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6eefb578cd218ac/Berkeley Boot Camp/Croudfuning Analysis/"/>
    </mc:Choice>
  </mc:AlternateContent>
  <xr:revisionPtr revIDLastSave="0" documentId="8_{54790F37-FF72-1F47-92A5-E1664179478C}" xr6:coauthVersionLast="45" xr6:coauthVersionMax="45" xr10:uidLastSave="{00000000-0000-0000-0000-000000000000}"/>
  <bookViews>
    <workbookView xWindow="0" yWindow="460" windowWidth="33600" windowHeight="19120" xr2:uid="{00000000-000D-0000-FFFF-FFFF00000000}"/>
  </bookViews>
  <sheets>
    <sheet name="Outcomes Based on Launch Date" sheetId="6" r:id="rId1"/>
    <sheet name="Out comes Based on Goals" sheetId="12" r:id="rId2"/>
    <sheet name="pivot table" sheetId="13" r:id="rId3"/>
    <sheet name="Kickstarter" sheetId="1" r:id="rId4"/>
    <sheet name="Plays" sheetId="15" r:id="rId5"/>
    <sheet name="Successful U.S. Kickstarters" sheetId="8" r:id="rId6"/>
    <sheet name="Failed U.S. Kickstarters" sheetId="9" r:id="rId7"/>
    <sheet name="Descriptive Statistics" sheetId="10" r:id="rId8"/>
    <sheet name="Eidinburgh Research" sheetId="7" r:id="rId9"/>
    <sheet name="Parent Catigory Outcomes" sheetId="3" r:id="rId10"/>
    <sheet name="Subcatigory Statistics" sheetId="4" r:id="rId11"/>
  </sheets>
  <definedNames>
    <definedName name="_xlnm._FilterDatabase" localSheetId="3" hidden="1">Kickstarter!$A$1:$T$4115</definedName>
    <definedName name="_xlnm._FilterDatabase" localSheetId="4" hidden="1">Plays!$A$1:$T$1067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6" r:id="rId1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" i="12" l="1"/>
  <c r="C3" i="12"/>
  <c r="C5" i="12"/>
  <c r="C6" i="12"/>
  <c r="C7" i="12"/>
  <c r="C8" i="12"/>
  <c r="C9" i="12"/>
  <c r="C10" i="12"/>
  <c r="C11" i="12"/>
  <c r="C12" i="12"/>
  <c r="B3" i="12"/>
  <c r="D2" i="12"/>
  <c r="D3" i="12"/>
  <c r="D4" i="12"/>
  <c r="D5" i="12"/>
  <c r="D6" i="12"/>
  <c r="D7" i="12"/>
  <c r="D8" i="12"/>
  <c r="D9" i="12"/>
  <c r="D10" i="12"/>
  <c r="D11" i="12"/>
  <c r="D12" i="12"/>
  <c r="B10" i="12"/>
  <c r="B11" i="12"/>
  <c r="B12" i="12"/>
  <c r="B7" i="12"/>
  <c r="B6" i="12" l="1"/>
  <c r="B9" i="12"/>
  <c r="B8" i="12"/>
  <c r="B5" i="12"/>
  <c r="B4" i="12"/>
  <c r="C2" i="12"/>
  <c r="B2" i="12"/>
  <c r="E8" i="12" l="1"/>
  <c r="F8" i="12" s="1"/>
  <c r="E10" i="12"/>
  <c r="E7" i="12"/>
  <c r="F7" i="12" s="1"/>
  <c r="E9" i="12"/>
  <c r="G9" i="12" s="1"/>
  <c r="E6" i="12"/>
  <c r="F6" i="12" s="1"/>
  <c r="E2" i="12"/>
  <c r="F2" i="12" s="1"/>
  <c r="E5" i="12"/>
  <c r="F5" i="12" s="1"/>
  <c r="E12" i="12"/>
  <c r="E4" i="12"/>
  <c r="F4" i="12" s="1"/>
  <c r="E11" i="12"/>
  <c r="E3" i="12"/>
  <c r="G3" i="12" s="1"/>
  <c r="F3" i="7"/>
  <c r="F4" i="7"/>
  <c r="F5" i="7"/>
  <c r="F6" i="7"/>
  <c r="F2" i="7"/>
  <c r="C6" i="10"/>
  <c r="C13" i="10"/>
  <c r="C12" i="10"/>
  <c r="C11" i="10"/>
  <c r="B13" i="10"/>
  <c r="B12" i="10"/>
  <c r="B11" i="10"/>
  <c r="C5" i="10"/>
  <c r="C4" i="10"/>
  <c r="B7" i="10"/>
  <c r="B6" i="10"/>
  <c r="B5" i="10"/>
  <c r="B4" i="10"/>
  <c r="C10" i="10"/>
  <c r="C9" i="10"/>
  <c r="B10" i="10"/>
  <c r="B9" i="10"/>
  <c r="C3" i="10"/>
  <c r="B3" i="10"/>
  <c r="C2" i="10"/>
  <c r="B2" i="10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1598" i="1"/>
  <c r="P1532" i="1"/>
  <c r="P3243" i="1"/>
  <c r="P2011" i="1"/>
  <c r="P3839" i="1"/>
  <c r="P2838" i="1"/>
  <c r="P3320" i="1"/>
  <c r="P1228" i="1"/>
  <c r="P3572" i="1"/>
  <c r="P3902" i="1"/>
  <c r="P2365" i="1"/>
  <c r="P2367" i="1"/>
  <c r="P3686" i="1"/>
  <c r="P4001" i="1"/>
  <c r="P3511" i="1"/>
  <c r="P3100" i="1"/>
  <c r="P3897" i="1"/>
  <c r="P2368" i="1"/>
  <c r="P3796" i="1"/>
  <c r="P3904" i="1"/>
  <c r="P3351" i="1"/>
  <c r="P4003" i="1"/>
  <c r="P2227" i="1"/>
  <c r="P4004" i="1"/>
  <c r="P3798" i="1"/>
  <c r="P3353" i="1"/>
  <c r="P3772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3799" i="1"/>
  <c r="P614" i="1"/>
  <c r="P1007" i="1"/>
  <c r="P3779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1603" i="1"/>
  <c r="P3687" i="1"/>
  <c r="P2220" i="1"/>
  <c r="P1533" i="1"/>
  <c r="P694" i="1"/>
  <c r="P695" i="1"/>
  <c r="P696" i="1"/>
  <c r="P697" i="1"/>
  <c r="P698" i="1"/>
  <c r="P699" i="1"/>
  <c r="P700" i="1"/>
  <c r="P701" i="1"/>
  <c r="P3354" i="1"/>
  <c r="P3971" i="1"/>
  <c r="P2857" i="1"/>
  <c r="P2228" i="1"/>
  <c r="P3236" i="1"/>
  <c r="P3136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1260" i="1"/>
  <c r="P1605" i="1"/>
  <c r="P3355" i="1"/>
  <c r="P3923" i="1"/>
  <c r="P3584" i="1"/>
  <c r="P1606" i="1"/>
  <c r="P2012" i="1"/>
  <c r="P2640" i="1"/>
  <c r="P3932" i="1"/>
  <c r="P2369" i="1"/>
  <c r="P2863" i="1"/>
  <c r="P3356" i="1"/>
  <c r="P3244" i="1"/>
  <c r="P3526" i="1"/>
  <c r="P3692" i="1"/>
  <c r="P2880" i="1"/>
  <c r="P2881" i="1"/>
  <c r="P1541" i="1"/>
  <c r="P2886" i="1"/>
  <c r="P2013" i="1"/>
  <c r="P3800" i="1"/>
  <c r="P4110" i="1"/>
  <c r="P3782" i="1"/>
  <c r="P3684" i="1"/>
  <c r="P3780" i="1"/>
  <c r="P3101" i="1"/>
  <c r="P3787" i="1"/>
  <c r="P2887" i="1"/>
  <c r="P3362" i="1"/>
  <c r="P3585" i="1"/>
  <c r="P1006" i="1"/>
  <c r="P2370" i="1"/>
  <c r="P3906" i="1"/>
  <c r="P2014" i="1"/>
  <c r="P2371" i="1"/>
  <c r="P3245" i="1"/>
  <c r="P749" i="1"/>
  <c r="P3801" i="1"/>
  <c r="P2015" i="1"/>
  <c r="P991" i="1"/>
  <c r="P3318" i="1"/>
  <c r="P3192" i="1"/>
  <c r="P3194" i="1"/>
  <c r="P2711" i="1"/>
  <c r="P3693" i="1"/>
  <c r="P2888" i="1"/>
  <c r="P2889" i="1"/>
  <c r="P3378" i="1"/>
  <c r="P724" i="1"/>
  <c r="P2890" i="1"/>
  <c r="P3704" i="1"/>
  <c r="P1618" i="1"/>
  <c r="P750" i="1"/>
  <c r="P3316" i="1"/>
  <c r="P983" i="1"/>
  <c r="P3586" i="1"/>
  <c r="P3705" i="1"/>
  <c r="P1261" i="1"/>
  <c r="P1008" i="1"/>
  <c r="P671" i="1"/>
  <c r="P2372" i="1"/>
  <c r="P2373" i="1"/>
  <c r="P2374" i="1"/>
  <c r="P2641" i="1"/>
  <c r="P3336" i="1"/>
  <c r="P3993" i="1"/>
  <c r="P3379" i="1"/>
  <c r="P3967" i="1"/>
  <c r="P723" i="1"/>
  <c r="P992" i="1"/>
  <c r="P751" i="1"/>
  <c r="P2229" i="1"/>
  <c r="P1619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1262" i="1"/>
  <c r="P752" i="1"/>
  <c r="P2891" i="1"/>
  <c r="P3715" i="1"/>
  <c r="P2016" i="1"/>
  <c r="P2892" i="1"/>
  <c r="P1090" i="1"/>
  <c r="P2893" i="1"/>
  <c r="P973" i="1"/>
  <c r="P974" i="1"/>
  <c r="P975" i="1"/>
  <c r="P976" i="1"/>
  <c r="P977" i="1"/>
  <c r="P1572" i="1"/>
  <c r="P3380" i="1"/>
  <c r="P980" i="1"/>
  <c r="P981" i="1"/>
  <c r="P1620" i="1"/>
  <c r="P2230" i="1"/>
  <c r="P984" i="1"/>
  <c r="P985" i="1"/>
  <c r="P986" i="1"/>
  <c r="P2894" i="1"/>
  <c r="P2017" i="1"/>
  <c r="P3273" i="1"/>
  <c r="P3398" i="1"/>
  <c r="P2375" i="1"/>
  <c r="P2231" i="1"/>
  <c r="P3102" i="1"/>
  <c r="P2712" i="1"/>
  <c r="P3237" i="1"/>
  <c r="P3582" i="1"/>
  <c r="P3969" i="1"/>
  <c r="P2376" i="1"/>
  <c r="P2021" i="1"/>
  <c r="P3399" i="1"/>
  <c r="P2642" i="1"/>
  <c r="P3591" i="1"/>
  <c r="P1101" i="1"/>
  <c r="P3576" i="1"/>
  <c r="P3321" i="1"/>
  <c r="P2713" i="1"/>
  <c r="P2639" i="1"/>
  <c r="P2643" i="1"/>
  <c r="P283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2895" i="1"/>
  <c r="P2022" i="1"/>
  <c r="P2232" i="1"/>
  <c r="P2377" i="1"/>
  <c r="P1079" i="1"/>
  <c r="P1080" i="1"/>
  <c r="P1081" i="1"/>
  <c r="P2354" i="1"/>
  <c r="P1083" i="1"/>
  <c r="P2896" i="1"/>
  <c r="P3304" i="1"/>
  <c r="P1086" i="1"/>
  <c r="P3884" i="1"/>
  <c r="P753" i="1"/>
  <c r="P1089" i="1"/>
  <c r="P2897" i="1"/>
  <c r="P3716" i="1"/>
  <c r="P2378" i="1"/>
  <c r="P3137" i="1"/>
  <c r="P1621" i="1"/>
  <c r="P1573" i="1"/>
  <c r="P2898" i="1"/>
  <c r="P3726" i="1"/>
  <c r="P609" i="1"/>
  <c r="P2233" i="1"/>
  <c r="P2029" i="1"/>
  <c r="P2379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3400" i="1"/>
  <c r="P3337" i="1"/>
  <c r="P1165" i="1"/>
  <c r="P1166" i="1"/>
  <c r="P1167" i="1"/>
  <c r="P1168" i="1"/>
  <c r="P1169" i="1"/>
  <c r="P1622" i="1"/>
  <c r="P1171" i="1"/>
  <c r="P1172" i="1"/>
  <c r="P3197" i="1"/>
  <c r="P1263" i="1"/>
  <c r="P1175" i="1"/>
  <c r="P1176" i="1"/>
  <c r="P3592" i="1"/>
  <c r="P3138" i="1"/>
  <c r="P3139" i="1"/>
  <c r="P2380" i="1"/>
  <c r="P1597" i="1"/>
  <c r="P2707" i="1"/>
  <c r="P3401" i="1"/>
  <c r="P3402" i="1"/>
  <c r="P1264" i="1"/>
  <c r="P3815" i="1"/>
  <c r="P2381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3274" i="1"/>
  <c r="P3238" i="1"/>
  <c r="P1214" i="1"/>
  <c r="P1215" i="1"/>
  <c r="P1216" i="1"/>
  <c r="P1217" i="1"/>
  <c r="P1218" i="1"/>
  <c r="P1219" i="1"/>
  <c r="P3403" i="1"/>
  <c r="P1221" i="1"/>
  <c r="P1222" i="1"/>
  <c r="P1223" i="1"/>
  <c r="P1224" i="1"/>
  <c r="P1265" i="1"/>
  <c r="P3816" i="1"/>
  <c r="P1845" i="1"/>
  <c r="P1964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987" i="1"/>
  <c r="P2382" i="1"/>
  <c r="P3404" i="1"/>
  <c r="P2899" i="1"/>
  <c r="P615" i="1"/>
  <c r="P754" i="1"/>
  <c r="P3527" i="1"/>
  <c r="P1623" i="1"/>
  <c r="P1268" i="1"/>
  <c r="P1269" i="1"/>
  <c r="P3910" i="1"/>
  <c r="P1271" i="1"/>
  <c r="P2900" i="1"/>
  <c r="P2030" i="1"/>
  <c r="P1274" i="1"/>
  <c r="P1275" i="1"/>
  <c r="P1266" i="1"/>
  <c r="P2234" i="1"/>
  <c r="P2235" i="1"/>
  <c r="P3405" i="1"/>
  <c r="P2901" i="1"/>
  <c r="P1267" i="1"/>
  <c r="P2903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2031" i="1"/>
  <c r="P1635" i="1"/>
  <c r="P1270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2714" i="1"/>
  <c r="P1337" i="1"/>
  <c r="P2913" i="1"/>
  <c r="P3825" i="1"/>
  <c r="P2362" i="1"/>
  <c r="P2383" i="1"/>
  <c r="P3190" i="1"/>
  <c r="P3835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945" i="1"/>
  <c r="P1363" i="1"/>
  <c r="P1091" i="1"/>
  <c r="P672" i="1"/>
  <c r="P3132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3103" i="1"/>
  <c r="P3145" i="1"/>
  <c r="P993" i="1"/>
  <c r="P1384" i="1"/>
  <c r="P3729" i="1"/>
  <c r="P1386" i="1"/>
  <c r="P3406" i="1"/>
  <c r="P1092" i="1"/>
  <c r="P1636" i="1"/>
  <c r="P3593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272" i="1"/>
  <c r="P603" i="1"/>
  <c r="P3407" i="1"/>
  <c r="P610" i="1"/>
  <c r="P2914" i="1"/>
  <c r="P2032" i="1"/>
  <c r="P1273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3161" i="1"/>
  <c r="P1443" i="1"/>
  <c r="P3919" i="1"/>
  <c r="P1445" i="1"/>
  <c r="P3104" i="1"/>
  <c r="P1816" i="1"/>
  <c r="P2929" i="1"/>
  <c r="P2930" i="1"/>
  <c r="P2033" i="1"/>
  <c r="P1009" i="1"/>
  <c r="P2034" i="1"/>
  <c r="P2644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637" i="1"/>
  <c r="P3522" i="1"/>
  <c r="P2627" i="1"/>
  <c r="P223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611" i="1"/>
  <c r="P2035" i="1"/>
  <c r="P1491" i="1"/>
  <c r="P2935" i="1"/>
  <c r="P1817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3583" i="1"/>
  <c r="P1509" i="1"/>
  <c r="P1510" i="1"/>
  <c r="P2036" i="1"/>
  <c r="P755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2936" i="1"/>
  <c r="P1528" i="1"/>
  <c r="P1529" i="1"/>
  <c r="P1184" i="1"/>
  <c r="P1531" i="1"/>
  <c r="P1276" i="1"/>
  <c r="P3594" i="1"/>
  <c r="P1534" i="1"/>
  <c r="P1535" i="1"/>
  <c r="P1536" i="1"/>
  <c r="P1537" i="1"/>
  <c r="P1538" i="1"/>
  <c r="P1539" i="1"/>
  <c r="P1540" i="1"/>
  <c r="P2831" i="1"/>
  <c r="P1542" i="1"/>
  <c r="P3495" i="1"/>
  <c r="P3573" i="1"/>
  <c r="P3497" i="1"/>
  <c r="P3212" i="1"/>
  <c r="P3422" i="1"/>
  <c r="P2237" i="1"/>
  <c r="P2223" i="1"/>
  <c r="P1550" i="1"/>
  <c r="P1551" i="1"/>
  <c r="P1552" i="1"/>
  <c r="P1553" i="1"/>
  <c r="P1554" i="1"/>
  <c r="P1555" i="1"/>
  <c r="P1556" i="1"/>
  <c r="P3597" i="1"/>
  <c r="P2386" i="1"/>
  <c r="P3213" i="1"/>
  <c r="P994" i="1"/>
  <c r="P1277" i="1"/>
  <c r="P1562" i="1"/>
  <c r="P1563" i="1"/>
  <c r="P1564" i="1"/>
  <c r="P1565" i="1"/>
  <c r="P1566" i="1"/>
  <c r="P1567" i="1"/>
  <c r="P1568" i="1"/>
  <c r="P1569" i="1"/>
  <c r="P1570" i="1"/>
  <c r="P1571" i="1"/>
  <c r="P2645" i="1"/>
  <c r="P1638" i="1"/>
  <c r="P2037" i="1"/>
  <c r="P3163" i="1"/>
  <c r="P2238" i="1"/>
  <c r="P2239" i="1"/>
  <c r="P3683" i="1"/>
  <c r="P2937" i="1"/>
  <c r="P1580" i="1"/>
  <c r="P1581" i="1"/>
  <c r="P1582" i="1"/>
  <c r="P1583" i="1"/>
  <c r="P1584" i="1"/>
  <c r="P1585" i="1"/>
  <c r="P3423" i="1"/>
  <c r="P2038" i="1"/>
  <c r="P1588" i="1"/>
  <c r="P1589" i="1"/>
  <c r="P1590" i="1"/>
  <c r="P1591" i="1"/>
  <c r="P1592" i="1"/>
  <c r="P1593" i="1"/>
  <c r="P1594" i="1"/>
  <c r="P1595" i="1"/>
  <c r="P1596" i="1"/>
  <c r="P3881" i="1"/>
  <c r="P2240" i="1"/>
  <c r="P1599" i="1"/>
  <c r="P1600" i="1"/>
  <c r="P1601" i="1"/>
  <c r="P1602" i="1"/>
  <c r="P2715" i="1"/>
  <c r="P1604" i="1"/>
  <c r="P1185" i="1"/>
  <c r="P756" i="1"/>
  <c r="P1607" i="1"/>
  <c r="P1608" i="1"/>
  <c r="P1609" i="1"/>
  <c r="P1610" i="1"/>
  <c r="P1611" i="1"/>
  <c r="P1612" i="1"/>
  <c r="P1613" i="1"/>
  <c r="P1614" i="1"/>
  <c r="P1615" i="1"/>
  <c r="P1616" i="1"/>
  <c r="P1617" i="1"/>
  <c r="P2402" i="1"/>
  <c r="P1100" i="1"/>
  <c r="P1075" i="1"/>
  <c r="P2938" i="1"/>
  <c r="P1278" i="1"/>
  <c r="P2412" i="1"/>
  <c r="P1624" i="1"/>
  <c r="P1625" i="1"/>
  <c r="P1626" i="1"/>
  <c r="P1627" i="1"/>
  <c r="P1628" i="1"/>
  <c r="P1629" i="1"/>
  <c r="P1630" i="1"/>
  <c r="P1631" i="1"/>
  <c r="P1632" i="1"/>
  <c r="P1633" i="1"/>
  <c r="P1634" i="1"/>
  <c r="P2039" i="1"/>
  <c r="P2939" i="1"/>
  <c r="P3922" i="1"/>
  <c r="P757" i="1"/>
  <c r="P2646" i="1"/>
  <c r="P2647" i="1"/>
  <c r="P1641" i="1"/>
  <c r="P1642" i="1"/>
  <c r="P1643" i="1"/>
  <c r="P1644" i="1"/>
  <c r="P1645" i="1"/>
  <c r="P1646" i="1"/>
  <c r="P3528" i="1"/>
  <c r="P1648" i="1"/>
  <c r="P1649" i="1"/>
  <c r="P1279" i="1"/>
  <c r="P1651" i="1"/>
  <c r="P1652" i="1"/>
  <c r="P1653" i="1"/>
  <c r="P1654" i="1"/>
  <c r="P1655" i="1"/>
  <c r="P1883" i="1"/>
  <c r="P1543" i="1"/>
  <c r="P1863" i="1"/>
  <c r="P3235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3771" i="1"/>
  <c r="P1680" i="1"/>
  <c r="P1681" i="1"/>
  <c r="P1682" i="1"/>
  <c r="P1683" i="1"/>
  <c r="P1684" i="1"/>
  <c r="P2940" i="1"/>
  <c r="P2241" i="1"/>
  <c r="P1687" i="1"/>
  <c r="P2226" i="1"/>
  <c r="P2040" i="1"/>
  <c r="P2355" i="1"/>
  <c r="P758" i="1"/>
  <c r="P1692" i="1"/>
  <c r="P1693" i="1"/>
  <c r="P1694" i="1"/>
  <c r="P1695" i="1"/>
  <c r="P1696" i="1"/>
  <c r="P1697" i="1"/>
  <c r="P1698" i="1"/>
  <c r="P1699" i="1"/>
  <c r="P1700" i="1"/>
  <c r="P1639" i="1"/>
  <c r="P2041" i="1"/>
  <c r="P1703" i="1"/>
  <c r="P1704" i="1"/>
  <c r="P1705" i="1"/>
  <c r="P1706" i="1"/>
  <c r="P1707" i="1"/>
  <c r="P1708" i="1"/>
  <c r="P1709" i="1"/>
  <c r="P1710" i="1"/>
  <c r="P2042" i="1"/>
  <c r="P725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3275" i="1"/>
  <c r="P1730" i="1"/>
  <c r="P1731" i="1"/>
  <c r="P3239" i="1"/>
  <c r="P673" i="1"/>
  <c r="P2043" i="1"/>
  <c r="P1280" i="1"/>
  <c r="P2044" i="1"/>
  <c r="P1737" i="1"/>
  <c r="P1738" i="1"/>
  <c r="P1739" i="1"/>
  <c r="P1740" i="1"/>
  <c r="P743" i="1"/>
  <c r="P1163" i="1"/>
  <c r="P2242" i="1"/>
  <c r="P1744" i="1"/>
  <c r="P1745" i="1"/>
  <c r="P1746" i="1"/>
  <c r="P1747" i="1"/>
  <c r="P1748" i="1"/>
  <c r="P1749" i="1"/>
  <c r="P1750" i="1"/>
  <c r="P1093" i="1"/>
  <c r="P2243" i="1"/>
  <c r="P1574" i="1"/>
  <c r="P1754" i="1"/>
  <c r="P1755" i="1"/>
  <c r="P1756" i="1"/>
  <c r="P1757" i="1"/>
  <c r="P1758" i="1"/>
  <c r="P3498" i="1"/>
  <c r="P616" i="1"/>
  <c r="P1761" i="1"/>
  <c r="P1762" i="1"/>
  <c r="P1763" i="1"/>
  <c r="P1764" i="1"/>
  <c r="P1765" i="1"/>
  <c r="P1766" i="1"/>
  <c r="P2244" i="1"/>
  <c r="P2941" i="1"/>
  <c r="P1769" i="1"/>
  <c r="P1770" i="1"/>
  <c r="P1894" i="1"/>
  <c r="P3276" i="1"/>
  <c r="P3424" i="1"/>
  <c r="P2045" i="1"/>
  <c r="P1775" i="1"/>
  <c r="P1776" i="1"/>
  <c r="P2245" i="1"/>
  <c r="P2444" i="1"/>
  <c r="P744" i="1"/>
  <c r="P1544" i="1"/>
  <c r="P995" i="1"/>
  <c r="P2445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3341" i="1"/>
  <c r="P1812" i="1"/>
  <c r="P1813" i="1"/>
  <c r="P1814" i="1"/>
  <c r="P1815" i="1"/>
  <c r="P1281" i="1"/>
  <c r="P3600" i="1"/>
  <c r="P1818" i="1"/>
  <c r="P1819" i="1"/>
  <c r="P1820" i="1"/>
  <c r="P1821" i="1"/>
  <c r="P1822" i="1"/>
  <c r="P1823" i="1"/>
  <c r="P1824" i="1"/>
  <c r="P1825" i="1"/>
  <c r="P244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3164" i="1"/>
  <c r="P1841" i="1"/>
  <c r="P1842" i="1"/>
  <c r="P1843" i="1"/>
  <c r="P1844" i="1"/>
  <c r="P1579" i="1"/>
  <c r="P1846" i="1"/>
  <c r="P1847" i="1"/>
  <c r="P1848" i="1"/>
  <c r="P2447" i="1"/>
  <c r="P1850" i="1"/>
  <c r="P1851" i="1"/>
  <c r="P996" i="1"/>
  <c r="P1853" i="1"/>
  <c r="P1854" i="1"/>
  <c r="P1855" i="1"/>
  <c r="P1856" i="1"/>
  <c r="P1857" i="1"/>
  <c r="P1858" i="1"/>
  <c r="P759" i="1"/>
  <c r="P1860" i="1"/>
  <c r="P1861" i="1"/>
  <c r="P1862" i="1"/>
  <c r="P1640" i="1"/>
  <c r="P1864" i="1"/>
  <c r="P1865" i="1"/>
  <c r="P1866" i="1"/>
  <c r="P1867" i="1"/>
  <c r="P1868" i="1"/>
  <c r="P1575" i="1"/>
  <c r="P1870" i="1"/>
  <c r="P1871" i="1"/>
  <c r="P1872" i="1"/>
  <c r="P1873" i="1"/>
  <c r="P1874" i="1"/>
  <c r="P1875" i="1"/>
  <c r="P1876" i="1"/>
  <c r="P1877" i="1"/>
  <c r="P1878" i="1"/>
  <c r="P1879" i="1"/>
  <c r="P1880" i="1"/>
  <c r="P760" i="1"/>
  <c r="P1882" i="1"/>
  <c r="P1282" i="1"/>
  <c r="P2942" i="1"/>
  <c r="P3105" i="1"/>
  <c r="P1886" i="1"/>
  <c r="P1887" i="1"/>
  <c r="P1888" i="1"/>
  <c r="P1889" i="1"/>
  <c r="P1890" i="1"/>
  <c r="P1891" i="1"/>
  <c r="P1892" i="1"/>
  <c r="P1893" i="1"/>
  <c r="P1647" i="1"/>
  <c r="P1895" i="1"/>
  <c r="P1896" i="1"/>
  <c r="P1897" i="1"/>
  <c r="P1898" i="1"/>
  <c r="P1899" i="1"/>
  <c r="P1900" i="1"/>
  <c r="P3685" i="1"/>
  <c r="P2943" i="1"/>
  <c r="P1903" i="1"/>
  <c r="P1904" i="1"/>
  <c r="P1905" i="1"/>
  <c r="P1906" i="1"/>
  <c r="P3425" i="1"/>
  <c r="P2944" i="1"/>
  <c r="P1909" i="1"/>
  <c r="P1910" i="1"/>
  <c r="P1911" i="1"/>
  <c r="P1912" i="1"/>
  <c r="P1913" i="1"/>
  <c r="P1914" i="1"/>
  <c r="P2364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3540" i="1"/>
  <c r="P2716" i="1"/>
  <c r="P20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2718" i="1"/>
  <c r="P2246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840" i="1"/>
  <c r="P3426" i="1"/>
  <c r="P1310" i="1"/>
  <c r="P3165" i="1"/>
  <c r="P3322" i="1"/>
  <c r="P2456" i="1"/>
  <c r="P1186" i="1"/>
  <c r="P2018" i="1"/>
  <c r="P2019" i="1"/>
  <c r="P2020" i="1"/>
  <c r="P2623" i="1"/>
  <c r="P3279" i="1"/>
  <c r="P2023" i="1"/>
  <c r="P2024" i="1"/>
  <c r="P2025" i="1"/>
  <c r="P2026" i="1"/>
  <c r="P2027" i="1"/>
  <c r="P2028" i="1"/>
  <c r="P2648" i="1"/>
  <c r="P1311" i="1"/>
  <c r="P3166" i="1"/>
  <c r="P3840" i="1"/>
  <c r="P2047" i="1"/>
  <c r="P3733" i="1"/>
  <c r="P2719" i="1"/>
  <c r="P2630" i="1"/>
  <c r="P1901" i="1"/>
  <c r="P2247" i="1"/>
  <c r="P3427" i="1"/>
  <c r="P3106" i="1"/>
  <c r="P3191" i="1"/>
  <c r="P2248" i="1"/>
  <c r="P3523" i="1"/>
  <c r="P3167" i="1"/>
  <c r="P2945" i="1"/>
  <c r="P674" i="1"/>
  <c r="P2635" i="1"/>
  <c r="P3107" i="1"/>
  <c r="P2048" i="1"/>
  <c r="P2457" i="1"/>
  <c r="P3280" i="1"/>
  <c r="P3168" i="1"/>
  <c r="P2049" i="1"/>
  <c r="P761" i="1"/>
  <c r="P3440" i="1"/>
  <c r="P2050" i="1"/>
  <c r="P3441" i="1"/>
  <c r="P2458" i="1"/>
  <c r="P617" i="1"/>
  <c r="P1869" i="1"/>
  <c r="P1650" i="1"/>
  <c r="P2051" i="1"/>
  <c r="P3323" i="1"/>
  <c r="P690" i="1"/>
  <c r="P2052" i="1"/>
  <c r="P2848" i="1"/>
  <c r="P1656" i="1"/>
  <c r="P745" i="1"/>
  <c r="P1312" i="1"/>
  <c r="P1336" i="1"/>
  <c r="P2249" i="1"/>
  <c r="P2720" i="1"/>
  <c r="P1587" i="1"/>
  <c r="P2356" i="1"/>
  <c r="P2250" i="1"/>
  <c r="P691" i="1"/>
  <c r="P1099" i="1"/>
  <c r="P2225" i="1"/>
  <c r="P2221" i="1"/>
  <c r="P3982" i="1"/>
  <c r="P2946" i="1"/>
  <c r="P762" i="1"/>
  <c r="P604" i="1"/>
  <c r="P1657" i="1"/>
  <c r="P763" i="1"/>
  <c r="P1658" i="1"/>
  <c r="P2947" i="1"/>
  <c r="P2770" i="1"/>
  <c r="P1164" i="1"/>
  <c r="P1576" i="1"/>
  <c r="P1338" i="1"/>
  <c r="P2053" i="1"/>
  <c r="P3885" i="1"/>
  <c r="P764" i="1"/>
  <c r="P692" i="1"/>
  <c r="P1545" i="1"/>
  <c r="P2841" i="1"/>
  <c r="P2948" i="1"/>
  <c r="P2772" i="1"/>
  <c r="P1659" i="1"/>
  <c r="P2101" i="1"/>
  <c r="P2102" i="1"/>
  <c r="P2103" i="1"/>
  <c r="P2104" i="1"/>
  <c r="P2105" i="1"/>
  <c r="P2106" i="1"/>
  <c r="P2107" i="1"/>
  <c r="P2108" i="1"/>
  <c r="P2109" i="1"/>
  <c r="P1339" i="1"/>
  <c r="P1340" i="1"/>
  <c r="P2949" i="1"/>
  <c r="P765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3444" i="1"/>
  <c r="P766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0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459" i="1"/>
  <c r="P2950" i="1"/>
  <c r="P2204" i="1"/>
  <c r="P2205" i="1"/>
  <c r="P2206" i="1"/>
  <c r="P2954" i="1"/>
  <c r="P2955" i="1"/>
  <c r="P2209" i="1"/>
  <c r="P2210" i="1"/>
  <c r="P2211" i="1"/>
  <c r="P2212" i="1"/>
  <c r="P2213" i="1"/>
  <c r="P2214" i="1"/>
  <c r="P2649" i="1"/>
  <c r="P2775" i="1"/>
  <c r="P2460" i="1"/>
  <c r="P3214" i="1"/>
  <c r="P3606" i="1"/>
  <c r="P3734" i="1"/>
  <c r="P3844" i="1"/>
  <c r="P2461" i="1"/>
  <c r="P3546" i="1"/>
  <c r="P3574" i="1"/>
  <c r="P3676" i="1"/>
  <c r="P2251" i="1"/>
  <c r="P3281" i="1"/>
  <c r="P1170" i="1"/>
  <c r="P2842" i="1"/>
  <c r="P2986" i="1"/>
  <c r="P1679" i="1"/>
  <c r="P2055" i="1"/>
  <c r="P3319" i="1"/>
  <c r="P3242" i="1"/>
  <c r="P3282" i="1"/>
  <c r="P2650" i="1"/>
  <c r="P2776" i="1"/>
  <c r="P3445" i="1"/>
  <c r="P2462" i="1"/>
  <c r="P1003" i="1"/>
  <c r="P1076" i="1"/>
  <c r="P3446" i="1"/>
  <c r="P2463" i="1"/>
  <c r="P2056" i="1"/>
  <c r="P1849" i="1"/>
  <c r="P1685" i="1"/>
  <c r="P1213" i="1"/>
  <c r="P1686" i="1"/>
  <c r="P2057" i="1"/>
  <c r="P2058" i="1"/>
  <c r="P1852" i="1"/>
  <c r="P1341" i="1"/>
  <c r="P3447" i="1"/>
  <c r="P618" i="1"/>
  <c r="P2252" i="1"/>
  <c r="P2059" i="1"/>
  <c r="P2060" i="1"/>
  <c r="P1688" i="1"/>
  <c r="P3283" i="1"/>
  <c r="P2653" i="1"/>
  <c r="P738" i="1"/>
  <c r="P2253" i="1"/>
  <c r="P2777" i="1"/>
  <c r="P2987" i="1"/>
  <c r="P2061" i="1"/>
  <c r="P2266" i="1"/>
  <c r="P2267" i="1"/>
  <c r="P2062" i="1"/>
  <c r="P2217" i="1"/>
  <c r="P3983" i="1"/>
  <c r="P2063" i="1"/>
  <c r="P2272" i="1"/>
  <c r="P2273" i="1"/>
  <c r="P2274" i="1"/>
  <c r="P2275" i="1"/>
  <c r="P2276" i="1"/>
  <c r="P2277" i="1"/>
  <c r="P2278" i="1"/>
  <c r="P2279" i="1"/>
  <c r="P2280" i="1"/>
  <c r="P2281" i="1"/>
  <c r="P2282" i="1"/>
  <c r="P2988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064" i="1"/>
  <c r="P3607" i="1"/>
  <c r="P2254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464" i="1"/>
  <c r="P2255" i="1"/>
  <c r="P2337" i="1"/>
  <c r="P2338" i="1"/>
  <c r="P2989" i="1"/>
  <c r="P2340" i="1"/>
  <c r="P3108" i="1"/>
  <c r="P2843" i="1"/>
  <c r="P2624" i="1"/>
  <c r="P3553" i="1"/>
  <c r="P3554" i="1"/>
  <c r="P3826" i="1"/>
  <c r="P2065" i="1"/>
  <c r="P3215" i="1"/>
  <c r="P3781" i="1"/>
  <c r="P3735" i="1"/>
  <c r="P3614" i="1"/>
  <c r="P3284" i="1"/>
  <c r="P1902" i="1"/>
  <c r="P2465" i="1"/>
  <c r="P3616" i="1"/>
  <c r="P3448" i="1"/>
  <c r="P2778" i="1"/>
  <c r="P2631" i="1"/>
  <c r="P1689" i="1"/>
  <c r="P3623" i="1"/>
  <c r="P3169" i="1"/>
  <c r="P2466" i="1"/>
  <c r="P2779" i="1"/>
  <c r="P1690" i="1"/>
  <c r="P2366" i="1"/>
  <c r="P2990" i="1"/>
  <c r="P2066" i="1"/>
  <c r="P1859" i="1"/>
  <c r="P2467" i="1"/>
  <c r="P3449" i="1"/>
  <c r="P2632" i="1"/>
  <c r="P3109" i="1"/>
  <c r="P1512" i="1"/>
  <c r="P2218" i="1"/>
  <c r="P1342" i="1"/>
  <c r="P1691" i="1"/>
  <c r="P2256" i="1"/>
  <c r="P2780" i="1"/>
  <c r="P2468" i="1"/>
  <c r="P2469" i="1"/>
  <c r="P2067" i="1"/>
  <c r="P3450" i="1"/>
  <c r="P2844" i="1"/>
  <c r="P2384" i="1"/>
  <c r="P2385" i="1"/>
  <c r="P2068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069" i="1"/>
  <c r="P2403" i="1"/>
  <c r="P2404" i="1"/>
  <c r="P2405" i="1"/>
  <c r="P2406" i="1"/>
  <c r="P2407" i="1"/>
  <c r="P2408" i="1"/>
  <c r="P2409" i="1"/>
  <c r="P2410" i="1"/>
  <c r="P2411" i="1"/>
  <c r="P2070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071" i="1"/>
  <c r="P2072" i="1"/>
  <c r="P3289" i="1"/>
  <c r="P2470" i="1"/>
  <c r="P2448" i="1"/>
  <c r="P2449" i="1"/>
  <c r="P2450" i="1"/>
  <c r="P2451" i="1"/>
  <c r="P2452" i="1"/>
  <c r="P2453" i="1"/>
  <c r="P2454" i="1"/>
  <c r="P2455" i="1"/>
  <c r="P3290" i="1"/>
  <c r="P3451" i="1"/>
  <c r="P2781" i="1"/>
  <c r="P3624" i="1"/>
  <c r="P3301" i="1"/>
  <c r="P1826" i="1"/>
  <c r="P3556" i="1"/>
  <c r="P2257" i="1"/>
  <c r="P2258" i="1"/>
  <c r="P2073" i="1"/>
  <c r="P3832" i="1"/>
  <c r="P1077" i="1"/>
  <c r="P3303" i="1"/>
  <c r="P3452" i="1"/>
  <c r="P3831" i="1"/>
  <c r="P2074" i="1"/>
  <c r="P2259" i="1"/>
  <c r="P3453" i="1"/>
  <c r="P2075" i="1"/>
  <c r="P2471" i="1"/>
  <c r="P2076" i="1"/>
  <c r="P2472" i="1"/>
  <c r="P2260" i="1"/>
  <c r="P2473" i="1"/>
  <c r="P2474" i="1"/>
  <c r="P3555" i="1"/>
  <c r="P2077" i="1"/>
  <c r="P2363" i="1"/>
  <c r="P2654" i="1"/>
  <c r="P2836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1078" i="1"/>
  <c r="P2261" i="1"/>
  <c r="P2549" i="1"/>
  <c r="P1577" i="1"/>
  <c r="P2991" i="1"/>
  <c r="P1546" i="1"/>
  <c r="P3747" i="1"/>
  <c r="P3302" i="1"/>
  <c r="P2655" i="1"/>
  <c r="P2262" i="1"/>
  <c r="P2992" i="1"/>
  <c r="P1343" i="1"/>
  <c r="P2078" i="1"/>
  <c r="P2475" i="1"/>
  <c r="P1701" i="1"/>
  <c r="P1702" i="1"/>
  <c r="P1547" i="1"/>
  <c r="P3625" i="1"/>
  <c r="P2476" i="1"/>
  <c r="P3170" i="1"/>
  <c r="P2263" i="1"/>
  <c r="P726" i="1"/>
  <c r="P2264" i="1"/>
  <c r="P3454" i="1"/>
  <c r="P1362" i="1"/>
  <c r="P2079" i="1"/>
  <c r="P1094" i="1"/>
  <c r="P767" i="1"/>
  <c r="P624" i="1"/>
  <c r="P1364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993" i="1"/>
  <c r="P3637" i="1"/>
  <c r="P2594" i="1"/>
  <c r="P2595" i="1"/>
  <c r="P2596" i="1"/>
  <c r="P2597" i="1"/>
  <c r="P2598" i="1"/>
  <c r="P2599" i="1"/>
  <c r="P2600" i="1"/>
  <c r="P2601" i="1"/>
  <c r="P2602" i="1"/>
  <c r="P2080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1578" i="1"/>
  <c r="P2994" i="1"/>
  <c r="P2477" i="1"/>
  <c r="P2995" i="1"/>
  <c r="P2626" i="1"/>
  <c r="P2081" i="1"/>
  <c r="P2628" i="1"/>
  <c r="P2629" i="1"/>
  <c r="P2082" i="1"/>
  <c r="P3114" i="1"/>
  <c r="P3216" i="1"/>
  <c r="P1173" i="1"/>
  <c r="P3642" i="1"/>
  <c r="P2996" i="1"/>
  <c r="P2690" i="1"/>
  <c r="P1365" i="1"/>
  <c r="P2083" i="1"/>
  <c r="P2997" i="1"/>
  <c r="P2709" i="1"/>
  <c r="P2782" i="1"/>
  <c r="P1548" i="1"/>
  <c r="P1711" i="1"/>
  <c r="P2265" i="1"/>
  <c r="P768" i="1"/>
  <c r="P2084" i="1"/>
  <c r="P988" i="1"/>
  <c r="P3496" i="1"/>
  <c r="P2478" i="1"/>
  <c r="P2633" i="1"/>
  <c r="P2651" i="1"/>
  <c r="P2652" i="1"/>
  <c r="P2692" i="1"/>
  <c r="P2998" i="1"/>
  <c r="P1549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3455" i="1"/>
  <c r="P2691" i="1"/>
  <c r="P2693" i="1"/>
  <c r="P3185" i="1"/>
  <c r="P2694" i="1"/>
  <c r="P2695" i="1"/>
  <c r="P2696" i="1"/>
  <c r="P2222" i="1"/>
  <c r="P3135" i="1"/>
  <c r="P2268" i="1"/>
  <c r="P2085" i="1"/>
  <c r="P3749" i="1"/>
  <c r="P1508" i="1"/>
  <c r="P1712" i="1"/>
  <c r="P2783" i="1"/>
  <c r="P2479" i="1"/>
  <c r="P1729" i="1"/>
  <c r="P3460" i="1"/>
  <c r="P2999" i="1"/>
  <c r="P2086" i="1"/>
  <c r="P1366" i="1"/>
  <c r="P2480" i="1"/>
  <c r="P769" i="1"/>
  <c r="P3131" i="1"/>
  <c r="P3133" i="1"/>
  <c r="P3026" i="1"/>
  <c r="P3027" i="1"/>
  <c r="P2717" i="1"/>
  <c r="P1381" i="1"/>
  <c r="P2269" i="1"/>
  <c r="P77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270" i="1"/>
  <c r="P2771" i="1"/>
  <c r="P3462" i="1"/>
  <c r="P2773" i="1"/>
  <c r="P2774" i="1"/>
  <c r="P2271" i="1"/>
  <c r="P2837" i="1"/>
  <c r="P2784" i="1"/>
  <c r="P1382" i="1"/>
  <c r="P771" i="1"/>
  <c r="P2697" i="1"/>
  <c r="P2087" i="1"/>
  <c r="P2357" i="1"/>
  <c r="P3028" i="1"/>
  <c r="P2283" i="1"/>
  <c r="P2698" i="1"/>
  <c r="P2786" i="1"/>
  <c r="P2088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638" i="1"/>
  <c r="P2801" i="1"/>
  <c r="P2802" i="1"/>
  <c r="P2803" i="1"/>
  <c r="P2804" i="1"/>
  <c r="P2805" i="1"/>
  <c r="P1732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089" i="1"/>
  <c r="P2297" i="1"/>
  <c r="P1733" i="1"/>
  <c r="P2090" i="1"/>
  <c r="P2352" i="1"/>
  <c r="P748" i="1"/>
  <c r="P2833" i="1"/>
  <c r="P2834" i="1"/>
  <c r="P2835" i="1"/>
  <c r="P772" i="1"/>
  <c r="P3740" i="1"/>
  <c r="P773" i="1"/>
  <c r="P3029" i="1"/>
  <c r="P989" i="1"/>
  <c r="P2708" i="1"/>
  <c r="P1383" i="1"/>
  <c r="P1385" i="1"/>
  <c r="P2298" i="1"/>
  <c r="P2625" i="1"/>
  <c r="P1527" i="1"/>
  <c r="P2091" i="1"/>
  <c r="P1387" i="1"/>
  <c r="P2849" i="1"/>
  <c r="P2850" i="1"/>
  <c r="P693" i="1"/>
  <c r="P2852" i="1"/>
  <c r="P2853" i="1"/>
  <c r="P2854" i="1"/>
  <c r="P2855" i="1"/>
  <c r="P2856" i="1"/>
  <c r="P2699" i="1"/>
  <c r="P2858" i="1"/>
  <c r="P2859" i="1"/>
  <c r="P2860" i="1"/>
  <c r="P2861" i="1"/>
  <c r="P2862" i="1"/>
  <c r="P2700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1734" i="1"/>
  <c r="P2481" i="1"/>
  <c r="P2882" i="1"/>
  <c r="P2883" i="1"/>
  <c r="P2884" i="1"/>
  <c r="P2885" i="1"/>
  <c r="P3664" i="1"/>
  <c r="P3217" i="1"/>
  <c r="P774" i="1"/>
  <c r="P2299" i="1"/>
  <c r="P3030" i="1"/>
  <c r="P3031" i="1"/>
  <c r="P2482" i="1"/>
  <c r="P2483" i="1"/>
  <c r="P2092" i="1"/>
  <c r="P1811" i="1"/>
  <c r="P1388" i="1"/>
  <c r="P2484" i="1"/>
  <c r="P3240" i="1"/>
  <c r="P1174" i="1"/>
  <c r="P2485" i="1"/>
  <c r="P2547" i="1"/>
  <c r="P2902" i="1"/>
  <c r="P2548" i="1"/>
  <c r="P2904" i="1"/>
  <c r="P2905" i="1"/>
  <c r="P2906" i="1"/>
  <c r="P2907" i="1"/>
  <c r="P2908" i="1"/>
  <c r="P2909" i="1"/>
  <c r="P2910" i="1"/>
  <c r="P2911" i="1"/>
  <c r="P2912" i="1"/>
  <c r="P1881" i="1"/>
  <c r="P3743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746" i="1"/>
  <c r="P3032" i="1"/>
  <c r="P2931" i="1"/>
  <c r="P2932" i="1"/>
  <c r="P2933" i="1"/>
  <c r="P2934" i="1"/>
  <c r="P3033" i="1"/>
  <c r="P2622" i="1"/>
  <c r="P2350" i="1"/>
  <c r="P2335" i="1"/>
  <c r="P2785" i="1"/>
  <c r="P2336" i="1"/>
  <c r="P1735" i="1"/>
  <c r="P3668" i="1"/>
  <c r="P2093" i="1"/>
  <c r="P2219" i="1"/>
  <c r="P775" i="1"/>
  <c r="P1736" i="1"/>
  <c r="P1389" i="1"/>
  <c r="P2550" i="1"/>
  <c r="P623" i="1"/>
  <c r="P2094" i="1"/>
  <c r="P2951" i="1"/>
  <c r="P2952" i="1"/>
  <c r="P2953" i="1"/>
  <c r="P2095" i="1"/>
  <c r="P3034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3463" i="1"/>
  <c r="P2551" i="1"/>
  <c r="P2701" i="1"/>
  <c r="P3575" i="1"/>
  <c r="P3467" i="1"/>
  <c r="P1741" i="1"/>
  <c r="P2787" i="1"/>
  <c r="P1390" i="1"/>
  <c r="P2552" i="1"/>
  <c r="P2096" i="1"/>
  <c r="P2553" i="1"/>
  <c r="P2702" i="1"/>
  <c r="P3055" i="1"/>
  <c r="P1742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2554" i="1"/>
  <c r="P2097" i="1"/>
  <c r="P2358" i="1"/>
  <c r="P2339" i="1"/>
  <c r="P2851" i="1"/>
  <c r="P1884" i="1"/>
  <c r="P702" i="1"/>
  <c r="P1411" i="1"/>
  <c r="P1412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9" i="1"/>
  <c r="P3056" i="1"/>
  <c r="P3057" i="1"/>
  <c r="P3058" i="1"/>
  <c r="P3233" i="1"/>
  <c r="P747" i="1"/>
  <c r="P3060" i="1"/>
  <c r="P2359" i="1"/>
  <c r="P727" i="1"/>
  <c r="P2098" i="1"/>
  <c r="P3061" i="1"/>
  <c r="P3062" i="1"/>
  <c r="P2555" i="1"/>
  <c r="P1413" i="1"/>
  <c r="P2556" i="1"/>
  <c r="P3070" i="1"/>
  <c r="P3071" i="1"/>
  <c r="P1177" i="1"/>
  <c r="P3073" i="1"/>
  <c r="P3074" i="1"/>
  <c r="P3075" i="1"/>
  <c r="P3076" i="1"/>
  <c r="P3077" i="1"/>
  <c r="P3078" i="1"/>
  <c r="P3079" i="1"/>
  <c r="P1743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470" i="1"/>
  <c r="P3063" i="1"/>
  <c r="P2557" i="1"/>
  <c r="P3064" i="1"/>
  <c r="P2832" i="1"/>
  <c r="P3134" i="1"/>
  <c r="P776" i="1"/>
  <c r="P2341" i="1"/>
  <c r="P2800" i="1"/>
  <c r="P3867" i="1"/>
  <c r="P2099" i="1"/>
  <c r="P1220" i="1"/>
  <c r="P2806" i="1"/>
  <c r="P777" i="1"/>
  <c r="P3110" i="1"/>
  <c r="P3111" i="1"/>
  <c r="P3112" i="1"/>
  <c r="P3113" i="1"/>
  <c r="P2558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1414" i="1"/>
  <c r="P1415" i="1"/>
  <c r="P2342" i="1"/>
  <c r="P2100" i="1"/>
  <c r="P1946" i="1"/>
  <c r="P3311" i="1"/>
  <c r="P3475" i="1"/>
  <c r="P1907" i="1"/>
  <c r="P1002" i="1"/>
  <c r="P3140" i="1"/>
  <c r="P3141" i="1"/>
  <c r="P3142" i="1"/>
  <c r="P3143" i="1"/>
  <c r="P3144" i="1"/>
  <c r="P1530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178" i="1"/>
  <c r="P3162" i="1"/>
  <c r="P2559" i="1"/>
  <c r="P3669" i="1"/>
  <c r="P2845" i="1"/>
  <c r="P2560" i="1"/>
  <c r="P1908" i="1"/>
  <c r="P2110" i="1"/>
  <c r="P2561" i="1"/>
  <c r="P3065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066" i="1"/>
  <c r="P1004" i="1"/>
  <c r="P3187" i="1"/>
  <c r="P2343" i="1"/>
  <c r="P2846" i="1"/>
  <c r="P1416" i="1"/>
  <c r="P2562" i="1"/>
  <c r="P3186" i="1"/>
  <c r="P3193" i="1"/>
  <c r="P1557" i="1"/>
  <c r="P3195" i="1"/>
  <c r="P3196" i="1"/>
  <c r="P2634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2344" i="1"/>
  <c r="P3746" i="1"/>
  <c r="P997" i="1"/>
  <c r="P1751" i="1"/>
  <c r="P2360" i="1"/>
  <c r="P2563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188" i="1"/>
  <c r="P3234" i="1"/>
  <c r="P3328" i="1"/>
  <c r="P3067" i="1"/>
  <c r="P2111" i="1"/>
  <c r="P1095" i="1"/>
  <c r="P3476" i="1"/>
  <c r="P1226" i="1"/>
  <c r="P2637" i="1"/>
  <c r="P2351" i="1"/>
  <c r="P1088" i="1"/>
  <c r="P1752" i="1"/>
  <c r="P998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1417" i="1"/>
  <c r="P1442" i="1"/>
  <c r="P2112" i="1"/>
  <c r="P2113" i="1"/>
  <c r="P3277" i="1"/>
  <c r="P3278" i="1"/>
  <c r="P1558" i="1"/>
  <c r="P3766" i="1"/>
  <c r="P2827" i="1"/>
  <c r="P999" i="1"/>
  <c r="P2345" i="1"/>
  <c r="P1753" i="1"/>
  <c r="P3285" i="1"/>
  <c r="P3286" i="1"/>
  <c r="P3287" i="1"/>
  <c r="P3288" i="1"/>
  <c r="P3068" i="1"/>
  <c r="P2139" i="1"/>
  <c r="P3291" i="1"/>
  <c r="P3292" i="1"/>
  <c r="P3293" i="1"/>
  <c r="P3294" i="1"/>
  <c r="P3295" i="1"/>
  <c r="P3296" i="1"/>
  <c r="P3297" i="1"/>
  <c r="P3298" i="1"/>
  <c r="P3299" i="1"/>
  <c r="P3300" i="1"/>
  <c r="P2140" i="1"/>
  <c r="P2564" i="1"/>
  <c r="P778" i="1"/>
  <c r="P1759" i="1"/>
  <c r="P3305" i="1"/>
  <c r="P3306" i="1"/>
  <c r="P3307" i="1"/>
  <c r="P3308" i="1"/>
  <c r="P3309" i="1"/>
  <c r="P3310" i="1"/>
  <c r="P779" i="1"/>
  <c r="P3312" i="1"/>
  <c r="P3313" i="1"/>
  <c r="P3314" i="1"/>
  <c r="P3315" i="1"/>
  <c r="P1444" i="1"/>
  <c r="P3317" i="1"/>
  <c r="P3069" i="1"/>
  <c r="P2703" i="1"/>
  <c r="P780" i="1"/>
  <c r="P3477" i="1"/>
  <c r="P1760" i="1"/>
  <c r="P1767" i="1"/>
  <c r="P3324" i="1"/>
  <c r="P3325" i="1"/>
  <c r="P3326" i="1"/>
  <c r="P3327" i="1"/>
  <c r="P3478" i="1"/>
  <c r="P3329" i="1"/>
  <c r="P3330" i="1"/>
  <c r="P3331" i="1"/>
  <c r="P3332" i="1"/>
  <c r="P3333" i="1"/>
  <c r="P3334" i="1"/>
  <c r="P3335" i="1"/>
  <c r="P728" i="1"/>
  <c r="P1511" i="1"/>
  <c r="P3338" i="1"/>
  <c r="P3339" i="1"/>
  <c r="P3340" i="1"/>
  <c r="P2704" i="1"/>
  <c r="P3342" i="1"/>
  <c r="P3343" i="1"/>
  <c r="P3344" i="1"/>
  <c r="P3345" i="1"/>
  <c r="P3346" i="1"/>
  <c r="P3347" i="1"/>
  <c r="P3348" i="1"/>
  <c r="P3349" i="1"/>
  <c r="P3350" i="1"/>
  <c r="P605" i="1"/>
  <c r="P3352" i="1"/>
  <c r="P2346" i="1"/>
  <c r="P781" i="1"/>
  <c r="P1227" i="1"/>
  <c r="P2565" i="1"/>
  <c r="P3357" i="1"/>
  <c r="P3358" i="1"/>
  <c r="P3359" i="1"/>
  <c r="P3360" i="1"/>
  <c r="P3361" i="1"/>
  <c r="P1768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2347" i="1"/>
  <c r="P1559" i="1"/>
  <c r="P2348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072" i="1"/>
  <c r="P2566" i="1"/>
  <c r="P2828" i="1"/>
  <c r="P2154" i="1"/>
  <c r="P1446" i="1"/>
  <c r="P1885" i="1"/>
  <c r="P782" i="1"/>
  <c r="P783" i="1"/>
  <c r="P1840" i="1"/>
  <c r="P144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2829" i="1"/>
  <c r="P3479" i="1"/>
  <c r="P2705" i="1"/>
  <c r="P784" i="1"/>
  <c r="P2202" i="1"/>
  <c r="P729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80" i="1"/>
  <c r="P2361" i="1"/>
  <c r="P3442" i="1"/>
  <c r="P3443" i="1"/>
  <c r="P785" i="1"/>
  <c r="P2224" i="1"/>
  <c r="P3481" i="1"/>
  <c r="P2203" i="1"/>
  <c r="P730" i="1"/>
  <c r="P1771" i="1"/>
  <c r="P2207" i="1"/>
  <c r="P1448" i="1"/>
  <c r="P1449" i="1"/>
  <c r="P2208" i="1"/>
  <c r="P2830" i="1"/>
  <c r="P3894" i="1"/>
  <c r="P3456" i="1"/>
  <c r="P3457" i="1"/>
  <c r="P3458" i="1"/>
  <c r="P3459" i="1"/>
  <c r="P1096" i="1"/>
  <c r="P3461" i="1"/>
  <c r="P1179" i="1"/>
  <c r="P737" i="1"/>
  <c r="P3464" i="1"/>
  <c r="P3465" i="1"/>
  <c r="P3466" i="1"/>
  <c r="P1560" i="1"/>
  <c r="P3468" i="1"/>
  <c r="P3469" i="1"/>
  <c r="P2706" i="1"/>
  <c r="P3471" i="1"/>
  <c r="P3472" i="1"/>
  <c r="P3473" i="1"/>
  <c r="P3474" i="1"/>
  <c r="P1000" i="1"/>
  <c r="P1772" i="1"/>
  <c r="P786" i="1"/>
  <c r="P787" i="1"/>
  <c r="P612" i="1"/>
  <c r="P1001" i="1"/>
  <c r="P599" i="1"/>
  <c r="P2567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1915" i="1"/>
  <c r="P1450" i="1"/>
  <c r="P3189" i="1"/>
  <c r="P1225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788" i="1"/>
  <c r="P3512" i="1"/>
  <c r="P3513" i="1"/>
  <c r="P3514" i="1"/>
  <c r="P3515" i="1"/>
  <c r="P3516" i="1"/>
  <c r="P3517" i="1"/>
  <c r="P3518" i="1"/>
  <c r="P3519" i="1"/>
  <c r="P3520" i="1"/>
  <c r="P3521" i="1"/>
  <c r="P1451" i="1"/>
  <c r="P789" i="1"/>
  <c r="P3524" i="1"/>
  <c r="P3525" i="1"/>
  <c r="P1773" i="1"/>
  <c r="P790" i="1"/>
  <c r="P2568" i="1"/>
  <c r="P3529" i="1"/>
  <c r="P3530" i="1"/>
  <c r="P3531" i="1"/>
  <c r="P3532" i="1"/>
  <c r="P3533" i="1"/>
  <c r="P3534" i="1"/>
  <c r="P3535" i="1"/>
  <c r="P3536" i="1"/>
  <c r="P3537" i="1"/>
  <c r="P3538" i="1"/>
  <c r="P3539" i="1"/>
  <c r="P2569" i="1"/>
  <c r="P3541" i="1"/>
  <c r="P3542" i="1"/>
  <c r="P3543" i="1"/>
  <c r="P3544" i="1"/>
  <c r="P3545" i="1"/>
  <c r="P1561" i="1"/>
  <c r="P3547" i="1"/>
  <c r="P3548" i="1"/>
  <c r="P3549" i="1"/>
  <c r="P3550" i="1"/>
  <c r="P3551" i="1"/>
  <c r="P3552" i="1"/>
  <c r="P619" i="1"/>
  <c r="P2570" i="1"/>
  <c r="P2349" i="1"/>
  <c r="P731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2571" i="1"/>
  <c r="P739" i="1"/>
  <c r="P1082" i="1"/>
  <c r="P2572" i="1"/>
  <c r="P1452" i="1"/>
  <c r="P3577" i="1"/>
  <c r="P3578" i="1"/>
  <c r="P3579" i="1"/>
  <c r="P3580" i="1"/>
  <c r="P3581" i="1"/>
  <c r="P2710" i="1"/>
  <c r="P620" i="1"/>
  <c r="P791" i="1"/>
  <c r="P2573" i="1"/>
  <c r="P1097" i="1"/>
  <c r="P3587" i="1"/>
  <c r="P3588" i="1"/>
  <c r="P3589" i="1"/>
  <c r="P3590" i="1"/>
  <c r="P703" i="1"/>
  <c r="P2215" i="1"/>
  <c r="P600" i="1"/>
  <c r="P1774" i="1"/>
  <c r="P3595" i="1"/>
  <c r="P3596" i="1"/>
  <c r="P1187" i="1"/>
  <c r="P3598" i="1"/>
  <c r="P3599" i="1"/>
  <c r="P1586" i="1"/>
  <c r="P3601" i="1"/>
  <c r="P3602" i="1"/>
  <c r="P3603" i="1"/>
  <c r="P3604" i="1"/>
  <c r="P3605" i="1"/>
  <c r="P2574" i="1"/>
  <c r="P990" i="1"/>
  <c r="P3608" i="1"/>
  <c r="P3609" i="1"/>
  <c r="P3610" i="1"/>
  <c r="P3611" i="1"/>
  <c r="P3612" i="1"/>
  <c r="P3613" i="1"/>
  <c r="P1777" i="1"/>
  <c r="P3615" i="1"/>
  <c r="P732" i="1"/>
  <c r="P3617" i="1"/>
  <c r="P3618" i="1"/>
  <c r="P3619" i="1"/>
  <c r="P3620" i="1"/>
  <c r="P3621" i="1"/>
  <c r="P3622" i="1"/>
  <c r="P1778" i="1"/>
  <c r="P740" i="1"/>
  <c r="P3080" i="1"/>
  <c r="P3626" i="1"/>
  <c r="P3627" i="1"/>
  <c r="P3628" i="1"/>
  <c r="P3629" i="1"/>
  <c r="P3630" i="1"/>
  <c r="P3631" i="1"/>
  <c r="P3632" i="1"/>
  <c r="P3633" i="1"/>
  <c r="P3634" i="1"/>
  <c r="P3635" i="1"/>
  <c r="P3636" i="1"/>
  <c r="P2575" i="1"/>
  <c r="P3638" i="1"/>
  <c r="P3639" i="1"/>
  <c r="P3640" i="1"/>
  <c r="P3641" i="1"/>
  <c r="P1944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736" i="1"/>
  <c r="P3665" i="1"/>
  <c r="P3666" i="1"/>
  <c r="P3667" i="1"/>
  <c r="P601" i="1"/>
  <c r="P704" i="1"/>
  <c r="P3670" i="1"/>
  <c r="P3671" i="1"/>
  <c r="P3672" i="1"/>
  <c r="P3673" i="1"/>
  <c r="P3674" i="1"/>
  <c r="P3675" i="1"/>
  <c r="P792" i="1"/>
  <c r="P3677" i="1"/>
  <c r="P3678" i="1"/>
  <c r="P3679" i="1"/>
  <c r="P3680" i="1"/>
  <c r="P3681" i="1"/>
  <c r="P3682" i="1"/>
  <c r="P1453" i="1"/>
  <c r="P1473" i="1"/>
  <c r="P613" i="1"/>
  <c r="P1965" i="1"/>
  <c r="P2576" i="1"/>
  <c r="P3688" i="1"/>
  <c r="P3689" i="1"/>
  <c r="P3690" i="1"/>
  <c r="P3691" i="1"/>
  <c r="P3482" i="1"/>
  <c r="P3241" i="1"/>
  <c r="P3694" i="1"/>
  <c r="P3695" i="1"/>
  <c r="P3696" i="1"/>
  <c r="P3697" i="1"/>
  <c r="P3698" i="1"/>
  <c r="P3699" i="1"/>
  <c r="P3700" i="1"/>
  <c r="P3701" i="1"/>
  <c r="P3702" i="1"/>
  <c r="P3703" i="1"/>
  <c r="P2592" i="1"/>
  <c r="P2216" i="1"/>
  <c r="P3706" i="1"/>
  <c r="P3707" i="1"/>
  <c r="P3708" i="1"/>
  <c r="P3709" i="1"/>
  <c r="P3710" i="1"/>
  <c r="P3711" i="1"/>
  <c r="P3712" i="1"/>
  <c r="P3713" i="1"/>
  <c r="P3714" i="1"/>
  <c r="P3096" i="1"/>
  <c r="P1180" i="1"/>
  <c r="P3717" i="1"/>
  <c r="P3718" i="1"/>
  <c r="P3719" i="1"/>
  <c r="P3720" i="1"/>
  <c r="P3721" i="1"/>
  <c r="P3722" i="1"/>
  <c r="P3723" i="1"/>
  <c r="P3724" i="1"/>
  <c r="P3725" i="1"/>
  <c r="P965" i="1"/>
  <c r="P3727" i="1"/>
  <c r="P3728" i="1"/>
  <c r="P741" i="1"/>
  <c r="P3730" i="1"/>
  <c r="P3731" i="1"/>
  <c r="P3732" i="1"/>
  <c r="P3868" i="1"/>
  <c r="P2636" i="1"/>
  <c r="P621" i="1"/>
  <c r="P3736" i="1"/>
  <c r="P3737" i="1"/>
  <c r="P3738" i="1"/>
  <c r="P3739" i="1"/>
  <c r="P1474" i="1"/>
  <c r="P3741" i="1"/>
  <c r="P3742" i="1"/>
  <c r="P1475" i="1"/>
  <c r="P3744" i="1"/>
  <c r="P3745" i="1"/>
  <c r="P1476" i="1"/>
  <c r="P1098" i="1"/>
  <c r="P3748" i="1"/>
  <c r="P2353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742" i="1"/>
  <c r="P3767" i="1"/>
  <c r="P3768" i="1"/>
  <c r="P3769" i="1"/>
  <c r="P3770" i="1"/>
  <c r="P1181" i="1"/>
  <c r="P2847" i="1"/>
  <c r="P3773" i="1"/>
  <c r="P3774" i="1"/>
  <c r="P3775" i="1"/>
  <c r="P3776" i="1"/>
  <c r="P3777" i="1"/>
  <c r="P3778" i="1"/>
  <c r="P602" i="1"/>
  <c r="P1084" i="1"/>
  <c r="P1182" i="1"/>
  <c r="P1779" i="1"/>
  <c r="P3783" i="1"/>
  <c r="P3784" i="1"/>
  <c r="P3785" i="1"/>
  <c r="P3786" i="1"/>
  <c r="P1780" i="1"/>
  <c r="P3788" i="1"/>
  <c r="P3789" i="1"/>
  <c r="P3790" i="1"/>
  <c r="P3791" i="1"/>
  <c r="P3792" i="1"/>
  <c r="P3793" i="1"/>
  <c r="P3794" i="1"/>
  <c r="P3795" i="1"/>
  <c r="P1781" i="1"/>
  <c r="P3797" i="1"/>
  <c r="P3097" i="1"/>
  <c r="P733" i="1"/>
  <c r="P1782" i="1"/>
  <c r="P1085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606" i="1"/>
  <c r="P1005" i="1"/>
  <c r="P3817" i="1"/>
  <c r="P3818" i="1"/>
  <c r="P3819" i="1"/>
  <c r="P3820" i="1"/>
  <c r="P3821" i="1"/>
  <c r="P3822" i="1"/>
  <c r="P3823" i="1"/>
  <c r="P3824" i="1"/>
  <c r="P966" i="1"/>
  <c r="P705" i="1"/>
  <c r="P3827" i="1"/>
  <c r="P3828" i="1"/>
  <c r="P3829" i="1"/>
  <c r="P3830" i="1"/>
  <c r="P1489" i="1"/>
  <c r="P1490" i="1"/>
  <c r="P3833" i="1"/>
  <c r="P3834" i="1"/>
  <c r="P1492" i="1"/>
  <c r="P3836" i="1"/>
  <c r="P3837" i="1"/>
  <c r="P3838" i="1"/>
  <c r="P3098" i="1"/>
  <c r="P967" i="1"/>
  <c r="P3841" i="1"/>
  <c r="P3842" i="1"/>
  <c r="P3843" i="1"/>
  <c r="P2593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706" i="1"/>
  <c r="P9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622" i="1"/>
  <c r="P3882" i="1"/>
  <c r="P3883" i="1"/>
  <c r="P1183" i="1"/>
  <c r="P969" i="1"/>
  <c r="P3886" i="1"/>
  <c r="P3887" i="1"/>
  <c r="P3888" i="1"/>
  <c r="P3889" i="1"/>
  <c r="P3890" i="1"/>
  <c r="P3891" i="1"/>
  <c r="P3892" i="1"/>
  <c r="P3893" i="1"/>
  <c r="P970" i="1"/>
  <c r="P3895" i="1"/>
  <c r="P3896" i="1"/>
  <c r="P971" i="1"/>
  <c r="P3898" i="1"/>
  <c r="P3899" i="1"/>
  <c r="P3900" i="1"/>
  <c r="P3901" i="1"/>
  <c r="P972" i="1"/>
  <c r="P3903" i="1"/>
  <c r="P978" i="1"/>
  <c r="P3905" i="1"/>
  <c r="P607" i="1"/>
  <c r="P3907" i="1"/>
  <c r="P3908" i="1"/>
  <c r="P3909" i="1"/>
  <c r="P707" i="1"/>
  <c r="P3911" i="1"/>
  <c r="P3912" i="1"/>
  <c r="P3913" i="1"/>
  <c r="P3914" i="1"/>
  <c r="P3915" i="1"/>
  <c r="P3916" i="1"/>
  <c r="P3917" i="1"/>
  <c r="P3918" i="1"/>
  <c r="P979" i="1"/>
  <c r="P3920" i="1"/>
  <c r="P3921" i="1"/>
  <c r="P720" i="1"/>
  <c r="P721" i="1"/>
  <c r="P3924" i="1"/>
  <c r="P3925" i="1"/>
  <c r="P3926" i="1"/>
  <c r="P3927" i="1"/>
  <c r="P3928" i="1"/>
  <c r="P3929" i="1"/>
  <c r="P3930" i="1"/>
  <c r="P3931" i="1"/>
  <c r="P734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608" i="1"/>
  <c r="P3968" i="1"/>
  <c r="P1493" i="1"/>
  <c r="P3970" i="1"/>
  <c r="P735" i="1"/>
  <c r="P3972" i="1"/>
  <c r="P3973" i="1"/>
  <c r="P3974" i="1"/>
  <c r="P3975" i="1"/>
  <c r="P3976" i="1"/>
  <c r="P3977" i="1"/>
  <c r="P3978" i="1"/>
  <c r="P3979" i="1"/>
  <c r="P3980" i="1"/>
  <c r="P3981" i="1"/>
  <c r="P1087" i="1"/>
  <c r="P3099" i="1"/>
  <c r="P3984" i="1"/>
  <c r="P3985" i="1"/>
  <c r="P3986" i="1"/>
  <c r="P3987" i="1"/>
  <c r="P3988" i="1"/>
  <c r="P3989" i="1"/>
  <c r="P3990" i="1"/>
  <c r="P3991" i="1"/>
  <c r="P3992" i="1"/>
  <c r="P982" i="1"/>
  <c r="P3994" i="1"/>
  <c r="P3995" i="1"/>
  <c r="P3996" i="1"/>
  <c r="P3997" i="1"/>
  <c r="P3998" i="1"/>
  <c r="P3999" i="1"/>
  <c r="P4000" i="1"/>
  <c r="P722" i="1"/>
  <c r="P4002" i="1"/>
  <c r="P2603" i="1"/>
  <c r="P1212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598" i="1"/>
  <c r="P4111" i="1"/>
  <c r="P4112" i="1"/>
  <c r="P4113" i="1"/>
  <c r="P4114" i="1"/>
  <c r="P4115" i="1"/>
  <c r="P2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988" i="1"/>
  <c r="O2993" i="1"/>
  <c r="O2558" i="1"/>
  <c r="O3068" i="1"/>
  <c r="O2699" i="1"/>
  <c r="O3540" i="1"/>
  <c r="O1743" i="1"/>
  <c r="O3444" i="1"/>
  <c r="O1530" i="1"/>
  <c r="O1560" i="1"/>
  <c r="O2638" i="1"/>
  <c r="O2716" i="1"/>
  <c r="O3478" i="1"/>
  <c r="O2046" i="1"/>
  <c r="O3637" i="1"/>
  <c r="O2069" i="1"/>
  <c r="O2634" i="1"/>
  <c r="O2139" i="1"/>
  <c r="O3099" i="1"/>
  <c r="O766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054" i="1"/>
  <c r="O2064" i="1"/>
  <c r="O1732" i="1"/>
  <c r="O720" i="1"/>
  <c r="O2718" i="1"/>
  <c r="O1768" i="1"/>
  <c r="O2700" i="1"/>
  <c r="O2575" i="1"/>
  <c r="O1881" i="1"/>
  <c r="O3607" i="1"/>
  <c r="O779" i="1"/>
  <c r="O2254" i="1"/>
  <c r="O1187" i="1"/>
  <c r="O3743" i="1"/>
  <c r="O2080" i="1"/>
  <c r="O2704" i="1"/>
  <c r="O2569" i="1"/>
  <c r="O2070" i="1"/>
  <c r="O2246" i="1"/>
  <c r="O2706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115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1578" i="1"/>
  <c r="O1417" i="1"/>
  <c r="O1414" i="1"/>
  <c r="O3188" i="1"/>
  <c r="O2994" i="1"/>
  <c r="O2344" i="1"/>
  <c r="O1442" i="1"/>
  <c r="O2071" i="1"/>
  <c r="O2459" i="1"/>
  <c r="O2477" i="1"/>
  <c r="O2072" i="1"/>
  <c r="O2089" i="1"/>
  <c r="O3463" i="1"/>
  <c r="O601" i="1"/>
  <c r="O1078" i="1"/>
  <c r="O1178" i="1"/>
  <c r="O3289" i="1"/>
  <c r="O2950" i="1"/>
  <c r="O3066" i="1"/>
  <c r="O1451" i="1"/>
  <c r="O789" i="1"/>
  <c r="O2464" i="1"/>
  <c r="O3480" i="1"/>
  <c r="O1415" i="1"/>
  <c r="O746" i="1"/>
  <c r="O2554" i="1"/>
  <c r="O3072" i="1"/>
  <c r="O2840" i="1"/>
  <c r="O2255" i="1"/>
  <c r="O2297" i="1"/>
  <c r="O3426" i="1"/>
  <c r="O3059" i="1"/>
  <c r="O2361" i="1"/>
  <c r="O1733" i="1"/>
  <c r="O721" i="1"/>
  <c r="O2574" i="1"/>
  <c r="O1000" i="1"/>
  <c r="O3455" i="1"/>
  <c r="O2995" i="1"/>
  <c r="O619" i="1"/>
  <c r="O1310" i="1"/>
  <c r="O3165" i="1"/>
  <c r="O605" i="1"/>
  <c r="O1004" i="1"/>
  <c r="O2470" i="1"/>
  <c r="O2090" i="1"/>
  <c r="O2112" i="1"/>
  <c r="O3322" i="1"/>
  <c r="O2270" i="1"/>
  <c r="O2456" i="1"/>
  <c r="O2551" i="1"/>
  <c r="O2342" i="1"/>
  <c r="O2352" i="1"/>
  <c r="O1181" i="1"/>
  <c r="O1492" i="1"/>
  <c r="O748" i="1"/>
  <c r="O1186" i="1"/>
  <c r="O2113" i="1"/>
  <c r="O2701" i="1"/>
  <c r="O2261" i="1"/>
  <c r="O1262" i="1"/>
  <c r="O1598" i="1"/>
  <c r="O1532" i="1"/>
  <c r="O987" i="1"/>
  <c r="O3239" i="1"/>
  <c r="O3243" i="1"/>
  <c r="O2011" i="1"/>
  <c r="O3839" i="1"/>
  <c r="O752" i="1"/>
  <c r="O3274" i="1"/>
  <c r="O2838" i="1"/>
  <c r="O2895" i="1"/>
  <c r="O3320" i="1"/>
  <c r="O1281" i="1"/>
  <c r="O996" i="1"/>
  <c r="O2382" i="1"/>
  <c r="O3881" i="1"/>
  <c r="O1228" i="1"/>
  <c r="O2022" i="1"/>
  <c r="O2714" i="1"/>
  <c r="O673" i="1"/>
  <c r="O3572" i="1"/>
  <c r="O3902" i="1"/>
  <c r="O2232" i="1"/>
  <c r="O2365" i="1"/>
  <c r="O2891" i="1"/>
  <c r="O2240" i="1"/>
  <c r="O3600" i="1"/>
  <c r="O3715" i="1"/>
  <c r="O2936" i="1"/>
  <c r="O3404" i="1"/>
  <c r="O2367" i="1"/>
  <c r="O2245" i="1"/>
  <c r="O2899" i="1"/>
  <c r="O3686" i="1"/>
  <c r="O4001" i="1"/>
  <c r="O3161" i="1"/>
  <c r="O2377" i="1"/>
  <c r="O3511" i="1"/>
  <c r="O3528" i="1"/>
  <c r="O3100" i="1"/>
  <c r="O1093" i="1"/>
  <c r="O3423" i="1"/>
  <c r="O3897" i="1"/>
  <c r="O743" i="1"/>
  <c r="O615" i="1"/>
  <c r="O2368" i="1"/>
  <c r="O3796" i="1"/>
  <c r="O2444" i="1"/>
  <c r="O2016" i="1"/>
  <c r="O3400" i="1"/>
  <c r="O3103" i="1"/>
  <c r="O2892" i="1"/>
  <c r="O3904" i="1"/>
  <c r="O754" i="1"/>
  <c r="O2402" i="1"/>
  <c r="O3527" i="1"/>
  <c r="O3238" i="1"/>
  <c r="O3351" i="1"/>
  <c r="O3105" i="1"/>
  <c r="O1090" i="1"/>
  <c r="O4003" i="1"/>
  <c r="O2893" i="1"/>
  <c r="O1623" i="1"/>
  <c r="O2645" i="1"/>
  <c r="O3145" i="1"/>
  <c r="O2227" i="1"/>
  <c r="O3337" i="1"/>
  <c r="O4004" i="1"/>
  <c r="O3798" i="1"/>
  <c r="O1894" i="1"/>
  <c r="O3583" i="1"/>
  <c r="O3353" i="1"/>
  <c r="O3772" i="1"/>
  <c r="O1282" i="1"/>
  <c r="O1945" i="1"/>
  <c r="O2039" i="1"/>
  <c r="O2940" i="1"/>
  <c r="O993" i="1"/>
  <c r="O2241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3032" i="1"/>
  <c r="O1444" i="1"/>
  <c r="O3462" i="1"/>
  <c r="O2954" i="1"/>
  <c r="O1734" i="1"/>
  <c r="O3470" i="1"/>
  <c r="O3063" i="1"/>
  <c r="O2693" i="1"/>
  <c r="O1476" i="1"/>
  <c r="O3185" i="1"/>
  <c r="O2623" i="1"/>
  <c r="O2081" i="1"/>
  <c r="O3097" i="1"/>
  <c r="O2989" i="1"/>
  <c r="O3279" i="1"/>
  <c r="O602" i="1"/>
  <c r="O2557" i="1"/>
  <c r="O1096" i="1"/>
  <c r="O2955" i="1"/>
  <c r="O24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3664" i="1"/>
  <c r="O1572" i="1"/>
  <c r="O3403" i="1"/>
  <c r="O2831" i="1"/>
  <c r="O3799" i="1"/>
  <c r="O772" i="1"/>
  <c r="O1279" i="1"/>
  <c r="O1100" i="1"/>
  <c r="O785" i="1"/>
  <c r="O1622" i="1"/>
  <c r="O614" i="1"/>
  <c r="O3910" i="1"/>
  <c r="O3380" i="1"/>
  <c r="O759" i="1"/>
  <c r="O2354" i="1"/>
  <c r="O1007" i="1"/>
  <c r="O3425" i="1"/>
  <c r="O3779" i="1"/>
  <c r="O3919" i="1"/>
  <c r="O3746" i="1"/>
  <c r="O1915" i="1"/>
  <c r="O1577" i="1"/>
  <c r="O2649" i="1"/>
  <c r="O2648" i="1"/>
  <c r="O2222" i="1"/>
  <c r="O2603" i="1"/>
  <c r="O3233" i="1"/>
  <c r="O3098" i="1"/>
  <c r="O3108" i="1"/>
  <c r="O2775" i="1"/>
  <c r="O3064" i="1"/>
  <c r="O1773" i="1"/>
  <c r="O2843" i="1"/>
  <c r="O2082" i="1"/>
  <c r="O2829" i="1"/>
  <c r="O3575" i="1"/>
  <c r="O2271" i="1"/>
  <c r="O1098" i="1"/>
  <c r="O3868" i="1"/>
  <c r="O2559" i="1"/>
  <c r="O2346" i="1"/>
  <c r="O3290" i="1"/>
  <c r="O2097" i="1"/>
  <c r="O3217" i="1"/>
  <c r="O2100" i="1"/>
  <c r="O3451" i="1"/>
  <c r="O2460" i="1"/>
  <c r="O3033" i="1"/>
  <c r="O1946" i="1"/>
  <c r="O2343" i="1"/>
  <c r="O1780" i="1"/>
  <c r="O2832" i="1"/>
  <c r="O1558" i="1"/>
  <c r="O774" i="1"/>
  <c r="O3214" i="1"/>
  <c r="O2299" i="1"/>
  <c r="O2837" i="1"/>
  <c r="O1311" i="1"/>
  <c r="O2624" i="1"/>
  <c r="O3669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991" i="1"/>
  <c r="O3328" i="1"/>
  <c r="O2566" i="1"/>
  <c r="O3766" i="1"/>
  <c r="O2828" i="1"/>
  <c r="O3166" i="1"/>
  <c r="O3553" i="1"/>
  <c r="O3840" i="1"/>
  <c r="O2047" i="1"/>
  <c r="O2845" i="1"/>
  <c r="O3554" i="1"/>
  <c r="O3733" i="1"/>
  <c r="O3606" i="1"/>
  <c r="O2781" i="1"/>
  <c r="O2347" i="1"/>
  <c r="O2622" i="1"/>
  <c r="O3826" i="1"/>
  <c r="O2065" i="1"/>
  <c r="O1546" i="1"/>
  <c r="O1559" i="1"/>
  <c r="O3215" i="1"/>
  <c r="O3740" i="1"/>
  <c r="O2350" i="1"/>
  <c r="O1474" i="1"/>
  <c r="O1450" i="1"/>
  <c r="O3067" i="1"/>
  <c r="O2719" i="1"/>
  <c r="O3624" i="1"/>
  <c r="O3734" i="1"/>
  <c r="O3844" i="1"/>
  <c r="O2358" i="1"/>
  <c r="O3135" i="1"/>
  <c r="O2461" i="1"/>
  <c r="O3311" i="1"/>
  <c r="O3479" i="1"/>
  <c r="O3301" i="1"/>
  <c r="O1826" i="1"/>
  <c r="O3747" i="1"/>
  <c r="O3467" i="1"/>
  <c r="O2268" i="1"/>
  <c r="O3546" i="1"/>
  <c r="O3114" i="1"/>
  <c r="O3781" i="1"/>
  <c r="O1741" i="1"/>
  <c r="O2224" i="1"/>
  <c r="O3735" i="1"/>
  <c r="O3574" i="1"/>
  <c r="O733" i="1"/>
  <c r="O3481" i="1"/>
  <c r="O2085" i="1"/>
  <c r="O3216" i="1"/>
  <c r="O3749" i="1"/>
  <c r="O3030" i="1"/>
  <c r="O2630" i="1"/>
  <c r="O3556" i="1"/>
  <c r="O2339" i="1"/>
  <c r="O2257" i="1"/>
  <c r="O2353" i="1"/>
  <c r="O3189" i="1"/>
  <c r="O3614" i="1"/>
  <c r="O2203" i="1"/>
  <c r="O3284" i="1"/>
  <c r="O1902" i="1"/>
  <c r="O1772" i="1"/>
  <c r="O3482" i="1"/>
  <c r="O2784" i="1"/>
  <c r="O3676" i="1"/>
  <c r="O1901" i="1"/>
  <c r="O2846" i="1"/>
  <c r="O3031" i="1"/>
  <c r="O2258" i="1"/>
  <c r="O3134" i="1"/>
  <c r="O2073" i="1"/>
  <c r="O3069" i="1"/>
  <c r="O3832" i="1"/>
  <c r="O1173" i="1"/>
  <c r="O2465" i="1"/>
  <c r="O2851" i="1"/>
  <c r="O3616" i="1"/>
  <c r="O2247" i="1"/>
  <c r="O3427" i="1"/>
  <c r="O790" i="1"/>
  <c r="O2140" i="1"/>
  <c r="O776" i="1"/>
  <c r="O608" i="1"/>
  <c r="O2847" i="1"/>
  <c r="O997" i="1"/>
  <c r="O1077" i="1"/>
  <c r="O1778" i="1"/>
  <c r="O3106" i="1"/>
  <c r="O3448" i="1"/>
  <c r="O2560" i="1"/>
  <c r="O2570" i="1"/>
  <c r="O2568" i="1"/>
  <c r="O3303" i="1"/>
  <c r="O1908" i="1"/>
  <c r="O3642" i="1"/>
  <c r="O2778" i="1"/>
  <c r="O1782" i="1"/>
  <c r="O1382" i="1"/>
  <c r="O2703" i="1"/>
  <c r="O741" i="1"/>
  <c r="O3191" i="1"/>
  <c r="O2335" i="1"/>
  <c r="O2248" i="1"/>
  <c r="O2110" i="1"/>
  <c r="O1183" i="1"/>
  <c r="O2785" i="1"/>
  <c r="O3523" i="1"/>
  <c r="O1508" i="1"/>
  <c r="O2154" i="1"/>
  <c r="O773" i="1"/>
  <c r="O2251" i="1"/>
  <c r="O771" i="1"/>
  <c r="O2631" i="1"/>
  <c r="O1446" i="1"/>
  <c r="O1689" i="1"/>
  <c r="O747" i="1"/>
  <c r="O3281" i="1"/>
  <c r="O1170" i="1"/>
  <c r="O1944" i="1"/>
  <c r="O1416" i="1"/>
  <c r="O1712" i="1"/>
  <c r="O2996" i="1"/>
  <c r="O3167" i="1"/>
  <c r="O2690" i="1"/>
  <c r="O2710" i="1"/>
  <c r="O2945" i="1"/>
  <c r="O674" i="1"/>
  <c r="O2336" i="1"/>
  <c r="O3623" i="1"/>
  <c r="O3302" i="1"/>
  <c r="O2571" i="1"/>
  <c r="O2635" i="1"/>
  <c r="O3169" i="1"/>
  <c r="O1084" i="1"/>
  <c r="O2842" i="1"/>
  <c r="O786" i="1"/>
  <c r="O1735" i="1"/>
  <c r="O2111" i="1"/>
  <c r="O3107" i="1"/>
  <c r="O1453" i="1"/>
  <c r="O2655" i="1"/>
  <c r="O2986" i="1"/>
  <c r="O3029" i="1"/>
  <c r="O982" i="1"/>
  <c r="O2466" i="1"/>
  <c r="O1885" i="1"/>
  <c r="O1679" i="1"/>
  <c r="O2055" i="1"/>
  <c r="O3452" i="1"/>
  <c r="O2783" i="1"/>
  <c r="O3319" i="1"/>
  <c r="O3060" i="1"/>
  <c r="O971" i="1"/>
  <c r="O3242" i="1"/>
  <c r="O2479" i="1"/>
  <c r="O2262" i="1"/>
  <c r="O972" i="1"/>
  <c r="O1095" i="1"/>
  <c r="O1365" i="1"/>
  <c r="O2992" i="1"/>
  <c r="O1751" i="1"/>
  <c r="O620" i="1"/>
  <c r="O1343" i="1"/>
  <c r="O2048" i="1"/>
  <c r="O2697" i="1"/>
  <c r="O2457" i="1"/>
  <c r="O3280" i="1"/>
  <c r="O3282" i="1"/>
  <c r="O989" i="1"/>
  <c r="O2078" i="1"/>
  <c r="O2475" i="1"/>
  <c r="O2779" i="1"/>
  <c r="O2650" i="1"/>
  <c r="O1884" i="1"/>
  <c r="O3168" i="1"/>
  <c r="O2049" i="1"/>
  <c r="O2083" i="1"/>
  <c r="O2562" i="1"/>
  <c r="O1701" i="1"/>
  <c r="O3475" i="1"/>
  <c r="O1690" i="1"/>
  <c r="O978" i="1"/>
  <c r="O761" i="1"/>
  <c r="O1729" i="1"/>
  <c r="O990" i="1"/>
  <c r="O966" i="1"/>
  <c r="O1702" i="1"/>
  <c r="O702" i="1"/>
  <c r="O2787" i="1"/>
  <c r="O1547" i="1"/>
  <c r="O3440" i="1"/>
  <c r="O2366" i="1"/>
  <c r="O3668" i="1"/>
  <c r="O2050" i="1"/>
  <c r="O780" i="1"/>
  <c r="O739" i="1"/>
  <c r="O3441" i="1"/>
  <c r="O2087" i="1"/>
  <c r="O969" i="1"/>
  <c r="O781" i="1"/>
  <c r="O2482" i="1"/>
  <c r="O3625" i="1"/>
  <c r="O2458" i="1"/>
  <c r="O787" i="1"/>
  <c r="O2476" i="1"/>
  <c r="O617" i="1"/>
  <c r="O2827" i="1"/>
  <c r="O1869" i="1"/>
  <c r="O2776" i="1"/>
  <c r="O2357" i="1"/>
  <c r="O1082" i="1"/>
  <c r="O3445" i="1"/>
  <c r="O2483" i="1"/>
  <c r="O703" i="1"/>
  <c r="O3170" i="1"/>
  <c r="O3831" i="1"/>
  <c r="O2708" i="1"/>
  <c r="O1650" i="1"/>
  <c r="O2074" i="1"/>
  <c r="O612" i="1"/>
  <c r="O2092" i="1"/>
  <c r="O2051" i="1"/>
  <c r="O2093" i="1"/>
  <c r="O3323" i="1"/>
  <c r="O3460" i="1"/>
  <c r="O1411" i="1"/>
  <c r="O2999" i="1"/>
  <c r="O2462" i="1"/>
  <c r="O2263" i="1"/>
  <c r="O1561" i="1"/>
  <c r="O2997" i="1"/>
  <c r="O2259" i="1"/>
  <c r="O690" i="1"/>
  <c r="O1489" i="1"/>
  <c r="O735" i="1"/>
  <c r="O2052" i="1"/>
  <c r="O1383" i="1"/>
  <c r="O1385" i="1"/>
  <c r="O2219" i="1"/>
  <c r="O1182" i="1"/>
  <c r="O792" i="1"/>
  <c r="O1003" i="1"/>
  <c r="O1473" i="1"/>
  <c r="O730" i="1"/>
  <c r="O1076" i="1"/>
  <c r="O3446" i="1"/>
  <c r="O2593" i="1"/>
  <c r="O2215" i="1"/>
  <c r="O1227" i="1"/>
  <c r="O782" i="1"/>
  <c r="O967" i="1"/>
  <c r="O791" i="1"/>
  <c r="O706" i="1"/>
  <c r="O3453" i="1"/>
  <c r="O2990" i="1"/>
  <c r="O2075" i="1"/>
  <c r="O2705" i="1"/>
  <c r="O2463" i="1"/>
  <c r="O3477" i="1"/>
  <c r="O2359" i="1"/>
  <c r="O704" i="1"/>
  <c r="O970" i="1"/>
  <c r="O2066" i="1"/>
  <c r="O2848" i="1"/>
  <c r="O2056" i="1"/>
  <c r="O727" i="1"/>
  <c r="O726" i="1"/>
  <c r="O1907" i="1"/>
  <c r="O2098" i="1"/>
  <c r="O1771" i="1"/>
  <c r="O1777" i="1"/>
  <c r="O3476" i="1"/>
  <c r="O2572" i="1"/>
  <c r="O2636" i="1"/>
  <c r="O2341" i="1"/>
  <c r="O1849" i="1"/>
  <c r="O2592" i="1"/>
  <c r="O2207" i="1"/>
  <c r="O2564" i="1"/>
  <c r="O3061" i="1"/>
  <c r="O1448" i="1"/>
  <c r="O965" i="1"/>
  <c r="O2709" i="1"/>
  <c r="O1656" i="1"/>
  <c r="O745" i="1"/>
  <c r="O3028" i="1"/>
  <c r="O2565" i="1"/>
  <c r="O1811" i="1"/>
  <c r="O1859" i="1"/>
  <c r="O2086" i="1"/>
  <c r="O1366" i="1"/>
  <c r="O1685" i="1"/>
  <c r="O2782" i="1"/>
  <c r="O2298" i="1"/>
  <c r="O1312" i="1"/>
  <c r="O2264" i="1"/>
  <c r="O2467" i="1"/>
  <c r="O3454" i="1"/>
  <c r="O606" i="1"/>
  <c r="O2480" i="1"/>
  <c r="O1213" i="1"/>
  <c r="O1686" i="1"/>
  <c r="O1336" i="1"/>
  <c r="O2360" i="1"/>
  <c r="O775" i="1"/>
  <c r="O2471" i="1"/>
  <c r="O2249" i="1"/>
  <c r="O2720" i="1"/>
  <c r="O1736" i="1"/>
  <c r="O2057" i="1"/>
  <c r="O2058" i="1"/>
  <c r="O742" i="1"/>
  <c r="O1587" i="1"/>
  <c r="O2800" i="1"/>
  <c r="O3449" i="1"/>
  <c r="O769" i="1"/>
  <c r="O2632" i="1"/>
  <c r="O3186" i="1"/>
  <c r="O1852" i="1"/>
  <c r="O788" i="1"/>
  <c r="O2356" i="1"/>
  <c r="O1449" i="1"/>
  <c r="O1226" i="1"/>
  <c r="O783" i="1"/>
  <c r="O3096" i="1"/>
  <c r="O2076" i="1"/>
  <c r="O613" i="1"/>
  <c r="O1005" i="1"/>
  <c r="O2208" i="1"/>
  <c r="O999" i="1"/>
  <c r="O728" i="1"/>
  <c r="O1548" i="1"/>
  <c r="O3109" i="1"/>
  <c r="O1711" i="1"/>
  <c r="O2250" i="1"/>
  <c r="O691" i="1"/>
  <c r="O1512" i="1"/>
  <c r="O3867" i="1"/>
  <c r="O2218" i="1"/>
  <c r="O1342" i="1"/>
  <c r="O2265" i="1"/>
  <c r="O1691" i="1"/>
  <c r="O1099" i="1"/>
  <c r="O3131" i="1"/>
  <c r="O3062" i="1"/>
  <c r="O2225" i="1"/>
  <c r="O2221" i="1"/>
  <c r="O3982" i="1"/>
  <c r="O740" i="1"/>
  <c r="O1362" i="1"/>
  <c r="O2625" i="1"/>
  <c r="O2256" i="1"/>
  <c r="O736" i="1"/>
  <c r="O768" i="1"/>
  <c r="O1341" i="1"/>
  <c r="O1225" i="1"/>
  <c r="O2084" i="1"/>
  <c r="O1388" i="1"/>
  <c r="O1390" i="1"/>
  <c r="O2946" i="1"/>
  <c r="O2099" i="1"/>
  <c r="O1760" i="1"/>
  <c r="O762" i="1"/>
  <c r="O2472" i="1"/>
  <c r="O3133" i="1"/>
  <c r="O3447" i="1"/>
  <c r="O604" i="1"/>
  <c r="O1001" i="1"/>
  <c r="O1657" i="1"/>
  <c r="O763" i="1"/>
  <c r="O1220" i="1"/>
  <c r="O1658" i="1"/>
  <c r="O1493" i="1"/>
  <c r="O2484" i="1"/>
  <c r="O2561" i="1"/>
  <c r="O2637" i="1"/>
  <c r="O3240" i="1"/>
  <c r="O784" i="1"/>
  <c r="O618" i="1"/>
  <c r="O2830" i="1"/>
  <c r="O2947" i="1"/>
  <c r="O1085" i="1"/>
  <c r="O2202" i="1"/>
  <c r="O2552" i="1"/>
  <c r="O1840" i="1"/>
  <c r="O2351" i="1"/>
  <c r="O1527" i="1"/>
  <c r="O2260" i="1"/>
  <c r="O1389" i="1"/>
  <c r="O968" i="1"/>
  <c r="O599" i="1"/>
  <c r="O2079" i="1"/>
  <c r="O2770" i="1"/>
  <c r="O1779" i="1"/>
  <c r="O2555" i="1"/>
  <c r="O705" i="1"/>
  <c r="O2567" i="1"/>
  <c r="O988" i="1"/>
  <c r="O1164" i="1"/>
  <c r="O1965" i="1"/>
  <c r="O1475" i="1"/>
  <c r="O2349" i="1"/>
  <c r="O3080" i="1"/>
  <c r="O1576" i="1"/>
  <c r="O2252" i="1"/>
  <c r="O2283" i="1"/>
  <c r="O2348" i="1"/>
  <c r="O1088" i="1"/>
  <c r="O2059" i="1"/>
  <c r="O1413" i="1"/>
  <c r="O3496" i="1"/>
  <c r="O2550" i="1"/>
  <c r="O1338" i="1"/>
  <c r="O2345" i="1"/>
  <c r="O2478" i="1"/>
  <c r="O2473" i="1"/>
  <c r="O2780" i="1"/>
  <c r="O2053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3885" i="1"/>
  <c r="O1094" i="1"/>
  <c r="O764" i="1"/>
  <c r="O767" i="1"/>
  <c r="O734" i="1"/>
  <c r="O2060" i="1"/>
  <c r="O1781" i="1"/>
  <c r="O3065" i="1"/>
  <c r="O3026" i="1"/>
  <c r="O2096" i="1"/>
  <c r="O1688" i="1"/>
  <c r="O2468" i="1"/>
  <c r="O692" i="1"/>
  <c r="O2553" i="1"/>
  <c r="O3283" i="1"/>
  <c r="O624" i="1"/>
  <c r="O1174" i="1"/>
  <c r="O1002" i="1"/>
  <c r="O1545" i="1"/>
  <c r="O2474" i="1"/>
  <c r="O1364" i="1"/>
  <c r="O1452" i="1"/>
  <c r="O623" i="1"/>
  <c r="O2653" i="1"/>
  <c r="O2469" i="1"/>
  <c r="O2806" i="1"/>
  <c r="O2841" i="1"/>
  <c r="O600" i="1"/>
  <c r="O1179" i="1"/>
  <c r="O3555" i="1"/>
  <c r="O2077" i="1"/>
  <c r="O2094" i="1"/>
  <c r="O2556" i="1"/>
  <c r="O1412" i="1"/>
  <c r="O2573" i="1"/>
  <c r="O2702" i="1"/>
  <c r="O1097" i="1"/>
  <c r="O3027" i="1"/>
  <c r="O738" i="1"/>
  <c r="O2948" i="1"/>
  <c r="O2485" i="1"/>
  <c r="O2563" i="1"/>
  <c r="O1753" i="1"/>
  <c r="O3894" i="1"/>
  <c r="O1447" i="1"/>
  <c r="O737" i="1"/>
  <c r="O2698" i="1"/>
  <c r="O2772" i="1"/>
  <c r="O2216" i="1"/>
  <c r="O2091" i="1"/>
  <c r="O3055" i="1"/>
  <c r="O2253" i="1"/>
  <c r="O778" i="1"/>
  <c r="O1659" i="1"/>
  <c r="O2547" i="1"/>
  <c r="O1511" i="1"/>
  <c r="O731" i="1"/>
  <c r="O2363" i="1"/>
  <c r="O1759" i="1"/>
  <c r="O1490" i="1"/>
  <c r="O1087" i="1"/>
  <c r="O1387" i="1"/>
  <c r="O1586" i="1"/>
  <c r="O777" i="1"/>
  <c r="O3241" i="1"/>
  <c r="O2067" i="1"/>
  <c r="O3450" i="1"/>
  <c r="O2654" i="1"/>
  <c r="O1180" i="1"/>
  <c r="O2777" i="1"/>
  <c r="O979" i="1"/>
  <c r="O622" i="1"/>
  <c r="O2633" i="1"/>
  <c r="O2987" i="1"/>
  <c r="O1742" i="1"/>
  <c r="O2844" i="1"/>
  <c r="O2836" i="1"/>
  <c r="O729" i="1"/>
  <c r="O1212" i="1"/>
  <c r="O2061" i="1"/>
  <c r="O3729" i="1"/>
  <c r="O2913" i="1"/>
  <c r="O1272" i="1"/>
  <c r="O3104" i="1"/>
  <c r="O1184" i="1"/>
  <c r="O1603" i="1"/>
  <c r="O1639" i="1"/>
  <c r="O611" i="1"/>
  <c r="O1620" i="1"/>
  <c r="O1075" i="1"/>
  <c r="O1638" i="1"/>
  <c r="O2715" i="1"/>
  <c r="O2037" i="1"/>
  <c r="O3687" i="1"/>
  <c r="O2896" i="1"/>
  <c r="O2220" i="1"/>
  <c r="O1533" i="1"/>
  <c r="O603" i="1"/>
  <c r="O3304" i="1"/>
  <c r="O2230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1339" i="1"/>
  <c r="O2062" i="1"/>
  <c r="O1767" i="1"/>
  <c r="O722" i="1"/>
  <c r="O2095" i="1"/>
  <c r="O2217" i="1"/>
  <c r="O1774" i="1"/>
  <c r="O1340" i="1"/>
  <c r="O1752" i="1"/>
  <c r="O2088" i="1"/>
  <c r="O707" i="1"/>
  <c r="O1381" i="1"/>
  <c r="O732" i="1"/>
  <c r="O2692" i="1"/>
  <c r="O3034" i="1"/>
  <c r="O2269" i="1"/>
  <c r="O693" i="1"/>
  <c r="O2998" i="1"/>
  <c r="O998" i="1"/>
  <c r="O2576" i="1"/>
  <c r="O2949" i="1"/>
  <c r="O765" i="1"/>
  <c r="O607" i="1"/>
  <c r="O770" i="1"/>
  <c r="O1549" i="1"/>
  <c r="O1557" i="1"/>
  <c r="O2548" i="1"/>
  <c r="O621" i="1"/>
  <c r="O1177" i="1"/>
  <c r="O2068" i="1"/>
  <c r="O3983" i="1"/>
  <c r="O2063" i="1"/>
  <c r="O598" i="1"/>
  <c r="O3406" i="1"/>
  <c r="O2939" i="1"/>
  <c r="O2938" i="1"/>
  <c r="O3341" i="1"/>
  <c r="O3884" i="1"/>
  <c r="O3197" i="1"/>
  <c r="O3495" i="1"/>
  <c r="O3573" i="1"/>
  <c r="O3825" i="1"/>
  <c r="O1265" i="1"/>
  <c r="O2243" i="1"/>
  <c r="O3354" i="1"/>
  <c r="O3971" i="1"/>
  <c r="O3497" i="1"/>
  <c r="O1263" i="1"/>
  <c r="O2857" i="1"/>
  <c r="O2900" i="1"/>
  <c r="O753" i="1"/>
  <c r="O2228" i="1"/>
  <c r="O3163" i="1"/>
  <c r="O2030" i="1"/>
  <c r="O3236" i="1"/>
  <c r="O3136" i="1"/>
  <c r="O2894" i="1"/>
  <c r="O2226" i="1"/>
  <c r="O2017" i="1"/>
  <c r="O2035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2040" i="1"/>
  <c r="O3273" i="1"/>
  <c r="O3597" i="1"/>
  <c r="O1163" i="1"/>
  <c r="O1260" i="1"/>
  <c r="O3922" i="1"/>
  <c r="O3592" i="1"/>
  <c r="O1266" i="1"/>
  <c r="O1816" i="1"/>
  <c r="O2238" i="1"/>
  <c r="O2242" i="1"/>
  <c r="O3398" i="1"/>
  <c r="O2234" i="1"/>
  <c r="O2375" i="1"/>
  <c r="O2447" i="1"/>
  <c r="O1605" i="1"/>
  <c r="O3355" i="1"/>
  <c r="O1637" i="1"/>
  <c r="O1647" i="1"/>
  <c r="O1276" i="1"/>
  <c r="O1092" i="1"/>
  <c r="O3923" i="1"/>
  <c r="O3138" i="1"/>
  <c r="O3276" i="1"/>
  <c r="O3584" i="1"/>
  <c r="O3407" i="1"/>
  <c r="O2244" i="1"/>
  <c r="O1606" i="1"/>
  <c r="O2012" i="1"/>
  <c r="O2640" i="1"/>
  <c r="O3932" i="1"/>
  <c r="O2897" i="1"/>
  <c r="O2235" i="1"/>
  <c r="O2369" i="1"/>
  <c r="O1091" i="1"/>
  <c r="O3522" i="1"/>
  <c r="O3594" i="1"/>
  <c r="O610" i="1"/>
  <c r="O2863" i="1"/>
  <c r="O2231" i="1"/>
  <c r="O2935" i="1"/>
  <c r="O3716" i="1"/>
  <c r="O3356" i="1"/>
  <c r="O3244" i="1"/>
  <c r="O3526" i="1"/>
  <c r="O3212" i="1"/>
  <c r="O2929" i="1"/>
  <c r="O2446" i="1"/>
  <c r="O3692" i="1"/>
  <c r="O2364" i="1"/>
  <c r="O2627" i="1"/>
  <c r="O2880" i="1"/>
  <c r="O2881" i="1"/>
  <c r="O3102" i="1"/>
  <c r="O1541" i="1"/>
  <c r="O2941" i="1"/>
  <c r="O2886" i="1"/>
  <c r="O2013" i="1"/>
  <c r="O3139" i="1"/>
  <c r="O2380" i="1"/>
  <c r="O3800" i="1"/>
  <c r="O3422" i="1"/>
  <c r="O2712" i="1"/>
  <c r="O4110" i="1"/>
  <c r="O3782" i="1"/>
  <c r="O3684" i="1"/>
  <c r="O3780" i="1"/>
  <c r="O1883" i="1"/>
  <c r="O3101" i="1"/>
  <c r="O3787" i="1"/>
  <c r="O2043" i="1"/>
  <c r="O1543" i="1"/>
  <c r="O2378" i="1"/>
  <c r="O2887" i="1"/>
  <c r="O1597" i="1"/>
  <c r="O3362" i="1"/>
  <c r="O2031" i="1"/>
  <c r="O2036" i="1"/>
  <c r="O3237" i="1"/>
  <c r="O1863" i="1"/>
  <c r="O2930" i="1"/>
  <c r="O2362" i="1"/>
  <c r="O3585" i="1"/>
  <c r="O3582" i="1"/>
  <c r="O1278" i="1"/>
  <c r="O2944" i="1"/>
  <c r="O1280" i="1"/>
  <c r="O1006" i="1"/>
  <c r="O1579" i="1"/>
  <c r="O3969" i="1"/>
  <c r="O2033" i="1"/>
  <c r="O3137" i="1"/>
  <c r="O2239" i="1"/>
  <c r="O3816" i="1"/>
  <c r="O1185" i="1"/>
  <c r="O3498" i="1"/>
  <c r="O1635" i="1"/>
  <c r="O2044" i="1"/>
  <c r="O2914" i="1"/>
  <c r="O744" i="1"/>
  <c r="O1621" i="1"/>
  <c r="O2370" i="1"/>
  <c r="O1845" i="1"/>
  <c r="O756" i="1"/>
  <c r="O3405" i="1"/>
  <c r="O3906" i="1"/>
  <c r="O2014" i="1"/>
  <c r="O616" i="1"/>
  <c r="O2386" i="1"/>
  <c r="O2371" i="1"/>
  <c r="O1575" i="1"/>
  <c r="O3213" i="1"/>
  <c r="O3245" i="1"/>
  <c r="O1544" i="1"/>
  <c r="O1573" i="1"/>
  <c r="O2032" i="1"/>
  <c r="O749" i="1"/>
  <c r="O2376" i="1"/>
  <c r="O3801" i="1"/>
  <c r="O2015" i="1"/>
  <c r="O1270" i="1"/>
  <c r="O1964" i="1"/>
  <c r="O3235" i="1"/>
  <c r="O672" i="1"/>
  <c r="O991" i="1"/>
  <c r="O2021" i="1"/>
  <c r="O3318" i="1"/>
  <c r="O3192" i="1"/>
  <c r="O755" i="1"/>
  <c r="O3399" i="1"/>
  <c r="O1636" i="1"/>
  <c r="O2642" i="1"/>
  <c r="O994" i="1"/>
  <c r="O3591" i="1"/>
  <c r="O3685" i="1"/>
  <c r="O3194" i="1"/>
  <c r="O1101" i="1"/>
  <c r="O2901" i="1"/>
  <c r="O2711" i="1"/>
  <c r="O2383" i="1"/>
  <c r="O2041" i="1"/>
  <c r="O3693" i="1"/>
  <c r="O2237" i="1"/>
  <c r="O2888" i="1"/>
  <c r="O3190" i="1"/>
  <c r="O3771" i="1"/>
  <c r="O3576" i="1"/>
  <c r="O3424" i="1"/>
  <c r="O3164" i="1"/>
  <c r="O1009" i="1"/>
  <c r="O2236" i="1"/>
  <c r="O760" i="1"/>
  <c r="O3275" i="1"/>
  <c r="O2889" i="1"/>
  <c r="O3378" i="1"/>
  <c r="O724" i="1"/>
  <c r="O995" i="1"/>
  <c r="O2890" i="1"/>
  <c r="O3132" i="1"/>
  <c r="O2898" i="1"/>
  <c r="O3683" i="1"/>
  <c r="O3704" i="1"/>
  <c r="O1618" i="1"/>
  <c r="O750" i="1"/>
  <c r="O2445" i="1"/>
  <c r="O757" i="1"/>
  <c r="O3316" i="1"/>
  <c r="O2937" i="1"/>
  <c r="O1640" i="1"/>
  <c r="O2646" i="1"/>
  <c r="O2707" i="1"/>
  <c r="O3401" i="1"/>
  <c r="O3402" i="1"/>
  <c r="O983" i="1"/>
  <c r="O3726" i="1"/>
  <c r="O3321" i="1"/>
  <c r="O2038" i="1"/>
  <c r="O2713" i="1"/>
  <c r="O3586" i="1"/>
  <c r="O2942" i="1"/>
  <c r="O2639" i="1"/>
  <c r="O1574" i="1"/>
  <c r="O1277" i="1"/>
  <c r="O3705" i="1"/>
  <c r="O1261" i="1"/>
  <c r="O2643" i="1"/>
  <c r="O2355" i="1"/>
  <c r="O2042" i="1"/>
  <c r="O1008" i="1"/>
  <c r="O3593" i="1"/>
  <c r="O671" i="1"/>
  <c r="O2372" i="1"/>
  <c r="O2373" i="1"/>
  <c r="O2223" i="1"/>
  <c r="O609" i="1"/>
  <c r="O2647" i="1"/>
  <c r="O2374" i="1"/>
  <c r="O2641" i="1"/>
  <c r="O1267" i="1"/>
  <c r="O3336" i="1"/>
  <c r="O2034" i="1"/>
  <c r="O2903" i="1"/>
  <c r="O1264" i="1"/>
  <c r="O1817" i="1"/>
  <c r="O3993" i="1"/>
  <c r="O2233" i="1"/>
  <c r="O2045" i="1"/>
  <c r="O3815" i="1"/>
  <c r="O2644" i="1"/>
  <c r="O3379" i="1"/>
  <c r="O3967" i="1"/>
  <c r="O2839" i="1"/>
  <c r="O723" i="1"/>
  <c r="O992" i="1"/>
  <c r="O758" i="1"/>
  <c r="O1273" i="1"/>
  <c r="O2412" i="1"/>
  <c r="O3835" i="1"/>
  <c r="O2943" i="1"/>
  <c r="O2029" i="1"/>
  <c r="O2379" i="1"/>
  <c r="O751" i="1"/>
  <c r="O725" i="1"/>
  <c r="O2381" i="1"/>
  <c r="O2229" i="1"/>
  <c r="O1619" i="1"/>
  <c r="O3557" i="1"/>
  <c r="E6" i="7"/>
  <c r="D3" i="7"/>
  <c r="D4" i="7"/>
  <c r="D5" i="7"/>
  <c r="D6" i="7"/>
  <c r="D2" i="7"/>
  <c r="G6" i="12" l="1"/>
  <c r="G8" i="12"/>
  <c r="G7" i="12"/>
  <c r="F3" i="12"/>
  <c r="F11" i="12"/>
  <c r="G11" i="12"/>
  <c r="F10" i="12"/>
  <c r="G10" i="12"/>
  <c r="G12" i="12"/>
  <c r="F12" i="12"/>
  <c r="G4" i="12"/>
  <c r="G2" i="12"/>
  <c r="F9" i="12"/>
  <c r="G5" i="12"/>
  <c r="C14" i="10"/>
  <c r="B14" i="10"/>
  <c r="C7" i="10"/>
  <c r="C3" i="7"/>
  <c r="C4" i="7"/>
  <c r="C5" i="7"/>
  <c r="C6" i="7"/>
  <c r="C2" i="7"/>
  <c r="B3" i="7"/>
  <c r="B4" i="7"/>
  <c r="B5" i="7"/>
  <c r="B6" i="7"/>
  <c r="B2" i="7"/>
  <c r="T3608" i="1"/>
  <c r="T2579" i="1"/>
  <c r="T2488" i="1"/>
  <c r="T3324" i="1"/>
  <c r="T2904" i="1"/>
  <c r="T2656" i="1"/>
  <c r="T2114" i="1"/>
  <c r="T1918" i="1"/>
  <c r="T3381" i="1"/>
  <c r="T2115" i="1"/>
  <c r="T3287" i="1"/>
  <c r="T3750" i="1"/>
  <c r="T3730" i="1"/>
  <c r="T2116" i="1"/>
  <c r="T2721" i="1"/>
  <c r="T1919" i="1"/>
  <c r="T2117" i="1"/>
  <c r="T2657" i="1"/>
  <c r="T3626" i="1"/>
  <c r="T1920" i="1"/>
  <c r="T2852" i="1"/>
  <c r="T3171" i="1"/>
  <c r="T3218" i="1"/>
  <c r="T2853" i="1"/>
  <c r="T3512" i="1"/>
  <c r="T3694" i="1"/>
  <c r="T3001" i="1"/>
  <c r="T1921" i="1"/>
  <c r="T3325" i="1"/>
  <c r="T2118" i="1"/>
  <c r="T1922" i="1"/>
  <c r="T1923" i="1"/>
  <c r="T2272" i="1"/>
  <c r="T3465" i="1"/>
  <c r="T3757" i="1"/>
  <c r="T3601" i="1"/>
  <c r="T3823" i="1"/>
  <c r="T2905" i="1"/>
  <c r="T3484" i="1"/>
  <c r="T2119" i="1"/>
  <c r="T1924" i="1"/>
  <c r="T3602" i="1"/>
  <c r="T3990" i="1"/>
  <c r="T1925" i="1"/>
  <c r="T3246" i="1"/>
  <c r="T2489" i="1"/>
  <c r="T2788" i="1"/>
  <c r="T2789" i="1"/>
  <c r="T1926" i="1"/>
  <c r="T1927" i="1"/>
  <c r="T3428" i="1"/>
  <c r="T3141" i="1"/>
  <c r="T2906" i="1"/>
  <c r="T2120" i="1"/>
  <c r="T3456" i="1"/>
  <c r="T2722" i="1"/>
  <c r="T2273" i="1"/>
  <c r="T2387" i="1"/>
  <c r="T1928" i="1"/>
  <c r="T2388" i="1"/>
  <c r="T3652" i="1"/>
  <c r="T3695" i="1"/>
  <c r="T3073" i="1"/>
  <c r="T3788" i="1"/>
  <c r="T2790" i="1"/>
  <c r="T3219" i="1"/>
  <c r="T3142" i="1"/>
  <c r="T3408" i="1"/>
  <c r="T2956" i="1"/>
  <c r="T3409" i="1"/>
  <c r="T3338" i="1"/>
  <c r="T2791" i="1"/>
  <c r="T1929" i="1"/>
  <c r="T3035" i="1"/>
  <c r="T3110" i="1"/>
  <c r="T3677" i="1"/>
  <c r="T4026" i="1"/>
  <c r="T4108" i="1"/>
  <c r="T3410" i="1"/>
  <c r="T2723" i="1"/>
  <c r="T3852" i="1"/>
  <c r="T1930" i="1"/>
  <c r="T2389" i="1"/>
  <c r="T1931" i="1"/>
  <c r="T3382" i="1"/>
  <c r="T2658" i="1"/>
  <c r="T2580" i="1"/>
  <c r="T2390" i="1"/>
  <c r="T3111" i="1"/>
  <c r="T1932" i="1"/>
  <c r="T3247" i="1"/>
  <c r="T2581" i="1"/>
  <c r="T2957" i="1"/>
  <c r="T2490" i="1"/>
  <c r="T3485" i="1"/>
  <c r="T3112" i="1"/>
  <c r="T2659" i="1"/>
  <c r="T2660" i="1"/>
  <c r="T2661" i="1"/>
  <c r="T1933" i="1"/>
  <c r="T1934" i="1"/>
  <c r="T3429" i="1"/>
  <c r="T2582" i="1"/>
  <c r="T3248" i="1"/>
  <c r="T2724" i="1"/>
  <c r="T2121" i="1"/>
  <c r="T2274" i="1"/>
  <c r="T3927" i="1"/>
  <c r="T3900" i="1"/>
  <c r="T3486" i="1"/>
  <c r="T3696" i="1"/>
  <c r="T2491" i="1"/>
  <c r="T3595" i="1"/>
  <c r="T2391" i="1"/>
  <c r="T3587" i="1"/>
  <c r="T3074" i="1"/>
  <c r="T1935" i="1"/>
  <c r="T3036" i="1"/>
  <c r="T2583" i="1"/>
  <c r="T2" i="1"/>
  <c r="T3" i="1"/>
  <c r="T4" i="1"/>
  <c r="T5" i="1"/>
  <c r="T6" i="1"/>
  <c r="T1494" i="1"/>
  <c r="T1283" i="1"/>
  <c r="T1010" i="1"/>
  <c r="T1011" i="1"/>
  <c r="T7" i="1"/>
  <c r="T8" i="1"/>
  <c r="T9" i="1"/>
  <c r="T1391" i="1"/>
  <c r="T10" i="1"/>
  <c r="T11" i="1"/>
  <c r="T1477" i="1"/>
  <c r="T12" i="1"/>
  <c r="T13" i="1"/>
  <c r="T1102" i="1"/>
  <c r="T1936" i="1"/>
  <c r="T14" i="1"/>
  <c r="T1418" i="1"/>
  <c r="T15" i="1"/>
  <c r="T16" i="1"/>
  <c r="T1692" i="1"/>
  <c r="T1344" i="1"/>
  <c r="T793" i="1"/>
  <c r="T17" i="1"/>
  <c r="T18" i="1"/>
  <c r="T794" i="1"/>
  <c r="T1641" i="1"/>
  <c r="T19" i="1"/>
  <c r="T20" i="1"/>
  <c r="T795" i="1"/>
  <c r="T1103" i="1"/>
  <c r="T21" i="1"/>
  <c r="T1229" i="1"/>
  <c r="T22" i="1"/>
  <c r="T23" i="1"/>
  <c r="T24" i="1"/>
  <c r="T25" i="1"/>
  <c r="T26" i="1"/>
  <c r="T1534" i="1"/>
  <c r="T27" i="1"/>
  <c r="T796" i="1"/>
  <c r="T28" i="1"/>
  <c r="T1877" i="1"/>
  <c r="T29" i="1"/>
  <c r="T1188" i="1"/>
  <c r="T1624" i="1"/>
  <c r="T1104" i="1"/>
  <c r="T30" i="1"/>
  <c r="T31" i="1"/>
  <c r="T32" i="1"/>
  <c r="T33" i="1"/>
  <c r="T1284" i="1"/>
  <c r="T34" i="1"/>
  <c r="T1793" i="1"/>
  <c r="T35" i="1"/>
  <c r="T1588" i="1"/>
  <c r="T1737" i="1"/>
  <c r="T1607" i="1"/>
  <c r="T36" i="1"/>
  <c r="T1761" i="1"/>
  <c r="T1105" i="1"/>
  <c r="T1285" i="1"/>
  <c r="T37" i="1"/>
  <c r="T1535" i="1"/>
  <c r="T38" i="1"/>
  <c r="T39" i="1"/>
  <c r="T40" i="1"/>
  <c r="T1230" i="1"/>
  <c r="T41" i="1"/>
  <c r="T42" i="1"/>
  <c r="T43" i="1"/>
  <c r="T44" i="1"/>
  <c r="T1812" i="1"/>
  <c r="T1392" i="1"/>
  <c r="T797" i="1"/>
  <c r="T45" i="1"/>
  <c r="T1669" i="1"/>
  <c r="T1870" i="1"/>
  <c r="T46" i="1"/>
  <c r="T1713" i="1"/>
  <c r="T1853" i="1"/>
  <c r="T1536" i="1"/>
  <c r="T47" i="1"/>
  <c r="T1513" i="1"/>
  <c r="T48" i="1"/>
  <c r="T49" i="1"/>
  <c r="T1660" i="1"/>
  <c r="T1827" i="1"/>
  <c r="T50" i="1"/>
  <c r="T51" i="1"/>
  <c r="T52" i="1"/>
  <c r="T53" i="1"/>
  <c r="T1865" i="1"/>
  <c r="T1454" i="1"/>
  <c r="T1012" i="1"/>
  <c r="T1562" i="1"/>
  <c r="T798" i="1"/>
  <c r="T54" i="1"/>
  <c r="T1478" i="1"/>
  <c r="T55" i="1"/>
  <c r="T56" i="1"/>
  <c r="T57" i="1"/>
  <c r="T799" i="1"/>
  <c r="T58" i="1"/>
  <c r="T59" i="1"/>
  <c r="T60" i="1"/>
  <c r="T61" i="1"/>
  <c r="T62" i="1"/>
  <c r="T1106" i="1"/>
  <c r="T63" i="1"/>
  <c r="T1794" i="1"/>
  <c r="T64" i="1"/>
  <c r="T65" i="1"/>
  <c r="T66" i="1"/>
  <c r="T67" i="1"/>
  <c r="T1661" i="1"/>
  <c r="T2792" i="1"/>
  <c r="T3037" i="1"/>
  <c r="T3038" i="1"/>
  <c r="T2392" i="1"/>
  <c r="T3075" i="1"/>
  <c r="T2492" i="1"/>
  <c r="T3987" i="1"/>
  <c r="T3530" i="1"/>
  <c r="T2122" i="1"/>
  <c r="T3039" i="1"/>
  <c r="T2662" i="1"/>
  <c r="T3383" i="1"/>
  <c r="T3827" i="1"/>
  <c r="T2123" i="1"/>
  <c r="T3172" i="1"/>
  <c r="T2725" i="1"/>
  <c r="T3577" i="1"/>
  <c r="T2726" i="1"/>
  <c r="T3841" i="1"/>
  <c r="T3499" i="1"/>
  <c r="T2663" i="1"/>
  <c r="T2727" i="1"/>
  <c r="T3920" i="1"/>
  <c r="T3195" i="1"/>
  <c r="T3196" i="1"/>
  <c r="T2958" i="1"/>
  <c r="T3635" i="1"/>
  <c r="T3500" i="1"/>
  <c r="T2959" i="1"/>
  <c r="T3644" i="1"/>
  <c r="T3678" i="1"/>
  <c r="T2584" i="1"/>
  <c r="T3805" i="1"/>
  <c r="T2793" i="1"/>
  <c r="T3706" i="1"/>
  <c r="T2794" i="1"/>
  <c r="T3653" i="1"/>
  <c r="T2907" i="1"/>
  <c r="T3665" i="1"/>
  <c r="T3717" i="1"/>
  <c r="T3707" i="1"/>
  <c r="T3288" i="1"/>
  <c r="T2124" i="1"/>
  <c r="T3076" i="1"/>
  <c r="T2585" i="1"/>
  <c r="T3911" i="1"/>
  <c r="T2854" i="1"/>
  <c r="T3802" i="1"/>
  <c r="T2393" i="1"/>
  <c r="T2586" i="1"/>
  <c r="T2728" i="1"/>
  <c r="T3249" i="1"/>
  <c r="T2275" i="1"/>
  <c r="T2125" i="1"/>
  <c r="T1937" i="1"/>
  <c r="T3513" i="1"/>
  <c r="T3220" i="1"/>
  <c r="T2126" i="1"/>
  <c r="T2855" i="1"/>
  <c r="T3807" i="1"/>
  <c r="T2276" i="1"/>
  <c r="T3221" i="1"/>
  <c r="T1938" i="1"/>
  <c r="T3558" i="1"/>
  <c r="T3912" i="1"/>
  <c r="T3466" i="1"/>
  <c r="T3973" i="1"/>
  <c r="T2960" i="1"/>
  <c r="T2664" i="1"/>
  <c r="T3222" i="1"/>
  <c r="T2493" i="1"/>
  <c r="T2494" i="1"/>
  <c r="T3002" i="1"/>
  <c r="T2587" i="1"/>
  <c r="T4024" i="1"/>
  <c r="T2127" i="1"/>
  <c r="T3077" i="1"/>
  <c r="T2128" i="1"/>
  <c r="T3963" i="1"/>
  <c r="T3040" i="1"/>
  <c r="T2729" i="1"/>
  <c r="T2394" i="1"/>
  <c r="T2795" i="1"/>
  <c r="T3326" i="1"/>
  <c r="T2277" i="1"/>
  <c r="T2495" i="1"/>
  <c r="T3041" i="1"/>
  <c r="T3547" i="1"/>
  <c r="T2496" i="1"/>
  <c r="T2665" i="1"/>
  <c r="T2278" i="1"/>
  <c r="T2730" i="1"/>
  <c r="T3042" i="1"/>
  <c r="T3357" i="1"/>
  <c r="T2129" i="1"/>
  <c r="T2395" i="1"/>
  <c r="T3173" i="1"/>
  <c r="T2130" i="1"/>
  <c r="T2908" i="1"/>
  <c r="T2796" i="1"/>
  <c r="T3358" i="1"/>
  <c r="T2731" i="1"/>
  <c r="T1939" i="1"/>
  <c r="T2279" i="1"/>
  <c r="T2280" i="1"/>
  <c r="T3327" i="1"/>
  <c r="T3767" i="1"/>
  <c r="T3003" i="1"/>
  <c r="T2396" i="1"/>
  <c r="T2732" i="1"/>
  <c r="T3113" i="1"/>
  <c r="T3411" i="1"/>
  <c r="T3174" i="1"/>
  <c r="T2856" i="1"/>
  <c r="T2497" i="1"/>
  <c r="T3143" i="1"/>
  <c r="T2397" i="1"/>
  <c r="T3793" i="1"/>
  <c r="T2398" i="1"/>
  <c r="T2588" i="1"/>
  <c r="T2131" i="1"/>
  <c r="T2961" i="1"/>
  <c r="T3339" i="1"/>
  <c r="T2132" i="1"/>
  <c r="T2909" i="1"/>
  <c r="T2498" i="1"/>
  <c r="T2133" i="1"/>
  <c r="T2399" i="1"/>
  <c r="T2499" i="1"/>
  <c r="T2910" i="1"/>
  <c r="T3305" i="1"/>
  <c r="T3078" i="1"/>
  <c r="T3359" i="1"/>
  <c r="T2733" i="1"/>
  <c r="T3487" i="1"/>
  <c r="T3250" i="1"/>
  <c r="T2666" i="1"/>
  <c r="T3079" i="1"/>
  <c r="T3004" i="1"/>
  <c r="T3144" i="1"/>
  <c r="T3603" i="1"/>
  <c r="T2589" i="1"/>
  <c r="T3939" i="1"/>
  <c r="T3877" i="1"/>
  <c r="T3005" i="1"/>
  <c r="T2667" i="1"/>
  <c r="T1940" i="1"/>
  <c r="T3891" i="1"/>
  <c r="T3384" i="1"/>
  <c r="T3820" i="1"/>
  <c r="T1941" i="1"/>
  <c r="T2134" i="1"/>
  <c r="T2135" i="1"/>
  <c r="T2911" i="1"/>
  <c r="T3006" i="1"/>
  <c r="T2797" i="1"/>
  <c r="T2734" i="1"/>
  <c r="T2500" i="1"/>
  <c r="T3360" i="1"/>
  <c r="T2735" i="1"/>
  <c r="T3007" i="1"/>
  <c r="T2501" i="1"/>
  <c r="T3604" i="1"/>
  <c r="T2590" i="1"/>
  <c r="T2400" i="1"/>
  <c r="T2798" i="1"/>
  <c r="T2799" i="1"/>
  <c r="T2281" i="1"/>
  <c r="T2136" i="1"/>
  <c r="T3559" i="1"/>
  <c r="T3430" i="1"/>
  <c r="T2137" i="1"/>
  <c r="T3412" i="1"/>
  <c r="T2591" i="1"/>
  <c r="T2401" i="1"/>
  <c r="T2282" i="1"/>
  <c r="T3251" i="1"/>
  <c r="T1942" i="1"/>
  <c r="T2138" i="1"/>
  <c r="T1943" i="1"/>
  <c r="T68" i="1"/>
  <c r="T1013" i="1"/>
  <c r="T800" i="1"/>
  <c r="T801" i="1"/>
  <c r="T1313" i="1"/>
  <c r="T69" i="1"/>
  <c r="T802" i="1"/>
  <c r="T70" i="1"/>
  <c r="T1286" i="1"/>
  <c r="T71" i="1"/>
  <c r="T1014" i="1"/>
  <c r="T1495" i="1"/>
  <c r="T1393" i="1"/>
  <c r="T72" i="1"/>
  <c r="T1231" i="1"/>
  <c r="T73" i="1"/>
  <c r="T74" i="1"/>
  <c r="T75" i="1"/>
  <c r="T1367" i="1"/>
  <c r="T76" i="1"/>
  <c r="T77" i="1"/>
  <c r="T78" i="1"/>
  <c r="T1783" i="1"/>
  <c r="T79" i="1"/>
  <c r="T1232" i="1"/>
  <c r="T80" i="1"/>
  <c r="T1314" i="1"/>
  <c r="T81" i="1"/>
  <c r="T1107" i="1"/>
  <c r="T1015" i="1"/>
  <c r="T803" i="1"/>
  <c r="T82" i="1"/>
  <c r="T1888" i="1"/>
  <c r="T83" i="1"/>
  <c r="T804" i="1"/>
  <c r="T84" i="1"/>
  <c r="T805" i="1"/>
  <c r="T85" i="1"/>
  <c r="T1345" i="1"/>
  <c r="T86" i="1"/>
  <c r="T87" i="1"/>
  <c r="T88" i="1"/>
  <c r="T89" i="1"/>
  <c r="T1016" i="1"/>
  <c r="T90" i="1"/>
  <c r="T1680" i="1"/>
  <c r="T806" i="1"/>
  <c r="T1625" i="1"/>
  <c r="T91" i="1"/>
  <c r="T92" i="1"/>
  <c r="T807" i="1"/>
  <c r="T1455" i="1"/>
  <c r="T1563" i="1"/>
  <c r="T1108" i="1"/>
  <c r="T93" i="1"/>
  <c r="T94" i="1"/>
  <c r="T1017" i="1"/>
  <c r="T95" i="1"/>
  <c r="T96" i="1"/>
  <c r="T1738" i="1"/>
  <c r="T1580" i="1"/>
  <c r="T1287" i="1"/>
  <c r="T97" i="1"/>
  <c r="T1850" i="1"/>
  <c r="T98" i="1"/>
  <c r="T1626" i="1"/>
  <c r="T99" i="1"/>
  <c r="T100" i="1"/>
  <c r="T101" i="1"/>
  <c r="T102" i="1"/>
  <c r="T103" i="1"/>
  <c r="T104" i="1"/>
  <c r="T105" i="1"/>
  <c r="T106" i="1"/>
  <c r="T107" i="1"/>
  <c r="T108" i="1"/>
  <c r="T109" i="1"/>
  <c r="T808" i="1"/>
  <c r="T1233" i="1"/>
  <c r="T1394" i="1"/>
  <c r="T1109" i="1"/>
  <c r="T110" i="1"/>
  <c r="T809" i="1"/>
  <c r="T1018" i="1"/>
  <c r="T810" i="1"/>
  <c r="T111" i="1"/>
  <c r="T112" i="1"/>
  <c r="T1110" i="1"/>
  <c r="T811" i="1"/>
  <c r="T113" i="1"/>
  <c r="T114" i="1"/>
  <c r="T1111" i="1"/>
  <c r="T115" i="1"/>
  <c r="T1496" i="1"/>
  <c r="T1112" i="1"/>
  <c r="T1662" i="1"/>
  <c r="T116" i="1"/>
  <c r="T812" i="1"/>
  <c r="T117" i="1"/>
  <c r="T1642" i="1"/>
  <c r="T2988" i="1"/>
  <c r="T2993" i="1"/>
  <c r="T2558" i="1"/>
  <c r="T3068" i="1"/>
  <c r="T2699" i="1"/>
  <c r="T3540" i="1"/>
  <c r="T1743" i="1"/>
  <c r="T3444" i="1"/>
  <c r="T1530" i="1"/>
  <c r="T1560" i="1"/>
  <c r="T2638" i="1"/>
  <c r="T2716" i="1"/>
  <c r="T3478" i="1"/>
  <c r="T2046" i="1"/>
  <c r="T3637" i="1"/>
  <c r="T2069" i="1"/>
  <c r="T2634" i="1"/>
  <c r="T2139" i="1"/>
  <c r="T3099" i="1"/>
  <c r="T766" i="1"/>
  <c r="T118" i="1"/>
  <c r="T813" i="1"/>
  <c r="T119" i="1"/>
  <c r="T120" i="1"/>
  <c r="T814" i="1"/>
  <c r="T1681" i="1"/>
  <c r="T121" i="1"/>
  <c r="T122" i="1"/>
  <c r="T123" i="1"/>
  <c r="T1113" i="1"/>
  <c r="T815" i="1"/>
  <c r="T1234" i="1"/>
  <c r="T124" i="1"/>
  <c r="T125" i="1"/>
  <c r="T1769" i="1"/>
  <c r="T126" i="1"/>
  <c r="T1114" i="1"/>
  <c r="T816" i="1"/>
  <c r="T127" i="1"/>
  <c r="T128" i="1"/>
  <c r="T129" i="1"/>
  <c r="T130" i="1"/>
  <c r="T131" i="1"/>
  <c r="T132" i="1"/>
  <c r="T133" i="1"/>
  <c r="T134" i="1"/>
  <c r="T135" i="1"/>
  <c r="T136" i="1"/>
  <c r="T817" i="1"/>
  <c r="T818" i="1"/>
  <c r="T137" i="1"/>
  <c r="T138" i="1"/>
  <c r="T139" i="1"/>
  <c r="T140" i="1"/>
  <c r="T819" i="1"/>
  <c r="T141" i="1"/>
  <c r="T142" i="1"/>
  <c r="T143" i="1"/>
  <c r="T144" i="1"/>
  <c r="T820" i="1"/>
  <c r="T145" i="1"/>
  <c r="T146" i="1"/>
  <c r="T147" i="1"/>
  <c r="T148" i="1"/>
  <c r="T821" i="1"/>
  <c r="T149" i="1"/>
  <c r="T822" i="1"/>
  <c r="T1368" i="1"/>
  <c r="T1115" i="1"/>
  <c r="T150" i="1"/>
  <c r="T1189" i="1"/>
  <c r="T151" i="1"/>
  <c r="T1116" i="1"/>
  <c r="T1643" i="1"/>
  <c r="T152" i="1"/>
  <c r="T153" i="1"/>
  <c r="T154" i="1"/>
  <c r="T155" i="1"/>
  <c r="T1744" i="1"/>
  <c r="T156" i="1"/>
  <c r="T1019" i="1"/>
  <c r="T823" i="1"/>
  <c r="T157" i="1"/>
  <c r="T1190" i="1"/>
  <c r="T158" i="1"/>
  <c r="T1117" i="1"/>
  <c r="T159" i="1"/>
  <c r="T160" i="1"/>
  <c r="T824" i="1"/>
  <c r="T825" i="1"/>
  <c r="T161" i="1"/>
  <c r="T162" i="1"/>
  <c r="T163" i="1"/>
  <c r="T1608" i="1"/>
  <c r="T164" i="1"/>
  <c r="T165" i="1"/>
  <c r="T166" i="1"/>
  <c r="T1118" i="1"/>
  <c r="T167" i="1"/>
  <c r="T168" i="1"/>
  <c r="T826" i="1"/>
  <c r="T827" i="1"/>
  <c r="T1288" i="1"/>
  <c r="T169" i="1"/>
  <c r="T170" i="1"/>
  <c r="T171" i="1"/>
  <c r="T1550" i="1"/>
  <c r="T172" i="1"/>
  <c r="T173" i="1"/>
  <c r="T174" i="1"/>
  <c r="T175" i="1"/>
  <c r="T828" i="1"/>
  <c r="T176" i="1"/>
  <c r="T1456" i="1"/>
  <c r="T177" i="1"/>
  <c r="T178" i="1"/>
  <c r="T179" i="1"/>
  <c r="T180" i="1"/>
  <c r="T181" i="1"/>
  <c r="T182" i="1"/>
  <c r="T3617" i="1"/>
  <c r="T3223" i="1"/>
  <c r="T4100" i="1"/>
  <c r="T2668" i="1"/>
  <c r="T3980" i="1"/>
  <c r="T3958" i="1"/>
  <c r="T3501" i="1"/>
  <c r="T2736" i="1"/>
  <c r="T3413" i="1"/>
  <c r="T3588" i="1"/>
  <c r="T3008" i="1"/>
  <c r="T2141" i="1"/>
  <c r="T1947" i="1"/>
  <c r="T3596" i="1"/>
  <c r="T3950" i="1"/>
  <c r="T3645" i="1"/>
  <c r="T3892" i="1"/>
  <c r="T3385" i="1"/>
  <c r="T2502" i="1"/>
  <c r="T2142" i="1"/>
  <c r="T1119" i="1"/>
  <c r="T829" i="1"/>
  <c r="T183" i="1"/>
  <c r="T184" i="1"/>
  <c r="T1346" i="1"/>
  <c r="T1581" i="1"/>
  <c r="T185" i="1"/>
  <c r="T1395" i="1"/>
  <c r="T1235" i="1"/>
  <c r="T1627" i="1"/>
  <c r="T1703" i="1"/>
  <c r="T1784" i="1"/>
  <c r="T1628" i="1"/>
  <c r="T186" i="1"/>
  <c r="T187" i="1"/>
  <c r="T1514" i="1"/>
  <c r="T830" i="1"/>
  <c r="T1670" i="1"/>
  <c r="T1191" i="1"/>
  <c r="T1515" i="1"/>
  <c r="T1671" i="1"/>
  <c r="T188" i="1"/>
  <c r="T189" i="1"/>
  <c r="T831" i="1"/>
  <c r="T1315" i="1"/>
  <c r="T1693" i="1"/>
  <c r="T190" i="1"/>
  <c r="T1192" i="1"/>
  <c r="T1904" i="1"/>
  <c r="T1871" i="1"/>
  <c r="T1457" i="1"/>
  <c r="T832" i="1"/>
  <c r="T1316" i="1"/>
  <c r="T1754" i="1"/>
  <c r="T191" i="1"/>
  <c r="T833" i="1"/>
  <c r="T192" i="1"/>
  <c r="T1829" i="1"/>
  <c r="T1516" i="1"/>
  <c r="T1911" i="1"/>
  <c r="T1120" i="1"/>
  <c r="T1682" i="1"/>
  <c r="T1720" i="1"/>
  <c r="T1289" i="1"/>
  <c r="T834" i="1"/>
  <c r="T835" i="1"/>
  <c r="T193" i="1"/>
  <c r="T1909" i="1"/>
  <c r="T1629" i="1"/>
  <c r="T194" i="1"/>
  <c r="T195" i="1"/>
  <c r="T1745" i="1"/>
  <c r="T196" i="1"/>
  <c r="T836" i="1"/>
  <c r="T1517" i="1"/>
  <c r="T1236" i="1"/>
  <c r="T1396" i="1"/>
  <c r="T197" i="1"/>
  <c r="T837" i="1"/>
  <c r="T838" i="1"/>
  <c r="T3618" i="1"/>
  <c r="T3306" i="1"/>
  <c r="T3502" i="1"/>
  <c r="T2858" i="1"/>
  <c r="T2594" i="1"/>
  <c r="T1948" i="1"/>
  <c r="T2143" i="1"/>
  <c r="T3708" i="1"/>
  <c r="T2669" i="1"/>
  <c r="T3488" i="1"/>
  <c r="T3503" i="1"/>
  <c r="T3386" i="1"/>
  <c r="T3731" i="1"/>
  <c r="T3252" i="1"/>
  <c r="T3387" i="1"/>
  <c r="T3081" i="1"/>
  <c r="T3992" i="1"/>
  <c r="T3307" i="1"/>
  <c r="T2737" i="1"/>
  <c r="T3723" i="1"/>
  <c r="T2738" i="1"/>
  <c r="T2284" i="1"/>
  <c r="T2962" i="1"/>
  <c r="T3654" i="1"/>
  <c r="T2285" i="1"/>
  <c r="T3808" i="1"/>
  <c r="T2963" i="1"/>
  <c r="T1949" i="1"/>
  <c r="T1950" i="1"/>
  <c r="T2670" i="1"/>
  <c r="T2403" i="1"/>
  <c r="T3224" i="1"/>
  <c r="T3009" i="1"/>
  <c r="T3431" i="1"/>
  <c r="T2503" i="1"/>
  <c r="T2286" i="1"/>
  <c r="T3198" i="1"/>
  <c r="T3918" i="1"/>
  <c r="T2287" i="1"/>
  <c r="T2288" i="1"/>
  <c r="T198" i="1"/>
  <c r="T1237" i="1"/>
  <c r="T199" i="1"/>
  <c r="T200" i="1"/>
  <c r="T201" i="1"/>
  <c r="T1762" i="1"/>
  <c r="T202" i="1"/>
  <c r="T1193" i="1"/>
  <c r="T203" i="1"/>
  <c r="T1803" i="1"/>
  <c r="T204" i="1"/>
  <c r="T205" i="1"/>
  <c r="T1121" i="1"/>
  <c r="T839" i="1"/>
  <c r="T1899" i="1"/>
  <c r="T1020" i="1"/>
  <c r="T1854" i="1"/>
  <c r="T840" i="1"/>
  <c r="T206" i="1"/>
  <c r="T1122" i="1"/>
  <c r="T2504" i="1"/>
  <c r="T3514" i="1"/>
  <c r="T1951" i="1"/>
  <c r="T3655" i="1"/>
  <c r="T2404" i="1"/>
  <c r="T3817" i="1"/>
  <c r="T3609" i="1"/>
  <c r="T3082" i="1"/>
  <c r="T3872" i="1"/>
  <c r="T2859" i="1"/>
  <c r="T3619" i="1"/>
  <c r="T2505" i="1"/>
  <c r="T1952" i="1"/>
  <c r="T2405" i="1"/>
  <c r="T2595" i="1"/>
  <c r="T3010" i="1"/>
  <c r="T2144" i="1"/>
  <c r="T2801" i="1"/>
  <c r="T3115" i="1"/>
  <c r="T1953" i="1"/>
  <c r="T3672" i="1"/>
  <c r="T3011" i="1"/>
  <c r="T2145" i="1"/>
  <c r="T3329" i="1"/>
  <c r="T1954" i="1"/>
  <c r="T2596" i="1"/>
  <c r="T2506" i="1"/>
  <c r="T2597" i="1"/>
  <c r="T1955" i="1"/>
  <c r="T2507" i="1"/>
  <c r="T2598" i="1"/>
  <c r="T2508" i="1"/>
  <c r="T3673" i="1"/>
  <c r="T3732" i="1"/>
  <c r="T3414" i="1"/>
  <c r="T2739" i="1"/>
  <c r="T3116" i="1"/>
  <c r="T3560" i="1"/>
  <c r="T3709" i="1"/>
  <c r="T2860" i="1"/>
  <c r="T3531" i="1"/>
  <c r="T1956" i="1"/>
  <c r="T3225" i="1"/>
  <c r="T3810" i="1"/>
  <c r="T3532" i="1"/>
  <c r="T1957" i="1"/>
  <c r="T2146" i="1"/>
  <c r="T2406" i="1"/>
  <c r="T2740" i="1"/>
  <c r="T2509" i="1"/>
  <c r="T2802" i="1"/>
  <c r="T3913" i="1"/>
  <c r="T2147" i="1"/>
  <c r="T2289" i="1"/>
  <c r="T3489" i="1"/>
  <c r="T3175" i="1"/>
  <c r="T2148" i="1"/>
  <c r="T3308" i="1"/>
  <c r="T3627" i="1"/>
  <c r="T3176" i="1"/>
  <c r="T3253" i="1"/>
  <c r="T2149" i="1"/>
  <c r="T2510" i="1"/>
  <c r="T3951" i="1"/>
  <c r="T3847" i="1"/>
  <c r="T3254" i="1"/>
  <c r="T3309" i="1"/>
  <c r="T1958" i="1"/>
  <c r="T1959" i="1"/>
  <c r="T3255" i="1"/>
  <c r="T3697" i="1"/>
  <c r="T3468" i="1"/>
  <c r="T2599" i="1"/>
  <c r="T1960" i="1"/>
  <c r="T3199" i="1"/>
  <c r="T2407" i="1"/>
  <c r="T3896" i="1"/>
  <c r="T1961" i="1"/>
  <c r="T3620" i="1"/>
  <c r="T2600" i="1"/>
  <c r="T1564" i="1"/>
  <c r="T1021" i="1"/>
  <c r="T207" i="1"/>
  <c r="T1238" i="1"/>
  <c r="T1813" i="1"/>
  <c r="T1022" i="1"/>
  <c r="T1565" i="1"/>
  <c r="T1651" i="1"/>
  <c r="T208" i="1"/>
  <c r="T1458" i="1"/>
  <c r="T209" i="1"/>
  <c r="T1239" i="1"/>
  <c r="T841" i="1"/>
  <c r="T842" i="1"/>
  <c r="T1652" i="1"/>
  <c r="T210" i="1"/>
  <c r="T1804" i="1"/>
  <c r="T1895" i="1"/>
  <c r="T843" i="1"/>
  <c r="T1721" i="1"/>
  <c r="T1123" i="1"/>
  <c r="T844" i="1"/>
  <c r="T1589" i="1"/>
  <c r="T1795" i="1"/>
  <c r="T845" i="1"/>
  <c r="T1905" i="1"/>
  <c r="T1805" i="1"/>
  <c r="T211" i="1"/>
  <c r="T1317" i="1"/>
  <c r="T1369" i="1"/>
  <c r="T1194" i="1"/>
  <c r="T1124" i="1"/>
  <c r="T1806" i="1"/>
  <c r="T1397" i="1"/>
  <c r="T1785" i="1"/>
  <c r="T1023" i="1"/>
  <c r="T1796" i="1"/>
  <c r="T212" i="1"/>
  <c r="T1125" i="1"/>
  <c r="T1770" i="1"/>
  <c r="T213" i="1"/>
  <c r="T214" i="1"/>
  <c r="T215" i="1"/>
  <c r="T1126" i="1"/>
  <c r="T216" i="1"/>
  <c r="T1127" i="1"/>
  <c r="T217" i="1"/>
  <c r="T218" i="1"/>
  <c r="T219" i="1"/>
  <c r="T1128" i="1"/>
  <c r="T1630" i="1"/>
  <c r="T220" i="1"/>
  <c r="T846" i="1"/>
  <c r="T1318" i="1"/>
  <c r="T221" i="1"/>
  <c r="T1290" i="1"/>
  <c r="T222" i="1"/>
  <c r="T847" i="1"/>
  <c r="T1240" i="1"/>
  <c r="T848" i="1"/>
  <c r="T223" i="1"/>
  <c r="T1722" i="1"/>
  <c r="T1609" i="1"/>
  <c r="T1024" i="1"/>
  <c r="T1419" i="1"/>
  <c r="T1129" i="1"/>
  <c r="T224" i="1"/>
  <c r="T225" i="1"/>
  <c r="T1420" i="1"/>
  <c r="T226" i="1"/>
  <c r="T1775" i="1"/>
  <c r="T1319" i="1"/>
  <c r="T1518" i="1"/>
  <c r="T1291" i="1"/>
  <c r="T1714" i="1"/>
  <c r="T849" i="1"/>
  <c r="T227" i="1"/>
  <c r="T850" i="1"/>
  <c r="T228" i="1"/>
  <c r="T851" i="1"/>
  <c r="T1551" i="1"/>
  <c r="T1025" i="1"/>
  <c r="T1370" i="1"/>
  <c r="T1398" i="1"/>
  <c r="T1479" i="1"/>
  <c r="T1026" i="1"/>
  <c r="T1027" i="1"/>
  <c r="T229" i="1"/>
  <c r="T1459" i="1"/>
  <c r="T852" i="1"/>
  <c r="T1694" i="1"/>
  <c r="T1776" i="1"/>
  <c r="T1797" i="1"/>
  <c r="T853" i="1"/>
  <c r="T1819" i="1"/>
  <c r="T1292" i="1"/>
  <c r="T1028" i="1"/>
  <c r="T1029" i="1"/>
  <c r="T1421" i="1"/>
  <c r="T1786" i="1"/>
  <c r="T1830" i="1"/>
  <c r="T1814" i="1"/>
  <c r="T1695" i="1"/>
  <c r="T854" i="1"/>
  <c r="T855" i="1"/>
  <c r="T856" i="1"/>
  <c r="T1519" i="1"/>
  <c r="T1566" i="1"/>
  <c r="T857" i="1"/>
  <c r="T1836" i="1"/>
  <c r="T1831" i="1"/>
  <c r="T230" i="1"/>
  <c r="T1755" i="1"/>
  <c r="T1030" i="1"/>
  <c r="T858" i="1"/>
  <c r="T1130" i="1"/>
  <c r="T1031" i="1"/>
  <c r="T1746" i="1"/>
  <c r="T1866" i="1"/>
  <c r="T1913" i="1"/>
  <c r="T1520" i="1"/>
  <c r="T231" i="1"/>
  <c r="T232" i="1"/>
  <c r="T1715" i="1"/>
  <c r="T859" i="1"/>
  <c r="T1293" i="1"/>
  <c r="T1480" i="1"/>
  <c r="T1481" i="1"/>
  <c r="T233" i="1"/>
  <c r="T1552" i="1"/>
  <c r="T234" i="1"/>
  <c r="T1195" i="1"/>
  <c r="T235" i="1"/>
  <c r="T1663" i="1"/>
  <c r="T1032" i="1"/>
  <c r="T1320" i="1"/>
  <c r="T1033" i="1"/>
  <c r="T860" i="1"/>
  <c r="T1873" i="1"/>
  <c r="T1347" i="1"/>
  <c r="T1034" i="1"/>
  <c r="T2511" i="1"/>
  <c r="T1716" i="1"/>
  <c r="T1537" i="1"/>
  <c r="T1912" i="1"/>
  <c r="T1906" i="1"/>
  <c r="T1294" i="1"/>
  <c r="T1824" i="1"/>
  <c r="T236" i="1"/>
  <c r="T1482" i="1"/>
  <c r="T237" i="1"/>
  <c r="T238" i="1"/>
  <c r="T4112" i="1"/>
  <c r="T1756" i="1"/>
  <c r="T1723" i="1"/>
  <c r="T1131" i="1"/>
  <c r="T1132" i="1"/>
  <c r="T1644" i="1"/>
  <c r="T1133" i="1"/>
  <c r="T1837" i="1"/>
  <c r="T3876" i="1"/>
  <c r="T4010" i="1"/>
  <c r="T3117" i="1"/>
  <c r="T3917" i="1"/>
  <c r="T3226" i="1"/>
  <c r="T2912" i="1"/>
  <c r="T1962" i="1"/>
  <c r="T2408" i="1"/>
  <c r="T3177" i="1"/>
  <c r="T3012" i="1"/>
  <c r="T4005" i="1"/>
  <c r="T2741" i="1"/>
  <c r="T2803" i="1"/>
  <c r="T2409" i="1"/>
  <c r="T3469" i="1"/>
  <c r="T2804" i="1"/>
  <c r="T3013" i="1"/>
  <c r="T2290" i="1"/>
  <c r="T3628" i="1"/>
  <c r="T3432" i="1"/>
  <c r="T239" i="1"/>
  <c r="T240" i="1"/>
  <c r="T1035" i="1"/>
  <c r="T1371" i="1"/>
  <c r="T241" i="1"/>
  <c r="T1134" i="1"/>
  <c r="T242" i="1"/>
  <c r="T243" i="1"/>
  <c r="T861" i="1"/>
  <c r="T244" i="1"/>
  <c r="T245" i="1"/>
  <c r="T246" i="1"/>
  <c r="T247" i="1"/>
  <c r="T862" i="1"/>
  <c r="T248" i="1"/>
  <c r="T249" i="1"/>
  <c r="T250" i="1"/>
  <c r="T251" i="1"/>
  <c r="T252" i="1"/>
  <c r="T253" i="1"/>
  <c r="T863" i="1"/>
  <c r="T254" i="1"/>
  <c r="T1917" i="1"/>
  <c r="T255" i="1"/>
  <c r="T1372" i="1"/>
  <c r="T1135" i="1"/>
  <c r="T1136" i="1"/>
  <c r="T1672" i="1"/>
  <c r="T256" i="1"/>
  <c r="T1787" i="1"/>
  <c r="T864" i="1"/>
  <c r="T257" i="1"/>
  <c r="T258" i="1"/>
  <c r="T865" i="1"/>
  <c r="T1295" i="1"/>
  <c r="T1241" i="1"/>
  <c r="T1886" i="1"/>
  <c r="T1704" i="1"/>
  <c r="T1348" i="1"/>
  <c r="T1137" i="1"/>
  <c r="T1373" i="1"/>
  <c r="T259" i="1"/>
  <c r="T866" i="1"/>
  <c r="T867" i="1"/>
  <c r="T260" i="1"/>
  <c r="T1138" i="1"/>
  <c r="T261" i="1"/>
  <c r="T262" i="1"/>
  <c r="T1497" i="1"/>
  <c r="T1349" i="1"/>
  <c r="T263" i="1"/>
  <c r="T1483" i="1"/>
  <c r="T868" i="1"/>
  <c r="T1498" i="1"/>
  <c r="T1567" i="1"/>
  <c r="T1242" i="1"/>
  <c r="T1568" i="1"/>
  <c r="T264" i="1"/>
  <c r="T1321" i="1"/>
  <c r="T869" i="1"/>
  <c r="T1139" i="1"/>
  <c r="T265" i="1"/>
  <c r="T1243" i="1"/>
  <c r="T1036" i="1"/>
  <c r="T1244" i="1"/>
  <c r="T266" i="1"/>
  <c r="T1807" i="1"/>
  <c r="T267" i="1"/>
  <c r="T1140" i="1"/>
  <c r="T268" i="1"/>
  <c r="T870" i="1"/>
  <c r="T269" i="1"/>
  <c r="T1763" i="1"/>
  <c r="T871" i="1"/>
  <c r="T270" i="1"/>
  <c r="T271" i="1"/>
  <c r="T272" i="1"/>
  <c r="T1350" i="1"/>
  <c r="T1037" i="1"/>
  <c r="T273" i="1"/>
  <c r="T274" i="1"/>
  <c r="T275" i="1"/>
  <c r="T276" i="1"/>
  <c r="T277" i="1"/>
  <c r="T278" i="1"/>
  <c r="T279" i="1"/>
  <c r="T872" i="1"/>
  <c r="T1038" i="1"/>
  <c r="T280" i="1"/>
  <c r="T281" i="1"/>
  <c r="T282" i="1"/>
  <c r="T283" i="1"/>
  <c r="T1499" i="1"/>
  <c r="T873" i="1"/>
  <c r="T284" i="1"/>
  <c r="T1245" i="1"/>
  <c r="T1296" i="1"/>
  <c r="T1798" i="1"/>
  <c r="T285" i="1"/>
  <c r="T286" i="1"/>
  <c r="T287" i="1"/>
  <c r="T288" i="1"/>
  <c r="T289" i="1"/>
  <c r="T290" i="1"/>
  <c r="T291" i="1"/>
  <c r="T292" i="1"/>
  <c r="T1374" i="1"/>
  <c r="T293" i="1"/>
  <c r="T294" i="1"/>
  <c r="T295" i="1"/>
  <c r="T1399" i="1"/>
  <c r="T296" i="1"/>
  <c r="T1297" i="1"/>
  <c r="T874" i="1"/>
  <c r="T1322" i="1"/>
  <c r="T875" i="1"/>
  <c r="T297" i="1"/>
  <c r="T1039" i="1"/>
  <c r="T298" i="1"/>
  <c r="T299" i="1"/>
  <c r="T1196" i="1"/>
  <c r="T300" i="1"/>
  <c r="T301" i="1"/>
  <c r="T302" i="1"/>
  <c r="T303" i="1"/>
  <c r="T1610" i="1"/>
  <c r="T1582" i="1"/>
  <c r="T1040" i="1"/>
  <c r="T1298" i="1"/>
  <c r="T304" i="1"/>
  <c r="T305" i="1"/>
  <c r="T306" i="1"/>
  <c r="T307" i="1"/>
  <c r="T308" i="1"/>
  <c r="T1299" i="1"/>
  <c r="T1141" i="1"/>
  <c r="T309" i="1"/>
  <c r="T310" i="1"/>
  <c r="T311" i="1"/>
  <c r="T1246" i="1"/>
  <c r="T1460" i="1"/>
  <c r="T312" i="1"/>
  <c r="T1197" i="1"/>
  <c r="T1198" i="1"/>
  <c r="T2601" i="1"/>
  <c r="T2602" i="1"/>
  <c r="T2742" i="1"/>
  <c r="T2512" i="1"/>
  <c r="T3736" i="1"/>
  <c r="T2805" i="1"/>
  <c r="T3538" i="1"/>
  <c r="T2861" i="1"/>
  <c r="T3972" i="1"/>
  <c r="T2513" i="1"/>
  <c r="T3998" i="1"/>
  <c r="T3539" i="1"/>
  <c r="T3952" i="1"/>
  <c r="T3934" i="1"/>
  <c r="T3943" i="1"/>
  <c r="T2150" i="1"/>
  <c r="T3388" i="1"/>
  <c r="T2291" i="1"/>
  <c r="T3854" i="1"/>
  <c r="T2292" i="1"/>
  <c r="T2410" i="1"/>
  <c r="T2151" i="1"/>
  <c r="T3118" i="1"/>
  <c r="T2514" i="1"/>
  <c r="T3698" i="1"/>
  <c r="T2671" i="1"/>
  <c r="T3936" i="1"/>
  <c r="T2152" i="1"/>
  <c r="T3457" i="1"/>
  <c r="T2293" i="1"/>
  <c r="T3504" i="1"/>
  <c r="T4072" i="1"/>
  <c r="T3636" i="1"/>
  <c r="T2411" i="1"/>
  <c r="T3783" i="1"/>
  <c r="T3727" i="1"/>
  <c r="T2515" i="1"/>
  <c r="T2964" i="1"/>
  <c r="T3959" i="1"/>
  <c r="T3014" i="1"/>
  <c r="T1323" i="1"/>
  <c r="T1199" i="1"/>
  <c r="T1200" i="1"/>
  <c r="T313" i="1"/>
  <c r="T1705" i="1"/>
  <c r="T876" i="1"/>
  <c r="T314" i="1"/>
  <c r="T315" i="1"/>
  <c r="T877" i="1"/>
  <c r="T1461" i="1"/>
  <c r="T316" i="1"/>
  <c r="T1142" i="1"/>
  <c r="T317" i="1"/>
  <c r="T318" i="1"/>
  <c r="T1569" i="1"/>
  <c r="T319" i="1"/>
  <c r="T1143" i="1"/>
  <c r="T1855" i="1"/>
  <c r="T878" i="1"/>
  <c r="T1500" i="1"/>
  <c r="T2516" i="1"/>
  <c r="T3256" i="1"/>
  <c r="T3178" i="1"/>
  <c r="T3310" i="1"/>
  <c r="T3674" i="1"/>
  <c r="T2517" i="1"/>
  <c r="T3857" i="1"/>
  <c r="T2294" i="1"/>
  <c r="T3569" i="1"/>
  <c r="T4113" i="1"/>
  <c r="T3855" i="1"/>
  <c r="T3862" i="1"/>
  <c r="T3200" i="1"/>
  <c r="T3977" i="1"/>
  <c r="T3889" i="1"/>
  <c r="T2518" i="1"/>
  <c r="T3083" i="1"/>
  <c r="T2153" i="1"/>
  <c r="T3361" i="1"/>
  <c r="T3227" i="1"/>
  <c r="T3752" i="1"/>
  <c r="T3228" i="1"/>
  <c r="T1963" i="1"/>
  <c r="T2295" i="1"/>
  <c r="T3179" i="1"/>
  <c r="T2862" i="1"/>
  <c r="T3119" i="1"/>
  <c r="T2296" i="1"/>
  <c r="T2672" i="1"/>
  <c r="T2519" i="1"/>
  <c r="T3699" i="1"/>
  <c r="T3741" i="1"/>
  <c r="T2520" i="1"/>
  <c r="T2673" i="1"/>
  <c r="T3700" i="1"/>
  <c r="T2965" i="1"/>
  <c r="T2966" i="1"/>
  <c r="T2967" i="1"/>
  <c r="T3340" i="1"/>
  <c r="T3882" i="1"/>
  <c r="T2054" i="1"/>
  <c r="T2064" i="1"/>
  <c r="T1732" i="1"/>
  <c r="T720" i="1"/>
  <c r="T2718" i="1"/>
  <c r="T1768" i="1"/>
  <c r="T2700" i="1"/>
  <c r="T2575" i="1"/>
  <c r="T1881" i="1"/>
  <c r="T3607" i="1"/>
  <c r="T779" i="1"/>
  <c r="T2254" i="1"/>
  <c r="T1187" i="1"/>
  <c r="T3743" i="1"/>
  <c r="T2080" i="1"/>
  <c r="T2704" i="1"/>
  <c r="T2569" i="1"/>
  <c r="T2070" i="1"/>
  <c r="T2246" i="1"/>
  <c r="T2706" i="1"/>
  <c r="T1799" i="1"/>
  <c r="T1673" i="1"/>
  <c r="T1889" i="1"/>
  <c r="T1462" i="1"/>
  <c r="T1422" i="1"/>
  <c r="T3015" i="1"/>
  <c r="T1538" i="1"/>
  <c r="T1730" i="1"/>
  <c r="T879" i="1"/>
  <c r="T1724" i="1"/>
  <c r="T880" i="1"/>
  <c r="T1800" i="1"/>
  <c r="T320" i="1"/>
  <c r="T1300" i="1"/>
  <c r="T1521" i="1"/>
  <c r="T1522" i="1"/>
  <c r="T881" i="1"/>
  <c r="T882" i="1"/>
  <c r="T321" i="1"/>
  <c r="T1375" i="1"/>
  <c r="T1400" i="1"/>
  <c r="T1041" i="1"/>
  <c r="T883" i="1"/>
  <c r="T1201" i="1"/>
  <c r="T1042" i="1"/>
  <c r="T884" i="1"/>
  <c r="T1631" i="1"/>
  <c r="T885" i="1"/>
  <c r="T322" i="1"/>
  <c r="T323" i="1"/>
  <c r="T1423" i="1"/>
  <c r="T1590" i="1"/>
  <c r="T1914" i="1"/>
  <c r="T1846" i="1"/>
  <c r="T1144" i="1"/>
  <c r="T1324" i="1"/>
  <c r="T324" i="1"/>
  <c r="T1900" i="1"/>
  <c r="T325" i="1"/>
  <c r="T2300" i="1"/>
  <c r="T4019" i="1"/>
  <c r="T3363" i="1"/>
  <c r="T3646" i="1"/>
  <c r="T2301" i="1"/>
  <c r="T2302" i="1"/>
  <c r="T3873" i="1"/>
  <c r="T2521" i="1"/>
  <c r="T2155" i="1"/>
  <c r="T3548" i="1"/>
  <c r="T3533" i="1"/>
  <c r="T3471" i="1"/>
  <c r="T3330" i="1"/>
  <c r="T3824" i="1"/>
  <c r="T3364" i="1"/>
  <c r="T3016" i="1"/>
  <c r="T3146" i="1"/>
  <c r="T3789" i="1"/>
  <c r="T3389" i="1"/>
  <c r="T2864" i="1"/>
  <c r="T1966" i="1"/>
  <c r="T3229" i="1"/>
  <c r="T1967" i="1"/>
  <c r="T3390" i="1"/>
  <c r="T3084" i="1"/>
  <c r="T2968" i="1"/>
  <c r="T2604" i="1"/>
  <c r="T2522" i="1"/>
  <c r="T2743" i="1"/>
  <c r="T3342" i="1"/>
  <c r="T2605" i="1"/>
  <c r="T3837" i="1"/>
  <c r="T3773" i="1"/>
  <c r="T3933" i="1"/>
  <c r="T3147" i="1"/>
  <c r="T3869" i="1"/>
  <c r="T3017" i="1"/>
  <c r="T4035" i="1"/>
  <c r="T2744" i="1"/>
  <c r="T2523" i="1"/>
  <c r="T3886" i="1"/>
  <c r="T3343" i="1"/>
  <c r="T2915" i="1"/>
  <c r="T3898" i="1"/>
  <c r="T3561" i="1"/>
  <c r="T3541" i="1"/>
  <c r="T3629" i="1"/>
  <c r="T2865" i="1"/>
  <c r="T2916" i="1"/>
  <c r="T3085" i="1"/>
  <c r="T2303" i="1"/>
  <c r="T3312" i="1"/>
  <c r="T3018" i="1"/>
  <c r="T2745" i="1"/>
  <c r="T3086" i="1"/>
  <c r="T2917" i="1"/>
  <c r="T3391" i="1"/>
  <c r="T3758" i="1"/>
  <c r="T4049" i="1"/>
  <c r="T2866" i="1"/>
  <c r="T2413" i="1"/>
  <c r="T1043" i="1"/>
  <c r="T326" i="1"/>
  <c r="T327" i="1"/>
  <c r="T886" i="1"/>
  <c r="T1325" i="1"/>
  <c r="T328" i="1"/>
  <c r="T329" i="1"/>
  <c r="T330" i="1"/>
  <c r="T1247" i="1"/>
  <c r="T1248" i="1"/>
  <c r="T331" i="1"/>
  <c r="T1570" i="1"/>
  <c r="T332" i="1"/>
  <c r="T887" i="1"/>
  <c r="T333" i="1"/>
  <c r="T1326" i="1"/>
  <c r="T1145" i="1"/>
  <c r="T334" i="1"/>
  <c r="T335" i="1"/>
  <c r="T336" i="1"/>
  <c r="T1591" i="1"/>
  <c r="T337" i="1"/>
  <c r="T338" i="1"/>
  <c r="T1351" i="1"/>
  <c r="T1249" i="1"/>
  <c r="T339" i="1"/>
  <c r="T1352" i="1"/>
  <c r="T1731" i="1"/>
  <c r="T340" i="1"/>
  <c r="T1327" i="1"/>
  <c r="T1401" i="1"/>
  <c r="T341" i="1"/>
  <c r="T888" i="1"/>
  <c r="T1683" i="1"/>
  <c r="T1146" i="1"/>
  <c r="T1328" i="1"/>
  <c r="T342" i="1"/>
  <c r="T889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890" i="1"/>
  <c r="T1424" i="1"/>
  <c r="T1147" i="1"/>
  <c r="T355" i="1"/>
  <c r="T356" i="1"/>
  <c r="T357" i="1"/>
  <c r="T358" i="1"/>
  <c r="T2156" i="1"/>
  <c r="T2867" i="1"/>
  <c r="T3656" i="1"/>
  <c r="T3744" i="1"/>
  <c r="T4039" i="1"/>
  <c r="T2807" i="1"/>
  <c r="T3120" i="1"/>
  <c r="T2304" i="1"/>
  <c r="T2808" i="1"/>
  <c r="T3365" i="1"/>
  <c r="T2524" i="1"/>
  <c r="T3578" i="1"/>
  <c r="T3291" i="1"/>
  <c r="T3019" i="1"/>
  <c r="T3838" i="1"/>
  <c r="T4066" i="1"/>
  <c r="T2969" i="1"/>
  <c r="T4093" i="1"/>
  <c r="T3562" i="1"/>
  <c r="T3180" i="1"/>
  <c r="T1044" i="1"/>
  <c r="T359" i="1"/>
  <c r="T891" i="1"/>
  <c r="T360" i="1"/>
  <c r="T1045" i="1"/>
  <c r="T361" i="1"/>
  <c r="T362" i="1"/>
  <c r="T1046" i="1"/>
  <c r="T363" i="1"/>
  <c r="T1725" i="1"/>
  <c r="T1353" i="1"/>
  <c r="T892" i="1"/>
  <c r="T364" i="1"/>
  <c r="T1376" i="1"/>
  <c r="T365" i="1"/>
  <c r="T366" i="1"/>
  <c r="T367" i="1"/>
  <c r="T1047" i="1"/>
  <c r="T368" i="1"/>
  <c r="T1664" i="1"/>
  <c r="T3753" i="1"/>
  <c r="T2157" i="1"/>
  <c r="T2809" i="1"/>
  <c r="T3957" i="1"/>
  <c r="T2525" i="1"/>
  <c r="T2970" i="1"/>
  <c r="T3893" i="1"/>
  <c r="T2971" i="1"/>
  <c r="T3344" i="1"/>
  <c r="T2158" i="1"/>
  <c r="T3020" i="1"/>
  <c r="T4060" i="1"/>
  <c r="T3666" i="1"/>
  <c r="T2674" i="1"/>
  <c r="T3718" i="1"/>
  <c r="T2868" i="1"/>
  <c r="T3742" i="1"/>
  <c r="T3874" i="1"/>
  <c r="T2414" i="1"/>
  <c r="T2415" i="1"/>
  <c r="T2746" i="1"/>
  <c r="T3579" i="1"/>
  <c r="T3366" i="1"/>
  <c r="T3878" i="1"/>
  <c r="T3794" i="1"/>
  <c r="T3257" i="1"/>
  <c r="T2918" i="1"/>
  <c r="T3962" i="1"/>
  <c r="T2159" i="1"/>
  <c r="T3542" i="1"/>
  <c r="T3803" i="1"/>
  <c r="T4043" i="1"/>
  <c r="T3630" i="1"/>
  <c r="T4033" i="1"/>
  <c r="T3505" i="1"/>
  <c r="T3930" i="1"/>
  <c r="T3811" i="1"/>
  <c r="T2416" i="1"/>
  <c r="T3549" i="1"/>
  <c r="T3201" i="1"/>
  <c r="T369" i="1"/>
  <c r="T1202" i="1"/>
  <c r="T370" i="1"/>
  <c r="T371" i="1"/>
  <c r="T372" i="1"/>
  <c r="T1706" i="1"/>
  <c r="T373" i="1"/>
  <c r="T1377" i="1"/>
  <c r="T1747" i="1"/>
  <c r="T1484" i="1"/>
  <c r="T374" i="1"/>
  <c r="T1847" i="1"/>
  <c r="T375" i="1"/>
  <c r="T376" i="1"/>
  <c r="T377" i="1"/>
  <c r="T1828" i="1"/>
  <c r="T1203" i="1"/>
  <c r="T1250" i="1"/>
  <c r="T378" i="1"/>
  <c r="T1204" i="1"/>
  <c r="T893" i="1"/>
  <c r="T379" i="1"/>
  <c r="T894" i="1"/>
  <c r="T380" i="1"/>
  <c r="T1148" i="1"/>
  <c r="T1611" i="1"/>
  <c r="T1205" i="1"/>
  <c r="T1501" i="1"/>
  <c r="T381" i="1"/>
  <c r="T1808" i="1"/>
  <c r="T895" i="1"/>
  <c r="T1251" i="1"/>
  <c r="T1048" i="1"/>
  <c r="T1252" i="1"/>
  <c r="T1645" i="1"/>
  <c r="T1485" i="1"/>
  <c r="T896" i="1"/>
  <c r="T1425" i="1"/>
  <c r="T897" i="1"/>
  <c r="T382" i="1"/>
  <c r="T898" i="1"/>
  <c r="T1378" i="1"/>
  <c r="T383" i="1"/>
  <c r="T384" i="1"/>
  <c r="T1910" i="1"/>
  <c r="T385" i="1"/>
  <c r="T386" i="1"/>
  <c r="T387" i="1"/>
  <c r="T388" i="1"/>
  <c r="T1049" i="1"/>
  <c r="T1707" i="1"/>
  <c r="T389" i="1"/>
  <c r="T390" i="1"/>
  <c r="T1612" i="1"/>
  <c r="T391" i="1"/>
  <c r="T1050" i="1"/>
  <c r="T392" i="1"/>
  <c r="T393" i="1"/>
  <c r="T394" i="1"/>
  <c r="T1329" i="1"/>
  <c r="T2810" i="1"/>
  <c r="T1968" i="1"/>
  <c r="T1969" i="1"/>
  <c r="T3313" i="1"/>
  <c r="T2160" i="1"/>
  <c r="T2161" i="1"/>
  <c r="T3631" i="1"/>
  <c r="T2162" i="1"/>
  <c r="T3202" i="1"/>
  <c r="T3955" i="1"/>
  <c r="T3367" i="1"/>
  <c r="T2919" i="1"/>
  <c r="T2305" i="1"/>
  <c r="T2417" i="1"/>
  <c r="T3087" i="1"/>
  <c r="T2526" i="1"/>
  <c r="T3638" i="1"/>
  <c r="T2606" i="1"/>
  <c r="T3515" i="1"/>
  <c r="T3043" i="1"/>
  <c r="T3292" i="1"/>
  <c r="T2306" i="1"/>
  <c r="T2163" i="1"/>
  <c r="T3203" i="1"/>
  <c r="T3701" i="1"/>
  <c r="T2164" i="1"/>
  <c r="T3181" i="1"/>
  <c r="T2165" i="1"/>
  <c r="T2527" i="1"/>
  <c r="T3947" i="1"/>
  <c r="T3710" i="1"/>
  <c r="T2307" i="1"/>
  <c r="T1970" i="1"/>
  <c r="T2166" i="1"/>
  <c r="T3368" i="1"/>
  <c r="T2528" i="1"/>
  <c r="T2529" i="1"/>
  <c r="T2607" i="1"/>
  <c r="T1971" i="1"/>
  <c r="T3768" i="1"/>
  <c r="T2167" i="1"/>
  <c r="T1972" i="1"/>
  <c r="T3369" i="1"/>
  <c r="T2920" i="1"/>
  <c r="T2972" i="1"/>
  <c r="T2921" i="1"/>
  <c r="T2608" i="1"/>
  <c r="T3370" i="1"/>
  <c r="T2168" i="1"/>
  <c r="T3605" i="1"/>
  <c r="T2169" i="1"/>
  <c r="T2170" i="1"/>
  <c r="T3795" i="1"/>
  <c r="T3258" i="1"/>
  <c r="T3610" i="1"/>
  <c r="T1973" i="1"/>
  <c r="T2609" i="1"/>
  <c r="T3506" i="1"/>
  <c r="T3044" i="1"/>
  <c r="T4095" i="1"/>
  <c r="T2418" i="1"/>
  <c r="T2419" i="1"/>
  <c r="T2811" i="1"/>
  <c r="T3314" i="1"/>
  <c r="T3230" i="1"/>
  <c r="T3737" i="1"/>
  <c r="T3415" i="1"/>
  <c r="T2420" i="1"/>
  <c r="T3589" i="1"/>
  <c r="T2421" i="1"/>
  <c r="T2171" i="1"/>
  <c r="T3045" i="1"/>
  <c r="T3433" i="1"/>
  <c r="T3863" i="1"/>
  <c r="T3563" i="1"/>
  <c r="T3121" i="1"/>
  <c r="T3021" i="1"/>
  <c r="T3204" i="1"/>
  <c r="T3797" i="1"/>
  <c r="T3205" i="1"/>
  <c r="T2172" i="1"/>
  <c r="T395" i="1"/>
  <c r="T1632" i="1"/>
  <c r="T2869" i="1"/>
  <c r="T2422" i="1"/>
  <c r="T396" i="1"/>
  <c r="T1726" i="1"/>
  <c r="T1825" i="1"/>
  <c r="T1974" i="1"/>
  <c r="T1665" i="1"/>
  <c r="T1739" i="1"/>
  <c r="T1841" i="1"/>
  <c r="T1379" i="1"/>
  <c r="T397" i="1"/>
  <c r="T1463" i="1"/>
  <c r="T398" i="1"/>
  <c r="T1592" i="1"/>
  <c r="T399" i="1"/>
  <c r="T1206" i="1"/>
  <c r="T1674" i="1"/>
  <c r="T400" i="1"/>
  <c r="T401" i="1"/>
  <c r="T899" i="1"/>
  <c r="T1890" i="1"/>
  <c r="T402" i="1"/>
  <c r="T403" i="1"/>
  <c r="T1402" i="1"/>
  <c r="T404" i="1"/>
  <c r="T1253" i="1"/>
  <c r="T900" i="1"/>
  <c r="T1426" i="1"/>
  <c r="T405" i="1"/>
  <c r="T1051" i="1"/>
  <c r="T1354" i="1"/>
  <c r="T406" i="1"/>
  <c r="T1355" i="1"/>
  <c r="T1820" i="1"/>
  <c r="T407" i="1"/>
  <c r="T901" i="1"/>
  <c r="T1301" i="1"/>
  <c r="T408" i="1"/>
  <c r="T409" i="1"/>
  <c r="T1330" i="1"/>
  <c r="T902" i="1"/>
  <c r="T1403" i="1"/>
  <c r="T1748" i="1"/>
  <c r="T410" i="1"/>
  <c r="T1896" i="1"/>
  <c r="T411" i="1"/>
  <c r="T412" i="1"/>
  <c r="T413" i="1"/>
  <c r="T414" i="1"/>
  <c r="T415" i="1"/>
  <c r="T416" i="1"/>
  <c r="T1427" i="1"/>
  <c r="T903" i="1"/>
  <c r="T1613" i="1"/>
  <c r="T417" i="1"/>
  <c r="T418" i="1"/>
  <c r="T419" i="1"/>
  <c r="T2973" i="1"/>
  <c r="T2870" i="1"/>
  <c r="T1975" i="1"/>
  <c r="T3206" i="1"/>
  <c r="T3088" i="1"/>
  <c r="T3657" i="1"/>
  <c r="T2610" i="1"/>
  <c r="T3472" i="1"/>
  <c r="T3331" i="1"/>
  <c r="T3864" i="1"/>
  <c r="T2423" i="1"/>
  <c r="T3941" i="1"/>
  <c r="T2812" i="1"/>
  <c r="T2974" i="1"/>
  <c r="T3259" i="1"/>
  <c r="T2424" i="1"/>
  <c r="T3148" i="1"/>
  <c r="T3122" i="1"/>
  <c r="T2747" i="1"/>
  <c r="T3751" i="1"/>
  <c r="T3702" i="1"/>
  <c r="T4079" i="1"/>
  <c r="T2308" i="1"/>
  <c r="T1593" i="1"/>
  <c r="T1874" i="1"/>
  <c r="T420" i="1"/>
  <c r="T1832" i="1"/>
  <c r="T1207" i="1"/>
  <c r="T1149" i="1"/>
  <c r="T1867" i="1"/>
  <c r="T1614" i="1"/>
  <c r="T1539" i="1"/>
  <c r="T1302" i="1"/>
  <c r="T1833" i="1"/>
  <c r="T1891" i="1"/>
  <c r="T1331" i="1"/>
  <c r="T1502" i="1"/>
  <c r="T1052" i="1"/>
  <c r="T1764" i="1"/>
  <c r="T1801" i="1"/>
  <c r="T1675" i="1"/>
  <c r="T1523" i="1"/>
  <c r="T1653" i="1"/>
  <c r="T1802" i="1"/>
  <c r="T1594" i="1"/>
  <c r="T1842" i="1"/>
  <c r="T1524" i="1"/>
  <c r="T904" i="1"/>
  <c r="T905" i="1"/>
  <c r="T1254" i="1"/>
  <c r="T1208" i="1"/>
  <c r="T1882" i="1"/>
  <c r="T906" i="1"/>
  <c r="T1428" i="1"/>
  <c r="T1788" i="1"/>
  <c r="T1633" i="1"/>
  <c r="T1897" i="1"/>
  <c r="T1503" i="1"/>
  <c r="T1053" i="1"/>
  <c r="T1595" i="1"/>
  <c r="T1504" i="1"/>
  <c r="T1843" i="1"/>
  <c r="T1727" i="1"/>
  <c r="T1757" i="1"/>
  <c r="T1765" i="1"/>
  <c r="T1150" i="1"/>
  <c r="T1429" i="1"/>
  <c r="T1809" i="1"/>
  <c r="T1430" i="1"/>
  <c r="T1151" i="1"/>
  <c r="T421" i="1"/>
  <c r="T1486" i="1"/>
  <c r="T422" i="1"/>
  <c r="T1848" i="1"/>
  <c r="T423" i="1"/>
  <c r="T1054" i="1"/>
  <c r="T1857" i="1"/>
  <c r="T424" i="1"/>
  <c r="T1055" i="1"/>
  <c r="T1332" i="1"/>
  <c r="T3543" i="1"/>
  <c r="T1976" i="1"/>
  <c r="T3149" i="1"/>
  <c r="T1977" i="1"/>
  <c r="T2611" i="1"/>
  <c r="T2173" i="1"/>
  <c r="T2174" i="1"/>
  <c r="T1978" i="1"/>
  <c r="T3759" i="1"/>
  <c r="T2309" i="1"/>
  <c r="T2425" i="1"/>
  <c r="T3611" i="1"/>
  <c r="T3945" i="1"/>
  <c r="T3207" i="1"/>
  <c r="T2530" i="1"/>
  <c r="T3858" i="1"/>
  <c r="T3989" i="1"/>
  <c r="T1979" i="1"/>
  <c r="T3875" i="1"/>
  <c r="T2871" i="1"/>
  <c r="T2310" i="1"/>
  <c r="T3371" i="1"/>
  <c r="T3345" i="1"/>
  <c r="T2175" i="1"/>
  <c r="T1980" i="1"/>
  <c r="T3570" i="1"/>
  <c r="T3293" i="1"/>
  <c r="T2748" i="1"/>
  <c r="T1981" i="1"/>
  <c r="T2311" i="1"/>
  <c r="T1982" i="1"/>
  <c r="T3182" i="1"/>
  <c r="T2312" i="1"/>
  <c r="T2313" i="1"/>
  <c r="T3688" i="1"/>
  <c r="T2176" i="1"/>
  <c r="T1983" i="1"/>
  <c r="T2872" i="1"/>
  <c r="T3507" i="1"/>
  <c r="T3516" i="1"/>
  <c r="T425" i="1"/>
  <c r="T1356" i="1"/>
  <c r="T426" i="1"/>
  <c r="T1821" i="1"/>
  <c r="T427" i="1"/>
  <c r="T907" i="1"/>
  <c r="T428" i="1"/>
  <c r="T1255" i="1"/>
  <c r="T429" i="1"/>
  <c r="T1404" i="1"/>
  <c r="T1903" i="1"/>
  <c r="T908" i="1"/>
  <c r="T430" i="1"/>
  <c r="T431" i="1"/>
  <c r="T909" i="1"/>
  <c r="T432" i="1"/>
  <c r="T433" i="1"/>
  <c r="T434" i="1"/>
  <c r="T435" i="1"/>
  <c r="T1596" i="1"/>
  <c r="T3790" i="1"/>
  <c r="T2177" i="1"/>
  <c r="T2612" i="1"/>
  <c r="T3544" i="1"/>
  <c r="T3150" i="1"/>
  <c r="T2314" i="1"/>
  <c r="T2975" i="1"/>
  <c r="T3754" i="1"/>
  <c r="T2749" i="1"/>
  <c r="T3632" i="1"/>
  <c r="T2675" i="1"/>
  <c r="T3564" i="1"/>
  <c r="T2531" i="1"/>
  <c r="T3123" i="1"/>
  <c r="T2315" i="1"/>
  <c r="T3346" i="1"/>
  <c r="T2316" i="1"/>
  <c r="T3633" i="1"/>
  <c r="T3517" i="1"/>
  <c r="T2873" i="1"/>
  <c r="T1152" i="1"/>
  <c r="T910" i="1"/>
  <c r="T1838" i="1"/>
  <c r="T436" i="1"/>
  <c r="T437" i="1"/>
  <c r="T1822" i="1"/>
  <c r="T438" i="1"/>
  <c r="T1056" i="1"/>
  <c r="T1505" i="1"/>
  <c r="T1789" i="1"/>
  <c r="T439" i="1"/>
  <c r="T1875" i="1"/>
  <c r="T911" i="1"/>
  <c r="T1380" i="1"/>
  <c r="T1057" i="1"/>
  <c r="T912" i="1"/>
  <c r="T1861" i="1"/>
  <c r="T913" i="1"/>
  <c r="T1839" i="1"/>
  <c r="T1823" i="1"/>
  <c r="T3565" i="1"/>
  <c r="T3151" i="1"/>
  <c r="T3921" i="1"/>
  <c r="T3089" i="1"/>
  <c r="T2922" i="1"/>
  <c r="T3848" i="1"/>
  <c r="T2426" i="1"/>
  <c r="T2427" i="1"/>
  <c r="T1984" i="1"/>
  <c r="T3416" i="1"/>
  <c r="T3294" i="1"/>
  <c r="T2750" i="1"/>
  <c r="T3784" i="1"/>
  <c r="T3347" i="1"/>
  <c r="T2813" i="1"/>
  <c r="T3183" i="1"/>
  <c r="T3833" i="1"/>
  <c r="T3152" i="1"/>
  <c r="T2976" i="1"/>
  <c r="T3774" i="1"/>
  <c r="T3392" i="1"/>
  <c r="T3571" i="1"/>
  <c r="T4103" i="1"/>
  <c r="T4073" i="1"/>
  <c r="T4007" i="1"/>
  <c r="T3667" i="1"/>
  <c r="T2178" i="1"/>
  <c r="T4074" i="1"/>
  <c r="T2676" i="1"/>
  <c r="T3860" i="1"/>
  <c r="T3887" i="1"/>
  <c r="T3853" i="1"/>
  <c r="T3907" i="1"/>
  <c r="T4068" i="1"/>
  <c r="T4027" i="1"/>
  <c r="T3975" i="1"/>
  <c r="T3761" i="1"/>
  <c r="T4099" i="1"/>
  <c r="T3719" i="1"/>
  <c r="T3208" i="1"/>
  <c r="T4089" i="1"/>
  <c r="T3846" i="1"/>
  <c r="T3417" i="1"/>
  <c r="T3942" i="1"/>
  <c r="T3944" i="1"/>
  <c r="T3879" i="1"/>
  <c r="T4016" i="1"/>
  <c r="T3965" i="1"/>
  <c r="T4061" i="1"/>
  <c r="T4090" i="1"/>
  <c r="T3946" i="1"/>
  <c r="T4067" i="1"/>
  <c r="T3940" i="1"/>
  <c r="T4017" i="1"/>
  <c r="T3880" i="1"/>
  <c r="T4006" i="1"/>
  <c r="T4028" i="1"/>
  <c r="T4087" i="1"/>
  <c r="T3124" i="1"/>
  <c r="T4013" i="1"/>
  <c r="T1256" i="1"/>
  <c r="T440" i="1"/>
  <c r="T1209" i="1"/>
  <c r="T1615" i="1"/>
  <c r="T1153" i="1"/>
  <c r="T441" i="1"/>
  <c r="T1815" i="1"/>
  <c r="T442" i="1"/>
  <c r="T914" i="1"/>
  <c r="T1553" i="1"/>
  <c r="T1333" i="1"/>
  <c r="T443" i="1"/>
  <c r="T444" i="1"/>
  <c r="T445" i="1"/>
  <c r="T1357" i="1"/>
  <c r="T446" i="1"/>
  <c r="T447" i="1"/>
  <c r="T1676" i="1"/>
  <c r="T915" i="1"/>
  <c r="T1487" i="1"/>
  <c r="T4021" i="1"/>
  <c r="T3895" i="1"/>
  <c r="T3991" i="1"/>
  <c r="T3915" i="1"/>
  <c r="T3348" i="1"/>
  <c r="T3928" i="1"/>
  <c r="T3153" i="1"/>
  <c r="T3184" i="1"/>
  <c r="T3988" i="1"/>
  <c r="T3996" i="1"/>
  <c r="T4077" i="1"/>
  <c r="T3916" i="1"/>
  <c r="T4047" i="1"/>
  <c r="T4111" i="1"/>
  <c r="T3046" i="1"/>
  <c r="T4080" i="1"/>
  <c r="T3372" i="1"/>
  <c r="T2317" i="1"/>
  <c r="T4044" i="1"/>
  <c r="T3845" i="1"/>
  <c r="T3960" i="1"/>
  <c r="T3373" i="1"/>
  <c r="T3738" i="1"/>
  <c r="T4062" i="1"/>
  <c r="T3861" i="1"/>
  <c r="T3518" i="1"/>
  <c r="T3260" i="1"/>
  <c r="T3393" i="1"/>
  <c r="T4015" i="1"/>
  <c r="T3908" i="1"/>
  <c r="T3261" i="1"/>
  <c r="T3985" i="1"/>
  <c r="T3809" i="1"/>
  <c r="T4025" i="1"/>
  <c r="T3883" i="1"/>
  <c r="T3508" i="1"/>
  <c r="T3981" i="1"/>
  <c r="T4034" i="1"/>
  <c r="T3550" i="1"/>
  <c r="T3929" i="1"/>
  <c r="T3821" i="1"/>
  <c r="T3349" i="1"/>
  <c r="T4051" i="1"/>
  <c r="T2814" i="1"/>
  <c r="T4076" i="1"/>
  <c r="T3295" i="1"/>
  <c r="T2428" i="1"/>
  <c r="T3658" i="1"/>
  <c r="T3262" i="1"/>
  <c r="T4042" i="1"/>
  <c r="T3473" i="1"/>
  <c r="T4011" i="1"/>
  <c r="T2179" i="1"/>
  <c r="T3090" i="1"/>
  <c r="T3760" i="1"/>
  <c r="T3679" i="1"/>
  <c r="T3865" i="1"/>
  <c r="T3762" i="1"/>
  <c r="T3612" i="1"/>
  <c r="T3850" i="1"/>
  <c r="T2815" i="1"/>
  <c r="T3125" i="1"/>
  <c r="T3659" i="1"/>
  <c r="T3842" i="1"/>
  <c r="T3856" i="1"/>
  <c r="T3899" i="1"/>
  <c r="T3418" i="1"/>
  <c r="T2613" i="1"/>
  <c r="T3434" i="1"/>
  <c r="T3994" i="1"/>
  <c r="T3961" i="1"/>
  <c r="T2977" i="1"/>
  <c r="T3680" i="1"/>
  <c r="T2429" i="1"/>
  <c r="T4102" i="1"/>
  <c r="T4059" i="1"/>
  <c r="T3154" i="1"/>
  <c r="T3490" i="1"/>
  <c r="T3970" i="1"/>
  <c r="T4052" i="1"/>
  <c r="T3126" i="1"/>
  <c r="T2978" i="1"/>
  <c r="T3047" i="1"/>
  <c r="T2816" i="1"/>
  <c r="T3350" i="1"/>
  <c r="T2180" i="1"/>
  <c r="T2532" i="1"/>
  <c r="T3155" i="1"/>
  <c r="T3263" i="1"/>
  <c r="T3127" i="1"/>
  <c r="T3264" i="1"/>
  <c r="T2181" i="1"/>
  <c r="T2318" i="1"/>
  <c r="T3296" i="1"/>
  <c r="T1985" i="1"/>
  <c r="T2319" i="1"/>
  <c r="T1986" i="1"/>
  <c r="T1987" i="1"/>
  <c r="T3509" i="1"/>
  <c r="T3566" i="1"/>
  <c r="T3048" i="1"/>
  <c r="T3551" i="1"/>
  <c r="T3639" i="1"/>
  <c r="T3474" i="1"/>
  <c r="T3937" i="1"/>
  <c r="T2751" i="1"/>
  <c r="T2817" i="1"/>
  <c r="T2752" i="1"/>
  <c r="T2753" i="1"/>
  <c r="T1988" i="1"/>
  <c r="T2754" i="1"/>
  <c r="T1989" i="1"/>
  <c r="T2614" i="1"/>
  <c r="T2615" i="1"/>
  <c r="T3909" i="1"/>
  <c r="T2182" i="1"/>
  <c r="T3660" i="1"/>
  <c r="T3545" i="1"/>
  <c r="T2183" i="1"/>
  <c r="T2184" i="1"/>
  <c r="T916" i="1"/>
  <c r="T448" i="1"/>
  <c r="T1405" i="1"/>
  <c r="T1406" i="1"/>
  <c r="T917" i="1"/>
  <c r="T449" i="1"/>
  <c r="T1708" i="1"/>
  <c r="T450" i="1"/>
  <c r="T1464" i="1"/>
  <c r="T451" i="1"/>
  <c r="T1257" i="1"/>
  <c r="T1058" i="1"/>
  <c r="T1059" i="1"/>
  <c r="T1060" i="1"/>
  <c r="T1407" i="1"/>
  <c r="T452" i="1"/>
  <c r="T1696" i="1"/>
  <c r="T1488" i="1"/>
  <c r="T1258" i="1"/>
  <c r="T453" i="1"/>
  <c r="T454" i="1"/>
  <c r="T1303" i="1"/>
  <c r="T1431" i="1"/>
  <c r="T1061" i="1"/>
  <c r="T1717" i="1"/>
  <c r="T455" i="1"/>
  <c r="T918" i="1"/>
  <c r="T1062" i="1"/>
  <c r="T456" i="1"/>
  <c r="T919" i="1"/>
  <c r="T457" i="1"/>
  <c r="T458" i="1"/>
  <c r="T459" i="1"/>
  <c r="T920" i="1"/>
  <c r="T1063" i="1"/>
  <c r="T1154" i="1"/>
  <c r="T1697" i="1"/>
  <c r="T1334" i="1"/>
  <c r="T921" i="1"/>
  <c r="T922" i="1"/>
  <c r="T3156" i="1"/>
  <c r="T3022" i="1"/>
  <c r="T3510" i="1"/>
  <c r="T2430" i="1"/>
  <c r="T3580" i="1"/>
  <c r="T3647" i="1"/>
  <c r="T3265" i="1"/>
  <c r="T3315" i="1"/>
  <c r="T1990" i="1"/>
  <c r="T3818" i="1"/>
  <c r="T2677" i="1"/>
  <c r="T1991" i="1"/>
  <c r="T3419" i="1"/>
  <c r="T2431" i="1"/>
  <c r="T3931" i="1"/>
  <c r="T3394" i="1"/>
  <c r="T1992" i="1"/>
  <c r="T3581" i="1"/>
  <c r="T3739" i="1"/>
  <c r="T2755" i="1"/>
  <c r="T3681" i="1"/>
  <c r="T4054" i="1"/>
  <c r="T4045" i="1"/>
  <c r="T3966" i="1"/>
  <c r="T4105" i="1"/>
  <c r="T2923" i="1"/>
  <c r="T4086" i="1"/>
  <c r="T4032" i="1"/>
  <c r="T4050" i="1"/>
  <c r="T3828" i="1"/>
  <c r="T3266" i="1"/>
  <c r="T4088" i="1"/>
  <c r="T4038" i="1"/>
  <c r="T4056" i="1"/>
  <c r="T3267" i="1"/>
  <c r="T3091" i="1"/>
  <c r="T4082" i="1"/>
  <c r="T3519" i="1"/>
  <c r="T3648" i="1"/>
  <c r="T4058" i="1"/>
  <c r="T4022" i="1"/>
  <c r="T4069" i="1"/>
  <c r="T2924" i="1"/>
  <c r="T3520" i="1"/>
  <c r="T3675" i="1"/>
  <c r="T2432" i="1"/>
  <c r="T1993" i="1"/>
  <c r="T2320" i="1"/>
  <c r="T3670" i="1"/>
  <c r="T2979" i="1"/>
  <c r="T3851" i="1"/>
  <c r="T3092" i="1"/>
  <c r="T3859" i="1"/>
  <c r="T3974" i="1"/>
  <c r="T3711" i="1"/>
  <c r="T2678" i="1"/>
  <c r="T2185" i="1"/>
  <c r="T3332" i="1"/>
  <c r="T2321" i="1"/>
  <c r="T2186" i="1"/>
  <c r="T2818" i="1"/>
  <c r="T3745" i="1"/>
  <c r="T2679" i="1"/>
  <c r="T3924" i="1"/>
  <c r="T4081" i="1"/>
  <c r="T2819" i="1"/>
  <c r="T3720" i="1"/>
  <c r="T4092" i="1"/>
  <c r="T3775" i="1"/>
  <c r="T3395" i="1"/>
  <c r="T4094" i="1"/>
  <c r="T4048" i="1"/>
  <c r="T4002" i="1"/>
  <c r="T4091" i="1"/>
  <c r="T3682" i="1"/>
  <c r="T4057" i="1"/>
  <c r="T4012" i="1"/>
  <c r="T3567" i="1"/>
  <c r="T3435" i="1"/>
  <c r="T3953" i="1"/>
  <c r="T4075" i="1"/>
  <c r="T4097" i="1"/>
  <c r="T4114" i="1"/>
  <c r="T4018" i="1"/>
  <c r="T4107" i="1"/>
  <c r="T1994" i="1"/>
  <c r="T2533" i="1"/>
  <c r="T2756" i="1"/>
  <c r="T3765" i="1"/>
  <c r="T4084" i="1"/>
  <c r="T3534" i="1"/>
  <c r="T3956" i="1"/>
  <c r="T3049" i="1"/>
  <c r="T4041" i="1"/>
  <c r="T3968" i="1"/>
  <c r="T3903" i="1"/>
  <c r="T4063" i="1"/>
  <c r="T3649" i="1"/>
  <c r="T4106" i="1"/>
  <c r="T4000" i="1"/>
  <c r="T4071" i="1"/>
  <c r="T3689" i="1"/>
  <c r="T3157" i="1"/>
  <c r="T3812" i="1"/>
  <c r="T3979" i="1"/>
  <c r="T3997" i="1"/>
  <c r="T4020" i="1"/>
  <c r="T2433" i="1"/>
  <c r="T4104" i="1"/>
  <c r="T4070" i="1"/>
  <c r="T3964" i="1"/>
  <c r="T4096" i="1"/>
  <c r="T3901" i="1"/>
  <c r="T3268" i="1"/>
  <c r="T4030" i="1"/>
  <c r="T2680" i="1"/>
  <c r="T3598" i="1"/>
  <c r="T3954" i="1"/>
  <c r="T3690" i="1"/>
  <c r="T4029" i="1"/>
  <c r="T3829" i="1"/>
  <c r="T3830" i="1"/>
  <c r="T2187" i="1"/>
  <c r="T2681" i="1"/>
  <c r="T3297" i="1"/>
  <c r="T1995" i="1"/>
  <c r="T3269" i="1"/>
  <c r="T1996" i="1"/>
  <c r="T2757" i="1"/>
  <c r="T2534" i="1"/>
  <c r="T3791" i="1"/>
  <c r="T2758" i="1"/>
  <c r="T2820" i="1"/>
  <c r="T3640" i="1"/>
  <c r="T3374" i="1"/>
  <c r="T3662" i="1"/>
  <c r="T2188" i="1"/>
  <c r="T2616" i="1"/>
  <c r="T4008" i="1"/>
  <c r="T2189" i="1"/>
  <c r="T3535" i="1"/>
  <c r="T3776" i="1"/>
  <c r="T2874" i="1"/>
  <c r="T2190" i="1"/>
  <c r="T2191" i="1"/>
  <c r="T2759" i="1"/>
  <c r="T2760" i="1"/>
  <c r="T2192" i="1"/>
  <c r="T2761" i="1"/>
  <c r="T4037" i="1"/>
  <c r="T2535" i="1"/>
  <c r="T2821" i="1"/>
  <c r="T3804" i="1"/>
  <c r="T3721" i="1"/>
  <c r="T2434" i="1"/>
  <c r="T2536" i="1"/>
  <c r="T2537" i="1"/>
  <c r="T3298" i="1"/>
  <c r="T2822" i="1"/>
  <c r="T2875" i="1"/>
  <c r="T1790" i="1"/>
  <c r="T1155" i="1"/>
  <c r="T1844" i="1"/>
  <c r="T1616" i="1"/>
  <c r="T1358" i="1"/>
  <c r="T923" i="1"/>
  <c r="T4055" i="1"/>
  <c r="T3938" i="1"/>
  <c r="T2682" i="1"/>
  <c r="T2322" i="1"/>
  <c r="T3621" i="1"/>
  <c r="T2683" i="1"/>
  <c r="T3888" i="1"/>
  <c r="T2323" i="1"/>
  <c r="T2324" i="1"/>
  <c r="T4053" i="1"/>
  <c r="T2980" i="1"/>
  <c r="T2193" i="1"/>
  <c r="T3976" i="1"/>
  <c r="T2684" i="1"/>
  <c r="T460" i="1"/>
  <c r="T461" i="1"/>
  <c r="T1156" i="1"/>
  <c r="T462" i="1"/>
  <c r="T463" i="1"/>
  <c r="T464" i="1"/>
  <c r="T1064" i="1"/>
  <c r="T465" i="1"/>
  <c r="T466" i="1"/>
  <c r="T467" i="1"/>
  <c r="T924" i="1"/>
  <c r="T468" i="1"/>
  <c r="T469" i="1"/>
  <c r="T470" i="1"/>
  <c r="T925" i="1"/>
  <c r="T471" i="1"/>
  <c r="T472" i="1"/>
  <c r="T473" i="1"/>
  <c r="T1525" i="1"/>
  <c r="T474" i="1"/>
  <c r="T475" i="1"/>
  <c r="T1709" i="1"/>
  <c r="T476" i="1"/>
  <c r="T477" i="1"/>
  <c r="T478" i="1"/>
  <c r="T1432" i="1"/>
  <c r="T926" i="1"/>
  <c r="T479" i="1"/>
  <c r="T480" i="1"/>
  <c r="T481" i="1"/>
  <c r="T482" i="1"/>
  <c r="T1157" i="1"/>
  <c r="T483" i="1"/>
  <c r="T484" i="1"/>
  <c r="T485" i="1"/>
  <c r="T1433" i="1"/>
  <c r="T486" i="1"/>
  <c r="T487" i="1"/>
  <c r="T488" i="1"/>
  <c r="T489" i="1"/>
  <c r="T1065" i="1"/>
  <c r="T1158" i="1"/>
  <c r="T1210" i="1"/>
  <c r="T927" i="1"/>
  <c r="T928" i="1"/>
  <c r="T490" i="1"/>
  <c r="T929" i="1"/>
  <c r="T93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931" i="1"/>
  <c r="T503" i="1"/>
  <c r="T1554" i="1"/>
  <c r="T504" i="1"/>
  <c r="T1646" i="1"/>
  <c r="T1810" i="1"/>
  <c r="T1666" i="1"/>
  <c r="T505" i="1"/>
  <c r="T1066" i="1"/>
  <c r="T506" i="1"/>
  <c r="T932" i="1"/>
  <c r="T507" i="1"/>
  <c r="T933" i="1"/>
  <c r="T1159" i="1"/>
  <c r="T934" i="1"/>
  <c r="T508" i="1"/>
  <c r="T509" i="1"/>
  <c r="T510" i="1"/>
  <c r="T511" i="1"/>
  <c r="T1526" i="1"/>
  <c r="T512" i="1"/>
  <c r="T513" i="1"/>
  <c r="T514" i="1"/>
  <c r="T935" i="1"/>
  <c r="T515" i="1"/>
  <c r="T516" i="1"/>
  <c r="T517" i="1"/>
  <c r="T518" i="1"/>
  <c r="T936" i="1"/>
  <c r="T937" i="1"/>
  <c r="T519" i="1"/>
  <c r="T520" i="1"/>
  <c r="T521" i="1"/>
  <c r="T522" i="1"/>
  <c r="T523" i="1"/>
  <c r="T524" i="1"/>
  <c r="T525" i="1"/>
  <c r="T526" i="1"/>
  <c r="T527" i="1"/>
  <c r="T528" i="1"/>
  <c r="T2823" i="1"/>
  <c r="T3396" i="1"/>
  <c r="T3870" i="1"/>
  <c r="T2876" i="1"/>
  <c r="T3792" i="1"/>
  <c r="T3763" i="1"/>
  <c r="T4036" i="1"/>
  <c r="T2824" i="1"/>
  <c r="T2825" i="1"/>
  <c r="T2325" i="1"/>
  <c r="T3128" i="1"/>
  <c r="T3536" i="1"/>
  <c r="T3703" i="1"/>
  <c r="T2194" i="1"/>
  <c r="T3822" i="1"/>
  <c r="T3819" i="1"/>
  <c r="T2326" i="1"/>
  <c r="T2925" i="1"/>
  <c r="T2327" i="1"/>
  <c r="T2195" i="1"/>
  <c r="T2538" i="1"/>
  <c r="T2981" i="1"/>
  <c r="T3158" i="1"/>
  <c r="T2982" i="1"/>
  <c r="T3813" i="1"/>
  <c r="T1997" i="1"/>
  <c r="T3231" i="1"/>
  <c r="T2762" i="1"/>
  <c r="T3093" i="1"/>
  <c r="T2435" i="1"/>
  <c r="T3436" i="1"/>
  <c r="T3552" i="1"/>
  <c r="T1998" i="1"/>
  <c r="T1999" i="1"/>
  <c r="T2617" i="1"/>
  <c r="T2618" i="1"/>
  <c r="T3777" i="1"/>
  <c r="T3437" i="1"/>
  <c r="T3521" i="1"/>
  <c r="T2000" i="1"/>
  <c r="T3050" i="1"/>
  <c r="T2001" i="1"/>
  <c r="T3094" i="1"/>
  <c r="T3232" i="1"/>
  <c r="T2436" i="1"/>
  <c r="T3949" i="1"/>
  <c r="T2002" i="1"/>
  <c r="T2763" i="1"/>
  <c r="T3537" i="1"/>
  <c r="T3299" i="1"/>
  <c r="T2437" i="1"/>
  <c r="T3375" i="1"/>
  <c r="T3458" i="1"/>
  <c r="T2196" i="1"/>
  <c r="T3438" i="1"/>
  <c r="T2003" i="1"/>
  <c r="T3051" i="1"/>
  <c r="T2685" i="1"/>
  <c r="T3871" i="1"/>
  <c r="T3052" i="1"/>
  <c r="T1160" i="1"/>
  <c r="T529" i="1"/>
  <c r="T530" i="1"/>
  <c r="T531" i="1"/>
  <c r="T532" i="1"/>
  <c r="T938" i="1"/>
  <c r="T533" i="1"/>
  <c r="T534" i="1"/>
  <c r="T939" i="1"/>
  <c r="T535" i="1"/>
  <c r="T536" i="1"/>
  <c r="T537" i="1"/>
  <c r="T538" i="1"/>
  <c r="T1067" i="1"/>
  <c r="T1583" i="1"/>
  <c r="T539" i="1"/>
  <c r="T1408" i="1"/>
  <c r="T540" i="1"/>
  <c r="T541" i="1"/>
  <c r="T542" i="1"/>
  <c r="T2877" i="1"/>
  <c r="T2004" i="1"/>
  <c r="T3712" i="1"/>
  <c r="T2328" i="1"/>
  <c r="T2005" i="1"/>
  <c r="T3053" i="1"/>
  <c r="T2329" i="1"/>
  <c r="T2764" i="1"/>
  <c r="T2539" i="1"/>
  <c r="T2006" i="1"/>
  <c r="T2007" i="1"/>
  <c r="T3397" i="1"/>
  <c r="T2983" i="1"/>
  <c r="T2619" i="1"/>
  <c r="T2540" i="1"/>
  <c r="T3159" i="1"/>
  <c r="T2926" i="1"/>
  <c r="T3054" i="1"/>
  <c r="T2008" i="1"/>
  <c r="T2438" i="1"/>
  <c r="T2765" i="1"/>
  <c r="T2541" i="1"/>
  <c r="T3713" i="1"/>
  <c r="T2197" i="1"/>
  <c r="T3849" i="1"/>
  <c r="T3023" i="1"/>
  <c r="T3270" i="1"/>
  <c r="T2330" i="1"/>
  <c r="T2439" i="1"/>
  <c r="T2198" i="1"/>
  <c r="T2440" i="1"/>
  <c r="T2766" i="1"/>
  <c r="T3714" i="1"/>
  <c r="T3333" i="1"/>
  <c r="T2767" i="1"/>
  <c r="T2686" i="1"/>
  <c r="T3209" i="1"/>
  <c r="T2878" i="1"/>
  <c r="T2984" i="1"/>
  <c r="T2009" i="1"/>
  <c r="T543" i="1"/>
  <c r="T940" i="1"/>
  <c r="T544" i="1"/>
  <c r="T545" i="1"/>
  <c r="T941" i="1"/>
  <c r="T546" i="1"/>
  <c r="T547" i="1"/>
  <c r="T942" i="1"/>
  <c r="T1068" i="1"/>
  <c r="T943" i="1"/>
  <c r="T548" i="1"/>
  <c r="T549" i="1"/>
  <c r="T550" i="1"/>
  <c r="T551" i="1"/>
  <c r="T552" i="1"/>
  <c r="T553" i="1"/>
  <c r="T554" i="1"/>
  <c r="T555" i="1"/>
  <c r="T556" i="1"/>
  <c r="T944" i="1"/>
  <c r="T1434" i="1"/>
  <c r="T557" i="1"/>
  <c r="T945" i="1"/>
  <c r="T558" i="1"/>
  <c r="T559" i="1"/>
  <c r="T560" i="1"/>
  <c r="T1069" i="1"/>
  <c r="T1211" i="1"/>
  <c r="T561" i="1"/>
  <c r="T562" i="1"/>
  <c r="T1070" i="1"/>
  <c r="T563" i="1"/>
  <c r="T564" i="1"/>
  <c r="T565" i="1"/>
  <c r="T1465" i="1"/>
  <c r="T1654" i="1"/>
  <c r="T1304" i="1"/>
  <c r="T1791" i="1"/>
  <c r="T946" i="1"/>
  <c r="T1335" i="1"/>
  <c r="T4065" i="1"/>
  <c r="T3999" i="1"/>
  <c r="T2199" i="1"/>
  <c r="T2542" i="1"/>
  <c r="T2768" i="1"/>
  <c r="T2927" i="1"/>
  <c r="T4031" i="1"/>
  <c r="T3905" i="1"/>
  <c r="T3986" i="1"/>
  <c r="T3599" i="1"/>
  <c r="T4109" i="1"/>
  <c r="T3785" i="1"/>
  <c r="T2200" i="1"/>
  <c r="T2331" i="1"/>
  <c r="T3769" i="1"/>
  <c r="T3129" i="1"/>
  <c r="T4078" i="1"/>
  <c r="T2620" i="1"/>
  <c r="T3836" i="1"/>
  <c r="T3622" i="1"/>
  <c r="T3641" i="1"/>
  <c r="T3491" i="1"/>
  <c r="T3095" i="1"/>
  <c r="T4098" i="1"/>
  <c r="T4083" i="1"/>
  <c r="T3024" i="1"/>
  <c r="T4064" i="1"/>
  <c r="T2928" i="1"/>
  <c r="T3439" i="1"/>
  <c r="T3724" i="1"/>
  <c r="T3130" i="1"/>
  <c r="T3568" i="1"/>
  <c r="T4014" i="1"/>
  <c r="T2687" i="1"/>
  <c r="T2010" i="1"/>
  <c r="T3834" i="1"/>
  <c r="T3755" i="1"/>
  <c r="T2332" i="1"/>
  <c r="T3748" i="1"/>
  <c r="T2688" i="1"/>
  <c r="T947" i="1"/>
  <c r="T566" i="1"/>
  <c r="T1749" i="1"/>
  <c r="T1071" i="1"/>
  <c r="T1435" i="1"/>
  <c r="T1359" i="1"/>
  <c r="T948" i="1"/>
  <c r="T949" i="1"/>
  <c r="T567" i="1"/>
  <c r="T950" i="1"/>
  <c r="T1072" i="1"/>
  <c r="T951" i="1"/>
  <c r="T1466" i="1"/>
  <c r="T568" i="1"/>
  <c r="T1617" i="1"/>
  <c r="T1436" i="1"/>
  <c r="T1584" i="1"/>
  <c r="T569" i="1"/>
  <c r="T1161" i="1"/>
  <c r="T570" i="1"/>
  <c r="T2441" i="1"/>
  <c r="T2769" i="1"/>
  <c r="T2621" i="1"/>
  <c r="T2442" i="1"/>
  <c r="T3334" i="1"/>
  <c r="T3728" i="1"/>
  <c r="T2985" i="1"/>
  <c r="T3778" i="1"/>
  <c r="T3376" i="1"/>
  <c r="T1305" i="1"/>
  <c r="T1437" i="1"/>
  <c r="T1740" i="1"/>
  <c r="T1698" i="1"/>
  <c r="T1887" i="1"/>
  <c r="T1360" i="1"/>
  <c r="T1851" i="1"/>
  <c r="T1571" i="1"/>
  <c r="T571" i="1"/>
  <c r="T572" i="1"/>
  <c r="T952" i="1"/>
  <c r="T953" i="1"/>
  <c r="T1699" i="1"/>
  <c r="T573" i="1"/>
  <c r="T954" i="1"/>
  <c r="T574" i="1"/>
  <c r="T575" i="1"/>
  <c r="T576" i="1"/>
  <c r="T577" i="1"/>
  <c r="T578" i="1"/>
  <c r="T1438" i="1"/>
  <c r="T579" i="1"/>
  <c r="T955" i="1"/>
  <c r="T956" i="1"/>
  <c r="T580" i="1"/>
  <c r="T581" i="1"/>
  <c r="T1306" i="1"/>
  <c r="T1677" i="1"/>
  <c r="T582" i="1"/>
  <c r="T583" i="1"/>
  <c r="T957" i="1"/>
  <c r="T1834" i="1"/>
  <c r="T1750" i="1"/>
  <c r="T2543" i="1"/>
  <c r="T1307" i="1"/>
  <c r="T1439" i="1"/>
  <c r="T3025" i="1"/>
  <c r="T4009" i="1"/>
  <c r="T3914" i="1"/>
  <c r="T2333" i="1"/>
  <c r="T3691" i="1"/>
  <c r="T2201" i="1"/>
  <c r="T3492" i="1"/>
  <c r="T2334" i="1"/>
  <c r="T3160" i="1"/>
  <c r="T3948" i="1"/>
  <c r="T3271" i="1"/>
  <c r="T3272" i="1"/>
  <c r="T2544" i="1"/>
  <c r="T2879" i="1"/>
  <c r="T3210" i="1"/>
  <c r="T4101" i="1"/>
  <c r="T3935" i="1"/>
  <c r="T3590" i="1"/>
  <c r="T3978" i="1"/>
  <c r="T3634" i="1"/>
  <c r="T2689" i="1"/>
  <c r="T4046" i="1"/>
  <c r="T3866" i="1"/>
  <c r="T2545" i="1"/>
  <c r="T3770" i="1"/>
  <c r="T2546" i="1"/>
  <c r="T3211" i="1"/>
  <c r="T2826" i="1"/>
  <c r="T4115" i="1"/>
  <c r="T4085" i="1"/>
  <c r="T3335" i="1"/>
  <c r="T3925" i="1"/>
  <c r="T3661" i="1"/>
  <c r="T4023" i="1"/>
  <c r="T2443" i="1"/>
  <c r="T584" i="1"/>
  <c r="T1710" i="1"/>
  <c r="T585" i="1"/>
  <c r="T1259" i="1"/>
  <c r="T1634" i="1"/>
  <c r="T1684" i="1"/>
  <c r="T1700" i="1"/>
  <c r="T958" i="1"/>
  <c r="T959" i="1"/>
  <c r="T586" i="1"/>
  <c r="T587" i="1"/>
  <c r="T1440" i="1"/>
  <c r="T1585" i="1"/>
  <c r="T588" i="1"/>
  <c r="T1858" i="1"/>
  <c r="T1409" i="1"/>
  <c r="T960" i="1"/>
  <c r="T1467" i="1"/>
  <c r="T1441" i="1"/>
  <c r="T589" i="1"/>
  <c r="T961" i="1"/>
  <c r="T962" i="1"/>
  <c r="T590" i="1"/>
  <c r="T963" i="1"/>
  <c r="T591" i="1"/>
  <c r="T1073" i="1"/>
  <c r="T964" i="1"/>
  <c r="T1506" i="1"/>
  <c r="T592" i="1"/>
  <c r="T1410" i="1"/>
  <c r="T593" i="1"/>
  <c r="T594" i="1"/>
  <c r="T595" i="1"/>
  <c r="T1507" i="1"/>
  <c r="T1162" i="1"/>
  <c r="T1361" i="1"/>
  <c r="T596" i="1"/>
  <c r="T1678" i="1"/>
  <c r="T1074" i="1"/>
  <c r="T597" i="1"/>
  <c r="T1578" i="1"/>
  <c r="T1417" i="1"/>
  <c r="T1414" i="1"/>
  <c r="T3188" i="1"/>
  <c r="T2994" i="1"/>
  <c r="T2344" i="1"/>
  <c r="T1442" i="1"/>
  <c r="T2071" i="1"/>
  <c r="T2459" i="1"/>
  <c r="T2477" i="1"/>
  <c r="T2072" i="1"/>
  <c r="T2089" i="1"/>
  <c r="T3463" i="1"/>
  <c r="T601" i="1"/>
  <c r="T1078" i="1"/>
  <c r="T1178" i="1"/>
  <c r="T3289" i="1"/>
  <c r="T2950" i="1"/>
  <c r="T3066" i="1"/>
  <c r="T1451" i="1"/>
  <c r="T789" i="1"/>
  <c r="T2464" i="1"/>
  <c r="T3480" i="1"/>
  <c r="T1415" i="1"/>
  <c r="T746" i="1"/>
  <c r="T2554" i="1"/>
  <c r="T3072" i="1"/>
  <c r="T2840" i="1"/>
  <c r="T2255" i="1"/>
  <c r="T2297" i="1"/>
  <c r="T3426" i="1"/>
  <c r="T3059" i="1"/>
  <c r="T2361" i="1"/>
  <c r="T1733" i="1"/>
  <c r="T721" i="1"/>
  <c r="T2574" i="1"/>
  <c r="T1000" i="1"/>
  <c r="T3455" i="1"/>
  <c r="T2995" i="1"/>
  <c r="T619" i="1"/>
  <c r="T1310" i="1"/>
  <c r="T3165" i="1"/>
  <c r="T605" i="1"/>
  <c r="T1004" i="1"/>
  <c r="T2470" i="1"/>
  <c r="T2090" i="1"/>
  <c r="T2112" i="1"/>
  <c r="T3322" i="1"/>
  <c r="T2270" i="1"/>
  <c r="T2456" i="1"/>
  <c r="T2551" i="1"/>
  <c r="T2342" i="1"/>
  <c r="T2352" i="1"/>
  <c r="T1181" i="1"/>
  <c r="T1492" i="1"/>
  <c r="T748" i="1"/>
  <c r="T1186" i="1"/>
  <c r="T2113" i="1"/>
  <c r="T2701" i="1"/>
  <c r="T2261" i="1"/>
  <c r="T1262" i="1"/>
  <c r="T1598" i="1"/>
  <c r="T1532" i="1"/>
  <c r="T987" i="1"/>
  <c r="T3239" i="1"/>
  <c r="T3243" i="1"/>
  <c r="T2011" i="1"/>
  <c r="T3839" i="1"/>
  <c r="T752" i="1"/>
  <c r="T3274" i="1"/>
  <c r="T2838" i="1"/>
  <c r="T2895" i="1"/>
  <c r="T3320" i="1"/>
  <c r="T1281" i="1"/>
  <c r="T996" i="1"/>
  <c r="T2382" i="1"/>
  <c r="T3881" i="1"/>
  <c r="T1228" i="1"/>
  <c r="T2022" i="1"/>
  <c r="T2714" i="1"/>
  <c r="T673" i="1"/>
  <c r="T3572" i="1"/>
  <c r="T3902" i="1"/>
  <c r="T2232" i="1"/>
  <c r="T2365" i="1"/>
  <c r="T2891" i="1"/>
  <c r="T2240" i="1"/>
  <c r="T3600" i="1"/>
  <c r="T3715" i="1"/>
  <c r="T2936" i="1"/>
  <c r="T3404" i="1"/>
  <c r="T2367" i="1"/>
  <c r="T2245" i="1"/>
  <c r="T2899" i="1"/>
  <c r="T3686" i="1"/>
  <c r="T4001" i="1"/>
  <c r="T3161" i="1"/>
  <c r="T2377" i="1"/>
  <c r="T3511" i="1"/>
  <c r="T3528" i="1"/>
  <c r="T3100" i="1"/>
  <c r="T1093" i="1"/>
  <c r="T3423" i="1"/>
  <c r="T3897" i="1"/>
  <c r="T743" i="1"/>
  <c r="T615" i="1"/>
  <c r="T2368" i="1"/>
  <c r="T3796" i="1"/>
  <c r="T2444" i="1"/>
  <c r="T2016" i="1"/>
  <c r="T3400" i="1"/>
  <c r="T3103" i="1"/>
  <c r="T2892" i="1"/>
  <c r="T3904" i="1"/>
  <c r="T754" i="1"/>
  <c r="T2402" i="1"/>
  <c r="T3527" i="1"/>
  <c r="T3238" i="1"/>
  <c r="T3351" i="1"/>
  <c r="T3105" i="1"/>
  <c r="T1090" i="1"/>
  <c r="T4003" i="1"/>
  <c r="T2893" i="1"/>
  <c r="T1623" i="1"/>
  <c r="T2645" i="1"/>
  <c r="T3145" i="1"/>
  <c r="T2227" i="1"/>
  <c r="T3337" i="1"/>
  <c r="T4004" i="1"/>
  <c r="T3798" i="1"/>
  <c r="T1894" i="1"/>
  <c r="T3583" i="1"/>
  <c r="T3353" i="1"/>
  <c r="T3772" i="1"/>
  <c r="T1282" i="1"/>
  <c r="T1945" i="1"/>
  <c r="T2039" i="1"/>
  <c r="T2940" i="1"/>
  <c r="T993" i="1"/>
  <c r="T2241" i="1"/>
  <c r="T3459" i="1"/>
  <c r="T2018" i="1"/>
  <c r="T2019" i="1"/>
  <c r="T2448" i="1"/>
  <c r="T2337" i="1"/>
  <c r="T3377" i="1"/>
  <c r="T3493" i="1"/>
  <c r="T2020" i="1"/>
  <c r="T2338" i="1"/>
  <c r="T2204" i="1"/>
  <c r="T2691" i="1"/>
  <c r="T2626" i="1"/>
  <c r="T2449" i="1"/>
  <c r="T2833" i="1"/>
  <c r="T2205" i="1"/>
  <c r="T3442" i="1"/>
  <c r="T3524" i="1"/>
  <c r="T2206" i="1"/>
  <c r="T2450" i="1"/>
  <c r="T2771" i="1"/>
  <c r="T625" i="1"/>
  <c r="T1599" i="1"/>
  <c r="T626" i="1"/>
  <c r="T973" i="1"/>
  <c r="T627" i="1"/>
  <c r="T628" i="1"/>
  <c r="T1214" i="1"/>
  <c r="T629" i="1"/>
  <c r="T1165" i="1"/>
  <c r="T630" i="1"/>
  <c r="T1079" i="1"/>
  <c r="T1363" i="1"/>
  <c r="T631" i="1"/>
  <c r="T632" i="1"/>
  <c r="T1878" i="1"/>
  <c r="T1555" i="1"/>
  <c r="T1080" i="1"/>
  <c r="T633" i="1"/>
  <c r="T634" i="1"/>
  <c r="T635" i="1"/>
  <c r="T3032" i="1"/>
  <c r="T1444" i="1"/>
  <c r="T3462" i="1"/>
  <c r="T2954" i="1"/>
  <c r="T1734" i="1"/>
  <c r="T3470" i="1"/>
  <c r="T3063" i="1"/>
  <c r="T2693" i="1"/>
  <c r="T1476" i="1"/>
  <c r="T3185" i="1"/>
  <c r="T2623" i="1"/>
  <c r="T2081" i="1"/>
  <c r="T3097" i="1"/>
  <c r="T2989" i="1"/>
  <c r="T3279" i="1"/>
  <c r="T602" i="1"/>
  <c r="T2557" i="1"/>
  <c r="T1096" i="1"/>
  <c r="T2955" i="1"/>
  <c r="T2481" i="1"/>
  <c r="T3461" i="1"/>
  <c r="T2340" i="1"/>
  <c r="T3650" i="1"/>
  <c r="T2023" i="1"/>
  <c r="T3317" i="1"/>
  <c r="T2694" i="1"/>
  <c r="T2931" i="1"/>
  <c r="T2024" i="1"/>
  <c r="T3806" i="1"/>
  <c r="T2025" i="1"/>
  <c r="T2451" i="1"/>
  <c r="T2628" i="1"/>
  <c r="T2026" i="1"/>
  <c r="T4040" i="1"/>
  <c r="T2629" i="1"/>
  <c r="T3786" i="1"/>
  <c r="T2549" i="1"/>
  <c r="T2452" i="1"/>
  <c r="T3234" i="1"/>
  <c r="T2027" i="1"/>
  <c r="T3995" i="1"/>
  <c r="T2882" i="1"/>
  <c r="T2209" i="1"/>
  <c r="T3056" i="1"/>
  <c r="T3277" i="1"/>
  <c r="T2834" i="1"/>
  <c r="T3814" i="1"/>
  <c r="T2210" i="1"/>
  <c r="T3278" i="1"/>
  <c r="T3725" i="1"/>
  <c r="T3352" i="1"/>
  <c r="T3187" i="1"/>
  <c r="T3722" i="1"/>
  <c r="T3057" i="1"/>
  <c r="T2453" i="1"/>
  <c r="T2454" i="1"/>
  <c r="T2695" i="1"/>
  <c r="T2211" i="1"/>
  <c r="T3300" i="1"/>
  <c r="T2212" i="1"/>
  <c r="T3162" i="1"/>
  <c r="T2213" i="1"/>
  <c r="T2455" i="1"/>
  <c r="T3926" i="1"/>
  <c r="T3984" i="1"/>
  <c r="T3613" i="1"/>
  <c r="T3494" i="1"/>
  <c r="T3764" i="1"/>
  <c r="T2932" i="1"/>
  <c r="T2773" i="1"/>
  <c r="T2028" i="1"/>
  <c r="T3420" i="1"/>
  <c r="T3651" i="1"/>
  <c r="T3058" i="1"/>
  <c r="T2883" i="1"/>
  <c r="T3421" i="1"/>
  <c r="T3890" i="1"/>
  <c r="T2214" i="1"/>
  <c r="T2884" i="1"/>
  <c r="T2835" i="1"/>
  <c r="T2933" i="1"/>
  <c r="T3443" i="1"/>
  <c r="T2934" i="1"/>
  <c r="T2885" i="1"/>
  <c r="T3525" i="1"/>
  <c r="T3843" i="1"/>
  <c r="T3663" i="1"/>
  <c r="T3756" i="1"/>
  <c r="T2774" i="1"/>
  <c r="T2696" i="1"/>
  <c r="T1655" i="1"/>
  <c r="T636" i="1"/>
  <c r="T637" i="1"/>
  <c r="T638" i="1"/>
  <c r="T639" i="1"/>
  <c r="T640" i="1"/>
  <c r="T641" i="1"/>
  <c r="T642" i="1"/>
  <c r="T1166" i="1"/>
  <c r="T643" i="1"/>
  <c r="T644" i="1"/>
  <c r="T1893" i="1"/>
  <c r="T1600" i="1"/>
  <c r="T1443" i="1"/>
  <c r="T645" i="1"/>
  <c r="T1468" i="1"/>
  <c r="T1167" i="1"/>
  <c r="T646" i="1"/>
  <c r="T1509" i="1"/>
  <c r="T1168" i="1"/>
  <c r="T1879" i="1"/>
  <c r="T647" i="1"/>
  <c r="T648" i="1"/>
  <c r="T649" i="1"/>
  <c r="T1384" i="1"/>
  <c r="T1528" i="1"/>
  <c r="T650" i="1"/>
  <c r="T651" i="1"/>
  <c r="T974" i="1"/>
  <c r="T652" i="1"/>
  <c r="T653" i="1"/>
  <c r="T654" i="1"/>
  <c r="T655" i="1"/>
  <c r="T1469" i="1"/>
  <c r="T1081" i="1"/>
  <c r="T656" i="1"/>
  <c r="T975" i="1"/>
  <c r="T657" i="1"/>
  <c r="T1648" i="1"/>
  <c r="T1268" i="1"/>
  <c r="T1540" i="1"/>
  <c r="T976" i="1"/>
  <c r="T1649" i="1"/>
  <c r="T658" i="1"/>
  <c r="T659" i="1"/>
  <c r="T1215" i="1"/>
  <c r="T1556" i="1"/>
  <c r="T1216" i="1"/>
  <c r="T1510" i="1"/>
  <c r="T1529" i="1"/>
  <c r="T1470" i="1"/>
  <c r="T1792" i="1"/>
  <c r="T660" i="1"/>
  <c r="T1718" i="1"/>
  <c r="T1818" i="1"/>
  <c r="T1217" i="1"/>
  <c r="T1601" i="1"/>
  <c r="T661" i="1"/>
  <c r="T1667" i="1"/>
  <c r="T662" i="1"/>
  <c r="T1687" i="1"/>
  <c r="T1269" i="1"/>
  <c r="T1218" i="1"/>
  <c r="T663" i="1"/>
  <c r="T1169" i="1"/>
  <c r="T1868" i="1"/>
  <c r="T664" i="1"/>
  <c r="T665" i="1"/>
  <c r="T666" i="1"/>
  <c r="T667" i="1"/>
  <c r="T977" i="1"/>
  <c r="T1872" i="1"/>
  <c r="T1898" i="1"/>
  <c r="T668" i="1"/>
  <c r="T669" i="1"/>
  <c r="T1219" i="1"/>
  <c r="T670" i="1"/>
  <c r="T3664" i="1"/>
  <c r="T1572" i="1"/>
  <c r="T3403" i="1"/>
  <c r="T2831" i="1"/>
  <c r="T3799" i="1"/>
  <c r="T772" i="1"/>
  <c r="T1279" i="1"/>
  <c r="T1100" i="1"/>
  <c r="T785" i="1"/>
  <c r="T1622" i="1"/>
  <c r="T614" i="1"/>
  <c r="T3910" i="1"/>
  <c r="T3380" i="1"/>
  <c r="T759" i="1"/>
  <c r="T2354" i="1"/>
  <c r="T1007" i="1"/>
  <c r="T3425" i="1"/>
  <c r="T3779" i="1"/>
  <c r="T3919" i="1"/>
  <c r="T3746" i="1"/>
  <c r="T1915" i="1"/>
  <c r="T1577" i="1"/>
  <c r="T2649" i="1"/>
  <c r="T2648" i="1"/>
  <c r="T2222" i="1"/>
  <c r="T2603" i="1"/>
  <c r="T3233" i="1"/>
  <c r="T3098" i="1"/>
  <c r="T3108" i="1"/>
  <c r="T2775" i="1"/>
  <c r="T3064" i="1"/>
  <c r="T1773" i="1"/>
  <c r="T2843" i="1"/>
  <c r="T2082" i="1"/>
  <c r="T2829" i="1"/>
  <c r="T3575" i="1"/>
  <c r="T2271" i="1"/>
  <c r="T1098" i="1"/>
  <c r="T3868" i="1"/>
  <c r="T2559" i="1"/>
  <c r="T2346" i="1"/>
  <c r="T3290" i="1"/>
  <c r="T2097" i="1"/>
  <c r="T3217" i="1"/>
  <c r="T2100" i="1"/>
  <c r="T3451" i="1"/>
  <c r="T2460" i="1"/>
  <c r="T3033" i="1"/>
  <c r="T1946" i="1"/>
  <c r="T2343" i="1"/>
  <c r="T1780" i="1"/>
  <c r="T2832" i="1"/>
  <c r="T1558" i="1"/>
  <c r="T774" i="1"/>
  <c r="T3214" i="1"/>
  <c r="T2299" i="1"/>
  <c r="T2837" i="1"/>
  <c r="T1311" i="1"/>
  <c r="T2624" i="1"/>
  <c r="T3669" i="1"/>
  <c r="T1892" i="1"/>
  <c r="T1471" i="1"/>
  <c r="T675" i="1"/>
  <c r="T1221" i="1"/>
  <c r="T980" i="1"/>
  <c r="T1472" i="1"/>
  <c r="T676" i="1"/>
  <c r="T1876" i="1"/>
  <c r="T677" i="1"/>
  <c r="T1445" i="1"/>
  <c r="T678" i="1"/>
  <c r="T1860" i="1"/>
  <c r="T679" i="1"/>
  <c r="T981" i="1"/>
  <c r="T1864" i="1"/>
  <c r="T1668" i="1"/>
  <c r="T680" i="1"/>
  <c r="T1171" i="1"/>
  <c r="T681" i="1"/>
  <c r="T1835" i="1"/>
  <c r="T2991" i="1"/>
  <c r="T3328" i="1"/>
  <c r="T2566" i="1"/>
  <c r="T3766" i="1"/>
  <c r="T2828" i="1"/>
  <c r="T3166" i="1"/>
  <c r="T3553" i="1"/>
  <c r="T3840" i="1"/>
  <c r="T2047" i="1"/>
  <c r="T2845" i="1"/>
  <c r="T3554" i="1"/>
  <c r="T3733" i="1"/>
  <c r="T3606" i="1"/>
  <c r="T2781" i="1"/>
  <c r="T2347" i="1"/>
  <c r="T2622" i="1"/>
  <c r="T3826" i="1"/>
  <c r="T2065" i="1"/>
  <c r="T1546" i="1"/>
  <c r="T1559" i="1"/>
  <c r="T3215" i="1"/>
  <c r="T3740" i="1"/>
  <c r="T2350" i="1"/>
  <c r="T1474" i="1"/>
  <c r="T1450" i="1"/>
  <c r="T3067" i="1"/>
  <c r="T2719" i="1"/>
  <c r="T3624" i="1"/>
  <c r="T3734" i="1"/>
  <c r="T3844" i="1"/>
  <c r="T2358" i="1"/>
  <c r="T3135" i="1"/>
  <c r="T2461" i="1"/>
  <c r="T3311" i="1"/>
  <c r="T3479" i="1"/>
  <c r="T3301" i="1"/>
  <c r="T1826" i="1"/>
  <c r="T3747" i="1"/>
  <c r="T3467" i="1"/>
  <c r="T2268" i="1"/>
  <c r="T3546" i="1"/>
  <c r="T3114" i="1"/>
  <c r="T3781" i="1"/>
  <c r="T1741" i="1"/>
  <c r="T2224" i="1"/>
  <c r="T3735" i="1"/>
  <c r="T3574" i="1"/>
  <c r="T733" i="1"/>
  <c r="T3481" i="1"/>
  <c r="T2085" i="1"/>
  <c r="T3216" i="1"/>
  <c r="T3749" i="1"/>
  <c r="T3030" i="1"/>
  <c r="T2630" i="1"/>
  <c r="T3556" i="1"/>
  <c r="T2339" i="1"/>
  <c r="T2257" i="1"/>
  <c r="T2353" i="1"/>
  <c r="T3189" i="1"/>
  <c r="T3614" i="1"/>
  <c r="T2203" i="1"/>
  <c r="T3284" i="1"/>
  <c r="T1902" i="1"/>
  <c r="T1772" i="1"/>
  <c r="T3482" i="1"/>
  <c r="T2784" i="1"/>
  <c r="T3676" i="1"/>
  <c r="T1901" i="1"/>
  <c r="T2846" i="1"/>
  <c r="T3031" i="1"/>
  <c r="T2258" i="1"/>
  <c r="T3134" i="1"/>
  <c r="T2073" i="1"/>
  <c r="T3069" i="1"/>
  <c r="T3832" i="1"/>
  <c r="T1173" i="1"/>
  <c r="T2465" i="1"/>
  <c r="T2851" i="1"/>
  <c r="T3616" i="1"/>
  <c r="T2247" i="1"/>
  <c r="T3427" i="1"/>
  <c r="T790" i="1"/>
  <c r="T2140" i="1"/>
  <c r="T776" i="1"/>
  <c r="T608" i="1"/>
  <c r="T2847" i="1"/>
  <c r="T997" i="1"/>
  <c r="T1077" i="1"/>
  <c r="T1778" i="1"/>
  <c r="T3106" i="1"/>
  <c r="T3448" i="1"/>
  <c r="T2560" i="1"/>
  <c r="T2570" i="1"/>
  <c r="T2568" i="1"/>
  <c r="T3303" i="1"/>
  <c r="T1908" i="1"/>
  <c r="T3642" i="1"/>
  <c r="T2778" i="1"/>
  <c r="T1782" i="1"/>
  <c r="T1382" i="1"/>
  <c r="T2703" i="1"/>
  <c r="T741" i="1"/>
  <c r="T3191" i="1"/>
  <c r="T2335" i="1"/>
  <c r="T2248" i="1"/>
  <c r="T2110" i="1"/>
  <c r="T1183" i="1"/>
  <c r="T2785" i="1"/>
  <c r="T3523" i="1"/>
  <c r="T1508" i="1"/>
  <c r="T2154" i="1"/>
  <c r="T773" i="1"/>
  <c r="T2251" i="1"/>
  <c r="T771" i="1"/>
  <c r="T2631" i="1"/>
  <c r="T1446" i="1"/>
  <c r="T1689" i="1"/>
  <c r="T747" i="1"/>
  <c r="T3281" i="1"/>
  <c r="T1170" i="1"/>
  <c r="T1944" i="1"/>
  <c r="T1416" i="1"/>
  <c r="T1712" i="1"/>
  <c r="T2996" i="1"/>
  <c r="T3167" i="1"/>
  <c r="T2690" i="1"/>
  <c r="T2710" i="1"/>
  <c r="T2945" i="1"/>
  <c r="T674" i="1"/>
  <c r="T2336" i="1"/>
  <c r="T3623" i="1"/>
  <c r="T3302" i="1"/>
  <c r="T2571" i="1"/>
  <c r="T2635" i="1"/>
  <c r="T3169" i="1"/>
  <c r="T1084" i="1"/>
  <c r="T2842" i="1"/>
  <c r="T786" i="1"/>
  <c r="T1735" i="1"/>
  <c r="T2111" i="1"/>
  <c r="T3107" i="1"/>
  <c r="T1453" i="1"/>
  <c r="T2655" i="1"/>
  <c r="T2986" i="1"/>
  <c r="T3029" i="1"/>
  <c r="T982" i="1"/>
  <c r="T2466" i="1"/>
  <c r="T1885" i="1"/>
  <c r="T1679" i="1"/>
  <c r="T2055" i="1"/>
  <c r="T3452" i="1"/>
  <c r="T2783" i="1"/>
  <c r="T3319" i="1"/>
  <c r="T3060" i="1"/>
  <c r="T971" i="1"/>
  <c r="T3242" i="1"/>
  <c r="T2479" i="1"/>
  <c r="T2262" i="1"/>
  <c r="T972" i="1"/>
  <c r="T1095" i="1"/>
  <c r="T1365" i="1"/>
  <c r="T2992" i="1"/>
  <c r="T1751" i="1"/>
  <c r="T620" i="1"/>
  <c r="T1343" i="1"/>
  <c r="T2048" i="1"/>
  <c r="T2697" i="1"/>
  <c r="T2457" i="1"/>
  <c r="T3280" i="1"/>
  <c r="T3282" i="1"/>
  <c r="T989" i="1"/>
  <c r="T2078" i="1"/>
  <c r="T2475" i="1"/>
  <c r="T2779" i="1"/>
  <c r="T2650" i="1"/>
  <c r="T1884" i="1"/>
  <c r="T3168" i="1"/>
  <c r="T2049" i="1"/>
  <c r="T2083" i="1"/>
  <c r="T2562" i="1"/>
  <c r="T1701" i="1"/>
  <c r="T3475" i="1"/>
  <c r="T1690" i="1"/>
  <c r="T978" i="1"/>
  <c r="T761" i="1"/>
  <c r="T1729" i="1"/>
  <c r="T990" i="1"/>
  <c r="T966" i="1"/>
  <c r="T1702" i="1"/>
  <c r="T702" i="1"/>
  <c r="T2787" i="1"/>
  <c r="T1547" i="1"/>
  <c r="T3440" i="1"/>
  <c r="T2366" i="1"/>
  <c r="T3668" i="1"/>
  <c r="T2050" i="1"/>
  <c r="T780" i="1"/>
  <c r="T739" i="1"/>
  <c r="T3441" i="1"/>
  <c r="T2087" i="1"/>
  <c r="T969" i="1"/>
  <c r="T781" i="1"/>
  <c r="T2482" i="1"/>
  <c r="T3625" i="1"/>
  <c r="T2458" i="1"/>
  <c r="T787" i="1"/>
  <c r="T2476" i="1"/>
  <c r="T617" i="1"/>
  <c r="T2827" i="1"/>
  <c r="T1869" i="1"/>
  <c r="T2776" i="1"/>
  <c r="T2357" i="1"/>
  <c r="T1082" i="1"/>
  <c r="T3445" i="1"/>
  <c r="T2483" i="1"/>
  <c r="T703" i="1"/>
  <c r="T3170" i="1"/>
  <c r="T3831" i="1"/>
  <c r="T2708" i="1"/>
  <c r="T1650" i="1"/>
  <c r="T2074" i="1"/>
  <c r="T612" i="1"/>
  <c r="T2092" i="1"/>
  <c r="T2051" i="1"/>
  <c r="T2093" i="1"/>
  <c r="T3323" i="1"/>
  <c r="T3460" i="1"/>
  <c r="T1411" i="1"/>
  <c r="T2999" i="1"/>
  <c r="T2462" i="1"/>
  <c r="T2263" i="1"/>
  <c r="T1561" i="1"/>
  <c r="T2997" i="1"/>
  <c r="T2259" i="1"/>
  <c r="T690" i="1"/>
  <c r="T1489" i="1"/>
  <c r="T735" i="1"/>
  <c r="T2052" i="1"/>
  <c r="T1383" i="1"/>
  <c r="T1385" i="1"/>
  <c r="T2219" i="1"/>
  <c r="T1182" i="1"/>
  <c r="T792" i="1"/>
  <c r="T1003" i="1"/>
  <c r="T1473" i="1"/>
  <c r="T730" i="1"/>
  <c r="T1076" i="1"/>
  <c r="T3446" i="1"/>
  <c r="T2593" i="1"/>
  <c r="T2215" i="1"/>
  <c r="T1227" i="1"/>
  <c r="T782" i="1"/>
  <c r="T967" i="1"/>
  <c r="T791" i="1"/>
  <c r="T706" i="1"/>
  <c r="T3453" i="1"/>
  <c r="T2990" i="1"/>
  <c r="T2075" i="1"/>
  <c r="T2705" i="1"/>
  <c r="T2463" i="1"/>
  <c r="T3477" i="1"/>
  <c r="T2359" i="1"/>
  <c r="T704" i="1"/>
  <c r="T970" i="1"/>
  <c r="T2066" i="1"/>
  <c r="T2848" i="1"/>
  <c r="T2056" i="1"/>
  <c r="T727" i="1"/>
  <c r="T726" i="1"/>
  <c r="T1907" i="1"/>
  <c r="T2098" i="1"/>
  <c r="T1771" i="1"/>
  <c r="T1777" i="1"/>
  <c r="T3476" i="1"/>
  <c r="T2572" i="1"/>
  <c r="T2636" i="1"/>
  <c r="T2341" i="1"/>
  <c r="T1849" i="1"/>
  <c r="T2592" i="1"/>
  <c r="T2207" i="1"/>
  <c r="T2564" i="1"/>
  <c r="T3061" i="1"/>
  <c r="T1448" i="1"/>
  <c r="T965" i="1"/>
  <c r="T2709" i="1"/>
  <c r="T1656" i="1"/>
  <c r="T745" i="1"/>
  <c r="T3028" i="1"/>
  <c r="T2565" i="1"/>
  <c r="T1811" i="1"/>
  <c r="T1859" i="1"/>
  <c r="T2086" i="1"/>
  <c r="T1366" i="1"/>
  <c r="T1685" i="1"/>
  <c r="T2782" i="1"/>
  <c r="T2298" i="1"/>
  <c r="T1312" i="1"/>
  <c r="T2264" i="1"/>
  <c r="T2467" i="1"/>
  <c r="T3454" i="1"/>
  <c r="T606" i="1"/>
  <c r="T2480" i="1"/>
  <c r="T1213" i="1"/>
  <c r="T1686" i="1"/>
  <c r="T1336" i="1"/>
  <c r="T2360" i="1"/>
  <c r="T775" i="1"/>
  <c r="T2471" i="1"/>
  <c r="T2249" i="1"/>
  <c r="T2720" i="1"/>
  <c r="T1736" i="1"/>
  <c r="T2057" i="1"/>
  <c r="T2058" i="1"/>
  <c r="T742" i="1"/>
  <c r="T1587" i="1"/>
  <c r="T2800" i="1"/>
  <c r="T3449" i="1"/>
  <c r="T769" i="1"/>
  <c r="T2632" i="1"/>
  <c r="T3186" i="1"/>
  <c r="T1852" i="1"/>
  <c r="T788" i="1"/>
  <c r="T2356" i="1"/>
  <c r="T1449" i="1"/>
  <c r="T1226" i="1"/>
  <c r="T783" i="1"/>
  <c r="T3096" i="1"/>
  <c r="T2076" i="1"/>
  <c r="T613" i="1"/>
  <c r="T1005" i="1"/>
  <c r="T2208" i="1"/>
  <c r="T999" i="1"/>
  <c r="T728" i="1"/>
  <c r="T1548" i="1"/>
  <c r="T3109" i="1"/>
  <c r="T1711" i="1"/>
  <c r="T2250" i="1"/>
  <c r="T691" i="1"/>
  <c r="T1512" i="1"/>
  <c r="T3867" i="1"/>
  <c r="T2218" i="1"/>
  <c r="T1342" i="1"/>
  <c r="T2265" i="1"/>
  <c r="T1691" i="1"/>
  <c r="T1099" i="1"/>
  <c r="T3131" i="1"/>
  <c r="T3062" i="1"/>
  <c r="T2225" i="1"/>
  <c r="T2221" i="1"/>
  <c r="T3982" i="1"/>
  <c r="T740" i="1"/>
  <c r="T1362" i="1"/>
  <c r="T2625" i="1"/>
  <c r="T2256" i="1"/>
  <c r="T736" i="1"/>
  <c r="T768" i="1"/>
  <c r="T1341" i="1"/>
  <c r="T1225" i="1"/>
  <c r="T2084" i="1"/>
  <c r="T1388" i="1"/>
  <c r="T1390" i="1"/>
  <c r="T2946" i="1"/>
  <c r="T2099" i="1"/>
  <c r="T1760" i="1"/>
  <c r="T762" i="1"/>
  <c r="T2472" i="1"/>
  <c r="T3133" i="1"/>
  <c r="T3447" i="1"/>
  <c r="T604" i="1"/>
  <c r="T1001" i="1"/>
  <c r="T1657" i="1"/>
  <c r="T763" i="1"/>
  <c r="T1220" i="1"/>
  <c r="T1658" i="1"/>
  <c r="T1493" i="1"/>
  <c r="T2484" i="1"/>
  <c r="T2561" i="1"/>
  <c r="T2637" i="1"/>
  <c r="T3240" i="1"/>
  <c r="T784" i="1"/>
  <c r="T618" i="1"/>
  <c r="T2830" i="1"/>
  <c r="T2947" i="1"/>
  <c r="T1085" i="1"/>
  <c r="T2202" i="1"/>
  <c r="T2552" i="1"/>
  <c r="T1840" i="1"/>
  <c r="T2351" i="1"/>
  <c r="T1527" i="1"/>
  <c r="T2260" i="1"/>
  <c r="T1389" i="1"/>
  <c r="T968" i="1"/>
  <c r="T599" i="1"/>
  <c r="T2079" i="1"/>
  <c r="T2770" i="1"/>
  <c r="T1779" i="1"/>
  <c r="T2555" i="1"/>
  <c r="T705" i="1"/>
  <c r="T2567" i="1"/>
  <c r="T988" i="1"/>
  <c r="T1164" i="1"/>
  <c r="T1965" i="1"/>
  <c r="T1475" i="1"/>
  <c r="T2349" i="1"/>
  <c r="T3080" i="1"/>
  <c r="T1576" i="1"/>
  <c r="T2252" i="1"/>
  <c r="T2283" i="1"/>
  <c r="T2348" i="1"/>
  <c r="T1088" i="1"/>
  <c r="T2059" i="1"/>
  <c r="T1413" i="1"/>
  <c r="T3496" i="1"/>
  <c r="T2550" i="1"/>
  <c r="T1338" i="1"/>
  <c r="T2345" i="1"/>
  <c r="T2478" i="1"/>
  <c r="T2473" i="1"/>
  <c r="T2780" i="1"/>
  <c r="T2053" i="1"/>
  <c r="T682" i="1"/>
  <c r="T683" i="1"/>
  <c r="T684" i="1"/>
  <c r="T1856" i="1"/>
  <c r="T1602" i="1"/>
  <c r="T1758" i="1"/>
  <c r="T1222" i="1"/>
  <c r="T1766" i="1"/>
  <c r="T685" i="1"/>
  <c r="T1728" i="1"/>
  <c r="T1337" i="1"/>
  <c r="T686" i="1"/>
  <c r="T1308" i="1"/>
  <c r="T687" i="1"/>
  <c r="T1083" i="1"/>
  <c r="T688" i="1"/>
  <c r="T1542" i="1"/>
  <c r="T689" i="1"/>
  <c r="T1271" i="1"/>
  <c r="T1309" i="1"/>
  <c r="T3885" i="1"/>
  <c r="T1094" i="1"/>
  <c r="T764" i="1"/>
  <c r="T767" i="1"/>
  <c r="T734" i="1"/>
  <c r="T2060" i="1"/>
  <c r="T1781" i="1"/>
  <c r="T3065" i="1"/>
  <c r="T3026" i="1"/>
  <c r="T2096" i="1"/>
  <c r="T1688" i="1"/>
  <c r="T2468" i="1"/>
  <c r="T692" i="1"/>
  <c r="T2553" i="1"/>
  <c r="T3283" i="1"/>
  <c r="T624" i="1"/>
  <c r="T1174" i="1"/>
  <c r="T1002" i="1"/>
  <c r="T1545" i="1"/>
  <c r="T2474" i="1"/>
  <c r="T1364" i="1"/>
  <c r="T1452" i="1"/>
  <c r="T623" i="1"/>
  <c r="T2653" i="1"/>
  <c r="T2469" i="1"/>
  <c r="T2806" i="1"/>
  <c r="T2841" i="1"/>
  <c r="T600" i="1"/>
  <c r="T1179" i="1"/>
  <c r="T3555" i="1"/>
  <c r="T2077" i="1"/>
  <c r="T2094" i="1"/>
  <c r="T2556" i="1"/>
  <c r="T1412" i="1"/>
  <c r="T2573" i="1"/>
  <c r="T2702" i="1"/>
  <c r="T1097" i="1"/>
  <c r="T3027" i="1"/>
  <c r="T738" i="1"/>
  <c r="T2948" i="1"/>
  <c r="T2485" i="1"/>
  <c r="T2563" i="1"/>
  <c r="T1753" i="1"/>
  <c r="T3894" i="1"/>
  <c r="T1447" i="1"/>
  <c r="T737" i="1"/>
  <c r="T2698" i="1"/>
  <c r="T2772" i="1"/>
  <c r="T2216" i="1"/>
  <c r="T2091" i="1"/>
  <c r="T3055" i="1"/>
  <c r="T2253" i="1"/>
  <c r="T778" i="1"/>
  <c r="T1659" i="1"/>
  <c r="T2547" i="1"/>
  <c r="T1511" i="1"/>
  <c r="T731" i="1"/>
  <c r="T2363" i="1"/>
  <c r="T1759" i="1"/>
  <c r="T1490" i="1"/>
  <c r="T1087" i="1"/>
  <c r="T1387" i="1"/>
  <c r="T1586" i="1"/>
  <c r="T777" i="1"/>
  <c r="T3241" i="1"/>
  <c r="T2067" i="1"/>
  <c r="T3450" i="1"/>
  <c r="T2654" i="1"/>
  <c r="T1180" i="1"/>
  <c r="T2777" i="1"/>
  <c r="T979" i="1"/>
  <c r="T622" i="1"/>
  <c r="T2633" i="1"/>
  <c r="T2987" i="1"/>
  <c r="T1742" i="1"/>
  <c r="T2844" i="1"/>
  <c r="T2836" i="1"/>
  <c r="T729" i="1"/>
  <c r="T1212" i="1"/>
  <c r="T2061" i="1"/>
  <c r="T3729" i="1"/>
  <c r="T2913" i="1"/>
  <c r="T1272" i="1"/>
  <c r="T3104" i="1"/>
  <c r="T1184" i="1"/>
  <c r="T1603" i="1"/>
  <c r="T1639" i="1"/>
  <c r="T611" i="1"/>
  <c r="T1620" i="1"/>
  <c r="T1075" i="1"/>
  <c r="T1638" i="1"/>
  <c r="T2715" i="1"/>
  <c r="T2037" i="1"/>
  <c r="T3687" i="1"/>
  <c r="T2896" i="1"/>
  <c r="T2220" i="1"/>
  <c r="T1533" i="1"/>
  <c r="T603" i="1"/>
  <c r="T3304" i="1"/>
  <c r="T2230" i="1"/>
  <c r="T2577" i="1"/>
  <c r="T2651" i="1"/>
  <c r="T2101" i="1"/>
  <c r="T3529" i="1"/>
  <c r="T3070" i="1"/>
  <c r="T2486" i="1"/>
  <c r="T3285" i="1"/>
  <c r="T3483" i="1"/>
  <c r="T2266" i="1"/>
  <c r="T2902" i="1"/>
  <c r="T2384" i="1"/>
  <c r="T2951" i="1"/>
  <c r="T2267" i="1"/>
  <c r="T2102" i="1"/>
  <c r="T2717" i="1"/>
  <c r="T2103" i="1"/>
  <c r="T2104" i="1"/>
  <c r="T3071" i="1"/>
  <c r="T2487" i="1"/>
  <c r="T3193" i="1"/>
  <c r="T2849" i="1"/>
  <c r="T2105" i="1"/>
  <c r="T2106" i="1"/>
  <c r="T3643" i="1"/>
  <c r="T2952" i="1"/>
  <c r="T2850" i="1"/>
  <c r="T2107" i="1"/>
  <c r="T2108" i="1"/>
  <c r="T2786" i="1"/>
  <c r="T3615" i="1"/>
  <c r="T2652" i="1"/>
  <c r="T2578" i="1"/>
  <c r="T3286" i="1"/>
  <c r="T2953" i="1"/>
  <c r="T2385" i="1"/>
  <c r="T3464" i="1"/>
  <c r="T3140" i="1"/>
  <c r="T3671" i="1"/>
  <c r="T3000" i="1"/>
  <c r="T2109" i="1"/>
  <c r="T984" i="1"/>
  <c r="T1172" i="1"/>
  <c r="T694" i="1"/>
  <c r="T695" i="1"/>
  <c r="T696" i="1"/>
  <c r="T1880" i="1"/>
  <c r="T985" i="1"/>
  <c r="T1086" i="1"/>
  <c r="T697" i="1"/>
  <c r="T1916" i="1"/>
  <c r="T986" i="1"/>
  <c r="T1223" i="1"/>
  <c r="T1224" i="1"/>
  <c r="T1386" i="1"/>
  <c r="T698" i="1"/>
  <c r="T1604" i="1"/>
  <c r="T699" i="1"/>
  <c r="T700" i="1"/>
  <c r="T701" i="1"/>
  <c r="T1719" i="1"/>
  <c r="T1339" i="1"/>
  <c r="T2062" i="1"/>
  <c r="T1767" i="1"/>
  <c r="T722" i="1"/>
  <c r="T2095" i="1"/>
  <c r="T2217" i="1"/>
  <c r="T1774" i="1"/>
  <c r="T1340" i="1"/>
  <c r="T1752" i="1"/>
  <c r="T2088" i="1"/>
  <c r="T707" i="1"/>
  <c r="T1381" i="1"/>
  <c r="T732" i="1"/>
  <c r="T2692" i="1"/>
  <c r="T3034" i="1"/>
  <c r="T2269" i="1"/>
  <c r="T693" i="1"/>
  <c r="T2998" i="1"/>
  <c r="T998" i="1"/>
  <c r="T2576" i="1"/>
  <c r="T2949" i="1"/>
  <c r="T765" i="1"/>
  <c r="T607" i="1"/>
  <c r="T770" i="1"/>
  <c r="T1549" i="1"/>
  <c r="T1557" i="1"/>
  <c r="T2548" i="1"/>
  <c r="T621" i="1"/>
  <c r="T1177" i="1"/>
  <c r="T2068" i="1"/>
  <c r="T3983" i="1"/>
  <c r="T2063" i="1"/>
  <c r="T598" i="1"/>
  <c r="T3406" i="1"/>
  <c r="T2939" i="1"/>
  <c r="T2938" i="1"/>
  <c r="T3341" i="1"/>
  <c r="T3884" i="1"/>
  <c r="T3197" i="1"/>
  <c r="T3495" i="1"/>
  <c r="T3573" i="1"/>
  <c r="T3825" i="1"/>
  <c r="T1265" i="1"/>
  <c r="T2243" i="1"/>
  <c r="T3354" i="1"/>
  <c r="T3971" i="1"/>
  <c r="T3497" i="1"/>
  <c r="T1263" i="1"/>
  <c r="T2857" i="1"/>
  <c r="T2900" i="1"/>
  <c r="T753" i="1"/>
  <c r="T2228" i="1"/>
  <c r="T3163" i="1"/>
  <c r="T2030" i="1"/>
  <c r="T3236" i="1"/>
  <c r="T3136" i="1"/>
  <c r="T2894" i="1"/>
  <c r="T2226" i="1"/>
  <c r="T2017" i="1"/>
  <c r="T2035" i="1"/>
  <c r="T708" i="1"/>
  <c r="T1175" i="1"/>
  <c r="T1531" i="1"/>
  <c r="T1176" i="1"/>
  <c r="T709" i="1"/>
  <c r="T710" i="1"/>
  <c r="T711" i="1"/>
  <c r="T712" i="1"/>
  <c r="T1862" i="1"/>
  <c r="T1274" i="1"/>
  <c r="T713" i="1"/>
  <c r="T714" i="1"/>
  <c r="T1491" i="1"/>
  <c r="T1275" i="1"/>
  <c r="T715" i="1"/>
  <c r="T716" i="1"/>
  <c r="T717" i="1"/>
  <c r="T718" i="1"/>
  <c r="T719" i="1"/>
  <c r="T1089" i="1"/>
  <c r="T2040" i="1"/>
  <c r="T3273" i="1"/>
  <c r="T3597" i="1"/>
  <c r="T1163" i="1"/>
  <c r="T1260" i="1"/>
  <c r="T3922" i="1"/>
  <c r="T3592" i="1"/>
  <c r="T1266" i="1"/>
  <c r="T1816" i="1"/>
  <c r="T2238" i="1"/>
  <c r="T2242" i="1"/>
  <c r="T3398" i="1"/>
  <c r="T2234" i="1"/>
  <c r="T2375" i="1"/>
  <c r="T2447" i="1"/>
  <c r="T1605" i="1"/>
  <c r="T3355" i="1"/>
  <c r="T1637" i="1"/>
  <c r="T1647" i="1"/>
  <c r="T1276" i="1"/>
  <c r="T1092" i="1"/>
  <c r="T3923" i="1"/>
  <c r="T3138" i="1"/>
  <c r="T3276" i="1"/>
  <c r="T3584" i="1"/>
  <c r="T3407" i="1"/>
  <c r="T2244" i="1"/>
  <c r="T1606" i="1"/>
  <c r="T2012" i="1"/>
  <c r="T2640" i="1"/>
  <c r="T3932" i="1"/>
  <c r="T2897" i="1"/>
  <c r="T2235" i="1"/>
  <c r="T2369" i="1"/>
  <c r="T1091" i="1"/>
  <c r="T3522" i="1"/>
  <c r="T3594" i="1"/>
  <c r="T610" i="1"/>
  <c r="T2863" i="1"/>
  <c r="T2231" i="1"/>
  <c r="T2935" i="1"/>
  <c r="T3716" i="1"/>
  <c r="T3356" i="1"/>
  <c r="T3244" i="1"/>
  <c r="T3526" i="1"/>
  <c r="T3212" i="1"/>
  <c r="T2929" i="1"/>
  <c r="T2446" i="1"/>
  <c r="T3692" i="1"/>
  <c r="T2364" i="1"/>
  <c r="T2627" i="1"/>
  <c r="T2880" i="1"/>
  <c r="T2881" i="1"/>
  <c r="T3102" i="1"/>
  <c r="T1541" i="1"/>
  <c r="T2941" i="1"/>
  <c r="T2886" i="1"/>
  <c r="T2013" i="1"/>
  <c r="T3139" i="1"/>
  <c r="T2380" i="1"/>
  <c r="T3800" i="1"/>
  <c r="T3422" i="1"/>
  <c r="T2712" i="1"/>
  <c r="T4110" i="1"/>
  <c r="T3782" i="1"/>
  <c r="T3684" i="1"/>
  <c r="T3780" i="1"/>
  <c r="T1883" i="1"/>
  <c r="T3101" i="1"/>
  <c r="T3787" i="1"/>
  <c r="T2043" i="1"/>
  <c r="T1543" i="1"/>
  <c r="T2378" i="1"/>
  <c r="T2887" i="1"/>
  <c r="T1597" i="1"/>
  <c r="T3362" i="1"/>
  <c r="T2031" i="1"/>
  <c r="T2036" i="1"/>
  <c r="T3237" i="1"/>
  <c r="T1863" i="1"/>
  <c r="T2930" i="1"/>
  <c r="T2362" i="1"/>
  <c r="T3585" i="1"/>
  <c r="T3582" i="1"/>
  <c r="T1278" i="1"/>
  <c r="T2944" i="1"/>
  <c r="T1280" i="1"/>
  <c r="T1006" i="1"/>
  <c r="T1579" i="1"/>
  <c r="T3969" i="1"/>
  <c r="T2033" i="1"/>
  <c r="T3137" i="1"/>
  <c r="T2239" i="1"/>
  <c r="T3816" i="1"/>
  <c r="T1185" i="1"/>
  <c r="T3498" i="1"/>
  <c r="T1635" i="1"/>
  <c r="T2044" i="1"/>
  <c r="T2914" i="1"/>
  <c r="T744" i="1"/>
  <c r="T1621" i="1"/>
  <c r="T2370" i="1"/>
  <c r="T1845" i="1"/>
  <c r="T756" i="1"/>
  <c r="T3405" i="1"/>
  <c r="T3906" i="1"/>
  <c r="T2014" i="1"/>
  <c r="T616" i="1"/>
  <c r="T2386" i="1"/>
  <c r="T2371" i="1"/>
  <c r="T1575" i="1"/>
  <c r="T3213" i="1"/>
  <c r="T3245" i="1"/>
  <c r="T1544" i="1"/>
  <c r="T1573" i="1"/>
  <c r="T2032" i="1"/>
  <c r="T749" i="1"/>
  <c r="T2376" i="1"/>
  <c r="T3801" i="1"/>
  <c r="T2015" i="1"/>
  <c r="T1270" i="1"/>
  <c r="T1964" i="1"/>
  <c r="T3235" i="1"/>
  <c r="T672" i="1"/>
  <c r="T991" i="1"/>
  <c r="T2021" i="1"/>
  <c r="T3318" i="1"/>
  <c r="T3192" i="1"/>
  <c r="T755" i="1"/>
  <c r="T3399" i="1"/>
  <c r="T1636" i="1"/>
  <c r="T2642" i="1"/>
  <c r="T994" i="1"/>
  <c r="T3591" i="1"/>
  <c r="T3685" i="1"/>
  <c r="T3194" i="1"/>
  <c r="T1101" i="1"/>
  <c r="T2901" i="1"/>
  <c r="T2711" i="1"/>
  <c r="T2383" i="1"/>
  <c r="T2041" i="1"/>
  <c r="T3693" i="1"/>
  <c r="T2237" i="1"/>
  <c r="T2888" i="1"/>
  <c r="T3190" i="1"/>
  <c r="T3771" i="1"/>
  <c r="T3576" i="1"/>
  <c r="T3424" i="1"/>
  <c r="T3164" i="1"/>
  <c r="T1009" i="1"/>
  <c r="T2236" i="1"/>
  <c r="T760" i="1"/>
  <c r="T3275" i="1"/>
  <c r="T2889" i="1"/>
  <c r="T3378" i="1"/>
  <c r="T724" i="1"/>
  <c r="T995" i="1"/>
  <c r="T2890" i="1"/>
  <c r="T3132" i="1"/>
  <c r="T2898" i="1"/>
  <c r="T3683" i="1"/>
  <c r="T3704" i="1"/>
  <c r="T1618" i="1"/>
  <c r="T750" i="1"/>
  <c r="T2445" i="1"/>
  <c r="T757" i="1"/>
  <c r="T3316" i="1"/>
  <c r="T2937" i="1"/>
  <c r="T1640" i="1"/>
  <c r="T2646" i="1"/>
  <c r="T2707" i="1"/>
  <c r="T3401" i="1"/>
  <c r="T3402" i="1"/>
  <c r="T983" i="1"/>
  <c r="T3726" i="1"/>
  <c r="T3321" i="1"/>
  <c r="T2038" i="1"/>
  <c r="T2713" i="1"/>
  <c r="T3586" i="1"/>
  <c r="T2942" i="1"/>
  <c r="T2639" i="1"/>
  <c r="T1574" i="1"/>
  <c r="T1277" i="1"/>
  <c r="T3705" i="1"/>
  <c r="T1261" i="1"/>
  <c r="T2643" i="1"/>
  <c r="T2355" i="1"/>
  <c r="T2042" i="1"/>
  <c r="T1008" i="1"/>
  <c r="T3593" i="1"/>
  <c r="T671" i="1"/>
  <c r="T2372" i="1"/>
  <c r="T2373" i="1"/>
  <c r="T2223" i="1"/>
  <c r="T609" i="1"/>
  <c r="T2647" i="1"/>
  <c r="T2374" i="1"/>
  <c r="T2641" i="1"/>
  <c r="T1267" i="1"/>
  <c r="T3336" i="1"/>
  <c r="T2034" i="1"/>
  <c r="T2903" i="1"/>
  <c r="T1264" i="1"/>
  <c r="T1817" i="1"/>
  <c r="T3993" i="1"/>
  <c r="T2233" i="1"/>
  <c r="T2045" i="1"/>
  <c r="T3815" i="1"/>
  <c r="T2644" i="1"/>
  <c r="T3379" i="1"/>
  <c r="T3967" i="1"/>
  <c r="T2839" i="1"/>
  <c r="T723" i="1"/>
  <c r="T992" i="1"/>
  <c r="T758" i="1"/>
  <c r="T1273" i="1"/>
  <c r="T2412" i="1"/>
  <c r="T3835" i="1"/>
  <c r="T2943" i="1"/>
  <c r="T2029" i="1"/>
  <c r="T2379" i="1"/>
  <c r="T751" i="1"/>
  <c r="T725" i="1"/>
  <c r="T2381" i="1"/>
  <c r="T2229" i="1"/>
  <c r="T1619" i="1"/>
  <c r="S3608" i="1"/>
  <c r="S2579" i="1"/>
  <c r="S2488" i="1"/>
  <c r="S3324" i="1"/>
  <c r="S2904" i="1"/>
  <c r="S2656" i="1"/>
  <c r="S2114" i="1"/>
  <c r="S1918" i="1"/>
  <c r="S3381" i="1"/>
  <c r="S2115" i="1"/>
  <c r="S3287" i="1"/>
  <c r="S3750" i="1"/>
  <c r="S3730" i="1"/>
  <c r="S2116" i="1"/>
  <c r="S2721" i="1"/>
  <c r="S1919" i="1"/>
  <c r="S2117" i="1"/>
  <c r="S2657" i="1"/>
  <c r="S3626" i="1"/>
  <c r="S1920" i="1"/>
  <c r="S2852" i="1"/>
  <c r="S3171" i="1"/>
  <c r="S3218" i="1"/>
  <c r="S2853" i="1"/>
  <c r="S3512" i="1"/>
  <c r="S3694" i="1"/>
  <c r="S3001" i="1"/>
  <c r="S1921" i="1"/>
  <c r="S3325" i="1"/>
  <c r="S2118" i="1"/>
  <c r="S1922" i="1"/>
  <c r="S1923" i="1"/>
  <c r="S2272" i="1"/>
  <c r="S3465" i="1"/>
  <c r="S3757" i="1"/>
  <c r="S3601" i="1"/>
  <c r="S3823" i="1"/>
  <c r="S2905" i="1"/>
  <c r="S3484" i="1"/>
  <c r="S2119" i="1"/>
  <c r="S1924" i="1"/>
  <c r="S3602" i="1"/>
  <c r="S3990" i="1"/>
  <c r="S1925" i="1"/>
  <c r="S3246" i="1"/>
  <c r="S2489" i="1"/>
  <c r="S2788" i="1"/>
  <c r="S2789" i="1"/>
  <c r="S1926" i="1"/>
  <c r="S1927" i="1"/>
  <c r="S3428" i="1"/>
  <c r="S3141" i="1"/>
  <c r="S2906" i="1"/>
  <c r="S2120" i="1"/>
  <c r="S3456" i="1"/>
  <c r="S2722" i="1"/>
  <c r="S2273" i="1"/>
  <c r="S2387" i="1"/>
  <c r="S1928" i="1"/>
  <c r="S2388" i="1"/>
  <c r="S3652" i="1"/>
  <c r="S3695" i="1"/>
  <c r="S3073" i="1"/>
  <c r="S3788" i="1"/>
  <c r="S2790" i="1"/>
  <c r="S3219" i="1"/>
  <c r="S3142" i="1"/>
  <c r="S3408" i="1"/>
  <c r="S2956" i="1"/>
  <c r="S3409" i="1"/>
  <c r="S3338" i="1"/>
  <c r="S2791" i="1"/>
  <c r="S1929" i="1"/>
  <c r="S3035" i="1"/>
  <c r="S3110" i="1"/>
  <c r="S3677" i="1"/>
  <c r="S4026" i="1"/>
  <c r="S4108" i="1"/>
  <c r="S3410" i="1"/>
  <c r="S2723" i="1"/>
  <c r="S3852" i="1"/>
  <c r="S1930" i="1"/>
  <c r="S2389" i="1"/>
  <c r="S1931" i="1"/>
  <c r="S3382" i="1"/>
  <c r="S2658" i="1"/>
  <c r="S2580" i="1"/>
  <c r="S2390" i="1"/>
  <c r="S3111" i="1"/>
  <c r="S1932" i="1"/>
  <c r="S3247" i="1"/>
  <c r="S2581" i="1"/>
  <c r="S2957" i="1"/>
  <c r="S2490" i="1"/>
  <c r="S3485" i="1"/>
  <c r="S3112" i="1"/>
  <c r="S2659" i="1"/>
  <c r="S2660" i="1"/>
  <c r="S2661" i="1"/>
  <c r="S1933" i="1"/>
  <c r="S1934" i="1"/>
  <c r="S3429" i="1"/>
  <c r="S2582" i="1"/>
  <c r="S3248" i="1"/>
  <c r="S2724" i="1"/>
  <c r="S2121" i="1"/>
  <c r="S2274" i="1"/>
  <c r="S3927" i="1"/>
  <c r="S3900" i="1"/>
  <c r="S3486" i="1"/>
  <c r="S3696" i="1"/>
  <c r="S2491" i="1"/>
  <c r="S3595" i="1"/>
  <c r="S2391" i="1"/>
  <c r="S3587" i="1"/>
  <c r="S3074" i="1"/>
  <c r="S1935" i="1"/>
  <c r="S3036" i="1"/>
  <c r="S2583" i="1"/>
  <c r="S2" i="1"/>
  <c r="S3" i="1"/>
  <c r="S4" i="1"/>
  <c r="S5" i="1"/>
  <c r="S6" i="1"/>
  <c r="S1494" i="1"/>
  <c r="S1283" i="1"/>
  <c r="S1010" i="1"/>
  <c r="S1011" i="1"/>
  <c r="S7" i="1"/>
  <c r="S8" i="1"/>
  <c r="S9" i="1"/>
  <c r="S1391" i="1"/>
  <c r="S10" i="1"/>
  <c r="S11" i="1"/>
  <c r="S1477" i="1"/>
  <c r="S12" i="1"/>
  <c r="S13" i="1"/>
  <c r="S1102" i="1"/>
  <c r="S1936" i="1"/>
  <c r="S14" i="1"/>
  <c r="S1418" i="1"/>
  <c r="S15" i="1"/>
  <c r="S16" i="1"/>
  <c r="S1692" i="1"/>
  <c r="S1344" i="1"/>
  <c r="S793" i="1"/>
  <c r="S17" i="1"/>
  <c r="S18" i="1"/>
  <c r="S794" i="1"/>
  <c r="S1641" i="1"/>
  <c r="S19" i="1"/>
  <c r="S20" i="1"/>
  <c r="S795" i="1"/>
  <c r="S1103" i="1"/>
  <c r="S21" i="1"/>
  <c r="S1229" i="1"/>
  <c r="S22" i="1"/>
  <c r="S23" i="1"/>
  <c r="S24" i="1"/>
  <c r="S25" i="1"/>
  <c r="S26" i="1"/>
  <c r="S1534" i="1"/>
  <c r="S27" i="1"/>
  <c r="S796" i="1"/>
  <c r="S28" i="1"/>
  <c r="S1877" i="1"/>
  <c r="S29" i="1"/>
  <c r="S1188" i="1"/>
  <c r="S1624" i="1"/>
  <c r="S1104" i="1"/>
  <c r="S30" i="1"/>
  <c r="S31" i="1"/>
  <c r="S32" i="1"/>
  <c r="S33" i="1"/>
  <c r="S1284" i="1"/>
  <c r="S34" i="1"/>
  <c r="S1793" i="1"/>
  <c r="S35" i="1"/>
  <c r="S1588" i="1"/>
  <c r="S1737" i="1"/>
  <c r="S1607" i="1"/>
  <c r="S36" i="1"/>
  <c r="S1761" i="1"/>
  <c r="S1105" i="1"/>
  <c r="S1285" i="1"/>
  <c r="S37" i="1"/>
  <c r="S1535" i="1"/>
  <c r="S38" i="1"/>
  <c r="S39" i="1"/>
  <c r="S40" i="1"/>
  <c r="S1230" i="1"/>
  <c r="S41" i="1"/>
  <c r="S42" i="1"/>
  <c r="S43" i="1"/>
  <c r="S44" i="1"/>
  <c r="S1812" i="1"/>
  <c r="S1392" i="1"/>
  <c r="S797" i="1"/>
  <c r="S45" i="1"/>
  <c r="S1669" i="1"/>
  <c r="S1870" i="1"/>
  <c r="S46" i="1"/>
  <c r="S1713" i="1"/>
  <c r="S1853" i="1"/>
  <c r="S1536" i="1"/>
  <c r="S47" i="1"/>
  <c r="S1513" i="1"/>
  <c r="S48" i="1"/>
  <c r="S49" i="1"/>
  <c r="S1660" i="1"/>
  <c r="S1827" i="1"/>
  <c r="S50" i="1"/>
  <c r="S51" i="1"/>
  <c r="S52" i="1"/>
  <c r="S53" i="1"/>
  <c r="S1865" i="1"/>
  <c r="S1454" i="1"/>
  <c r="S1012" i="1"/>
  <c r="S1562" i="1"/>
  <c r="S798" i="1"/>
  <c r="S54" i="1"/>
  <c r="S1478" i="1"/>
  <c r="S55" i="1"/>
  <c r="S56" i="1"/>
  <c r="S57" i="1"/>
  <c r="S799" i="1"/>
  <c r="S58" i="1"/>
  <c r="S59" i="1"/>
  <c r="S60" i="1"/>
  <c r="S61" i="1"/>
  <c r="S62" i="1"/>
  <c r="S1106" i="1"/>
  <c r="S63" i="1"/>
  <c r="S1794" i="1"/>
  <c r="S64" i="1"/>
  <c r="S65" i="1"/>
  <c r="S66" i="1"/>
  <c r="S67" i="1"/>
  <c r="S1661" i="1"/>
  <c r="S2792" i="1"/>
  <c r="S3037" i="1"/>
  <c r="S3038" i="1"/>
  <c r="S2392" i="1"/>
  <c r="S3075" i="1"/>
  <c r="S2492" i="1"/>
  <c r="S3987" i="1"/>
  <c r="S3530" i="1"/>
  <c r="S2122" i="1"/>
  <c r="S3039" i="1"/>
  <c r="S2662" i="1"/>
  <c r="S3383" i="1"/>
  <c r="S3827" i="1"/>
  <c r="S2123" i="1"/>
  <c r="S3172" i="1"/>
  <c r="S2725" i="1"/>
  <c r="S3577" i="1"/>
  <c r="S2726" i="1"/>
  <c r="S3841" i="1"/>
  <c r="S3499" i="1"/>
  <c r="S2663" i="1"/>
  <c r="S2727" i="1"/>
  <c r="S3920" i="1"/>
  <c r="S3195" i="1"/>
  <c r="S3196" i="1"/>
  <c r="S2958" i="1"/>
  <c r="S3635" i="1"/>
  <c r="S3500" i="1"/>
  <c r="S2959" i="1"/>
  <c r="S3644" i="1"/>
  <c r="S3678" i="1"/>
  <c r="S2584" i="1"/>
  <c r="S3805" i="1"/>
  <c r="S2793" i="1"/>
  <c r="S3706" i="1"/>
  <c r="S2794" i="1"/>
  <c r="S3653" i="1"/>
  <c r="S2907" i="1"/>
  <c r="S3665" i="1"/>
  <c r="S3717" i="1"/>
  <c r="S3707" i="1"/>
  <c r="S3288" i="1"/>
  <c r="S2124" i="1"/>
  <c r="S3076" i="1"/>
  <c r="S2585" i="1"/>
  <c r="S3911" i="1"/>
  <c r="S2854" i="1"/>
  <c r="S3802" i="1"/>
  <c r="S2393" i="1"/>
  <c r="S2586" i="1"/>
  <c r="S2728" i="1"/>
  <c r="S3249" i="1"/>
  <c r="S2275" i="1"/>
  <c r="S2125" i="1"/>
  <c r="S1937" i="1"/>
  <c r="S3513" i="1"/>
  <c r="S3220" i="1"/>
  <c r="S2126" i="1"/>
  <c r="S2855" i="1"/>
  <c r="S3807" i="1"/>
  <c r="S2276" i="1"/>
  <c r="S3221" i="1"/>
  <c r="S1938" i="1"/>
  <c r="S3558" i="1"/>
  <c r="S3912" i="1"/>
  <c r="S3466" i="1"/>
  <c r="S3973" i="1"/>
  <c r="S2960" i="1"/>
  <c r="S2664" i="1"/>
  <c r="S3222" i="1"/>
  <c r="S2493" i="1"/>
  <c r="S2494" i="1"/>
  <c r="S3002" i="1"/>
  <c r="S2587" i="1"/>
  <c r="S4024" i="1"/>
  <c r="S2127" i="1"/>
  <c r="S3077" i="1"/>
  <c r="S2128" i="1"/>
  <c r="S3963" i="1"/>
  <c r="S3040" i="1"/>
  <c r="S2729" i="1"/>
  <c r="S2394" i="1"/>
  <c r="S2795" i="1"/>
  <c r="S3326" i="1"/>
  <c r="S2277" i="1"/>
  <c r="S2495" i="1"/>
  <c r="S3041" i="1"/>
  <c r="S3547" i="1"/>
  <c r="S2496" i="1"/>
  <c r="S2665" i="1"/>
  <c r="S2278" i="1"/>
  <c r="S2730" i="1"/>
  <c r="S3042" i="1"/>
  <c r="S3357" i="1"/>
  <c r="S2129" i="1"/>
  <c r="S2395" i="1"/>
  <c r="S3173" i="1"/>
  <c r="S2130" i="1"/>
  <c r="S2908" i="1"/>
  <c r="S2796" i="1"/>
  <c r="S3358" i="1"/>
  <c r="S2731" i="1"/>
  <c r="S1939" i="1"/>
  <c r="S2279" i="1"/>
  <c r="S2280" i="1"/>
  <c r="S3327" i="1"/>
  <c r="S3767" i="1"/>
  <c r="S3003" i="1"/>
  <c r="S2396" i="1"/>
  <c r="S2732" i="1"/>
  <c r="S3113" i="1"/>
  <c r="S3411" i="1"/>
  <c r="S3174" i="1"/>
  <c r="S2856" i="1"/>
  <c r="S2497" i="1"/>
  <c r="S3143" i="1"/>
  <c r="S2397" i="1"/>
  <c r="S3793" i="1"/>
  <c r="S2398" i="1"/>
  <c r="S2588" i="1"/>
  <c r="S2131" i="1"/>
  <c r="S2961" i="1"/>
  <c r="S3339" i="1"/>
  <c r="S2132" i="1"/>
  <c r="S2909" i="1"/>
  <c r="S2498" i="1"/>
  <c r="S2133" i="1"/>
  <c r="S2399" i="1"/>
  <c r="S2499" i="1"/>
  <c r="S2910" i="1"/>
  <c r="S3305" i="1"/>
  <c r="S3078" i="1"/>
  <c r="S3359" i="1"/>
  <c r="S2733" i="1"/>
  <c r="S3487" i="1"/>
  <c r="S3250" i="1"/>
  <c r="S2666" i="1"/>
  <c r="S3079" i="1"/>
  <c r="S3004" i="1"/>
  <c r="S3144" i="1"/>
  <c r="S3603" i="1"/>
  <c r="S2589" i="1"/>
  <c r="S3939" i="1"/>
  <c r="S3877" i="1"/>
  <c r="S3005" i="1"/>
  <c r="S2667" i="1"/>
  <c r="S1940" i="1"/>
  <c r="S3891" i="1"/>
  <c r="S3384" i="1"/>
  <c r="S3820" i="1"/>
  <c r="S1941" i="1"/>
  <c r="S2134" i="1"/>
  <c r="S2135" i="1"/>
  <c r="S2911" i="1"/>
  <c r="S3006" i="1"/>
  <c r="S2797" i="1"/>
  <c r="S2734" i="1"/>
  <c r="S2500" i="1"/>
  <c r="S3360" i="1"/>
  <c r="S2735" i="1"/>
  <c r="S3007" i="1"/>
  <c r="S2501" i="1"/>
  <c r="S3604" i="1"/>
  <c r="S2590" i="1"/>
  <c r="S2400" i="1"/>
  <c r="S2798" i="1"/>
  <c r="S2799" i="1"/>
  <c r="S2281" i="1"/>
  <c r="S2136" i="1"/>
  <c r="S3559" i="1"/>
  <c r="S3430" i="1"/>
  <c r="S2137" i="1"/>
  <c r="S3412" i="1"/>
  <c r="S2591" i="1"/>
  <c r="S2401" i="1"/>
  <c r="S2282" i="1"/>
  <c r="S3251" i="1"/>
  <c r="S1942" i="1"/>
  <c r="S2138" i="1"/>
  <c r="S1943" i="1"/>
  <c r="S68" i="1"/>
  <c r="S1013" i="1"/>
  <c r="S800" i="1"/>
  <c r="S801" i="1"/>
  <c r="S1313" i="1"/>
  <c r="S69" i="1"/>
  <c r="S802" i="1"/>
  <c r="S70" i="1"/>
  <c r="S1286" i="1"/>
  <c r="S71" i="1"/>
  <c r="S1014" i="1"/>
  <c r="S1495" i="1"/>
  <c r="S1393" i="1"/>
  <c r="S72" i="1"/>
  <c r="S1231" i="1"/>
  <c r="S73" i="1"/>
  <c r="S74" i="1"/>
  <c r="S75" i="1"/>
  <c r="S1367" i="1"/>
  <c r="S76" i="1"/>
  <c r="S77" i="1"/>
  <c r="S78" i="1"/>
  <c r="S1783" i="1"/>
  <c r="S79" i="1"/>
  <c r="S1232" i="1"/>
  <c r="S80" i="1"/>
  <c r="S1314" i="1"/>
  <c r="S81" i="1"/>
  <c r="S1107" i="1"/>
  <c r="S1015" i="1"/>
  <c r="S803" i="1"/>
  <c r="S82" i="1"/>
  <c r="S1888" i="1"/>
  <c r="S83" i="1"/>
  <c r="S804" i="1"/>
  <c r="S84" i="1"/>
  <c r="S805" i="1"/>
  <c r="S85" i="1"/>
  <c r="S1345" i="1"/>
  <c r="S86" i="1"/>
  <c r="S87" i="1"/>
  <c r="S88" i="1"/>
  <c r="S89" i="1"/>
  <c r="S1016" i="1"/>
  <c r="S90" i="1"/>
  <c r="S1680" i="1"/>
  <c r="S806" i="1"/>
  <c r="S1625" i="1"/>
  <c r="S91" i="1"/>
  <c r="S92" i="1"/>
  <c r="S807" i="1"/>
  <c r="S1455" i="1"/>
  <c r="S1563" i="1"/>
  <c r="S1108" i="1"/>
  <c r="S93" i="1"/>
  <c r="S94" i="1"/>
  <c r="S1017" i="1"/>
  <c r="S95" i="1"/>
  <c r="S96" i="1"/>
  <c r="S1738" i="1"/>
  <c r="S1580" i="1"/>
  <c r="S1287" i="1"/>
  <c r="S97" i="1"/>
  <c r="S1850" i="1"/>
  <c r="S98" i="1"/>
  <c r="S1626" i="1"/>
  <c r="S99" i="1"/>
  <c r="S100" i="1"/>
  <c r="S101" i="1"/>
  <c r="S102" i="1"/>
  <c r="S103" i="1"/>
  <c r="S104" i="1"/>
  <c r="S105" i="1"/>
  <c r="S106" i="1"/>
  <c r="S107" i="1"/>
  <c r="S108" i="1"/>
  <c r="S109" i="1"/>
  <c r="S808" i="1"/>
  <c r="S1233" i="1"/>
  <c r="S1394" i="1"/>
  <c r="S1109" i="1"/>
  <c r="S110" i="1"/>
  <c r="S809" i="1"/>
  <c r="S1018" i="1"/>
  <c r="S810" i="1"/>
  <c r="S111" i="1"/>
  <c r="S112" i="1"/>
  <c r="S1110" i="1"/>
  <c r="S811" i="1"/>
  <c r="S113" i="1"/>
  <c r="S114" i="1"/>
  <c r="S1111" i="1"/>
  <c r="S115" i="1"/>
  <c r="S1496" i="1"/>
  <c r="S1112" i="1"/>
  <c r="S1662" i="1"/>
  <c r="S116" i="1"/>
  <c r="S812" i="1"/>
  <c r="S117" i="1"/>
  <c r="S1642" i="1"/>
  <c r="S2988" i="1"/>
  <c r="S2993" i="1"/>
  <c r="S2558" i="1"/>
  <c r="S3068" i="1"/>
  <c r="S2699" i="1"/>
  <c r="S3540" i="1"/>
  <c r="S1743" i="1"/>
  <c r="S3444" i="1"/>
  <c r="S1530" i="1"/>
  <c r="S1560" i="1"/>
  <c r="S2638" i="1"/>
  <c r="S2716" i="1"/>
  <c r="S3478" i="1"/>
  <c r="S2046" i="1"/>
  <c r="S3637" i="1"/>
  <c r="S2069" i="1"/>
  <c r="S2634" i="1"/>
  <c r="S2139" i="1"/>
  <c r="S3099" i="1"/>
  <c r="S766" i="1"/>
  <c r="S118" i="1"/>
  <c r="S813" i="1"/>
  <c r="S119" i="1"/>
  <c r="S120" i="1"/>
  <c r="S814" i="1"/>
  <c r="S1681" i="1"/>
  <c r="S121" i="1"/>
  <c r="S122" i="1"/>
  <c r="S123" i="1"/>
  <c r="S1113" i="1"/>
  <c r="S815" i="1"/>
  <c r="S1234" i="1"/>
  <c r="S124" i="1"/>
  <c r="S125" i="1"/>
  <c r="S1769" i="1"/>
  <c r="S126" i="1"/>
  <c r="S1114" i="1"/>
  <c r="S816" i="1"/>
  <c r="S127" i="1"/>
  <c r="S128" i="1"/>
  <c r="S129" i="1"/>
  <c r="S130" i="1"/>
  <c r="S131" i="1"/>
  <c r="S132" i="1"/>
  <c r="S133" i="1"/>
  <c r="S134" i="1"/>
  <c r="S135" i="1"/>
  <c r="S136" i="1"/>
  <c r="S817" i="1"/>
  <c r="S818" i="1"/>
  <c r="S137" i="1"/>
  <c r="S138" i="1"/>
  <c r="S139" i="1"/>
  <c r="S140" i="1"/>
  <c r="S819" i="1"/>
  <c r="S141" i="1"/>
  <c r="S142" i="1"/>
  <c r="S143" i="1"/>
  <c r="S144" i="1"/>
  <c r="S820" i="1"/>
  <c r="S145" i="1"/>
  <c r="S146" i="1"/>
  <c r="S147" i="1"/>
  <c r="S148" i="1"/>
  <c r="S821" i="1"/>
  <c r="S149" i="1"/>
  <c r="S822" i="1"/>
  <c r="S1368" i="1"/>
  <c r="S1115" i="1"/>
  <c r="S150" i="1"/>
  <c r="S1189" i="1"/>
  <c r="S151" i="1"/>
  <c r="S1116" i="1"/>
  <c r="S1643" i="1"/>
  <c r="S152" i="1"/>
  <c r="S153" i="1"/>
  <c r="S154" i="1"/>
  <c r="S155" i="1"/>
  <c r="S1744" i="1"/>
  <c r="S156" i="1"/>
  <c r="S1019" i="1"/>
  <c r="S823" i="1"/>
  <c r="S157" i="1"/>
  <c r="S1190" i="1"/>
  <c r="S158" i="1"/>
  <c r="S1117" i="1"/>
  <c r="S159" i="1"/>
  <c r="S160" i="1"/>
  <c r="S824" i="1"/>
  <c r="S825" i="1"/>
  <c r="S161" i="1"/>
  <c r="S162" i="1"/>
  <c r="S163" i="1"/>
  <c r="S1608" i="1"/>
  <c r="S164" i="1"/>
  <c r="S165" i="1"/>
  <c r="S166" i="1"/>
  <c r="S1118" i="1"/>
  <c r="S167" i="1"/>
  <c r="S168" i="1"/>
  <c r="S826" i="1"/>
  <c r="S827" i="1"/>
  <c r="S1288" i="1"/>
  <c r="S169" i="1"/>
  <c r="S170" i="1"/>
  <c r="S171" i="1"/>
  <c r="S1550" i="1"/>
  <c r="S172" i="1"/>
  <c r="S173" i="1"/>
  <c r="S174" i="1"/>
  <c r="S175" i="1"/>
  <c r="S828" i="1"/>
  <c r="S176" i="1"/>
  <c r="S1456" i="1"/>
  <c r="S177" i="1"/>
  <c r="S178" i="1"/>
  <c r="S179" i="1"/>
  <c r="S180" i="1"/>
  <c r="S181" i="1"/>
  <c r="S182" i="1"/>
  <c r="S3617" i="1"/>
  <c r="S3223" i="1"/>
  <c r="S4100" i="1"/>
  <c r="S2668" i="1"/>
  <c r="S3980" i="1"/>
  <c r="S3958" i="1"/>
  <c r="S3501" i="1"/>
  <c r="S2736" i="1"/>
  <c r="S3413" i="1"/>
  <c r="S3588" i="1"/>
  <c r="S3008" i="1"/>
  <c r="S2141" i="1"/>
  <c r="S1947" i="1"/>
  <c r="S3596" i="1"/>
  <c r="S3950" i="1"/>
  <c r="S3645" i="1"/>
  <c r="S3892" i="1"/>
  <c r="S3385" i="1"/>
  <c r="S2502" i="1"/>
  <c r="S2142" i="1"/>
  <c r="S1119" i="1"/>
  <c r="S829" i="1"/>
  <c r="S183" i="1"/>
  <c r="S184" i="1"/>
  <c r="S1346" i="1"/>
  <c r="S1581" i="1"/>
  <c r="S185" i="1"/>
  <c r="S1395" i="1"/>
  <c r="S1235" i="1"/>
  <c r="S1627" i="1"/>
  <c r="S1703" i="1"/>
  <c r="S1784" i="1"/>
  <c r="S1628" i="1"/>
  <c r="S186" i="1"/>
  <c r="S187" i="1"/>
  <c r="S1514" i="1"/>
  <c r="S830" i="1"/>
  <c r="S1670" i="1"/>
  <c r="S1191" i="1"/>
  <c r="S1515" i="1"/>
  <c r="S1671" i="1"/>
  <c r="S188" i="1"/>
  <c r="S189" i="1"/>
  <c r="S831" i="1"/>
  <c r="S1315" i="1"/>
  <c r="S1693" i="1"/>
  <c r="S190" i="1"/>
  <c r="S1192" i="1"/>
  <c r="S1904" i="1"/>
  <c r="S1871" i="1"/>
  <c r="S1457" i="1"/>
  <c r="S832" i="1"/>
  <c r="S1316" i="1"/>
  <c r="S1754" i="1"/>
  <c r="S191" i="1"/>
  <c r="S833" i="1"/>
  <c r="S192" i="1"/>
  <c r="S1829" i="1"/>
  <c r="S1516" i="1"/>
  <c r="S1911" i="1"/>
  <c r="S1120" i="1"/>
  <c r="S1682" i="1"/>
  <c r="S1720" i="1"/>
  <c r="S1289" i="1"/>
  <c r="S834" i="1"/>
  <c r="S835" i="1"/>
  <c r="S193" i="1"/>
  <c r="S1909" i="1"/>
  <c r="S1629" i="1"/>
  <c r="S194" i="1"/>
  <c r="S195" i="1"/>
  <c r="S1745" i="1"/>
  <c r="S196" i="1"/>
  <c r="S836" i="1"/>
  <c r="S1517" i="1"/>
  <c r="S1236" i="1"/>
  <c r="S1396" i="1"/>
  <c r="S197" i="1"/>
  <c r="S837" i="1"/>
  <c r="S838" i="1"/>
  <c r="S3618" i="1"/>
  <c r="S3306" i="1"/>
  <c r="S3502" i="1"/>
  <c r="S2858" i="1"/>
  <c r="S2594" i="1"/>
  <c r="S1948" i="1"/>
  <c r="S2143" i="1"/>
  <c r="S3708" i="1"/>
  <c r="S2669" i="1"/>
  <c r="S3488" i="1"/>
  <c r="S3503" i="1"/>
  <c r="S3386" i="1"/>
  <c r="S3731" i="1"/>
  <c r="S3252" i="1"/>
  <c r="S3387" i="1"/>
  <c r="S3081" i="1"/>
  <c r="S3992" i="1"/>
  <c r="S3307" i="1"/>
  <c r="S2737" i="1"/>
  <c r="S3723" i="1"/>
  <c r="S2738" i="1"/>
  <c r="S2284" i="1"/>
  <c r="S2962" i="1"/>
  <c r="S3654" i="1"/>
  <c r="S2285" i="1"/>
  <c r="S3808" i="1"/>
  <c r="S2963" i="1"/>
  <c r="S1949" i="1"/>
  <c r="S1950" i="1"/>
  <c r="S2670" i="1"/>
  <c r="S2403" i="1"/>
  <c r="S3224" i="1"/>
  <c r="S3009" i="1"/>
  <c r="S3431" i="1"/>
  <c r="S2503" i="1"/>
  <c r="S2286" i="1"/>
  <c r="S3198" i="1"/>
  <c r="S3918" i="1"/>
  <c r="S2287" i="1"/>
  <c r="S2288" i="1"/>
  <c r="S198" i="1"/>
  <c r="S1237" i="1"/>
  <c r="S199" i="1"/>
  <c r="S200" i="1"/>
  <c r="S201" i="1"/>
  <c r="S1762" i="1"/>
  <c r="S202" i="1"/>
  <c r="S1193" i="1"/>
  <c r="S203" i="1"/>
  <c r="S1803" i="1"/>
  <c r="S204" i="1"/>
  <c r="S205" i="1"/>
  <c r="S1121" i="1"/>
  <c r="S839" i="1"/>
  <c r="S1899" i="1"/>
  <c r="S1020" i="1"/>
  <c r="S1854" i="1"/>
  <c r="S840" i="1"/>
  <c r="S206" i="1"/>
  <c r="S1122" i="1"/>
  <c r="S2504" i="1"/>
  <c r="S3514" i="1"/>
  <c r="S1951" i="1"/>
  <c r="S3655" i="1"/>
  <c r="S2404" i="1"/>
  <c r="S3817" i="1"/>
  <c r="S3609" i="1"/>
  <c r="S3082" i="1"/>
  <c r="S3872" i="1"/>
  <c r="S2859" i="1"/>
  <c r="S3619" i="1"/>
  <c r="S2505" i="1"/>
  <c r="S1952" i="1"/>
  <c r="S2405" i="1"/>
  <c r="S2595" i="1"/>
  <c r="S3010" i="1"/>
  <c r="S2144" i="1"/>
  <c r="S2801" i="1"/>
  <c r="S3115" i="1"/>
  <c r="S1953" i="1"/>
  <c r="S3672" i="1"/>
  <c r="S3011" i="1"/>
  <c r="S2145" i="1"/>
  <c r="S3329" i="1"/>
  <c r="S1954" i="1"/>
  <c r="S2596" i="1"/>
  <c r="S2506" i="1"/>
  <c r="S2597" i="1"/>
  <c r="S1955" i="1"/>
  <c r="S2507" i="1"/>
  <c r="S2598" i="1"/>
  <c r="S2508" i="1"/>
  <c r="S3673" i="1"/>
  <c r="S3732" i="1"/>
  <c r="S3414" i="1"/>
  <c r="S2739" i="1"/>
  <c r="S3116" i="1"/>
  <c r="S3560" i="1"/>
  <c r="S3709" i="1"/>
  <c r="S2860" i="1"/>
  <c r="S3531" i="1"/>
  <c r="S1956" i="1"/>
  <c r="S3225" i="1"/>
  <c r="S3810" i="1"/>
  <c r="S3532" i="1"/>
  <c r="S1957" i="1"/>
  <c r="S2146" i="1"/>
  <c r="S2406" i="1"/>
  <c r="S2740" i="1"/>
  <c r="S2509" i="1"/>
  <c r="S2802" i="1"/>
  <c r="S3913" i="1"/>
  <c r="S2147" i="1"/>
  <c r="S2289" i="1"/>
  <c r="S3489" i="1"/>
  <c r="S3175" i="1"/>
  <c r="S2148" i="1"/>
  <c r="S3308" i="1"/>
  <c r="S3627" i="1"/>
  <c r="S3176" i="1"/>
  <c r="S3253" i="1"/>
  <c r="S2149" i="1"/>
  <c r="S2510" i="1"/>
  <c r="S3951" i="1"/>
  <c r="S3847" i="1"/>
  <c r="S3254" i="1"/>
  <c r="S3309" i="1"/>
  <c r="S1958" i="1"/>
  <c r="S1959" i="1"/>
  <c r="S3255" i="1"/>
  <c r="S3697" i="1"/>
  <c r="S3468" i="1"/>
  <c r="S2599" i="1"/>
  <c r="S1960" i="1"/>
  <c r="S3199" i="1"/>
  <c r="S2407" i="1"/>
  <c r="S3896" i="1"/>
  <c r="S1961" i="1"/>
  <c r="S3620" i="1"/>
  <c r="S2600" i="1"/>
  <c r="S1564" i="1"/>
  <c r="S1021" i="1"/>
  <c r="S207" i="1"/>
  <c r="S1238" i="1"/>
  <c r="S1813" i="1"/>
  <c r="S1022" i="1"/>
  <c r="S1565" i="1"/>
  <c r="S1651" i="1"/>
  <c r="S208" i="1"/>
  <c r="S1458" i="1"/>
  <c r="S209" i="1"/>
  <c r="S1239" i="1"/>
  <c r="S841" i="1"/>
  <c r="S842" i="1"/>
  <c r="S1652" i="1"/>
  <c r="S210" i="1"/>
  <c r="S1804" i="1"/>
  <c r="S1895" i="1"/>
  <c r="S843" i="1"/>
  <c r="S1721" i="1"/>
  <c r="S1123" i="1"/>
  <c r="S844" i="1"/>
  <c r="S1589" i="1"/>
  <c r="S1795" i="1"/>
  <c r="S845" i="1"/>
  <c r="S1905" i="1"/>
  <c r="S1805" i="1"/>
  <c r="S211" i="1"/>
  <c r="S1317" i="1"/>
  <c r="S1369" i="1"/>
  <c r="S1194" i="1"/>
  <c r="S1124" i="1"/>
  <c r="S1806" i="1"/>
  <c r="S1397" i="1"/>
  <c r="S1785" i="1"/>
  <c r="S1023" i="1"/>
  <c r="S1796" i="1"/>
  <c r="S212" i="1"/>
  <c r="S1125" i="1"/>
  <c r="S1770" i="1"/>
  <c r="S213" i="1"/>
  <c r="S214" i="1"/>
  <c r="S215" i="1"/>
  <c r="S1126" i="1"/>
  <c r="S216" i="1"/>
  <c r="S1127" i="1"/>
  <c r="S217" i="1"/>
  <c r="S218" i="1"/>
  <c r="S219" i="1"/>
  <c r="S1128" i="1"/>
  <c r="S1630" i="1"/>
  <c r="S220" i="1"/>
  <c r="S846" i="1"/>
  <c r="S1318" i="1"/>
  <c r="S221" i="1"/>
  <c r="S1290" i="1"/>
  <c r="S222" i="1"/>
  <c r="S847" i="1"/>
  <c r="S1240" i="1"/>
  <c r="S848" i="1"/>
  <c r="S223" i="1"/>
  <c r="S1722" i="1"/>
  <c r="S1609" i="1"/>
  <c r="S1024" i="1"/>
  <c r="S1419" i="1"/>
  <c r="S1129" i="1"/>
  <c r="S224" i="1"/>
  <c r="S225" i="1"/>
  <c r="S1420" i="1"/>
  <c r="S226" i="1"/>
  <c r="S1775" i="1"/>
  <c r="S1319" i="1"/>
  <c r="S1518" i="1"/>
  <c r="S1291" i="1"/>
  <c r="S1714" i="1"/>
  <c r="S849" i="1"/>
  <c r="S227" i="1"/>
  <c r="S850" i="1"/>
  <c r="S228" i="1"/>
  <c r="S851" i="1"/>
  <c r="S1551" i="1"/>
  <c r="S1025" i="1"/>
  <c r="S1370" i="1"/>
  <c r="S1398" i="1"/>
  <c r="S1479" i="1"/>
  <c r="S1026" i="1"/>
  <c r="S1027" i="1"/>
  <c r="S229" i="1"/>
  <c r="S1459" i="1"/>
  <c r="S852" i="1"/>
  <c r="S1694" i="1"/>
  <c r="S1776" i="1"/>
  <c r="S1797" i="1"/>
  <c r="S853" i="1"/>
  <c r="S1819" i="1"/>
  <c r="S1292" i="1"/>
  <c r="S1028" i="1"/>
  <c r="S1029" i="1"/>
  <c r="S1421" i="1"/>
  <c r="S1786" i="1"/>
  <c r="S1830" i="1"/>
  <c r="S1814" i="1"/>
  <c r="S1695" i="1"/>
  <c r="S854" i="1"/>
  <c r="S855" i="1"/>
  <c r="S856" i="1"/>
  <c r="S1519" i="1"/>
  <c r="S1566" i="1"/>
  <c r="S857" i="1"/>
  <c r="S1836" i="1"/>
  <c r="S1831" i="1"/>
  <c r="S230" i="1"/>
  <c r="S1755" i="1"/>
  <c r="S1030" i="1"/>
  <c r="S858" i="1"/>
  <c r="S1130" i="1"/>
  <c r="S1031" i="1"/>
  <c r="S1746" i="1"/>
  <c r="S1866" i="1"/>
  <c r="S1913" i="1"/>
  <c r="S1520" i="1"/>
  <c r="S231" i="1"/>
  <c r="S232" i="1"/>
  <c r="S1715" i="1"/>
  <c r="S859" i="1"/>
  <c r="S1293" i="1"/>
  <c r="S1480" i="1"/>
  <c r="S1481" i="1"/>
  <c r="S233" i="1"/>
  <c r="S1552" i="1"/>
  <c r="S234" i="1"/>
  <c r="S1195" i="1"/>
  <c r="S235" i="1"/>
  <c r="S1663" i="1"/>
  <c r="S1032" i="1"/>
  <c r="S1320" i="1"/>
  <c r="S1033" i="1"/>
  <c r="S860" i="1"/>
  <c r="S1873" i="1"/>
  <c r="S1347" i="1"/>
  <c r="S1034" i="1"/>
  <c r="S2511" i="1"/>
  <c r="S1716" i="1"/>
  <c r="S1537" i="1"/>
  <c r="S1912" i="1"/>
  <c r="S1906" i="1"/>
  <c r="S1294" i="1"/>
  <c r="S1824" i="1"/>
  <c r="S236" i="1"/>
  <c r="S1482" i="1"/>
  <c r="S237" i="1"/>
  <c r="S238" i="1"/>
  <c r="S4112" i="1"/>
  <c r="S1756" i="1"/>
  <c r="S1723" i="1"/>
  <c r="S1131" i="1"/>
  <c r="S1132" i="1"/>
  <c r="S1644" i="1"/>
  <c r="S1133" i="1"/>
  <c r="S1837" i="1"/>
  <c r="S3876" i="1"/>
  <c r="S4010" i="1"/>
  <c r="S3117" i="1"/>
  <c r="S3917" i="1"/>
  <c r="S3226" i="1"/>
  <c r="S2912" i="1"/>
  <c r="S1962" i="1"/>
  <c r="S2408" i="1"/>
  <c r="S3177" i="1"/>
  <c r="S3012" i="1"/>
  <c r="S4005" i="1"/>
  <c r="S2741" i="1"/>
  <c r="S2803" i="1"/>
  <c r="S2409" i="1"/>
  <c r="S3469" i="1"/>
  <c r="S2804" i="1"/>
  <c r="S3013" i="1"/>
  <c r="S2290" i="1"/>
  <c r="S3628" i="1"/>
  <c r="S3432" i="1"/>
  <c r="S239" i="1"/>
  <c r="S240" i="1"/>
  <c r="S1035" i="1"/>
  <c r="S1371" i="1"/>
  <c r="S241" i="1"/>
  <c r="S1134" i="1"/>
  <c r="S242" i="1"/>
  <c r="S243" i="1"/>
  <c r="S861" i="1"/>
  <c r="S244" i="1"/>
  <c r="S245" i="1"/>
  <c r="S246" i="1"/>
  <c r="S247" i="1"/>
  <c r="S862" i="1"/>
  <c r="S248" i="1"/>
  <c r="S249" i="1"/>
  <c r="S250" i="1"/>
  <c r="S251" i="1"/>
  <c r="S252" i="1"/>
  <c r="S253" i="1"/>
  <c r="S863" i="1"/>
  <c r="S254" i="1"/>
  <c r="S1917" i="1"/>
  <c r="S255" i="1"/>
  <c r="S1372" i="1"/>
  <c r="S1135" i="1"/>
  <c r="S1136" i="1"/>
  <c r="S1672" i="1"/>
  <c r="S256" i="1"/>
  <c r="S1787" i="1"/>
  <c r="S864" i="1"/>
  <c r="S257" i="1"/>
  <c r="S258" i="1"/>
  <c r="S865" i="1"/>
  <c r="S1295" i="1"/>
  <c r="S1241" i="1"/>
  <c r="S1886" i="1"/>
  <c r="S1704" i="1"/>
  <c r="S1348" i="1"/>
  <c r="S1137" i="1"/>
  <c r="S1373" i="1"/>
  <c r="S259" i="1"/>
  <c r="S866" i="1"/>
  <c r="S867" i="1"/>
  <c r="S260" i="1"/>
  <c r="S1138" i="1"/>
  <c r="S261" i="1"/>
  <c r="S262" i="1"/>
  <c r="S1497" i="1"/>
  <c r="S1349" i="1"/>
  <c r="S263" i="1"/>
  <c r="S1483" i="1"/>
  <c r="S868" i="1"/>
  <c r="S1498" i="1"/>
  <c r="S1567" i="1"/>
  <c r="S1242" i="1"/>
  <c r="S1568" i="1"/>
  <c r="S264" i="1"/>
  <c r="S1321" i="1"/>
  <c r="S869" i="1"/>
  <c r="S1139" i="1"/>
  <c r="S265" i="1"/>
  <c r="S1243" i="1"/>
  <c r="S1036" i="1"/>
  <c r="S1244" i="1"/>
  <c r="S266" i="1"/>
  <c r="S1807" i="1"/>
  <c r="S267" i="1"/>
  <c r="S1140" i="1"/>
  <c r="S268" i="1"/>
  <c r="S870" i="1"/>
  <c r="S269" i="1"/>
  <c r="S1763" i="1"/>
  <c r="S871" i="1"/>
  <c r="S270" i="1"/>
  <c r="S271" i="1"/>
  <c r="S272" i="1"/>
  <c r="S1350" i="1"/>
  <c r="S1037" i="1"/>
  <c r="S273" i="1"/>
  <c r="S274" i="1"/>
  <c r="S275" i="1"/>
  <c r="S276" i="1"/>
  <c r="S277" i="1"/>
  <c r="S278" i="1"/>
  <c r="S279" i="1"/>
  <c r="S872" i="1"/>
  <c r="S1038" i="1"/>
  <c r="S280" i="1"/>
  <c r="S281" i="1"/>
  <c r="S282" i="1"/>
  <c r="S283" i="1"/>
  <c r="S1499" i="1"/>
  <c r="S873" i="1"/>
  <c r="S284" i="1"/>
  <c r="S1245" i="1"/>
  <c r="S1296" i="1"/>
  <c r="S1798" i="1"/>
  <c r="S285" i="1"/>
  <c r="S286" i="1"/>
  <c r="S287" i="1"/>
  <c r="S288" i="1"/>
  <c r="S289" i="1"/>
  <c r="S290" i="1"/>
  <c r="S291" i="1"/>
  <c r="S292" i="1"/>
  <c r="S1374" i="1"/>
  <c r="S293" i="1"/>
  <c r="S294" i="1"/>
  <c r="S295" i="1"/>
  <c r="S1399" i="1"/>
  <c r="S296" i="1"/>
  <c r="S1297" i="1"/>
  <c r="S874" i="1"/>
  <c r="S1322" i="1"/>
  <c r="S875" i="1"/>
  <c r="S297" i="1"/>
  <c r="S1039" i="1"/>
  <c r="S298" i="1"/>
  <c r="S299" i="1"/>
  <c r="S1196" i="1"/>
  <c r="S300" i="1"/>
  <c r="S301" i="1"/>
  <c r="S302" i="1"/>
  <c r="S303" i="1"/>
  <c r="S1610" i="1"/>
  <c r="S1582" i="1"/>
  <c r="S1040" i="1"/>
  <c r="S1298" i="1"/>
  <c r="S304" i="1"/>
  <c r="S305" i="1"/>
  <c r="S306" i="1"/>
  <c r="S307" i="1"/>
  <c r="S308" i="1"/>
  <c r="S1299" i="1"/>
  <c r="S1141" i="1"/>
  <c r="S309" i="1"/>
  <c r="S310" i="1"/>
  <c r="S311" i="1"/>
  <c r="S1246" i="1"/>
  <c r="S1460" i="1"/>
  <c r="S312" i="1"/>
  <c r="S1197" i="1"/>
  <c r="S1198" i="1"/>
  <c r="S2601" i="1"/>
  <c r="S2602" i="1"/>
  <c r="S2742" i="1"/>
  <c r="S2512" i="1"/>
  <c r="S3736" i="1"/>
  <c r="S2805" i="1"/>
  <c r="S3538" i="1"/>
  <c r="S2861" i="1"/>
  <c r="S3972" i="1"/>
  <c r="S2513" i="1"/>
  <c r="S3998" i="1"/>
  <c r="S3539" i="1"/>
  <c r="S3952" i="1"/>
  <c r="S3934" i="1"/>
  <c r="S3943" i="1"/>
  <c r="S2150" i="1"/>
  <c r="S3388" i="1"/>
  <c r="S2291" i="1"/>
  <c r="S3854" i="1"/>
  <c r="S2292" i="1"/>
  <c r="S2410" i="1"/>
  <c r="S2151" i="1"/>
  <c r="S3118" i="1"/>
  <c r="S2514" i="1"/>
  <c r="S3698" i="1"/>
  <c r="S2671" i="1"/>
  <c r="S3936" i="1"/>
  <c r="S2152" i="1"/>
  <c r="S3457" i="1"/>
  <c r="S2293" i="1"/>
  <c r="S3504" i="1"/>
  <c r="S4072" i="1"/>
  <c r="S3636" i="1"/>
  <c r="S2411" i="1"/>
  <c r="S3783" i="1"/>
  <c r="S3727" i="1"/>
  <c r="S2515" i="1"/>
  <c r="S2964" i="1"/>
  <c r="S3959" i="1"/>
  <c r="S3014" i="1"/>
  <c r="S1323" i="1"/>
  <c r="S1199" i="1"/>
  <c r="S1200" i="1"/>
  <c r="S313" i="1"/>
  <c r="S1705" i="1"/>
  <c r="S876" i="1"/>
  <c r="S314" i="1"/>
  <c r="S315" i="1"/>
  <c r="S877" i="1"/>
  <c r="S1461" i="1"/>
  <c r="S316" i="1"/>
  <c r="S1142" i="1"/>
  <c r="S317" i="1"/>
  <c r="S318" i="1"/>
  <c r="S1569" i="1"/>
  <c r="S319" i="1"/>
  <c r="S1143" i="1"/>
  <c r="S1855" i="1"/>
  <c r="S878" i="1"/>
  <c r="S1500" i="1"/>
  <c r="S2516" i="1"/>
  <c r="S3256" i="1"/>
  <c r="S3178" i="1"/>
  <c r="S3310" i="1"/>
  <c r="S3674" i="1"/>
  <c r="S2517" i="1"/>
  <c r="S3857" i="1"/>
  <c r="S2294" i="1"/>
  <c r="S3569" i="1"/>
  <c r="S4113" i="1"/>
  <c r="S3855" i="1"/>
  <c r="S3862" i="1"/>
  <c r="S3200" i="1"/>
  <c r="S3977" i="1"/>
  <c r="S3889" i="1"/>
  <c r="S2518" i="1"/>
  <c r="S3083" i="1"/>
  <c r="S2153" i="1"/>
  <c r="S3361" i="1"/>
  <c r="S3227" i="1"/>
  <c r="S3752" i="1"/>
  <c r="S3228" i="1"/>
  <c r="S1963" i="1"/>
  <c r="S2295" i="1"/>
  <c r="S3179" i="1"/>
  <c r="S2862" i="1"/>
  <c r="S3119" i="1"/>
  <c r="S2296" i="1"/>
  <c r="S2672" i="1"/>
  <c r="S2519" i="1"/>
  <c r="S3699" i="1"/>
  <c r="S3741" i="1"/>
  <c r="S2520" i="1"/>
  <c r="S2673" i="1"/>
  <c r="S3700" i="1"/>
  <c r="S2965" i="1"/>
  <c r="S2966" i="1"/>
  <c r="S2967" i="1"/>
  <c r="S3340" i="1"/>
  <c r="S3882" i="1"/>
  <c r="S2054" i="1"/>
  <c r="S2064" i="1"/>
  <c r="S1732" i="1"/>
  <c r="S720" i="1"/>
  <c r="S2718" i="1"/>
  <c r="S1768" i="1"/>
  <c r="S2700" i="1"/>
  <c r="S2575" i="1"/>
  <c r="S1881" i="1"/>
  <c r="S3607" i="1"/>
  <c r="S779" i="1"/>
  <c r="S2254" i="1"/>
  <c r="S1187" i="1"/>
  <c r="S3743" i="1"/>
  <c r="S2080" i="1"/>
  <c r="S2704" i="1"/>
  <c r="S2569" i="1"/>
  <c r="S2070" i="1"/>
  <c r="S2246" i="1"/>
  <c r="S2706" i="1"/>
  <c r="S1799" i="1"/>
  <c r="S1673" i="1"/>
  <c r="S1889" i="1"/>
  <c r="S1462" i="1"/>
  <c r="S1422" i="1"/>
  <c r="S3015" i="1"/>
  <c r="S1538" i="1"/>
  <c r="S1730" i="1"/>
  <c r="S879" i="1"/>
  <c r="S1724" i="1"/>
  <c r="S880" i="1"/>
  <c r="S1800" i="1"/>
  <c r="S320" i="1"/>
  <c r="S1300" i="1"/>
  <c r="S1521" i="1"/>
  <c r="S1522" i="1"/>
  <c r="S881" i="1"/>
  <c r="S882" i="1"/>
  <c r="S321" i="1"/>
  <c r="S1375" i="1"/>
  <c r="S1400" i="1"/>
  <c r="S1041" i="1"/>
  <c r="S883" i="1"/>
  <c r="S1201" i="1"/>
  <c r="S1042" i="1"/>
  <c r="S884" i="1"/>
  <c r="S1631" i="1"/>
  <c r="S885" i="1"/>
  <c r="S322" i="1"/>
  <c r="S323" i="1"/>
  <c r="S1423" i="1"/>
  <c r="S1590" i="1"/>
  <c r="S1914" i="1"/>
  <c r="S1846" i="1"/>
  <c r="S1144" i="1"/>
  <c r="S1324" i="1"/>
  <c r="S324" i="1"/>
  <c r="S1900" i="1"/>
  <c r="S325" i="1"/>
  <c r="S2300" i="1"/>
  <c r="S4019" i="1"/>
  <c r="S3363" i="1"/>
  <c r="S3646" i="1"/>
  <c r="S2301" i="1"/>
  <c r="S2302" i="1"/>
  <c r="S3873" i="1"/>
  <c r="S2521" i="1"/>
  <c r="S2155" i="1"/>
  <c r="S3548" i="1"/>
  <c r="S3533" i="1"/>
  <c r="S3471" i="1"/>
  <c r="S3330" i="1"/>
  <c r="S3824" i="1"/>
  <c r="S3364" i="1"/>
  <c r="S3016" i="1"/>
  <c r="S3146" i="1"/>
  <c r="S3789" i="1"/>
  <c r="S3389" i="1"/>
  <c r="S2864" i="1"/>
  <c r="S1966" i="1"/>
  <c r="S3229" i="1"/>
  <c r="S1967" i="1"/>
  <c r="S3390" i="1"/>
  <c r="S3084" i="1"/>
  <c r="S2968" i="1"/>
  <c r="S2604" i="1"/>
  <c r="S2522" i="1"/>
  <c r="S2743" i="1"/>
  <c r="S3342" i="1"/>
  <c r="S2605" i="1"/>
  <c r="S3837" i="1"/>
  <c r="S3773" i="1"/>
  <c r="S3933" i="1"/>
  <c r="S3147" i="1"/>
  <c r="S3869" i="1"/>
  <c r="S3017" i="1"/>
  <c r="S4035" i="1"/>
  <c r="S2744" i="1"/>
  <c r="S2523" i="1"/>
  <c r="S3886" i="1"/>
  <c r="S3343" i="1"/>
  <c r="S2915" i="1"/>
  <c r="S3898" i="1"/>
  <c r="S3561" i="1"/>
  <c r="S3541" i="1"/>
  <c r="S3629" i="1"/>
  <c r="S2865" i="1"/>
  <c r="S2916" i="1"/>
  <c r="S3085" i="1"/>
  <c r="S2303" i="1"/>
  <c r="S3312" i="1"/>
  <c r="S3018" i="1"/>
  <c r="S2745" i="1"/>
  <c r="S3086" i="1"/>
  <c r="S2917" i="1"/>
  <c r="S3391" i="1"/>
  <c r="S3758" i="1"/>
  <c r="S4049" i="1"/>
  <c r="S2866" i="1"/>
  <c r="S2413" i="1"/>
  <c r="S1043" i="1"/>
  <c r="S326" i="1"/>
  <c r="S327" i="1"/>
  <c r="S886" i="1"/>
  <c r="S1325" i="1"/>
  <c r="S328" i="1"/>
  <c r="S329" i="1"/>
  <c r="S330" i="1"/>
  <c r="S1247" i="1"/>
  <c r="S1248" i="1"/>
  <c r="S331" i="1"/>
  <c r="S1570" i="1"/>
  <c r="S332" i="1"/>
  <c r="S887" i="1"/>
  <c r="S333" i="1"/>
  <c r="S1326" i="1"/>
  <c r="S1145" i="1"/>
  <c r="S334" i="1"/>
  <c r="S335" i="1"/>
  <c r="S336" i="1"/>
  <c r="S1591" i="1"/>
  <c r="S337" i="1"/>
  <c r="S338" i="1"/>
  <c r="S1351" i="1"/>
  <c r="S1249" i="1"/>
  <c r="S339" i="1"/>
  <c r="S1352" i="1"/>
  <c r="S1731" i="1"/>
  <c r="S340" i="1"/>
  <c r="S1327" i="1"/>
  <c r="S1401" i="1"/>
  <c r="S341" i="1"/>
  <c r="S888" i="1"/>
  <c r="S1683" i="1"/>
  <c r="S1146" i="1"/>
  <c r="S1328" i="1"/>
  <c r="S342" i="1"/>
  <c r="S889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890" i="1"/>
  <c r="S1424" i="1"/>
  <c r="S1147" i="1"/>
  <c r="S355" i="1"/>
  <c r="S356" i="1"/>
  <c r="S357" i="1"/>
  <c r="S358" i="1"/>
  <c r="S2156" i="1"/>
  <c r="S2867" i="1"/>
  <c r="S3656" i="1"/>
  <c r="S3744" i="1"/>
  <c r="S4039" i="1"/>
  <c r="S2807" i="1"/>
  <c r="S3120" i="1"/>
  <c r="S2304" i="1"/>
  <c r="S2808" i="1"/>
  <c r="S3365" i="1"/>
  <c r="S2524" i="1"/>
  <c r="S3578" i="1"/>
  <c r="S3291" i="1"/>
  <c r="S3019" i="1"/>
  <c r="S3838" i="1"/>
  <c r="S4066" i="1"/>
  <c r="S2969" i="1"/>
  <c r="S4093" i="1"/>
  <c r="S3562" i="1"/>
  <c r="S3180" i="1"/>
  <c r="S1044" i="1"/>
  <c r="S359" i="1"/>
  <c r="S891" i="1"/>
  <c r="S360" i="1"/>
  <c r="S1045" i="1"/>
  <c r="S361" i="1"/>
  <c r="S362" i="1"/>
  <c r="S1046" i="1"/>
  <c r="S363" i="1"/>
  <c r="S1725" i="1"/>
  <c r="S1353" i="1"/>
  <c r="S892" i="1"/>
  <c r="S364" i="1"/>
  <c r="S1376" i="1"/>
  <c r="S365" i="1"/>
  <c r="S366" i="1"/>
  <c r="S367" i="1"/>
  <c r="S1047" i="1"/>
  <c r="S368" i="1"/>
  <c r="S1664" i="1"/>
  <c r="S3753" i="1"/>
  <c r="S2157" i="1"/>
  <c r="S2809" i="1"/>
  <c r="S3957" i="1"/>
  <c r="S2525" i="1"/>
  <c r="S2970" i="1"/>
  <c r="S3893" i="1"/>
  <c r="S2971" i="1"/>
  <c r="S3344" i="1"/>
  <c r="S2158" i="1"/>
  <c r="S3020" i="1"/>
  <c r="S4060" i="1"/>
  <c r="S3666" i="1"/>
  <c r="S2674" i="1"/>
  <c r="S3718" i="1"/>
  <c r="S2868" i="1"/>
  <c r="S3742" i="1"/>
  <c r="S3874" i="1"/>
  <c r="S2414" i="1"/>
  <c r="S2415" i="1"/>
  <c r="S2746" i="1"/>
  <c r="S3579" i="1"/>
  <c r="S3366" i="1"/>
  <c r="S3878" i="1"/>
  <c r="S3794" i="1"/>
  <c r="S3257" i="1"/>
  <c r="S2918" i="1"/>
  <c r="S3962" i="1"/>
  <c r="S2159" i="1"/>
  <c r="S3542" i="1"/>
  <c r="S3803" i="1"/>
  <c r="S4043" i="1"/>
  <c r="S3630" i="1"/>
  <c r="S4033" i="1"/>
  <c r="S3505" i="1"/>
  <c r="S3930" i="1"/>
  <c r="S3811" i="1"/>
  <c r="S2416" i="1"/>
  <c r="S3549" i="1"/>
  <c r="S3201" i="1"/>
  <c r="S369" i="1"/>
  <c r="S1202" i="1"/>
  <c r="S370" i="1"/>
  <c r="S371" i="1"/>
  <c r="S372" i="1"/>
  <c r="S1706" i="1"/>
  <c r="S373" i="1"/>
  <c r="S1377" i="1"/>
  <c r="S1747" i="1"/>
  <c r="S1484" i="1"/>
  <c r="S374" i="1"/>
  <c r="S1847" i="1"/>
  <c r="S375" i="1"/>
  <c r="S376" i="1"/>
  <c r="S377" i="1"/>
  <c r="S1828" i="1"/>
  <c r="S1203" i="1"/>
  <c r="S1250" i="1"/>
  <c r="S378" i="1"/>
  <c r="S1204" i="1"/>
  <c r="S893" i="1"/>
  <c r="S379" i="1"/>
  <c r="S894" i="1"/>
  <c r="S380" i="1"/>
  <c r="S1148" i="1"/>
  <c r="S1611" i="1"/>
  <c r="S1205" i="1"/>
  <c r="S1501" i="1"/>
  <c r="S381" i="1"/>
  <c r="S1808" i="1"/>
  <c r="S895" i="1"/>
  <c r="S1251" i="1"/>
  <c r="S1048" i="1"/>
  <c r="S1252" i="1"/>
  <c r="S1645" i="1"/>
  <c r="S1485" i="1"/>
  <c r="S896" i="1"/>
  <c r="S1425" i="1"/>
  <c r="S897" i="1"/>
  <c r="S382" i="1"/>
  <c r="S898" i="1"/>
  <c r="S1378" i="1"/>
  <c r="S383" i="1"/>
  <c r="S384" i="1"/>
  <c r="S1910" i="1"/>
  <c r="S385" i="1"/>
  <c r="S386" i="1"/>
  <c r="S387" i="1"/>
  <c r="S388" i="1"/>
  <c r="S1049" i="1"/>
  <c r="S1707" i="1"/>
  <c r="S389" i="1"/>
  <c r="S390" i="1"/>
  <c r="S1612" i="1"/>
  <c r="S391" i="1"/>
  <c r="S1050" i="1"/>
  <c r="S392" i="1"/>
  <c r="S393" i="1"/>
  <c r="S394" i="1"/>
  <c r="S1329" i="1"/>
  <c r="S2810" i="1"/>
  <c r="S1968" i="1"/>
  <c r="S1969" i="1"/>
  <c r="S3313" i="1"/>
  <c r="S2160" i="1"/>
  <c r="S2161" i="1"/>
  <c r="S3631" i="1"/>
  <c r="S2162" i="1"/>
  <c r="S3202" i="1"/>
  <c r="S3955" i="1"/>
  <c r="S3367" i="1"/>
  <c r="S2919" i="1"/>
  <c r="S2305" i="1"/>
  <c r="S2417" i="1"/>
  <c r="S3087" i="1"/>
  <c r="S2526" i="1"/>
  <c r="S3638" i="1"/>
  <c r="S2606" i="1"/>
  <c r="S3515" i="1"/>
  <c r="S3043" i="1"/>
  <c r="S3292" i="1"/>
  <c r="S2306" i="1"/>
  <c r="S2163" i="1"/>
  <c r="S3203" i="1"/>
  <c r="S3701" i="1"/>
  <c r="S2164" i="1"/>
  <c r="S3181" i="1"/>
  <c r="S2165" i="1"/>
  <c r="S2527" i="1"/>
  <c r="S3947" i="1"/>
  <c r="S3710" i="1"/>
  <c r="S2307" i="1"/>
  <c r="S1970" i="1"/>
  <c r="S2166" i="1"/>
  <c r="S3368" i="1"/>
  <c r="S2528" i="1"/>
  <c r="S2529" i="1"/>
  <c r="S2607" i="1"/>
  <c r="S1971" i="1"/>
  <c r="S3768" i="1"/>
  <c r="S2167" i="1"/>
  <c r="S1972" i="1"/>
  <c r="S3369" i="1"/>
  <c r="S2920" i="1"/>
  <c r="S2972" i="1"/>
  <c r="S2921" i="1"/>
  <c r="S2608" i="1"/>
  <c r="S3370" i="1"/>
  <c r="S2168" i="1"/>
  <c r="S3605" i="1"/>
  <c r="S2169" i="1"/>
  <c r="S2170" i="1"/>
  <c r="S3795" i="1"/>
  <c r="S3258" i="1"/>
  <c r="S3610" i="1"/>
  <c r="S1973" i="1"/>
  <c r="S2609" i="1"/>
  <c r="S3506" i="1"/>
  <c r="S3044" i="1"/>
  <c r="S4095" i="1"/>
  <c r="S2418" i="1"/>
  <c r="S2419" i="1"/>
  <c r="S2811" i="1"/>
  <c r="S3314" i="1"/>
  <c r="S3230" i="1"/>
  <c r="S3737" i="1"/>
  <c r="S3415" i="1"/>
  <c r="S2420" i="1"/>
  <c r="S3589" i="1"/>
  <c r="S2421" i="1"/>
  <c r="S2171" i="1"/>
  <c r="S3045" i="1"/>
  <c r="S3433" i="1"/>
  <c r="S3863" i="1"/>
  <c r="S3563" i="1"/>
  <c r="S3121" i="1"/>
  <c r="S3021" i="1"/>
  <c r="S3204" i="1"/>
  <c r="S3797" i="1"/>
  <c r="S3205" i="1"/>
  <c r="S2172" i="1"/>
  <c r="S395" i="1"/>
  <c r="S1632" i="1"/>
  <c r="S2869" i="1"/>
  <c r="S2422" i="1"/>
  <c r="S396" i="1"/>
  <c r="S1726" i="1"/>
  <c r="S1825" i="1"/>
  <c r="S1974" i="1"/>
  <c r="S1665" i="1"/>
  <c r="S1739" i="1"/>
  <c r="S1841" i="1"/>
  <c r="S1379" i="1"/>
  <c r="S397" i="1"/>
  <c r="S1463" i="1"/>
  <c r="S398" i="1"/>
  <c r="S1592" i="1"/>
  <c r="S399" i="1"/>
  <c r="S1206" i="1"/>
  <c r="S1674" i="1"/>
  <c r="S400" i="1"/>
  <c r="S401" i="1"/>
  <c r="S899" i="1"/>
  <c r="S1890" i="1"/>
  <c r="S402" i="1"/>
  <c r="S403" i="1"/>
  <c r="S1402" i="1"/>
  <c r="S404" i="1"/>
  <c r="S1253" i="1"/>
  <c r="S900" i="1"/>
  <c r="S1426" i="1"/>
  <c r="S405" i="1"/>
  <c r="S1051" i="1"/>
  <c r="S1354" i="1"/>
  <c r="S406" i="1"/>
  <c r="S1355" i="1"/>
  <c r="S1820" i="1"/>
  <c r="S407" i="1"/>
  <c r="S901" i="1"/>
  <c r="S1301" i="1"/>
  <c r="S408" i="1"/>
  <c r="S409" i="1"/>
  <c r="S1330" i="1"/>
  <c r="S902" i="1"/>
  <c r="S1403" i="1"/>
  <c r="S1748" i="1"/>
  <c r="S410" i="1"/>
  <c r="S1896" i="1"/>
  <c r="S411" i="1"/>
  <c r="S412" i="1"/>
  <c r="S413" i="1"/>
  <c r="S414" i="1"/>
  <c r="S415" i="1"/>
  <c r="S416" i="1"/>
  <c r="S1427" i="1"/>
  <c r="S903" i="1"/>
  <c r="S1613" i="1"/>
  <c r="S417" i="1"/>
  <c r="S418" i="1"/>
  <c r="S419" i="1"/>
  <c r="S2973" i="1"/>
  <c r="S2870" i="1"/>
  <c r="S1975" i="1"/>
  <c r="S3206" i="1"/>
  <c r="S3088" i="1"/>
  <c r="S3657" i="1"/>
  <c r="S2610" i="1"/>
  <c r="S3472" i="1"/>
  <c r="S3331" i="1"/>
  <c r="S3864" i="1"/>
  <c r="S2423" i="1"/>
  <c r="S3941" i="1"/>
  <c r="S2812" i="1"/>
  <c r="S2974" i="1"/>
  <c r="S3259" i="1"/>
  <c r="S2424" i="1"/>
  <c r="S3148" i="1"/>
  <c r="S3122" i="1"/>
  <c r="S2747" i="1"/>
  <c r="S3751" i="1"/>
  <c r="S3702" i="1"/>
  <c r="S4079" i="1"/>
  <c r="S2308" i="1"/>
  <c r="S1593" i="1"/>
  <c r="S1874" i="1"/>
  <c r="S420" i="1"/>
  <c r="S1832" i="1"/>
  <c r="S1207" i="1"/>
  <c r="S1149" i="1"/>
  <c r="S1867" i="1"/>
  <c r="S1614" i="1"/>
  <c r="S1539" i="1"/>
  <c r="S1302" i="1"/>
  <c r="S1833" i="1"/>
  <c r="S1891" i="1"/>
  <c r="S1331" i="1"/>
  <c r="S1502" i="1"/>
  <c r="S1052" i="1"/>
  <c r="S1764" i="1"/>
  <c r="S1801" i="1"/>
  <c r="S1675" i="1"/>
  <c r="S1523" i="1"/>
  <c r="S1653" i="1"/>
  <c r="S1802" i="1"/>
  <c r="S1594" i="1"/>
  <c r="S1842" i="1"/>
  <c r="S1524" i="1"/>
  <c r="S904" i="1"/>
  <c r="S905" i="1"/>
  <c r="S1254" i="1"/>
  <c r="S1208" i="1"/>
  <c r="S1882" i="1"/>
  <c r="S906" i="1"/>
  <c r="S1428" i="1"/>
  <c r="S1788" i="1"/>
  <c r="S1633" i="1"/>
  <c r="S1897" i="1"/>
  <c r="S1503" i="1"/>
  <c r="S1053" i="1"/>
  <c r="S1595" i="1"/>
  <c r="S1504" i="1"/>
  <c r="S1843" i="1"/>
  <c r="S1727" i="1"/>
  <c r="S1757" i="1"/>
  <c r="S1765" i="1"/>
  <c r="S1150" i="1"/>
  <c r="S1429" i="1"/>
  <c r="S1809" i="1"/>
  <c r="S1430" i="1"/>
  <c r="S1151" i="1"/>
  <c r="S421" i="1"/>
  <c r="S1486" i="1"/>
  <c r="S422" i="1"/>
  <c r="S1848" i="1"/>
  <c r="S423" i="1"/>
  <c r="S1054" i="1"/>
  <c r="S1857" i="1"/>
  <c r="S424" i="1"/>
  <c r="S1055" i="1"/>
  <c r="S1332" i="1"/>
  <c r="S3543" i="1"/>
  <c r="S1976" i="1"/>
  <c r="S3149" i="1"/>
  <c r="S1977" i="1"/>
  <c r="S2611" i="1"/>
  <c r="S2173" i="1"/>
  <c r="S2174" i="1"/>
  <c r="S1978" i="1"/>
  <c r="S3759" i="1"/>
  <c r="S2309" i="1"/>
  <c r="S2425" i="1"/>
  <c r="S3611" i="1"/>
  <c r="S3945" i="1"/>
  <c r="S3207" i="1"/>
  <c r="S2530" i="1"/>
  <c r="S3858" i="1"/>
  <c r="S3989" i="1"/>
  <c r="S1979" i="1"/>
  <c r="S3875" i="1"/>
  <c r="S2871" i="1"/>
  <c r="S2310" i="1"/>
  <c r="S3371" i="1"/>
  <c r="S3345" i="1"/>
  <c r="S2175" i="1"/>
  <c r="S1980" i="1"/>
  <c r="S3570" i="1"/>
  <c r="S3293" i="1"/>
  <c r="S2748" i="1"/>
  <c r="S1981" i="1"/>
  <c r="S2311" i="1"/>
  <c r="S1982" i="1"/>
  <c r="S3182" i="1"/>
  <c r="S2312" i="1"/>
  <c r="S2313" i="1"/>
  <c r="S3688" i="1"/>
  <c r="S2176" i="1"/>
  <c r="S1983" i="1"/>
  <c r="S2872" i="1"/>
  <c r="S3507" i="1"/>
  <c r="S3516" i="1"/>
  <c r="S425" i="1"/>
  <c r="S1356" i="1"/>
  <c r="S426" i="1"/>
  <c r="S1821" i="1"/>
  <c r="S427" i="1"/>
  <c r="S907" i="1"/>
  <c r="S428" i="1"/>
  <c r="S1255" i="1"/>
  <c r="S429" i="1"/>
  <c r="S1404" i="1"/>
  <c r="S1903" i="1"/>
  <c r="S908" i="1"/>
  <c r="S430" i="1"/>
  <c r="S431" i="1"/>
  <c r="S909" i="1"/>
  <c r="S432" i="1"/>
  <c r="S433" i="1"/>
  <c r="S434" i="1"/>
  <c r="S435" i="1"/>
  <c r="S1596" i="1"/>
  <c r="S3790" i="1"/>
  <c r="S2177" i="1"/>
  <c r="S2612" i="1"/>
  <c r="S3544" i="1"/>
  <c r="S3150" i="1"/>
  <c r="S2314" i="1"/>
  <c r="S2975" i="1"/>
  <c r="S3754" i="1"/>
  <c r="S2749" i="1"/>
  <c r="S3632" i="1"/>
  <c r="S2675" i="1"/>
  <c r="S3564" i="1"/>
  <c r="S2531" i="1"/>
  <c r="S3123" i="1"/>
  <c r="S2315" i="1"/>
  <c r="S3346" i="1"/>
  <c r="S2316" i="1"/>
  <c r="S3633" i="1"/>
  <c r="S3517" i="1"/>
  <c r="S2873" i="1"/>
  <c r="S1152" i="1"/>
  <c r="S910" i="1"/>
  <c r="S1838" i="1"/>
  <c r="S436" i="1"/>
  <c r="S437" i="1"/>
  <c r="S1822" i="1"/>
  <c r="S438" i="1"/>
  <c r="S1056" i="1"/>
  <c r="S1505" i="1"/>
  <c r="S1789" i="1"/>
  <c r="S439" i="1"/>
  <c r="S1875" i="1"/>
  <c r="S911" i="1"/>
  <c r="S1380" i="1"/>
  <c r="S1057" i="1"/>
  <c r="S912" i="1"/>
  <c r="S1861" i="1"/>
  <c r="S913" i="1"/>
  <c r="S1839" i="1"/>
  <c r="S1823" i="1"/>
  <c r="S3565" i="1"/>
  <c r="S3151" i="1"/>
  <c r="S3921" i="1"/>
  <c r="S3089" i="1"/>
  <c r="S2922" i="1"/>
  <c r="S3848" i="1"/>
  <c r="S2426" i="1"/>
  <c r="S2427" i="1"/>
  <c r="S1984" i="1"/>
  <c r="S3416" i="1"/>
  <c r="S3294" i="1"/>
  <c r="S2750" i="1"/>
  <c r="S3784" i="1"/>
  <c r="S3347" i="1"/>
  <c r="S2813" i="1"/>
  <c r="S3183" i="1"/>
  <c r="S3833" i="1"/>
  <c r="S3152" i="1"/>
  <c r="S2976" i="1"/>
  <c r="S3774" i="1"/>
  <c r="S3392" i="1"/>
  <c r="S3571" i="1"/>
  <c r="S4103" i="1"/>
  <c r="S4073" i="1"/>
  <c r="S4007" i="1"/>
  <c r="S3667" i="1"/>
  <c r="S2178" i="1"/>
  <c r="S4074" i="1"/>
  <c r="S2676" i="1"/>
  <c r="S3860" i="1"/>
  <c r="S3887" i="1"/>
  <c r="S3853" i="1"/>
  <c r="S3907" i="1"/>
  <c r="S4068" i="1"/>
  <c r="S4027" i="1"/>
  <c r="S3975" i="1"/>
  <c r="S3761" i="1"/>
  <c r="S4099" i="1"/>
  <c r="S3719" i="1"/>
  <c r="S3208" i="1"/>
  <c r="S4089" i="1"/>
  <c r="S3846" i="1"/>
  <c r="S3417" i="1"/>
  <c r="S3942" i="1"/>
  <c r="S3944" i="1"/>
  <c r="S3879" i="1"/>
  <c r="S4016" i="1"/>
  <c r="S3965" i="1"/>
  <c r="S4061" i="1"/>
  <c r="S4090" i="1"/>
  <c r="S3946" i="1"/>
  <c r="S4067" i="1"/>
  <c r="S3940" i="1"/>
  <c r="S4017" i="1"/>
  <c r="S3880" i="1"/>
  <c r="S4006" i="1"/>
  <c r="S4028" i="1"/>
  <c r="S4087" i="1"/>
  <c r="S3124" i="1"/>
  <c r="S4013" i="1"/>
  <c r="S1256" i="1"/>
  <c r="S440" i="1"/>
  <c r="S1209" i="1"/>
  <c r="S1615" i="1"/>
  <c r="S1153" i="1"/>
  <c r="S441" i="1"/>
  <c r="S1815" i="1"/>
  <c r="S442" i="1"/>
  <c r="S914" i="1"/>
  <c r="S1553" i="1"/>
  <c r="S1333" i="1"/>
  <c r="S443" i="1"/>
  <c r="S444" i="1"/>
  <c r="S445" i="1"/>
  <c r="S1357" i="1"/>
  <c r="S446" i="1"/>
  <c r="S447" i="1"/>
  <c r="S1676" i="1"/>
  <c r="S915" i="1"/>
  <c r="S1487" i="1"/>
  <c r="S4021" i="1"/>
  <c r="S3895" i="1"/>
  <c r="S3991" i="1"/>
  <c r="S3915" i="1"/>
  <c r="S3348" i="1"/>
  <c r="S3928" i="1"/>
  <c r="S3153" i="1"/>
  <c r="S3184" i="1"/>
  <c r="S3988" i="1"/>
  <c r="S3996" i="1"/>
  <c r="S4077" i="1"/>
  <c r="S3916" i="1"/>
  <c r="S4047" i="1"/>
  <c r="S4111" i="1"/>
  <c r="S3046" i="1"/>
  <c r="S4080" i="1"/>
  <c r="S3372" i="1"/>
  <c r="S2317" i="1"/>
  <c r="S4044" i="1"/>
  <c r="S3845" i="1"/>
  <c r="S3960" i="1"/>
  <c r="S3373" i="1"/>
  <c r="S3738" i="1"/>
  <c r="S4062" i="1"/>
  <c r="S3861" i="1"/>
  <c r="S3518" i="1"/>
  <c r="S3260" i="1"/>
  <c r="S3393" i="1"/>
  <c r="S4015" i="1"/>
  <c r="S3908" i="1"/>
  <c r="S3261" i="1"/>
  <c r="S3985" i="1"/>
  <c r="S3809" i="1"/>
  <c r="S4025" i="1"/>
  <c r="S3883" i="1"/>
  <c r="S3508" i="1"/>
  <c r="S3981" i="1"/>
  <c r="S4034" i="1"/>
  <c r="S3550" i="1"/>
  <c r="S3929" i="1"/>
  <c r="S3821" i="1"/>
  <c r="S3349" i="1"/>
  <c r="S4051" i="1"/>
  <c r="S2814" i="1"/>
  <c r="S4076" i="1"/>
  <c r="S3295" i="1"/>
  <c r="S2428" i="1"/>
  <c r="S3658" i="1"/>
  <c r="S3262" i="1"/>
  <c r="S4042" i="1"/>
  <c r="S3473" i="1"/>
  <c r="S4011" i="1"/>
  <c r="S2179" i="1"/>
  <c r="S3090" i="1"/>
  <c r="S3760" i="1"/>
  <c r="S3679" i="1"/>
  <c r="S3865" i="1"/>
  <c r="S3762" i="1"/>
  <c r="S3612" i="1"/>
  <c r="S3850" i="1"/>
  <c r="S2815" i="1"/>
  <c r="S3125" i="1"/>
  <c r="S3659" i="1"/>
  <c r="S3842" i="1"/>
  <c r="S3856" i="1"/>
  <c r="S3899" i="1"/>
  <c r="S3418" i="1"/>
  <c r="S2613" i="1"/>
  <c r="S3434" i="1"/>
  <c r="S3994" i="1"/>
  <c r="S3961" i="1"/>
  <c r="S2977" i="1"/>
  <c r="S3680" i="1"/>
  <c r="S2429" i="1"/>
  <c r="S4102" i="1"/>
  <c r="S4059" i="1"/>
  <c r="S3154" i="1"/>
  <c r="S3490" i="1"/>
  <c r="S3970" i="1"/>
  <c r="S4052" i="1"/>
  <c r="S3126" i="1"/>
  <c r="S2978" i="1"/>
  <c r="S3047" i="1"/>
  <c r="S2816" i="1"/>
  <c r="S3350" i="1"/>
  <c r="S2180" i="1"/>
  <c r="S2532" i="1"/>
  <c r="S3155" i="1"/>
  <c r="S3263" i="1"/>
  <c r="S3127" i="1"/>
  <c r="S3264" i="1"/>
  <c r="S2181" i="1"/>
  <c r="S2318" i="1"/>
  <c r="S3296" i="1"/>
  <c r="S1985" i="1"/>
  <c r="S2319" i="1"/>
  <c r="S1986" i="1"/>
  <c r="S1987" i="1"/>
  <c r="S3509" i="1"/>
  <c r="S3566" i="1"/>
  <c r="S3048" i="1"/>
  <c r="S3551" i="1"/>
  <c r="S3639" i="1"/>
  <c r="S3474" i="1"/>
  <c r="S3937" i="1"/>
  <c r="S2751" i="1"/>
  <c r="S2817" i="1"/>
  <c r="S2752" i="1"/>
  <c r="S2753" i="1"/>
  <c r="S1988" i="1"/>
  <c r="S2754" i="1"/>
  <c r="S1989" i="1"/>
  <c r="S2614" i="1"/>
  <c r="S2615" i="1"/>
  <c r="S3909" i="1"/>
  <c r="S2182" i="1"/>
  <c r="S3660" i="1"/>
  <c r="S3545" i="1"/>
  <c r="S2183" i="1"/>
  <c r="S2184" i="1"/>
  <c r="S916" i="1"/>
  <c r="S448" i="1"/>
  <c r="S1405" i="1"/>
  <c r="S1406" i="1"/>
  <c r="S917" i="1"/>
  <c r="S449" i="1"/>
  <c r="S1708" i="1"/>
  <c r="S450" i="1"/>
  <c r="S1464" i="1"/>
  <c r="S451" i="1"/>
  <c r="S1257" i="1"/>
  <c r="S1058" i="1"/>
  <c r="S1059" i="1"/>
  <c r="S1060" i="1"/>
  <c r="S1407" i="1"/>
  <c r="S452" i="1"/>
  <c r="S1696" i="1"/>
  <c r="S1488" i="1"/>
  <c r="S1258" i="1"/>
  <c r="S453" i="1"/>
  <c r="S454" i="1"/>
  <c r="S1303" i="1"/>
  <c r="S1431" i="1"/>
  <c r="S1061" i="1"/>
  <c r="S1717" i="1"/>
  <c r="S455" i="1"/>
  <c r="S918" i="1"/>
  <c r="S1062" i="1"/>
  <c r="S456" i="1"/>
  <c r="S919" i="1"/>
  <c r="S457" i="1"/>
  <c r="S458" i="1"/>
  <c r="S459" i="1"/>
  <c r="S920" i="1"/>
  <c r="S1063" i="1"/>
  <c r="S1154" i="1"/>
  <c r="S1697" i="1"/>
  <c r="S1334" i="1"/>
  <c r="S921" i="1"/>
  <c r="S922" i="1"/>
  <c r="S3156" i="1"/>
  <c r="S3022" i="1"/>
  <c r="S3510" i="1"/>
  <c r="S2430" i="1"/>
  <c r="S3580" i="1"/>
  <c r="S3647" i="1"/>
  <c r="S3265" i="1"/>
  <c r="S3315" i="1"/>
  <c r="S1990" i="1"/>
  <c r="S3818" i="1"/>
  <c r="S2677" i="1"/>
  <c r="S1991" i="1"/>
  <c r="S3419" i="1"/>
  <c r="S2431" i="1"/>
  <c r="S3931" i="1"/>
  <c r="S3394" i="1"/>
  <c r="S1992" i="1"/>
  <c r="S3581" i="1"/>
  <c r="S3739" i="1"/>
  <c r="S2755" i="1"/>
  <c r="S3681" i="1"/>
  <c r="S4054" i="1"/>
  <c r="S4045" i="1"/>
  <c r="S3966" i="1"/>
  <c r="S4105" i="1"/>
  <c r="S2923" i="1"/>
  <c r="S4086" i="1"/>
  <c r="S4032" i="1"/>
  <c r="S4050" i="1"/>
  <c r="S3828" i="1"/>
  <c r="S3266" i="1"/>
  <c r="S4088" i="1"/>
  <c r="S4038" i="1"/>
  <c r="S4056" i="1"/>
  <c r="S3267" i="1"/>
  <c r="S3091" i="1"/>
  <c r="S4082" i="1"/>
  <c r="S3519" i="1"/>
  <c r="S3648" i="1"/>
  <c r="S4058" i="1"/>
  <c r="S4022" i="1"/>
  <c r="S4069" i="1"/>
  <c r="S2924" i="1"/>
  <c r="S3520" i="1"/>
  <c r="S3675" i="1"/>
  <c r="S2432" i="1"/>
  <c r="S1993" i="1"/>
  <c r="S2320" i="1"/>
  <c r="S3670" i="1"/>
  <c r="S2979" i="1"/>
  <c r="S3851" i="1"/>
  <c r="S3092" i="1"/>
  <c r="S3859" i="1"/>
  <c r="S3974" i="1"/>
  <c r="S3711" i="1"/>
  <c r="S2678" i="1"/>
  <c r="S2185" i="1"/>
  <c r="S3332" i="1"/>
  <c r="S2321" i="1"/>
  <c r="S2186" i="1"/>
  <c r="S2818" i="1"/>
  <c r="S3745" i="1"/>
  <c r="S2679" i="1"/>
  <c r="S3924" i="1"/>
  <c r="S4081" i="1"/>
  <c r="S2819" i="1"/>
  <c r="S3720" i="1"/>
  <c r="S4092" i="1"/>
  <c r="S3775" i="1"/>
  <c r="S3395" i="1"/>
  <c r="S4094" i="1"/>
  <c r="S4048" i="1"/>
  <c r="S4002" i="1"/>
  <c r="S4091" i="1"/>
  <c r="S3682" i="1"/>
  <c r="S4057" i="1"/>
  <c r="S4012" i="1"/>
  <c r="S3567" i="1"/>
  <c r="S3435" i="1"/>
  <c r="S3953" i="1"/>
  <c r="S4075" i="1"/>
  <c r="S4097" i="1"/>
  <c r="S4114" i="1"/>
  <c r="S4018" i="1"/>
  <c r="S4107" i="1"/>
  <c r="S1994" i="1"/>
  <c r="S2533" i="1"/>
  <c r="S2756" i="1"/>
  <c r="S3765" i="1"/>
  <c r="S4084" i="1"/>
  <c r="S3534" i="1"/>
  <c r="S3956" i="1"/>
  <c r="S3049" i="1"/>
  <c r="S4041" i="1"/>
  <c r="S3968" i="1"/>
  <c r="S3903" i="1"/>
  <c r="S4063" i="1"/>
  <c r="S3649" i="1"/>
  <c r="S4106" i="1"/>
  <c r="S4000" i="1"/>
  <c r="S4071" i="1"/>
  <c r="S3689" i="1"/>
  <c r="S3157" i="1"/>
  <c r="S3812" i="1"/>
  <c r="S3979" i="1"/>
  <c r="S3997" i="1"/>
  <c r="S4020" i="1"/>
  <c r="S2433" i="1"/>
  <c r="S4104" i="1"/>
  <c r="S4070" i="1"/>
  <c r="S3964" i="1"/>
  <c r="S4096" i="1"/>
  <c r="S3901" i="1"/>
  <c r="S3268" i="1"/>
  <c r="S4030" i="1"/>
  <c r="S2680" i="1"/>
  <c r="S3598" i="1"/>
  <c r="S3954" i="1"/>
  <c r="S3690" i="1"/>
  <c r="S4029" i="1"/>
  <c r="S3829" i="1"/>
  <c r="S3830" i="1"/>
  <c r="S2187" i="1"/>
  <c r="S2681" i="1"/>
  <c r="S3297" i="1"/>
  <c r="S1995" i="1"/>
  <c r="S3269" i="1"/>
  <c r="S1996" i="1"/>
  <c r="S2757" i="1"/>
  <c r="S2534" i="1"/>
  <c r="S3791" i="1"/>
  <c r="S2758" i="1"/>
  <c r="S2820" i="1"/>
  <c r="S3640" i="1"/>
  <c r="S3374" i="1"/>
  <c r="S3662" i="1"/>
  <c r="S2188" i="1"/>
  <c r="S2616" i="1"/>
  <c r="S4008" i="1"/>
  <c r="S2189" i="1"/>
  <c r="S3535" i="1"/>
  <c r="S3776" i="1"/>
  <c r="S2874" i="1"/>
  <c r="S2190" i="1"/>
  <c r="S2191" i="1"/>
  <c r="S2759" i="1"/>
  <c r="S2760" i="1"/>
  <c r="S2192" i="1"/>
  <c r="S2761" i="1"/>
  <c r="S4037" i="1"/>
  <c r="S2535" i="1"/>
  <c r="S2821" i="1"/>
  <c r="S3804" i="1"/>
  <c r="S3721" i="1"/>
  <c r="S2434" i="1"/>
  <c r="S2536" i="1"/>
  <c r="S2537" i="1"/>
  <c r="S3298" i="1"/>
  <c r="S2822" i="1"/>
  <c r="S2875" i="1"/>
  <c r="S1790" i="1"/>
  <c r="S1155" i="1"/>
  <c r="S1844" i="1"/>
  <c r="S1616" i="1"/>
  <c r="S1358" i="1"/>
  <c r="S923" i="1"/>
  <c r="S4055" i="1"/>
  <c r="S3938" i="1"/>
  <c r="S2682" i="1"/>
  <c r="S2322" i="1"/>
  <c r="S3621" i="1"/>
  <c r="S2683" i="1"/>
  <c r="S3888" i="1"/>
  <c r="S2323" i="1"/>
  <c r="S2324" i="1"/>
  <c r="S4053" i="1"/>
  <c r="S2980" i="1"/>
  <c r="S2193" i="1"/>
  <c r="S3976" i="1"/>
  <c r="S2684" i="1"/>
  <c r="S460" i="1"/>
  <c r="S461" i="1"/>
  <c r="S1156" i="1"/>
  <c r="S462" i="1"/>
  <c r="S463" i="1"/>
  <c r="S464" i="1"/>
  <c r="S1064" i="1"/>
  <c r="S465" i="1"/>
  <c r="S466" i="1"/>
  <c r="S467" i="1"/>
  <c r="S924" i="1"/>
  <c r="S468" i="1"/>
  <c r="S469" i="1"/>
  <c r="S470" i="1"/>
  <c r="S925" i="1"/>
  <c r="S471" i="1"/>
  <c r="S472" i="1"/>
  <c r="S473" i="1"/>
  <c r="S1525" i="1"/>
  <c r="S474" i="1"/>
  <c r="S475" i="1"/>
  <c r="S1709" i="1"/>
  <c r="S476" i="1"/>
  <c r="S477" i="1"/>
  <c r="S478" i="1"/>
  <c r="S1432" i="1"/>
  <c r="S926" i="1"/>
  <c r="S479" i="1"/>
  <c r="S480" i="1"/>
  <c r="S481" i="1"/>
  <c r="S482" i="1"/>
  <c r="S1157" i="1"/>
  <c r="S483" i="1"/>
  <c r="S484" i="1"/>
  <c r="S485" i="1"/>
  <c r="S1433" i="1"/>
  <c r="S486" i="1"/>
  <c r="S487" i="1"/>
  <c r="S488" i="1"/>
  <c r="S489" i="1"/>
  <c r="S1065" i="1"/>
  <c r="S1158" i="1"/>
  <c r="S1210" i="1"/>
  <c r="S927" i="1"/>
  <c r="S928" i="1"/>
  <c r="S490" i="1"/>
  <c r="S929" i="1"/>
  <c r="S93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931" i="1"/>
  <c r="S503" i="1"/>
  <c r="S1554" i="1"/>
  <c r="S504" i="1"/>
  <c r="S1646" i="1"/>
  <c r="S1810" i="1"/>
  <c r="S1666" i="1"/>
  <c r="S505" i="1"/>
  <c r="S1066" i="1"/>
  <c r="S506" i="1"/>
  <c r="S932" i="1"/>
  <c r="S507" i="1"/>
  <c r="S933" i="1"/>
  <c r="S1159" i="1"/>
  <c r="S934" i="1"/>
  <c r="S508" i="1"/>
  <c r="S509" i="1"/>
  <c r="S510" i="1"/>
  <c r="S511" i="1"/>
  <c r="S1526" i="1"/>
  <c r="S512" i="1"/>
  <c r="S513" i="1"/>
  <c r="S514" i="1"/>
  <c r="S935" i="1"/>
  <c r="S515" i="1"/>
  <c r="S516" i="1"/>
  <c r="S517" i="1"/>
  <c r="S518" i="1"/>
  <c r="S936" i="1"/>
  <c r="S937" i="1"/>
  <c r="S519" i="1"/>
  <c r="S520" i="1"/>
  <c r="S521" i="1"/>
  <c r="S522" i="1"/>
  <c r="S523" i="1"/>
  <c r="S524" i="1"/>
  <c r="S525" i="1"/>
  <c r="S526" i="1"/>
  <c r="S527" i="1"/>
  <c r="S528" i="1"/>
  <c r="S2823" i="1"/>
  <c r="S3396" i="1"/>
  <c r="S3870" i="1"/>
  <c r="S2876" i="1"/>
  <c r="S3792" i="1"/>
  <c r="S3763" i="1"/>
  <c r="S4036" i="1"/>
  <c r="S2824" i="1"/>
  <c r="S2825" i="1"/>
  <c r="S2325" i="1"/>
  <c r="S3128" i="1"/>
  <c r="S3536" i="1"/>
  <c r="S3703" i="1"/>
  <c r="S2194" i="1"/>
  <c r="S3822" i="1"/>
  <c r="S3819" i="1"/>
  <c r="S2326" i="1"/>
  <c r="S2925" i="1"/>
  <c r="S2327" i="1"/>
  <c r="S2195" i="1"/>
  <c r="S2538" i="1"/>
  <c r="S2981" i="1"/>
  <c r="S3158" i="1"/>
  <c r="S2982" i="1"/>
  <c r="S3813" i="1"/>
  <c r="S1997" i="1"/>
  <c r="S3231" i="1"/>
  <c r="S2762" i="1"/>
  <c r="S3093" i="1"/>
  <c r="S2435" i="1"/>
  <c r="S3436" i="1"/>
  <c r="S3552" i="1"/>
  <c r="S1998" i="1"/>
  <c r="S1999" i="1"/>
  <c r="S2617" i="1"/>
  <c r="S2618" i="1"/>
  <c r="S3777" i="1"/>
  <c r="S3437" i="1"/>
  <c r="S3521" i="1"/>
  <c r="S2000" i="1"/>
  <c r="S3050" i="1"/>
  <c r="S2001" i="1"/>
  <c r="S3094" i="1"/>
  <c r="S3232" i="1"/>
  <c r="S2436" i="1"/>
  <c r="S3949" i="1"/>
  <c r="S2002" i="1"/>
  <c r="S2763" i="1"/>
  <c r="S3537" i="1"/>
  <c r="S3299" i="1"/>
  <c r="S2437" i="1"/>
  <c r="S3375" i="1"/>
  <c r="S3458" i="1"/>
  <c r="S2196" i="1"/>
  <c r="S3438" i="1"/>
  <c r="S2003" i="1"/>
  <c r="S3051" i="1"/>
  <c r="S2685" i="1"/>
  <c r="S3871" i="1"/>
  <c r="S3052" i="1"/>
  <c r="S1160" i="1"/>
  <c r="S529" i="1"/>
  <c r="S530" i="1"/>
  <c r="S531" i="1"/>
  <c r="S532" i="1"/>
  <c r="S938" i="1"/>
  <c r="S533" i="1"/>
  <c r="S534" i="1"/>
  <c r="S939" i="1"/>
  <c r="S535" i="1"/>
  <c r="S536" i="1"/>
  <c r="S537" i="1"/>
  <c r="S538" i="1"/>
  <c r="S1067" i="1"/>
  <c r="S1583" i="1"/>
  <c r="S539" i="1"/>
  <c r="S1408" i="1"/>
  <c r="S540" i="1"/>
  <c r="S541" i="1"/>
  <c r="S542" i="1"/>
  <c r="S2877" i="1"/>
  <c r="S2004" i="1"/>
  <c r="S3712" i="1"/>
  <c r="S2328" i="1"/>
  <c r="S2005" i="1"/>
  <c r="S3053" i="1"/>
  <c r="S2329" i="1"/>
  <c r="S2764" i="1"/>
  <c r="S2539" i="1"/>
  <c r="S2006" i="1"/>
  <c r="S2007" i="1"/>
  <c r="S3397" i="1"/>
  <c r="S2983" i="1"/>
  <c r="S2619" i="1"/>
  <c r="S2540" i="1"/>
  <c r="S3159" i="1"/>
  <c r="S2926" i="1"/>
  <c r="S3054" i="1"/>
  <c r="S2008" i="1"/>
  <c r="S2438" i="1"/>
  <c r="S2765" i="1"/>
  <c r="S2541" i="1"/>
  <c r="S3713" i="1"/>
  <c r="S2197" i="1"/>
  <c r="S3849" i="1"/>
  <c r="S3023" i="1"/>
  <c r="S3270" i="1"/>
  <c r="S2330" i="1"/>
  <c r="S2439" i="1"/>
  <c r="S2198" i="1"/>
  <c r="S2440" i="1"/>
  <c r="S2766" i="1"/>
  <c r="S3714" i="1"/>
  <c r="S3333" i="1"/>
  <c r="S2767" i="1"/>
  <c r="S2686" i="1"/>
  <c r="S3209" i="1"/>
  <c r="S2878" i="1"/>
  <c r="S2984" i="1"/>
  <c r="S2009" i="1"/>
  <c r="S543" i="1"/>
  <c r="S940" i="1"/>
  <c r="S544" i="1"/>
  <c r="S545" i="1"/>
  <c r="S941" i="1"/>
  <c r="S546" i="1"/>
  <c r="S547" i="1"/>
  <c r="S942" i="1"/>
  <c r="S1068" i="1"/>
  <c r="S943" i="1"/>
  <c r="S548" i="1"/>
  <c r="S549" i="1"/>
  <c r="S550" i="1"/>
  <c r="S551" i="1"/>
  <c r="S552" i="1"/>
  <c r="S553" i="1"/>
  <c r="S554" i="1"/>
  <c r="S555" i="1"/>
  <c r="S556" i="1"/>
  <c r="S944" i="1"/>
  <c r="S1434" i="1"/>
  <c r="S557" i="1"/>
  <c r="S945" i="1"/>
  <c r="S558" i="1"/>
  <c r="S559" i="1"/>
  <c r="S560" i="1"/>
  <c r="S1069" i="1"/>
  <c r="S1211" i="1"/>
  <c r="S561" i="1"/>
  <c r="S562" i="1"/>
  <c r="S1070" i="1"/>
  <c r="S563" i="1"/>
  <c r="S564" i="1"/>
  <c r="S565" i="1"/>
  <c r="S1465" i="1"/>
  <c r="S1654" i="1"/>
  <c r="S1304" i="1"/>
  <c r="S1791" i="1"/>
  <c r="S946" i="1"/>
  <c r="S1335" i="1"/>
  <c r="S4065" i="1"/>
  <c r="S3999" i="1"/>
  <c r="S2199" i="1"/>
  <c r="S2542" i="1"/>
  <c r="S2768" i="1"/>
  <c r="S2927" i="1"/>
  <c r="S4031" i="1"/>
  <c r="S3905" i="1"/>
  <c r="S3986" i="1"/>
  <c r="S3599" i="1"/>
  <c r="S4109" i="1"/>
  <c r="S3785" i="1"/>
  <c r="S2200" i="1"/>
  <c r="S2331" i="1"/>
  <c r="S3769" i="1"/>
  <c r="S3129" i="1"/>
  <c r="S4078" i="1"/>
  <c r="S2620" i="1"/>
  <c r="S3836" i="1"/>
  <c r="S3622" i="1"/>
  <c r="S3641" i="1"/>
  <c r="S3491" i="1"/>
  <c r="S3095" i="1"/>
  <c r="S4098" i="1"/>
  <c r="S4083" i="1"/>
  <c r="S3024" i="1"/>
  <c r="S4064" i="1"/>
  <c r="S2928" i="1"/>
  <c r="S3439" i="1"/>
  <c r="S3724" i="1"/>
  <c r="S3130" i="1"/>
  <c r="S3568" i="1"/>
  <c r="S4014" i="1"/>
  <c r="S2687" i="1"/>
  <c r="S2010" i="1"/>
  <c r="S3834" i="1"/>
  <c r="S3755" i="1"/>
  <c r="S2332" i="1"/>
  <c r="S3748" i="1"/>
  <c r="S2688" i="1"/>
  <c r="S947" i="1"/>
  <c r="S566" i="1"/>
  <c r="S1749" i="1"/>
  <c r="S1071" i="1"/>
  <c r="S1435" i="1"/>
  <c r="S1359" i="1"/>
  <c r="S948" i="1"/>
  <c r="S949" i="1"/>
  <c r="S567" i="1"/>
  <c r="S950" i="1"/>
  <c r="S1072" i="1"/>
  <c r="S951" i="1"/>
  <c r="S1466" i="1"/>
  <c r="S568" i="1"/>
  <c r="S1617" i="1"/>
  <c r="S1436" i="1"/>
  <c r="S1584" i="1"/>
  <c r="S569" i="1"/>
  <c r="S1161" i="1"/>
  <c r="S570" i="1"/>
  <c r="S2441" i="1"/>
  <c r="S2769" i="1"/>
  <c r="S2621" i="1"/>
  <c r="S2442" i="1"/>
  <c r="S3334" i="1"/>
  <c r="S3728" i="1"/>
  <c r="S2985" i="1"/>
  <c r="S3778" i="1"/>
  <c r="S3376" i="1"/>
  <c r="S1305" i="1"/>
  <c r="S1437" i="1"/>
  <c r="S1740" i="1"/>
  <c r="S1698" i="1"/>
  <c r="S1887" i="1"/>
  <c r="S1360" i="1"/>
  <c r="S1851" i="1"/>
  <c r="S1571" i="1"/>
  <c r="S571" i="1"/>
  <c r="S572" i="1"/>
  <c r="S952" i="1"/>
  <c r="S953" i="1"/>
  <c r="S1699" i="1"/>
  <c r="S573" i="1"/>
  <c r="S954" i="1"/>
  <c r="S574" i="1"/>
  <c r="S575" i="1"/>
  <c r="S576" i="1"/>
  <c r="S577" i="1"/>
  <c r="S578" i="1"/>
  <c r="S1438" i="1"/>
  <c r="S579" i="1"/>
  <c r="S955" i="1"/>
  <c r="S956" i="1"/>
  <c r="S580" i="1"/>
  <c r="S581" i="1"/>
  <c r="S1306" i="1"/>
  <c r="S1677" i="1"/>
  <c r="S582" i="1"/>
  <c r="S583" i="1"/>
  <c r="S957" i="1"/>
  <c r="S1834" i="1"/>
  <c r="S1750" i="1"/>
  <c r="S2543" i="1"/>
  <c r="S1307" i="1"/>
  <c r="S1439" i="1"/>
  <c r="S3025" i="1"/>
  <c r="S4009" i="1"/>
  <c r="S3914" i="1"/>
  <c r="S2333" i="1"/>
  <c r="S3691" i="1"/>
  <c r="S2201" i="1"/>
  <c r="S3492" i="1"/>
  <c r="S2334" i="1"/>
  <c r="S3160" i="1"/>
  <c r="S3948" i="1"/>
  <c r="S3271" i="1"/>
  <c r="S3272" i="1"/>
  <c r="S2544" i="1"/>
  <c r="S2879" i="1"/>
  <c r="S3210" i="1"/>
  <c r="S4101" i="1"/>
  <c r="S3935" i="1"/>
  <c r="S3590" i="1"/>
  <c r="S3978" i="1"/>
  <c r="S3634" i="1"/>
  <c r="S2689" i="1"/>
  <c r="S4046" i="1"/>
  <c r="S3866" i="1"/>
  <c r="S2545" i="1"/>
  <c r="S3770" i="1"/>
  <c r="S2546" i="1"/>
  <c r="S3211" i="1"/>
  <c r="S2826" i="1"/>
  <c r="S4115" i="1"/>
  <c r="S4085" i="1"/>
  <c r="S3335" i="1"/>
  <c r="S3925" i="1"/>
  <c r="S3661" i="1"/>
  <c r="S4023" i="1"/>
  <c r="S2443" i="1"/>
  <c r="S584" i="1"/>
  <c r="S1710" i="1"/>
  <c r="S585" i="1"/>
  <c r="S1259" i="1"/>
  <c r="S1634" i="1"/>
  <c r="S1684" i="1"/>
  <c r="S1700" i="1"/>
  <c r="S958" i="1"/>
  <c r="S959" i="1"/>
  <c r="S586" i="1"/>
  <c r="S587" i="1"/>
  <c r="S1440" i="1"/>
  <c r="S1585" i="1"/>
  <c r="S588" i="1"/>
  <c r="S1858" i="1"/>
  <c r="S1409" i="1"/>
  <c r="S960" i="1"/>
  <c r="S1467" i="1"/>
  <c r="S1441" i="1"/>
  <c r="S589" i="1"/>
  <c r="S961" i="1"/>
  <c r="S962" i="1"/>
  <c r="S590" i="1"/>
  <c r="S963" i="1"/>
  <c r="S591" i="1"/>
  <c r="S1073" i="1"/>
  <c r="S964" i="1"/>
  <c r="S1506" i="1"/>
  <c r="S592" i="1"/>
  <c r="S1410" i="1"/>
  <c r="S593" i="1"/>
  <c r="S594" i="1"/>
  <c r="S595" i="1"/>
  <c r="S1507" i="1"/>
  <c r="S1162" i="1"/>
  <c r="S1361" i="1"/>
  <c r="S596" i="1"/>
  <c r="S1678" i="1"/>
  <c r="S1074" i="1"/>
  <c r="S597" i="1"/>
  <c r="S1578" i="1"/>
  <c r="S1417" i="1"/>
  <c r="S1414" i="1"/>
  <c r="S3188" i="1"/>
  <c r="S2994" i="1"/>
  <c r="S2344" i="1"/>
  <c r="S1442" i="1"/>
  <c r="S2071" i="1"/>
  <c r="S2459" i="1"/>
  <c r="S2477" i="1"/>
  <c r="S2072" i="1"/>
  <c r="S2089" i="1"/>
  <c r="S3463" i="1"/>
  <c r="S601" i="1"/>
  <c r="S1078" i="1"/>
  <c r="S1178" i="1"/>
  <c r="S3289" i="1"/>
  <c r="S2950" i="1"/>
  <c r="S3066" i="1"/>
  <c r="S1451" i="1"/>
  <c r="S789" i="1"/>
  <c r="S2464" i="1"/>
  <c r="S3480" i="1"/>
  <c r="S1415" i="1"/>
  <c r="S746" i="1"/>
  <c r="S2554" i="1"/>
  <c r="S3072" i="1"/>
  <c r="S2840" i="1"/>
  <c r="S2255" i="1"/>
  <c r="S2297" i="1"/>
  <c r="S3426" i="1"/>
  <c r="S3059" i="1"/>
  <c r="S2361" i="1"/>
  <c r="S1733" i="1"/>
  <c r="S721" i="1"/>
  <c r="S2574" i="1"/>
  <c r="S1000" i="1"/>
  <c r="S3455" i="1"/>
  <c r="S2995" i="1"/>
  <c r="S619" i="1"/>
  <c r="S1310" i="1"/>
  <c r="S3165" i="1"/>
  <c r="S605" i="1"/>
  <c r="S1004" i="1"/>
  <c r="S2470" i="1"/>
  <c r="S2090" i="1"/>
  <c r="S2112" i="1"/>
  <c r="S3322" i="1"/>
  <c r="S2270" i="1"/>
  <c r="S2456" i="1"/>
  <c r="S2551" i="1"/>
  <c r="S2342" i="1"/>
  <c r="S2352" i="1"/>
  <c r="S1181" i="1"/>
  <c r="S1492" i="1"/>
  <c r="S748" i="1"/>
  <c r="S1186" i="1"/>
  <c r="S2113" i="1"/>
  <c r="S2701" i="1"/>
  <c r="S2261" i="1"/>
  <c r="S1262" i="1"/>
  <c r="S1598" i="1"/>
  <c r="S1532" i="1"/>
  <c r="S987" i="1"/>
  <c r="S3239" i="1"/>
  <c r="S3243" i="1"/>
  <c r="S2011" i="1"/>
  <c r="S3839" i="1"/>
  <c r="S752" i="1"/>
  <c r="S3274" i="1"/>
  <c r="S2838" i="1"/>
  <c r="S2895" i="1"/>
  <c r="S3320" i="1"/>
  <c r="S1281" i="1"/>
  <c r="S996" i="1"/>
  <c r="S2382" i="1"/>
  <c r="S3881" i="1"/>
  <c r="S1228" i="1"/>
  <c r="S2022" i="1"/>
  <c r="S2714" i="1"/>
  <c r="S673" i="1"/>
  <c r="S3572" i="1"/>
  <c r="S3902" i="1"/>
  <c r="S2232" i="1"/>
  <c r="S2365" i="1"/>
  <c r="S2891" i="1"/>
  <c r="S2240" i="1"/>
  <c r="S3600" i="1"/>
  <c r="S3715" i="1"/>
  <c r="S2936" i="1"/>
  <c r="S3404" i="1"/>
  <c r="S2367" i="1"/>
  <c r="S2245" i="1"/>
  <c r="S2899" i="1"/>
  <c r="S3686" i="1"/>
  <c r="S4001" i="1"/>
  <c r="S3161" i="1"/>
  <c r="S2377" i="1"/>
  <c r="S3511" i="1"/>
  <c r="S3528" i="1"/>
  <c r="S3100" i="1"/>
  <c r="S1093" i="1"/>
  <c r="S3423" i="1"/>
  <c r="S3897" i="1"/>
  <c r="S743" i="1"/>
  <c r="S615" i="1"/>
  <c r="S2368" i="1"/>
  <c r="S3796" i="1"/>
  <c r="S2444" i="1"/>
  <c r="S2016" i="1"/>
  <c r="S3400" i="1"/>
  <c r="S3103" i="1"/>
  <c r="S2892" i="1"/>
  <c r="S3904" i="1"/>
  <c r="S754" i="1"/>
  <c r="S2402" i="1"/>
  <c r="S3527" i="1"/>
  <c r="S3238" i="1"/>
  <c r="S3351" i="1"/>
  <c r="S3105" i="1"/>
  <c r="S1090" i="1"/>
  <c r="S4003" i="1"/>
  <c r="S2893" i="1"/>
  <c r="S1623" i="1"/>
  <c r="S2645" i="1"/>
  <c r="S3145" i="1"/>
  <c r="S2227" i="1"/>
  <c r="S3337" i="1"/>
  <c r="S4004" i="1"/>
  <c r="S3798" i="1"/>
  <c r="S1894" i="1"/>
  <c r="S3583" i="1"/>
  <c r="S3353" i="1"/>
  <c r="S3772" i="1"/>
  <c r="S1282" i="1"/>
  <c r="S1945" i="1"/>
  <c r="S2039" i="1"/>
  <c r="S2940" i="1"/>
  <c r="S993" i="1"/>
  <c r="S2241" i="1"/>
  <c r="S3459" i="1"/>
  <c r="S2018" i="1"/>
  <c r="S2019" i="1"/>
  <c r="S2448" i="1"/>
  <c r="S2337" i="1"/>
  <c r="S3377" i="1"/>
  <c r="S3493" i="1"/>
  <c r="S2020" i="1"/>
  <c r="S2338" i="1"/>
  <c r="S2204" i="1"/>
  <c r="S2691" i="1"/>
  <c r="S2626" i="1"/>
  <c r="S2449" i="1"/>
  <c r="S2833" i="1"/>
  <c r="S2205" i="1"/>
  <c r="S3442" i="1"/>
  <c r="S3524" i="1"/>
  <c r="S2206" i="1"/>
  <c r="S2450" i="1"/>
  <c r="S2771" i="1"/>
  <c r="S625" i="1"/>
  <c r="S1599" i="1"/>
  <c r="S626" i="1"/>
  <c r="S973" i="1"/>
  <c r="S627" i="1"/>
  <c r="S628" i="1"/>
  <c r="S1214" i="1"/>
  <c r="S629" i="1"/>
  <c r="S1165" i="1"/>
  <c r="S630" i="1"/>
  <c r="S1079" i="1"/>
  <c r="S1363" i="1"/>
  <c r="S631" i="1"/>
  <c r="S632" i="1"/>
  <c r="S1878" i="1"/>
  <c r="S1555" i="1"/>
  <c r="S1080" i="1"/>
  <c r="S633" i="1"/>
  <c r="S634" i="1"/>
  <c r="S635" i="1"/>
  <c r="S3032" i="1"/>
  <c r="S1444" i="1"/>
  <c r="S3462" i="1"/>
  <c r="S2954" i="1"/>
  <c r="S1734" i="1"/>
  <c r="S3470" i="1"/>
  <c r="S3063" i="1"/>
  <c r="S2693" i="1"/>
  <c r="S1476" i="1"/>
  <c r="S3185" i="1"/>
  <c r="S2623" i="1"/>
  <c r="S2081" i="1"/>
  <c r="S3097" i="1"/>
  <c r="S2989" i="1"/>
  <c r="S3279" i="1"/>
  <c r="S602" i="1"/>
  <c r="S2557" i="1"/>
  <c r="S1096" i="1"/>
  <c r="S2955" i="1"/>
  <c r="S2481" i="1"/>
  <c r="S3461" i="1"/>
  <c r="S2340" i="1"/>
  <c r="S3650" i="1"/>
  <c r="S2023" i="1"/>
  <c r="S3317" i="1"/>
  <c r="S2694" i="1"/>
  <c r="S2931" i="1"/>
  <c r="S2024" i="1"/>
  <c r="S3806" i="1"/>
  <c r="S2025" i="1"/>
  <c r="S2451" i="1"/>
  <c r="S2628" i="1"/>
  <c r="S2026" i="1"/>
  <c r="S4040" i="1"/>
  <c r="S2629" i="1"/>
  <c r="S3786" i="1"/>
  <c r="S2549" i="1"/>
  <c r="S2452" i="1"/>
  <c r="S3234" i="1"/>
  <c r="S2027" i="1"/>
  <c r="S3995" i="1"/>
  <c r="S2882" i="1"/>
  <c r="S2209" i="1"/>
  <c r="S3056" i="1"/>
  <c r="S3277" i="1"/>
  <c r="S2834" i="1"/>
  <c r="S3814" i="1"/>
  <c r="S2210" i="1"/>
  <c r="S3278" i="1"/>
  <c r="S3725" i="1"/>
  <c r="S3352" i="1"/>
  <c r="S3187" i="1"/>
  <c r="S3722" i="1"/>
  <c r="S3057" i="1"/>
  <c r="S2453" i="1"/>
  <c r="S2454" i="1"/>
  <c r="S2695" i="1"/>
  <c r="S2211" i="1"/>
  <c r="S3300" i="1"/>
  <c r="S2212" i="1"/>
  <c r="S3162" i="1"/>
  <c r="S2213" i="1"/>
  <c r="S2455" i="1"/>
  <c r="S3926" i="1"/>
  <c r="S3984" i="1"/>
  <c r="S3613" i="1"/>
  <c r="S3494" i="1"/>
  <c r="S3764" i="1"/>
  <c r="S2932" i="1"/>
  <c r="S2773" i="1"/>
  <c r="S2028" i="1"/>
  <c r="S3420" i="1"/>
  <c r="S3651" i="1"/>
  <c r="S3058" i="1"/>
  <c r="S2883" i="1"/>
  <c r="S3421" i="1"/>
  <c r="S3890" i="1"/>
  <c r="S2214" i="1"/>
  <c r="S2884" i="1"/>
  <c r="S2835" i="1"/>
  <c r="S2933" i="1"/>
  <c r="S3443" i="1"/>
  <c r="S2934" i="1"/>
  <c r="S2885" i="1"/>
  <c r="S3525" i="1"/>
  <c r="S3843" i="1"/>
  <c r="S3663" i="1"/>
  <c r="S3756" i="1"/>
  <c r="S2774" i="1"/>
  <c r="S2696" i="1"/>
  <c r="S1655" i="1"/>
  <c r="S636" i="1"/>
  <c r="S637" i="1"/>
  <c r="S638" i="1"/>
  <c r="S639" i="1"/>
  <c r="S640" i="1"/>
  <c r="S641" i="1"/>
  <c r="S642" i="1"/>
  <c r="S1166" i="1"/>
  <c r="S643" i="1"/>
  <c r="S644" i="1"/>
  <c r="S1893" i="1"/>
  <c r="S1600" i="1"/>
  <c r="S1443" i="1"/>
  <c r="S645" i="1"/>
  <c r="S1468" i="1"/>
  <c r="S1167" i="1"/>
  <c r="S646" i="1"/>
  <c r="S1509" i="1"/>
  <c r="S1168" i="1"/>
  <c r="S1879" i="1"/>
  <c r="S647" i="1"/>
  <c r="S648" i="1"/>
  <c r="S649" i="1"/>
  <c r="S1384" i="1"/>
  <c r="S1528" i="1"/>
  <c r="S650" i="1"/>
  <c r="S651" i="1"/>
  <c r="S974" i="1"/>
  <c r="S652" i="1"/>
  <c r="S653" i="1"/>
  <c r="S654" i="1"/>
  <c r="S655" i="1"/>
  <c r="S1469" i="1"/>
  <c r="S1081" i="1"/>
  <c r="S656" i="1"/>
  <c r="S975" i="1"/>
  <c r="S657" i="1"/>
  <c r="S1648" i="1"/>
  <c r="S1268" i="1"/>
  <c r="S1540" i="1"/>
  <c r="S976" i="1"/>
  <c r="S1649" i="1"/>
  <c r="S658" i="1"/>
  <c r="S659" i="1"/>
  <c r="S1215" i="1"/>
  <c r="S1556" i="1"/>
  <c r="S1216" i="1"/>
  <c r="S1510" i="1"/>
  <c r="S1529" i="1"/>
  <c r="S1470" i="1"/>
  <c r="S1792" i="1"/>
  <c r="S660" i="1"/>
  <c r="S1718" i="1"/>
  <c r="S1818" i="1"/>
  <c r="S1217" i="1"/>
  <c r="S1601" i="1"/>
  <c r="S661" i="1"/>
  <c r="S1667" i="1"/>
  <c r="S662" i="1"/>
  <c r="S1687" i="1"/>
  <c r="S1269" i="1"/>
  <c r="S1218" i="1"/>
  <c r="S663" i="1"/>
  <c r="S1169" i="1"/>
  <c r="S1868" i="1"/>
  <c r="S664" i="1"/>
  <c r="S665" i="1"/>
  <c r="S666" i="1"/>
  <c r="S667" i="1"/>
  <c r="S977" i="1"/>
  <c r="S1872" i="1"/>
  <c r="S1898" i="1"/>
  <c r="S668" i="1"/>
  <c r="S669" i="1"/>
  <c r="S1219" i="1"/>
  <c r="S670" i="1"/>
  <c r="S3664" i="1"/>
  <c r="S1572" i="1"/>
  <c r="S3403" i="1"/>
  <c r="S2831" i="1"/>
  <c r="S3799" i="1"/>
  <c r="S772" i="1"/>
  <c r="S1279" i="1"/>
  <c r="S1100" i="1"/>
  <c r="S785" i="1"/>
  <c r="S1622" i="1"/>
  <c r="S614" i="1"/>
  <c r="S3910" i="1"/>
  <c r="S3380" i="1"/>
  <c r="S759" i="1"/>
  <c r="S2354" i="1"/>
  <c r="S1007" i="1"/>
  <c r="S3425" i="1"/>
  <c r="S3779" i="1"/>
  <c r="S3919" i="1"/>
  <c r="S3746" i="1"/>
  <c r="S1915" i="1"/>
  <c r="S1577" i="1"/>
  <c r="S2649" i="1"/>
  <c r="S2648" i="1"/>
  <c r="S2222" i="1"/>
  <c r="S2603" i="1"/>
  <c r="S3233" i="1"/>
  <c r="S3098" i="1"/>
  <c r="S3108" i="1"/>
  <c r="S2775" i="1"/>
  <c r="S3064" i="1"/>
  <c r="S1773" i="1"/>
  <c r="S2843" i="1"/>
  <c r="S2082" i="1"/>
  <c r="S2829" i="1"/>
  <c r="S3575" i="1"/>
  <c r="S2271" i="1"/>
  <c r="S1098" i="1"/>
  <c r="S3868" i="1"/>
  <c r="S2559" i="1"/>
  <c r="S2346" i="1"/>
  <c r="S3290" i="1"/>
  <c r="S2097" i="1"/>
  <c r="S3217" i="1"/>
  <c r="S2100" i="1"/>
  <c r="S3451" i="1"/>
  <c r="S2460" i="1"/>
  <c r="S3033" i="1"/>
  <c r="S1946" i="1"/>
  <c r="S2343" i="1"/>
  <c r="S1780" i="1"/>
  <c r="S2832" i="1"/>
  <c r="S1558" i="1"/>
  <c r="S774" i="1"/>
  <c r="S3214" i="1"/>
  <c r="S2299" i="1"/>
  <c r="S2837" i="1"/>
  <c r="S1311" i="1"/>
  <c r="S2624" i="1"/>
  <c r="S3669" i="1"/>
  <c r="S1892" i="1"/>
  <c r="S1471" i="1"/>
  <c r="S675" i="1"/>
  <c r="S1221" i="1"/>
  <c r="S980" i="1"/>
  <c r="S1472" i="1"/>
  <c r="S676" i="1"/>
  <c r="S1876" i="1"/>
  <c r="S677" i="1"/>
  <c r="S1445" i="1"/>
  <c r="S678" i="1"/>
  <c r="S1860" i="1"/>
  <c r="S679" i="1"/>
  <c r="S981" i="1"/>
  <c r="S1864" i="1"/>
  <c r="S1668" i="1"/>
  <c r="S680" i="1"/>
  <c r="S1171" i="1"/>
  <c r="S681" i="1"/>
  <c r="S1835" i="1"/>
  <c r="S2991" i="1"/>
  <c r="S3328" i="1"/>
  <c r="S2566" i="1"/>
  <c r="S3766" i="1"/>
  <c r="S2828" i="1"/>
  <c r="S3166" i="1"/>
  <c r="S3553" i="1"/>
  <c r="S3840" i="1"/>
  <c r="S2047" i="1"/>
  <c r="S2845" i="1"/>
  <c r="S3554" i="1"/>
  <c r="S3733" i="1"/>
  <c r="S3606" i="1"/>
  <c r="S2781" i="1"/>
  <c r="S2347" i="1"/>
  <c r="S2622" i="1"/>
  <c r="S3826" i="1"/>
  <c r="S2065" i="1"/>
  <c r="S1546" i="1"/>
  <c r="S1559" i="1"/>
  <c r="S3215" i="1"/>
  <c r="S3740" i="1"/>
  <c r="S2350" i="1"/>
  <c r="S1474" i="1"/>
  <c r="S1450" i="1"/>
  <c r="S3067" i="1"/>
  <c r="S2719" i="1"/>
  <c r="S3624" i="1"/>
  <c r="S3734" i="1"/>
  <c r="S3844" i="1"/>
  <c r="S2358" i="1"/>
  <c r="S3135" i="1"/>
  <c r="S2461" i="1"/>
  <c r="S3311" i="1"/>
  <c r="S3479" i="1"/>
  <c r="S3301" i="1"/>
  <c r="S1826" i="1"/>
  <c r="S3747" i="1"/>
  <c r="S3467" i="1"/>
  <c r="S2268" i="1"/>
  <c r="S3546" i="1"/>
  <c r="S3114" i="1"/>
  <c r="S3781" i="1"/>
  <c r="S1741" i="1"/>
  <c r="S2224" i="1"/>
  <c r="S3735" i="1"/>
  <c r="S3574" i="1"/>
  <c r="S733" i="1"/>
  <c r="S3481" i="1"/>
  <c r="S2085" i="1"/>
  <c r="S3216" i="1"/>
  <c r="S3749" i="1"/>
  <c r="S3030" i="1"/>
  <c r="S2630" i="1"/>
  <c r="S3556" i="1"/>
  <c r="S2339" i="1"/>
  <c r="S2257" i="1"/>
  <c r="S2353" i="1"/>
  <c r="S3189" i="1"/>
  <c r="S3614" i="1"/>
  <c r="S2203" i="1"/>
  <c r="S3284" i="1"/>
  <c r="S1902" i="1"/>
  <c r="S1772" i="1"/>
  <c r="S3482" i="1"/>
  <c r="S2784" i="1"/>
  <c r="S3676" i="1"/>
  <c r="S1901" i="1"/>
  <c r="S2846" i="1"/>
  <c r="S3031" i="1"/>
  <c r="S2258" i="1"/>
  <c r="S3134" i="1"/>
  <c r="S2073" i="1"/>
  <c r="S3069" i="1"/>
  <c r="S3832" i="1"/>
  <c r="S1173" i="1"/>
  <c r="S2465" i="1"/>
  <c r="S2851" i="1"/>
  <c r="S3616" i="1"/>
  <c r="S2247" i="1"/>
  <c r="S3427" i="1"/>
  <c r="S790" i="1"/>
  <c r="S2140" i="1"/>
  <c r="S776" i="1"/>
  <c r="S608" i="1"/>
  <c r="S2847" i="1"/>
  <c r="S997" i="1"/>
  <c r="S1077" i="1"/>
  <c r="S1778" i="1"/>
  <c r="S3106" i="1"/>
  <c r="S3448" i="1"/>
  <c r="S2560" i="1"/>
  <c r="S2570" i="1"/>
  <c r="S2568" i="1"/>
  <c r="S3303" i="1"/>
  <c r="S1908" i="1"/>
  <c r="S3642" i="1"/>
  <c r="S2778" i="1"/>
  <c r="S1782" i="1"/>
  <c r="S1382" i="1"/>
  <c r="S2703" i="1"/>
  <c r="S741" i="1"/>
  <c r="S3191" i="1"/>
  <c r="S2335" i="1"/>
  <c r="S2248" i="1"/>
  <c r="S2110" i="1"/>
  <c r="S1183" i="1"/>
  <c r="S2785" i="1"/>
  <c r="S3523" i="1"/>
  <c r="S1508" i="1"/>
  <c r="S2154" i="1"/>
  <c r="S773" i="1"/>
  <c r="S2251" i="1"/>
  <c r="S771" i="1"/>
  <c r="S2631" i="1"/>
  <c r="S1446" i="1"/>
  <c r="S1689" i="1"/>
  <c r="S747" i="1"/>
  <c r="S3281" i="1"/>
  <c r="S1170" i="1"/>
  <c r="S1944" i="1"/>
  <c r="S1416" i="1"/>
  <c r="S1712" i="1"/>
  <c r="S2996" i="1"/>
  <c r="S3167" i="1"/>
  <c r="S2690" i="1"/>
  <c r="S2710" i="1"/>
  <c r="S2945" i="1"/>
  <c r="S674" i="1"/>
  <c r="S2336" i="1"/>
  <c r="S3623" i="1"/>
  <c r="S3302" i="1"/>
  <c r="S2571" i="1"/>
  <c r="S2635" i="1"/>
  <c r="S3169" i="1"/>
  <c r="S1084" i="1"/>
  <c r="S2842" i="1"/>
  <c r="S786" i="1"/>
  <c r="S1735" i="1"/>
  <c r="S2111" i="1"/>
  <c r="S3107" i="1"/>
  <c r="S1453" i="1"/>
  <c r="S2655" i="1"/>
  <c r="S2986" i="1"/>
  <c r="S3029" i="1"/>
  <c r="S982" i="1"/>
  <c r="S2466" i="1"/>
  <c r="S1885" i="1"/>
  <c r="S1679" i="1"/>
  <c r="S2055" i="1"/>
  <c r="S3452" i="1"/>
  <c r="S2783" i="1"/>
  <c r="S3319" i="1"/>
  <c r="S3060" i="1"/>
  <c r="S971" i="1"/>
  <c r="S3242" i="1"/>
  <c r="S2479" i="1"/>
  <c r="S2262" i="1"/>
  <c r="S972" i="1"/>
  <c r="S1095" i="1"/>
  <c r="S1365" i="1"/>
  <c r="S2992" i="1"/>
  <c r="S1751" i="1"/>
  <c r="S620" i="1"/>
  <c r="S1343" i="1"/>
  <c r="S2048" i="1"/>
  <c r="S2697" i="1"/>
  <c r="S2457" i="1"/>
  <c r="S3280" i="1"/>
  <c r="S3282" i="1"/>
  <c r="S989" i="1"/>
  <c r="S2078" i="1"/>
  <c r="S2475" i="1"/>
  <c r="S2779" i="1"/>
  <c r="S2650" i="1"/>
  <c r="S1884" i="1"/>
  <c r="S3168" i="1"/>
  <c r="S2049" i="1"/>
  <c r="S2083" i="1"/>
  <c r="S2562" i="1"/>
  <c r="S1701" i="1"/>
  <c r="S3475" i="1"/>
  <c r="S1690" i="1"/>
  <c r="S978" i="1"/>
  <c r="S761" i="1"/>
  <c r="S1729" i="1"/>
  <c r="S990" i="1"/>
  <c r="S966" i="1"/>
  <c r="S1702" i="1"/>
  <c r="S702" i="1"/>
  <c r="S2787" i="1"/>
  <c r="S1547" i="1"/>
  <c r="S3440" i="1"/>
  <c r="S2366" i="1"/>
  <c r="S3668" i="1"/>
  <c r="S2050" i="1"/>
  <c r="S780" i="1"/>
  <c r="S739" i="1"/>
  <c r="S3441" i="1"/>
  <c r="S2087" i="1"/>
  <c r="S969" i="1"/>
  <c r="S781" i="1"/>
  <c r="S2482" i="1"/>
  <c r="S3625" i="1"/>
  <c r="S2458" i="1"/>
  <c r="S787" i="1"/>
  <c r="S2476" i="1"/>
  <c r="S617" i="1"/>
  <c r="S2827" i="1"/>
  <c r="S1869" i="1"/>
  <c r="S2776" i="1"/>
  <c r="S2357" i="1"/>
  <c r="S1082" i="1"/>
  <c r="S3445" i="1"/>
  <c r="S2483" i="1"/>
  <c r="S703" i="1"/>
  <c r="S3170" i="1"/>
  <c r="S3831" i="1"/>
  <c r="S2708" i="1"/>
  <c r="S1650" i="1"/>
  <c r="S2074" i="1"/>
  <c r="S612" i="1"/>
  <c r="S2092" i="1"/>
  <c r="S2051" i="1"/>
  <c r="S2093" i="1"/>
  <c r="S3323" i="1"/>
  <c r="S3460" i="1"/>
  <c r="S1411" i="1"/>
  <c r="S2999" i="1"/>
  <c r="S2462" i="1"/>
  <c r="S2263" i="1"/>
  <c r="S1561" i="1"/>
  <c r="S2997" i="1"/>
  <c r="S2259" i="1"/>
  <c r="S690" i="1"/>
  <c r="S1489" i="1"/>
  <c r="S735" i="1"/>
  <c r="S2052" i="1"/>
  <c r="S1383" i="1"/>
  <c r="S1385" i="1"/>
  <c r="S2219" i="1"/>
  <c r="S1182" i="1"/>
  <c r="S792" i="1"/>
  <c r="S1003" i="1"/>
  <c r="S1473" i="1"/>
  <c r="S730" i="1"/>
  <c r="S1076" i="1"/>
  <c r="S3446" i="1"/>
  <c r="S2593" i="1"/>
  <c r="S2215" i="1"/>
  <c r="S1227" i="1"/>
  <c r="S782" i="1"/>
  <c r="S967" i="1"/>
  <c r="S791" i="1"/>
  <c r="S706" i="1"/>
  <c r="S3453" i="1"/>
  <c r="S2990" i="1"/>
  <c r="S2075" i="1"/>
  <c r="S2705" i="1"/>
  <c r="S2463" i="1"/>
  <c r="S3477" i="1"/>
  <c r="S2359" i="1"/>
  <c r="S704" i="1"/>
  <c r="S970" i="1"/>
  <c r="S2066" i="1"/>
  <c r="S2848" i="1"/>
  <c r="S2056" i="1"/>
  <c r="S727" i="1"/>
  <c r="S726" i="1"/>
  <c r="S1907" i="1"/>
  <c r="S2098" i="1"/>
  <c r="S1771" i="1"/>
  <c r="S1777" i="1"/>
  <c r="S3476" i="1"/>
  <c r="S2572" i="1"/>
  <c r="S2636" i="1"/>
  <c r="S2341" i="1"/>
  <c r="S1849" i="1"/>
  <c r="S2592" i="1"/>
  <c r="S2207" i="1"/>
  <c r="S2564" i="1"/>
  <c r="S3061" i="1"/>
  <c r="S1448" i="1"/>
  <c r="S965" i="1"/>
  <c r="S2709" i="1"/>
  <c r="S1656" i="1"/>
  <c r="S745" i="1"/>
  <c r="S3028" i="1"/>
  <c r="S2565" i="1"/>
  <c r="S1811" i="1"/>
  <c r="S1859" i="1"/>
  <c r="S2086" i="1"/>
  <c r="S1366" i="1"/>
  <c r="S1685" i="1"/>
  <c r="S2782" i="1"/>
  <c r="S2298" i="1"/>
  <c r="S1312" i="1"/>
  <c r="S2264" i="1"/>
  <c r="S2467" i="1"/>
  <c r="S3454" i="1"/>
  <c r="S606" i="1"/>
  <c r="S2480" i="1"/>
  <c r="S1213" i="1"/>
  <c r="S1686" i="1"/>
  <c r="S1336" i="1"/>
  <c r="S2360" i="1"/>
  <c r="S775" i="1"/>
  <c r="S2471" i="1"/>
  <c r="S2249" i="1"/>
  <c r="S2720" i="1"/>
  <c r="S1736" i="1"/>
  <c r="S2057" i="1"/>
  <c r="S2058" i="1"/>
  <c r="S742" i="1"/>
  <c r="S1587" i="1"/>
  <c r="S2800" i="1"/>
  <c r="S3449" i="1"/>
  <c r="S769" i="1"/>
  <c r="S2632" i="1"/>
  <c r="S3186" i="1"/>
  <c r="S1852" i="1"/>
  <c r="S788" i="1"/>
  <c r="S2356" i="1"/>
  <c r="S1449" i="1"/>
  <c r="S1226" i="1"/>
  <c r="S783" i="1"/>
  <c r="S3096" i="1"/>
  <c r="S2076" i="1"/>
  <c r="S613" i="1"/>
  <c r="S1005" i="1"/>
  <c r="S2208" i="1"/>
  <c r="S999" i="1"/>
  <c r="S728" i="1"/>
  <c r="S1548" i="1"/>
  <c r="S3109" i="1"/>
  <c r="S1711" i="1"/>
  <c r="S2250" i="1"/>
  <c r="S691" i="1"/>
  <c r="S1512" i="1"/>
  <c r="S3867" i="1"/>
  <c r="S2218" i="1"/>
  <c r="S1342" i="1"/>
  <c r="S2265" i="1"/>
  <c r="S1691" i="1"/>
  <c r="S1099" i="1"/>
  <c r="S3131" i="1"/>
  <c r="S3062" i="1"/>
  <c r="S2225" i="1"/>
  <c r="S2221" i="1"/>
  <c r="S3982" i="1"/>
  <c r="S740" i="1"/>
  <c r="S1362" i="1"/>
  <c r="S2625" i="1"/>
  <c r="S2256" i="1"/>
  <c r="S736" i="1"/>
  <c r="S768" i="1"/>
  <c r="S1341" i="1"/>
  <c r="S1225" i="1"/>
  <c r="S2084" i="1"/>
  <c r="S1388" i="1"/>
  <c r="S1390" i="1"/>
  <c r="S2946" i="1"/>
  <c r="S2099" i="1"/>
  <c r="S1760" i="1"/>
  <c r="S762" i="1"/>
  <c r="S2472" i="1"/>
  <c r="S3133" i="1"/>
  <c r="S3447" i="1"/>
  <c r="S604" i="1"/>
  <c r="S1001" i="1"/>
  <c r="S1657" i="1"/>
  <c r="S763" i="1"/>
  <c r="S1220" i="1"/>
  <c r="S1658" i="1"/>
  <c r="S1493" i="1"/>
  <c r="S2484" i="1"/>
  <c r="S2561" i="1"/>
  <c r="S2637" i="1"/>
  <c r="S3240" i="1"/>
  <c r="S784" i="1"/>
  <c r="S618" i="1"/>
  <c r="S2830" i="1"/>
  <c r="S2947" i="1"/>
  <c r="S1085" i="1"/>
  <c r="S2202" i="1"/>
  <c r="S2552" i="1"/>
  <c r="S1840" i="1"/>
  <c r="S2351" i="1"/>
  <c r="S1527" i="1"/>
  <c r="S2260" i="1"/>
  <c r="S1389" i="1"/>
  <c r="S968" i="1"/>
  <c r="S599" i="1"/>
  <c r="S2079" i="1"/>
  <c r="S2770" i="1"/>
  <c r="S1779" i="1"/>
  <c r="S2555" i="1"/>
  <c r="S705" i="1"/>
  <c r="S2567" i="1"/>
  <c r="S988" i="1"/>
  <c r="S1164" i="1"/>
  <c r="S1965" i="1"/>
  <c r="S1475" i="1"/>
  <c r="S2349" i="1"/>
  <c r="S3080" i="1"/>
  <c r="S1576" i="1"/>
  <c r="S2252" i="1"/>
  <c r="S2283" i="1"/>
  <c r="S2348" i="1"/>
  <c r="S1088" i="1"/>
  <c r="S2059" i="1"/>
  <c r="S1413" i="1"/>
  <c r="S3496" i="1"/>
  <c r="S2550" i="1"/>
  <c r="S1338" i="1"/>
  <c r="S2345" i="1"/>
  <c r="S2478" i="1"/>
  <c r="S2473" i="1"/>
  <c r="S2780" i="1"/>
  <c r="S2053" i="1"/>
  <c r="S682" i="1"/>
  <c r="S683" i="1"/>
  <c r="S684" i="1"/>
  <c r="S1856" i="1"/>
  <c r="S1602" i="1"/>
  <c r="S1758" i="1"/>
  <c r="S1222" i="1"/>
  <c r="S1766" i="1"/>
  <c r="S685" i="1"/>
  <c r="S1728" i="1"/>
  <c r="S1337" i="1"/>
  <c r="S686" i="1"/>
  <c r="S1308" i="1"/>
  <c r="S687" i="1"/>
  <c r="S1083" i="1"/>
  <c r="S688" i="1"/>
  <c r="S1542" i="1"/>
  <c r="S689" i="1"/>
  <c r="S1271" i="1"/>
  <c r="S1309" i="1"/>
  <c r="S3885" i="1"/>
  <c r="S1094" i="1"/>
  <c r="S764" i="1"/>
  <c r="S767" i="1"/>
  <c r="S734" i="1"/>
  <c r="S2060" i="1"/>
  <c r="S1781" i="1"/>
  <c r="S3065" i="1"/>
  <c r="S3026" i="1"/>
  <c r="S2096" i="1"/>
  <c r="S1688" i="1"/>
  <c r="S2468" i="1"/>
  <c r="S692" i="1"/>
  <c r="S2553" i="1"/>
  <c r="S3283" i="1"/>
  <c r="S624" i="1"/>
  <c r="S1174" i="1"/>
  <c r="S1002" i="1"/>
  <c r="S1545" i="1"/>
  <c r="S2474" i="1"/>
  <c r="S1364" i="1"/>
  <c r="S1452" i="1"/>
  <c r="S623" i="1"/>
  <c r="S2653" i="1"/>
  <c r="S2469" i="1"/>
  <c r="S2806" i="1"/>
  <c r="S2841" i="1"/>
  <c r="S600" i="1"/>
  <c r="S1179" i="1"/>
  <c r="S3555" i="1"/>
  <c r="S2077" i="1"/>
  <c r="S2094" i="1"/>
  <c r="S2556" i="1"/>
  <c r="S1412" i="1"/>
  <c r="S2573" i="1"/>
  <c r="S2702" i="1"/>
  <c r="S1097" i="1"/>
  <c r="S3027" i="1"/>
  <c r="S738" i="1"/>
  <c r="S2948" i="1"/>
  <c r="S2485" i="1"/>
  <c r="S2563" i="1"/>
  <c r="S1753" i="1"/>
  <c r="S3894" i="1"/>
  <c r="S1447" i="1"/>
  <c r="S737" i="1"/>
  <c r="S2698" i="1"/>
  <c r="S2772" i="1"/>
  <c r="S2216" i="1"/>
  <c r="S2091" i="1"/>
  <c r="S3055" i="1"/>
  <c r="S2253" i="1"/>
  <c r="S778" i="1"/>
  <c r="S1659" i="1"/>
  <c r="S2547" i="1"/>
  <c r="S1511" i="1"/>
  <c r="S731" i="1"/>
  <c r="S2363" i="1"/>
  <c r="S1759" i="1"/>
  <c r="S1490" i="1"/>
  <c r="S1087" i="1"/>
  <c r="S1387" i="1"/>
  <c r="S1586" i="1"/>
  <c r="S777" i="1"/>
  <c r="S3241" i="1"/>
  <c r="S2067" i="1"/>
  <c r="S3450" i="1"/>
  <c r="S2654" i="1"/>
  <c r="S1180" i="1"/>
  <c r="S2777" i="1"/>
  <c r="S979" i="1"/>
  <c r="S622" i="1"/>
  <c r="S2633" i="1"/>
  <c r="S2987" i="1"/>
  <c r="S1742" i="1"/>
  <c r="S2844" i="1"/>
  <c r="S2836" i="1"/>
  <c r="S729" i="1"/>
  <c r="S1212" i="1"/>
  <c r="S2061" i="1"/>
  <c r="S3729" i="1"/>
  <c r="S2913" i="1"/>
  <c r="S1272" i="1"/>
  <c r="S3104" i="1"/>
  <c r="S1184" i="1"/>
  <c r="S1603" i="1"/>
  <c r="S1639" i="1"/>
  <c r="S611" i="1"/>
  <c r="S1620" i="1"/>
  <c r="S1075" i="1"/>
  <c r="S1638" i="1"/>
  <c r="S2715" i="1"/>
  <c r="S2037" i="1"/>
  <c r="S3687" i="1"/>
  <c r="S2896" i="1"/>
  <c r="S2220" i="1"/>
  <c r="S1533" i="1"/>
  <c r="S603" i="1"/>
  <c r="S3304" i="1"/>
  <c r="S2230" i="1"/>
  <c r="S2577" i="1"/>
  <c r="S2651" i="1"/>
  <c r="S2101" i="1"/>
  <c r="S3529" i="1"/>
  <c r="S3070" i="1"/>
  <c r="S2486" i="1"/>
  <c r="S3285" i="1"/>
  <c r="S3483" i="1"/>
  <c r="S2266" i="1"/>
  <c r="S2902" i="1"/>
  <c r="S2384" i="1"/>
  <c r="S2951" i="1"/>
  <c r="S2267" i="1"/>
  <c r="S2102" i="1"/>
  <c r="S2717" i="1"/>
  <c r="S2103" i="1"/>
  <c r="S2104" i="1"/>
  <c r="S3071" i="1"/>
  <c r="S2487" i="1"/>
  <c r="S3193" i="1"/>
  <c r="S2849" i="1"/>
  <c r="S2105" i="1"/>
  <c r="S2106" i="1"/>
  <c r="S3643" i="1"/>
  <c r="S2952" i="1"/>
  <c r="S2850" i="1"/>
  <c r="S2107" i="1"/>
  <c r="S2108" i="1"/>
  <c r="S2786" i="1"/>
  <c r="S3615" i="1"/>
  <c r="S2652" i="1"/>
  <c r="S2578" i="1"/>
  <c r="S3286" i="1"/>
  <c r="S2953" i="1"/>
  <c r="S2385" i="1"/>
  <c r="S3464" i="1"/>
  <c r="S3140" i="1"/>
  <c r="S3671" i="1"/>
  <c r="S3000" i="1"/>
  <c r="S2109" i="1"/>
  <c r="S984" i="1"/>
  <c r="S1172" i="1"/>
  <c r="S694" i="1"/>
  <c r="S695" i="1"/>
  <c r="S696" i="1"/>
  <c r="S1880" i="1"/>
  <c r="S985" i="1"/>
  <c r="S1086" i="1"/>
  <c r="S697" i="1"/>
  <c r="S1916" i="1"/>
  <c r="S986" i="1"/>
  <c r="S1223" i="1"/>
  <c r="S1224" i="1"/>
  <c r="S1386" i="1"/>
  <c r="S698" i="1"/>
  <c r="S1604" i="1"/>
  <c r="S699" i="1"/>
  <c r="S700" i="1"/>
  <c r="S701" i="1"/>
  <c r="S1719" i="1"/>
  <c r="S1339" i="1"/>
  <c r="S2062" i="1"/>
  <c r="S1767" i="1"/>
  <c r="S722" i="1"/>
  <c r="S2095" i="1"/>
  <c r="S2217" i="1"/>
  <c r="S1774" i="1"/>
  <c r="S1340" i="1"/>
  <c r="S1752" i="1"/>
  <c r="S2088" i="1"/>
  <c r="S707" i="1"/>
  <c r="S1381" i="1"/>
  <c r="S732" i="1"/>
  <c r="S2692" i="1"/>
  <c r="S3034" i="1"/>
  <c r="S2269" i="1"/>
  <c r="S693" i="1"/>
  <c r="S2998" i="1"/>
  <c r="S998" i="1"/>
  <c r="S2576" i="1"/>
  <c r="S2949" i="1"/>
  <c r="S765" i="1"/>
  <c r="S607" i="1"/>
  <c r="S770" i="1"/>
  <c r="S1549" i="1"/>
  <c r="S1557" i="1"/>
  <c r="S2548" i="1"/>
  <c r="S621" i="1"/>
  <c r="S1177" i="1"/>
  <c r="S2068" i="1"/>
  <c r="S3983" i="1"/>
  <c r="S2063" i="1"/>
  <c r="S598" i="1"/>
  <c r="S3406" i="1"/>
  <c r="S2939" i="1"/>
  <c r="S2938" i="1"/>
  <c r="S3341" i="1"/>
  <c r="S3884" i="1"/>
  <c r="S3197" i="1"/>
  <c r="S3495" i="1"/>
  <c r="S3573" i="1"/>
  <c r="S3825" i="1"/>
  <c r="S1265" i="1"/>
  <c r="S2243" i="1"/>
  <c r="S3354" i="1"/>
  <c r="S3971" i="1"/>
  <c r="S3497" i="1"/>
  <c r="S1263" i="1"/>
  <c r="S2857" i="1"/>
  <c r="S2900" i="1"/>
  <c r="S753" i="1"/>
  <c r="S2228" i="1"/>
  <c r="S3163" i="1"/>
  <c r="S2030" i="1"/>
  <c r="S3236" i="1"/>
  <c r="S3136" i="1"/>
  <c r="S2894" i="1"/>
  <c r="S2226" i="1"/>
  <c r="S2017" i="1"/>
  <c r="S2035" i="1"/>
  <c r="S708" i="1"/>
  <c r="S1175" i="1"/>
  <c r="S1531" i="1"/>
  <c r="S1176" i="1"/>
  <c r="S709" i="1"/>
  <c r="S710" i="1"/>
  <c r="S711" i="1"/>
  <c r="S712" i="1"/>
  <c r="S1862" i="1"/>
  <c r="S1274" i="1"/>
  <c r="S713" i="1"/>
  <c r="S714" i="1"/>
  <c r="S1491" i="1"/>
  <c r="S1275" i="1"/>
  <c r="S715" i="1"/>
  <c r="S716" i="1"/>
  <c r="S717" i="1"/>
  <c r="S718" i="1"/>
  <c r="S719" i="1"/>
  <c r="S1089" i="1"/>
  <c r="S2040" i="1"/>
  <c r="S3273" i="1"/>
  <c r="S3597" i="1"/>
  <c r="S1163" i="1"/>
  <c r="S1260" i="1"/>
  <c r="S3922" i="1"/>
  <c r="S3592" i="1"/>
  <c r="S1266" i="1"/>
  <c r="S1816" i="1"/>
  <c r="S2238" i="1"/>
  <c r="S2242" i="1"/>
  <c r="S3398" i="1"/>
  <c r="S2234" i="1"/>
  <c r="S2375" i="1"/>
  <c r="S2447" i="1"/>
  <c r="S1605" i="1"/>
  <c r="S3355" i="1"/>
  <c r="S1637" i="1"/>
  <c r="S1647" i="1"/>
  <c r="S1276" i="1"/>
  <c r="S1092" i="1"/>
  <c r="S3923" i="1"/>
  <c r="S3138" i="1"/>
  <c r="S3276" i="1"/>
  <c r="S3584" i="1"/>
  <c r="S3407" i="1"/>
  <c r="S2244" i="1"/>
  <c r="S1606" i="1"/>
  <c r="S2012" i="1"/>
  <c r="S2640" i="1"/>
  <c r="S3932" i="1"/>
  <c r="S2897" i="1"/>
  <c r="S2235" i="1"/>
  <c r="S2369" i="1"/>
  <c r="S1091" i="1"/>
  <c r="S3522" i="1"/>
  <c r="S3594" i="1"/>
  <c r="S610" i="1"/>
  <c r="S2863" i="1"/>
  <c r="S2231" i="1"/>
  <c r="S2935" i="1"/>
  <c r="S3716" i="1"/>
  <c r="S3356" i="1"/>
  <c r="S3244" i="1"/>
  <c r="S3526" i="1"/>
  <c r="S3212" i="1"/>
  <c r="S2929" i="1"/>
  <c r="S2446" i="1"/>
  <c r="S3692" i="1"/>
  <c r="S2364" i="1"/>
  <c r="S2627" i="1"/>
  <c r="S2880" i="1"/>
  <c r="S2881" i="1"/>
  <c r="S3102" i="1"/>
  <c r="S1541" i="1"/>
  <c r="S2941" i="1"/>
  <c r="S2886" i="1"/>
  <c r="S2013" i="1"/>
  <c r="S3139" i="1"/>
  <c r="S2380" i="1"/>
  <c r="S3800" i="1"/>
  <c r="S3422" i="1"/>
  <c r="S2712" i="1"/>
  <c r="S4110" i="1"/>
  <c r="S3782" i="1"/>
  <c r="S3684" i="1"/>
  <c r="S3780" i="1"/>
  <c r="S1883" i="1"/>
  <c r="S3101" i="1"/>
  <c r="S3787" i="1"/>
  <c r="S2043" i="1"/>
  <c r="S1543" i="1"/>
  <c r="S2378" i="1"/>
  <c r="S2887" i="1"/>
  <c r="S1597" i="1"/>
  <c r="S3362" i="1"/>
  <c r="S2031" i="1"/>
  <c r="S2036" i="1"/>
  <c r="S3237" i="1"/>
  <c r="S1863" i="1"/>
  <c r="S2930" i="1"/>
  <c r="S2362" i="1"/>
  <c r="S3585" i="1"/>
  <c r="S3582" i="1"/>
  <c r="S1278" i="1"/>
  <c r="S2944" i="1"/>
  <c r="S1280" i="1"/>
  <c r="S1006" i="1"/>
  <c r="S1579" i="1"/>
  <c r="S3969" i="1"/>
  <c r="S2033" i="1"/>
  <c r="S3137" i="1"/>
  <c r="S2239" i="1"/>
  <c r="S3816" i="1"/>
  <c r="S1185" i="1"/>
  <c r="S3498" i="1"/>
  <c r="S1635" i="1"/>
  <c r="S2044" i="1"/>
  <c r="S2914" i="1"/>
  <c r="S744" i="1"/>
  <c r="S1621" i="1"/>
  <c r="S2370" i="1"/>
  <c r="S1845" i="1"/>
  <c r="S756" i="1"/>
  <c r="S3405" i="1"/>
  <c r="S3906" i="1"/>
  <c r="S2014" i="1"/>
  <c r="S616" i="1"/>
  <c r="S2386" i="1"/>
  <c r="S2371" i="1"/>
  <c r="S1575" i="1"/>
  <c r="S3213" i="1"/>
  <c r="S3245" i="1"/>
  <c r="S1544" i="1"/>
  <c r="S1573" i="1"/>
  <c r="S2032" i="1"/>
  <c r="S749" i="1"/>
  <c r="S2376" i="1"/>
  <c r="S3801" i="1"/>
  <c r="S2015" i="1"/>
  <c r="S1270" i="1"/>
  <c r="S1964" i="1"/>
  <c r="S3235" i="1"/>
  <c r="S672" i="1"/>
  <c r="S991" i="1"/>
  <c r="S2021" i="1"/>
  <c r="S3318" i="1"/>
  <c r="S3192" i="1"/>
  <c r="S755" i="1"/>
  <c r="S3399" i="1"/>
  <c r="S1636" i="1"/>
  <c r="S2642" i="1"/>
  <c r="S994" i="1"/>
  <c r="S3591" i="1"/>
  <c r="S3685" i="1"/>
  <c r="S3194" i="1"/>
  <c r="S1101" i="1"/>
  <c r="S2901" i="1"/>
  <c r="S2711" i="1"/>
  <c r="S2383" i="1"/>
  <c r="S2041" i="1"/>
  <c r="S3693" i="1"/>
  <c r="S2237" i="1"/>
  <c r="S2888" i="1"/>
  <c r="S3190" i="1"/>
  <c r="S3771" i="1"/>
  <c r="S3576" i="1"/>
  <c r="S3424" i="1"/>
  <c r="S3164" i="1"/>
  <c r="S1009" i="1"/>
  <c r="S2236" i="1"/>
  <c r="S760" i="1"/>
  <c r="S3275" i="1"/>
  <c r="S2889" i="1"/>
  <c r="S3378" i="1"/>
  <c r="S724" i="1"/>
  <c r="S995" i="1"/>
  <c r="S2890" i="1"/>
  <c r="S3132" i="1"/>
  <c r="S2898" i="1"/>
  <c r="S3683" i="1"/>
  <c r="S3704" i="1"/>
  <c r="S1618" i="1"/>
  <c r="S750" i="1"/>
  <c r="S2445" i="1"/>
  <c r="S757" i="1"/>
  <c r="S3316" i="1"/>
  <c r="S2937" i="1"/>
  <c r="S1640" i="1"/>
  <c r="S2646" i="1"/>
  <c r="S2707" i="1"/>
  <c r="S3401" i="1"/>
  <c r="S3402" i="1"/>
  <c r="S983" i="1"/>
  <c r="S3726" i="1"/>
  <c r="S3321" i="1"/>
  <c r="S2038" i="1"/>
  <c r="S2713" i="1"/>
  <c r="S3586" i="1"/>
  <c r="S2942" i="1"/>
  <c r="S2639" i="1"/>
  <c r="S1574" i="1"/>
  <c r="S1277" i="1"/>
  <c r="S3705" i="1"/>
  <c r="S1261" i="1"/>
  <c r="S2643" i="1"/>
  <c r="S2355" i="1"/>
  <c r="S2042" i="1"/>
  <c r="S1008" i="1"/>
  <c r="S3593" i="1"/>
  <c r="S671" i="1"/>
  <c r="S2372" i="1"/>
  <c r="S2373" i="1"/>
  <c r="S2223" i="1"/>
  <c r="S609" i="1"/>
  <c r="S2647" i="1"/>
  <c r="S2374" i="1"/>
  <c r="S2641" i="1"/>
  <c r="S1267" i="1"/>
  <c r="S3336" i="1"/>
  <c r="S2034" i="1"/>
  <c r="S2903" i="1"/>
  <c r="S1264" i="1"/>
  <c r="S1817" i="1"/>
  <c r="S3993" i="1"/>
  <c r="S2233" i="1"/>
  <c r="S2045" i="1"/>
  <c r="S3815" i="1"/>
  <c r="S2644" i="1"/>
  <c r="S3379" i="1"/>
  <c r="S3967" i="1"/>
  <c r="S2839" i="1"/>
  <c r="S723" i="1"/>
  <c r="S992" i="1"/>
  <c r="S758" i="1"/>
  <c r="S1273" i="1"/>
  <c r="S2412" i="1"/>
  <c r="S3835" i="1"/>
  <c r="S2943" i="1"/>
  <c r="S2029" i="1"/>
  <c r="S2379" i="1"/>
  <c r="S751" i="1"/>
  <c r="S725" i="1"/>
  <c r="S2381" i="1"/>
  <c r="S2229" i="1"/>
  <c r="S1619" i="1"/>
  <c r="T3557" i="1"/>
  <c r="S3557" i="1"/>
  <c r="E4" i="7"/>
  <c r="E5" i="7"/>
  <c r="E2" i="7"/>
  <c r="E3" i="7"/>
</calcChain>
</file>

<file path=xl/sharedStrings.xml><?xml version="1.0" encoding="utf-8"?>
<sst xmlns="http://schemas.openxmlformats.org/spreadsheetml/2006/main" count="46902" uniqueCount="8415">
  <si>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</si>
  <si>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</si>
  <si>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</si>
  <si>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</si>
  <si>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</si>
  <si>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</si>
  <si>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</si>
  <si>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</si>
  <si>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</si>
  <si>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</si>
  <si>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</si>
  <si>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</si>
  <si>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</si>
  <si>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</si>
  <si>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</si>
  <si>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</si>
  <si>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</si>
  <si>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</si>
  <si>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</si>
  <si>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</si>
  <si>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</si>
  <si>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</si>
  <si>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</si>
  <si>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</si>
  <si>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</si>
  <si>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</si>
  <si>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</si>
  <si>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</si>
  <si>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</si>
  <si>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</si>
  <si>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</si>
  <si>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</si>
  <si>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</si>
  <si>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</si>
  <si>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</si>
  <si>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</si>
  <si>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</si>
  <si>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</si>
  <si>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</si>
  <si>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</si>
  <si>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</si>
  <si>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</si>
  <si>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</si>
  <si>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</si>
  <si>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</si>
  <si>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</si>
  <si>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</si>
  <si>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</si>
  <si>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</si>
  <si>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</si>
  <si>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</si>
  <si>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</si>
  <si>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</si>
  <si>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</si>
  <si>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</si>
  <si>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</si>
  <si>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</si>
  <si>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</si>
  <si>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</si>
  <si>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</si>
  <si>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</si>
  <si>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</si>
  <si>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</si>
  <si>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</si>
  <si>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</si>
  <si>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</si>
  <si>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</si>
  <si>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</si>
  <si>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</si>
  <si>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</si>
  <si>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</si>
  <si>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</si>
  <si>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</si>
  <si>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</si>
  <si>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</si>
  <si>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</si>
  <si>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</si>
  <si>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</si>
  <si>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</si>
  <si>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</si>
  <si>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</si>
  <si>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</si>
  <si>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</si>
  <si>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</si>
  <si>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</si>
  <si>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</si>
  <si>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</si>
  <si>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</si>
  <si>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</si>
  <si>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</si>
  <si>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</si>
  <si>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</si>
  <si>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</si>
  <si>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</si>
  <si>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</si>
  <si>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</si>
  <si>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</si>
  <si>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</si>
  <si>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</si>
  <si>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</si>
  <si>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</si>
  <si>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</si>
  <si>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</si>
  <si>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</si>
  <si>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</si>
  <si>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</si>
  <si>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</si>
  <si>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</si>
  <si>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</si>
  <si>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</si>
  <si>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</si>
  <si>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</si>
  <si>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</si>
  <si>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</si>
  <si>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</si>
  <si>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</si>
  <si>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</si>
  <si>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</si>
  <si>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</si>
  <si>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</si>
  <si>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</si>
  <si>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</si>
  <si>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</si>
  <si>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</si>
  <si>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</si>
  <si>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</si>
  <si>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</si>
  <si>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</si>
  <si>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</si>
  <si>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</si>
  <si>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</si>
  <si>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</si>
  <si>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</si>
  <si>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</si>
  <si>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</si>
  <si>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</si>
  <si>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</si>
  <si>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</si>
  <si>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</si>
  <si>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</si>
  <si>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</si>
  <si>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</si>
  <si>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</si>
  <si>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</si>
  <si>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</si>
  <si>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</si>
  <si>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</si>
  <si>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</si>
  <si>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</si>
  <si>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</si>
  <si>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</si>
  <si>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</si>
  <si>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</si>
  <si>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</si>
  <si>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</si>
  <si>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</si>
  <si>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</si>
  <si>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</si>
  <si>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</si>
  <si>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</si>
  <si>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</si>
  <si>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</si>
  <si>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</si>
  <si>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</si>
  <si>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</si>
  <si>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</si>
  <si>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</si>
  <si>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</si>
  <si>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</si>
  <si>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</si>
  <si>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</si>
  <si>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</si>
  <si>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</si>
  <si>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</si>
  <si>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</si>
  <si>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</si>
  <si>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</si>
  <si>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</si>
  <si>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</si>
  <si>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</si>
  <si>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</si>
  <si>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</si>
  <si>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</si>
  <si>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</si>
  <si>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</si>
  <si>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</si>
  <si>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</si>
  <si>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</si>
  <si>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</si>
  <si>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</si>
  <si>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</si>
  <si>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</si>
  <si>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</si>
  <si>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</si>
  <si>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</si>
  <si>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</si>
  <si>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</si>
  <si>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</si>
  <si>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</si>
  <si>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</si>
  <si>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</si>
  <si>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</si>
  <si>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</si>
  <si>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</si>
  <si>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</si>
  <si>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</si>
  <si>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</si>
  <si>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</si>
  <si>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</si>
  <si>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</si>
  <si>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</si>
  <si>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</si>
  <si>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</si>
  <si>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</si>
  <si>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</si>
  <si>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</si>
  <si>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</si>
  <si>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</si>
  <si>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</si>
  <si>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</si>
  <si>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</si>
  <si>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</si>
  <si>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</si>
  <si>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</si>
  <si>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</si>
  <si>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</si>
  <si>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</si>
  <si>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</si>
  <si>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</si>
  <si>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</si>
  <si>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</si>
  <si>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</si>
  <si>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</si>
  <si>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</si>
  <si>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</si>
  <si>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</si>
  <si>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</si>
  <si>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</si>
  <si>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</si>
  <si>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</si>
  <si>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</si>
  <si>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</si>
  <si>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</si>
  <si>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</si>
  <si>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</si>
  <si>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</si>
  <si>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</si>
  <si>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</si>
  <si>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</si>
  <si>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</si>
  <si>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</si>
  <si>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</si>
  <si>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</si>
  <si>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</si>
  <si>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</si>
  <si>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</si>
  <si>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</si>
  <si>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</si>
  <si>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</si>
  <si>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</si>
  <si>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</si>
  <si>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</si>
  <si>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</si>
  <si>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</si>
  <si>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</si>
  <si>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</si>
  <si>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</si>
  <si>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</si>
  <si>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</si>
  <si>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</si>
  <si>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</si>
  <si>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</si>
  <si>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</si>
  <si>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</si>
  <si>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</si>
  <si>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</si>
  <si>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</si>
  <si>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</si>
  <si>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</si>
  <si>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</si>
  <si>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</si>
  <si>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</si>
  <si>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</si>
  <si>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</si>
  <si>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</si>
  <si>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</si>
  <si>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</si>
  <si>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</si>
  <si>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</si>
  <si>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</si>
  <si>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</si>
  <si>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</si>
  <si>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</si>
  <si>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</si>
  <si>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</si>
  <si>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</si>
  <si>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</si>
  <si>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</si>
  <si>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</si>
  <si>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</si>
  <si>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</si>
  <si>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</si>
  <si>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</si>
  <si>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</si>
  <si>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</si>
  <si>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</si>
  <si>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</si>
  <si>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</si>
  <si>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</si>
  <si>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</si>
  <si>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</si>
  <si>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</si>
  <si>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</si>
  <si>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</si>
  <si>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</si>
  <si>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</si>
  <si>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</si>
  <si>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</si>
  <si>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</si>
  <si>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</si>
  <si>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</si>
  <si>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</si>
  <si>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</si>
  <si>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</si>
  <si>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</si>
  <si>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</si>
  <si>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</si>
  <si>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</si>
  <si>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</si>
  <si>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</si>
  <si>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</si>
  <si>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</si>
  <si>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</si>
  <si>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</si>
  <si>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</si>
  <si>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</si>
  <si>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</si>
  <si>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</si>
  <si>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</si>
  <si>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</si>
  <si>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</si>
  <si>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</si>
  <si>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</si>
  <si>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</si>
  <si>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</si>
  <si>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</si>
  <si>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</si>
  <si>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</si>
  <si>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</si>
  <si>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</si>
  <si>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</si>
  <si>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</si>
  <si>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</si>
  <si>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</si>
  <si>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</si>
  <si>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</si>
  <si>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</si>
  <si>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</si>
  <si>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</si>
  <si>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</si>
  <si>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</si>
  <si>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</si>
  <si>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</si>
  <si>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</si>
  <si>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</si>
  <si>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</si>
  <si>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</si>
  <si>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</si>
  <si>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</si>
  <si>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</si>
  <si>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</si>
  <si>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</si>
  <si>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</si>
  <si>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</si>
  <si>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</si>
  <si>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</si>
  <si>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</si>
  <si>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</si>
  <si>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</si>
  <si>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</si>
  <si>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</si>
  <si>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</si>
  <si>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</si>
  <si>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</si>
  <si>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</si>
  <si>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</si>
  <si>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</si>
  <si>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</si>
  <si>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</si>
  <si>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</si>
  <si>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</si>
  <si>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</si>
  <si>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</si>
  <si>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</si>
  <si>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</si>
  <si>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</si>
  <si>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</si>
  <si>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</si>
  <si>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</si>
  <si>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</si>
  <si>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</si>
  <si>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</si>
  <si>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</si>
  <si>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</si>
  <si>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</si>
  <si>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</si>
  <si>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</si>
  <si>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</si>
  <si>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</si>
  <si>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</si>
  <si>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</si>
  <si>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</si>
  <si>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</si>
  <si>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</si>
  <si>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</si>
  <si>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</si>
  <si>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</si>
  <si>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</si>
  <si>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</si>
  <si>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</si>
  <si>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</si>
  <si>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</si>
  <si>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</si>
  <si>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</si>
  <si>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</si>
  <si>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</si>
  <si>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</si>
  <si>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</si>
  <si>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</si>
  <si>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</si>
  <si>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</si>
  <si>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</si>
  <si>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</si>
  <si>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</si>
  <si>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</si>
  <si>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</si>
  <si>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</si>
  <si>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</si>
  <si>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</si>
  <si>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</si>
  <si>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</si>
  <si>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</si>
  <si>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</si>
  <si>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</si>
  <si>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</si>
  <si>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</si>
  <si>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</si>
  <si>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</si>
  <si>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</si>
  <si>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</si>
  <si>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</si>
  <si>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</si>
  <si>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</si>
  <si>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</si>
  <si>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</si>
  <si>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</si>
  <si>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</si>
  <si>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</si>
  <si>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</si>
  <si>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</si>
  <si>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</si>
  <si>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</si>
  <si>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</si>
  <si>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</si>
  <si>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</si>
  <si>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</si>
  <si>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</si>
  <si>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</si>
  <si>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</si>
  <si>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</si>
  <si>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</si>
  <si>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</si>
  <si>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</si>
  <si>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</si>
  <si>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</si>
  <si>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</si>
  <si>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</si>
  <si>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</si>
  <si>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</si>
  <si>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</si>
  <si>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</si>
  <si>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</si>
  <si>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</si>
  <si>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</si>
  <si>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</si>
  <si>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</si>
  <si>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</si>
  <si>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</si>
  <si>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</si>
  <si>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</si>
  <si>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</si>
  <si>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</si>
  <si>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</si>
  <si>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</si>
  <si>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</si>
  <si>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</si>
  <si>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</si>
  <si>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</si>
  <si>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</si>
  <si>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</si>
  <si>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</si>
  <si>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</si>
  <si>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</si>
  <si>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</si>
  <si>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</si>
  <si>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</si>
  <si>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</si>
  <si>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</si>
  <si>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</si>
  <si>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</si>
  <si>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</si>
  <si>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</si>
  <si>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</si>
  <si>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</si>
  <si>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</si>
  <si>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</si>
  <si>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</si>
  <si>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</si>
  <si>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</si>
  <si>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</si>
  <si>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</si>
  <si>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</si>
  <si>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</si>
  <si>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</si>
  <si>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</si>
  <si>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</si>
  <si>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</si>
  <si>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</si>
  <si>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</si>
  <si>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</si>
  <si>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</si>
  <si>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</si>
  <si>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</si>
  <si>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</si>
  <si>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</si>
  <si>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</si>
  <si>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</si>
  <si>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</si>
  <si>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</si>
  <si>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</si>
  <si>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</si>
  <si>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</si>
  <si>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</si>
  <si>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</si>
  <si>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</si>
  <si>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</si>
  <si>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</si>
  <si>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</si>
  <si>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</si>
  <si>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</si>
  <si>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</si>
  <si>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</si>
  <si>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</si>
  <si>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</si>
  <si>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</si>
  <si>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</si>
  <si>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</si>
  <si>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</si>
  <si>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</si>
  <si>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</si>
  <si>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</si>
  <si>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</si>
  <si>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</si>
  <si>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</si>
  <si>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</si>
  <si>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</si>
  <si>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</si>
  <si>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</si>
  <si>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</si>
  <si>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</si>
  <si>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</si>
  <si>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</si>
  <si>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</si>
  <si>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</si>
  <si>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</si>
  <si>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</si>
  <si>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</si>
  <si>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</si>
  <si>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</si>
  <si>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</si>
  <si>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</si>
  <si>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</si>
  <si>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</si>
  <si>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</si>
  <si>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</si>
  <si>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</si>
  <si>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</si>
  <si>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</si>
  <si>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</si>
  <si>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</si>
  <si>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</si>
  <si>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</si>
  <si>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</si>
  <si>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</si>
  <si>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</si>
  <si>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</si>
  <si>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</si>
  <si>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</si>
  <si>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</si>
  <si>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</si>
  <si>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</si>
  <si>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</si>
  <si>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</si>
  <si>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</si>
  <si>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</si>
  <si>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</si>
  <si>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</si>
  <si>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</si>
  <si>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</si>
  <si>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</si>
  <si>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</si>
  <si>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</si>
  <si>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</si>
  <si>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</si>
  <si>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</si>
  <si>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</si>
  <si>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</si>
  <si>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</si>
  <si>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</si>
  <si>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</si>
  <si>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</si>
  <si>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</si>
  <si>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</si>
  <si>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</si>
  <si>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</si>
  <si>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</si>
  <si>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</si>
  <si>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</si>
  <si>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</si>
  <si>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</si>
  <si>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</si>
  <si>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</si>
  <si>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</si>
  <si>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</si>
  <si>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</si>
  <si>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</si>
  <si>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</si>
  <si>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</si>
  <si>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</si>
  <si>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</si>
  <si>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</si>
  <si>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</si>
  <si>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</si>
  <si>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</si>
  <si>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</si>
  <si>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</si>
  <si>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</si>
  <si>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</si>
  <si>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</si>
  <si>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</si>
  <si>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</si>
  <si>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</si>
  <si>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</si>
  <si>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</si>
  <si>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</si>
  <si>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</si>
  <si>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</si>
  <si>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</si>
  <si>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</si>
  <si>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</si>
  <si>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</si>
  <si>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</si>
  <si>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</si>
  <si>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</si>
  <si>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</si>
  <si>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</si>
  <si>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</si>
  <si>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</si>
  <si>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</si>
  <si>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</si>
  <si>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</si>
  <si>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</si>
  <si>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</si>
  <si>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</si>
  <si>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</si>
  <si>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</si>
  <si>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</si>
  <si>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</si>
  <si>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</si>
  <si>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</si>
  <si>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</si>
  <si>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</si>
  <si>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</si>
  <si>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</si>
  <si>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</si>
  <si>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</si>
  <si>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</si>
  <si>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</si>
  <si>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</si>
  <si>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</si>
  <si>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</si>
  <si>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</si>
  <si>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</si>
  <si>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</si>
  <si>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</si>
  <si>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</si>
  <si>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</si>
  <si>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</si>
  <si>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</si>
  <si>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</si>
  <si>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</si>
  <si>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</si>
  <si>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</si>
  <si>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</si>
  <si>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</si>
  <si>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</si>
  <si>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</si>
  <si>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</si>
  <si>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</si>
  <si>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</si>
  <si>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</si>
  <si>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</si>
  <si>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</si>
  <si>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</si>
  <si>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</si>
  <si>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</si>
  <si>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</si>
  <si>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</si>
  <si>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</si>
  <si>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</si>
  <si>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</si>
  <si>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</si>
  <si>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</si>
  <si>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</si>
  <si>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</si>
  <si>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</si>
  <si>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</si>
  <si>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</si>
  <si>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</si>
  <si>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</si>
  <si>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</si>
  <si>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</si>
  <si>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</si>
  <si>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</si>
  <si>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</si>
  <si>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</si>
  <si>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</si>
  <si>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</si>
  <si>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</si>
  <si>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</si>
  <si>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</si>
  <si>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</si>
  <si>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</si>
  <si>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</si>
  <si>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</si>
  <si>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</si>
  <si>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</si>
  <si>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</si>
  <si>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</si>
  <si>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</si>
  <si>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</si>
  <si>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</si>
  <si>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</si>
  <si>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</si>
  <si>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</si>
  <si>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</si>
  <si>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</si>
  <si>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</si>
  <si>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</si>
  <si>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</si>
  <si>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</si>
  <si>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</si>
  <si>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</si>
  <si>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</si>
  <si>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</si>
  <si>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</si>
  <si>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</si>
  <si>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</si>
  <si>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</si>
  <si>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</si>
  <si>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</si>
  <si>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</si>
  <si>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</si>
  <si>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</si>
  <si>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</si>
  <si>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</si>
  <si>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</si>
  <si>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</si>
  <si>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</si>
  <si>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</si>
  <si>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</si>
  <si>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</si>
  <si>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</si>
  <si>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</si>
  <si>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</si>
  <si>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</si>
  <si>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</si>
  <si>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</si>
  <si>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</si>
  <si>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</si>
  <si>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</si>
  <si>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</si>
  <si>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</si>
  <si>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</si>
  <si>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</si>
  <si>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</si>
  <si>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</si>
  <si>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</si>
  <si>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</si>
  <si>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</si>
  <si>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</si>
  <si>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</si>
  <si>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</si>
  <si>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</si>
  <si>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</si>
  <si>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</si>
  <si>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</si>
  <si>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</si>
  <si>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</si>
  <si>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</si>
  <si>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</si>
  <si>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</si>
  <si>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</si>
  <si>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</si>
  <si>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</si>
  <si>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</si>
  <si>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</si>
  <si>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</si>
  <si>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</si>
  <si>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</si>
  <si>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</si>
  <si>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</si>
  <si>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</si>
  <si>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</si>
  <si>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</si>
  <si>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</si>
  <si>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</si>
  <si>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</si>
  <si>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</si>
  <si>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</si>
  <si>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</si>
  <si>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</si>
  <si>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</si>
  <si>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</si>
  <si>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</si>
  <si>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</si>
  <si>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</si>
  <si>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</si>
  <si>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</si>
  <si>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</si>
  <si>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</si>
  <si>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</si>
  <si>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</si>
  <si>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</si>
  <si>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</si>
  <si>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</si>
  <si>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</si>
  <si>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</si>
  <si>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</si>
  <si>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</si>
  <si>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</si>
  <si>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</si>
  <si>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</si>
  <si>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</si>
  <si>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</si>
  <si>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</si>
  <si>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</si>
  <si>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</si>
  <si>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</si>
  <si>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</si>
  <si>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</si>
  <si>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</si>
  <si>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</si>
  <si>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</si>
  <si>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</si>
  <si>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</si>
  <si>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</si>
  <si>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</si>
  <si>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</si>
  <si>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</si>
  <si>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</si>
  <si>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</si>
  <si>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</si>
  <si>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</si>
  <si>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</si>
  <si>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</si>
  <si>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</si>
  <si>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</si>
  <si>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</si>
  <si>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</si>
  <si>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</si>
  <si>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</si>
  <si>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</si>
  <si>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</si>
  <si>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</si>
  <si>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</si>
  <si>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</si>
  <si>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</si>
  <si>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</si>
  <si>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</si>
  <si>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</si>
  <si>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</si>
  <si>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</si>
  <si>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</si>
  <si>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</si>
  <si>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</si>
  <si>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</si>
  <si>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</si>
  <si>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</si>
  <si>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</si>
  <si>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</si>
  <si>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</si>
  <si>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</si>
  <si>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</si>
  <si>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</si>
  <si>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</si>
  <si>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</si>
  <si>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</si>
  <si>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</si>
  <si>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</si>
  <si>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</si>
  <si>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</si>
  <si>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</si>
  <si>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</si>
  <si>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</si>
  <si>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</si>
  <si>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</si>
  <si>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</si>
  <si>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</si>
  <si>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</si>
  <si>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</si>
  <si>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</si>
  <si>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</si>
  <si>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</si>
  <si>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</si>
  <si>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</si>
  <si>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</si>
  <si>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</si>
  <si>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</si>
  <si>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</si>
  <si>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</si>
  <si>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</si>
  <si>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</si>
  <si>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</si>
  <si>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</si>
  <si>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</si>
  <si>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</si>
  <si>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</si>
  <si>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</si>
  <si>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</si>
  <si>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</si>
  <si>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</si>
  <si>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</si>
  <si>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</si>
  <si>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</si>
  <si>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</si>
  <si>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</si>
  <si>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</si>
  <si>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</si>
  <si>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</si>
  <si>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</si>
  <si>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</si>
  <si>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</si>
  <si>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</si>
  <si>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</si>
  <si>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</si>
  <si>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</si>
  <si>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</si>
  <si>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</si>
  <si>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</si>
  <si>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</si>
  <si>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</si>
  <si>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</si>
  <si>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</si>
  <si>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</si>
  <si>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</si>
  <si>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</si>
  <si>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</si>
  <si>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</si>
  <si>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</si>
  <si>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</si>
  <si>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</si>
  <si>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</si>
  <si>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</si>
  <si>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</si>
  <si>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</si>
  <si>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</si>
  <si>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</si>
  <si>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</si>
  <si>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</si>
  <si>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</si>
  <si>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</si>
  <si>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</si>
  <si>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</si>
  <si>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</si>
  <si>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</si>
  <si>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</si>
  <si>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</si>
  <si>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</si>
  <si>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</si>
  <si>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</si>
  <si>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</si>
  <si>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</si>
  <si>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</si>
  <si>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</si>
  <si>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</si>
  <si>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</si>
  <si>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</si>
  <si>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</si>
  <si>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</si>
  <si>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</si>
  <si>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</si>
  <si>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</si>
  <si>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</si>
  <si>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</si>
  <si>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</si>
  <si>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</si>
  <si>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</si>
  <si>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</si>
  <si>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</si>
  <si>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</si>
  <si>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</si>
  <si>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</si>
  <si>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</si>
  <si>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</si>
  <si>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</si>
  <si>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</si>
  <si>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</si>
  <si>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</si>
  <si>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</si>
  <si>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</si>
  <si>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</si>
  <si>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</si>
  <si>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</si>
  <si>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</si>
  <si>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</si>
  <si>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</si>
  <si>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</si>
  <si>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</si>
  <si>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</si>
  <si>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</si>
  <si>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</si>
  <si>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</si>
  <si>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</si>
  <si>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</si>
  <si>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</si>
  <si>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</si>
  <si>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</si>
  <si>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</si>
  <si>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</si>
  <si>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</si>
  <si>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</si>
  <si>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</si>
  <si>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</si>
  <si>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</si>
  <si>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</si>
  <si>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</si>
  <si>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</si>
  <si>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</si>
  <si>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</si>
  <si>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</si>
  <si>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</si>
  <si>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</si>
  <si>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</si>
  <si>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</si>
  <si>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</si>
  <si>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</si>
  <si>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</si>
  <si>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</si>
  <si>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</si>
  <si>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</si>
  <si>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</si>
  <si>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</si>
  <si>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</si>
  <si>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</si>
  <si>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</si>
  <si>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</si>
  <si>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</si>
  <si>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</si>
  <si>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</si>
  <si>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</si>
  <si>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</si>
  <si>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</si>
  <si>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</si>
  <si>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</si>
  <si>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</si>
  <si>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</si>
  <si>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</si>
  <si>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</si>
  <si>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</si>
  <si>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</si>
  <si>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</si>
  <si>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</si>
  <si>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</si>
  <si>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</si>
  <si>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</si>
  <si>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</si>
  <si>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</si>
  <si>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</si>
  <si>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</si>
  <si>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</si>
  <si>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</si>
  <si>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</si>
  <si>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</si>
  <si>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</si>
  <si>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</si>
  <si>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</si>
  <si>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</si>
  <si>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</si>
  <si>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</si>
  <si>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</si>
  <si>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</si>
  <si>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</si>
  <si>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</si>
  <si>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</si>
  <si>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</si>
  <si>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</si>
  <si>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</si>
  <si>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</si>
  <si>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</si>
  <si>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</si>
  <si>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</si>
  <si>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</si>
  <si>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</si>
  <si>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</si>
  <si>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</si>
  <si>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</si>
  <si>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</si>
  <si>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</si>
  <si>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</si>
  <si>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</si>
  <si>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</si>
  <si>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</si>
  <si>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</si>
  <si>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</si>
  <si>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</si>
  <si>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</si>
  <si>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</si>
  <si>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</si>
  <si>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</si>
  <si>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</si>
  <si>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</si>
  <si>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</si>
  <si>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</si>
  <si>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</si>
  <si>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</si>
  <si>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</si>
  <si>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</si>
  <si>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</si>
  <si>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</si>
  <si>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</si>
  <si>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</si>
  <si>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</si>
  <si>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</si>
  <si>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</si>
  <si>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</si>
  <si>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</si>
  <si>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</si>
  <si>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</si>
  <si>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</si>
  <si>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</si>
  <si>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</si>
  <si>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</si>
  <si>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</si>
  <si>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</si>
  <si>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</si>
  <si>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</si>
  <si>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</si>
  <si>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</si>
  <si>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</si>
  <si>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</si>
  <si>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</si>
  <si>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</si>
  <si>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</si>
  <si>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</si>
  <si>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</si>
  <si>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</si>
  <si>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</si>
  <si>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</si>
  <si>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</si>
  <si>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</si>
  <si>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</si>
  <si>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</si>
  <si>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</si>
  <si>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</si>
  <si>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</si>
  <si>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</si>
  <si>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</si>
  <si>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</si>
  <si>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</si>
  <si>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</si>
  <si>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</si>
  <si>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</si>
  <si>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</si>
  <si>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</si>
  <si>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</si>
  <si>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</si>
  <si>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</si>
  <si>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</si>
  <si>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</si>
  <si>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</si>
  <si>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</si>
  <si>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</si>
  <si>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</si>
  <si>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</si>
  <si>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</si>
  <si>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</si>
  <si>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</si>
  <si>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</si>
  <si>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</si>
  <si>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</si>
  <si>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</si>
  <si>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</si>
  <si>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</si>
  <si>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</si>
  <si>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</si>
  <si>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</si>
  <si>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</si>
  <si>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</si>
  <si>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</si>
  <si>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</si>
  <si>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</si>
  <si>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</si>
  <si>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</si>
  <si>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</si>
  <si>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</si>
  <si>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</si>
  <si>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</si>
  <si>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</si>
  <si>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</si>
  <si>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</si>
  <si>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</si>
  <si>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</si>
  <si>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</si>
  <si>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</si>
  <si>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</si>
  <si>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</si>
  <si>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</si>
  <si>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</si>
  <si>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</si>
  <si>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</si>
  <si>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</si>
  <si>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</si>
  <si>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</si>
  <si>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</si>
  <si>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</si>
  <si>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</si>
  <si>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</si>
  <si>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</si>
  <si>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</si>
  <si>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</si>
  <si>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</si>
  <si>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</si>
  <si>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</si>
  <si>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</si>
  <si>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</si>
  <si>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</si>
  <si>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</si>
  <si>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</si>
  <si>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</si>
  <si>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</si>
  <si>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</si>
  <si>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</si>
  <si>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</si>
  <si>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</si>
  <si>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</si>
  <si>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</si>
  <si>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</si>
  <si>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</si>
  <si>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</si>
  <si>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</si>
  <si>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</si>
  <si>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</si>
  <si>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</si>
  <si>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</si>
  <si>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</si>
  <si>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</si>
  <si>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</si>
  <si>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</si>
  <si>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</si>
  <si>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</si>
  <si>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</si>
  <si>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</si>
  <si>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</si>
  <si>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</si>
  <si>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</si>
  <si>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</si>
  <si>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</si>
  <si>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</si>
  <si>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</si>
  <si>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</si>
  <si>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</si>
  <si>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</si>
  <si>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</si>
  <si>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</si>
  <si>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</si>
  <si>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</si>
  <si>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</si>
  <si>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</si>
  <si>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</si>
  <si>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</si>
  <si>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</si>
  <si>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</si>
  <si>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</si>
  <si>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</si>
  <si>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</si>
  <si>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</si>
  <si>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</si>
  <si>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</si>
  <si>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</si>
  <si>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</si>
  <si>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</si>
  <si>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</si>
  <si>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</si>
  <si>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</si>
  <si>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</si>
  <si>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</si>
  <si>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</si>
  <si>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</si>
  <si>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</si>
  <si>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</si>
  <si>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</si>
  <si>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</si>
  <si>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</si>
  <si>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</si>
  <si>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</si>
  <si>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</si>
  <si>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</si>
  <si>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</si>
  <si>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</si>
  <si>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</si>
  <si>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</si>
  <si>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</si>
  <si>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</si>
  <si>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</si>
  <si>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</si>
  <si>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</si>
  <si>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</si>
  <si>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</si>
  <si>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</si>
  <si>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</si>
  <si>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</si>
  <si>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</si>
  <si>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</si>
  <si>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</si>
  <si>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</si>
  <si>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</si>
  <si>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</si>
  <si>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</si>
  <si>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</si>
  <si>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</si>
  <si>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</si>
  <si>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</si>
  <si>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</si>
  <si>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</si>
  <si>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</si>
  <si>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</si>
  <si>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</si>
  <si>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</si>
  <si>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</si>
  <si>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</si>
  <si>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</si>
  <si>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</si>
  <si>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</si>
  <si>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</si>
  <si>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</si>
  <si>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</si>
  <si>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</si>
  <si>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</si>
  <si>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</si>
  <si>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</si>
  <si>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</si>
  <si>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</si>
  <si>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</si>
  <si>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</si>
  <si>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</si>
  <si>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</si>
  <si>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</si>
  <si>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</si>
  <si>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</si>
  <si>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</si>
  <si>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</si>
  <si>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</si>
  <si>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</si>
  <si>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</si>
  <si>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</si>
  <si>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</si>
  <si>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</si>
  <si>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</si>
  <si>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</si>
  <si>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</si>
  <si>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</si>
  <si>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</si>
  <si>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</si>
  <si>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</si>
  <si>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</si>
  <si>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</si>
  <si>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</si>
  <si>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</si>
  <si>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</si>
  <si>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</si>
  <si>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</si>
  <si>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</si>
  <si>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</si>
  <si>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</si>
  <si>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</si>
  <si>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</si>
  <si>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</si>
  <si>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</si>
  <si>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</si>
  <si>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</si>
  <si>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</si>
  <si>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</si>
  <si>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</si>
  <si>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</si>
  <si>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</si>
  <si>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</si>
  <si>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</si>
  <si>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</si>
  <si>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</si>
  <si>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</si>
  <si>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</si>
  <si>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</si>
  <si>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</si>
  <si>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</si>
  <si>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</si>
  <si>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</si>
  <si>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</si>
  <si>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</si>
  <si>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</si>
  <si>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</si>
  <si>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</si>
  <si>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</si>
  <si>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</si>
  <si>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</si>
  <si>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</si>
  <si>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</si>
  <si>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</si>
  <si>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</si>
  <si>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</si>
  <si>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</si>
  <si>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</si>
  <si>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</si>
  <si>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</si>
  <si>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</si>
  <si>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</si>
  <si>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</si>
  <si>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</si>
  <si>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</si>
  <si>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</si>
  <si>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</si>
  <si>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</si>
  <si>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</si>
  <si>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</si>
  <si>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</si>
  <si>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</si>
  <si>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</si>
  <si>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</si>
  <si>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</si>
  <si>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</si>
  <si>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</si>
  <si>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</si>
  <si>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</si>
  <si>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</si>
  <si>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</si>
  <si>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</si>
  <si>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</si>
  <si>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</si>
  <si>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</si>
  <si>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</si>
  <si>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</si>
  <si>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</si>
  <si>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</si>
  <si>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</si>
  <si>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</si>
  <si>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</si>
  <si>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</si>
  <si>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</si>
  <si>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</si>
  <si>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</si>
  <si>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</si>
  <si>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</si>
  <si>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</si>
  <si>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</si>
  <si>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</si>
  <si>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</si>
  <si>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</si>
  <si>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</si>
  <si>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</si>
  <si>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</si>
  <si>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</si>
  <si>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</si>
  <si>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</si>
  <si>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</si>
  <si>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</si>
  <si>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</si>
  <si>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</si>
  <si>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</si>
  <si>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</si>
  <si>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</si>
  <si>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</si>
  <si>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</si>
  <si>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</si>
  <si>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</si>
  <si>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</si>
  <si>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</si>
  <si>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</si>
  <si>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</si>
  <si>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</si>
  <si>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</si>
  <si>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</si>
  <si>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</si>
  <si>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</si>
  <si>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</si>
  <si>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</si>
  <si>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</si>
  <si>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</si>
  <si>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</si>
  <si>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</si>
  <si>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</si>
  <si>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</si>
  <si>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</si>
  <si>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</si>
  <si>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</si>
  <si>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</si>
  <si>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</si>
  <si>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</si>
  <si>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</si>
  <si>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</si>
  <si>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</si>
  <si>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</si>
  <si>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</si>
  <si>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</si>
  <si>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</si>
  <si>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</si>
  <si>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</si>
  <si>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</si>
  <si>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</si>
  <si>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</si>
  <si>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</si>
  <si>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</si>
  <si>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</si>
  <si>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</si>
  <si>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</si>
  <si>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</si>
  <si>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</si>
  <si>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</si>
  <si>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</si>
  <si>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</si>
  <si>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</si>
  <si>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</si>
  <si>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</si>
  <si>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</si>
  <si>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</si>
  <si>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</si>
  <si>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</si>
  <si>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</si>
  <si>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</si>
  <si>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</si>
  <si>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</si>
  <si>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</si>
  <si>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</si>
  <si>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</si>
  <si>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</si>
  <si>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</si>
  <si>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</si>
  <si>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</si>
  <si>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</si>
  <si>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</si>
  <si>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</si>
  <si>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</si>
  <si>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</si>
  <si>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</si>
  <si>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</si>
  <si>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</si>
  <si>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</si>
  <si>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</si>
  <si>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</si>
  <si>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</si>
  <si>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</si>
  <si>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</si>
  <si>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</si>
  <si>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</si>
  <si>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</si>
  <si>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</si>
  <si>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</si>
  <si>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</si>
  <si>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</si>
  <si>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</si>
  <si>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</si>
  <si>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</si>
  <si>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</si>
  <si>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</si>
  <si>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</si>
  <si>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</si>
  <si>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</si>
  <si>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</si>
  <si>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</si>
  <si>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</si>
  <si>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</si>
  <si>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</si>
  <si>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</si>
  <si>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</si>
  <si>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</si>
  <si>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</si>
  <si>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</si>
  <si>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</si>
  <si>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</si>
  <si>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</si>
  <si>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</si>
  <si>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</si>
  <si>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</si>
  <si>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</si>
  <si>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</si>
  <si>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</si>
  <si>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</si>
  <si>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</si>
  <si>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</si>
  <si>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</si>
  <si>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</si>
  <si>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</si>
  <si>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</si>
  <si>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</si>
  <si>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</si>
  <si>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</si>
  <si>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</si>
  <si>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</si>
  <si>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</si>
  <si>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</si>
  <si>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</si>
  <si>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</si>
  <si>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</si>
  <si>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</si>
  <si>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</si>
  <si>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</si>
  <si>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</si>
  <si>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</si>
  <si>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</si>
  <si>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</si>
  <si>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</si>
  <si>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</si>
  <si>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</si>
  <si>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</si>
  <si>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</si>
  <si>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</si>
  <si>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</si>
  <si>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</si>
  <si>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</si>
  <si>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</si>
  <si>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</si>
  <si>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</si>
  <si>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</si>
  <si>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</si>
  <si>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</si>
  <si>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</si>
  <si>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</si>
  <si>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</si>
  <si>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</si>
  <si>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</si>
  <si>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</si>
  <si>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</si>
  <si>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</si>
  <si>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</si>
  <si>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</si>
  <si>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</si>
  <si>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</si>
  <si>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</si>
  <si>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</si>
  <si>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</si>
  <si>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</si>
  <si>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</si>
  <si>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</si>
  <si>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</si>
  <si>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</si>
  <si>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</si>
  <si>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</si>
  <si>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</si>
  <si>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</si>
  <si>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</si>
  <si>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</si>
  <si>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</si>
  <si>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</si>
  <si>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</si>
  <si>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</si>
  <si>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</si>
  <si>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</si>
  <si>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</si>
  <si>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</si>
  <si>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</si>
  <si>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</si>
  <si>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</si>
  <si>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</si>
  <si>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</si>
  <si>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</si>
  <si>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</si>
  <si>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</si>
  <si>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</si>
  <si>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</si>
  <si>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</si>
  <si>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</si>
  <si>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</si>
  <si>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</si>
  <si>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</si>
  <si>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</si>
  <si>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</si>
  <si>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</si>
  <si>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</si>
  <si>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</si>
  <si>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</si>
  <si>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</si>
  <si>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</si>
  <si>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</si>
  <si>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</si>
  <si>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</si>
  <si>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</si>
  <si>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</si>
  <si>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</si>
  <si>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</si>
  <si>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</si>
  <si>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</si>
  <si>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</si>
  <si>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</si>
  <si>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</si>
  <si>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</si>
  <si>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</si>
  <si>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</si>
  <si>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</si>
  <si>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</si>
  <si>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</si>
  <si>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</si>
  <si>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</si>
  <si>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</si>
  <si>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</si>
  <si>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</si>
  <si>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</si>
  <si>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</si>
  <si>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</si>
  <si>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</si>
  <si>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</si>
  <si>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</si>
  <si>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</si>
  <si>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</si>
  <si>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</si>
  <si>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</si>
  <si>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</si>
  <si>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</si>
  <si>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</si>
  <si>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</si>
  <si>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</si>
  <si>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</si>
  <si>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</si>
  <si>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</si>
  <si>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</si>
  <si>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</si>
  <si>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</si>
  <si>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</si>
  <si>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</si>
  <si>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</si>
  <si>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</si>
  <si>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</si>
  <si>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</si>
  <si>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</si>
  <si>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</si>
  <si>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</si>
  <si>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</si>
  <si>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</si>
  <si>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</si>
  <si>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</si>
  <si>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</si>
  <si>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</si>
  <si>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</si>
  <si>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</si>
  <si>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</si>
  <si>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</si>
  <si>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</si>
  <si>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</si>
  <si>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</si>
  <si>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</si>
  <si>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</si>
  <si>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</si>
  <si>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</si>
  <si>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</si>
  <si>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</si>
  <si>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</si>
  <si>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</si>
  <si>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</si>
  <si>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</si>
  <si>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</si>
  <si>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</si>
  <si>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</si>
  <si>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</si>
  <si>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</si>
  <si>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</si>
  <si>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</si>
  <si>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</si>
  <si>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</si>
  <si>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</si>
  <si>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</si>
  <si>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</si>
  <si>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</si>
  <si>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</si>
  <si>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</si>
  <si>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</si>
  <si>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</si>
  <si>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</si>
  <si>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</si>
  <si>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</si>
  <si>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</si>
  <si>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</si>
  <si>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</si>
  <si>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</si>
  <si>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</si>
  <si>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</si>
  <si>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</si>
  <si>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</si>
  <si>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</si>
  <si>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</si>
  <si>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</si>
  <si>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</si>
  <si>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</si>
  <si>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</si>
  <si>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</si>
  <si>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</si>
  <si>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</si>
  <si>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</si>
  <si>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</si>
  <si>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</si>
  <si>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</si>
  <si>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</si>
  <si>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</si>
  <si>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</si>
  <si>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</si>
  <si>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</si>
  <si>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</si>
  <si>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</si>
  <si>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</si>
  <si>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</si>
  <si>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</si>
  <si>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</si>
  <si>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</si>
  <si>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</si>
  <si>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</si>
  <si>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</si>
  <si>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</si>
  <si>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</si>
  <si>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</si>
  <si>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</si>
  <si>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</si>
  <si>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</si>
  <si>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</si>
  <si>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</si>
  <si>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</si>
  <si>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</si>
  <si>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</si>
  <si>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</si>
  <si>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</si>
  <si>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</si>
  <si>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</si>
  <si>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</si>
  <si>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</si>
  <si>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</si>
  <si>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</si>
  <si>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</si>
  <si>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</si>
  <si>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</si>
  <si>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</si>
  <si>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</si>
  <si>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</si>
  <si>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</si>
  <si>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</si>
  <si>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</si>
  <si>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</si>
  <si>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</si>
  <si>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</si>
  <si>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</si>
  <si>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</si>
  <si>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</si>
  <si>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</si>
  <si>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</si>
  <si>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</si>
  <si>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</si>
  <si>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</si>
  <si>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</si>
  <si>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</si>
  <si>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</si>
  <si>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</si>
  <si>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</si>
  <si>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</si>
  <si>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</si>
  <si>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</si>
  <si>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</si>
  <si>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</si>
  <si>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</si>
  <si>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</si>
  <si>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</si>
  <si>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</si>
  <si>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</si>
  <si>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</si>
  <si>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</si>
  <si>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</si>
  <si>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</si>
  <si>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</si>
  <si>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</si>
  <si>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</si>
  <si>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</si>
  <si>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</si>
  <si>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</si>
  <si>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</si>
  <si>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</si>
  <si>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</si>
  <si>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</si>
  <si>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</si>
  <si>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</si>
  <si>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</si>
  <si>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</si>
  <si>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</si>
  <si>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</si>
  <si>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</si>
  <si>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</si>
  <si>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</si>
  <si>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</si>
  <si>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</si>
  <si>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</si>
  <si>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</si>
  <si>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</si>
  <si>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</si>
  <si>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</si>
  <si>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</si>
  <si>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</si>
  <si>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</si>
  <si>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</si>
  <si>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</si>
  <si>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</si>
  <si>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</si>
  <si>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</si>
  <si>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</si>
  <si>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</si>
  <si>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</si>
  <si>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</si>
  <si>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</si>
  <si>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</si>
  <si>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</si>
  <si>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</si>
  <si>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</si>
  <si>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</si>
  <si>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</si>
  <si>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</si>
  <si>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</si>
  <si>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</si>
  <si>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</si>
  <si>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</si>
  <si>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</si>
  <si>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</si>
  <si>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</si>
  <si>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</si>
  <si>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</si>
  <si>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</si>
  <si>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</si>
  <si>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</si>
  <si>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</si>
  <si>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</si>
  <si>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</si>
  <si>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</si>
  <si>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</si>
  <si>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</si>
  <si>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</si>
  <si>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</si>
  <si>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</si>
  <si>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</si>
  <si>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</si>
  <si>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</si>
  <si>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</si>
  <si>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</si>
  <si>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</si>
  <si>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</si>
  <si>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</si>
  <si>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</si>
  <si>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</si>
  <si>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</si>
  <si>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</si>
  <si>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</si>
  <si>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</si>
  <si>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</si>
  <si>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</si>
  <si>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</si>
  <si>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</si>
  <si>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</si>
  <si>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</si>
  <si>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</si>
  <si>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</si>
  <si>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</si>
  <si>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</si>
  <si>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</si>
  <si>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</si>
  <si>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</si>
  <si>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</si>
  <si>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</si>
  <si>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</si>
  <si>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</si>
  <si>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</si>
  <si>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</si>
  <si>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</si>
  <si>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</si>
  <si>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</si>
  <si>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</si>
  <si>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</si>
  <si>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</si>
  <si>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</si>
  <si>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</si>
  <si>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</si>
  <si>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</si>
  <si>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</si>
  <si>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</si>
  <si>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</si>
  <si>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</si>
  <si>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</si>
  <si>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</si>
  <si>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</si>
  <si>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</si>
  <si>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</si>
  <si>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</si>
  <si>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</si>
  <si>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</si>
  <si>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</si>
  <si>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</si>
  <si>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</si>
  <si>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</si>
  <si>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</si>
  <si>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</si>
  <si>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</si>
  <si>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</si>
  <si>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</si>
  <si>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</si>
  <si>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</si>
  <si>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</si>
  <si>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</si>
  <si>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</si>
  <si>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</si>
  <si>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</si>
  <si>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</si>
  <si>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</si>
  <si>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</si>
  <si>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</si>
  <si>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</si>
  <si>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</si>
  <si>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</si>
  <si>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</si>
  <si>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</si>
  <si>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</si>
  <si>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</si>
  <si>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</si>
  <si>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</si>
  <si>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</si>
  <si>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</si>
  <si>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</si>
  <si>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</si>
  <si>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</si>
  <si>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</si>
  <si>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</si>
  <si>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</si>
  <si>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</si>
  <si>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</si>
  <si>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</si>
  <si>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</si>
  <si>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</si>
  <si>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</si>
  <si>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</si>
  <si>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</si>
  <si>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</si>
  <si>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</si>
  <si>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</si>
  <si>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</si>
  <si>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</si>
  <si>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</si>
  <si>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</si>
  <si>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</si>
  <si>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</si>
  <si>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</si>
  <si>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</si>
  <si>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</si>
  <si>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</si>
  <si>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</si>
  <si>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</si>
  <si>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</si>
  <si>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</si>
  <si>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</si>
  <si>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</si>
  <si>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</si>
  <si>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</si>
  <si>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</si>
  <si>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</si>
  <si>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</si>
  <si>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</si>
  <si>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</si>
  <si>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</si>
  <si>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</si>
  <si>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</si>
  <si>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</si>
  <si>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</si>
  <si>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</si>
  <si>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</si>
  <si>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</si>
  <si>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</si>
  <si>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</si>
  <si>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</si>
  <si>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</si>
  <si>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</si>
  <si>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</si>
  <si>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</si>
  <si>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</si>
  <si>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</si>
  <si>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</si>
  <si>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</si>
  <si>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</si>
  <si>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</si>
  <si>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</si>
  <si>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</si>
  <si>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</si>
  <si>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</si>
  <si>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</si>
  <si>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</si>
  <si>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</si>
  <si>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</si>
  <si>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</si>
  <si>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</si>
  <si>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</si>
  <si>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</si>
  <si>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</si>
  <si>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</si>
  <si>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</si>
  <si>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</si>
  <si>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</si>
  <si>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</si>
  <si>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</si>
  <si>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</si>
  <si>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</si>
  <si>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</si>
  <si>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</si>
  <si>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</si>
  <si>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</si>
  <si>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</si>
  <si>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</si>
  <si>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</si>
  <si>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</si>
  <si>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</si>
  <si>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</si>
  <si>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</si>
  <si>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</si>
  <si>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</si>
  <si>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</si>
  <si>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</si>
  <si>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</si>
  <si>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</si>
  <si>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</si>
  <si>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</si>
  <si>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</si>
  <si>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</si>
  <si>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</si>
  <si>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</si>
  <si>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</si>
  <si>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</si>
  <si>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</si>
  <si>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</si>
  <si>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</si>
  <si>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</si>
  <si>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</si>
  <si>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</si>
  <si>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</si>
  <si>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</si>
  <si>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</si>
  <si>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</si>
  <si>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</si>
  <si>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</si>
  <si>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</si>
  <si>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</si>
  <si>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</si>
  <si>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</si>
  <si>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</si>
  <si>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</si>
  <si>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</si>
  <si>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</si>
  <si>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</si>
  <si>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</si>
  <si>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</si>
  <si>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</si>
  <si>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</si>
  <si>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</si>
  <si>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</si>
  <si>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</si>
  <si>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</si>
  <si>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</si>
  <si>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</si>
  <si>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</si>
  <si>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</si>
  <si>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</si>
  <si>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</si>
  <si>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</si>
  <si>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</si>
  <si>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</si>
  <si>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</si>
  <si>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</si>
  <si>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</si>
  <si>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</si>
  <si>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</si>
  <si>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</si>
  <si>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</si>
  <si>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</si>
  <si>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</si>
  <si>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</si>
  <si>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</si>
  <si>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</si>
  <si>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</si>
  <si>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</si>
  <si>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</si>
  <si>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</si>
  <si>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</si>
  <si>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</si>
  <si>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</si>
  <si>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</si>
  <si>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</si>
  <si>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</si>
  <si>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</si>
  <si>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</si>
  <si>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</si>
  <si>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</si>
  <si>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</si>
  <si>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</si>
  <si>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</si>
  <si>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</si>
  <si>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</si>
  <si>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</si>
  <si>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</si>
  <si>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</si>
  <si>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</si>
  <si>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</si>
  <si>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</si>
  <si>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</si>
  <si>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</si>
  <si>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</si>
  <si>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</si>
  <si>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</si>
  <si>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</si>
  <si>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</si>
  <si>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</si>
  <si>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</si>
  <si>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</si>
  <si>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</si>
  <si>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</si>
  <si>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</si>
  <si>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</si>
  <si>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</si>
  <si>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</si>
  <si>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</si>
  <si>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</si>
  <si>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</si>
  <si>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</si>
  <si>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</si>
  <si>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</si>
  <si>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</si>
  <si>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</si>
  <si>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</si>
  <si>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</si>
  <si>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</si>
  <si>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</si>
  <si>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</si>
  <si>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</si>
  <si>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</si>
  <si>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</si>
  <si>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</si>
  <si>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</si>
  <si>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</si>
  <si>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</si>
  <si>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</si>
  <si>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</si>
  <si>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</si>
  <si>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</si>
  <si>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</si>
  <si>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</si>
  <si>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</si>
  <si>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</si>
  <si>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</si>
  <si>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</si>
  <si>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</si>
  <si>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</si>
  <si>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</si>
  <si>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</si>
  <si>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</si>
  <si>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</si>
  <si>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</si>
  <si>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</si>
  <si>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</si>
  <si>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</si>
  <si>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</si>
  <si>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</si>
  <si>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</si>
  <si>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</si>
  <si>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</si>
  <si>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</si>
  <si>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</si>
  <si>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</si>
  <si>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</si>
  <si>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</si>
  <si>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</si>
  <si>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</si>
  <si>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</si>
  <si>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</si>
  <si>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</si>
  <si>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</si>
  <si>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</si>
  <si>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</si>
  <si>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</si>
  <si>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</si>
  <si>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</si>
  <si>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</si>
  <si>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</si>
  <si>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</si>
  <si>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</si>
  <si>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</si>
  <si>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</si>
  <si>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</si>
  <si>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</si>
  <si>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</si>
  <si>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</si>
  <si>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</si>
  <si>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</si>
  <si>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</si>
  <si>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</si>
  <si>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</si>
  <si>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</si>
  <si>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</si>
  <si>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</si>
  <si>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</si>
  <si>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</si>
  <si>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</si>
  <si>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</si>
  <si>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</si>
  <si>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</si>
  <si>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</si>
  <si>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</si>
  <si>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</si>
  <si>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</si>
  <si>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</si>
  <si>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</si>
  <si>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</si>
  <si>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</si>
  <si>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</si>
  <si>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</si>
  <si>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</si>
  <si>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</si>
  <si>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</si>
  <si>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</si>
  <si>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</si>
  <si>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</si>
  <si>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</si>
  <si>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</si>
  <si>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</si>
  <si>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</si>
  <si>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</si>
  <si>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</si>
  <si>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</si>
  <si>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</si>
  <si>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</si>
  <si>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</si>
  <si>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</si>
  <si>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</si>
  <si>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</si>
  <si>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</si>
  <si>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</si>
  <si>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</si>
  <si>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</si>
  <si>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</si>
  <si>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</si>
  <si>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</si>
  <si>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</si>
  <si>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</si>
  <si>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</si>
  <si>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</si>
  <si>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</si>
  <si>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</si>
  <si>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</si>
  <si>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</si>
  <si>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</si>
  <si>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</si>
  <si>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</si>
  <si>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</si>
  <si>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</si>
  <si>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</si>
  <si>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</si>
  <si>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</si>
  <si>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</si>
  <si>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</si>
  <si>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</si>
  <si>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</si>
  <si>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</si>
  <si>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</si>
  <si>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</si>
  <si>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</si>
  <si>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</si>
  <si>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</si>
  <si>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</si>
  <si>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</si>
  <si>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</si>
  <si>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</si>
  <si>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</si>
  <si>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</si>
  <si>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</si>
  <si>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</si>
  <si>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</si>
  <si>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</si>
  <si>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</si>
  <si>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</si>
  <si>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</si>
  <si>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</si>
  <si>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</si>
  <si>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</si>
  <si>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</si>
  <si>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</si>
  <si>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</si>
  <si>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</si>
  <si>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</si>
  <si>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</si>
  <si>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</si>
  <si>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</si>
  <si>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</si>
  <si>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</si>
  <si>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</si>
  <si>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</si>
  <si>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</si>
  <si>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</si>
  <si>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</si>
  <si>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</si>
  <si>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</si>
  <si>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</si>
  <si>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</si>
  <si>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</si>
  <si>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</si>
  <si>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</si>
  <si>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</si>
  <si>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</si>
  <si>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</si>
  <si>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</si>
  <si>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</si>
  <si>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</si>
  <si>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</si>
  <si>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</si>
  <si>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</si>
  <si>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</si>
  <si>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</si>
  <si>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</si>
  <si>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</si>
  <si>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</si>
  <si>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</si>
  <si>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</si>
  <si>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</si>
  <si>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</si>
  <si>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</si>
  <si>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</si>
  <si>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</si>
  <si>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</si>
  <si>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</si>
  <si>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</si>
  <si>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</si>
  <si>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</si>
  <si>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</si>
  <si>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</si>
  <si>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</si>
  <si>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</si>
  <si>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</si>
  <si>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</si>
  <si>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</si>
  <si>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</si>
  <si>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</si>
  <si>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</si>
  <si>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</si>
  <si>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</si>
  <si>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</si>
  <si>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</si>
  <si>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</si>
  <si>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</si>
  <si>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</si>
  <si>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</si>
  <si>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</si>
  <si>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</si>
  <si>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</si>
  <si>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</si>
  <si>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</si>
  <si>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</si>
  <si>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</si>
  <si>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</si>
  <si>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</si>
  <si>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</si>
  <si>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</si>
  <si>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</si>
  <si>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</si>
  <si>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</si>
  <si>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</si>
  <si>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</si>
  <si>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</si>
  <si>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</si>
  <si>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</si>
  <si>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</si>
  <si>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</si>
  <si>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</si>
  <si>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</si>
  <si>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</si>
  <si>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</si>
  <si>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</si>
  <si>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</si>
  <si>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</si>
  <si>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</si>
  <si>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</si>
  <si>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</si>
  <si>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</si>
  <si>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</si>
  <si>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</si>
  <si>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</si>
  <si>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</si>
  <si>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</si>
  <si>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</si>
  <si>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</si>
  <si>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</si>
  <si>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</si>
  <si>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</si>
  <si>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</si>
  <si>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</si>
  <si>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</si>
  <si>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</si>
  <si>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</si>
  <si>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</si>
  <si>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</si>
  <si>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</si>
  <si>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</si>
  <si>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</si>
  <si>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</si>
  <si>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</si>
  <si>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</si>
  <si>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</si>
  <si>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</si>
  <si>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</si>
  <si>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</si>
  <si>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</si>
  <si>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</si>
  <si>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</si>
  <si>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</si>
  <si>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</si>
  <si>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</si>
  <si>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</si>
  <si>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</si>
  <si>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</si>
  <si>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</si>
  <si>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</si>
  <si>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</si>
  <si>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</si>
  <si>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</si>
  <si>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</si>
  <si>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</si>
  <si>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</si>
  <si>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</si>
  <si>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</si>
  <si>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</si>
  <si>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</si>
  <si>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</si>
  <si>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</si>
  <si>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</si>
  <si>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</si>
  <si>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</si>
  <si>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</si>
  <si>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</si>
  <si>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</si>
  <si>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</si>
  <si>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</si>
  <si>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</si>
  <si>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</si>
  <si>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</si>
  <si>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</si>
  <si>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</si>
  <si>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</si>
  <si>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</si>
  <si>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</si>
  <si>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</si>
  <si>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</si>
  <si>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</si>
  <si>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</si>
  <si>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</si>
  <si>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</si>
  <si>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</si>
  <si>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</si>
  <si>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</si>
  <si>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</si>
  <si>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</si>
  <si>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</si>
  <si>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</si>
  <si>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</si>
  <si>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</si>
  <si>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</si>
  <si>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</si>
  <si>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</si>
  <si>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</si>
  <si>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</si>
  <si>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</si>
  <si>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</si>
  <si>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</si>
  <si>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</si>
  <si>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</si>
  <si>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</si>
  <si>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</si>
  <si>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</si>
  <si>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</si>
  <si>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</si>
  <si>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</si>
  <si>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</si>
  <si>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</si>
  <si>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</si>
  <si>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</si>
  <si>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</si>
  <si>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</si>
  <si>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</si>
  <si>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</si>
  <si>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</si>
  <si>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</si>
  <si>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</si>
  <si>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</si>
  <si>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</si>
  <si>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</si>
  <si>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</si>
  <si>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</si>
  <si>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</si>
  <si>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</si>
  <si>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</si>
  <si>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</si>
  <si>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</si>
  <si>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</si>
  <si>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</si>
  <si>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</si>
  <si>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</si>
  <si>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</si>
  <si>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</si>
  <si>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</si>
  <si>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</si>
  <si>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</si>
  <si>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</si>
  <si>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</si>
  <si>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</si>
  <si>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</si>
  <si>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</si>
  <si>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</si>
  <si>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</si>
  <si>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</si>
  <si>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</si>
  <si>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</si>
  <si>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</si>
  <si>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</si>
  <si>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</si>
  <si>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</si>
  <si>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</si>
  <si>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</si>
  <si>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</si>
  <si>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</si>
  <si>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</si>
  <si>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</si>
  <si>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</si>
  <si>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</si>
  <si>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</si>
  <si>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</si>
  <si>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</si>
  <si>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</si>
  <si>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</si>
  <si>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</si>
  <si>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</si>
  <si>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</si>
  <si>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</si>
  <si>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</si>
  <si>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</si>
  <si>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</si>
  <si>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</si>
  <si>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</si>
  <si>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</si>
  <si>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</si>
  <si>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</si>
  <si>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</si>
  <si>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</si>
  <si>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</si>
  <si>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</si>
  <si>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</si>
  <si>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</si>
  <si>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</si>
  <si>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</si>
  <si>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</si>
  <si>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</si>
  <si>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</si>
  <si>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</si>
  <si>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</si>
  <si>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</si>
  <si>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</si>
  <si>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</si>
  <si>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</si>
  <si>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</si>
  <si>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</si>
  <si>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</si>
  <si>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</si>
  <si>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</si>
  <si>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</si>
  <si>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</si>
  <si>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</si>
  <si>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</si>
  <si>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</si>
  <si>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</si>
  <si>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</si>
  <si>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</si>
  <si>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</si>
  <si>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</si>
  <si>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</si>
  <si>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</si>
  <si>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</si>
  <si>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</si>
  <si>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</si>
  <si>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</si>
  <si>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</si>
  <si>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</si>
  <si>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</si>
  <si>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</si>
  <si>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</si>
  <si>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</si>
  <si>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</si>
  <si>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</si>
  <si>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</si>
  <si>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</si>
  <si>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</si>
  <si>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</si>
  <si>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</si>
  <si>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</si>
  <si>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</si>
  <si>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</si>
  <si>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</si>
  <si>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</si>
  <si>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</si>
  <si>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</si>
  <si>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</si>
  <si>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</si>
  <si>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</si>
  <si>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</si>
  <si>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</si>
  <si>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</si>
  <si>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</si>
  <si>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</si>
  <si>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</si>
  <si>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</si>
  <si>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</si>
  <si>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</si>
  <si>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</si>
  <si>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</si>
  <si>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</si>
  <si>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</si>
  <si>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</si>
  <si>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</si>
  <si>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</si>
  <si>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</si>
  <si>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</si>
  <si>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</si>
  <si>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</si>
  <si>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</si>
  <si>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</si>
  <si>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</si>
  <si>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</si>
  <si>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</si>
  <si>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</si>
  <si>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</si>
  <si>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</si>
  <si>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</si>
  <si>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</si>
  <si>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</si>
  <si>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</si>
  <si>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</si>
  <si>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</si>
  <si>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</si>
  <si>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</si>
  <si>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</si>
  <si>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</si>
  <si>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</si>
  <si>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</si>
  <si>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</si>
  <si>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</si>
  <si>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</si>
  <si>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</si>
  <si>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</si>
  <si>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</si>
  <si>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</si>
  <si>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</si>
  <si>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</si>
  <si>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</si>
  <si>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</si>
  <si>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</si>
  <si>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</si>
  <si>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</si>
  <si>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</si>
  <si>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</si>
  <si>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</si>
  <si>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</si>
  <si>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</si>
  <si>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</si>
  <si>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</si>
  <si>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</si>
  <si>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</si>
  <si>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</si>
  <si>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</si>
  <si>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</si>
  <si>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</si>
  <si>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</si>
  <si>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</si>
  <si>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</si>
  <si>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</si>
  <si>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</si>
  <si>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</si>
  <si>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</si>
  <si>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</si>
  <si>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</si>
  <si>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</si>
  <si>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</si>
  <si>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</si>
  <si>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</si>
  <si>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</si>
  <si>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</si>
  <si>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</si>
  <si>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</si>
  <si>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</si>
  <si>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</si>
  <si>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</si>
  <si>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</si>
  <si>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</si>
  <si>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</si>
  <si>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</si>
  <si>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</si>
  <si>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</si>
  <si>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</si>
  <si>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</si>
  <si>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</si>
  <si>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</si>
  <si>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</si>
  <si>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</si>
  <si>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</si>
  <si>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</si>
  <si>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</si>
  <si>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</si>
  <si>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</si>
  <si>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</si>
  <si>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</si>
  <si>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</si>
  <si>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</si>
  <si>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</si>
  <si>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</si>
  <si>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</si>
  <si>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</si>
  <si>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</si>
  <si>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</si>
  <si>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</si>
  <si>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</si>
  <si>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</si>
  <si>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</si>
  <si>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</si>
  <si>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</si>
  <si>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</si>
  <si>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</si>
  <si>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</si>
  <si>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</si>
  <si>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</si>
  <si>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</si>
  <si>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</si>
  <si>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</si>
  <si>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</si>
  <si>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</si>
  <si>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</si>
  <si>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</si>
  <si>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</si>
  <si>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</si>
  <si>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</si>
  <si>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</si>
  <si>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</si>
  <si>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</si>
  <si>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</si>
  <si>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</si>
  <si>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</si>
  <si>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</si>
  <si>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</si>
  <si>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</si>
  <si>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</si>
  <si>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</si>
  <si>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</si>
  <si>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</si>
  <si>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</si>
  <si>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</si>
  <si>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</si>
  <si>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</si>
  <si>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</si>
  <si>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</si>
  <si>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</si>
  <si>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</si>
  <si>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</si>
  <si>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</si>
  <si>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</si>
  <si>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</si>
  <si>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</si>
  <si>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</si>
  <si>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</si>
  <si>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</si>
  <si>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</si>
  <si>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</si>
  <si>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</si>
  <si>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</si>
  <si>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</si>
  <si>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</si>
  <si>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</si>
  <si>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</si>
  <si>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</si>
  <si>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</si>
  <si>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</si>
  <si>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</si>
  <si>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</si>
  <si>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</si>
  <si>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</si>
  <si>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</si>
  <si>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</si>
  <si>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</si>
  <si>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</si>
  <si>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</si>
  <si>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</si>
  <si>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</si>
  <si>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</si>
  <si>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</si>
  <si>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</si>
  <si>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</si>
  <si>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</si>
  <si>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</si>
  <si>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</si>
  <si>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</si>
  <si>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</si>
  <si>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</si>
  <si>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</si>
  <si>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</si>
  <si>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</si>
  <si>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</si>
  <si>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</si>
  <si>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</si>
  <si>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</si>
  <si>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</si>
  <si>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</si>
  <si>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</si>
  <si>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</si>
  <si>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</si>
  <si>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</si>
  <si>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</si>
  <si>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</si>
  <si>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</si>
  <si>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</si>
  <si>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</si>
  <si>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</si>
  <si>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</si>
  <si>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</si>
  <si>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</si>
  <si>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</si>
  <si>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</si>
  <si>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</si>
  <si>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</si>
  <si>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</si>
  <si>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</si>
  <si>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</si>
  <si>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</si>
  <si>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</si>
  <si>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</si>
  <si>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</si>
  <si>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</si>
  <si>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</si>
  <si>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</si>
  <si>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</si>
  <si>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</si>
  <si>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</si>
  <si>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</si>
  <si>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</si>
  <si>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</si>
  <si>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</si>
  <si>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</si>
  <si>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</si>
  <si>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</si>
  <si>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</si>
  <si>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</si>
  <si>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</si>
  <si>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</si>
  <si>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</si>
  <si>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</si>
  <si>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</si>
  <si>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</si>
  <si>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</si>
  <si>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</si>
  <si>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</si>
  <si>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</si>
  <si>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</si>
  <si>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</si>
  <si>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</si>
  <si>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</si>
  <si>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</si>
  <si>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</si>
  <si>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</si>
  <si>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</si>
  <si>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</si>
  <si>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</si>
  <si>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</si>
  <si>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</si>
  <si>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</si>
  <si>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</si>
  <si>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</si>
  <si>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</si>
  <si>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</si>
  <si>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</si>
  <si>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</si>
  <si>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</si>
  <si>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</si>
  <si>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</si>
  <si>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</si>
  <si>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</si>
  <si>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</si>
  <si>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</si>
  <si>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</si>
  <si>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</si>
  <si>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</si>
  <si>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</si>
  <si>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</si>
  <si>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</si>
  <si>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</si>
  <si>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</si>
  <si>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</si>
  <si>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</si>
  <si>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</si>
  <si>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</si>
  <si>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</si>
  <si>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</si>
  <si>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</si>
  <si>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</si>
  <si>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</si>
  <si>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</si>
  <si>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</si>
  <si>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</si>
  <si>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</si>
  <si>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</si>
  <si>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</si>
  <si>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</si>
  <si>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</si>
  <si>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</si>
  <si>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</si>
  <si>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</si>
  <si>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</si>
  <si>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</si>
  <si>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</si>
  <si>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</si>
  <si>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</si>
  <si>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</si>
  <si>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</si>
  <si>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</si>
  <si>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</si>
  <si>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</si>
  <si>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</si>
  <si>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</si>
  <si>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</si>
  <si>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</si>
  <si>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</si>
  <si>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</si>
  <si>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</si>
  <si>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</si>
  <si>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</si>
  <si>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</si>
  <si>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</si>
  <si>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</si>
  <si>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</si>
  <si>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</si>
  <si>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</si>
  <si>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</si>
  <si>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</si>
  <si>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</si>
  <si>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</si>
  <si>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</si>
  <si>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</si>
  <si>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</si>
  <si>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</si>
  <si>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</si>
  <si>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</si>
  <si>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</si>
  <si>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</si>
  <si>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</si>
  <si>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</si>
  <si>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</si>
  <si>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</si>
  <si>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</si>
  <si>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</si>
  <si>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</si>
  <si>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</si>
  <si>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</si>
  <si>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</si>
  <si>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</si>
  <si>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</si>
  <si>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</si>
  <si>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</si>
  <si>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</si>
  <si>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</si>
  <si>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</si>
  <si>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</si>
  <si>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</si>
  <si>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</si>
  <si>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</si>
  <si>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</si>
  <si>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</si>
  <si>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</si>
  <si>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</si>
  <si>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</si>
  <si>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</si>
  <si>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</si>
  <si>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</si>
  <si>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</si>
  <si>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</si>
  <si>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</si>
  <si>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</si>
  <si>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</si>
  <si>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</si>
  <si>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</si>
  <si>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</si>
  <si>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</si>
  <si>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</si>
  <si>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</si>
  <si>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</si>
  <si>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</si>
  <si>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</si>
  <si>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</si>
  <si>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</si>
  <si>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</si>
  <si>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</si>
  <si>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</si>
  <si>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</si>
  <si>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</si>
  <si>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</si>
  <si>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</si>
  <si>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</si>
  <si>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</si>
  <si>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</si>
  <si>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</si>
  <si>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</si>
  <si>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</si>
  <si>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</si>
  <si>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</si>
  <si>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</si>
  <si>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</si>
  <si>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</si>
  <si>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</si>
  <si>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</si>
  <si>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</si>
  <si>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</si>
  <si>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</si>
  <si>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</si>
  <si>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</si>
  <si>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</si>
  <si>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</si>
  <si>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</si>
  <si>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</si>
  <si>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</si>
  <si>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</si>
  <si>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</si>
  <si>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</si>
  <si>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</si>
  <si>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</si>
  <si>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</si>
  <si>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</si>
  <si>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</si>
  <si>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</si>
  <si>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</si>
  <si>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</si>
  <si>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</si>
  <si>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</si>
  <si>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</si>
  <si>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</si>
  <si>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</si>
  <si>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</si>
  <si>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</si>
  <si>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</si>
  <si>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</si>
  <si>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</si>
  <si>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</si>
  <si>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</si>
  <si>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</si>
  <si>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</si>
  <si>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</si>
  <si>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</si>
  <si>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</si>
  <si>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</si>
  <si>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</si>
  <si>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</si>
  <si>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</si>
  <si>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</si>
  <si>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</si>
  <si>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</si>
  <si>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</si>
  <si>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</si>
  <si>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</si>
  <si>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</si>
  <si>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</si>
  <si>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</si>
  <si>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</si>
  <si>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</si>
  <si>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</si>
  <si>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</si>
  <si>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</si>
  <si>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</si>
  <si>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</si>
  <si>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</si>
  <si>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</si>
  <si>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</si>
  <si>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</si>
  <si>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</si>
  <si>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</si>
  <si>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</si>
  <si>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</si>
  <si>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</si>
  <si>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</si>
  <si>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</si>
  <si>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</si>
  <si>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</si>
  <si>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</si>
  <si>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</si>
  <si>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</si>
  <si>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</si>
  <si>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</si>
  <si>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</si>
  <si>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</si>
  <si>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</si>
  <si>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</si>
  <si>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</si>
  <si>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</si>
  <si>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</si>
  <si>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</si>
  <si>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</si>
  <si>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</si>
  <si>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</si>
  <si>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</si>
  <si>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</si>
  <si>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</si>
  <si>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</si>
  <si>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</si>
  <si>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</si>
  <si>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</si>
  <si>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</si>
  <si>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</si>
  <si>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</si>
  <si>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</si>
  <si>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</si>
  <si>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</si>
  <si>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</si>
  <si>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</si>
  <si>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</si>
  <si>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</si>
  <si>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</si>
  <si>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</si>
  <si>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</si>
  <si>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</si>
  <si>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</si>
  <si>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</si>
  <si>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</si>
  <si>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</si>
  <si>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</si>
  <si>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</si>
  <si>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</si>
  <si>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</si>
  <si>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</si>
  <si>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</si>
  <si>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</si>
  <si>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</si>
  <si>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</si>
  <si>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</si>
  <si>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</si>
  <si>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</si>
  <si>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</si>
  <si>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</si>
  <si>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</si>
  <si>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</si>
  <si>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</si>
  <si>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</si>
  <si>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</si>
  <si>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</si>
  <si>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</si>
  <si>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</si>
  <si>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</si>
  <si>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</si>
  <si>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</si>
  <si>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</si>
  <si>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</si>
  <si>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</si>
  <si>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</si>
  <si>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</si>
  <si>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</si>
  <si>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</si>
  <si>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</si>
  <si>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</si>
  <si>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</si>
  <si>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</si>
  <si>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</si>
  <si>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</si>
  <si>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</si>
  <si>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</si>
  <si>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</si>
  <si>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</si>
  <si>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</si>
  <si>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</si>
  <si>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</si>
  <si>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</si>
  <si>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</si>
  <si>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</si>
  <si>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</si>
  <si>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</si>
  <si>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</si>
  <si>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</si>
  <si>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</si>
  <si>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</si>
  <si>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</si>
  <si>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</si>
  <si>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</si>
  <si>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</si>
  <si>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</si>
  <si>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</si>
  <si>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</si>
  <si>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</si>
  <si>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</si>
  <si>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</si>
  <si>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</si>
  <si>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</si>
  <si>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</si>
  <si>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</si>
  <si>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</si>
  <si>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</si>
  <si>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</si>
  <si>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</si>
  <si>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</si>
  <si>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</si>
  <si>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</si>
  <si>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</si>
  <si>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</si>
  <si>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</si>
  <si>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</si>
  <si>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</si>
  <si>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</si>
  <si>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</si>
  <si>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</si>
  <si>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</si>
  <si>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</si>
  <si>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</si>
  <si>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</si>
  <si>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</si>
  <si>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</si>
  <si>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</si>
  <si>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</si>
  <si>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</si>
  <si>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</si>
  <si>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</si>
  <si>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</si>
  <si>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</si>
  <si>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</si>
  <si>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</si>
  <si>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</si>
  <si>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</si>
  <si>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</si>
  <si>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</si>
  <si>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</si>
  <si>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</si>
  <si>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</si>
  <si>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</si>
  <si>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</si>
  <si>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</si>
  <si>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</si>
  <si>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</si>
  <si>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</si>
  <si>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</si>
  <si>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</si>
  <si>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</si>
  <si>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</si>
  <si>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</si>
  <si>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</si>
  <si>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</si>
  <si>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</si>
  <si>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</si>
  <si>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</si>
  <si>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</si>
  <si>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</si>
  <si>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</si>
  <si>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</si>
  <si>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</si>
  <si>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</si>
  <si>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</si>
  <si>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</si>
  <si>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</si>
  <si>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</si>
  <si>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</si>
  <si>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</si>
  <si>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</si>
  <si>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</si>
  <si>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</si>
  <si>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</si>
  <si>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</si>
  <si>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</si>
  <si>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</si>
  <si>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</si>
  <si>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</si>
  <si>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</si>
  <si>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</si>
  <si>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</si>
  <si>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</si>
  <si>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</si>
  <si>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</si>
  <si>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</si>
  <si>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</si>
  <si>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</si>
  <si>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</si>
  <si>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</si>
  <si>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</si>
  <si>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</si>
  <si>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</si>
  <si>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</si>
  <si>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</si>
  <si>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</si>
  <si>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</si>
  <si>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</si>
  <si>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</si>
  <si>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</si>
  <si>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</si>
  <si>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</si>
  <si>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</si>
  <si>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</si>
  <si>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</si>
  <si>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</si>
  <si>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</si>
  <si>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</si>
  <si>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</si>
  <si>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</si>
  <si>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</si>
  <si>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</si>
  <si>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</si>
  <si>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</si>
  <si>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</si>
  <si>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</si>
  <si>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</si>
  <si>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</si>
  <si>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</si>
  <si>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</si>
  <si>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</si>
  <si>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</si>
  <si>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</si>
  <si>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</si>
  <si>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</si>
  <si>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</si>
  <si>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</si>
  <si>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</si>
  <si>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</si>
  <si>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</si>
  <si>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</si>
  <si>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</si>
  <si>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</si>
  <si>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</si>
  <si>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</si>
  <si>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</si>
  <si>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</si>
  <si>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</si>
  <si>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</si>
  <si>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</si>
  <si>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</si>
  <si>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</si>
  <si>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</si>
  <si>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</si>
  <si>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</si>
  <si>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</si>
  <si>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</si>
  <si>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</si>
  <si>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</si>
  <si>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</si>
  <si>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</si>
  <si>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</si>
  <si>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</si>
  <si>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</si>
  <si>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</si>
  <si>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</si>
  <si>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</si>
  <si>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</si>
  <si>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</si>
  <si>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</si>
  <si>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</si>
  <si>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</si>
  <si>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</si>
  <si>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</si>
  <si>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</si>
  <si>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</si>
  <si>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</si>
  <si>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</si>
  <si>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</si>
  <si>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</si>
  <si>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</si>
  <si>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</si>
  <si>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</si>
  <si>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</si>
  <si>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</si>
  <si>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</si>
  <si>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</si>
  <si>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</si>
  <si>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</si>
  <si>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</si>
  <si>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</si>
  <si>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</si>
  <si>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</si>
  <si>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</si>
  <si>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</si>
  <si>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</si>
  <si>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</si>
  <si>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</si>
  <si>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</si>
  <si>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</si>
  <si>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</si>
  <si>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</si>
  <si>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</si>
  <si>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</si>
  <si>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</si>
  <si>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</si>
  <si>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</si>
  <si>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</si>
  <si>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</si>
  <si>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</si>
  <si>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</si>
  <si>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</si>
  <si>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</si>
  <si>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</si>
  <si>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</si>
  <si>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</si>
  <si>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</si>
  <si>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</si>
  <si>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</si>
  <si>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</si>
  <si>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</si>
  <si>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</si>
  <si>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</si>
  <si>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</si>
  <si>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</si>
  <si>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</si>
  <si>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</si>
  <si>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</si>
  <si>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</si>
  <si>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</si>
  <si>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</si>
  <si>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</si>
  <si>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</si>
  <si>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</si>
  <si>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</si>
  <si>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</si>
  <si>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</si>
  <si>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</si>
  <si>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</si>
  <si>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</si>
  <si>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</si>
  <si>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</si>
  <si>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</si>
  <si>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</si>
  <si>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</si>
  <si>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</si>
  <si>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</si>
  <si>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</si>
  <si>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</si>
  <si>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</si>
  <si>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</si>
  <si>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</si>
  <si>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</si>
  <si>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</si>
  <si>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</si>
  <si>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</si>
  <si>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</si>
  <si>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</si>
  <si>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</si>
  <si>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</si>
  <si>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</si>
  <si>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</si>
  <si>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</si>
  <si>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</si>
  <si>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</si>
  <si>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</si>
  <si>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</si>
  <si>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</si>
  <si>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</si>
  <si>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</si>
  <si>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</si>
  <si>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</si>
  <si>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</si>
  <si>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</si>
  <si>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</si>
  <si>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</si>
  <si>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</si>
  <si>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</si>
  <si>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</si>
  <si>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</si>
  <si>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</si>
  <si>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</si>
  <si>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</si>
  <si>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</si>
  <si>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</si>
  <si>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</si>
  <si>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</si>
  <si>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</si>
  <si>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</si>
  <si>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</si>
  <si>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</si>
  <si>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</si>
  <si>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</si>
  <si>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</si>
  <si>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</si>
  <si>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</si>
  <si>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</si>
  <si>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</si>
  <si>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</si>
  <si>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</si>
  <si>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</si>
  <si>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</si>
  <si>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</si>
  <si>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</si>
  <si>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</si>
  <si>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</si>
  <si>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</si>
  <si>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</si>
  <si>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</si>
  <si>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</si>
  <si>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</si>
  <si>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</si>
  <si>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</si>
  <si>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</si>
  <si>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</si>
  <si>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</si>
  <si>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</si>
  <si>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</si>
  <si>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</si>
  <si>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</si>
  <si>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</si>
  <si>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</si>
  <si>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</si>
  <si>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</si>
  <si>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</si>
  <si>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</si>
  <si>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</si>
  <si>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</si>
  <si>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</si>
  <si>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</si>
  <si>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</si>
  <si>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</si>
  <si>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</si>
  <si>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</si>
  <si>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</si>
  <si>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</si>
  <si>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</si>
  <si>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</si>
  <si>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</si>
  <si>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</si>
  <si>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</si>
  <si>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</si>
  <si>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</si>
  <si>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</si>
  <si>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</si>
  <si>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</si>
  <si>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</si>
  <si>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</si>
  <si>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</si>
  <si>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</si>
  <si>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</si>
  <si>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</si>
  <si>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</si>
  <si>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</si>
  <si>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</si>
  <si>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</si>
  <si>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</si>
  <si>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</si>
  <si>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</si>
  <si>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</si>
  <si>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</si>
  <si>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</si>
  <si>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</si>
  <si>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</si>
  <si>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</si>
  <si>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</si>
  <si>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</si>
  <si>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</si>
  <si>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</si>
  <si>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</si>
  <si>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</si>
  <si>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</si>
  <si>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</si>
  <si>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</si>
  <si>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</si>
  <si>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</si>
  <si>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</si>
  <si>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</si>
  <si>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</si>
  <si>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</si>
  <si>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</si>
  <si>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</si>
  <si>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</si>
  <si>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</si>
  <si>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</si>
  <si>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</si>
  <si>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</si>
  <si>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</si>
  <si>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</si>
  <si>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</si>
  <si>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</si>
  <si>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</si>
  <si>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</si>
  <si>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</si>
  <si>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</si>
  <si>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</si>
  <si>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</si>
  <si>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</si>
  <si>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</si>
  <si>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</si>
  <si>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</si>
  <si>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</si>
  <si>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</si>
  <si>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</si>
  <si>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</si>
  <si>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</si>
  <si>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</si>
  <si>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</si>
  <si>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</si>
  <si>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</si>
  <si>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</si>
  <si>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</si>
  <si>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</si>
  <si>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</si>
  <si>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</si>
  <si>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</si>
  <si>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</si>
  <si>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</si>
  <si>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</si>
  <si>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</si>
  <si>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</si>
  <si>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</si>
  <si>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</si>
  <si>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</si>
  <si>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</si>
  <si>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</si>
  <si>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</si>
  <si>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</si>
  <si>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</si>
  <si>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</si>
  <si>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</si>
  <si>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</si>
  <si>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</si>
  <si>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</si>
  <si>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</si>
  <si>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</si>
  <si>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</si>
  <si>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</si>
  <si>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</si>
  <si>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</si>
  <si>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</si>
  <si>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</si>
  <si>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</si>
  <si>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</si>
  <si>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</si>
  <si>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</si>
  <si>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</si>
  <si>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</si>
  <si>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</si>
  <si>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</si>
  <si>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</si>
  <si>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</si>
  <si>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</si>
  <si>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</si>
  <si>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</si>
  <si>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</si>
  <si>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</si>
  <si>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</si>
  <si>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</si>
  <si>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</si>
  <si>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</si>
  <si>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</si>
  <si>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</si>
  <si>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</si>
  <si>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</si>
  <si>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</si>
  <si>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</si>
  <si>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</si>
  <si>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</si>
  <si>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</si>
  <si>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</si>
  <si>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</si>
  <si>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</si>
  <si>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</si>
  <si>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</si>
  <si>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</si>
  <si>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</si>
  <si>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</si>
  <si>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</si>
  <si>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</si>
  <si>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</si>
  <si>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</si>
  <si>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</si>
  <si>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</si>
  <si>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</si>
  <si>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</si>
  <si>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</si>
  <si>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</si>
  <si>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</si>
  <si>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</si>
  <si>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</si>
  <si>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</si>
  <si>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</si>
  <si>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</si>
  <si>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</si>
  <si>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</si>
  <si>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</si>
  <si>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</si>
  <si>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</si>
  <si>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</si>
  <si>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</si>
  <si>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</si>
  <si>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</si>
  <si>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</si>
  <si>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</si>
  <si>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</si>
  <si>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</si>
  <si>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</si>
  <si>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</si>
  <si>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</si>
  <si>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</si>
  <si>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</si>
  <si>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</si>
  <si>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</si>
  <si>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</si>
  <si>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</si>
  <si>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</si>
  <si>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</si>
  <si>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</si>
  <si>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</si>
  <si>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</si>
  <si>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</si>
  <si>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</si>
  <si>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</si>
  <si>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</si>
  <si>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</si>
  <si>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</si>
  <si>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</si>
  <si>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</si>
  <si>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</si>
  <si>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</si>
  <si>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</si>
  <si>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</si>
  <si>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</si>
  <si>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</si>
  <si>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</si>
  <si>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</si>
  <si>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</si>
  <si>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</si>
  <si>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</si>
  <si>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</si>
  <si>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</si>
  <si>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</si>
  <si>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</si>
  <si>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</si>
  <si>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</si>
  <si>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</si>
  <si>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</si>
  <si>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</si>
  <si>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</si>
  <si>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</si>
  <si>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</si>
  <si>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</si>
  <si>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</si>
  <si>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</si>
  <si>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</si>
  <si>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</si>
  <si>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</si>
  <si>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</si>
  <si>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</si>
  <si>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</si>
  <si>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</si>
  <si>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</si>
  <si>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</si>
  <si>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</si>
  <si>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</si>
  <si>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</si>
  <si>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</si>
  <si>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</si>
  <si>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</si>
  <si>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</si>
  <si>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</si>
  <si>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</si>
  <si>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</si>
  <si>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</si>
  <si>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</si>
  <si>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</si>
  <si>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</si>
  <si>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</si>
  <si>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</si>
  <si>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</si>
  <si>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</si>
  <si>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</si>
  <si>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</si>
  <si>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</si>
  <si>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</si>
  <si>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</si>
  <si>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</si>
  <si>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</si>
  <si>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</si>
  <si>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</si>
  <si>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</si>
  <si>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</si>
  <si>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</si>
  <si>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</si>
  <si>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</si>
  <si>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</si>
  <si>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</si>
  <si>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</si>
  <si>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</si>
  <si>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</si>
  <si>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</si>
  <si>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</si>
  <si>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</si>
  <si>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</si>
  <si>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</si>
  <si>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</si>
  <si>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</si>
  <si>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</si>
  <si>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</si>
  <si>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</si>
  <si>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</si>
  <si>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</si>
  <si>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</si>
  <si>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</si>
  <si>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</si>
  <si>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</si>
  <si>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</si>
  <si>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</si>
  <si>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</si>
  <si>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</si>
  <si>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</si>
  <si>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</si>
  <si>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</si>
  <si>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</si>
  <si>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</si>
  <si>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</si>
  <si>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</si>
  <si>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</si>
  <si>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</si>
  <si>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</si>
  <si>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</si>
  <si>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</si>
  <si>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</si>
  <si>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</si>
  <si>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</si>
  <si>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</si>
  <si>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</si>
  <si>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</si>
  <si>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</si>
  <si>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</si>
  <si>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</si>
  <si>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</si>
  <si>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</si>
  <si>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</si>
  <si>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</si>
  <si>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</si>
  <si>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</si>
  <si>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</si>
  <si>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</si>
  <si>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</si>
  <si>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</si>
  <si>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</si>
  <si>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</si>
  <si>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</si>
  <si>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</si>
  <si>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</si>
  <si>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</si>
  <si>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</si>
  <si>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</si>
  <si>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</si>
  <si>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</si>
  <si>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</si>
  <si>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</si>
  <si>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</si>
  <si>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</si>
  <si>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</si>
  <si>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</si>
  <si>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</si>
  <si>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</si>
  <si>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</si>
  <si>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</si>
  <si>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</si>
  <si>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</si>
  <si>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</si>
  <si>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</si>
  <si>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</si>
  <si>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</si>
  <si>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</si>
  <si>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</si>
  <si>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</si>
  <si>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</si>
  <si>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</si>
  <si>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</si>
  <si>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</si>
  <si>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</si>
  <si>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</si>
  <si>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</si>
  <si>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</si>
  <si>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</si>
  <si>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</si>
  <si>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</si>
  <si>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</si>
  <si>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</si>
  <si>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</si>
  <si>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</si>
  <si>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</si>
  <si>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</si>
  <si>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</si>
  <si>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</si>
  <si>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</si>
  <si>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</si>
  <si>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</si>
  <si>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</si>
  <si>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</si>
  <si>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</si>
  <si>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</si>
  <si>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</si>
  <si>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</si>
  <si>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</si>
  <si>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</si>
  <si>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</si>
  <si>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</si>
  <si>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</si>
  <si>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</si>
  <si>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</si>
  <si>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</si>
  <si>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</si>
  <si>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</si>
  <si>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</si>
  <si>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</si>
  <si>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</si>
  <si>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</si>
  <si>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</si>
  <si>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</si>
  <si>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</si>
  <si>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</si>
  <si>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</si>
  <si>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</si>
  <si>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</si>
  <si>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</si>
  <si>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</si>
  <si>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</si>
  <si>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</si>
  <si>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</si>
  <si>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</si>
  <si>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</si>
  <si>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</si>
  <si>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</si>
  <si>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</si>
  <si>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</si>
  <si>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</si>
  <si>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</si>
  <si>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</si>
  <si>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</si>
  <si>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</si>
  <si>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</si>
  <si>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</si>
  <si>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</si>
  <si>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</si>
  <si>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</si>
  <si>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</si>
  <si>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</si>
  <si>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</si>
  <si>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</si>
  <si>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</si>
  <si>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</si>
  <si>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</si>
  <si>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</si>
  <si>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</si>
  <si>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</si>
  <si>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</si>
  <si>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</si>
  <si>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</si>
  <si>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</si>
  <si>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</si>
  <si>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</si>
  <si>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</si>
  <si>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</si>
  <si>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</si>
  <si>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</si>
  <si>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</si>
  <si>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</si>
  <si>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</si>
  <si>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</si>
  <si>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</si>
  <si>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</si>
  <si>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</si>
  <si>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</si>
  <si>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</si>
  <si>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</si>
  <si>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</si>
  <si>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</si>
  <si>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</si>
  <si>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</si>
  <si>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</si>
  <si>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</si>
  <si>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</si>
  <si>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</si>
  <si>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</si>
  <si>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</si>
  <si>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</si>
  <si>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</si>
  <si>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</si>
  <si>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</si>
  <si>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</si>
  <si>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</si>
  <si>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</si>
  <si>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</si>
  <si>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</si>
  <si>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</si>
  <si>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</si>
  <si>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</si>
  <si>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</si>
  <si>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</si>
  <si>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</si>
  <si>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</si>
  <si>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</si>
  <si>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</si>
  <si>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</si>
  <si>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</si>
  <si>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</si>
  <si>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</si>
  <si>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</si>
  <si>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</si>
  <si>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</si>
  <si>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</si>
  <si>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</si>
  <si>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</si>
  <si>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</si>
  <si>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</si>
  <si>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</si>
  <si>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</si>
  <si>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</si>
  <si>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</si>
  <si>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</si>
  <si>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</si>
  <si>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</si>
  <si>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</si>
  <si>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</si>
  <si>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</si>
  <si>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</si>
  <si>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</si>
  <si>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</si>
  <si>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</si>
  <si>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</si>
  <si>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</si>
  <si>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</si>
  <si>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</si>
  <si>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</si>
  <si>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</si>
  <si>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</si>
  <si>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</si>
  <si>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</si>
  <si>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</si>
  <si>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</si>
  <si>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</si>
  <si>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</si>
  <si>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</si>
  <si>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</si>
  <si>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</si>
  <si>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</si>
  <si>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</si>
  <si>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</si>
  <si>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</si>
  <si>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</si>
  <si>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</si>
  <si>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</si>
  <si>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</si>
  <si>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</si>
  <si>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</si>
  <si>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</si>
  <si>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</si>
  <si>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</si>
  <si>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</si>
  <si>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</si>
  <si>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</si>
  <si>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</si>
  <si>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</si>
  <si>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</si>
  <si>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</si>
  <si>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</si>
  <si>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</si>
  <si>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</si>
  <si>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</si>
  <si>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</si>
  <si>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</si>
  <si>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</si>
  <si>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</si>
  <si>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</si>
  <si>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</si>
  <si>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</si>
  <si>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</si>
  <si>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</si>
  <si>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</si>
  <si>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</si>
  <si>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</si>
  <si>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</si>
  <si>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</si>
  <si>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</si>
  <si>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</si>
  <si>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</si>
  <si>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</si>
  <si>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</si>
  <si>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</si>
  <si>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</si>
  <si>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</si>
  <si>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</si>
  <si>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</si>
  <si>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</si>
  <si>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</si>
  <si>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</si>
  <si>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</si>
  <si>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</si>
  <si>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</si>
  <si>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</si>
  <si>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</si>
  <si>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</si>
  <si>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</si>
  <si>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</si>
  <si>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</si>
  <si>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</si>
  <si>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</si>
  <si>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</si>
  <si>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</si>
  <si>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</si>
  <si>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</si>
  <si>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</si>
  <si>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</si>
  <si>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</si>
  <si>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</si>
  <si>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</si>
  <si>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</si>
  <si>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</si>
  <si>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</si>
  <si>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</si>
  <si>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</si>
  <si>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</si>
  <si>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</si>
  <si>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</si>
  <si>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</si>
  <si>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</si>
  <si>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</si>
  <si>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</si>
  <si>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</si>
  <si>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</si>
  <si>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</si>
  <si>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</si>
  <si>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</si>
  <si>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</si>
  <si>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</si>
  <si>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</si>
  <si>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</si>
  <si>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</si>
  <si>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</si>
  <si>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</si>
  <si>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</si>
  <si>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</si>
  <si>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</si>
  <si>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</si>
  <si>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</si>
  <si>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</si>
  <si>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</si>
  <si>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</si>
  <si>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</si>
  <si>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</si>
  <si>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</si>
  <si>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</si>
  <si>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</si>
  <si>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</si>
  <si>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</si>
  <si>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</si>
  <si>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</si>
  <si>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</si>
  <si>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</si>
  <si>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</si>
  <si>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</si>
  <si>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</si>
  <si>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</si>
  <si>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</si>
  <si>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</si>
  <si>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</si>
  <si>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</si>
  <si>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</si>
  <si>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</si>
  <si>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</si>
  <si>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</si>
  <si>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</si>
  <si>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</si>
  <si>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</si>
  <si>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</si>
  <si>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</si>
  <si>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</si>
  <si>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</si>
  <si>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</si>
  <si>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</si>
  <si>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</si>
  <si>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</si>
  <si>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</si>
  <si>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</si>
  <si>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</si>
  <si>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</si>
  <si>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</si>
  <si>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</si>
  <si>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</si>
  <si>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</si>
  <si>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</si>
  <si>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</si>
  <si>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</si>
  <si>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</si>
  <si>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</si>
  <si>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</si>
  <si>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</si>
  <si>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</si>
  <si>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</si>
  <si>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</si>
  <si>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</si>
  <si>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</si>
  <si>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</si>
  <si>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</si>
  <si>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</si>
  <si>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</si>
  <si>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</si>
  <si>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</si>
  <si>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</si>
  <si>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</si>
  <si>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</si>
  <si>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</si>
  <si>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</si>
  <si>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</si>
  <si>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</si>
  <si>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</si>
  <si>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</si>
  <si>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</si>
  <si>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</si>
  <si>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</si>
  <si>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</si>
  <si>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</si>
  <si>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</si>
  <si>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</si>
  <si>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</si>
  <si>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</si>
  <si>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</si>
  <si>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</si>
  <si>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</si>
  <si>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</si>
  <si>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</si>
  <si>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</si>
  <si>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</si>
  <si>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</si>
  <si>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</si>
  <si>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</si>
  <si>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</si>
  <si>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</si>
  <si>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</si>
  <si>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</si>
  <si>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</si>
  <si>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</si>
  <si>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</si>
  <si>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</si>
  <si>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</si>
  <si>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</si>
  <si>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</si>
  <si>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</si>
  <si>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</si>
  <si>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</si>
  <si>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</si>
  <si>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</si>
  <si>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</si>
  <si>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</si>
  <si>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</si>
  <si>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</si>
  <si>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</si>
  <si>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</si>
  <si>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</si>
  <si>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</si>
  <si>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</si>
  <si>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</si>
  <si>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</si>
  <si>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</si>
  <si>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</si>
  <si>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</si>
  <si>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</si>
  <si>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</si>
  <si>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</si>
  <si>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</si>
  <si>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</si>
  <si>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</si>
  <si>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</si>
  <si>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</si>
  <si>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</si>
  <si>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</si>
  <si>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</si>
  <si>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</si>
  <si>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</si>
  <si>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</si>
  <si>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</si>
  <si>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</si>
  <si>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</si>
  <si>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</si>
  <si>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</si>
  <si>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</si>
  <si>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</si>
  <si>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</si>
  <si>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</si>
  <si>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</si>
  <si>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</si>
  <si>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</si>
  <si>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</si>
  <si>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</si>
  <si>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</si>
  <si>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</si>
  <si>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</si>
  <si>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</si>
  <si>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</si>
  <si>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</si>
  <si>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</si>
  <si>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</si>
  <si>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</si>
  <si>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</si>
  <si>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</si>
  <si>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</si>
  <si>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</si>
  <si>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</si>
  <si>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</si>
  <si>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</si>
  <si>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</si>
  <si>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</si>
  <si>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</si>
  <si>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</si>
  <si>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</si>
  <si>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</si>
  <si>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</si>
  <si>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</si>
  <si>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</si>
  <si>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</si>
  <si>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</si>
  <si>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</si>
  <si>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</si>
  <si>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</si>
  <si>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</si>
  <si>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</si>
  <si>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</si>
  <si>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</si>
  <si>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</si>
  <si>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</si>
  <si>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</si>
  <si>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</si>
  <si>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</si>
  <si>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</si>
  <si>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</si>
  <si>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</si>
  <si>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</si>
  <si>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</si>
  <si>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</si>
  <si>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</si>
  <si>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</si>
  <si>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</si>
  <si>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</si>
  <si>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</si>
  <si>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</si>
  <si>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</si>
  <si>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</si>
  <si>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</si>
  <si>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</si>
  <si>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</si>
  <si>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</si>
  <si>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</si>
  <si>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</si>
  <si>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</si>
  <si>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</si>
  <si>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</si>
  <si>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</si>
  <si>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</si>
  <si>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</si>
  <si>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</si>
  <si>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</si>
  <si>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</si>
  <si>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</si>
  <si>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</si>
  <si>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</si>
  <si>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</si>
  <si>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</si>
  <si>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</si>
  <si>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</si>
  <si>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</si>
  <si>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</si>
  <si>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</si>
  <si>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</si>
  <si>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</si>
  <si>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</si>
  <si>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</si>
  <si>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</si>
  <si>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</si>
  <si>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</si>
  <si>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</si>
  <si>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</si>
  <si>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</si>
  <si>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</si>
  <si>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</si>
  <si>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</si>
  <si>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</si>
  <si>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</si>
  <si>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</si>
  <si>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</si>
  <si>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</si>
  <si>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</si>
  <si>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</si>
  <si>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</si>
  <si>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</si>
  <si>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</si>
  <si>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</si>
  <si>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</si>
  <si>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</si>
  <si>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</si>
  <si>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</si>
  <si>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</si>
  <si>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</si>
  <si>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</si>
  <si>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</si>
  <si>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</si>
  <si>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</si>
  <si>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</si>
  <si>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</si>
  <si>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</si>
  <si>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</si>
  <si>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</si>
  <si>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</si>
  <si>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</si>
  <si>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</si>
  <si>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</si>
  <si>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</si>
  <si>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</si>
  <si>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</si>
  <si>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</si>
  <si>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</si>
  <si>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</si>
  <si>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</si>
  <si>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</si>
  <si>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</si>
  <si>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</si>
  <si>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</si>
  <si>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</si>
  <si>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</si>
  <si>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</si>
  <si>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</si>
  <si>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</si>
  <si>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</si>
  <si>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</si>
  <si>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</si>
  <si>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</si>
  <si>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</si>
  <si>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</si>
  <si>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</si>
  <si>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</si>
  <si>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</si>
  <si>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</si>
  <si>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</si>
  <si>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</si>
  <si>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</si>
  <si>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</si>
  <si>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</si>
  <si>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</si>
  <si>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</si>
  <si>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</si>
  <si>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</si>
  <si>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</si>
  <si>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</si>
  <si>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</si>
  <si>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</si>
  <si>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</si>
  <si>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</si>
  <si>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</si>
  <si>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</si>
  <si>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</si>
  <si>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</si>
  <si>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</si>
  <si>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</si>
  <si>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</si>
  <si>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</si>
  <si>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</si>
  <si>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</si>
  <si>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</si>
  <si>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</si>
  <si>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</si>
  <si>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</si>
  <si>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</si>
  <si>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</si>
  <si>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</si>
  <si>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</si>
  <si>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</si>
  <si>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</si>
  <si>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</si>
  <si>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</si>
  <si>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</si>
  <si>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</si>
  <si>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</si>
  <si>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</si>
  <si>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</si>
  <si>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</si>
  <si>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</si>
  <si>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</si>
  <si>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</si>
  <si>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</si>
  <si>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</si>
  <si>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</si>
  <si>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</si>
  <si>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</si>
  <si>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</si>
  <si>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</si>
  <si>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</si>
  <si>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</si>
  <si>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</si>
  <si>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</si>
  <si>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</si>
  <si>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</si>
  <si>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</si>
  <si>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</si>
  <si>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</si>
  <si>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</si>
  <si>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</si>
  <si>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</si>
  <si>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</si>
  <si>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</si>
  <si>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</si>
  <si>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</si>
  <si>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</si>
  <si>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</si>
  <si>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</si>
  <si>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</si>
  <si>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</si>
  <si>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</si>
  <si>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</si>
  <si>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</si>
  <si>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</si>
  <si>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</si>
  <si>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</si>
  <si>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</si>
  <si>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</si>
  <si>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</si>
  <si>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</si>
  <si>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</si>
  <si>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</si>
  <si>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</si>
  <si>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</si>
  <si>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</si>
  <si>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</si>
  <si>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</si>
  <si>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</si>
  <si>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</si>
  <si>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</si>
  <si>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</si>
  <si>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</si>
  <si>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</si>
  <si>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</si>
  <si>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</si>
  <si>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</si>
  <si>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</si>
  <si>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</si>
  <si>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</si>
  <si>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</si>
  <si>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</si>
  <si>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</si>
  <si>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</si>
  <si>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</si>
  <si>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</si>
  <si>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</si>
  <si>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</si>
  <si>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</si>
  <si>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</si>
  <si>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</si>
  <si>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</si>
  <si>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</si>
  <si>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</si>
  <si>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</si>
  <si>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</si>
  <si>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</si>
  <si>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</si>
  <si>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</si>
  <si>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</si>
  <si>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</si>
  <si>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</si>
  <si>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</si>
  <si>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</si>
  <si>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</si>
  <si>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</si>
  <si>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</si>
  <si>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</si>
  <si>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</si>
  <si>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</si>
  <si>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</si>
  <si>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</si>
  <si>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</si>
  <si>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</si>
  <si>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</si>
  <si>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</si>
  <si>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</si>
  <si>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</si>
  <si>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</si>
  <si>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</si>
  <si>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</si>
  <si>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</si>
  <si>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</si>
  <si>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</si>
  <si>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</si>
  <si>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</si>
  <si>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</si>
  <si>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</si>
  <si>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</si>
  <si>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</si>
  <si>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</si>
  <si>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</si>
  <si>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</si>
  <si>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</si>
  <si>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</si>
  <si>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</si>
  <si>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</si>
  <si>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</si>
  <si>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</si>
  <si>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</si>
  <si>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</si>
  <si>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</si>
  <si>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</si>
  <si>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</si>
  <si>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</si>
  <si>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</si>
  <si>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</si>
  <si>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</si>
  <si>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</si>
  <si>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</si>
  <si>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</si>
  <si>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</si>
  <si>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</si>
  <si>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</si>
  <si>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</si>
  <si>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</si>
  <si>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</si>
  <si>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</si>
  <si>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</si>
  <si>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</si>
  <si>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</si>
  <si>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</si>
  <si>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</si>
  <si>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</si>
  <si>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</si>
  <si>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</si>
  <si>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</si>
  <si>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</si>
  <si>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</si>
  <si>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</si>
  <si>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</si>
  <si>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</si>
  <si>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</si>
  <si>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</si>
  <si>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</si>
  <si>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</si>
  <si>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</si>
  <si>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</si>
  <si>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</si>
  <si>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</si>
  <si>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</si>
  <si>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</si>
  <si>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</si>
  <si>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</si>
  <si>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</si>
  <si>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</si>
  <si>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</si>
  <si>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</si>
  <si>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</si>
  <si>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</si>
  <si>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</si>
  <si>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</si>
  <si>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</si>
  <si>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</si>
  <si>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</si>
  <si>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</si>
  <si>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</si>
  <si>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</si>
  <si>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</si>
  <si>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</si>
  <si>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</si>
  <si>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</si>
  <si>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</si>
  <si>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</si>
  <si>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</si>
  <si>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</si>
  <si>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</si>
  <si>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</si>
  <si>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</si>
  <si>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</si>
  <si>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</si>
  <si>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</si>
  <si>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</si>
  <si>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</si>
  <si>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</si>
  <si>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</si>
  <si>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</si>
  <si>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</si>
  <si>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</si>
  <si>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</si>
  <si>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</si>
  <si>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</si>
  <si>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</si>
  <si>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</si>
  <si>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</si>
  <si>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</si>
  <si>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</si>
  <si>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</si>
  <si>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</si>
  <si>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</si>
  <si>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</si>
  <si>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</si>
  <si>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</si>
  <si>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</si>
  <si>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</si>
  <si>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</si>
  <si>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</si>
  <si>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</si>
  <si>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</si>
  <si>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</si>
  <si>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</si>
  <si>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</si>
  <si>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</si>
  <si>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</si>
  <si>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</si>
  <si>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</si>
  <si>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</si>
  <si>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</si>
  <si>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</si>
  <si>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</si>
  <si>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</si>
  <si>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</si>
  <si>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</si>
  <si>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</si>
  <si>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</si>
  <si>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</si>
  <si>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</si>
  <si>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</si>
  <si>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</si>
  <si>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</si>
  <si>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</si>
  <si>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</si>
  <si>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</si>
  <si>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</si>
  <si>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</si>
  <si>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</si>
  <si>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</si>
  <si>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</si>
  <si>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</si>
  <si>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</si>
  <si>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</si>
  <si>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</si>
  <si>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</si>
  <si>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</si>
  <si>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</si>
  <si>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</si>
  <si>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</si>
  <si>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</si>
  <si>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</si>
  <si>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</si>
  <si>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</si>
  <si>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</si>
  <si>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</si>
  <si>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</si>
  <si>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</si>
  <si>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</si>
  <si>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</si>
  <si>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</si>
  <si>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</si>
  <si>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</si>
  <si>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</si>
  <si>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</si>
  <si>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</si>
  <si>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</si>
  <si>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</si>
  <si>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</si>
  <si>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</si>
  <si>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</si>
  <si>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</si>
  <si>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</si>
  <si>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</si>
  <si>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</si>
  <si>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</si>
  <si>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</si>
  <si>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</si>
  <si>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</si>
  <si>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</si>
  <si>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</si>
  <si>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</si>
  <si>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</si>
  <si>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</si>
  <si>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</si>
  <si>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</si>
  <si>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</si>
  <si>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</si>
  <si>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</si>
  <si>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</si>
  <si>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</si>
  <si>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</si>
  <si>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</si>
  <si>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</si>
  <si>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</si>
  <si>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</si>
  <si>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</si>
  <si>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</si>
  <si>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</si>
  <si>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</si>
  <si>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</si>
  <si>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</si>
  <si>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</si>
  <si>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</si>
  <si>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</si>
  <si>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</si>
  <si>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</si>
  <si>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</si>
  <si>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</si>
  <si>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</si>
  <si>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</si>
  <si>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</si>
  <si>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</si>
  <si>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</si>
  <si>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</si>
  <si>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</si>
  <si>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</si>
  <si>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</si>
  <si>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</si>
  <si>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</si>
  <si>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</si>
  <si>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</si>
  <si>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</si>
  <si>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</si>
  <si>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</si>
  <si>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</si>
  <si>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</si>
  <si>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</si>
  <si>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</si>
  <si>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</si>
  <si>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</si>
  <si>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</si>
  <si>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</si>
  <si>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</si>
  <si>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</si>
  <si>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</si>
  <si>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</si>
  <si>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</si>
  <si>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</si>
  <si>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</si>
  <si>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</si>
  <si>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</si>
  <si>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</si>
  <si>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</si>
  <si>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</si>
  <si>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</si>
  <si>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</si>
  <si>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</si>
  <si>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</si>
  <si>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</si>
  <si>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</si>
  <si>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</si>
  <si>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</si>
  <si>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</si>
  <si>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</si>
  <si>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</si>
  <si>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</si>
  <si>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</si>
  <si>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</si>
  <si>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</si>
  <si>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</si>
  <si>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</si>
  <si>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</si>
  <si>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</si>
  <si>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</si>
  <si>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</si>
  <si>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</si>
  <si>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</si>
  <si>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</si>
  <si>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</si>
  <si>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</si>
  <si>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</si>
  <si>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</si>
  <si>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</si>
  <si>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</si>
  <si>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</si>
  <si>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</si>
  <si>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</si>
  <si>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</si>
  <si>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</si>
  <si>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</si>
  <si>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</si>
  <si>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</si>
  <si>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</si>
  <si>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</si>
  <si>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</si>
  <si>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</si>
  <si>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</si>
  <si>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</si>
  <si>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</si>
  <si>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</si>
  <si>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</si>
  <si>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</si>
  <si>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</si>
  <si>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</si>
  <si>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</si>
  <si>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</si>
  <si>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</si>
  <si>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</si>
  <si>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</si>
  <si>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</si>
  <si>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</si>
  <si>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</si>
  <si>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</si>
  <si>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</si>
  <si>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</si>
  <si>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</si>
  <si>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</si>
  <si>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</si>
  <si>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</si>
  <si>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</si>
  <si>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</si>
  <si>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</si>
  <si>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</si>
  <si>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</si>
  <si>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</si>
  <si>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</si>
  <si>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</si>
  <si>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</si>
  <si>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</si>
  <si>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</si>
  <si>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</si>
  <si>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</si>
  <si>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</si>
  <si>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</si>
  <si>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</si>
  <si>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</si>
  <si>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</si>
  <si>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</si>
  <si>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</si>
  <si>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</si>
  <si>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</si>
  <si>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</si>
  <si>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</si>
  <si>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</si>
  <si>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</si>
  <si>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</si>
  <si>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</si>
  <si>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</si>
  <si>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</si>
  <si>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</si>
  <si>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</si>
  <si>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</si>
  <si>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</si>
  <si>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</si>
  <si>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</si>
  <si>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</si>
  <si>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</si>
  <si>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</si>
  <si>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</si>
  <si>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</si>
  <si>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</si>
  <si>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</si>
  <si>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</si>
  <si>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</si>
  <si>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</si>
  <si>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</si>
  <si>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</si>
  <si>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</si>
  <si>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</si>
  <si>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</si>
  <si>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</si>
  <si>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</si>
  <si>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</si>
  <si>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</si>
  <si>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</si>
  <si>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</si>
  <si>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</si>
  <si>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</si>
  <si>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</si>
  <si>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</si>
  <si>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</si>
  <si>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</si>
  <si>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</si>
  <si>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</si>
  <si>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</si>
  <si>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</si>
  <si>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</si>
  <si>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</si>
  <si>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</si>
  <si>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</si>
  <si>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</si>
  <si>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</si>
  <si>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</si>
  <si>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</si>
  <si>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</si>
  <si>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</si>
  <si>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</si>
  <si>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</si>
  <si>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</si>
  <si>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</si>
  <si>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</si>
  <si>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</si>
  <si>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</si>
  <si>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</si>
  <si>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</si>
  <si>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</si>
  <si>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</si>
  <si>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</si>
  <si>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</si>
  <si>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</si>
  <si>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</si>
  <si>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</si>
  <si>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</si>
  <si>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</si>
  <si>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</si>
  <si>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</si>
  <si>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</si>
  <si>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</si>
  <si>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</si>
  <si>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</si>
  <si>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</si>
  <si>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</si>
  <si>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</si>
  <si>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</si>
  <si>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</si>
  <si>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</si>
  <si>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</si>
  <si>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</si>
  <si>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</si>
  <si>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</si>
  <si>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</si>
  <si>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</si>
  <si>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</si>
  <si>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</si>
  <si>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</si>
  <si>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</si>
  <si>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</si>
  <si>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</si>
  <si>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</si>
  <si>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</si>
  <si>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</si>
  <si>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</si>
  <si>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</si>
  <si>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</si>
  <si>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</si>
  <si>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</si>
  <si>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</si>
  <si>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</si>
  <si>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</si>
  <si>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</si>
  <si>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</si>
  <si>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</si>
  <si>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</si>
  <si>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</si>
  <si>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</si>
  <si>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</si>
  <si>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</si>
  <si>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</si>
  <si>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</si>
  <si>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</si>
  <si>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</si>
  <si>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</si>
  <si>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</si>
  <si>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</si>
  <si>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</si>
  <si>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</si>
  <si>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</si>
  <si>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</si>
  <si>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</si>
  <si>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</si>
  <si>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</si>
  <si>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</si>
  <si>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</si>
  <si>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</si>
  <si>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</si>
  <si>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</si>
  <si>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</si>
  <si>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</si>
  <si>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</si>
  <si>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</si>
  <si>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</si>
  <si>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</si>
  <si>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</si>
  <si>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</si>
  <si>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</si>
  <si>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</si>
  <si>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</si>
  <si>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</si>
  <si>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</si>
  <si>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</si>
  <si>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</si>
  <si>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</si>
  <si>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</si>
  <si>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</si>
  <si>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</si>
  <si>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</si>
  <si>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</si>
  <si>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</si>
  <si>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</si>
  <si>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</si>
  <si>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</si>
  <si>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</si>
  <si>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</si>
  <si>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</si>
  <si>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</si>
  <si>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</si>
  <si>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</si>
  <si>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</si>
  <si>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</si>
  <si>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</si>
  <si>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</si>
  <si>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</si>
  <si>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</si>
  <si>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</si>
  <si>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</si>
  <si>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</si>
  <si>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</si>
  <si>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</si>
  <si>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</si>
  <si>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</si>
  <si>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</si>
  <si>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</si>
  <si>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</si>
  <si>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</si>
  <si>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</si>
  <si>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</si>
  <si>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</si>
  <si>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</si>
  <si>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</si>
  <si>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</si>
  <si>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</si>
  <si>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</si>
  <si>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</si>
  <si>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</si>
  <si>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</si>
  <si>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</si>
  <si>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</si>
  <si>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</si>
  <si>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</si>
  <si>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</si>
  <si>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</si>
  <si>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</si>
  <si>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</si>
  <si>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</si>
  <si>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</si>
  <si>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</si>
  <si>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</si>
  <si>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</si>
  <si>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</si>
  <si>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</si>
  <si>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</si>
  <si>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</si>
  <si>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</si>
  <si>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</si>
  <si>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</si>
  <si>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</si>
  <si>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</si>
  <si>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</si>
  <si>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</si>
  <si>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</si>
  <si>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</si>
  <si>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</si>
  <si>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</si>
  <si>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</si>
  <si>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</si>
  <si>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</si>
  <si>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</si>
  <si>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</si>
  <si>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</si>
  <si>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</si>
  <si>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</si>
  <si>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</si>
  <si>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</si>
  <si>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</si>
  <si>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</si>
  <si>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</si>
  <si>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</si>
  <si>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</si>
  <si>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</si>
  <si>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</si>
  <si>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</si>
  <si>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</si>
  <si>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</si>
  <si>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</si>
  <si>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</si>
  <si>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</si>
  <si>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</si>
  <si>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</si>
  <si>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</si>
  <si>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</si>
  <si>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</si>
  <si>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</si>
  <si>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</si>
  <si>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</si>
  <si>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</si>
  <si>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</si>
  <si>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</si>
  <si>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</si>
  <si>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</si>
  <si>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</si>
  <si>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</si>
  <si>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</si>
  <si>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</si>
  <si>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</si>
  <si>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</si>
  <si>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</si>
  <si>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</si>
  <si>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</si>
  <si>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</si>
  <si>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</si>
  <si>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</si>
  <si>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</si>
  <si>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</si>
  <si>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</si>
  <si>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</si>
  <si>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</si>
  <si>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</si>
  <si>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</si>
  <si>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</si>
  <si>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</si>
  <si>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</si>
  <si>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</si>
  <si>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</si>
  <si>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</si>
  <si>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</si>
  <si>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</si>
  <si>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</si>
  <si>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</si>
  <si>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</si>
  <si>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</si>
  <si>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</si>
  <si>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</si>
  <si>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</si>
  <si>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</si>
  <si>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</si>
  <si>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</si>
  <si>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</si>
  <si>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</si>
  <si>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</si>
  <si>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</si>
  <si>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</si>
  <si>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</si>
  <si>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</si>
  <si>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</si>
  <si>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</si>
  <si>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</si>
  <si>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</si>
  <si>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</si>
  <si>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</si>
  <si>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</si>
  <si>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</si>
  <si>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</si>
  <si>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</si>
  <si>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</si>
  <si>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</si>
  <si>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</si>
  <si>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</si>
  <si>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</si>
  <si>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</si>
  <si>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</si>
  <si>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</si>
  <si>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</si>
  <si>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</si>
  <si>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</si>
  <si>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</si>
  <si>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</si>
  <si>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</si>
  <si>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</si>
  <si>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</si>
  <si>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</si>
  <si>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</si>
  <si>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</si>
  <si>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</si>
  <si>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</si>
  <si>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</si>
  <si>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</si>
  <si>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</si>
  <si>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</si>
  <si>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</si>
  <si>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</si>
  <si>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</si>
  <si>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</si>
  <si>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</si>
  <si>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</si>
  <si>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</si>
  <si>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</si>
  <si>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</si>
  <si>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</si>
  <si>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</si>
  <si>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</si>
  <si>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</si>
  <si>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</si>
  <si>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</si>
  <si>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</si>
  <si>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</si>
  <si>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</si>
  <si>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</si>
  <si>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</si>
  <si>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</si>
  <si>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</si>
  <si>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</si>
  <si>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</si>
  <si>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</si>
  <si>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</si>
  <si>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</si>
  <si>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</si>
  <si>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</si>
  <si>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</si>
  <si>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</si>
  <si>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</si>
  <si>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</si>
  <si>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</si>
  <si>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</si>
  <si>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</si>
  <si>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</si>
  <si>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</si>
  <si>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</si>
  <si>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</si>
  <si>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</si>
  <si>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</si>
  <si>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</si>
  <si>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</si>
  <si>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</si>
  <si>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</si>
  <si>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</si>
  <si>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</si>
  <si>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</si>
  <si>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</si>
  <si>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</si>
  <si>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</si>
  <si>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</si>
  <si>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</si>
  <si>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</si>
  <si>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</si>
  <si>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</si>
  <si>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</si>
  <si>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</si>
  <si>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</si>
  <si>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</si>
  <si>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</si>
  <si>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</si>
  <si>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</si>
  <si>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</si>
  <si>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</si>
  <si>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</si>
  <si>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</si>
  <si>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</si>
  <si>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</si>
  <si>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</si>
  <si>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</si>
  <si>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</si>
  <si>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</si>
  <si>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</si>
  <si>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</si>
  <si>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</si>
  <si>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</si>
  <si>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</si>
  <si>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</si>
  <si>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</si>
  <si>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</si>
  <si>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</si>
  <si>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</si>
  <si>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</si>
  <si>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</si>
  <si>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</si>
  <si>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</si>
  <si>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</si>
  <si>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</si>
  <si>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</si>
  <si>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</si>
  <si>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</si>
  <si>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</si>
  <si>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</si>
  <si>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</si>
  <si>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</si>
  <si>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</si>
  <si>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</si>
  <si>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</si>
  <si>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</si>
  <si>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</si>
  <si>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</si>
  <si>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</si>
  <si>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</si>
  <si>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</si>
  <si>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</si>
  <si>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</si>
  <si>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</si>
  <si>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</si>
  <si>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</si>
  <si>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</si>
  <si>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</si>
  <si>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</si>
  <si>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</si>
  <si>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</si>
  <si>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</si>
  <si>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</si>
  <si>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</si>
  <si>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</si>
  <si>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</si>
  <si>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</si>
  <si>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</si>
  <si>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</si>
  <si>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</si>
  <si>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</si>
  <si>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</si>
  <si>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</si>
  <si>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</si>
  <si>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</si>
  <si>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</si>
  <si>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</si>
  <si>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</si>
  <si>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</si>
  <si>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</si>
  <si>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</si>
  <si>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</si>
  <si>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</si>
  <si>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</si>
  <si>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</si>
  <si>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</si>
  <si>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</si>
  <si>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</si>
  <si>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</si>
  <si>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</si>
  <si>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</si>
  <si>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</si>
  <si>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</si>
  <si>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</si>
  <si>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</si>
  <si>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</si>
  <si>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</si>
  <si>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</si>
  <si>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</si>
  <si>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</si>
  <si>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</si>
  <si>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</si>
  <si>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</si>
  <si>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</si>
  <si>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</si>
  <si>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</si>
  <si>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</si>
  <si>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</si>
  <si>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</si>
  <si>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</si>
  <si>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</si>
  <si>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</si>
  <si>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</si>
  <si>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</si>
  <si>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</si>
  <si>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</si>
  <si>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</si>
  <si>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</si>
  <si>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</si>
  <si>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</si>
  <si>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</si>
  <si>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</si>
  <si>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</si>
  <si>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</si>
  <si>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</si>
  <si>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</si>
  <si>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</si>
  <si>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</si>
  <si>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</si>
  <si>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</si>
  <si>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</si>
  <si>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</si>
  <si>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</si>
  <si>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</si>
  <si>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</si>
  <si>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</si>
  <si>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</si>
  <si>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</si>
  <si>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</si>
  <si>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</si>
  <si>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</si>
  <si>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</si>
  <si>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</si>
  <si>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</si>
  <si>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</si>
  <si>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</si>
  <si>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</si>
  <si>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</si>
  <si>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</si>
  <si>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</si>
  <si>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</si>
  <si>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</si>
  <si>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</si>
  <si>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</si>
  <si>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</si>
  <si>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</si>
  <si>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</si>
  <si>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</si>
  <si>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</si>
  <si>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</si>
  <si>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</si>
  <si>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</si>
  <si>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</si>
  <si>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</si>
  <si>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</si>
  <si>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</si>
  <si>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</si>
  <si>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</si>
  <si>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</si>
  <si>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</si>
  <si>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</si>
  <si>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</si>
  <si>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</si>
  <si>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</si>
  <si>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</si>
  <si>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</si>
  <si>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</si>
  <si>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</si>
  <si>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</si>
  <si>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</si>
  <si>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</si>
  <si>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</si>
  <si>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</si>
  <si>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</si>
  <si>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</si>
  <si>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</si>
  <si>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</si>
  <si>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</si>
  <si>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</si>
  <si>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</si>
  <si>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</si>
  <si>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</si>
  <si>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</si>
  <si>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</si>
  <si>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</si>
  <si>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</si>
  <si>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</si>
  <si>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</si>
  <si>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</si>
  <si>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</si>
  <si>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</si>
  <si>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</si>
  <si>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</si>
  <si>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</si>
  <si>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</si>
  <si>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</si>
  <si>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</si>
  <si>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</si>
  <si>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</si>
  <si>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</si>
  <si>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</si>
  <si>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</si>
  <si>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</si>
  <si>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</si>
  <si>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</si>
  <si>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</si>
  <si>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</si>
  <si>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</si>
  <si>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</si>
  <si>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</si>
  <si>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</si>
  <si>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</si>
  <si>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</si>
  <si>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</si>
  <si>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</si>
  <si>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</si>
  <si>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</si>
  <si>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</si>
  <si>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</si>
  <si>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</si>
  <si>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</si>
  <si>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</si>
  <si>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</si>
  <si>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</si>
  <si>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</si>
  <si>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</si>
  <si>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</si>
  <si>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</si>
  <si>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</si>
  <si>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</si>
  <si>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</si>
  <si>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</si>
  <si>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</si>
  <si>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</si>
  <si>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</si>
  <si>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</si>
  <si>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</si>
  <si>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</si>
  <si>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</si>
  <si>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</si>
  <si>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</si>
  <si>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</si>
  <si>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</si>
  <si>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</si>
  <si>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</si>
  <si>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</si>
  <si>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</si>
  <si>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</si>
  <si>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</si>
  <si>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</si>
  <si>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</si>
  <si>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</si>
  <si>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</si>
  <si>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</si>
  <si>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</si>
  <si>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</si>
  <si>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</si>
  <si>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</si>
  <si>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</si>
  <si>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</si>
  <si>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</si>
  <si>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</si>
  <si>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</si>
  <si>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</si>
  <si>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</si>
  <si>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</si>
  <si>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</si>
  <si>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</si>
  <si>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</si>
  <si>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</si>
  <si>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</si>
  <si>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</si>
  <si>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</si>
  <si>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</si>
  <si>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</si>
  <si>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</si>
  <si>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</si>
  <si>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</si>
  <si>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</si>
  <si>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</si>
  <si>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</si>
  <si>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</si>
  <si>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</si>
  <si>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</si>
  <si>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</si>
  <si>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</si>
  <si>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</si>
  <si>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</si>
  <si>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</si>
  <si>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</si>
  <si>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</si>
  <si>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</si>
  <si>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</si>
  <si>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</si>
  <si>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</si>
  <si>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</si>
  <si>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</si>
  <si>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</si>
  <si>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</si>
  <si>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</si>
  <si>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</si>
  <si>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</si>
  <si>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</si>
  <si>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</si>
  <si>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</si>
  <si>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</si>
  <si>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</si>
  <si>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</si>
  <si>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</si>
  <si>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</si>
  <si>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</si>
  <si>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</si>
  <si>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</si>
  <si>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</si>
  <si>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</si>
  <si>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</si>
  <si>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</si>
  <si>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</si>
  <si>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</si>
  <si>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</si>
  <si>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</si>
  <si>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</si>
  <si>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</si>
  <si>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</si>
  <si>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</si>
  <si>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</si>
  <si>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</si>
  <si>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</si>
  <si>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</si>
  <si>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</si>
  <si>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</si>
  <si>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</si>
  <si>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</si>
  <si>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</si>
  <si>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</si>
  <si>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</si>
  <si>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</si>
  <si>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</si>
  <si>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</si>
  <si>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</si>
  <si>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</si>
  <si>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</si>
  <si>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</si>
  <si>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</si>
  <si>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</si>
  <si>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</si>
  <si>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</si>
  <si>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</si>
  <si>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</si>
  <si>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</si>
  <si>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</si>
  <si>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</si>
  <si>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</si>
  <si>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</si>
  <si>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</si>
  <si>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</si>
  <si>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</si>
  <si>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</si>
  <si>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</si>
  <si>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</si>
  <si>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</si>
  <si>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</si>
  <si>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</si>
  <si>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</si>
  <si>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</si>
  <si>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</si>
  <si>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</si>
  <si>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</si>
  <si>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</si>
  <si>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</si>
  <si>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</si>
  <si>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</si>
  <si>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</si>
  <si>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</si>
  <si>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</si>
  <si>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</si>
  <si>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</si>
  <si>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</si>
  <si>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</si>
  <si>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</si>
  <si>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</si>
  <si>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</si>
  <si>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</si>
  <si>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</si>
  <si>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</si>
  <si>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</si>
  <si>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</si>
  <si>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</si>
  <si>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</si>
  <si>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</si>
  <si>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</si>
  <si>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</si>
  <si>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</si>
  <si>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</si>
  <si>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</si>
  <si>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</si>
  <si>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</si>
  <si>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</si>
  <si>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</si>
  <si>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</si>
  <si>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</si>
  <si>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</si>
  <si>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</si>
  <si>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</si>
  <si>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</si>
  <si>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</si>
  <si>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</si>
  <si>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</si>
  <si>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</si>
  <si>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</si>
  <si>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</si>
  <si>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</si>
  <si>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</si>
  <si>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</si>
  <si>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</si>
  <si>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</si>
  <si>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</si>
  <si>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</si>
  <si>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</si>
  <si>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</si>
  <si>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</si>
  <si>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</si>
  <si>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</si>
  <si>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</si>
  <si>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</si>
  <si>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</si>
  <si>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</si>
  <si>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</si>
  <si>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</si>
  <si>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</si>
  <si>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</si>
  <si>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</si>
  <si>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</si>
  <si>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</si>
  <si>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</si>
  <si>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</si>
  <si>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</si>
  <si>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</si>
  <si>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</si>
  <si>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</si>
  <si>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</si>
  <si>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</si>
  <si>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</si>
  <si>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</si>
  <si>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</si>
  <si>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</si>
  <si>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</si>
  <si>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</si>
  <si>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</si>
  <si>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</si>
  <si>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</si>
  <si>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</si>
  <si>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</si>
  <si>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</si>
  <si>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</si>
  <si>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</si>
  <si>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</si>
  <si>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</si>
  <si>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</si>
  <si>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</si>
  <si>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</si>
  <si>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</si>
  <si>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</si>
  <si>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</si>
  <si>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</si>
  <si>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</si>
  <si>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</si>
  <si>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</si>
  <si>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</si>
  <si>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</si>
  <si>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</si>
  <si>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</si>
  <si>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</si>
  <si>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</si>
  <si>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</si>
  <si>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</si>
  <si>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</si>
  <si>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</si>
  <si>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</si>
  <si>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</si>
  <si>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</si>
  <si>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</si>
  <si>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</si>
  <si>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</si>
  <si>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</si>
  <si>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</si>
  <si>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</si>
  <si>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</si>
  <si>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</si>
  <si>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</si>
  <si>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</si>
  <si>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</si>
  <si>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</si>
  <si>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</si>
  <si>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</si>
  <si>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</si>
  <si>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</si>
  <si>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</si>
  <si>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</si>
  <si>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</si>
  <si>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</si>
  <si>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</si>
  <si>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</si>
  <si>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</si>
  <si>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</si>
  <si>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</si>
  <si>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</si>
  <si>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</si>
  <si>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</si>
  <si>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</si>
  <si>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</si>
  <si>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</si>
  <si>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</si>
  <si>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</si>
  <si>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</si>
  <si>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</si>
  <si>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</si>
  <si>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</si>
  <si>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</si>
  <si>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</si>
  <si>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</si>
  <si>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</si>
  <si>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</si>
  <si>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</si>
  <si>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</si>
  <si>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</si>
  <si>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</si>
  <si>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</si>
  <si>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</si>
  <si>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</si>
  <si>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</si>
  <si>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</si>
  <si>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</si>
  <si>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</si>
  <si>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</si>
  <si>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</si>
  <si>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</si>
  <si>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</si>
  <si>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</si>
  <si>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</si>
  <si>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</si>
  <si>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</si>
  <si>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</si>
  <si>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</si>
  <si>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</si>
  <si>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</si>
  <si>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</si>
  <si>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</si>
  <si>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</si>
  <si>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</si>
  <si>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</si>
  <si>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</si>
  <si>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</si>
  <si>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</si>
  <si>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</si>
  <si>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</si>
  <si>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</si>
  <si>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</si>
  <si>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</si>
  <si>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</si>
  <si>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</si>
  <si>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</si>
  <si>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</si>
  <si>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</si>
  <si>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</si>
  <si>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</si>
  <si>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</si>
  <si>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</si>
  <si>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</si>
  <si>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</si>
  <si>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</si>
  <si>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</si>
  <si>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</si>
  <si>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</si>
  <si>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</si>
  <si>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</si>
  <si>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</si>
  <si>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</si>
  <si>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</si>
  <si>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</si>
  <si>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</si>
  <si>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</si>
  <si>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</si>
  <si>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</si>
  <si>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</si>
  <si>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</si>
  <si>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</si>
  <si>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</si>
  <si>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</si>
  <si>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</si>
  <si>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</si>
  <si>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</si>
  <si>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</si>
  <si>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</si>
  <si>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</si>
  <si>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</si>
  <si>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</si>
  <si>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</si>
  <si>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</si>
  <si>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</si>
  <si>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</si>
  <si>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</si>
  <si>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</si>
  <si>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</si>
  <si>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</si>
  <si>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</si>
  <si>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</si>
  <si>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</si>
  <si>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</si>
  <si>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</si>
  <si>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</si>
  <si>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</si>
  <si>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</si>
  <si>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</si>
  <si>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</si>
  <si>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</si>
  <si>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</si>
  <si>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</si>
  <si>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</si>
  <si>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</si>
  <si>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</si>
  <si>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</si>
  <si>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</si>
  <si>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</si>
  <si>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</si>
  <si>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</si>
  <si>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</si>
  <si>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</si>
  <si>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</si>
  <si>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</si>
  <si>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</si>
  <si>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</si>
  <si>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</si>
  <si>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</si>
  <si>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</si>
  <si>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</si>
  <si>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</si>
  <si>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</si>
  <si>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</si>
  <si>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</si>
  <si>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</si>
  <si>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</si>
  <si>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</si>
  <si>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</si>
  <si>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</si>
  <si>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</si>
  <si>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</si>
  <si>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</si>
  <si>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</si>
  <si>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</si>
  <si>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</si>
  <si>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</si>
  <si>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</si>
  <si>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</si>
  <si>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</si>
  <si>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</si>
  <si>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</si>
  <si>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</si>
  <si>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</si>
  <si>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</si>
  <si>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</si>
  <si>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</si>
  <si>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</si>
  <si>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</si>
  <si>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</si>
  <si>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</si>
  <si>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</si>
  <si>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</si>
  <si>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</si>
  <si>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</si>
  <si>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</si>
  <si>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</si>
  <si>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</si>
  <si>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</si>
  <si>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</si>
  <si>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</si>
  <si>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</si>
  <si>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</si>
  <si>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</si>
  <si>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</si>
  <si>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</si>
  <si>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</si>
  <si>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</si>
  <si>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</si>
  <si>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</si>
  <si>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</si>
  <si>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</si>
  <si>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</si>
  <si>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</si>
  <si>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</si>
  <si>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</si>
  <si>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</si>
  <si>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</si>
  <si>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</si>
  <si>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</si>
  <si>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</si>
  <si>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</si>
  <si>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</si>
  <si>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</si>
  <si>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</si>
  <si>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</si>
  <si>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</si>
  <si>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</si>
  <si>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</si>
  <si>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</si>
  <si>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</si>
  <si>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</si>
  <si>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</si>
  <si>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</si>
  <si>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</si>
  <si>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</si>
  <si>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</si>
  <si>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</si>
  <si>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</si>
  <si>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</si>
  <si>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</si>
  <si>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</si>
  <si>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</si>
  <si>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</si>
  <si>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</si>
  <si>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</si>
  <si>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</si>
  <si>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</si>
  <si>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</si>
  <si>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</si>
  <si>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</si>
  <si>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</si>
  <si>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</si>
  <si>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</si>
  <si>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</si>
  <si>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</si>
  <si>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</si>
  <si>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</si>
  <si>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</si>
  <si>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</si>
  <si>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</si>
  <si>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</si>
  <si>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</si>
  <si>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</si>
  <si>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</si>
  <si>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</si>
  <si>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</si>
  <si>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</si>
  <si>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</si>
  <si>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</si>
  <si>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</si>
  <si>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</si>
  <si>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</si>
  <si>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</si>
  <si>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</si>
  <si>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</si>
  <si>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</si>
  <si>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</si>
  <si>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</si>
  <si>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</si>
  <si>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</si>
  <si>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</si>
  <si>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</si>
  <si>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</si>
  <si>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</si>
  <si>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</si>
  <si>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</si>
  <si>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</si>
  <si>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</si>
  <si>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</si>
  <si>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</si>
  <si>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</si>
  <si>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</si>
  <si>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</si>
  <si>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</si>
  <si>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</si>
  <si>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</si>
  <si>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</si>
  <si>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</si>
  <si>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</si>
  <si>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</si>
  <si>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</si>
  <si>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</si>
  <si>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</si>
  <si>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</si>
  <si>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</si>
  <si>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</si>
  <si>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</si>
  <si>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</si>
  <si>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</si>
  <si>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</si>
  <si>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</si>
  <si>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</si>
  <si>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</si>
  <si>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</si>
  <si>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</si>
  <si>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</si>
  <si>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</si>
  <si>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</si>
  <si>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</si>
  <si>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</si>
  <si>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</si>
  <si>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</si>
  <si>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</si>
  <si>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</si>
  <si>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</si>
  <si>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</si>
  <si>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</si>
  <si>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</si>
  <si>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</si>
  <si>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</si>
  <si>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</si>
  <si>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</si>
  <si>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</si>
  <si>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</si>
  <si>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</si>
  <si>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</si>
  <si>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</si>
  <si>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</si>
  <si>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</si>
  <si>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</si>
  <si>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</si>
  <si>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</si>
  <si>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</si>
  <si>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</si>
  <si>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</si>
  <si>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</si>
  <si>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</si>
  <si>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</si>
  <si>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</si>
  <si>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</si>
  <si>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</si>
  <si>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</si>
  <si>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</si>
  <si>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</si>
  <si>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</si>
  <si>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</si>
  <si>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</si>
  <si>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</si>
  <si>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</si>
  <si>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</si>
  <si>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</si>
  <si>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</si>
  <si>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</si>
  <si>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</si>
  <si>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</si>
  <si>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</si>
  <si>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</si>
  <si>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</si>
  <si>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</si>
  <si>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</si>
  <si>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</si>
  <si>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</si>
  <si>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</si>
  <si>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</si>
  <si>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</si>
  <si>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</si>
  <si>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</si>
  <si>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</si>
  <si>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</si>
  <si>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</si>
  <si>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</si>
  <si>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</si>
  <si>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</si>
  <si>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</si>
  <si>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</si>
  <si>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</si>
  <si>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</si>
  <si>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</si>
  <si>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</si>
  <si>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</si>
  <si>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</si>
  <si>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</si>
  <si>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</si>
  <si>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</si>
  <si>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</si>
  <si>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</si>
  <si>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</si>
  <si>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</si>
  <si>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</si>
  <si>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</si>
  <si>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</si>
  <si>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</si>
  <si>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</si>
  <si>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</si>
  <si>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</si>
  <si>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</si>
  <si>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</si>
  <si>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</si>
  <si>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</si>
  <si>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</si>
  <si>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</si>
  <si>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</si>
  <si>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</si>
  <si>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</si>
  <si>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</si>
  <si>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</si>
  <si>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</si>
  <si>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</si>
  <si>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</si>
  <si>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</si>
  <si>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</si>
  <si>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</si>
  <si>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</si>
  <si>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</si>
  <si>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</si>
  <si>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</si>
  <si>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</si>
  <si>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</si>
  <si>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</si>
  <si>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</si>
  <si>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</si>
  <si>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</si>
  <si>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</si>
  <si>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</si>
  <si>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</si>
  <si>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</si>
  <si>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</si>
  <si>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</si>
  <si>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</si>
  <si>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</si>
  <si>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</si>
  <si>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</si>
  <si>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</si>
  <si>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</si>
  <si>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</si>
  <si>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</si>
  <si>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</si>
  <si>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</si>
  <si>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</si>
  <si>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</si>
  <si>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</si>
  <si>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</si>
  <si>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</si>
  <si>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</si>
  <si>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</si>
  <si>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</si>
  <si>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</si>
  <si>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</si>
  <si>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</si>
  <si>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</si>
  <si>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</si>
  <si>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</si>
  <si>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</si>
  <si>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</si>
  <si>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</si>
  <si>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</si>
  <si>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</si>
  <si>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</si>
  <si>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</si>
  <si>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</si>
  <si>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</si>
  <si>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</si>
  <si>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</si>
  <si>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</si>
  <si>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</si>
  <si>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</si>
  <si>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</si>
  <si>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</si>
  <si>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</si>
  <si>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</si>
  <si>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</si>
  <si>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</si>
  <si>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</si>
  <si>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</si>
  <si>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</si>
  <si>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</si>
  <si>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</si>
  <si>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</si>
  <si>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</si>
  <si>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</si>
  <si>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</si>
  <si>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</si>
  <si>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</si>
  <si>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</si>
  <si>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</si>
  <si>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</si>
  <si>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</si>
  <si>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</si>
  <si>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</si>
  <si>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</si>
  <si>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</si>
  <si>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</si>
  <si>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</si>
  <si>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</si>
  <si>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</si>
  <si>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</si>
  <si>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</si>
  <si>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</si>
  <si>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</si>
  <si>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</si>
  <si>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</si>
  <si>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</si>
  <si>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</si>
  <si>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</si>
  <si>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</si>
  <si>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</si>
  <si>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</si>
  <si>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</si>
  <si>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</si>
  <si>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</si>
  <si>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</si>
  <si>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</si>
  <si>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</si>
  <si>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</si>
  <si>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</si>
  <si>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</si>
  <si>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</si>
  <si>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</si>
  <si>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</si>
  <si>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</si>
  <si>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</si>
  <si>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</si>
  <si>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</si>
  <si>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</si>
  <si>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</si>
  <si>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</si>
  <si>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</si>
  <si>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</si>
  <si>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</si>
  <si>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</si>
  <si>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</si>
  <si>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</si>
  <si>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</si>
  <si>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</si>
  <si>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</si>
  <si>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</si>
  <si>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</si>
  <si>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</si>
  <si>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</si>
  <si>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</si>
  <si>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</si>
  <si>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</si>
  <si>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</si>
  <si>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</si>
  <si>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</si>
  <si>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</si>
  <si>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</si>
  <si>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</si>
  <si>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</si>
  <si>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</si>
  <si>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</si>
  <si>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</si>
  <si>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</si>
  <si>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</si>
  <si>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</si>
  <si>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</si>
  <si>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</si>
  <si>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</si>
  <si>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</si>
  <si>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</si>
  <si>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</si>
  <si>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</si>
  <si>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</si>
  <si>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</si>
  <si>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</si>
  <si>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</si>
  <si>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</si>
  <si>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</si>
  <si>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</si>
  <si>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</si>
  <si>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</si>
  <si>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</si>
  <si>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</si>
  <si>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</si>
  <si>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</si>
  <si>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</si>
  <si>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</si>
  <si>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</si>
  <si>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</si>
  <si>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</si>
  <si>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</si>
  <si>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</si>
  <si>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</si>
  <si>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</si>
  <si>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</si>
  <si>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</si>
  <si>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</si>
  <si>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</si>
  <si>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</si>
  <si>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</si>
  <si>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</si>
  <si>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</si>
  <si>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</si>
  <si>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</si>
  <si>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</si>
  <si>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</si>
  <si>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</si>
  <si>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</si>
  <si>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</si>
  <si>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</si>
  <si>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</si>
  <si>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</si>
  <si>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</si>
  <si>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</si>
  <si>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</si>
  <si>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</si>
  <si>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</si>
  <si>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</si>
  <si>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</si>
  <si>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</si>
  <si>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</si>
  <si>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</si>
  <si>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</si>
  <si>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</si>
  <si>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</si>
  <si>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</si>
  <si>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</si>
  <si>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</si>
  <si>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</si>
  <si>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</si>
  <si>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</si>
  <si>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</si>
  <si>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</si>
  <si>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</si>
  <si>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</si>
  <si>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</si>
  <si>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</si>
  <si>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</si>
  <si>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</si>
  <si>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</si>
  <si>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</si>
  <si>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</si>
  <si>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</si>
  <si>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</si>
  <si>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</si>
  <si>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</si>
  <si>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</si>
  <si>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</si>
  <si>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</si>
  <si>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</si>
  <si>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</si>
  <si>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</si>
  <si>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</si>
  <si>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</si>
  <si>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</si>
  <si>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</si>
  <si>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</si>
  <si>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</si>
  <si>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</si>
  <si>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</si>
  <si>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</si>
  <si>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</si>
  <si>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</si>
  <si>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</si>
  <si>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</si>
  <si>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</si>
  <si>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</si>
  <si>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</si>
  <si>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</si>
  <si>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</si>
  <si>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</si>
  <si>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</si>
  <si>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</si>
  <si>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</si>
  <si>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</si>
  <si>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</si>
  <si>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</si>
  <si>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</si>
  <si>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</si>
  <si>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</si>
  <si>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</si>
  <si>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</si>
  <si>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</si>
  <si>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</si>
  <si>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</si>
  <si>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</si>
  <si>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</si>
  <si>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</si>
  <si>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</si>
  <si>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</si>
  <si>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</si>
  <si>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</si>
  <si>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</si>
  <si>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</si>
  <si>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</si>
  <si>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</si>
  <si>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</si>
  <si>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</si>
  <si>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</si>
  <si>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</si>
  <si>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</si>
  <si>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</si>
  <si>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</si>
  <si>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</si>
  <si>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</si>
  <si>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</si>
  <si>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</si>
  <si>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</si>
  <si>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</si>
  <si>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</si>
  <si>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</si>
  <si>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</si>
  <si>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</si>
  <si>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</si>
  <si>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</si>
  <si>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</si>
  <si>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</si>
  <si>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</si>
  <si>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</si>
  <si>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</si>
  <si>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</si>
  <si>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</si>
  <si>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</si>
  <si>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</si>
  <si>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</si>
  <si>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</si>
  <si>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</si>
  <si>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</si>
  <si>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</si>
  <si>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</si>
  <si>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</si>
  <si>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</si>
  <si>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</si>
  <si>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</si>
  <si>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</si>
  <si>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</si>
  <si>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</si>
  <si>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</si>
  <si>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</si>
  <si>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</si>
  <si>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</si>
  <si>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</si>
  <si>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</si>
  <si>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</si>
  <si>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</si>
  <si>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</si>
  <si>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</si>
  <si>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</si>
  <si>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</si>
  <si>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</si>
  <si>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</si>
  <si>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</si>
  <si>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</si>
  <si>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</si>
  <si>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</si>
  <si>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</si>
  <si>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</si>
  <si>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</si>
  <si>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</si>
  <si>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</si>
  <si>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</si>
  <si>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</si>
  <si>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</si>
  <si>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</si>
  <si>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</si>
  <si>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</si>
  <si>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</si>
  <si>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</si>
  <si>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</si>
  <si>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</si>
  <si>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</si>
  <si>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</si>
  <si>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</si>
  <si>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</si>
  <si>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</si>
  <si>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</si>
  <si>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</si>
  <si>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</si>
  <si>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</si>
  <si>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</si>
  <si>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</si>
  <si>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</si>
  <si>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</si>
  <si>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</si>
  <si>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</si>
  <si>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</si>
  <si>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</si>
  <si>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</si>
  <si>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</si>
  <si>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</si>
  <si>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</si>
  <si>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</si>
  <si>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</si>
  <si>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</si>
  <si>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</si>
  <si>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</si>
  <si>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</si>
  <si>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</si>
  <si>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</si>
  <si>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</si>
  <si>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</si>
  <si>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</si>
  <si>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</si>
  <si>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</si>
  <si>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</si>
  <si>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</si>
  <si>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</si>
  <si>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</si>
  <si>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</si>
  <si>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</si>
  <si>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</si>
  <si>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</si>
  <si>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</si>
  <si>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</si>
  <si>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</si>
  <si>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</si>
  <si>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</si>
  <si>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</si>
  <si>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</si>
  <si>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</si>
  <si>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</si>
  <si>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</si>
  <si>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</si>
  <si>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</si>
  <si>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</si>
  <si>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</si>
  <si>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</si>
  <si>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</si>
  <si>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</si>
  <si>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</si>
  <si>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</si>
  <si>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</si>
  <si>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</si>
  <si>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</si>
  <si>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</si>
  <si>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</si>
  <si>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</si>
  <si>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</si>
  <si>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</si>
  <si>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</si>
  <si>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</si>
  <si>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</si>
  <si>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</si>
  <si>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</si>
  <si>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</si>
  <si>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</si>
  <si>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</si>
  <si>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</si>
  <si>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</si>
  <si>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</si>
  <si>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</si>
  <si>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</si>
  <si>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</si>
  <si>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</si>
  <si>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</si>
  <si>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</si>
  <si>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</si>
  <si>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</si>
  <si>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</si>
  <si>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</si>
  <si>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</si>
  <si>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</si>
  <si>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</si>
  <si>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</si>
  <si>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</si>
  <si>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</si>
  <si>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</si>
  <si>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</si>
  <si>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</si>
  <si>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</si>
  <si>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</si>
  <si>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</si>
  <si>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</si>
  <si>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</si>
  <si>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</si>
  <si>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</si>
  <si>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</si>
  <si>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</si>
  <si>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</si>
  <si>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</si>
  <si>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</si>
  <si>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</si>
  <si>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</si>
  <si>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</si>
  <si>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</si>
  <si>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</si>
  <si>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</si>
  <si>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</si>
  <si>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</si>
  <si>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</si>
  <si>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</si>
  <si>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</si>
  <si>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</si>
  <si>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</si>
  <si>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</si>
  <si>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</si>
  <si>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</si>
  <si>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</si>
  <si>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</si>
  <si>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</si>
  <si>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</si>
  <si>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</si>
  <si>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</si>
  <si>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</si>
  <si>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</si>
  <si>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</si>
  <si>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</si>
  <si>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</si>
  <si>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</si>
  <si>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</si>
  <si>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</si>
  <si>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</si>
  <si>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</si>
  <si>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</si>
  <si>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</si>
  <si>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</si>
  <si>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</si>
  <si>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</si>
  <si>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</si>
  <si>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</si>
  <si>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</si>
  <si>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</si>
  <si>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</si>
  <si>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</si>
  <si>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</si>
  <si>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</si>
  <si>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</si>
  <si>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</si>
  <si>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</si>
  <si>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</si>
  <si>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</si>
  <si>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</si>
  <si>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</si>
  <si>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</si>
  <si>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</si>
  <si>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</si>
  <si>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</si>
  <si>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</si>
  <si>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</si>
  <si>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</si>
  <si>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</si>
  <si>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</si>
  <si>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</si>
  <si>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</si>
  <si>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</si>
  <si>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</si>
  <si>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</si>
  <si>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</si>
  <si>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</si>
  <si>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</si>
  <si>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</si>
  <si>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</si>
  <si>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</si>
  <si>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</si>
  <si>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</si>
  <si>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</si>
  <si>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</si>
  <si>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</si>
  <si>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</si>
  <si>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</si>
  <si>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</si>
  <si>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</si>
  <si>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</si>
  <si>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</si>
  <si>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</si>
  <si>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</si>
  <si>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</si>
  <si>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</si>
  <si>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</si>
  <si>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</si>
  <si>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</si>
  <si>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</si>
  <si>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</si>
  <si>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</si>
  <si>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</si>
  <si>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</si>
  <si>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</si>
  <si>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</si>
  <si>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</si>
  <si>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</si>
  <si>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</si>
  <si>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</si>
  <si>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</si>
  <si>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</si>
  <si>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</si>
  <si>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</si>
  <si>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</si>
  <si>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</si>
  <si>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</si>
  <si>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</si>
  <si>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</si>
  <si>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</si>
  <si>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</si>
  <si>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</si>
  <si>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</si>
  <si>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</si>
  <si>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</si>
  <si>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</si>
  <si>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</si>
  <si>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</si>
  <si>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</si>
  <si>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</si>
  <si>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</si>
  <si>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</si>
  <si>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</si>
  <si>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</si>
  <si>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</si>
  <si>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</si>
  <si>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</si>
  <si>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</si>
  <si>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</si>
  <si>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</si>
  <si>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</si>
  <si>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</si>
  <si>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</si>
  <si>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</si>
  <si>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</si>
  <si>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</si>
  <si>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</si>
  <si>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</si>
  <si>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</si>
  <si>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</si>
  <si>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</si>
  <si>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</si>
  <si>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</si>
  <si>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</si>
  <si>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</si>
  <si>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</si>
  <si>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</si>
  <si>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</si>
  <si>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</si>
  <si>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</si>
  <si>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</si>
  <si>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</si>
  <si>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</si>
  <si>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</si>
  <si>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</si>
  <si>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</si>
  <si>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</si>
  <si>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</si>
  <si>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</si>
  <si>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</si>
  <si>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</si>
  <si>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</si>
  <si>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</si>
  <si>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</si>
  <si>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</si>
  <si>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</si>
  <si>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</si>
  <si>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</si>
  <si>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</si>
  <si>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</si>
  <si>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</si>
  <si>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</si>
  <si>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</si>
  <si>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</si>
  <si>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</si>
  <si>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</si>
  <si>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</si>
  <si>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</si>
  <si>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</si>
  <si>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</si>
  <si>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</si>
  <si>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</si>
  <si>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</si>
  <si>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</si>
  <si>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</si>
  <si>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</si>
  <si>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</si>
  <si>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</si>
  <si>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</si>
  <si>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</si>
  <si>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</si>
  <si>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</si>
  <si>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</si>
  <si>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</si>
  <si>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</si>
  <si>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</si>
  <si>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</si>
  <si>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</si>
  <si>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</si>
  <si>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</si>
  <si>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</si>
  <si>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</si>
  <si>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</si>
  <si>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</si>
  <si>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</si>
  <si>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</si>
  <si>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</si>
  <si>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</si>
  <si>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</si>
  <si>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</si>
  <si>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</si>
  <si>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</si>
  <si>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</si>
  <si>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</si>
  <si>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</si>
  <si>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</si>
  <si>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</si>
  <si>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</si>
  <si>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</si>
  <si>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</si>
  <si>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</si>
  <si>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</si>
  <si>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</si>
  <si>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</si>
  <si>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</si>
  <si>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</si>
  <si>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</si>
  <si>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</si>
  <si>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</si>
  <si>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</si>
  <si>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</si>
  <si>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</si>
  <si>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</si>
  <si>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</si>
  <si>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</si>
  <si>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</si>
  <si>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</si>
  <si>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</si>
  <si>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</si>
  <si>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</si>
  <si>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</si>
  <si>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</si>
  <si>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</si>
  <si>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</si>
  <si>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</si>
  <si>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</si>
  <si>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</si>
  <si>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</si>
  <si>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</si>
  <si>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</si>
  <si>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</si>
  <si>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</si>
  <si>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</si>
  <si>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</si>
  <si>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</si>
  <si>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</si>
  <si>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</si>
  <si>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</si>
  <si>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</si>
  <si>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</si>
  <si>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</si>
  <si>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</si>
  <si>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</si>
  <si>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</si>
  <si>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</si>
  <si>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</si>
  <si>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</si>
  <si>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</si>
  <si>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</si>
  <si>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</si>
  <si>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</si>
  <si>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</si>
  <si>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</si>
  <si>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</si>
  <si>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</si>
  <si>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</si>
  <si>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</si>
  <si>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</si>
  <si>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</si>
  <si>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</si>
  <si>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</si>
  <si>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</si>
  <si>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</si>
  <si>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</si>
  <si>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</si>
  <si>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</si>
  <si>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</si>
  <si>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</si>
  <si>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</si>
  <si>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</si>
  <si>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</si>
  <si>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</si>
  <si>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</si>
  <si>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</si>
  <si>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</si>
  <si>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</si>
  <si>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</si>
  <si>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</si>
  <si>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</si>
  <si>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</si>
  <si>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</si>
  <si>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</si>
  <si>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</si>
  <si>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</si>
  <si>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</si>
  <si>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</si>
  <si>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</si>
  <si>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</si>
  <si>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</si>
  <si>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</si>
  <si>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</si>
  <si>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</si>
  <si>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</si>
  <si>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</si>
  <si>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</si>
  <si>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</si>
  <si>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</si>
  <si>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</si>
  <si>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</si>
  <si>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</si>
  <si>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</si>
  <si>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</si>
  <si>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</si>
  <si>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</si>
  <si>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</si>
  <si>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</si>
  <si>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</si>
  <si>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</si>
  <si>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</si>
  <si>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</si>
  <si>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</si>
  <si>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</si>
  <si>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</si>
  <si>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</si>
  <si>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</si>
  <si>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</si>
  <si>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</si>
  <si>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</si>
  <si>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</si>
  <si>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</si>
  <si>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</si>
  <si>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</si>
  <si>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</si>
  <si>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</si>
  <si>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</si>
  <si>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</si>
  <si>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</si>
  <si>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</si>
  <si>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</si>
  <si>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</si>
  <si>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</si>
  <si>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</si>
  <si>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</si>
  <si>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</si>
  <si>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</si>
  <si>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</si>
  <si>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</si>
  <si>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</si>
  <si>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</si>
  <si>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</si>
  <si>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</si>
  <si>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</si>
  <si>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</si>
  <si>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</si>
  <si>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</si>
  <si>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</si>
  <si>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</si>
  <si>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</si>
  <si>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</si>
  <si>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</si>
  <si>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</si>
  <si>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</si>
  <si>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</si>
  <si>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</si>
  <si>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</si>
  <si>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</si>
  <si>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</si>
  <si>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</si>
  <si>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</si>
  <si>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</si>
  <si>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</si>
  <si>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</si>
  <si>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</si>
  <si>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</si>
  <si>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</si>
  <si>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</si>
  <si>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</si>
  <si>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</si>
  <si>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</si>
  <si>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</si>
  <si>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</si>
  <si>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</si>
  <si>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</si>
  <si>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</si>
  <si>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</si>
  <si>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</si>
  <si>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</si>
  <si>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</si>
  <si>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</si>
  <si>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</si>
  <si>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</si>
  <si>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</si>
  <si>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</si>
  <si>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</si>
  <si>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</si>
  <si>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</si>
  <si>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</si>
  <si>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</si>
  <si>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</si>
  <si>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</si>
  <si>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</si>
  <si>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</si>
  <si>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</si>
  <si>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</si>
  <si>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</si>
  <si>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</si>
  <si>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</si>
  <si>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</si>
  <si>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</si>
  <si>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</si>
  <si>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</si>
  <si>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</si>
  <si>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</si>
  <si>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</si>
  <si>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</si>
  <si>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</si>
  <si>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</si>
  <si>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</si>
  <si>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</si>
  <si>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</si>
  <si>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</si>
  <si>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</si>
  <si>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</si>
  <si>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</si>
  <si>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</si>
  <si>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</si>
  <si>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</si>
  <si>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</si>
  <si>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</si>
  <si>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</si>
  <si>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</si>
  <si>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</si>
  <si>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</si>
  <si>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</si>
  <si>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</si>
  <si>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</si>
  <si>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</si>
  <si>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</si>
  <si>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</si>
  <si>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</si>
  <si>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</si>
  <si>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</si>
  <si>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</si>
  <si>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</si>
  <si>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</si>
  <si>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</si>
  <si>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</si>
  <si>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</si>
  <si>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</si>
  <si>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</si>
  <si>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</si>
  <si>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</si>
  <si>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</si>
  <si>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</si>
  <si>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</si>
  <si>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</si>
  <si>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</si>
  <si>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</si>
  <si>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</si>
  <si>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</si>
  <si>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</si>
  <si>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</si>
  <si>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</si>
  <si>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</si>
  <si>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</si>
  <si>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</si>
  <si>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</si>
  <si>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</si>
  <si>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</si>
  <si>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</si>
  <si>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</si>
  <si>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</si>
  <si>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</si>
  <si>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</si>
  <si>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</si>
  <si>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</si>
  <si>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</si>
  <si>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</si>
  <si>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</si>
  <si>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</si>
  <si>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</si>
  <si>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</si>
  <si>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</si>
  <si>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</si>
  <si>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</si>
  <si>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</si>
  <si>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</si>
  <si>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</si>
  <si>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</si>
  <si>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</si>
  <si>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</si>
  <si>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</si>
  <si>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</si>
  <si>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</si>
  <si>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</si>
  <si>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</si>
  <si>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</si>
  <si>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</si>
  <si>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</si>
  <si>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</si>
  <si>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</si>
  <si>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</si>
  <si>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</si>
  <si>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</si>
  <si>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</si>
  <si>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</si>
  <si>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</si>
  <si>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</si>
  <si>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</si>
  <si>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</si>
  <si>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</si>
  <si>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</si>
  <si>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</si>
  <si>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</si>
  <si>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</si>
  <si>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</si>
  <si>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</si>
  <si>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</si>
  <si>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</si>
  <si>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</si>
  <si>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</si>
  <si>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</si>
  <si>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</si>
  <si>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</si>
  <si>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</si>
  <si>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</si>
  <si>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</si>
  <si>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</si>
  <si>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</si>
  <si>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</si>
  <si>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</si>
  <si>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</si>
  <si>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</si>
  <si>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</si>
  <si>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</si>
  <si>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</si>
  <si>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</si>
  <si>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</si>
  <si>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</si>
  <si>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</si>
  <si>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</si>
  <si>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</si>
  <si>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</si>
  <si>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</si>
  <si>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</si>
  <si>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</si>
  <si>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</si>
  <si>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</si>
  <si>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</si>
  <si>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</si>
  <si>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</si>
  <si>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</si>
  <si>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</si>
  <si>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</si>
  <si>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</si>
  <si>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</si>
  <si>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</si>
  <si>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</si>
  <si>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</si>
  <si>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</si>
  <si>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</si>
  <si>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</si>
  <si>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</si>
  <si>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</si>
  <si>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</si>
  <si>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</si>
  <si>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</si>
  <si>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</si>
  <si>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</si>
  <si>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</si>
  <si>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</si>
  <si>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</si>
  <si>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</si>
  <si>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</si>
  <si>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</si>
  <si>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</si>
  <si>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</si>
  <si>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</si>
  <si>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</si>
  <si>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</si>
  <si>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</si>
  <si>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</si>
  <si>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</si>
  <si>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</si>
  <si>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</si>
  <si>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</si>
  <si>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</si>
  <si>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</si>
  <si>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</si>
  <si>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</si>
  <si>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</si>
  <si>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</si>
  <si>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</si>
  <si>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</si>
  <si>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</si>
  <si>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</si>
  <si>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</si>
  <si>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</si>
  <si>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</si>
  <si>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</si>
  <si>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</si>
  <si>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</si>
  <si>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</si>
  <si>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</si>
  <si>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</si>
  <si>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</si>
  <si>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</si>
  <si>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</si>
  <si>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</si>
  <si>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</si>
  <si>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</si>
  <si>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</si>
  <si>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</si>
  <si>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</si>
  <si>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</si>
  <si>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</si>
  <si>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</si>
  <si>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</si>
  <si>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</si>
  <si>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</si>
  <si>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</si>
  <si>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</si>
  <si>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</si>
  <si>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</si>
  <si>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</si>
  <si>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</si>
  <si>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</si>
  <si>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</si>
  <si>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</si>
  <si>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</si>
  <si>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</si>
  <si>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</si>
  <si>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</si>
  <si>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</si>
  <si>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</si>
  <si>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</si>
  <si>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</si>
  <si>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</si>
  <si>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</si>
  <si>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</si>
  <si>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</si>
  <si>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</si>
  <si>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</si>
  <si>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</si>
  <si>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</si>
  <si>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</si>
  <si>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</si>
  <si>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</si>
  <si>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</si>
  <si>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</si>
  <si>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</si>
  <si>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</si>
  <si>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</si>
  <si>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</si>
  <si>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</si>
  <si>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</si>
  <si>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</si>
  <si>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</si>
  <si>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</si>
  <si>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</si>
  <si>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</si>
  <si>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</si>
  <si>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</si>
  <si>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</si>
  <si>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</si>
  <si>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</si>
  <si>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</si>
  <si>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</si>
  <si>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</si>
  <si>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</si>
  <si>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</si>
  <si>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</si>
  <si>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</si>
  <si>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</si>
  <si>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</si>
  <si>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</si>
  <si>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</si>
  <si>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</si>
  <si>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</si>
  <si>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</si>
  <si>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</si>
  <si>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</si>
  <si>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</si>
  <si>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</si>
  <si>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</si>
  <si>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</si>
  <si>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</si>
  <si>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</si>
  <si>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</si>
  <si>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</si>
  <si>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</si>
  <si>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</si>
  <si>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</si>
  <si>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</si>
  <si>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</si>
  <si>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</si>
  <si>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</si>
  <si>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</si>
  <si>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</si>
  <si>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</si>
  <si>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</si>
  <si>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</si>
  <si>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</si>
  <si>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</si>
  <si>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</si>
  <si>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</si>
  <si>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</si>
  <si>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</si>
  <si>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</si>
  <si>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</si>
  <si>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</si>
  <si>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</si>
  <si>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</si>
  <si>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</si>
  <si>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</si>
  <si>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</si>
  <si>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</si>
  <si>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</si>
  <si>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</si>
  <si>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</si>
  <si>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</si>
  <si>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</si>
  <si>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</si>
  <si>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</si>
  <si>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</si>
  <si>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</si>
  <si>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</si>
  <si>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</si>
  <si>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</si>
  <si>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</si>
  <si>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</si>
  <si>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</si>
  <si>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</si>
  <si>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</si>
  <si>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</si>
  <si>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</si>
  <si>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</si>
  <si>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</si>
  <si>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</si>
  <si>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</si>
  <si>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</si>
  <si>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</si>
  <si>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</si>
  <si>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</si>
  <si>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</si>
  <si>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</si>
  <si>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</si>
  <si>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</si>
  <si>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</si>
  <si>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</si>
  <si>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</si>
  <si>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</si>
  <si>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</si>
  <si>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</si>
  <si>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</si>
  <si>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</si>
  <si>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</si>
  <si>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</si>
  <si>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</si>
  <si>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</si>
  <si>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</si>
  <si>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</si>
  <si>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</si>
  <si>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</si>
  <si>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</si>
  <si>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</si>
  <si>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</si>
  <si>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</si>
  <si>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</si>
  <si>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</si>
  <si>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</si>
  <si>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</si>
  <si>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</si>
  <si>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</si>
  <si>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</si>
  <si>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</si>
  <si>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</si>
  <si>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</si>
  <si>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</si>
  <si>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</si>
  <si>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</si>
  <si>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</si>
  <si>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</si>
  <si>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</si>
  <si>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</si>
  <si>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</si>
  <si>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</si>
  <si>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</si>
  <si>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</si>
  <si>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</si>
  <si>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</si>
  <si>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</si>
  <si>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</si>
  <si>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</si>
  <si>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</si>
  <si>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</si>
  <si>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</si>
  <si>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</si>
  <si>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</si>
  <si>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</si>
  <si>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</si>
  <si>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</si>
  <si>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</si>
  <si>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</si>
  <si>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</si>
  <si>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</si>
  <si>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</si>
  <si>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</si>
  <si>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</si>
  <si>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</si>
  <si>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</si>
  <si>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</si>
  <si>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</si>
  <si>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</si>
  <si>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</si>
  <si>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</si>
  <si>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</si>
  <si>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</si>
  <si>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</si>
  <si>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</si>
  <si>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</si>
  <si>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</si>
  <si>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</si>
  <si>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</si>
  <si>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</si>
  <si>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</si>
  <si>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</si>
  <si>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</si>
  <si>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</si>
  <si>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</si>
  <si>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</si>
  <si>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</si>
  <si>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</si>
  <si>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</si>
  <si>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</si>
  <si>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</si>
  <si>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</si>
  <si>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</si>
  <si>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</si>
  <si>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</si>
  <si>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</si>
  <si>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</si>
  <si>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</si>
  <si>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</si>
  <si>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</si>
  <si>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</si>
  <si>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</si>
  <si>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</si>
  <si>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</si>
  <si>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</si>
  <si>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</si>
  <si>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</si>
  <si>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</si>
  <si>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</si>
  <si>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</si>
  <si>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</si>
  <si>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</si>
  <si>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</si>
  <si>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</si>
  <si>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</si>
  <si>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</si>
  <si>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</si>
  <si>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</si>
  <si>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</si>
  <si>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</si>
  <si>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</si>
  <si>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</si>
  <si>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</si>
  <si>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</si>
  <si>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</si>
  <si>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</si>
  <si>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</si>
  <si>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</si>
  <si>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</si>
  <si>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</si>
  <si>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</si>
  <si>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</si>
  <si>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</si>
  <si>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</si>
  <si>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</si>
  <si>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</si>
  <si>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</si>
  <si>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</si>
  <si>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</si>
  <si>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</si>
  <si>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</si>
  <si>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</si>
  <si>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</si>
  <si>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</si>
  <si>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</si>
  <si>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</si>
  <si>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</si>
  <si>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</si>
  <si>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</si>
  <si>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</si>
  <si>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</si>
  <si>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</si>
  <si>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</si>
  <si>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</si>
  <si>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</si>
  <si>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</si>
  <si>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</si>
  <si>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</si>
  <si>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</si>
  <si>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</si>
  <si>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</si>
  <si>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</si>
  <si>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</si>
  <si>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</si>
  <si>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</si>
  <si>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</si>
  <si>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</si>
  <si>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</si>
  <si>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</si>
  <si>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</si>
  <si>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</si>
  <si>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</si>
  <si>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</si>
  <si>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</si>
  <si>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</si>
  <si>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</si>
  <si>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</si>
  <si>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</si>
  <si>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</si>
  <si>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</si>
  <si>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</si>
  <si>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</si>
  <si>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</si>
  <si>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</si>
  <si>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</si>
  <si>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</si>
  <si>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</si>
  <si>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</si>
  <si>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</si>
  <si>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</si>
  <si>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</si>
  <si>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</si>
  <si>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</si>
  <si>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</si>
  <si>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</si>
  <si>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</si>
  <si>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</si>
  <si>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</si>
  <si>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</si>
  <si>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</si>
  <si>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</si>
  <si>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</si>
  <si>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</si>
  <si>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</si>
  <si>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</si>
  <si>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</si>
  <si>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</si>
  <si>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</si>
  <si>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</si>
  <si>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</si>
  <si>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</si>
  <si>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</si>
  <si>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</si>
  <si>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</si>
  <si>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</si>
  <si>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</si>
  <si>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</si>
  <si>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</si>
  <si>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</si>
  <si>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</si>
  <si>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</si>
  <si>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</si>
  <si>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</si>
  <si>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</si>
  <si>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</si>
  <si>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</si>
  <si>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</si>
  <si>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</si>
  <si>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</si>
  <si>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</si>
  <si>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</si>
  <si>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</si>
  <si>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</si>
  <si>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</si>
  <si>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</si>
  <si>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</si>
  <si>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</si>
  <si>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</si>
  <si>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</si>
  <si>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</si>
  <si>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</si>
  <si>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</si>
  <si>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</si>
  <si>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</si>
  <si>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</si>
  <si>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</si>
  <si>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</si>
  <si>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</si>
  <si>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</si>
  <si>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</si>
  <si>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</si>
  <si>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</si>
  <si>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</si>
  <si>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</si>
  <si>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</si>
  <si>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</si>
  <si>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</si>
  <si>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</si>
  <si>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</si>
  <si>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</si>
  <si>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</si>
  <si>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</si>
  <si>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</si>
  <si>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</si>
  <si>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</si>
  <si>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</si>
  <si>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</si>
  <si>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</si>
  <si>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</si>
  <si>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</si>
  <si>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</si>
  <si>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</si>
  <si>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</si>
  <si>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</si>
  <si>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</si>
  <si>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</si>
  <si>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</si>
  <si>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</si>
  <si>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</si>
  <si>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</si>
  <si>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</si>
  <si>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</si>
  <si>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</si>
  <si>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</si>
  <si>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</si>
  <si>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</si>
  <si>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</si>
  <si>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</si>
  <si>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</si>
  <si>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</si>
  <si>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</si>
  <si>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</si>
  <si>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</si>
  <si>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</si>
  <si>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</si>
  <si>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</si>
  <si>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</si>
  <si>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</si>
  <si>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</si>
  <si>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</si>
  <si>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</si>
  <si>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</si>
  <si>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</si>
  <si>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</si>
  <si>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</si>
  <si>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</si>
  <si>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</si>
  <si>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</si>
  <si>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</si>
  <si>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</si>
  <si>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</si>
  <si>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</si>
  <si>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</si>
  <si>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</si>
  <si>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</si>
  <si>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</si>
  <si>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</si>
  <si>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</si>
  <si>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</si>
  <si>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</si>
  <si>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</si>
  <si>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</si>
  <si>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</si>
  <si>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</si>
  <si>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</si>
  <si>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</si>
  <si>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</si>
  <si>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</si>
  <si>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</si>
  <si>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</si>
  <si>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</si>
  <si>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</si>
  <si>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</si>
  <si>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</si>
  <si>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</si>
  <si>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</si>
  <si>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</si>
  <si>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</si>
  <si>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</si>
  <si>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</si>
  <si>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</si>
  <si>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</si>
  <si>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</si>
  <si>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</si>
  <si>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</si>
  <si>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</si>
  <si>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</si>
  <si>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</si>
  <si>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</si>
  <si>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</si>
  <si>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</si>
  <si>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</si>
  <si>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</si>
  <si>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</si>
  <si>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</si>
  <si>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</si>
  <si>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</si>
  <si>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</si>
  <si>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</si>
  <si>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</si>
  <si>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</si>
  <si>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</si>
  <si>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</si>
  <si>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</si>
  <si>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</si>
  <si>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</si>
  <si>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</si>
  <si>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</si>
  <si>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</si>
  <si>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</si>
  <si>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</si>
  <si>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</si>
  <si>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</si>
  <si>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</si>
  <si>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</si>
  <si>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</si>
  <si>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</si>
  <si>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</si>
  <si>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</si>
  <si>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</si>
  <si>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</si>
  <si>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</si>
  <si>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</si>
  <si>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</si>
  <si>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</si>
  <si>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</si>
  <si>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</si>
  <si>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</si>
  <si>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</si>
  <si>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</si>
  <si>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</si>
  <si>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</si>
  <si>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</si>
  <si>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</si>
  <si>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</si>
  <si>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</si>
  <si>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</si>
  <si>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</si>
  <si>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</si>
  <si>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</si>
  <si>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</si>
  <si>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</si>
  <si>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</si>
  <si>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</si>
  <si>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</si>
  <si>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</si>
  <si>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</si>
  <si>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</si>
  <si>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</si>
  <si>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</si>
  <si>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</si>
  <si>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</si>
  <si>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</si>
  <si>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</si>
  <si>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</si>
  <si>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</si>
  <si>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</si>
  <si>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</si>
  <si>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</si>
  <si>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</si>
  <si>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</si>
  <si>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</si>
  <si>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</si>
  <si>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</si>
  <si>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</si>
  <si>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</si>
  <si>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</si>
  <si>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</si>
  <si>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</si>
  <si>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</si>
  <si>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</si>
  <si>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</si>
  <si>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</si>
  <si>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</si>
  <si>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</si>
  <si>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</si>
  <si>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</si>
  <si>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</si>
  <si>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</si>
  <si>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</si>
  <si>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</si>
  <si>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</si>
  <si>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</si>
  <si>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</si>
  <si>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</si>
  <si>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</si>
  <si>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</si>
  <si>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</si>
  <si>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</si>
  <si>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</si>
  <si>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</si>
  <si>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</si>
  <si>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</si>
  <si>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</si>
  <si>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</si>
  <si>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</si>
  <si>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</si>
  <si>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</si>
  <si>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</si>
  <si>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</si>
  <si>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</si>
  <si>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</si>
  <si>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</si>
  <si>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</si>
  <si>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</si>
  <si>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</si>
  <si>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</si>
  <si>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</si>
  <si>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</si>
  <si>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</si>
  <si>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</si>
  <si>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</si>
  <si>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</si>
  <si>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</si>
  <si>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</si>
  <si>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</si>
  <si>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</si>
  <si>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</si>
  <si>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</si>
  <si>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</si>
  <si>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</si>
  <si>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</si>
  <si>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</si>
  <si>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</si>
  <si>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</si>
  <si>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</si>
  <si>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</si>
  <si>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</si>
  <si>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</si>
  <si>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</si>
  <si>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</si>
  <si>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</si>
  <si>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</si>
  <si>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</si>
  <si>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</si>
  <si>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</si>
  <si>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</si>
  <si>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</si>
  <si>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</si>
  <si>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</si>
  <si>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</si>
  <si>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</si>
  <si>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</si>
  <si>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</si>
  <si>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</si>
  <si>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</si>
  <si>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</si>
  <si>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</si>
  <si>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</si>
  <si>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</si>
  <si>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</si>
  <si>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</si>
  <si>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</si>
  <si>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</si>
  <si>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</si>
  <si>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</si>
  <si>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</si>
  <si>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</si>
  <si>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</si>
  <si>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</si>
  <si>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</si>
  <si>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</si>
  <si>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</si>
  <si>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</si>
  <si>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</si>
  <si>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</si>
  <si>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</si>
  <si>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</si>
  <si>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</si>
  <si>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</si>
  <si>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</si>
  <si>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</si>
  <si>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</si>
  <si>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</si>
  <si>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</si>
  <si>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</si>
  <si>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</si>
  <si>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</si>
  <si>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</si>
  <si>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</si>
  <si>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</si>
  <si>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</si>
  <si>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</si>
  <si>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</si>
  <si>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</si>
  <si>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</si>
  <si>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</si>
  <si>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</si>
  <si>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</si>
  <si>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</si>
  <si>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</si>
  <si>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</si>
  <si>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</si>
  <si>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</si>
  <si>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</si>
  <si>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</si>
  <si>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</si>
  <si>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</si>
  <si>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</si>
  <si>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</si>
  <si>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</si>
  <si>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</si>
  <si>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</si>
  <si>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</si>
  <si>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</si>
  <si>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</si>
  <si>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</si>
  <si>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</si>
  <si>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</si>
  <si>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</si>
  <si>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</si>
  <si>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</si>
  <si>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</si>
  <si>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</si>
  <si>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</si>
  <si>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</si>
  <si>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</si>
  <si>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</si>
  <si>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</si>
  <si>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</si>
  <si>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</si>
  <si>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</si>
  <si>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</si>
  <si>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</si>
  <si>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</si>
  <si>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</si>
  <si>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</si>
  <si>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</si>
  <si>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</si>
  <si>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</si>
  <si>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</si>
  <si>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</si>
  <si>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</si>
  <si>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</si>
  <si>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</si>
  <si>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</si>
  <si>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</si>
  <si>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</si>
  <si>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</si>
  <si>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</si>
  <si>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</si>
  <si>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</si>
  <si>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</si>
  <si>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</si>
  <si>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</si>
  <si>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</si>
  <si>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</si>
  <si>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</si>
  <si>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</si>
  <si>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</si>
  <si>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</si>
  <si>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</si>
  <si>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</si>
  <si>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</si>
  <si>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</si>
  <si>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</si>
  <si>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</si>
  <si>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</si>
  <si>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</si>
  <si>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</si>
  <si>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</si>
  <si>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</si>
  <si>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</si>
  <si>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</si>
  <si>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</si>
  <si>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</si>
  <si>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</si>
  <si>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</si>
  <si>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</si>
  <si>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</si>
  <si>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</si>
  <si>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</si>
  <si>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</si>
  <si>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</si>
  <si>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</si>
  <si>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</si>
  <si>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</si>
  <si>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</si>
  <si>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</si>
  <si>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</si>
  <si>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</si>
  <si>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</si>
  <si>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</si>
  <si>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</si>
  <si>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</si>
  <si>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</si>
  <si>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</si>
  <si>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</si>
  <si>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</si>
  <si>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</si>
  <si>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</si>
  <si>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</si>
  <si>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</si>
  <si>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</si>
  <si>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</si>
  <si>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</si>
  <si>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</si>
  <si>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</si>
  <si>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</si>
  <si>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</si>
  <si>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</si>
  <si>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</si>
  <si>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</si>
  <si>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</si>
  <si>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</si>
  <si>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</si>
  <si>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</si>
  <si>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</si>
  <si>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</si>
  <si>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</si>
  <si>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</si>
  <si>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</si>
  <si>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</si>
  <si>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</si>
  <si>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</si>
  <si>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</si>
  <si>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</si>
  <si>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</si>
  <si>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</si>
  <si>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</si>
  <si>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</si>
  <si>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</si>
  <si>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</si>
  <si>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</si>
  <si>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</si>
  <si>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</si>
  <si>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</si>
  <si>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</si>
  <si>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</si>
  <si>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</si>
  <si>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</si>
  <si>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</si>
  <si>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</si>
  <si>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</si>
  <si>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</si>
  <si>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</si>
  <si>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</si>
  <si>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</si>
  <si>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</si>
  <si>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</si>
  <si>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</si>
  <si>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</si>
  <si>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</si>
  <si>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</si>
  <si>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</si>
  <si>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</si>
  <si>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</si>
  <si>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</si>
  <si>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</si>
  <si>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</si>
  <si>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</si>
  <si>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</si>
  <si>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</si>
  <si>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</si>
  <si>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</si>
  <si>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</si>
  <si>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</si>
  <si>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</si>
  <si>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</si>
  <si>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</si>
  <si>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</si>
  <si>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</si>
  <si>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</si>
  <si>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</si>
  <si>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</si>
  <si>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</si>
  <si>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</si>
  <si>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</si>
  <si>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</si>
  <si>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</si>
  <si>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</si>
  <si>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</si>
  <si>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</si>
  <si>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</si>
  <si>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</si>
  <si>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</si>
  <si>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</si>
  <si>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</si>
  <si>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</si>
  <si>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</si>
  <si>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</si>
  <si>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</si>
  <si>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</si>
  <si>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</si>
  <si>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</si>
  <si>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</si>
  <si>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</si>
  <si>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</si>
  <si>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</si>
  <si>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</si>
  <si>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</si>
  <si>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</si>
  <si>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</si>
  <si>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</si>
  <si>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</si>
  <si>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</si>
  <si>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</si>
  <si>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</si>
  <si>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</si>
  <si>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</si>
  <si>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</si>
  <si>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</si>
  <si>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</si>
  <si>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</si>
  <si>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</si>
  <si>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</si>
  <si>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</si>
  <si>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</si>
  <si>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</si>
  <si>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</si>
  <si>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</si>
  <si>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</si>
  <si>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</si>
  <si>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</si>
  <si>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</si>
  <si>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</si>
  <si>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</si>
  <si>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</si>
  <si>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</si>
  <si>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</si>
  <si>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</si>
  <si>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</si>
  <si>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</si>
  <si>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</si>
  <si>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</si>
  <si>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</si>
  <si>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</si>
  <si>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</si>
  <si>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</si>
  <si>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</si>
  <si>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</si>
  <si>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</si>
  <si>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</si>
  <si>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</si>
  <si>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</si>
  <si>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</si>
  <si>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</si>
  <si>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</si>
  <si>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</si>
  <si>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</si>
  <si>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</si>
  <si>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</si>
  <si>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</si>
  <si>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</si>
  <si>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</si>
  <si>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</si>
  <si>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</si>
  <si>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</si>
  <si>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</si>
  <si>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</si>
  <si>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</si>
  <si>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</si>
  <si>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Row Labels</t>
  </si>
  <si>
    <t>Count of outcomes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</si>
  <si>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</si>
  <si>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</si>
  <si>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</si>
  <si>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</si>
  <si>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</si>
  <si>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</si>
  <si>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</si>
  <si>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</si>
  <si>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</si>
  <si>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</si>
  <si>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</si>
  <si>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</si>
  <si>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</si>
  <si>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</si>
  <si>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Subcategory</t>
  </si>
  <si>
    <t>Parent</t>
  </si>
  <si>
    <t>Name</t>
  </si>
  <si>
    <t>Blurb</t>
  </si>
  <si>
    <t>The Hitchhiker’s Guide to the Family</t>
  </si>
  <si>
    <t>Goal</t>
  </si>
  <si>
    <t>Pledged</t>
  </si>
  <si>
    <t xml:space="preserve">Average </t>
  </si>
  <si>
    <t>number of backers</t>
  </si>
  <si>
    <t>Mean Goal</t>
  </si>
  <si>
    <t>Mediam Goal</t>
  </si>
  <si>
    <t>Mean Pledge</t>
  </si>
  <si>
    <t>Mediam Pledge</t>
  </si>
  <si>
    <t>Successful</t>
  </si>
  <si>
    <t>Failed</t>
  </si>
  <si>
    <t>Standard Deviation of Goal</t>
  </si>
  <si>
    <t>Upper Quartile of Goal</t>
  </si>
  <si>
    <t>Lower Quartile of Goal</t>
  </si>
  <si>
    <t>IQR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</si>
  <si>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</si>
  <si>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</si>
  <si>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</si>
  <si>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</si>
  <si>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</si>
  <si>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</si>
  <si>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</si>
  <si>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</si>
  <si>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</si>
  <si>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</si>
  <si>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</si>
  <si>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25000 to 29999</t>
  </si>
  <si>
    <t>30000 to 34999</t>
  </si>
  <si>
    <t>40000 to 44999</t>
  </si>
  <si>
    <t>45000 to 49999</t>
  </si>
  <si>
    <t>Greater than 50000</t>
  </si>
  <si>
    <t>Percentage Canceled</t>
  </si>
  <si>
    <t>Plays</t>
  </si>
  <si>
    <t>20000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</si>
</sst>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2" applyNumberFormat="1" applyFont="1"/>
    <xf numFmtId="165" fontId="0" fillId="0" borderId="0" xfId="1" applyNumberFormat="1" applyFont="1"/>
    <xf numFmtId="165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9" fontId="0" fillId="0" borderId="0" xfId="2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7"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[RamonTest1.xlsx]Outcomes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E4-0141-9A5A-389A0CBBA9E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7E4-0141-9A5A-389A0CBBA9E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7E4-0141-9A5A-389A0CBBA9E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14494592"/>
        <c:axId val="2047634032"/>
      </c:lineChart>
      <c:catAx>
        <c:axId val="201449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634032"/>
        <c:crosses val="autoZero"/>
        <c:auto val="1"/>
        <c:lblAlgn val="ctr"/>
        <c:lblOffset val="100"/>
        <c:noMultiLvlLbl val="0"/>
      </c:catAx>
      <c:valAx>
        <c:axId val="204763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49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Out 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 comes Based on Goals'!$D$21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 comes Based on Goals'!$C$22:$C$32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 comes Based on Goals'!$D$22:$D$32</c:f>
              <c:numCache>
                <c:formatCode>0%</c:formatCode>
                <c:ptCount val="11"/>
                <c:pt idx="0">
                  <c:v>1</c:v>
                </c:pt>
                <c:pt idx="1">
                  <c:v>0.72649572649572647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F-AB49-94D1-761A5BD4706D}"/>
            </c:ext>
          </c:extLst>
        </c:ser>
        <c:ser>
          <c:idx val="1"/>
          <c:order val="1"/>
          <c:tx>
            <c:strRef>
              <c:f>'Out comes Based on Goals'!$E$21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 comes Based on Goals'!$C$22:$C$32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 comes Based on Goals'!$E$22:$E$32</c:f>
              <c:numCache>
                <c:formatCode>0%</c:formatCode>
                <c:ptCount val="11"/>
                <c:pt idx="0">
                  <c:v>0</c:v>
                </c:pt>
                <c:pt idx="1">
                  <c:v>0.27350427350427353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F-AB49-94D1-761A5BD4706D}"/>
            </c:ext>
          </c:extLst>
        </c:ser>
        <c:ser>
          <c:idx val="2"/>
          <c:order val="2"/>
          <c:tx>
            <c:strRef>
              <c:f>'Out comes Based on Goals'!$F$21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 comes Based on Goals'!$C$22:$C$32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 comes Based on Goals'!$F$22:$F$32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EF-AB49-94D1-761A5BD4706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59531039"/>
        <c:axId val="346977631"/>
      </c:lineChart>
      <c:catAx>
        <c:axId val="25953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977631"/>
        <c:crosses val="autoZero"/>
        <c:auto val="1"/>
        <c:lblAlgn val="ctr"/>
        <c:lblOffset val="100"/>
        <c:noMultiLvlLbl val="0"/>
      </c:catAx>
      <c:valAx>
        <c:axId val="346977631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5953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[RamonTest1.xlsx]Parent Catigory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Catigory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Catigory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Catigory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Catigory Outcomes'!$B$5:$B$8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62-3640-97CC-6CDB380D3CA2}"/>
            </c:ext>
          </c:extLst>
        </c:ser>
        <c:ser>
          <c:idx val="1"/>
          <c:order val="1"/>
          <c:tx>
            <c:strRef>
              <c:f>'Parent Catigory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Catigory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Catigory Outcomes'!$C$5:$C$8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62-3640-97CC-6CDB380D3CA2}"/>
            </c:ext>
          </c:extLst>
        </c:ser>
        <c:ser>
          <c:idx val="2"/>
          <c:order val="2"/>
          <c:tx>
            <c:strRef>
              <c:f>'Parent Catigory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Catigory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Catigory Outcomes'!$D$5:$D$8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62-3640-97CC-6CDB380D3CA2}"/>
            </c:ext>
          </c:extLst>
        </c:ser>
        <c:ser>
          <c:idx val="3"/>
          <c:order val="3"/>
          <c:tx>
            <c:strRef>
              <c:f>'Parent Catigory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Catigory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Catigory Outcomes'!$E$5:$E$8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62-3640-97CC-6CDB380D3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9852112"/>
        <c:axId val="1532148848"/>
      </c:barChart>
      <c:catAx>
        <c:axId val="204985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148848"/>
        <c:crosses val="autoZero"/>
        <c:auto val="1"/>
        <c:lblAlgn val="ctr"/>
        <c:lblOffset val="100"/>
        <c:noMultiLvlLbl val="0"/>
      </c:catAx>
      <c:valAx>
        <c:axId val="153214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85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[RamonTest1.xlsx]Subcatigory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'Subcatigory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'Subcatigory Statistics'!$A$7:$A$8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'Subcatigory Statistics'!$B$7:$B$8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B-6B4A-A4D4-E3296819457A}"/>
            </c:ext>
          </c:extLst>
        </c:ser>
        <c:ser>
          <c:idx val="1"/>
          <c:order val="1"/>
          <c:tx>
            <c:strRef>
              <c:f>'Subcatigory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'Subcatigory Statistics'!$A$7:$A$8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'Subcatigory Statistics'!$C$7:$C$8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04B-6B4A-A4D4-E3296819457A}"/>
            </c:ext>
          </c:extLst>
        </c:ser>
        <c:ser>
          <c:idx val="2"/>
          <c:order val="2"/>
          <c:tx>
            <c:strRef>
              <c:f>'Subcatigory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'Subcatigory Statistics'!$A$7:$A$8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'Subcatigory Statistics'!$D$7:$D$8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04B-6B4A-A4D4-E32968194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5538368"/>
        <c:axId val="1549542592"/>
      </c:barChart>
      <c:catAx>
        <c:axId val="154553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542592"/>
        <c:crosses val="autoZero"/>
        <c:auto val="1"/>
        <c:lblAlgn val="ctr"/>
        <c:lblOffset val="100"/>
        <c:noMultiLvlLbl val="0"/>
      </c:catAx>
      <c:valAx>
        <c:axId val="154954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53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82EDF70-838C-494F-9088-6F9EB71E1B49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06DEEC6-C2E4-534D-A99B-B5742DA727C2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406400</xdr:colOff>
      <xdr:row>5</xdr:row>
      <xdr:rowOff>120650</xdr:rowOff>
    </xdr:from>
    <xdr:to>
      <xdr:col>18</xdr:col>
      <xdr:colOff>622300</xdr:colOff>
      <xdr:row>37</xdr:row>
      <xdr:rowOff>165100</xdr:rowOff>
    </xdr:to>
    <xdr:graphicFrame macro="">
      <xdr:nvGraphicFramePr>
        <xdr:cNvPr id="2" name="Outcomes Based on Launch Date">
          <a:extLst>
            <a:ext uri="{FF2B5EF4-FFF2-40B4-BE49-F238E27FC236}">
              <a16:creationId xmlns:a16="http://schemas.microsoft.com/office/drawing/2014/main" id="{83015EC8-6332-8941-AE35-CD115D759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14</xdr:row>
      <xdr:rowOff>171450</xdr:rowOff>
    </xdr:from>
    <xdr:to>
      <xdr:col>18</xdr:col>
      <xdr:colOff>114300</xdr:colOff>
      <xdr:row>42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80EB79-B4CE-4D4B-8F69-EFB74478D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539750</xdr:colOff>
      <xdr:row>1085</xdr:row>
      <xdr:rowOff>366713</xdr:rowOff>
    </xdr:from>
    <xdr:to>
      <xdr:col>10</xdr:col>
      <xdr:colOff>762000</xdr:colOff>
      <xdr:row>1490</xdr:row>
      <xdr:rowOff>93663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C7C9A56-3854-684A-B14A-57E51344C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55550" y="91440000"/>
              <a:ext cx="4565650" cy="58318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9</xdr:row>
      <xdr:rowOff>6350</xdr:rowOff>
    </xdr:from>
    <xdr:to>
      <xdr:col>18</xdr:col>
      <xdr:colOff>355600</xdr:colOff>
      <xdr:row>48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BF4446-BB56-F741-8A4B-84A87AFCB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768350</xdr:colOff>
      <xdr:row>11</xdr:row>
      <xdr:rowOff>31750</xdr:rowOff>
    </xdr:from>
    <xdr:to>
      <xdr:col>17</xdr:col>
      <xdr:colOff>774700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432767-E2CD-3E42-92AF-2FA1A5DDB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on Jimenez" refreshedDate="43776.613315625" createdVersion="6" refreshedVersion="6" minRefreshableVersion="3" recordCount="4114" xr:uid="{1BB09C9A-A72A-114B-B77B-A29B1E96C507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MixedTypes="1" containsNumber="1" containsInteger="1" minValue="0" maxValue="22603100" count="33">
        <n v="1"/>
        <n v="2"/>
        <n v="1100"/>
        <n v="3"/>
        <n v="4"/>
        <n v="27"/>
        <n v="0"/>
        <n v="100"/>
        <e v="#VALUE!"/>
        <n v="15"/>
        <n v="215"/>
        <n v="8"/>
        <n v="3038"/>
        <n v="5"/>
        <n v="7"/>
        <n v="12"/>
        <n v="6"/>
        <n v="13"/>
        <n v="9"/>
        <n v="17"/>
        <n v="14"/>
        <n v="11"/>
        <n v="10"/>
        <n v="78"/>
        <n v="19"/>
        <n v="2100"/>
        <n v="9303"/>
        <n v="26"/>
        <n v="18"/>
        <n v="28"/>
        <n v="22603100"/>
        <n v="3100"/>
        <n v="65100"/>
      </sharedItems>
    </cacheField>
    <cacheField name="Average Donation" numFmtId="0">
      <sharedItems containsMixedTypes="1" containsNumber="1" minValue="1" maxValue="3304"/>
    </cacheField>
    <cacheField name="Category and Subcategory2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on Jimenez" refreshedDate="43777.559469560183" createdVersion="6" refreshedVersion="6" minRefreshableVersion="3" recordCount="4114" xr:uid="{CF4AFE8C-B6C9-EA43-A289-DCD38A533EE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MixedTypes="1" containsNumber="1" containsInteger="1" minValue="0" maxValue="22603100"/>
    </cacheField>
    <cacheField name="Average Donation" numFmtId="0">
      <sharedItems containsMixedTypes="1" containsNumber="1" minValue="1" maxValue="3304"/>
    </cacheField>
    <cacheField name="Category and Subcategory2" numFmtId="49">
      <sharedItems/>
    </cacheField>
    <cacheField name="Sub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on Jimenez" refreshedDate="43782.485078703707" createdVersion="6" refreshedVersion="6" minRefreshableVersion="3" recordCount="4115" xr:uid="{873265A1-7F28-B843-96B5-632611088394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70000"/>
        <n v="3000"/>
        <n v="100000000"/>
        <n v="55000"/>
        <n v="4000"/>
        <n v="20000"/>
        <n v="600"/>
        <n v="1200"/>
        <n v="71764"/>
        <n v="5000"/>
        <n v="200000"/>
        <n v="5500"/>
        <n v="7000"/>
        <n v="50000"/>
        <n v="250000"/>
        <n v="380000"/>
        <n v="1350000"/>
        <n v="2995"/>
        <n v="500000"/>
        <n v="2000000"/>
        <n v="17000"/>
        <n v="110000"/>
        <n v="95000"/>
        <n v="1110"/>
        <n v="6000"/>
        <n v="1500"/>
        <n v="1000"/>
        <n v="12000"/>
        <n v="1000000"/>
        <n v="2500"/>
        <n v="10000"/>
        <n v="12700"/>
        <n v="25000"/>
        <n v="6300"/>
        <n v="12500"/>
        <n v="4400"/>
        <n v="1500000"/>
        <n v="6000000"/>
        <n v="200"/>
        <n v="28000"/>
        <n v="8000"/>
        <n v="15000"/>
        <n v="350000"/>
        <n v="150000"/>
        <n v="26000"/>
        <n v="3300"/>
        <n v="6500"/>
        <n v="450"/>
        <n v="400"/>
        <n v="60000"/>
        <n v="30000"/>
        <n v="94875"/>
        <n v="65000"/>
        <n v="39000"/>
        <n v="8500"/>
        <n v="550"/>
        <n v="100000"/>
        <n v="1010"/>
        <n v="7500"/>
        <n v="2000"/>
        <n v="80000"/>
        <n v="550000"/>
        <n v="74997"/>
        <n v="10000000"/>
        <n v="14000"/>
        <n v="7175"/>
        <n v="22000"/>
        <n v="45000"/>
        <n v="750"/>
        <n v="240000"/>
        <n v="75000"/>
        <n v="18000"/>
        <n v="85000"/>
        <n v="88888"/>
        <n v="125000"/>
        <n v="9000"/>
        <n v="250"/>
        <n v="13803"/>
        <n v="515"/>
        <n v="2500000"/>
        <n v="450000"/>
        <n v="11999"/>
        <n v="175000"/>
        <n v="48500"/>
        <n v="2200"/>
        <n v="3500"/>
        <n v="4290"/>
        <n v="17500"/>
        <n v="38000"/>
        <n v="500"/>
        <n v="2900"/>
        <n v="1400"/>
        <n v="850"/>
        <n v="93500"/>
        <n v="115250"/>
        <n v="50"/>
        <n v="4336"/>
        <n v="40000"/>
        <n v="1100"/>
        <n v="100"/>
        <n v="68000"/>
        <n v="12999"/>
        <n v="900000"/>
        <n v="2100"/>
        <n v="3200"/>
        <n v="90000"/>
        <n v="35000"/>
        <n v="9300"/>
        <n v="6750"/>
        <n v="5200"/>
        <n v="10115"/>
        <n v="1680"/>
        <n v="13000"/>
        <n v="4950"/>
        <n v="130000"/>
        <n v="900"/>
        <n v="8888"/>
        <n v="18950"/>
        <n v="37000"/>
        <n v="25000000"/>
        <n v="2400"/>
        <n v="2250"/>
        <n v="20"/>
        <n v="1750"/>
        <n v="516"/>
        <n v="25"/>
        <n v="800"/>
        <n v="300000"/>
        <n v="5050"/>
        <n v="16500"/>
        <n v="2880"/>
        <n v="4500"/>
        <n v="54000"/>
        <n v="8750"/>
        <n v="160000"/>
        <n v="280"/>
        <n v="60"/>
        <n v="42500"/>
        <n v="180000"/>
        <n v="133800"/>
        <n v="42000"/>
        <n v="372625"/>
        <n v="474900"/>
        <n v="27000"/>
        <n v="128"/>
        <n v="850000"/>
        <n v="16000"/>
        <n v="510000"/>
        <n v="4200"/>
        <n v="33000"/>
        <n v="124000"/>
        <n v="117000"/>
        <n v="42850"/>
        <n v="1150"/>
        <n v="98000"/>
        <n v="8000000"/>
        <n v="2"/>
        <n v="5999"/>
        <n v="1999"/>
        <n v="3274"/>
        <n v="39400"/>
        <n v="19980"/>
        <n v="530"/>
        <n v="1"/>
        <n v="10"/>
        <n v="70"/>
        <n v="101"/>
        <n v="150"/>
        <n v="220"/>
        <n v="225"/>
        <n v="5000000"/>
        <n v="400000"/>
        <n v="30000000"/>
        <n v="300"/>
        <n v="220000"/>
        <n v="2800000"/>
        <n v="14920"/>
        <n v="4100"/>
        <n v="1300000"/>
        <n v="800000"/>
        <n v="11000"/>
        <n v="3000000"/>
        <n v="22500"/>
        <n v="620"/>
        <n v="375000"/>
        <n v="270"/>
        <n v="315"/>
        <n v="333"/>
        <n v="350"/>
        <n v="120000"/>
        <n v="29000"/>
        <n v="4480"/>
        <n v="24500"/>
        <n v="11180"/>
        <n v="780"/>
        <n v="3759"/>
        <n v="3750"/>
        <n v="2750"/>
        <n v="911"/>
        <n v="4600"/>
        <n v="462000"/>
        <n v="12100"/>
        <n v="3333"/>
        <n v="48000"/>
        <n v="31000"/>
        <n v="390000"/>
        <n v="3600"/>
        <n v="18900"/>
        <n v="140000"/>
        <n v="9041"/>
        <n v="32000"/>
        <n v="9999"/>
        <n v="3250"/>
        <n v="1333666"/>
        <n v="525"/>
        <n v="575"/>
        <n v="650"/>
        <n v="675"/>
        <n v="678"/>
        <n v="700"/>
        <n v="894700"/>
        <n v="14500"/>
        <n v="6700"/>
        <n v="35500"/>
        <n v="86350"/>
        <n v="280000"/>
        <n v="740"/>
        <n v="773"/>
        <n v="777"/>
        <n v="3780"/>
        <n v="7534"/>
        <n v="110"/>
        <n v="99000"/>
        <n v="1600"/>
        <n v="56000"/>
        <n v="2700"/>
        <n v="49000"/>
        <n v="3550"/>
        <n v="13111"/>
        <n v="5105"/>
        <n v="48725"/>
        <n v="109225"/>
        <n v="960"/>
        <n v="978"/>
        <n v="65108"/>
        <n v="27500"/>
        <n v="3900"/>
        <n v="225000"/>
        <n v="4190"/>
        <n v="10500"/>
        <n v="38888"/>
        <n v="19000"/>
        <n v="320000"/>
        <n v="2725"/>
        <n v="21000"/>
        <n v="666"/>
        <n v="82000"/>
        <n v="7777"/>
        <n v="133000"/>
        <n v="1897"/>
        <n v="4800"/>
        <n v="8800"/>
        <n v="51000"/>
        <n v="4059"/>
        <n v="1050"/>
        <n v="57000"/>
        <n v="9500"/>
        <n v="5800"/>
        <n v="16870"/>
        <n v="2800"/>
        <n v="7900"/>
        <n v="19500"/>
        <n v="1250"/>
        <n v="1300"/>
        <n v="1395"/>
        <n v="24000"/>
        <n v="46260"/>
        <n v="3423"/>
        <n v="37956"/>
        <n v="12001"/>
        <n v="97000"/>
        <n v="26500"/>
        <n v="23000"/>
        <n v="512"/>
        <n v="420"/>
        <n v="104219"/>
        <n v="15500"/>
        <n v="88000"/>
        <n v="3870"/>
        <n v="10557"/>
        <n v="3152"/>
        <n v="1551"/>
        <n v="5845"/>
        <n v="3265"/>
        <n v="55650"/>
        <n v="3400"/>
        <n v="1900"/>
        <n v="1650"/>
        <n v="4300"/>
        <n v="17100"/>
        <n v="1700"/>
        <n v="172889"/>
        <n v="199"/>
        <n v="32500"/>
        <n v="1800"/>
        <n v="13"/>
        <n v="28450"/>
        <n v="1850"/>
        <n v="17482"/>
        <n v="1930"/>
        <n v="1960"/>
        <n v="153"/>
        <n v="11500"/>
        <n v="8925"/>
        <n v="18500"/>
        <n v="22400"/>
        <n v="2658"/>
        <n v="3800"/>
        <n v="3350"/>
        <n v="3910"/>
        <n v="2224"/>
        <n v="2413"/>
        <n v="5250"/>
        <n v="33500"/>
        <n v="16300"/>
        <n v="5875"/>
        <n v="6900"/>
        <n v="9072"/>
        <n v="6350"/>
        <n v="347"/>
        <n v="2600"/>
        <n v="2825"/>
        <n v="2827"/>
        <n v="2885"/>
        <n v="2888"/>
        <n v="4444"/>
        <n v="1450"/>
        <n v="7501"/>
        <n v="1328"/>
        <n v="2550"/>
        <n v="1570"/>
        <n v="3675"/>
        <n v="8400"/>
        <n v="12444"/>
        <n v="28888"/>
        <n v="16700"/>
        <n v="24200"/>
        <n v="12800"/>
        <n v="32360"/>
        <n v="999"/>
        <n v="3100"/>
        <n v="3255"/>
        <n v="3405"/>
        <n v="3495"/>
        <n v="2450"/>
        <n v="4589"/>
        <n v="745"/>
        <n v="930"/>
        <n v="3871"/>
        <n v="11260"/>
        <n v="6999"/>
        <n v="37500"/>
        <n v="1964.47"/>
        <n v="2820"/>
        <n v="5400"/>
        <n v="44250"/>
        <n v="4900"/>
        <n v="4999"/>
        <n v="126000"/>
        <n v="58425"/>
        <n v="18800"/>
        <n v="5555.55"/>
        <n v="6450"/>
        <n v="3999"/>
        <n v="839"/>
        <n v="8300"/>
        <n v="2987"/>
        <n v="12516"/>
        <n v="71500"/>
        <n v="4700"/>
        <n v="19800"/>
        <n v="36400"/>
        <n v="7200"/>
        <n v="47000"/>
        <n v="5600"/>
        <n v="5862"/>
        <n v="660"/>
        <n v="4575"/>
        <n v="1570.79"/>
        <n v="6048"/>
        <n v="27800"/>
        <n v="1350"/>
        <n v="7750"/>
        <n v="10600"/>
        <n v="8200"/>
        <n v="8880"/>
        <n v="44000"/>
        <n v="2300"/>
        <n v="10050"/>
        <n v="9600"/>
        <n v="9665"/>
        <n v="9800"/>
        <n v="451"/>
        <n v="34000"/>
        <n v="495"/>
        <n v="8600"/>
        <n v="11140"/>
        <n v="9850"/>
        <n v="11200"/>
        <n v="11737"/>
        <n v="12200"/>
        <n v="1070"/>
        <n v="13500"/>
        <n v="43500"/>
        <n v="14440"/>
        <n v="22765"/>
        <n v="10275"/>
        <n v="116000"/>
        <n v="17600"/>
        <n v="16350"/>
        <n v="40"/>
        <n v="52000"/>
        <n v="2560"/>
        <n v="2001"/>
        <n v="23900"/>
        <n v="8012"/>
        <n v="2350"/>
        <n v="2220"/>
        <n v="261962"/>
        <n v="5"/>
        <n v="1550"/>
        <n v="480"/>
        <n v="32768"/>
        <n v="125"/>
        <n v="3700"/>
        <n v="198000"/>
        <n v="89200"/>
        <n v="3950"/>
        <n v="2468"/>
        <n v="7214"/>
        <n v="78000"/>
        <n v="5494"/>
        <n v="1385"/>
        <n v="179000"/>
        <n v="8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72865107"/>
        <n v="1427993710"/>
        <n v="1470910907"/>
        <n v="1411411564"/>
        <n v="1429568242"/>
        <n v="1409524183"/>
        <n v="1400536692"/>
        <n v="1466453161"/>
        <n v="1462130584"/>
        <n v="1438811418"/>
        <n v="1427968234"/>
        <n v="1440337593"/>
        <n v="1424234732"/>
        <n v="1414358778"/>
        <n v="1467941542"/>
        <n v="1417026340"/>
        <n v="1453963536"/>
        <n v="1429449191"/>
        <n v="1408845100"/>
        <n v="1434201935"/>
        <n v="1453931572"/>
        <n v="1411350628"/>
        <n v="1464085545"/>
        <n v="1434491691"/>
        <n v="1401726595"/>
        <n v="1440716654"/>
        <n v="1450021724"/>
        <n v="1433542535"/>
        <n v="1465791614"/>
        <n v="1423733323"/>
        <n v="1422539108"/>
        <n v="1425924776"/>
        <n v="1436211999"/>
        <n v="1445986545"/>
        <n v="1481156232"/>
        <n v="1485977434"/>
        <n v="1407299015"/>
        <n v="1467736477"/>
        <n v="1465227446"/>
        <n v="1410980432"/>
        <n v="1412029566"/>
        <n v="1452124531"/>
        <n v="1431360332"/>
        <n v="1470106702"/>
        <n v="1441750564"/>
        <n v="1468627583"/>
        <n v="1416127967"/>
        <n v="1433974135"/>
        <n v="1455656920"/>
        <n v="1437142547"/>
        <n v="1420471349"/>
        <n v="1452058282"/>
        <n v="1422389164"/>
        <n v="1461287350"/>
        <n v="1431322726"/>
        <n v="1457564654"/>
        <n v="1433885241"/>
        <n v="1427992105"/>
        <n v="1452810297"/>
        <n v="1430851151"/>
        <n v="1449183651"/>
        <n v="1472593972"/>
        <n v="1433886497"/>
        <n v="1447380099"/>
        <n v="1452261069"/>
        <n v="1481324760"/>
        <n v="1392183631"/>
        <n v="1443472804"/>
        <n v="1444340940"/>
        <n v="1252964282"/>
        <n v="1439392022"/>
        <n v="1376502980"/>
        <n v="1372668113"/>
        <n v="1470728326"/>
        <n v="1412705818"/>
        <n v="1456270753"/>
        <n v="1380826996"/>
        <n v="1389399701"/>
        <n v="1430899375"/>
        <n v="1361884763"/>
        <n v="1388077791"/>
        <n v="1422992879"/>
        <n v="1330733022"/>
        <n v="1405621512"/>
        <n v="1316013727"/>
        <n v="1398862875"/>
        <n v="1368476367"/>
        <n v="1307761341"/>
        <n v="1461874935"/>
        <n v="1336795283"/>
        <n v="1404776724"/>
        <n v="1484726029"/>
        <n v="1428285843"/>
        <n v="1332187334"/>
        <n v="1425333109"/>
        <n v="1458336690"/>
        <n v="1443220372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307597851"/>
        <n v="1447122086"/>
        <n v="1373548520"/>
        <n v="1432912170"/>
        <n v="1454213639"/>
        <n v="1475776127"/>
        <n v="1427568080"/>
        <n v="1438958824"/>
        <n v="1420486606"/>
        <n v="1457113316"/>
        <n v="1412215962"/>
        <n v="1441209715"/>
        <n v="1452530564"/>
        <n v="1443562848"/>
        <n v="1447166896"/>
        <n v="1413393391"/>
        <n v="146312814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53230569"/>
        <n v="1436297723"/>
        <n v="1444065088"/>
        <n v="1416445931"/>
        <n v="1431621443"/>
        <n v="1422357552"/>
        <n v="1458569302"/>
        <n v="1439560393"/>
        <n v="1471988867"/>
        <n v="1435882704"/>
        <n v="1424454319"/>
        <n v="1424212287"/>
        <n v="1444123377"/>
        <n v="1435070699"/>
        <n v="1434978130"/>
        <n v="1458240206"/>
        <n v="1426815638"/>
        <n v="1475530292"/>
        <n v="1466787335"/>
        <n v="1423769402"/>
        <n v="1432062215"/>
        <n v="1406595056"/>
        <n v="1428507409"/>
        <n v="1445629736"/>
        <n v="1427140586"/>
        <n v="1448026037"/>
        <n v="1470185146"/>
        <n v="1464139740"/>
        <n v="1440557759"/>
        <n v="1485421307"/>
        <n v="1447097203"/>
        <n v="1411745790"/>
        <n v="1430179997"/>
        <n v="1429055041"/>
        <n v="1487971777"/>
        <n v="1452842511"/>
        <n v="1402677457"/>
        <n v="1460647108"/>
        <n v="1438959121"/>
        <n v="1445874565"/>
        <n v="1422397029"/>
        <n v="1426212762"/>
        <n v="1430996150"/>
        <n v="1485558318"/>
        <n v="1485267262"/>
        <n v="1408024795"/>
        <n v="1418812247"/>
        <n v="1434658456"/>
        <n v="1405713498"/>
        <n v="1405714217"/>
        <n v="1402627627"/>
        <n v="1474917604"/>
        <n v="1486923722"/>
        <n v="1436026170"/>
        <n v="1483372559"/>
        <n v="1403734502"/>
        <n v="1478130783"/>
        <n v="1415149159"/>
        <n v="1405640302"/>
        <n v="1452874832"/>
        <n v="1407357002"/>
        <n v="1477592413"/>
        <n v="1479328570"/>
        <n v="1373971408"/>
        <n v="1439266161"/>
        <n v="1421520483"/>
        <n v="1384577890"/>
        <n v="1358294369"/>
        <n v="1449863202"/>
        <n v="1396284680"/>
        <n v="1381583948"/>
        <n v="1386463198"/>
        <n v="1375403523"/>
        <n v="1441128131"/>
        <n v="1335567655"/>
        <n v="1351528308"/>
        <n v="1456777402"/>
        <n v="1272050914"/>
        <n v="1404947422"/>
        <n v="1449194137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343993448"/>
        <n v="1462128306"/>
        <n v="1429290060"/>
        <n v="1405032222"/>
        <n v="1472839486"/>
        <n v="1472718825"/>
        <n v="1407178164"/>
        <n v="1457475119"/>
        <n v="1480361115"/>
        <n v="1468180462"/>
        <n v="1415050395"/>
        <n v="1469725209"/>
        <n v="1405041992"/>
        <n v="1420668801"/>
        <n v="1447273560"/>
        <n v="1412624315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57686464"/>
        <n v="1445191493"/>
        <n v="1389038297"/>
        <n v="1419891292"/>
        <n v="1404942804"/>
        <n v="1406321291"/>
        <n v="1400260087"/>
        <n v="1430281653"/>
        <n v="1390330877"/>
        <n v="1466188338"/>
        <n v="1393038927"/>
        <n v="1403556024"/>
        <n v="1476900190"/>
        <n v="1449636790"/>
        <n v="1378714687"/>
        <n v="1456764095"/>
        <n v="1334089208"/>
        <n v="1395687664"/>
        <n v="1315947400"/>
        <n v="1455315916"/>
        <n v="1368723225"/>
        <n v="1395318848"/>
        <n v="1427817651"/>
        <n v="1438009130"/>
        <n v="1404833717"/>
        <n v="1462515693"/>
        <n v="1411775700"/>
        <n v="1448401668"/>
        <n v="1416034228"/>
        <n v="1483307131"/>
        <n v="1417508426"/>
        <n v="1436267121"/>
        <n v="1433868450"/>
        <n v="1421539727"/>
        <n v="1447735126"/>
        <n v="1427689320"/>
        <n v="1407088592"/>
        <n v="1408576783"/>
        <n v="1477973181"/>
        <n v="1463504566"/>
        <n v="1439000863"/>
        <n v="1422150162"/>
        <n v="1415499128"/>
        <n v="1433006765"/>
        <n v="1430233589"/>
        <n v="1408983864"/>
        <n v="1405012920"/>
        <n v="1463678582"/>
        <n v="1422001763"/>
        <n v="1430429171"/>
        <n v="1414351127"/>
        <n v="1405959752"/>
        <n v="1435552057"/>
        <n v="1484094498"/>
        <n v="1410796296"/>
        <n v="1405633452"/>
        <n v="1422605321"/>
        <n v="1404770616"/>
        <n v="1295997630"/>
        <n v="1436394968"/>
        <n v="1420311342"/>
        <n v="1342801164"/>
        <n v="1344062865"/>
        <n v="1323212767"/>
        <n v="1453676709"/>
        <n v="1429631125"/>
        <n v="1482888408"/>
        <n v="1402886025"/>
        <n v="1405520253"/>
        <n v="1434569739"/>
        <n v="1414599601"/>
        <n v="1445336607"/>
        <n v="1414897935"/>
        <n v="1461051520"/>
        <n v="1420766700"/>
        <n v="1480831467"/>
        <n v="1445552019"/>
        <n v="1453805834"/>
        <n v="1420840709"/>
        <n v="1471844704"/>
        <n v="1449045531"/>
        <n v="1427684959"/>
        <n v="1435224120"/>
        <n v="1426037242"/>
        <n v="1434825828"/>
        <n v="1441997020"/>
        <n v="1461693463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44685444"/>
        <n v="1405097760"/>
        <n v="1446612896"/>
        <n v="1412371898"/>
        <n v="1345062936"/>
        <n v="1337834963"/>
        <n v="1422417761"/>
        <n v="1467583271"/>
        <n v="1350398452"/>
        <n v="1368823675"/>
        <n v="1311879431"/>
        <n v="1405682659"/>
        <n v="1371655522"/>
        <n v="1465171833"/>
        <n v="1417453538"/>
        <n v="1414066434"/>
        <n v="1424222024"/>
        <n v="1422393234"/>
        <n v="1487240082"/>
        <n v="1430164039"/>
        <n v="1438584447"/>
        <n v="1435903390"/>
        <n v="1440513832"/>
        <n v="1428974199"/>
        <n v="1253712916"/>
        <n v="1430124509"/>
        <n v="1366906714"/>
        <n v="1332378726"/>
        <n v="1409089391"/>
        <n v="1400600101"/>
        <n v="1425609022"/>
        <n v="1415918965"/>
        <n v="1420091999"/>
        <n v="1441841886"/>
        <n v="1423619085"/>
        <n v="1422562655"/>
        <n v="1400634728"/>
        <n v="1471768197"/>
        <n v="1432742458"/>
        <n v="1457528176"/>
        <n v="1486962460"/>
        <n v="1488140119"/>
        <n v="1488038674"/>
        <n v="1488418811"/>
        <n v="1488430760"/>
        <n v="1418745405"/>
        <n v="1425156750"/>
        <n v="1440807846"/>
        <n v="1435130472"/>
        <n v="1458679706"/>
        <n v="1430517353"/>
        <n v="1425186785"/>
        <n v="1459435149"/>
        <n v="1447239863"/>
        <n v="1456441429"/>
        <n v="1423520177"/>
        <n v="1460337306"/>
        <n v="1443146783"/>
        <n v="1432849552"/>
        <n v="1447777481"/>
        <n v="1472746374"/>
        <n v="1428454356"/>
        <n v="1409691542"/>
        <n v="1457297932"/>
        <n v="1434483422"/>
        <n v="1407184688"/>
        <n v="1408962270"/>
        <n v="1404940812"/>
        <n v="1434577537"/>
        <n v="1425447450"/>
        <n v="1419664341"/>
        <n v="1400008085"/>
        <n v="1475398147"/>
        <n v="1475791912"/>
        <n v="1480896249"/>
        <n v="1433861210"/>
        <n v="1465427733"/>
        <n v="1400309405"/>
        <n v="1422664925"/>
        <n v="1400026355"/>
        <n v="1455377729"/>
        <n v="1447864021"/>
        <n v="1407535994"/>
        <n v="1399557925"/>
        <n v="1404953334"/>
        <n v="1478268287"/>
        <n v="1455359083"/>
        <n v="1437502742"/>
        <n v="1421637991"/>
        <n v="1448114837"/>
        <n v="1475885342"/>
        <n v="1402429211"/>
        <n v="1406499612"/>
        <n v="1481181169"/>
        <n v="1415488887"/>
        <n v="1406140369"/>
        <n v="1405130663"/>
        <n v="1379592786"/>
        <n v="1355342424"/>
        <n v="1413351559"/>
        <n v="1453997910"/>
        <n v="1277512556"/>
        <n v="1464639614"/>
        <n v="1392321509"/>
        <n v="1417470718"/>
        <n v="1434137504"/>
        <n v="1410799870"/>
        <n v="1464197269"/>
        <n v="1424822556"/>
        <n v="1472843431"/>
        <n v="1450822938"/>
        <n v="1436812628"/>
        <n v="1480882370"/>
        <n v="1428419552"/>
        <n v="1428596022"/>
        <n v="1415726460"/>
        <n v="1430938104"/>
        <n v="1442501578"/>
        <n v="1417818036"/>
        <n v="1452272280"/>
        <n v="1459975008"/>
        <n v="1447460200"/>
        <n v="1441146356"/>
        <n v="1449596425"/>
        <n v="1425143965"/>
        <n v="1452540611"/>
        <n v="1416285141"/>
        <n v="1432665596"/>
        <n v="1438271624"/>
        <n v="1421180060"/>
        <n v="1470859437"/>
        <n v="1477515183"/>
        <n v="1438042730"/>
        <n v="1440116616"/>
        <n v="1441134142"/>
        <n v="1415736424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28941931"/>
        <n v="1449190607"/>
        <n v="1412652157"/>
        <n v="1439027275"/>
        <n v="1476294073"/>
        <n v="1421343743"/>
        <n v="1405113187"/>
        <n v="1422045244"/>
        <n v="1419097389"/>
        <n v="1421944196"/>
        <n v="1423502636"/>
        <n v="1417452890"/>
        <n v="1463090149"/>
        <n v="1433822692"/>
        <n v="1455262733"/>
        <n v="1423594151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07440918"/>
        <n v="1462743308"/>
        <n v="1413418934"/>
        <n v="1423704016"/>
        <n v="1428716704"/>
        <n v="1405464634"/>
        <n v="1426463772"/>
        <n v="1451731413"/>
        <n v="1417208561"/>
        <n v="1482883789"/>
        <n v="1414683652"/>
        <n v="1413303628"/>
        <n v="1403149404"/>
        <n v="1472567085"/>
        <n v="1442148089"/>
        <n v="1433042451"/>
        <n v="1404262699"/>
        <n v="1406071948"/>
        <n v="1427231138"/>
        <n v="1458461521"/>
        <n v="1426301517"/>
        <n v="1404915149"/>
        <n v="1461786545"/>
        <n v="1418438194"/>
        <n v="1424823247"/>
        <n v="1405021297"/>
        <n v="1440203579"/>
        <n v="1405626903"/>
        <n v="1475192634"/>
        <n v="1431749369"/>
        <n v="1402009632"/>
        <n v="1448438136"/>
        <n v="1456145527"/>
        <n v="1453212497"/>
        <n v="1409944421"/>
        <n v="1427401026"/>
        <n v="1404861228"/>
        <n v="1465970108"/>
        <n v="1449186941"/>
        <n v="1424442326"/>
        <n v="1467321194"/>
        <n v="1443200818"/>
        <n v="1440529765"/>
        <n v="1422489694"/>
        <n v="1422641240"/>
        <n v="1424968930"/>
        <n v="1410391423"/>
        <n v="1432999318"/>
        <n v="1422067870"/>
        <n v="1467327890"/>
        <n v="1427390557"/>
        <n v="1409109739"/>
        <n v="1423801318"/>
        <n v="1401312808"/>
        <n v="1404941463"/>
        <n v="1412005602"/>
        <n v="1474271607"/>
        <n v="1340055345"/>
        <n v="1397855842"/>
        <n v="1407856551"/>
        <n v="1369134258"/>
        <n v="1365515684"/>
        <n v="1350050028"/>
        <n v="1397677790"/>
        <n v="1355489140"/>
        <n v="1379710294"/>
        <n v="1460666721"/>
        <n v="1434557004"/>
        <n v="1486550688"/>
        <n v="1457023829"/>
        <n v="1473970964"/>
        <n v="1462285182"/>
        <n v="1455640559"/>
        <n v="1456421530"/>
        <n v="1405097102"/>
        <n v="1475759454"/>
        <n v="1425428206"/>
        <n v="1460914253"/>
        <n v="1463161611"/>
        <n v="1444069748"/>
        <n v="1446179553"/>
        <n v="1404161639"/>
        <n v="1430239089"/>
        <n v="1476837061"/>
        <n v="1448040425"/>
        <n v="1489591807"/>
        <n v="1442243484"/>
        <n v="1421339077"/>
        <n v="1459999656"/>
        <n v="1428436410"/>
        <n v="1454337589"/>
        <n v="1446670765"/>
        <n v="1459463808"/>
        <n v="1432402266"/>
        <n v="1431951611"/>
        <n v="1477133430"/>
        <n v="1422658955"/>
        <n v="1426302380"/>
        <n v="1429845660"/>
        <n v="1468673092"/>
        <n v="1428075293"/>
        <n v="1450946752"/>
        <n v="1441738821"/>
        <n v="1487944803"/>
        <n v="1457548917"/>
        <n v="1462666325"/>
        <n v="1407867023"/>
        <n v="1430237094"/>
        <n v="1407781013"/>
        <n v="1422043154"/>
        <n v="1415660390"/>
        <n v="1406819784"/>
        <n v="1457105811"/>
        <n v="1459414740"/>
        <n v="1440830134"/>
        <n v="1405363748"/>
        <n v="1404523172"/>
        <n v="1442421352"/>
        <n v="1476549262"/>
        <n v="1429287900"/>
        <n v="1455025359"/>
        <n v="1485903478"/>
        <n v="1422328795"/>
        <n v="1414456844"/>
        <n v="1440130891"/>
        <n v="1445033346"/>
        <n v="1406986278"/>
        <n v="1434643559"/>
        <n v="1418046247"/>
        <n v="1437591956"/>
        <n v="1464827780"/>
        <n v="1428896706"/>
        <n v="1425053994"/>
        <n v="1484009119"/>
        <n v="1406128250"/>
        <n v="1463648360"/>
        <n v="1465832123"/>
        <n v="1424826332"/>
        <n v="1457303796"/>
        <n v="1417718601"/>
        <n v="1449550672"/>
        <n v="1422650029"/>
        <n v="1482951242"/>
        <n v="1419858278"/>
        <n v="1441894248"/>
        <n v="1457429646"/>
        <n v="1478662675"/>
        <n v="1435368598"/>
        <n v="1433254875"/>
        <n v="1420798277"/>
        <n v="1459410101"/>
        <n v="1434558479"/>
        <n v="1440052651"/>
        <n v="1444852796"/>
        <n v="1457403364"/>
        <n v="1414700390"/>
        <n v="1439224829"/>
        <n v="1470672906"/>
        <n v="1410966179"/>
        <n v="1444274839"/>
        <n v="1477178238"/>
        <n v="1430424672"/>
        <n v="1426188159"/>
        <n v="1417208925"/>
        <n v="1469026903"/>
        <n v="1477238423"/>
        <n v="1399480592"/>
        <n v="1434365022"/>
        <n v="1479170556"/>
        <n v="1442890906"/>
        <n v="1465172024"/>
        <n v="1406668640"/>
        <n v="1402294381"/>
        <n v="1452338929"/>
        <n v="1427320341"/>
        <n v="1465345902"/>
        <n v="1452798126"/>
        <n v="1435181628"/>
        <n v="1423599182"/>
        <n v="1408031405"/>
        <n v="1435202996"/>
        <n v="1441730535"/>
        <n v="1420244622"/>
        <n v="1472804365"/>
        <n v="1433014746"/>
        <n v="1419626396"/>
        <n v="1451950570"/>
        <n v="1407076069"/>
        <n v="1425322792"/>
        <n v="1460242191"/>
        <n v="1415683702"/>
        <n v="1428936856"/>
        <n v="1468003109"/>
        <n v="1461769373"/>
        <n v="1413341990"/>
        <n v="1415228325"/>
        <n v="1463929351"/>
        <n v="1412836990"/>
        <n v="1412629704"/>
        <n v="1464307491"/>
        <n v="1454366467"/>
        <n v="1465946956"/>
        <n v="1459528394"/>
        <n v="1433518717"/>
        <n v="1410114375"/>
        <n v="1471188502"/>
        <n v="1464677986"/>
        <n v="1457115427"/>
        <n v="1446352529"/>
        <n v="1439567660"/>
        <n v="1455063886"/>
        <n v="1431718575"/>
        <n v="1473953778"/>
        <n v="1409388020"/>
        <n v="1423705801"/>
        <n v="1399414290"/>
        <n v="1479186575"/>
        <n v="1438085273"/>
        <n v="1425235877"/>
        <n v="1484115418"/>
        <n v="1410148457"/>
        <n v="1399058797"/>
        <n v="1446209804"/>
        <n v="1458814600"/>
        <n v="1430734844"/>
        <n v="1403356792"/>
        <n v="1408395400"/>
        <n v="1430494082"/>
        <n v="1413477228"/>
        <n v="1460751673"/>
        <n v="1488823488"/>
        <n v="1446048367"/>
        <n v="1458245855"/>
        <n v="1432302082"/>
        <n v="1456856256"/>
        <n v="1452598184"/>
        <n v="1470948371"/>
        <n v="1465866707"/>
        <n v="1404833442"/>
        <n v="1467648456"/>
        <n v="1438188106"/>
        <n v="1413404545"/>
        <n v="1412216665"/>
        <n v="1487770434"/>
        <n v="1418824986"/>
        <n v="1400570787"/>
        <n v="1421439552"/>
        <n v="1439743900"/>
        <n v="1400606573"/>
        <n v="1409493800"/>
        <n v="1443696797"/>
        <n v="1432814702"/>
        <n v="1466710358"/>
        <n v="1461151860"/>
        <n v="1444673767"/>
        <n v="1463144254"/>
        <n v="1487847954"/>
        <n v="1424226768"/>
        <n v="1424280938"/>
        <n v="1434997018"/>
        <n v="1411019409"/>
        <n v="1485161402"/>
        <n v="1475248279"/>
        <n v="1422809671"/>
        <n v="1479514998"/>
        <n v="1416888470"/>
        <n v="1413900244"/>
        <n v="1405966701"/>
        <n v="1409908322"/>
        <n v="1436542030"/>
        <n v="1428854344"/>
        <n v="1407824097"/>
        <n v="1367878430"/>
        <n v="1454259914"/>
        <n v="1389825800"/>
        <n v="1414343571"/>
        <n v="1380559201"/>
        <n v="1344465464"/>
        <n v="1385524889"/>
        <n v="1414889665"/>
        <n v="1329484625"/>
        <n v="1328916987"/>
        <n v="1332808501"/>
        <n v="1483454761"/>
        <n v="1443488834"/>
        <n v="1465055160"/>
        <n v="1484756245"/>
        <n v="1478126203"/>
        <n v="1449785223"/>
        <n v="1449087612"/>
        <n v="1474281507"/>
        <n v="1416947223"/>
        <n v="1423933916"/>
        <n v="1421440207"/>
        <n v="1417034139"/>
        <n v="1431813980"/>
        <n v="1446166144"/>
        <n v="1405098738"/>
        <n v="1465342937"/>
        <n v="1461954729"/>
        <n v="1474644559"/>
        <n v="1420741581"/>
        <n v="1474493764"/>
        <n v="1433292046"/>
        <n v="1412166620"/>
        <n v="1482381468"/>
        <n v="1482407278"/>
        <n v="1462538532"/>
        <n v="1484684247"/>
        <n v="1454979476"/>
        <n v="1428341985"/>
        <n v="1372721577"/>
        <n v="1295898527"/>
        <n v="1349150440"/>
        <n v="1290490524"/>
        <n v="1322632886"/>
        <n v="1331666146"/>
        <n v="1350009447"/>
        <n v="1402612730"/>
        <n v="1352906645"/>
        <n v="1451462429"/>
        <n v="1380913757"/>
        <n v="1369246738"/>
        <n v="1450832576"/>
        <n v="1419566199"/>
        <n v="1473693319"/>
        <n v="1437663919"/>
        <n v="1474676646"/>
        <n v="1405542034"/>
        <n v="1456336756"/>
        <n v="1424918808"/>
        <n v="1414549697"/>
        <n v="1471310189"/>
        <n v="1486613332"/>
        <n v="1426542893"/>
        <n v="1347322622"/>
        <n v="1316214541"/>
        <n v="1342043088"/>
        <n v="1401810583"/>
        <n v="1354840638"/>
        <n v="1428955468"/>
        <n v="1352327022"/>
        <n v="1405466820"/>
        <n v="1465890694"/>
        <n v="1404207981"/>
        <n v="1432055305"/>
        <n v="1405448408"/>
        <n v="1331982127"/>
        <n v="1377030070"/>
        <n v="1314417502"/>
        <n v="1426783922"/>
        <n v="1471881860"/>
        <n v="1480610046"/>
        <n v="1479923937"/>
        <n v="1417460428"/>
        <n v="1414041545"/>
        <n v="1468843554"/>
        <n v="1405687978"/>
        <n v="1439696174"/>
        <n v="1453451057"/>
        <n v="1436811769"/>
        <n v="1459716480"/>
        <n v="1467002275"/>
        <n v="1305839646"/>
        <n v="1381194003"/>
        <n v="1389635351"/>
        <n v="1432146483"/>
        <n v="1337977248"/>
        <n v="1374882891"/>
        <n v="1447757190"/>
        <n v="1435819537"/>
        <n v="1449151888"/>
        <n v="1408366191"/>
        <n v="1412115762"/>
        <n v="1444423233"/>
        <n v="1412203542"/>
        <n v="1415858403"/>
        <n v="1414531440"/>
        <n v="1483768497"/>
        <n v="1433041602"/>
        <n v="1465335308"/>
        <n v="1422903447"/>
        <n v="1410178578"/>
        <n v="1476378775"/>
        <n v="1404845851"/>
        <n v="1478881208"/>
        <n v="1413286508"/>
        <n v="1481564948"/>
        <n v="1436142833"/>
        <n v="1413356748"/>
        <n v="1465800599"/>
        <n v="1389193827"/>
        <n v="1308245574"/>
        <n v="1334855105"/>
        <n v="1489106948"/>
        <n v="1427768739"/>
        <n v="1428012136"/>
        <n v="1456442216"/>
        <n v="1413337043"/>
        <n v="1436201432"/>
        <n v="1465311740"/>
        <n v="1418761759"/>
        <n v="1452023096"/>
        <n v="1437932082"/>
        <n v="1398911882"/>
        <n v="1466023346"/>
        <n v="1411853108"/>
        <n v="1483131966"/>
        <n v="1452654504"/>
        <n v="1441955269"/>
        <n v="1424719549"/>
        <n v="1471005339"/>
        <n v="1457710589"/>
        <n v="1470153594"/>
        <n v="1483998035"/>
        <n v="1429170603"/>
        <n v="1421346480"/>
        <n v="1403201147"/>
        <n v="1409341863"/>
        <n v="1436941019"/>
        <n v="1454951360"/>
        <n v="1479740343"/>
        <n v="1415591325"/>
        <n v="1457327091"/>
        <n v="1402867750"/>
        <n v="1404165425"/>
        <n v="1424678460"/>
        <n v="1405307966"/>
        <n v="1408481972"/>
        <n v="1470243802"/>
        <n v="1425582637"/>
        <n v="1469202332"/>
        <n v="1354584693"/>
        <n v="1326934395"/>
        <n v="1335855631"/>
        <n v="1434582050"/>
        <n v="1430114384"/>
        <n v="1431795944"/>
        <n v="1406896752"/>
        <n v="1438715077"/>
        <n v="1403135304"/>
        <n v="1405971690"/>
        <n v="1424484717"/>
        <n v="1428889037"/>
        <n v="1431122198"/>
        <n v="1424452035"/>
        <n v="1477107390"/>
        <n v="1441723912"/>
        <n v="1406564335"/>
        <n v="1404997548"/>
        <n v="1422465075"/>
        <n v="1421274859"/>
        <n v="1407695077"/>
        <n v="1461061350"/>
        <n v="1456025023"/>
        <n v="1448469719"/>
        <n v="1431093354"/>
        <n v="1405099248"/>
        <n v="1480943180"/>
        <n v="1448924882"/>
        <n v="1407400306"/>
        <n v="1403878645"/>
        <n v="1427979849"/>
        <n v="1482788482"/>
        <n v="1404658329"/>
        <n v="1424579699"/>
        <n v="1426050982"/>
        <n v="1451607071"/>
        <n v="1431867554"/>
        <n v="1428401394"/>
        <n v="1471543722"/>
        <n v="1421680462"/>
        <n v="1427741583"/>
        <n v="1445109822"/>
        <n v="1427304127"/>
        <n v="1431412196"/>
        <n v="1413016216"/>
        <n v="1465850898"/>
        <n v="1489480556"/>
        <n v="1411499149"/>
        <n v="1462585315"/>
        <n v="1425481141"/>
        <n v="1473917293"/>
        <n v="1426518289"/>
        <n v="1434973656"/>
        <n v="1377570867"/>
        <n v="1379425085"/>
        <n v="1311699753"/>
        <n v="1398727441"/>
        <n v="1418906303"/>
        <n v="1426014562"/>
        <n v="1321406795"/>
        <n v="1471475404"/>
        <n v="1353177197"/>
        <n v="1284087829"/>
        <n v="1414018923"/>
        <n v="1484101145"/>
        <n v="1482958626"/>
        <n v="1470852048"/>
        <n v="1424901359"/>
        <n v="1476710133"/>
        <n v="1441844493"/>
        <n v="1435627497"/>
        <n v="1412835530"/>
        <n v="1403902060"/>
        <n v="1484357160"/>
        <n v="1406824948"/>
        <n v="1461043190"/>
        <n v="1394078379"/>
        <n v="1413318600"/>
        <n v="1412607880"/>
        <n v="1407865095"/>
        <n v="1480471435"/>
        <n v="1472570734"/>
        <n v="1422447285"/>
        <n v="1380838145"/>
        <n v="1430939173"/>
        <n v="1386336660"/>
        <n v="1405899378"/>
        <n v="1487548802"/>
        <n v="1440448464"/>
        <n v="1414577969"/>
        <n v="1409944412"/>
        <n v="1423600995"/>
        <n v="1414008808"/>
        <n v="1467061303"/>
        <n v="1404151396"/>
        <n v="1480456900"/>
        <n v="1407892222"/>
        <n v="1388835692"/>
        <n v="1300328399"/>
        <n v="1364505391"/>
        <n v="1376399240"/>
        <n v="1425404182"/>
        <n v="1456854985"/>
        <n v="1469543676"/>
        <n v="1426112848"/>
        <n v="1437339675"/>
        <n v="1407057677"/>
        <n v="1439865112"/>
        <n v="1448899953"/>
        <n v="1452721524"/>
        <n v="1486580435"/>
        <n v="1447960809"/>
        <n v="1310486518"/>
        <n v="1445609021"/>
        <n v="1445358903"/>
        <n v="1404233159"/>
        <n v="1472294229"/>
        <n v="1400675841"/>
        <n v="1408648573"/>
        <n v="1422317772"/>
        <n v="1440969159"/>
        <n v="1454638202"/>
        <n v="1445369727"/>
        <n v="1458770384"/>
        <n v="1419979544"/>
        <n v="1437042490"/>
        <n v="1403234686"/>
        <n v="1486996729"/>
        <n v="1426538129"/>
        <n v="1418161339"/>
        <n v="1421432810"/>
        <n v="1405307696"/>
        <n v="1459520318"/>
        <n v="1400691994"/>
        <n v="1436307894"/>
        <n v="1412954547"/>
        <n v="1438575586"/>
        <n v="1302493760"/>
        <n v="1401372324"/>
        <n v="1489376321"/>
        <n v="1438445097"/>
        <n v="1435731041"/>
        <n v="1429621695"/>
        <n v="1438385283"/>
        <n v="1404586762"/>
        <n v="1422474546"/>
        <n v="1398363095"/>
        <n v="1408380319"/>
        <n v="1268255751"/>
        <n v="1346799657"/>
        <n v="1362640582"/>
        <n v="1405003447"/>
        <n v="1433776622"/>
        <n v="1449520717"/>
        <n v="1474223286"/>
        <n v="1414992860"/>
        <n v="1436430908"/>
        <n v="1427184843"/>
        <n v="1412963279"/>
        <n v="1481473881"/>
        <n v="1252718519"/>
        <n v="1284567905"/>
        <n v="1348731738"/>
        <n v="1405989930"/>
        <n v="1322763110"/>
        <n v="1346180780"/>
        <n v="1290663926"/>
        <n v="1340296440"/>
        <n v="1382994511"/>
        <n v="1461948185"/>
        <n v="1445893495"/>
        <n v="1456108456"/>
        <n v="1465904933"/>
        <n v="1406235550"/>
        <n v="1390381722"/>
        <n v="1371769582"/>
        <n v="1461072936"/>
        <n v="1455379575"/>
        <n v="1452825571"/>
        <n v="1329146235"/>
        <n v="1434389339"/>
        <n v="1383621299"/>
        <n v="1368579457"/>
        <n v="1435951033"/>
        <n v="1464969686"/>
        <n v="1459198499"/>
        <n v="1480867365"/>
        <n v="1304962261"/>
        <n v="1418585959"/>
        <n v="1409066349"/>
        <n v="1407621026"/>
        <n v="1429707729"/>
        <n v="1467650771"/>
        <n v="1375475406"/>
        <n v="1489181369"/>
        <n v="1447962505"/>
        <n v="1427247571"/>
        <n v="1436502603"/>
        <n v="1436805660"/>
        <n v="1440787104"/>
        <n v="1426729210"/>
        <n v="1321402754"/>
        <n v="1424488244"/>
        <n v="1463418090"/>
        <n v="1445370317"/>
        <n v="1404944846"/>
        <n v="1439245879"/>
        <n v="1479317769"/>
        <n v="1462531427"/>
        <n v="1460105966"/>
        <n v="1427878772"/>
        <n v="1431630618"/>
        <n v="1452448298"/>
        <n v="1464847089"/>
        <n v="1423761792"/>
        <n v="1485629050"/>
        <n v="1467497652"/>
        <n v="1401972028"/>
        <n v="1408995284"/>
        <n v="1450819109"/>
        <n v="1421362930"/>
        <n v="1465607738"/>
        <n v="1428733511"/>
        <n v="1416932133"/>
        <n v="1431113180"/>
        <n v="1446241684"/>
        <n v="1456189973"/>
        <n v="1424203370"/>
        <n v="1452259131"/>
        <n v="1405437623"/>
        <n v="1461229338"/>
        <n v="1481133653"/>
        <n v="1429586810"/>
        <n v="1382460379"/>
        <n v="1466186988"/>
        <n v="1424922186"/>
        <n v="1482609088"/>
        <n v="1476391223"/>
        <n v="1377294278"/>
        <n v="1395089981"/>
        <n v="1430324235"/>
        <n v="1434412500"/>
        <n v="1408549233"/>
        <n v="1414110593"/>
        <n v="1391293745"/>
        <n v="1489351445"/>
        <n v="1406640444"/>
        <n v="1417369565"/>
        <n v="1470874618"/>
        <n v="1421976107"/>
        <n v="1423325626"/>
        <n v="1459567371"/>
        <n v="1402584846"/>
        <n v="1475760567"/>
        <n v="1429559326"/>
        <n v="1450724449"/>
        <n v="1440497876"/>
        <n v="1426699982"/>
        <n v="1456532762"/>
        <n v="1421900022"/>
        <n v="1466186869"/>
        <n v="1480219174"/>
        <n v="1455142843"/>
        <n v="1418146883"/>
        <n v="1417456208"/>
        <n v="1409667827"/>
        <n v="1420606303"/>
        <n v="1415711095"/>
        <n v="1401850796"/>
        <n v="1440326138"/>
        <n v="1383076902"/>
        <n v="1324158361"/>
        <n v="1321035449"/>
        <n v="1434609424"/>
        <n v="1427486222"/>
        <n v="1443233440"/>
        <n v="1388772126"/>
        <n v="1326422966"/>
        <n v="1383139695"/>
        <n v="1414879161"/>
        <n v="1333748516"/>
        <n v="1375275220"/>
        <n v="1383095125"/>
        <n v="1399888221"/>
        <n v="1467935094"/>
        <n v="1443460627"/>
        <n v="1415064699"/>
        <n v="1450780170"/>
        <n v="1456996017"/>
        <n v="1435656759"/>
        <n v="1454546859"/>
        <n v="1421187329"/>
        <n v="1405949514"/>
        <n v="1420560678"/>
        <n v="1448044925"/>
        <n v="1402334665"/>
        <n v="1434085091"/>
        <n v="1475604008"/>
        <n v="1327886998"/>
        <n v="1408203557"/>
        <n v="1403462111"/>
        <n v="1444844697"/>
        <n v="1424819871"/>
        <n v="1437754137"/>
        <n v="1417489143"/>
        <n v="1422424818"/>
        <n v="1445985299"/>
        <n v="1425325145"/>
        <n v="1472784934"/>
        <n v="1435014507"/>
        <n v="1431770802"/>
        <n v="1437236159"/>
        <n v="1435953566"/>
        <n v="1478621752"/>
        <n v="1484958399"/>
        <n v="1411587606"/>
        <n v="1422374420"/>
        <n v="1418002634"/>
        <n v="1488820619"/>
        <n v="1462280848"/>
        <n v="1429290719"/>
        <n v="1455528790"/>
        <n v="1431353337"/>
        <n v="1407177611"/>
        <n v="1468965139"/>
        <n v="1400523845"/>
        <n v="1347293289"/>
        <n v="1465670138"/>
        <n v="1481150949"/>
        <n v="1327853914"/>
        <n v="1394683409"/>
        <n v="1470294300"/>
        <n v="1449011610"/>
        <n v="1417654672"/>
        <n v="1386216545"/>
        <n v="1447949229"/>
        <n v="1429117312"/>
        <n v="1471915065"/>
        <n v="1460146327"/>
        <n v="1464586746"/>
        <n v="1412966871"/>
        <n v="1417803298"/>
        <n v="1449075010"/>
        <n v="1463731917"/>
        <n v="1404174580"/>
        <n v="1416600960"/>
        <n v="1487709714"/>
        <n v="1428691530"/>
        <n v="1471370327"/>
        <n v="1408918135"/>
        <n v="1404948441"/>
        <n v="1445363891"/>
        <n v="1327568499"/>
        <n v="1422842420"/>
        <n v="1403176891"/>
        <n v="1479805263"/>
        <n v="1311789885"/>
        <n v="1333596019"/>
        <n v="1392021502"/>
        <n v="1415140480"/>
        <n v="1394821095"/>
        <n v="1438915006"/>
        <n v="1396876302"/>
        <n v="1414164715"/>
        <n v="1444856156"/>
        <n v="1473418619"/>
        <n v="1477839675"/>
        <n v="1423166101"/>
        <n v="1401585752"/>
        <n v="1430855315"/>
        <n v="1411513071"/>
        <n v="1425261690"/>
        <n v="1434144386"/>
        <n v="1356121774"/>
        <n v="1453757800"/>
        <n v="1424609592"/>
        <n v="1424275732"/>
        <n v="1409030371"/>
        <n v="1424775219"/>
        <n v="1437545657"/>
        <n v="1440082649"/>
        <n v="1438939673"/>
        <n v="1407157756"/>
        <n v="1436965252"/>
        <n v="1365958060"/>
        <n v="1426348775"/>
        <n v="1413270690"/>
        <n v="1307421721"/>
        <n v="1432701175"/>
        <n v="1448461313"/>
        <n v="1471638385"/>
        <n v="1416339088"/>
        <n v="1418922443"/>
        <n v="1427925761"/>
        <n v="1477835499"/>
        <n v="1484912974"/>
        <n v="1435354736"/>
        <n v="1488241931"/>
        <n v="1439191869"/>
        <n v="1413059689"/>
        <n v="1431414476"/>
        <n v="1436408308"/>
        <n v="1473957239"/>
        <n v="1435670452"/>
        <n v="1416977259"/>
        <n v="1455919438"/>
        <n v="1445235358"/>
        <n v="1426615833"/>
        <n v="1409942943"/>
        <n v="1452716060"/>
        <n v="1429509855"/>
        <n v="1369286903"/>
        <n v="1397186333"/>
        <n v="1395787973"/>
        <n v="1458665146"/>
        <n v="1425489613"/>
        <n v="1444425020"/>
        <n v="1440961053"/>
        <n v="1489097112"/>
        <n v="1413519073"/>
        <n v="1435554104"/>
        <n v="1460683339"/>
        <n v="1421092725"/>
        <n v="1467253640"/>
        <n v="1454448012"/>
        <n v="1417536816"/>
        <n v="1401123546"/>
        <n v="1431372444"/>
        <n v="1408129822"/>
        <n v="1408383994"/>
        <n v="1411500607"/>
        <n v="1483734100"/>
        <n v="1440264381"/>
        <n v="1250630968"/>
        <n v="1474275463"/>
        <n v="1414511307"/>
        <n v="1425331963"/>
        <n v="1477843305"/>
        <n v="1447109675"/>
        <n v="1473779552"/>
        <n v="1431973478"/>
        <n v="1456593495"/>
        <n v="1406330049"/>
        <n v="1451723535"/>
        <n v="1263982307"/>
        <n v="1286930435"/>
        <n v="1346800033"/>
        <n v="1424200530"/>
        <n v="1386884201"/>
        <n v="1392569730"/>
        <n v="1469112493"/>
        <n v="1452008290"/>
        <n v="1476760226"/>
        <n v="1428583846"/>
        <n v="1409395990"/>
        <n v="1405583108"/>
        <n v="1421964718"/>
        <n v="1429155623"/>
        <n v="1358203069"/>
        <n v="1348864913"/>
        <n v="1426792563"/>
        <n v="1472481812"/>
        <n v="1455129287"/>
        <n v="1405181320"/>
        <n v="1281317691"/>
        <n v="1406907034"/>
        <n v="1468006345"/>
        <n v="1420636422"/>
        <n v="1409276313"/>
        <n v="1422222439"/>
        <n v="1275599812"/>
        <n v="1442839533"/>
        <n v="1447193566"/>
        <n v="1445094298"/>
        <n v="1412885603"/>
        <n v="1485966688"/>
        <n v="1416419916"/>
        <n v="1429410676"/>
        <n v="1486504758"/>
        <n v="1320776504"/>
        <n v="1464943666"/>
        <n v="1403066752"/>
        <n v="1445483246"/>
        <n v="1422769906"/>
        <n v="1420458618"/>
        <n v="1472201208"/>
        <n v="1410304179"/>
        <n v="1457982924"/>
        <n v="1464709334"/>
        <n v="1459711917"/>
        <n v="1415193366"/>
        <n v="1431447137"/>
        <n v="1463971172"/>
        <n v="1417101749"/>
        <n v="1394039979"/>
        <n v="1463469062"/>
        <n v="1469718841"/>
        <n v="1362860257"/>
        <n v="1455220364"/>
        <n v="1400786514"/>
        <n v="1328049974"/>
        <n v="1453118679"/>
        <n v="1488847514"/>
        <n v="1454978100"/>
        <n v="1485323500"/>
        <n v="1399909127"/>
        <n v="1474886183"/>
        <n v="1465536537"/>
        <n v="1428340931"/>
        <n v="1434445937"/>
        <n v="1429863532"/>
        <n v="1420586056"/>
        <n v="1404141626"/>
        <n v="1458254347"/>
        <n v="1437214936"/>
        <n v="1428087153"/>
        <n v="1401354597"/>
        <n v="1422383318"/>
        <n v="1458050450"/>
        <n v="1447698300"/>
        <n v="1400051050"/>
        <n v="1463754646"/>
        <n v="1457725272"/>
        <n v="1460458034"/>
        <n v="1431810368"/>
        <n v="1464939536"/>
        <n v="1449528613"/>
        <n v="1381364339"/>
        <n v="1407674146"/>
        <n v="1467335378"/>
        <n v="1403724820"/>
        <n v="1446742417"/>
        <n v="1458613082"/>
        <n v="1480981880"/>
        <n v="1465160083"/>
        <n v="1467387705"/>
        <n v="1395774667"/>
        <n v="1453936937"/>
        <n v="1480646771"/>
        <n v="1304888771"/>
        <n v="1416360585"/>
        <n v="1421829253"/>
        <n v="1449388233"/>
        <n v="1447429868"/>
        <n v="1411467479"/>
        <n v="1330440323"/>
        <n v="1360119728"/>
        <n v="1462755424"/>
        <n v="1415995234"/>
        <n v="1452659591"/>
        <n v="1467720388"/>
        <n v="1426002684"/>
        <n v="1417754638"/>
        <n v="1417558804"/>
        <n v="1467736909"/>
        <n v="1408141245"/>
        <n v="1483124082"/>
        <n v="1360106145"/>
        <n v="1473174932"/>
        <n v="1413495722"/>
        <n v="1418346172"/>
        <n v="1403810965"/>
        <n v="1453211289"/>
        <n v="1425570237"/>
        <n v="1433432124"/>
        <n v="1410396095"/>
        <n v="1407258582"/>
        <n v="1439221123"/>
        <n v="1411224975"/>
        <n v="1433109907"/>
        <n v="1401768478"/>
        <n v="1462210950"/>
        <n v="1401823952"/>
        <n v="1405393356"/>
        <n v="1435383457"/>
        <n v="1441120222"/>
        <n v="1487091661"/>
        <n v="1467734450"/>
        <n v="1399482836"/>
        <n v="1468622743"/>
        <n v="1429306914"/>
        <n v="1454996887"/>
        <n v="1409338556"/>
        <n v="1486681708"/>
        <n v="1404337382"/>
        <n v="1443621612"/>
        <n v="1421964325"/>
        <n v="1438882275"/>
        <n v="1452048335"/>
        <n v="1436793939"/>
        <n v="1435363926"/>
        <n v="1472509495"/>
        <n v="1454042532"/>
        <n v="1454188258"/>
        <n v="1459810850"/>
        <n v="1474027501"/>
        <n v="1416516972"/>
        <n v="1400666049"/>
        <n v="1482095436"/>
        <n v="1482281094"/>
        <n v="1452030730"/>
        <n v="1456732225"/>
        <n v="1406239718"/>
        <n v="1382528113"/>
        <n v="1421853518"/>
        <n v="1456121174"/>
        <n v="1315588033"/>
        <n v="1409747154"/>
        <n v="1310049536"/>
        <n v="1436285591"/>
        <n v="1401756143"/>
        <n v="1489090419"/>
        <n v="1409187761"/>
        <n v="1421596356"/>
        <n v="1424992026"/>
        <n v="1401372574"/>
        <n v="1352766300"/>
        <n v="1421274954"/>
        <n v="1405024561"/>
        <n v="1373457615"/>
        <n v="1479143061"/>
        <n v="1432640342"/>
        <n v="1422043753"/>
        <n v="1467325053"/>
        <n v="1343425023"/>
        <n v="1425908988"/>
        <n v="1439924246"/>
        <n v="1454464555"/>
        <n v="1312490350"/>
        <n v="1446762502"/>
        <n v="1478106802"/>
        <n v="1489193248"/>
        <n v="1404560379"/>
        <n v="1410750855"/>
        <n v="1473517970"/>
        <n v="1456839380"/>
        <n v="1446562494"/>
        <n v="1401058295"/>
        <n v="1448565459"/>
        <n v="1474150138"/>
        <n v="1430767951"/>
        <n v="1415053749"/>
        <n v="1428539708"/>
        <n v="1454541568"/>
        <n v="1435709765"/>
        <n v="1462232309"/>
        <n v="1432403295"/>
        <n v="1441022120"/>
        <n v="1409143393"/>
        <n v="1401685730"/>
        <n v="1467151204"/>
        <n v="1458147982"/>
        <n v="1434840392"/>
        <n v="1411515040"/>
        <n v="1412189881"/>
        <n v="1487970885"/>
        <n v="1452631647"/>
        <n v="1411485391"/>
        <n v="1450619123"/>
        <n v="1423847093"/>
        <n v="1439517413"/>
        <n v="1489439669"/>
        <n v="1414538031"/>
        <n v="1411042059"/>
        <n v="1344961134"/>
        <n v="1366200499"/>
        <n v="1465225258"/>
        <n v="1417410964"/>
        <n v="1405432600"/>
        <n v="1483362319"/>
        <n v="1464763109"/>
        <n v="1489517138"/>
        <n v="1464172366"/>
        <n v="1337125368"/>
        <n v="1412809644"/>
        <n v="1473285108"/>
        <n v="1430405903"/>
        <n v="1403562705"/>
        <n v="1427405896"/>
        <n v="1465856639"/>
        <n v="1427428382"/>
        <n v="1352107421"/>
        <n v="1425744945"/>
        <n v="1444666335"/>
        <n v="1402317296"/>
        <n v="1471096975"/>
        <n v="1432072893"/>
        <n v="1465304483"/>
        <n v="1398980941"/>
        <n v="1401722952"/>
        <n v="1254450706"/>
        <n v="1365084034"/>
        <n v="1429656478"/>
        <n v="1404835009"/>
        <n v="1483955945"/>
        <n v="1406580436"/>
        <n v="1459445777"/>
        <n v="1405509510"/>
        <n v="1430830793"/>
        <n v="1441157592"/>
        <n v="1445308730"/>
        <n v="1447933601"/>
        <n v="1476054568"/>
        <n v="1364852557"/>
        <n v="1488882042"/>
        <n v="1426772928"/>
        <n v="1406170810"/>
        <n v="1440632622"/>
        <n v="1408154403"/>
        <n v="1463218895"/>
        <n v="1407931331"/>
        <n v="1385065931"/>
        <n v="1466611108"/>
        <n v="1488418990"/>
        <n v="1471272545"/>
        <n v="1402973438"/>
        <n v="1435876423"/>
        <n v="1406417306"/>
        <n v="1466019272"/>
        <n v="1402455174"/>
        <n v="1444140789"/>
        <n v="1403538880"/>
        <n v="1402058739"/>
        <n v="1406745911"/>
        <n v="1439835595"/>
        <n v="1413406695"/>
        <n v="1409753820"/>
        <n v="1400272580"/>
        <n v="1463925590"/>
        <n v="1403721345"/>
        <n v="1398342170"/>
        <n v="1423765072"/>
        <n v="1417207672"/>
        <n v="1450461661"/>
        <n v="1451927153"/>
        <n v="1415212229"/>
        <n v="1479684783"/>
        <n v="1412081999"/>
        <n v="1413838540"/>
        <n v="1337095997"/>
        <n v="1432033441"/>
        <n v="1399286589"/>
        <n v="1463418120"/>
        <n v="1450152011"/>
        <n v="1312047008"/>
        <n v="1405746399"/>
        <n v="1457112341"/>
        <n v="1423570063"/>
        <n v="1415723470"/>
        <n v="1335892587"/>
        <n v="1432663659"/>
        <n v="1425331068"/>
        <n v="1417378864"/>
        <n v="1396633284"/>
        <n v="1469289685"/>
        <n v="1447777514"/>
        <n v="1382938914"/>
        <n v="1420235311"/>
        <n v="1427492939"/>
        <n v="1477416387"/>
        <n v="1336506905"/>
        <n v="1320033976"/>
        <n v="1415750615"/>
        <n v="1454432514"/>
        <n v="1378214874"/>
        <n v="1488935245"/>
        <n v="1421199782"/>
        <n v="1417538935"/>
        <n v="1413065230"/>
        <n v="1477509319"/>
        <n v="1445922216"/>
        <n v="1423041227"/>
        <n v="1428572115"/>
        <n v="1433698233"/>
        <n v="1424306110"/>
        <n v="1410461299"/>
        <n v="1425512843"/>
        <n v="1411379235"/>
        <n v="1488387008"/>
        <n v="1449436390"/>
        <n v="1432315966"/>
        <n v="1452614847"/>
        <n v="1436278344"/>
        <n v="1415145781"/>
        <n v="1478257268"/>
        <n v="1453502197"/>
        <n v="1443928559"/>
        <n v="1401401064"/>
        <n v="1479218315"/>
        <n v="1488827677"/>
        <n v="1479283285"/>
        <n v="1403022823"/>
        <n v="1414506083"/>
        <n v="1427829827"/>
        <n v="1407271598"/>
        <n v="1449000056"/>
        <n v="1444061804"/>
        <n v="1475765867"/>
        <n v="1409262949"/>
        <n v="1412109413"/>
        <n v="1414438010"/>
        <n v="1411131684"/>
        <n v="1416507211"/>
        <n v="1470242180"/>
        <n v="1441048658"/>
        <n v="1458594676"/>
        <n v="1424377358"/>
        <n v="1480907645"/>
        <n v="1411143972"/>
        <n v="1302661362"/>
        <n v="1400790680"/>
        <n v="1412332175"/>
        <n v="1323221761"/>
        <n v="1424727712"/>
        <n v="1273874306"/>
        <n v="1461166872"/>
        <n v="1434440227"/>
        <n v="1446401372"/>
        <n v="1444164280"/>
        <n v="1402929075"/>
        <n v="1457690386"/>
        <n v="1462252542"/>
        <n v="1421788783"/>
        <n v="1418315852"/>
        <n v="1462577610"/>
        <n v="1419048665"/>
        <n v="1382679059"/>
        <n v="1473922541"/>
        <n v="1442531217"/>
        <n v="1488694501"/>
        <n v="1440447001"/>
        <n v="1467619818"/>
        <n v="1425690526"/>
        <n v="1431391859"/>
        <n v="1451773635"/>
        <n v="1438549026"/>
        <n v="1476888212"/>
        <n v="1458848421"/>
        <n v="1484196005"/>
        <n v="1443700648"/>
        <n v="1462285510"/>
        <n v="1419954240"/>
        <n v="1385510094"/>
        <n v="1357127727"/>
        <n v="1471812813"/>
        <n v="1273121283"/>
        <n v="1330969575"/>
        <n v="1457551882"/>
        <n v="1483806030"/>
        <n v="1418179190"/>
        <n v="1463852904"/>
        <n v="1442062898"/>
        <n v="1379990038"/>
        <n v="1483634335"/>
        <n v="1422631276"/>
        <n v="1401770178"/>
        <n v="1418818151"/>
        <n v="1408986916"/>
        <n v="1436472039"/>
        <n v="1459467238"/>
        <n v="1396631500"/>
        <n v="1464105983"/>
        <n v="1443042061"/>
        <n v="1478095223"/>
        <n v="1489150194"/>
        <n v="1478018382"/>
        <n v="1440042617"/>
        <n v="1465011624"/>
        <n v="1453206789"/>
        <n v="1485874955"/>
        <n v="1481951853"/>
        <n v="1404488884"/>
        <n v="1413609292"/>
        <n v="1488911734"/>
        <n v="1424587207"/>
        <n v="1483773407"/>
        <n v="1420500149"/>
        <n v="1480357791"/>
        <n v="1429477249"/>
        <n v="1470792982"/>
        <n v="1487734667"/>
        <n v="1416057177"/>
        <n v="1433416830"/>
        <n v="1489428447"/>
        <n v="1454342893"/>
        <n v="1485957079"/>
        <n v="1410366708"/>
        <n v="1422516736"/>
        <n v="1451839080"/>
        <n v="1354250672"/>
        <n v="1461337174"/>
        <n v="1483012918"/>
        <n v="1467727203"/>
        <n v="1441297645"/>
        <n v="1413057980"/>
        <n v="1409335497"/>
        <n v="1480607607"/>
        <n v="1425927527"/>
        <n v="1459309704"/>
        <n v="1407435418"/>
        <n v="1484116133"/>
        <n v="1451833128"/>
        <n v="1486191507"/>
        <n v="1445027346"/>
        <n v="1425423637"/>
        <n v="1453793101"/>
        <n v="1410288194"/>
        <n v="1426681325"/>
        <n v="1410558948"/>
        <n v="1421696329"/>
        <n v="1478016097"/>
        <n v="1478298132"/>
        <n v="1444017801"/>
        <n v="1405380712"/>
        <n v="1430803560"/>
        <n v="1421158542"/>
        <n v="1481939362"/>
        <n v="1431884849"/>
        <n v="1428082481"/>
        <n v="1416954729"/>
        <n v="1441822828"/>
        <n v="1435970682"/>
        <n v="1446150141"/>
        <n v="1464979620"/>
        <n v="1461941527"/>
        <n v="1405674250"/>
        <n v="1465398670"/>
        <n v="1428944015"/>
        <n v="1415098734"/>
        <n v="1421464873"/>
        <n v="1410305160"/>
        <n v="1432115902"/>
        <n v="1441111892"/>
        <n v="1431973626"/>
        <n v="1384887360"/>
        <n v="1442847674"/>
        <n v="1479217189"/>
        <n v="1465516198"/>
        <n v="1390589018"/>
        <n v="1472569117"/>
        <n v="1421183271"/>
        <n v="1434113265"/>
        <n v="1413053301"/>
        <n v="1442284253"/>
        <n v="1481322911"/>
        <n v="1443538783"/>
        <n v="1430761243"/>
        <n v="1424533084"/>
        <n v="1479830127"/>
        <n v="1480800568"/>
        <n v="1381923548"/>
        <n v="1453222827"/>
        <n v="1463392828"/>
        <n v="1415825028"/>
        <n v="1410278284"/>
        <n v="1426972165"/>
        <n v="1467746541"/>
        <n v="1460155212"/>
        <n v="1398971211"/>
        <n v="1436983912"/>
        <n v="1447715284"/>
        <n v="1452193234"/>
        <n v="1459523017"/>
        <n v="1409924354"/>
        <n v="1408760537"/>
        <n v="1443068045"/>
        <n v="1419271458"/>
        <n v="1439530776"/>
        <n v="1297620584"/>
        <n v="1315597261"/>
        <n v="1302891086"/>
        <n v="1307862499"/>
        <n v="1350324286"/>
        <n v="1356979110"/>
        <n v="1268337744"/>
        <n v="1435874772"/>
        <n v="1276480894"/>
        <n v="1327523638"/>
        <n v="1459363465"/>
        <n v="1437950991"/>
        <n v="1429318372"/>
        <n v="1364426260"/>
        <n v="1367352787"/>
        <n v="1404308883"/>
        <n v="1398511589"/>
        <n v="1374531631"/>
        <n v="1478018050"/>
        <n v="1447426912"/>
        <n v="1418649019"/>
        <n v="1405109966"/>
        <n v="1343326302"/>
        <n v="1381265883"/>
        <n v="1332950446"/>
        <n v="1309919526"/>
        <n v="1416363886"/>
        <n v="1427753265"/>
        <n v="1349335284"/>
        <n v="1433963376"/>
        <n v="1426446033"/>
        <n v="1421524709"/>
        <n v="1444831031"/>
        <n v="1456480016"/>
        <n v="1386882145"/>
        <n v="1406825360"/>
        <n v="1456789685"/>
        <n v="1453925727"/>
        <n v="1423935352"/>
        <n v="1314947317"/>
        <n v="1322539459"/>
        <n v="1324329156"/>
        <n v="1328197165"/>
        <n v="1306283727"/>
        <n v="1352845052"/>
        <n v="1487111830"/>
        <n v="1470348775"/>
        <n v="1388084862"/>
        <n v="1387403967"/>
        <n v="1396906530"/>
        <n v="1314989557"/>
        <n v="1464854398"/>
        <n v="1347913059"/>
        <n v="1404769538"/>
        <n v="1407954413"/>
        <n v="1306197066"/>
        <n v="1312392973"/>
        <n v="1317564135"/>
        <n v="1328582635"/>
        <n v="1398873969"/>
        <n v="1364854593"/>
        <n v="1488214151"/>
        <n v="1426773320"/>
        <n v="1463032867"/>
        <n v="1381984773"/>
        <n v="1438801210"/>
        <n v="1376003254"/>
        <n v="1339098689"/>
        <n v="1365474453"/>
        <n v="1349978269"/>
        <n v="1282868176"/>
        <n v="1439332084"/>
        <n v="1308336383"/>
        <n v="1335491997"/>
        <n v="1361577292"/>
        <n v="1459431960"/>
        <n v="1338322571"/>
        <n v="1426711505"/>
        <n v="1437668354"/>
        <n v="1417729152"/>
        <n v="1423090174"/>
        <n v="1422917361"/>
        <n v="1458847265"/>
        <n v="1462360752"/>
        <n v="1429125268"/>
        <n v="1403169690"/>
        <n v="1406572381"/>
        <n v="1405100992"/>
        <n v="1454453021"/>
        <n v="1428094727"/>
        <n v="1420774779"/>
        <n v="1454543846"/>
        <n v="1421478823"/>
        <n v="1439800904"/>
        <n v="1469428881"/>
        <n v="1463820081"/>
        <n v="1449150420"/>
        <n v="1453406867"/>
        <n v="1484682670"/>
        <n v="1471295447"/>
        <n v="1409608801"/>
        <n v="1412258977"/>
        <n v="1424279986"/>
        <n v="1421417147"/>
        <n v="1417533953"/>
        <n v="1418827324"/>
        <n v="1463686339"/>
        <n v="1455428380"/>
        <n v="1405217355"/>
        <n v="1427724426"/>
        <n v="1440826647"/>
        <n v="1485522358"/>
        <n v="1399415500"/>
        <n v="1400547969"/>
        <n v="1403822912"/>
        <n v="1454173120"/>
        <n v="1410141900"/>
        <n v="1461320765"/>
        <n v="1433934371"/>
        <n v="1435177840"/>
        <n v="1415652552"/>
        <n v="1432638324"/>
        <n v="1405791153"/>
        <n v="1443185036"/>
        <n v="1459446487"/>
        <n v="1481175482"/>
        <n v="1404295310"/>
        <n v="1466424131"/>
        <n v="1422886950"/>
        <n v="1439322412"/>
        <n v="1430751850"/>
        <n v="1436172207"/>
        <n v="1474273294"/>
        <n v="1402403907"/>
        <n v="1433042724"/>
        <n v="1433512775"/>
        <n v="1463145938"/>
        <n v="1413432331"/>
        <n v="1463334166"/>
        <n v="1432837358"/>
        <n v="1481115905"/>
        <n v="1436551178"/>
        <n v="1467219043"/>
        <n v="1470778559"/>
        <n v="1430158198"/>
        <n v="1422983847"/>
        <n v="1436972472"/>
        <n v="1441120910"/>
        <n v="1430052298"/>
        <n v="1439122800"/>
        <n v="1418860682"/>
        <n v="1459268432"/>
        <n v="1479609520"/>
        <n v="1410785522"/>
        <n v="1415028506"/>
        <n v="1419423083"/>
        <n v="1485177952"/>
        <n v="1431046325"/>
        <n v="1402049289"/>
        <n v="1444236216"/>
        <n v="1435469559"/>
        <n v="1434415812"/>
        <n v="1461064248"/>
        <n v="1404168101"/>
        <n v="1452520614"/>
        <n v="1401214581"/>
        <n v="1429120908"/>
        <n v="1462806419"/>
        <n v="1401414944"/>
        <n v="1424296822"/>
        <n v="1417593483"/>
        <n v="1326648668"/>
        <n v="1421105608"/>
        <n v="1434625937"/>
        <n v="1425319226"/>
        <n v="1462824832"/>
        <n v="1458138079"/>
        <n v="1431642010"/>
        <n v="1427223655"/>
        <n v="1426199843"/>
        <n v="1434113406"/>
        <n v="1452664317"/>
        <n v="1461503654"/>
        <n v="1462379066"/>
        <n v="1406039696"/>
        <n v="1464224867"/>
        <n v="1400636279"/>
        <n v="1403051888"/>
        <n v="1412530422"/>
        <n v="1406012515"/>
        <n v="1401426488"/>
        <n v="1448471221"/>
        <n v="1332182301"/>
        <n v="1322073309"/>
        <n v="1326728235"/>
        <n v="1263679492"/>
        <n v="1395417714"/>
        <n v="1427390901"/>
        <n v="1343068334"/>
        <n v="1384186483"/>
        <n v="1428423757"/>
        <n v="1423710308"/>
        <n v="1433799180"/>
        <n v="1268934736"/>
        <n v="1334948518"/>
        <n v="1321578051"/>
        <n v="1312823571"/>
        <n v="1380217190"/>
        <n v="1384920804"/>
        <n v="1435041997"/>
        <n v="1444069591"/>
        <n v="1486642891"/>
        <n v="1415838311"/>
        <n v="1437747295"/>
        <n v="1363136487"/>
        <n v="1376687485"/>
        <n v="1343867524"/>
        <n v="1330908930"/>
        <n v="1321978335"/>
        <n v="1378516918"/>
        <n v="1413058063"/>
        <n v="1433615400"/>
        <n v="1431605351"/>
        <n v="1464209261"/>
        <n v="1388391227"/>
        <n v="1456902893"/>
        <n v="1452707144"/>
        <n v="1410967754"/>
        <n v="1456491680"/>
        <n v="1403169278"/>
        <n v="1424185520"/>
        <n v="1311380313"/>
        <n v="1293158438"/>
        <n v="1385754986"/>
        <n v="1372437089"/>
        <n v="1383337267"/>
        <n v="1400175682"/>
        <n v="1303706001"/>
        <n v="1416406744"/>
        <n v="1396974355"/>
        <n v="1300916220"/>
        <n v="1382701793"/>
        <n v="1467464614"/>
        <n v="1486522484"/>
        <n v="1390083017"/>
        <n v="1294818561"/>
        <n v="1304464914"/>
        <n v="1403901072"/>
        <n v="1339109212"/>
        <n v="1255730520"/>
        <n v="1445870951"/>
        <n v="1321200332"/>
        <n v="1312822732"/>
        <n v="1345056003"/>
        <n v="1342494445"/>
        <n v="1384384136"/>
        <n v="1445539113"/>
        <n v="1372296436"/>
        <n v="1331348404"/>
        <n v="1328749249"/>
        <n v="1339694816"/>
        <n v="1290281691"/>
        <n v="1405356072"/>
        <n v="1406847996"/>
        <n v="1401485484"/>
        <n v="1486183808"/>
        <n v="1480480167"/>
        <n v="1335194944"/>
        <n v="1339158569"/>
        <n v="1439392406"/>
        <n v="1386626054"/>
        <n v="1345664294"/>
        <n v="1400694790"/>
        <n v="1418673307"/>
        <n v="1470692528"/>
        <n v="1428415264"/>
        <n v="1467468008"/>
        <n v="1420044814"/>
        <n v="1432593252"/>
        <n v="1469009140"/>
        <n v="1454098976"/>
        <n v="1450760719"/>
        <n v="1433747376"/>
        <n v="1434399533"/>
        <n v="1468450409"/>
        <n v="1451887397"/>
        <n v="1421081857"/>
        <n v="1418654916"/>
        <n v="1462603021"/>
        <n v="1455230214"/>
        <n v="1416192689"/>
        <n v="1401814964"/>
        <n v="1403105724"/>
        <n v="1380833367"/>
        <n v="1423231025"/>
        <n v="1470655240"/>
        <n v="1476786994"/>
        <n v="1405957098"/>
        <n v="1458075837"/>
        <n v="1401485207"/>
        <n v="1454280186"/>
        <n v="1433833896"/>
        <n v="1404973504"/>
        <n v="1434552207"/>
        <n v="1435088093"/>
        <n v="1431396791"/>
        <n v="1476436660"/>
        <n v="1408389010"/>
        <n v="1452008599"/>
        <n v="1418158683"/>
        <n v="1401978147"/>
        <n v="1465533672"/>
        <n v="1424718070"/>
        <n v="1436355270"/>
        <n v="1434537179"/>
        <n v="1429558756"/>
        <n v="1419881831"/>
        <n v="1477963411"/>
        <n v="1446573628"/>
        <n v="1477077946"/>
        <n v="1407197670"/>
        <n v="1423166257"/>
        <n v="1463965557"/>
        <n v="1432083616"/>
        <n v="1410791216"/>
        <n v="1435585497"/>
        <n v="1458647725"/>
        <n v="1437236378"/>
        <n v="1421089938"/>
        <n v="1430425303"/>
        <n v="1445077121"/>
        <n v="1455717790"/>
        <n v="1424825479"/>
        <n v="1447381592"/>
        <n v="1428358567"/>
        <n v="1398983245"/>
        <n v="1459632398"/>
        <n v="1399923198"/>
        <n v="1397133386"/>
        <n v="1434104712"/>
        <n v="1434405044"/>
        <n v="1462443918"/>
        <n v="1399490415"/>
        <n v="1444405901"/>
        <n v="1427399962"/>
        <n v="1301787287"/>
        <n v="1317064599"/>
        <n v="1301007738"/>
        <n v="1435590108"/>
        <n v="1366028563"/>
        <n v="1413308545"/>
        <n v="1429312694"/>
        <n v="1316552050"/>
        <n v="1411417602"/>
        <n v="1447164896"/>
        <n v="1367940806"/>
        <n v="1352847503"/>
        <n v="1366381877"/>
        <n v="1283976268"/>
        <n v="1401436539"/>
        <n v="1395349475"/>
        <n v="1429991062"/>
        <n v="1466001246"/>
        <n v="1430491527"/>
        <n v="1482862100"/>
        <n v="1311795167"/>
        <n v="1372082558"/>
        <n v="1381767859"/>
        <n v="1398828064"/>
        <n v="1466767728"/>
        <n v="1375729469"/>
        <n v="1466512683"/>
        <n v="1423149525"/>
        <n v="1416485333"/>
        <n v="1467476523"/>
        <n v="1302654049"/>
        <n v="1340329202"/>
        <n v="1415343874"/>
        <n v="1311667854"/>
        <n v="1474663840"/>
        <n v="1390667107"/>
        <n v="1397679445"/>
        <n v="1402441300"/>
        <n v="1348536417"/>
        <n v="1366763437"/>
        <n v="1413236738"/>
        <n v="1442771722"/>
        <n v="1392040806"/>
        <n v="1436863609"/>
        <n v="1351024232"/>
        <n v="1349892735"/>
        <n v="1328649026"/>
        <n v="1437412512"/>
        <n v="1448400943"/>
        <n v="1412611498"/>
        <n v="1399902243"/>
        <n v="1411177456"/>
        <n v="1456237656"/>
        <n v="1454858285"/>
        <n v="1416338557"/>
        <n v="1380477691"/>
        <n v="1473087637"/>
        <n v="1396371612"/>
        <n v="1418766895"/>
        <n v="1472528141"/>
        <n v="1447515684"/>
        <n v="1442473210"/>
        <n v="1411109167"/>
        <n v="1407852068"/>
        <n v="1398432758"/>
        <n v="1444220588"/>
        <n v="1452616143"/>
        <n v="1463422499"/>
        <n v="1414342894"/>
        <n v="1400774409"/>
        <n v="1403703580"/>
        <n v="1404841270"/>
        <n v="1399948353"/>
        <n v="1443016697"/>
        <n v="1424213264"/>
        <n v="1425891201"/>
        <n v="1410840126"/>
        <n v="1423959123"/>
        <n v="1442804633"/>
        <n v="1446570315"/>
        <n v="1487333939"/>
        <n v="1444137375"/>
        <n v="1457881057"/>
        <n v="1458416585"/>
        <n v="1433160898"/>
        <n v="1459265045"/>
        <n v="1400725112"/>
        <n v="1479577761"/>
        <n v="1471638646"/>
        <n v="1401714114"/>
        <n v="1465830560"/>
        <n v="1415328259"/>
        <n v="1436376146"/>
        <n v="1429584438"/>
        <n v="1418379324"/>
        <n v="1413291655"/>
        <n v="1444413581"/>
        <n v="1425633821"/>
        <n v="1463783521"/>
        <n v="1463849116"/>
        <n v="1473416906"/>
        <n v="1447098599"/>
        <n v="1408648985"/>
        <n v="1430750795"/>
        <n v="1449260256"/>
        <n v="1485909937"/>
        <n v="1472786744"/>
        <n v="1422155740"/>
        <n v="1433897647"/>
        <n v="1486077481"/>
        <n v="1397819938"/>
        <n v="1466887297"/>
        <n v="1415341464"/>
        <n v="1413827572"/>
        <n v="1393882717"/>
        <n v="1423320389"/>
        <n v="1401205731"/>
        <n v="1321252488"/>
        <n v="1390439304"/>
        <n v="1337659393"/>
        <n v="1475577786"/>
        <n v="1428428515"/>
        <n v="1437573916"/>
        <n v="1455563793"/>
        <n v="1463517521"/>
        <n v="1363960278"/>
        <n v="1389107062"/>
        <n v="1378949465"/>
        <n v="1480283321"/>
        <n v="1359147872"/>
        <n v="1391571319"/>
        <n v="1371491244"/>
        <n v="1326972107"/>
        <n v="1466737217"/>
        <n v="1411433347"/>
        <n v="1479144880"/>
        <n v="1445363833"/>
        <n v="1465932340"/>
        <n v="1474958434"/>
        <n v="1372210235"/>
        <n v="1400867283"/>
        <n v="1415824513"/>
        <n v="1418064370"/>
        <n v="1401924769"/>
        <n v="1449359831"/>
        <n v="1320122736"/>
        <n v="1319859339"/>
        <n v="1273961999"/>
        <n v="1487743223"/>
        <n v="1424198723"/>
        <n v="1468987269"/>
        <n v="1335570863"/>
        <n v="1329856839"/>
        <n v="1365348794"/>
        <n v="1426714870"/>
        <n v="1459972182"/>
        <n v="1464196414"/>
        <n v="1459861307"/>
        <n v="1333001424"/>
        <n v="1486691915"/>
        <n v="1333646743"/>
        <n v="1335232055"/>
        <n v="1315439879"/>
        <n v="1293739714"/>
        <n v="1314720721"/>
        <n v="1366999870"/>
        <n v="1329890585"/>
        <n v="1380150010"/>
        <n v="1446683797"/>
        <n v="1423529152"/>
        <n v="1406752985"/>
        <n v="1408050316"/>
        <n v="1438789546"/>
        <n v="1476962042"/>
        <n v="1428585710"/>
        <n v="1462489053"/>
        <n v="1406316312"/>
        <n v="1483646730"/>
        <n v="1400474329"/>
        <n v="1401125238"/>
        <n v="1400504952"/>
        <n v="1430151186"/>
        <n v="1398802148"/>
        <n v="1399387173"/>
        <n v="1409266862"/>
        <n v="1424477934"/>
        <n v="1407789908"/>
        <n v="1484843948"/>
        <n v="1437411820"/>
        <n v="1424275632"/>
        <n v="1436283107"/>
        <n v="1452546853"/>
        <n v="1443029206"/>
        <n v="1404927440"/>
        <n v="1424414350"/>
        <n v="1409179384"/>
        <n v="1446663686"/>
        <n v="1430505171"/>
        <n v="1412845246"/>
        <n v="1433259577"/>
        <n v="1434669419"/>
        <n v="1414277578"/>
        <n v="1478030325"/>
        <n v="1421101903"/>
        <n v="1466793290"/>
        <n v="1456183649"/>
        <n v="1415392666"/>
        <n v="1438639130"/>
        <n v="1462841990"/>
        <n v="1447594176"/>
        <n v="1455790405"/>
        <n v="1404932004"/>
        <n v="1430768800"/>
        <n v="1401336045"/>
        <n v="1404822107"/>
        <n v="1447628974"/>
        <n v="1395162822"/>
        <n v="1395277318"/>
        <n v="1342487785"/>
        <n v="1317788623"/>
        <n v="1321852592"/>
        <n v="1479184233"/>
        <n v="1443739388"/>
        <n v="1457553121"/>
        <n v="1391005999"/>
        <n v="1423405922"/>
        <n v="1279651084"/>
        <n v="1310155970"/>
        <n v="1435117889"/>
        <n v="1354816721"/>
        <n v="1301847025"/>
        <n v="1381430646"/>
        <n v="1312821339"/>
        <n v="1387569630"/>
        <n v="1371569202"/>
        <n v="1463253240"/>
        <n v="1378735983"/>
        <n v="1481908613"/>
        <n v="1429133323"/>
        <n v="1455043053"/>
        <n v="1456827573"/>
        <n v="1437923112"/>
        <n v="1363981723"/>
        <n v="1339091211"/>
        <n v="1399504664"/>
        <n v="1406914291"/>
        <n v="1247504047"/>
        <n v="1448497134"/>
        <n v="1380585890"/>
        <n v="1365275536"/>
        <n v="1426028334"/>
        <n v="1455446303"/>
        <n v="1350061821"/>
        <n v="1389041333"/>
        <n v="1304129088"/>
        <n v="1257444140"/>
        <n v="1456851071"/>
        <n v="1301524585"/>
        <n v="1312865658"/>
        <n v="1436975965"/>
        <n v="1252908330"/>
        <n v="1396829189"/>
        <n v="1253726650"/>
        <n v="1263474049"/>
        <n v="1314577097"/>
        <n v="1328752575"/>
        <n v="1414781945"/>
        <n v="1377252857"/>
        <n v="1333070023"/>
        <n v="1485016430"/>
        <n v="1459865945"/>
        <n v="1427867197"/>
        <n v="1408624622"/>
        <n v="1464958484"/>
        <n v="1432032067"/>
        <n v="1486661793"/>
        <n v="1473200844"/>
        <n v="1434484070"/>
        <n v="1417469639"/>
        <n v="1458336672"/>
        <n v="1435645490"/>
        <n v="1461370956"/>
        <n v="1473850434"/>
        <n v="1421960934"/>
        <n v="1456793925"/>
        <n v="1405743181"/>
        <n v="1442268063"/>
        <n v="1434180944"/>
        <n v="1415125088"/>
        <n v="1432410639"/>
        <n v="1427221560"/>
        <n v="1470169166"/>
        <n v="1334442519"/>
        <n v="1468593057"/>
        <n v="1466185176"/>
        <n v="1461427938"/>
        <n v="1428515462"/>
        <n v="1478906554"/>
        <n v="1402079466"/>
        <n v="1399998418"/>
        <n v="1435921992"/>
        <n v="1425224391"/>
        <n v="1422656201"/>
        <n v="1453827436"/>
        <n v="1456421940"/>
        <n v="1454691083"/>
        <n v="1274705803"/>
        <n v="1481949983"/>
        <n v="1392232830"/>
        <n v="1310693986"/>
        <n v="1386123861"/>
        <n v="1325007780"/>
        <n v="1380797834"/>
        <n v="1277702894"/>
        <n v="1414028490"/>
        <n v="1340642717"/>
        <n v="1308900441"/>
        <n v="1340139811"/>
        <n v="1430600401"/>
        <n v="1404190567"/>
        <n v="1306855163"/>
        <n v="1310438737"/>
        <n v="1306525512"/>
        <n v="1485270311"/>
        <n v="1343870462"/>
        <n v="1476386395"/>
        <n v="1430768468"/>
        <n v="1483712611"/>
        <n v="1430945149"/>
        <n v="1301542937"/>
        <n v="1394633746"/>
        <n v="1480546233"/>
        <n v="1359301335"/>
        <n v="1358180968"/>
        <n v="1336643377"/>
        <n v="1335293168"/>
        <n v="1444904830"/>
        <n v="1371585703"/>
        <n v="1331333108"/>
        <n v="1474402315"/>
        <n v="1408481176"/>
        <n v="1286480070"/>
        <n v="1393272633"/>
        <n v="1273647255"/>
        <n v="1412149970"/>
        <n v="1257871712"/>
        <n v="1443812461"/>
        <n v="1438873007"/>
        <n v="1437508976"/>
        <n v="1406908078"/>
        <n v="1408313438"/>
        <n v="1429651266"/>
        <n v="1421812637"/>
        <n v="1432763054"/>
        <n v="1473445510"/>
        <n v="1482249471"/>
        <n v="1434475476"/>
        <n v="1464653696"/>
        <n v="1459411371"/>
        <n v="1433980206"/>
        <n v="1435133807"/>
        <n v="1463771421"/>
        <n v="1401811381"/>
        <n v="1416589890"/>
        <n v="1433254268"/>
        <n v="1481756855"/>
        <n v="1407847161"/>
        <n v="1424701775"/>
        <n v="1455725596"/>
        <n v="1426407426"/>
        <n v="1484484219"/>
        <n v="1472001713"/>
        <n v="1446506080"/>
        <n v="1450203416"/>
        <n v="1407787774"/>
        <n v="1288160403"/>
        <n v="1467973256"/>
        <n v="1459220588"/>
        <n v="1418758780"/>
        <n v="1404140667"/>
        <n v="1422834819"/>
        <n v="1445791811"/>
        <n v="1401846250"/>
        <n v="1408366856"/>
        <n v="1444828845"/>
        <n v="1307848482"/>
        <n v="1351796674"/>
        <n v="1387834799"/>
        <n v="1367933691"/>
        <n v="1275415679"/>
        <n v="1295887210"/>
        <n v="1444821127"/>
        <n v="1469443916"/>
        <n v="1413986501"/>
        <n v="1428333875"/>
        <n v="1310069157"/>
        <n v="1483050930"/>
        <n v="1485461905"/>
        <n v="1270576379"/>
        <n v="1343741347"/>
        <n v="1439907640"/>
        <n v="1275851354"/>
        <n v="1402394951"/>
        <n v="1431903495"/>
        <n v="1436464945"/>
        <n v="1432826568"/>
        <n v="1386344289"/>
        <n v="1297451245"/>
        <n v="1403017146"/>
        <n v="1420643071"/>
        <n v="1475249138"/>
        <n v="1421190787"/>
        <n v="1352504857"/>
        <n v="1472571921"/>
        <n v="1428551474"/>
        <n v="1458741311"/>
        <n v="1432484080"/>
        <n v="1408604363"/>
        <n v="1449116407"/>
        <n v="1470227660"/>
        <n v="1456920006"/>
        <n v="1405974243"/>
        <n v="1459828960"/>
        <n v="1443461616"/>
        <n v="1461985967"/>
        <n v="1462209169"/>
        <n v="1427121931"/>
        <n v="1406958354"/>
        <n v="1474339696"/>
        <n v="1458766965"/>
        <n v="1434310359"/>
        <n v="1455928050"/>
        <n v="1468578920"/>
        <n v="1458178044"/>
        <n v="1409620903"/>
        <n v="1442794397"/>
        <n v="1435667422"/>
        <n v="1444059839"/>
        <n v="1457628680"/>
        <n v="1405291811"/>
        <n v="1461179576"/>
        <n v="1467024468"/>
        <n v="1478050429"/>
        <n v="1436383889"/>
        <n v="1468122163"/>
        <n v="1483124208"/>
        <n v="1401910634"/>
        <n v="1441790658"/>
        <n v="1432559424"/>
        <n v="1383616856"/>
        <n v="1461605020"/>
        <n v="1297687082"/>
        <n v="1461078162"/>
        <n v="1334783704"/>
        <n v="1292316697"/>
        <n v="1448284433"/>
        <n v="1463493434"/>
        <n v="1410555998"/>
        <n v="1485345508"/>
        <n v="1340056398"/>
        <n v="1340372006"/>
        <n v="1479070867"/>
        <n v="1455647149"/>
        <n v="1414765794"/>
        <n v="1433647882"/>
        <n v="1412287303"/>
        <n v="1339549982"/>
        <n v="1447698010"/>
        <n v="1430340195"/>
        <n v="1428430342"/>
        <n v="1480396125"/>
        <n v="1421279882"/>
        <n v="1462248091"/>
        <n v="1425585229"/>
        <n v="1306608888"/>
        <n v="1359140546"/>
        <n v="1325618773"/>
        <n v="1356584974"/>
        <n v="1344917580"/>
        <n v="1433523617"/>
        <n v="1307594625"/>
        <n v="1443801868"/>
        <n v="1479157278"/>
        <n v="1382659060"/>
        <n v="1332175476"/>
        <n v="1328760129"/>
        <n v="1333653333"/>
        <n v="1359848537"/>
        <n v="1348285321"/>
        <n v="1318864308"/>
        <n v="1438459303"/>
        <n v="1375008418"/>
        <n v="1486149981"/>
        <n v="1335541393"/>
        <n v="1463576390"/>
        <n v="1437587713"/>
        <n v="1458336479"/>
        <n v="1418150018"/>
        <n v="1419281610"/>
        <n v="1439834171"/>
        <n v="1431649255"/>
        <n v="1404932105"/>
        <n v="1398283307"/>
        <n v="1428526049"/>
        <n v="1435782748"/>
        <n v="1423455983"/>
        <n v="1406390457"/>
        <n v="1433090603"/>
        <n v="1456862924"/>
        <n v="1484097734"/>
        <n v="1472498042"/>
        <n v="1459927041"/>
        <n v="1403599778"/>
        <n v="1414605776"/>
        <n v="1413834007"/>
        <n v="1422534260"/>
        <n v="1405453354"/>
        <n v="1351210481"/>
        <n v="1363885211"/>
        <n v="1307102266"/>
        <n v="1349916366"/>
        <n v="1460554848"/>
        <n v="1427739268"/>
        <n v="1332452960"/>
        <n v="1391479339"/>
        <n v="1301975637"/>
        <n v="1469871148"/>
        <n v="1332978688"/>
        <n v="1361363825"/>
        <n v="1464105625"/>
        <n v="1421076220"/>
        <n v="1465428595"/>
        <n v="1412233497"/>
        <n v="1449029266"/>
        <n v="1358346109"/>
        <n v="1472026801"/>
        <n v="1301969633"/>
        <n v="1420158707"/>
        <n v="1455991168"/>
        <n v="1400106171"/>
        <n v="1431620714"/>
        <n v="1480616454"/>
        <n v="1396468782"/>
        <n v="1413997393"/>
        <n v="1458748809"/>
        <n v="1452625822"/>
        <n v="1346345999"/>
        <n v="1395155478"/>
        <n v="1384480685"/>
        <n v="1435806054"/>
        <n v="1472110513"/>
        <n v="1414725915"/>
        <n v="1423463574"/>
        <n v="1427363645"/>
        <n v="1404932751"/>
        <n v="1402331262"/>
        <n v="1430494347"/>
        <n v="1489067645"/>
        <n v="1365699071"/>
        <n v="1400253364"/>
        <n v="1415988591"/>
        <n v="1434999621"/>
        <n v="1459856860"/>
        <n v="1401666631"/>
        <n v="1453334629"/>
        <n v="1468959873"/>
        <n v="1437682735"/>
        <n v="1467752229"/>
        <n v="1406782093"/>
        <n v="1405923687"/>
        <n v="1414778662"/>
        <n v="1475672784"/>
        <n v="1456526879"/>
        <n v="1486030352"/>
        <n v="1425067296"/>
        <n v="1400002090"/>
        <n v="1476317247"/>
        <n v="1485556626"/>
        <n v="1409151789"/>
        <n v="1439494863"/>
        <n v="1360352124"/>
        <n v="1394536048"/>
        <n v="1445367619"/>
        <n v="1423245003"/>
        <n v="1435606549"/>
        <n v="1357187280"/>
        <n v="1386806254"/>
        <n v="1455892160"/>
        <n v="1458157512"/>
        <n v="1417053748"/>
        <n v="1373408731"/>
        <n v="1427224606"/>
        <n v="1425259011"/>
        <n v="1363017271"/>
        <n v="1473160292"/>
        <n v="1487360041"/>
        <n v="1481058170"/>
        <n v="1366251510"/>
        <n v="1318826921"/>
        <n v="1347137731"/>
        <n v="1320287996"/>
        <n v="1393443400"/>
        <n v="1461607591"/>
        <n v="1442963621"/>
        <n v="1427747906"/>
        <n v="1455756294"/>
        <n v="1412328979"/>
        <n v="1416311351"/>
        <n v="1353960252"/>
        <n v="1365082009"/>
        <n v="1386011038"/>
        <n v="1453137998"/>
        <n v="1438098875"/>
        <n v="1397683410"/>
        <n v="1414591364"/>
        <n v="1467976954"/>
        <n v="1406004589"/>
        <n v="1473893721"/>
        <n v="1415644395"/>
        <n v="1436587218"/>
        <n v="1445203454"/>
        <n v="1400720703"/>
        <n v="1407388144"/>
        <n v="1450628773"/>
        <n v="1418862743"/>
        <n v="1482092186"/>
        <n v="1404927690"/>
        <n v="1432705336"/>
        <n v="1415737515"/>
        <n v="1430242488"/>
        <n v="1468362207"/>
        <n v="1365643344"/>
        <n v="1395407445"/>
        <n v="1429824219"/>
        <n v="1468001290"/>
        <n v="1400704672"/>
        <n v="1324041269"/>
        <n v="1378746052"/>
        <n v="1423944037"/>
        <n v="1423198512"/>
        <n v="1460034594"/>
        <n v="1457109121"/>
        <n v="1436369818"/>
        <n v="1465160334"/>
        <n v="1487082286"/>
        <n v="1354568384"/>
        <n v="1348363560"/>
        <n v="1405248503"/>
        <n v="1379540288"/>
        <n v="1470062743"/>
        <n v="1440535082"/>
        <n v="1462481718"/>
        <n v="1307028855"/>
        <n v="1396026382"/>
        <n v="1415661067"/>
        <n v="1439827639"/>
        <n v="1458761673"/>
        <n v="1473837751"/>
        <n v="1413824447"/>
        <n v="1450731048"/>
        <n v="1426815699"/>
        <n v="1442593427"/>
        <n v="1397709165"/>
        <n v="1400600031"/>
        <n v="1399427064"/>
        <n v="1397217052"/>
        <n v="1443712007"/>
        <n v="1443811268"/>
        <n v="1439952550"/>
        <n v="1424221866"/>
        <n v="1460219110"/>
        <n v="1404749446"/>
        <n v="1418142696"/>
        <n v="1411200034"/>
        <n v="1401254055"/>
        <n v="1414845587"/>
        <n v="1437063121"/>
        <n v="1435372553"/>
        <n v="1478616506"/>
        <n v="1408050685"/>
        <n v="1404769819"/>
        <n v="1419104823"/>
        <n v="1314765025"/>
        <n v="1338928537"/>
        <n v="1269928430"/>
        <n v="1316749178"/>
        <n v="1357684801"/>
        <n v="1414108906"/>
        <n v="1392847312"/>
        <n v="1346806909"/>
        <n v="1478431488"/>
        <n v="1392171770"/>
        <n v="1291227054"/>
        <n v="1373305836"/>
        <n v="1432269294"/>
        <n v="1319467604"/>
        <n v="1403635904"/>
        <n v="1401201881"/>
        <n v="1378306140"/>
        <n v="1430060671"/>
        <n v="1425502953"/>
        <n v="1447614732"/>
        <n v="1360366708"/>
        <n v="1460037432"/>
        <n v="1316919196"/>
        <n v="1329442510"/>
        <n v="1401204143"/>
        <n v="1340944096"/>
        <n v="1441143397"/>
        <n v="1359568911"/>
        <n v="1318539484"/>
        <n v="1452550416"/>
        <n v="1402910965"/>
        <n v="1413412084"/>
        <n v="1447174261"/>
        <n v="1409275671"/>
        <n v="1469329637"/>
        <n v="1404743477"/>
        <n v="1479257980"/>
        <n v="1475460819"/>
        <n v="1467865967"/>
        <n v="1431693409"/>
        <n v="1441125886"/>
        <n v="1403146628"/>
        <n v="1432690814"/>
        <n v="1406811593"/>
        <n v="1461718475"/>
        <n v="1413518233"/>
        <n v="1363381432"/>
        <n v="1444910009"/>
        <n v="1451655808"/>
        <n v="1417977947"/>
        <n v="1455737882"/>
        <n v="1397661347"/>
        <n v="1413766384"/>
        <n v="1474884417"/>
        <n v="1330094566"/>
        <n v="1306955120"/>
        <n v="1423501507"/>
        <n v="1354790790"/>
        <n v="1476159309"/>
        <n v="1441919468"/>
        <n v="1306417323"/>
        <n v="1430912876"/>
        <n v="1481838481"/>
        <n v="1376501292"/>
        <n v="1445263204"/>
        <n v="1455615976"/>
        <n v="1403547791"/>
        <n v="1378586179"/>
        <n v="1430751869"/>
        <n v="1410937483"/>
        <n v="1483393836"/>
        <n v="1398348859"/>
        <n v="1412360309"/>
        <n v="1462492178"/>
        <n v="1445875718"/>
        <n v="1413735806"/>
        <n v="1424927159"/>
        <n v="1292793427"/>
        <n v="1448136417"/>
        <n v="1450784495"/>
        <n v="1309310236"/>
        <n v="1415292304"/>
        <n v="1321357790"/>
        <n v="1275603020"/>
        <n v="1257538029"/>
        <n v="1486625606"/>
        <n v="1442420377"/>
        <n v="1361002140"/>
        <n v="1384811721"/>
        <n v="1336232730"/>
        <n v="1313010163"/>
        <n v="1336238395"/>
        <n v="1323920114"/>
        <n v="1445267347"/>
        <n v="1333207808"/>
        <n v="1309986338"/>
        <n v="1337884375"/>
        <n v="1415585474"/>
        <n v="1359029661"/>
        <n v="1454354487"/>
        <n v="1413493724"/>
        <n v="1412737080"/>
        <n v="1475326255"/>
        <n v="1424368298"/>
        <n v="1408062990"/>
        <n v="1398352531"/>
        <n v="1421025159"/>
        <n v="1423284292"/>
        <n v="1371931752"/>
        <n v="1434654998"/>
        <n v="1463466070"/>
        <n v="1485890355"/>
        <n v="1440213076"/>
        <n v="1438561705"/>
        <n v="1473189335"/>
        <n v="1404153482"/>
        <n v="1433019438"/>
        <n v="1386194013"/>
        <n v="1298289355"/>
        <n v="1265269559"/>
        <n v="1305219744"/>
        <n v="1415398197"/>
        <n v="1355855139"/>
        <n v="1444888868"/>
        <n v="1401470811"/>
        <n v="1414975346"/>
        <n v="1380726226"/>
        <n v="1390853620"/>
        <n v="1444867450"/>
        <n v="1454298186"/>
        <n v="1475013710"/>
        <n v="1319850796"/>
        <n v="1479276838"/>
        <n v="1387390555"/>
        <n v="1396441810"/>
        <n v="1478000502"/>
        <n v="1380650177"/>
        <n v="1295000329"/>
        <n v="1330711203"/>
        <n v="1479449366"/>
        <n v="1440687623"/>
        <n v="1449171508"/>
        <n v="1353412725"/>
        <n v="1460574263"/>
        <n v="1412432436"/>
        <n v="1459203727"/>
        <n v="1414505137"/>
        <n v="1408381704"/>
        <n v="1418234646"/>
        <n v="1404970632"/>
        <n v="1436380256"/>
        <n v="1459949080"/>
        <n v="1335567144"/>
        <n v="1404915822"/>
        <n v="1364101272"/>
        <n v="1368036192"/>
        <n v="1274889241"/>
        <n v="1470274509"/>
        <n v="1432230914"/>
        <n v="1409494187"/>
        <n v="1362776043"/>
        <n v="1429284677"/>
        <n v="1486406253"/>
        <n v="1327523642"/>
        <n v="1327518885"/>
        <n v="1330968347"/>
        <n v="1463352992"/>
        <n v="1326404583"/>
        <n v="1444734146"/>
        <n v="1456218698"/>
        <n v="1333597555"/>
        <n v="1359104955"/>
        <n v="1487022490"/>
        <n v="1437954729"/>
        <n v="1438488227"/>
        <n v="1436575280"/>
        <n v="1411400210"/>
        <n v="1413326248"/>
        <n v="1456885659"/>
        <n v="1443665293"/>
        <n v="1441552305"/>
        <n v="1425678057"/>
        <n v="1439057397"/>
        <n v="1422388822"/>
        <n v="1465601532"/>
        <n v="1403023846"/>
        <n v="1339768804"/>
        <n v="1414738994"/>
        <n v="1332174672"/>
        <n v="1436888066"/>
        <n v="1304623990"/>
        <n v="1484198170"/>
        <n v="1483041083"/>
        <n v="1348503976"/>
        <n v="1341800110"/>
        <n v="1384236507"/>
        <n v="1370067231"/>
        <n v="1276891586"/>
        <n v="1428541276"/>
        <n v="1281028152"/>
        <n v="1440448059"/>
        <n v="1420919913"/>
        <n v="1362710425"/>
        <n v="1373337166"/>
        <n v="1474040596"/>
        <n v="1477781724"/>
        <n v="1476715869"/>
        <n v="1405266710"/>
        <n v="1402784964"/>
        <n v="1424881492"/>
        <n v="1434478759"/>
        <n v="1403210330"/>
        <n v="1444874768"/>
        <n v="1425020810"/>
        <n v="1421252084"/>
        <n v="1418766740"/>
        <n v="1442443910"/>
        <n v="1444832318"/>
        <n v="1410148868"/>
        <n v="1333709958"/>
        <n v="1345745956"/>
        <n v="1484924605"/>
        <n v="1319245349"/>
        <n v="1377116247"/>
        <n v="1373408699"/>
        <n v="1351011489"/>
        <n v="1426703452"/>
        <n v="1320528070"/>
        <n v="1312641022"/>
        <n v="1403107451"/>
        <n v="1434069205"/>
        <n v="1421772730"/>
        <n v="1412794443"/>
        <n v="1431435122"/>
        <n v="1445023516"/>
        <n v="1441577825"/>
        <n v="1434739463"/>
        <n v="1423960097"/>
        <n v="1454975963"/>
        <n v="1346194494"/>
        <n v="1334155995"/>
        <n v="1409721542"/>
        <n v="1297880659"/>
        <n v="1480309546"/>
        <n v="1326492231"/>
        <n v="1414368616"/>
        <n v="1315612909"/>
        <n v="1354265335"/>
        <n v="1390509071"/>
        <n v="1402596667"/>
        <n v="1421937077"/>
        <n v="1418684895"/>
        <n v="1416559341"/>
        <n v="1397584386"/>
        <n v="1476270653"/>
        <n v="1366917828"/>
        <n v="1466205262"/>
        <n v="1406058798"/>
        <n v="1323211621"/>
        <n v="1447606884"/>
        <n v="1418159861"/>
        <n v="1459953358"/>
        <n v="1428086501"/>
        <n v="1466281420"/>
        <n v="1344857083"/>
        <n v="1360258935"/>
        <n v="1344880934"/>
        <n v="1436881248"/>
        <n v="1308496075"/>
        <n v="1346885050"/>
        <n v="1451656563"/>
        <n v="1393034470"/>
        <n v="1287071015"/>
        <n v="1415464906"/>
        <n v="1295624113"/>
        <n v="1335473931"/>
        <n v="1313532003"/>
        <n v="1330722058"/>
        <n v="1487094360"/>
        <n v="1412879366"/>
        <n v="1472451356"/>
        <n v="1402506278"/>
        <n v="1443715053"/>
        <n v="1428539033"/>
        <n v="1469465070"/>
        <n v="1431230867"/>
        <n v="1406831445"/>
        <n v="1429029394"/>
        <n v="1439350707"/>
        <n v="1457450958"/>
        <n v="1459177107"/>
        <n v="1300354764"/>
        <n v="1299775266"/>
        <n v="1365791246"/>
        <n v="1390088311"/>
        <n v="1389259831"/>
        <n v="1384941892"/>
        <n v="1472102787"/>
        <n v="1469595396"/>
        <n v="1424057664"/>
        <n v="1400163834"/>
        <n v="1448951847"/>
        <n v="1332192160"/>
        <n v="1441479361"/>
        <n v="1423855919"/>
        <n v="1417506853"/>
        <n v="1382963963"/>
        <n v="1372384194"/>
        <n v="1294818278"/>
        <n v="1346463337"/>
        <n v="1486065627"/>
        <n v="1436725900"/>
        <n v="1390564857"/>
        <n v="1401724860"/>
        <n v="1330972403"/>
        <n v="1441699193"/>
        <n v="1414015049"/>
        <n v="1417651630"/>
        <n v="1407370211"/>
        <n v="1432100004"/>
        <n v="1414438177"/>
        <n v="1410019905"/>
        <n v="1414417240"/>
        <n v="1414599886"/>
        <n v="1424796594"/>
        <n v="1423242505"/>
        <n v="1424280899"/>
        <n v="1425187014"/>
        <n v="1431509397"/>
        <n v="1403125737"/>
        <n v="1433999785"/>
        <n v="1469126462"/>
        <n v="1242532513"/>
        <n v="1402266840"/>
        <n v="1384364561"/>
        <n v="1328052639"/>
        <n v="1333550015"/>
        <n v="1427780432"/>
        <n v="1336512309"/>
        <n v="1366690044"/>
        <n v="1327969730"/>
        <n v="1338352043"/>
        <n v="1251214014"/>
        <n v="1335245276"/>
        <n v="1398801620"/>
        <n v="1442283562"/>
        <n v="1467129518"/>
        <n v="1478507176"/>
        <n v="1473326439"/>
        <n v="1481137500"/>
        <n v="1403012607"/>
        <n v="1390890987"/>
        <n v="1396396662"/>
        <n v="1393233855"/>
        <n v="1365231655"/>
        <n v="1410421670"/>
        <n v="1484623726"/>
        <n v="1328559435"/>
        <n v="1328033818"/>
        <n v="1484058261"/>
        <n v="1472674285"/>
        <n v="1476228128"/>
        <n v="1455861269"/>
        <n v="1479866343"/>
        <n v="1405485297"/>
        <n v="1401294084"/>
        <n v="1441606869"/>
        <n v="1400290255"/>
        <n v="1447963279"/>
        <n v="1403453368"/>
        <n v="1479886966"/>
        <n v="1429569590"/>
        <n v="1400512658"/>
        <n v="1304376478"/>
        <n v="1351663605"/>
        <n v="1485213921"/>
        <n v="1344281383"/>
        <n v="1430445163"/>
        <n v="1426886974"/>
        <n v="1395676773"/>
        <n v="1466185786"/>
        <n v="1462815219"/>
        <n v="1333002657"/>
        <n v="1405573391"/>
        <n v="1383909855"/>
        <n v="1399474134"/>
        <n v="1339523132"/>
        <n v="1433525922"/>
        <n v="1484570885"/>
        <n v="1295653954"/>
        <n v="1331658165"/>
        <n v="1321649321"/>
        <n v="1379532618"/>
        <n v="1448297974"/>
        <n v="1339790587"/>
        <n v="1464141158"/>
        <n v="1448536516"/>
        <n v="1404857339"/>
        <n v="1425270876"/>
        <n v="1427866200"/>
        <n v="1457078868"/>
        <n v="1457450191"/>
        <n v="1486397007"/>
        <n v="1456408244"/>
        <n v="1426446126"/>
        <n v="1389982692"/>
        <n v="1445226117"/>
        <n v="1402342359"/>
        <n v="1359587137"/>
        <n v="1354909863"/>
        <n v="1416592916"/>
        <n v="1368576032"/>
        <n v="1463086261"/>
        <n v="1345924012"/>
        <n v="1298048082"/>
        <n v="1422371381"/>
        <n v="1329873755"/>
        <n v="1463060372"/>
        <n v="1356648856"/>
        <n v="1335397188"/>
        <n v="1447203096"/>
        <n v="1423506179"/>
        <n v="1419213664"/>
        <n v="1449431237"/>
        <n v="1488993303"/>
        <n v="1458268144"/>
        <n v="1314154837"/>
        <n v="1334429646"/>
        <n v="1467078580"/>
        <n v="1448309872"/>
        <n v="1322852747"/>
        <n v="1428465420"/>
        <n v="1427369256"/>
        <n v="1400778772"/>
        <n v="1413158063"/>
        <n v="1410048373"/>
        <n v="1397545131"/>
        <n v="1265493806"/>
        <n v="1427987509"/>
        <n v="1395868127"/>
        <n v="1424188828"/>
        <n v="1342556566"/>
        <n v="1406140561"/>
        <n v="1407254874"/>
        <n v="1455570728"/>
        <n v="1408116152"/>
        <n v="1400604056"/>
        <n v="1489504916"/>
        <n v="1417455813"/>
        <n v="1444689259"/>
        <n v="1400698287"/>
        <n v="1446267849"/>
        <n v="1390570791"/>
        <n v="1309987845"/>
        <n v="1395859093"/>
        <n v="1456614554"/>
        <n v="1341856178"/>
        <n v="1410280708"/>
        <n v="1305568201"/>
        <n v="1392169298"/>
        <n v="1368019482"/>
        <n v="1407838734"/>
        <n v="1429648176"/>
        <n v="1376066243"/>
        <n v="1439341459"/>
        <n v="1373568644"/>
        <n v="1421031221"/>
        <n v="1451684437"/>
        <n v="1411333887"/>
        <n v="1488459307"/>
        <n v="1422100503"/>
        <n v="1463337315"/>
        <n v="1436653037"/>
        <n v="1290481733"/>
        <n v="1429486397"/>
        <n v="1421330991"/>
        <n v="1479436646"/>
        <n v="1423083892"/>
        <n v="1449098391"/>
        <n v="1382742014"/>
        <n v="1324079392"/>
        <n v="1355525313"/>
        <n v="1336430575"/>
        <n v="1429016122"/>
        <n v="1405378414"/>
        <n v="1401623376"/>
        <n v="1412091423"/>
        <n v="1441557047"/>
        <n v="1484715366"/>
        <n v="1422903563"/>
        <n v="1473789627"/>
        <n v="1468176527"/>
        <n v="1440370768"/>
        <n v="1409336373"/>
        <n v="1429881667"/>
        <n v="1409173492"/>
        <n v="1413790079"/>
        <n v="1472594585"/>
        <n v="1462140537"/>
        <n v="1441290086"/>
        <n v="1462576516"/>
        <n v="1447195695"/>
        <n v="1363320140"/>
        <n v="1409087804"/>
        <n v="1402391269"/>
        <n v="1439126756"/>
        <n v="1433243824"/>
        <n v="1434881005"/>
        <n v="1455938520"/>
        <n v="1405928601"/>
        <n v="1328800049"/>
        <n v="1439551200"/>
        <n v="1464815253"/>
        <n v="1467604804"/>
        <n v="1439833412"/>
        <n v="1463080979"/>
        <n v="1438642143"/>
        <n v="1385425937"/>
        <n v="1367286434"/>
        <n v="1462368682"/>
        <n v="1418709388"/>
        <n v="1471976529"/>
        <n v="1460506208"/>
        <n v="1408558092"/>
        <n v="1433295276"/>
        <n v="1432129577"/>
        <n v="1444219209"/>
        <n v="1458161307"/>
        <n v="1398388068"/>
        <n v="1327622841"/>
        <n v="1381445253"/>
        <n v="1312320031"/>
        <n v="1342844861"/>
        <n v="1369770292"/>
        <n v="1479493857"/>
        <n v="1479232216"/>
        <n v="1370568560"/>
        <n v="1402934629"/>
        <n v="1424278451"/>
        <n v="1433395391"/>
        <n v="1422916261"/>
        <n v="1428614058"/>
        <n v="1397854356"/>
        <n v="1425922969"/>
        <n v="1401101499"/>
        <n v="1405196867"/>
        <n v="1331320778"/>
        <n v="1320688391"/>
        <n v="1428696605"/>
        <n v="1461527631"/>
        <n v="1352524767"/>
        <n v="1314124129"/>
        <n v="1397076319"/>
        <n v="1434650084"/>
        <n v="1429306520"/>
        <n v="1450718661"/>
        <n v="1447115761"/>
        <n v="1378080409"/>
        <n v="1368057674"/>
        <n v="1408940886"/>
        <n v="1389891684"/>
        <n v="1424730966"/>
        <n v="1394127585"/>
        <n v="1444911600"/>
        <n v="1360222119"/>
        <n v="1342545994"/>
        <n v="1426203071"/>
        <n v="1404680075"/>
        <n v="1402657113"/>
        <n v="1406087055"/>
        <n v="1455508964"/>
        <n v="1441985458"/>
        <n v="1436305452"/>
        <n v="1454460673"/>
        <n v="1284042614"/>
        <n v="1399666342"/>
        <n v="1268459318"/>
        <n v="1359946188"/>
        <n v="1406362677"/>
        <n v="1369193496"/>
        <n v="1448914500"/>
        <n v="1365525239"/>
        <n v="1406908725"/>
        <n v="1445415653"/>
        <n v="1406713041"/>
        <n v="1474469117"/>
        <n v="1443464695"/>
        <n v="1326872367"/>
        <n v="1350967535"/>
        <n v="1308946136"/>
        <n v="1425590357"/>
        <n v="1424669929"/>
        <n v="1436968366"/>
        <n v="1480629819"/>
        <n v="1477996325"/>
        <n v="1302036648"/>
        <n v="1277433980"/>
        <n v="1448823673"/>
        <n v="1417132986"/>
        <n v="1402580818"/>
        <n v="1416555262"/>
        <n v="1434931811"/>
        <n v="1336009346"/>
        <n v="1466628144"/>
        <n v="1326810211"/>
        <n v="1430604395"/>
        <n v="1398448389"/>
        <n v="1316194540"/>
        <n v="1304867881"/>
        <n v="1339651143"/>
        <n v="1339704141"/>
        <n v="1486565716"/>
        <n v="1462325339"/>
        <n v="1380238969"/>
        <n v="1352993777"/>
        <n v="1302033140"/>
        <n v="1401044229"/>
        <n v="1442604989"/>
        <n v="1424743409"/>
        <n v="1400263525"/>
        <n v="1425509050"/>
        <n v="1360866467"/>
        <n v="1379336503"/>
        <n v="1410983739"/>
        <n v="1457539235"/>
        <n v="1482160597"/>
        <n v="1403355126"/>
        <n v="1450235374"/>
        <n v="1424759330"/>
        <n v="1458333811"/>
        <n v="1461027388"/>
        <n v="1326217444"/>
        <n v="1409090013"/>
        <n v="1459545276"/>
        <n v="1414872488"/>
        <n v="1409176358"/>
        <n v="1478386812"/>
        <n v="1479747794"/>
        <n v="1401231722"/>
        <n v="1311963128"/>
        <n v="1436885440"/>
        <n v="1434478344"/>
        <n v="1327767423"/>
        <n v="1468444125"/>
        <n v="1473105054"/>
        <n v="1425540125"/>
        <n v="1417188026"/>
        <n v="1451409392"/>
        <n v="1444913817"/>
        <n v="1378722437"/>
        <n v="1486411204"/>
        <n v="1444927771"/>
        <n v="1485872683"/>
        <n v="1331774434"/>
        <n v="1331060420"/>
        <n v="1296651427"/>
        <n v="1450880854"/>
        <n v="1487329292"/>
        <n v="1434564660"/>
        <n v="1409884821"/>
        <n v="1468699782"/>
        <n v="1478685915"/>
        <n v="1325432091"/>
        <n v="1357088939"/>
        <n v="1426528418"/>
        <n v="1405728490"/>
        <n v="1441339242"/>
        <n v="1486129680"/>
        <n v="1464769251"/>
        <n v="1442536372"/>
        <n v="1434828934"/>
        <n v="1324243985"/>
        <n v="1455773623"/>
        <n v="1468495957"/>
        <n v="1457913777"/>
        <n v="1337887451"/>
        <n v="1353005528"/>
        <n v="1451277473"/>
        <n v="1484070735"/>
        <n v="1264565507"/>
        <n v="1441032457"/>
        <n v="1443036470"/>
        <n v="1380470188"/>
        <n v="1349892427"/>
        <n v="1356110480"/>
        <n v="1429638988"/>
        <n v="1479826752"/>
        <n v="1462307652"/>
        <n v="1485146622"/>
        <n v="1423609112"/>
        <n v="1369705751"/>
        <n v="1413922018"/>
        <n v="1442311198"/>
        <n v="1431453687"/>
        <n v="1410534636"/>
        <n v="1468895925"/>
        <n v="1368646357"/>
        <n v="1330394274"/>
        <n v="1332435685"/>
        <n v="1332182049"/>
        <n v="1361483538"/>
        <n v="1477368867"/>
        <n v="1366731491"/>
        <n v="1460482501"/>
        <n v="1444699549"/>
        <n v="1473218804"/>
        <n v="1326994426"/>
        <n v="1457999054"/>
        <n v="1487101741"/>
        <n v="1347411539"/>
        <n v="1402931866"/>
        <n v="1392780961"/>
        <n v="1444747843"/>
        <n v="1405439973"/>
        <n v="1396524644"/>
        <n v="1467040769"/>
        <n v="1407839054"/>
        <n v="1357604752"/>
        <n v="1399563953"/>
        <n v="1335987789"/>
        <n v="1454259272"/>
        <n v="1319819758"/>
        <n v="1301950070"/>
        <n v="1363630542"/>
        <n v="1427212918"/>
        <n v="1486426053"/>
        <n v="1424997111"/>
        <n v="1457352787"/>
        <n v="1467162586"/>
        <n v="1418824867"/>
        <n v="1459825493"/>
        <n v="1447797950"/>
        <n v="1385124940"/>
        <n v="1413295358"/>
        <n v="1421436099"/>
        <n v="1404797428"/>
        <n v="1477981120"/>
        <n v="1447461370"/>
        <n v="1404822144"/>
        <n v="1360177878"/>
        <n v="1430467187"/>
        <n v="1458762717"/>
        <n v="1456246864"/>
        <n v="1343320425"/>
        <n v="1401196766"/>
        <n v="1344962853"/>
        <n v="1437745060"/>
        <n v="1483461409"/>
        <n v="1434322815"/>
        <n v="1480187931"/>
        <n v="1330638829"/>
        <n v="1397571035"/>
        <n v="1354580949"/>
        <n v="1343682681"/>
        <n v="1347482261"/>
        <n v="1329671572"/>
        <n v="1413674692"/>
        <n v="1291257298"/>
        <n v="1343018807"/>
        <n v="1466345681"/>
        <n v="1471636265"/>
        <n v="1485237096"/>
        <n v="1455516297"/>
        <n v="1408565860"/>
        <n v="1381778555"/>
        <n v="1336482857"/>
        <n v="1432325049"/>
        <n v="1404907429"/>
        <n v="1464921112"/>
        <n v="1419364719"/>
        <n v="1464889468"/>
        <n v="1474369513"/>
        <n v="1440008439"/>
        <n v="1437365176"/>
        <n v="1463588109"/>
        <n v="1375265461"/>
        <n v="1340233365"/>
        <n v="1424043347"/>
        <n v="1480370433"/>
        <n v="1471701028"/>
        <n v="1481129340"/>
        <n v="1361858673"/>
        <n v="1431425153"/>
        <n v="1426133192"/>
        <n v="1413874798"/>
        <n v="1372884587"/>
        <n v="1415194553"/>
        <n v="1459533358"/>
        <n v="1358437958"/>
        <n v="1325184847"/>
        <n v="1411859755"/>
        <n v="1431354258"/>
        <n v="1421786748"/>
        <n v="1472753745"/>
        <n v="1401642425"/>
        <n v="1454688513"/>
        <n v="1380556483"/>
        <n v="1433772023"/>
        <n v="1272692732"/>
        <n v="1474895475"/>
        <n v="1417556262"/>
        <n v="1428130814"/>
        <n v="1462695073"/>
        <n v="1291428371"/>
        <n v="1415031043"/>
        <n v="1348712513"/>
        <n v="1421916830"/>
        <n v="1477578471"/>
        <n v="1468650025"/>
        <n v="1362329565"/>
        <n v="1405346680"/>
        <n v="1442232021"/>
        <n v="1279603955"/>
        <n v="1458820564"/>
        <n v="1363611575"/>
        <n v="1472711224"/>
        <n v="1421185594"/>
        <n v="1481852119"/>
        <n v="1304770233"/>
        <n v="1375113391"/>
        <n v="1385585434"/>
        <n v="1340901345"/>
        <n v="1443449265"/>
        <n v="1485478734"/>
        <n v="1400168264"/>
        <n v="1412617724"/>
        <n v="1440701890"/>
        <n v="1443714800"/>
        <n v="1409195307"/>
        <n v="1418095570"/>
        <n v="1427493240"/>
        <n v="1464045954"/>
        <n v="1370651181"/>
        <n v="1341524220"/>
        <n v="1423366789"/>
        <n v="1332199618"/>
        <n v="1440650021"/>
        <n v="1426396797"/>
        <n v="1468947138"/>
        <n v="1300996896"/>
        <n v="1412945440"/>
        <n v="1309311545"/>
        <n v="1428955887"/>
        <n v="1487579060"/>
        <n v="1404892123"/>
        <n v="1453487587"/>
        <n v="1349160018"/>
        <n v="1414610126"/>
        <n v="1333494026"/>
        <n v="1267220191"/>
        <n v="1448756962"/>
        <n v="1287379460"/>
        <n v="1364996645"/>
        <n v="1395885518"/>
        <n v="1424474452"/>
        <n v="1467358427"/>
        <n v="1462543114"/>
        <n v="1345828548"/>
        <n v="1428124283"/>
        <n v="1479516350"/>
        <n v="1463545149"/>
        <n v="1359468915"/>
        <n v="1436810422"/>
        <n v="1485471839"/>
        <n v="1391477450"/>
        <n v="1476189427"/>
        <n v="1458758750"/>
        <n v="1422463079"/>
        <n v="1370393760"/>
        <n v="1431455084"/>
        <n v="1479932713"/>
        <n v="1269878058"/>
        <n v="1455721204"/>
        <n v="1306219897"/>
        <n v="1447560686"/>
        <n v="1409669336"/>
        <n v="1458103188"/>
        <n v="1338346281"/>
        <n v="1474641914"/>
        <n v="1479860109"/>
        <n v="1443302004"/>
        <n v="1456285988"/>
        <n v="1416244863"/>
        <n v="1430321659"/>
        <n v="1438617471"/>
        <n v="1305767666"/>
        <n v="1366879523"/>
        <n v="1407784586"/>
        <n v="1441452184"/>
        <n v="1396923624"/>
        <n v="1397414636"/>
        <n v="1411489552"/>
        <n v="1286319256"/>
        <n v="1421983138"/>
        <n v="1400945150"/>
        <n v="1395168625"/>
        <n v="1341892127"/>
        <n v="1378737215"/>
        <n v="1432796154"/>
        <n v="1288968886"/>
        <n v="1385366429"/>
        <n v="1406129131"/>
        <n v="1359660329"/>
        <n v="1429127379"/>
        <n v="1300767673"/>
        <n v="1431404746"/>
        <n v="1383337052"/>
        <n v="1468852306"/>
        <n v="1458936304"/>
        <n v="1453895532"/>
        <n v="1448461434"/>
        <n v="1461117201"/>
        <n v="1414514153"/>
        <n v="1468779210"/>
        <n v="1405522822"/>
        <n v="1352820837"/>
        <n v="1338336588"/>
        <n v="1447055935"/>
        <n v="1398973252"/>
        <n v="1472750382"/>
        <n v="1430617209"/>
        <n v="1398480559"/>
        <n v="1485000090"/>
        <n v="1405429098"/>
        <n v="1360346851"/>
        <n v="1482444295"/>
        <n v="1360948389"/>
        <n v="1446562807"/>
        <n v="1441119774"/>
        <n v="1409900445"/>
        <n v="1480729678"/>
        <n v="1475921137"/>
        <n v="1399563390"/>
        <n v="1375368012"/>
        <n v="1279574773"/>
        <n v="1436976858"/>
        <n v="1455736719"/>
        <n v="1268822909"/>
        <n v="1421426929"/>
        <n v="1482599143"/>
        <n v="1472282956"/>
        <n v="1415208435"/>
        <n v="1435591889"/>
        <n v="1406226683"/>
        <n v="1296088630"/>
        <n v="1487164242"/>
        <n v="1405095123"/>
        <n v="1478602246"/>
        <n v="1422920415"/>
        <n v="1485976468"/>
        <n v="1428957912"/>
        <n v="1328158065"/>
        <n v="1351641296"/>
        <n v="1295575001"/>
        <n v="1487485760"/>
        <n v="1377022128"/>
        <n v="1343096197"/>
        <n v="1332948694"/>
        <n v="1463935526"/>
        <n v="1402410663"/>
        <n v="1420573441"/>
        <n v="1432245861"/>
        <n v="1353547114"/>
        <n v="1488471766"/>
        <n v="1294811828"/>
        <n v="1313612532"/>
        <n v="1400600840"/>
        <n v="1407832642"/>
        <n v="1475337675"/>
        <n v="1386108087"/>
        <n v="1346975475"/>
        <n v="1364827370"/>
        <n v="1414584045"/>
        <n v="1383257703"/>
        <n v="1438110910"/>
        <n v="1468455186"/>
        <n v="1406131023"/>
        <n v="1478189006"/>
        <n v="1463155034"/>
        <n v="1480538053"/>
        <n v="1431124572"/>
        <n v="1415472953"/>
        <n v="1431715537"/>
        <n v="1345741300"/>
        <n v="1467134464"/>
        <n v="1473833082"/>
        <n v="1458714772"/>
        <n v="1448463086"/>
        <n v="1324433310"/>
        <n v="1359421403"/>
        <n v="1381752061"/>
        <n v="1328040375"/>
        <n v="1453109628"/>
        <n v="1332521976"/>
        <n v="1433804313"/>
        <n v="1479708680"/>
        <n v="1447875539"/>
        <n v="1458762544"/>
        <n v="1448902867"/>
        <n v="1353017510"/>
        <n v="1469173938"/>
        <n v="1399996024"/>
        <n v="1468370274"/>
        <n v="1456852647"/>
        <n v="1407634897"/>
        <n v="1471502484"/>
        <n v="1483292122"/>
        <n v="1361753751"/>
        <n v="1478736004"/>
        <n v="1478095515"/>
        <n v="1452530041"/>
        <n v="1462468797"/>
        <n v="1460069451"/>
        <n v="1466621732"/>
        <n v="1432659793"/>
        <n v="1406578178"/>
        <n v="1484222978"/>
        <n v="1362081933"/>
        <n v="1389121248"/>
        <n v="1425507005"/>
        <n v="1479496309"/>
        <n v="1297562590"/>
        <n v="1436860259"/>
        <n v="1479241707"/>
        <n v="1410883139"/>
        <n v="1383195753"/>
        <n v="1396334311"/>
        <n v="1429722209"/>
        <n v="1399032813"/>
        <n v="1479216874"/>
        <n v="1339738951"/>
        <n v="1288341805"/>
        <n v="1476776743"/>
        <n v="1326848935"/>
        <n v="1402599486"/>
        <n v="1276830052"/>
        <n v="1383327440"/>
        <n v="1423024847"/>
        <n v="1464536723"/>
        <n v="1465853382"/>
        <n v="1468972491"/>
        <n v="1460235592"/>
        <n v="1425901379"/>
        <n v="1412358968"/>
        <n v="1393287850"/>
        <n v="1434477079"/>
        <n v="1448269539"/>
        <n v="1437820396"/>
        <n v="1413527001"/>
        <n v="1472470549"/>
        <n v="1371159325"/>
        <n v="1433224958"/>
        <n v="1295657209"/>
        <n v="1367088443"/>
        <n v="1443074571"/>
        <n v="1452045653"/>
        <n v="1412294683"/>
        <n v="1456232462"/>
        <n v="1390938332"/>
        <n v="1406507481"/>
        <n v="1396367729"/>
        <n v="1371715269"/>
        <n v="1475609946"/>
        <n v="1464807439"/>
        <n v="1416945297"/>
        <n v="1431406916"/>
        <n v="1357157965"/>
        <n v="1395436717"/>
        <n v="1359575988"/>
        <n v="1426216033"/>
        <n v="1332991717"/>
        <n v="1334989881"/>
        <n v="1446527540"/>
        <n v="1439909991"/>
        <n v="1416667679"/>
        <n v="1435611572"/>
        <n v="1474380241"/>
        <n v="1438791062"/>
        <n v="1369895421"/>
        <n v="1431886706"/>
        <n v="1476184593"/>
        <n v="1361300615"/>
        <n v="1477043072"/>
        <n v="1329759452"/>
        <n v="1409743772"/>
        <n v="1484667168"/>
        <n v="1429580578"/>
        <n v="1453461865"/>
        <n v="1471971621"/>
        <n v="1484037977"/>
        <n v="1436804063"/>
        <n v="1462835014"/>
        <n v="1402945408"/>
        <n v="1367798074"/>
        <n v="1460055300"/>
        <n v="1476764077"/>
        <n v="1444690700"/>
        <n v="1390860695"/>
        <n v="1409261825"/>
        <n v="1406066440"/>
        <n v="1456423890"/>
        <n v="1451746123"/>
        <n v="1433775668"/>
        <n v="1402693689"/>
        <n v="1483719939"/>
        <n v="1467831668"/>
        <n v="1341875544"/>
        <n v="1463351329"/>
        <n v="1445975661"/>
        <n v="1346276349"/>
        <n v="1313024422"/>
        <n v="1350605844"/>
        <n v="1453730176"/>
        <n v="1349209368"/>
        <n v="1482353513"/>
        <n v="1485278620"/>
        <n v="1398895756"/>
        <n v="1396360890"/>
        <n v="1460557809"/>
        <n v="1485892300"/>
        <n v="1339207647"/>
        <n v="1449650173"/>
        <n v="1411246751"/>
        <n v="1455147245"/>
        <n v="1360271299"/>
        <n v="1408734015"/>
        <n v="1422540059"/>
        <n v="1476559608"/>
        <n v="1478131673"/>
        <n v="1360551250"/>
        <n v="1425531666"/>
        <n v="1336627492"/>
        <n v="1479414344"/>
        <n v="1346042417"/>
        <n v="1361248701"/>
        <n v="1481053647"/>
        <n v="1437115236"/>
        <n v="1367355313"/>
        <n v="1369864301"/>
        <n v="1459355950"/>
        <n v="1446914836"/>
        <n v="1382449733"/>
        <n v="1345716422"/>
        <n v="1361490161"/>
        <n v="1436888274"/>
        <n v="1375880598"/>
        <n v="1372177288"/>
        <n v="1467008916"/>
        <n v="1486745663"/>
        <n v="1360830239"/>
        <n v="1480360736"/>
        <n v="1390323617"/>
        <n v="1471887121"/>
        <n v="1480493014"/>
        <n v="1457120942"/>
        <n v="1361250539"/>
        <n v="1481366052"/>
        <n v="1407178107"/>
        <n v="1488823290"/>
        <n v="1473782592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6-03-03T16:50:29"/>
        <d v="2016-09-15T20:22:44"/>
        <d v="2016-05-03T14:19:42"/>
        <d v="2016-02-16T16:35:59"/>
        <d v="2016-02-25T17:32:10"/>
        <d v="2014-07-11T16:45:02"/>
        <d v="2016-10-06T13:10:54"/>
        <d v="2015-03-04T00:16:46"/>
        <d v="2016-04-17T17:30:53"/>
        <d v="2016-05-13T17:46:51"/>
        <d v="2015-10-05T18:29:08"/>
        <d v="2015-10-30T04:32:33"/>
        <d v="2014-06-30T20:53:59"/>
        <d v="2015-04-28T16:38:09"/>
        <d v="2016-10-19T00:31:01"/>
        <d v="2015-11-20T17:27:05"/>
        <d v="2017-03-15T15:30:07"/>
        <d v="2015-09-14T15:11:24"/>
        <d v="2015-01-15T16:24:37"/>
        <d v="2016-04-07T03:27:36"/>
        <d v="2015-04-07T19:53:30"/>
        <d v="2016-02-01T14:39:49"/>
        <d v="2015-11-04T20:59:25"/>
        <d v="2016-03-31T22:36:48"/>
        <d v="2015-05-23T17:31:06"/>
        <d v="2015-05-18T12:20:11"/>
        <d v="2016-10-22T10:50:30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6-12-28T18:54:02"/>
        <d v="2014-12-29T13:04:38"/>
        <d v="2015-09-10T14:10:48"/>
        <d v="2016-03-08T09:34:06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30T20:11:12"/>
        <d v="2015-03-12T19:22:39"/>
        <d v="2014-11-28T21:08:45"/>
        <d v="2016-07-20T15:01:43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6-01-09T11:28:49"/>
        <d v="2015-03-25T21:52:21"/>
        <d v="2016-06-08T00:31:42"/>
        <d v="2016-01-14T19:02:06"/>
        <d v="2015-06-24T21:33:48"/>
        <d v="2015-02-10T20:13:02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5-04-13T14:54:16"/>
        <d v="2016-07-08T18:38:29"/>
        <d v="2016-04-27T15:02:53"/>
        <d v="2014-10-15T02:59:50"/>
        <d v="2014-11-05T22:58:45"/>
        <d v="2016-05-22T15:02:31"/>
        <d v="2014-10-09T06:43:10"/>
        <d v="2014-10-06T21:08:24"/>
        <d v="2016-05-27T00:04:51"/>
        <d v="2016-02-01T22:41:07"/>
        <d v="2016-06-14T23:29:16"/>
        <d v="2016-04-01T16:33:14"/>
        <d v="2015-06-05T15:38:37"/>
        <d v="2014-09-07T18:26:15"/>
        <d v="2016-08-14T15:28:22"/>
        <d v="2016-05-31T06:59:46"/>
        <d v="2016-03-04T18:17:07"/>
        <d v="2015-11-01T04:35:29"/>
        <d v="2015-08-14T15:54:20"/>
        <d v="2016-02-10T00:24:46"/>
        <d v="2015-05-15T19:36:15"/>
        <d v="2016-09-15T15:36:18"/>
        <d v="2014-08-30T08:40:20"/>
        <d v="2015-02-12T01:50:01"/>
        <d v="2014-05-06T22:11:30"/>
        <d v="2016-11-15T05:09:35"/>
        <d v="2015-07-28T12:07:53"/>
        <d v="2015-03-01T18:51:17"/>
        <d v="2017-01-11T06:16:58"/>
        <d v="2014-09-08T03:54:17"/>
        <d v="2014-05-02T19:26:37"/>
        <d v="2015-10-30T12:56:44"/>
        <d v="2016-03-24T10:16:40"/>
        <d v="2015-05-04T10:20:44"/>
        <d v="2014-06-21T13:19:52"/>
        <d v="2014-08-18T20:56:40"/>
        <d v="2015-05-01T15:28:02"/>
        <d v="2014-10-16T16:33:48"/>
        <d v="2016-04-15T20:21:13"/>
        <d v="2017-03-06T18:04:48"/>
        <d v="2015-10-28T16:06:07"/>
        <d v="2016-03-17T20:17:35"/>
        <d v="2015-05-22T13:41:22"/>
        <d v="2016-03-01T18:17:36"/>
        <d v="2016-01-12T11:29:44"/>
        <d v="2016-08-11T20:46:11"/>
        <d v="2016-06-14T01:11:47"/>
        <d v="2014-07-08T15:30:42"/>
        <d v="2016-07-04T16:07:36"/>
        <d v="2015-07-29T16:41:46"/>
        <d v="2014-10-15T20:22:25"/>
        <d v="2014-10-02T02:24:25"/>
        <d v="2017-02-22T13:33:54"/>
        <d v="2014-12-17T14:03:06"/>
        <d v="2014-05-20T07:26:27"/>
        <d v="2015-01-16T20:19:12"/>
        <d v="2015-08-16T16:51:40"/>
        <d v="2014-05-20T17:22:53"/>
        <d v="2014-08-31T14:03:20"/>
        <d v="2015-10-01T10:53:17"/>
        <d v="2015-05-28T12:05:02"/>
        <d v="2016-06-23T19:32:38"/>
        <d v="2016-04-20T11:31:00"/>
        <d v="2015-10-12T18:16:07"/>
        <d v="2016-05-13T12:57:34"/>
        <d v="2017-02-23T11:05:54"/>
        <d v="2015-02-18T02:32:48"/>
        <d v="2015-02-18T17:35:38"/>
        <d v="2015-06-22T18:16:58"/>
        <d v="2014-09-18T05:50:09"/>
        <d v="2017-01-23T08:50:02"/>
        <d v="2016-09-30T15:11:19"/>
        <d v="2015-02-01T16:54:31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04-27T05:59:44"/>
        <d v="2015-05-16T17:05:44"/>
        <d v="2014-08-01T12:39:12"/>
        <d v="2015-08-04T19:04:37"/>
        <d v="2014-06-18T23:48:24"/>
        <d v="2014-07-21T19:41:30"/>
        <d v="2015-02-21T02:11:57"/>
        <d v="2015-04-13T01:37:17"/>
        <d v="2015-05-08T21:56:38"/>
        <d v="2015-02-20T17:07:15"/>
        <d v="2016-10-22T03:36:30"/>
        <d v="2015-09-08T14:51:52"/>
        <d v="2014-07-28T16:18:55"/>
        <d v="2014-07-10T13:05:48"/>
        <d v="2015-01-28T17:11:15"/>
        <d v="2015-01-14T22:34:19"/>
        <d v="2014-08-10T18:24:37"/>
        <d v="2016-04-19T10:22:30"/>
        <d v="2016-02-21T03:23:43"/>
        <d v="2015-11-25T16:41:59"/>
        <d v="2015-05-08T13:55:54"/>
        <d v="2014-07-11T17:20:48"/>
        <d v="2016-12-05T13:06:20"/>
        <d v="2015-11-30T23:08:02"/>
        <d v="2014-08-07T08:31:46"/>
        <d v="2014-06-27T14:17:25"/>
        <d v="2015-04-02T13:04:09"/>
        <d v="2016-12-26T21:41:22"/>
        <d v="2014-07-06T14:52:09"/>
        <d v="2015-02-22T04:34:59"/>
        <d v="2015-03-11T05:16:22"/>
        <d v="2016-01-01T00:11:11"/>
        <d v="2015-05-17T12:59:14"/>
        <d v="2015-04-07T10:09:54"/>
        <d v="2016-08-18T18:08:42"/>
        <d v="2015-01-19T15:14:22"/>
        <d v="2015-03-30T18:53:03"/>
        <d v="2015-10-17T19:23:42"/>
        <d v="2015-03-25T17:22:07"/>
        <d v="2015-05-12T06:29:56"/>
        <d v="2014-10-11T08:30:16"/>
        <d v="2016-06-13T20:48:18"/>
        <d v="2017-03-14T08:35:56"/>
        <d v="2014-09-23T19:05:49"/>
        <d v="2016-05-07T01:41:55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5-10-20T16:35:03"/>
        <d v="2014-07-01T16:45:59"/>
        <d v="2016-08-27T10:37:09"/>
        <d v="2014-05-21T12:37:21"/>
        <d v="2014-08-21T19:16:13"/>
        <d v="2015-01-27T00:16:12"/>
        <d v="2015-08-30T21:12:39"/>
        <d v="2016-02-05T02:10:02"/>
        <d v="2015-10-20T19:35:27"/>
        <d v="2016-03-23T21:59:44"/>
        <d v="2014-12-30T22:45:44"/>
        <d v="2015-07-16T10:28:10"/>
        <d v="2014-06-20T03:24:46"/>
        <d v="2017-02-13T14:38:49"/>
        <d v="2015-03-16T20:35:29"/>
        <d v="2014-12-09T21:42:19"/>
        <d v="2015-01-16T18:26:50"/>
        <d v="2014-07-14T03:14:56"/>
        <d v="2016-04-01T14:18:38"/>
        <d v="2014-05-21T17:06:34"/>
        <d v="2015-07-07T22:24:54"/>
        <d v="2014-10-10T15:22:27"/>
        <d v="2015-08-03T04:19:46"/>
        <d v="2011-04-11T03:49:20"/>
        <d v="2014-05-29T14:05:24"/>
        <d v="2017-03-13T03:38:41"/>
        <d v="2015-08-01T16:04:5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5-02-21T03:10:44"/>
        <d v="2016-05-16T17:01:30"/>
        <d v="2015-10-20T19:45:17"/>
        <d v="2014-07-09T22:27:26"/>
        <d v="2015-08-10T22:31:19"/>
        <d v="2016-11-16T17:36:09"/>
        <d v="2016-05-06T10:43:47"/>
        <d v="2016-04-08T08:59:26"/>
        <d v="2015-04-01T08:59:32"/>
        <d v="2015-05-14T19:10:18"/>
        <d v="2016-01-10T17:51:38"/>
        <d v="2016-06-02T05:58:09"/>
        <d v="2015-02-12T17:23:12"/>
        <d v="2017-01-28T18:44:10"/>
        <d v="2016-07-02T22:14:12"/>
        <d v="2014-06-05T12:40:28"/>
        <d v="2014-08-25T19:34:44"/>
        <d v="2015-12-22T21:18:29"/>
        <d v="2015-01-15T23:02:10"/>
        <d v="2016-06-11T01:15:38"/>
        <d v="2015-04-11T06:25:11"/>
        <d v="2014-11-25T16:15:33"/>
        <d v="2015-05-08T19:26:20"/>
        <d v="2015-10-30T21:48:04"/>
        <d v="2016-02-23T01:12:53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6-04-02T03:22:51"/>
        <d v="2014-06-12T14:54:06"/>
        <d v="2016-10-06T13:29:27"/>
        <d v="2015-04-20T19:48:46"/>
        <d v="2015-12-21T19:00:49"/>
        <d v="2015-08-25T10:17:56"/>
        <d v="2015-03-18T17:33:02"/>
        <d v="2016-02-27T00:26:02"/>
        <d v="2015-01-22T04:13:42"/>
        <d v="2016-06-17T18:07:49"/>
        <d v="2016-11-27T03:59:34"/>
        <d v="2016-02-10T22:20:43"/>
        <d v="2014-12-09T17:41:23"/>
        <d v="2014-12-01T17:50:08"/>
        <d v="2014-09-02T14:23:47"/>
        <d v="2015-01-07T04:51:43"/>
        <d v="2014-11-11T13:04:55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4-08-16T15:39:17"/>
        <d v="2014-06-22T18:35:11"/>
        <d v="2015-10-14T17:44:57"/>
        <d v="2015-02-24T23:17:51"/>
        <d v="2015-07-24T16:08:57"/>
        <d v="2014-12-02T02:59:03"/>
        <d v="2015-01-28T06:00:18"/>
        <d v="2015-10-27T22:34:59"/>
        <d v="2015-03-02T19:39:05"/>
        <d v="2016-09-02T02:55:34"/>
        <d v="2015-06-22T23:08:27"/>
        <d v="2015-05-16T10:06:42"/>
        <d v="2015-07-18T16:15:59"/>
        <d v="2015-07-03T19:59:26"/>
        <d v="2016-11-08T16:15:52"/>
        <d v="2017-01-21T00:26:39"/>
        <d v="2014-09-24T19:40:06"/>
        <d v="2015-01-27T16:00:20"/>
        <d v="2014-12-08T01:37:14"/>
        <d v="2017-03-06T17:16:59"/>
        <d v="2016-05-03T13:07:28"/>
        <d v="2015-04-17T17:11:59"/>
        <d v="2016-02-15T09:33:10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4-08-24T22:08:55"/>
        <d v="2014-07-09T23:27:21"/>
        <d v="2015-10-20T17:58:11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5-02-22T12:53:12"/>
        <d v="2015-02-18T16:08:52"/>
        <d v="2014-08-26T05:19:31"/>
        <d v="2015-02-24T10:53:39"/>
        <d v="2015-07-22T06:14:17"/>
        <d v="2015-08-20T14:57:29"/>
        <d v="2015-08-07T09:27:53"/>
        <d v="2014-08-04T13:09:16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5-07-09T02:18:28"/>
        <d v="2016-09-15T16:33:59"/>
        <d v="2015-06-30T13:20:52"/>
        <d v="2014-11-26T04:47:39"/>
        <d v="2016-02-19T22:03:58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5-06-29T05:01:44"/>
        <d v="2016-04-15T01:22:19"/>
        <d v="2015-01-12T19:58:45"/>
        <d v="2016-06-30T02:27:20"/>
        <d v="2016-02-02T21:20:12"/>
        <d v="2014-12-02T16:13:36"/>
        <d v="2014-05-26T16:59:06"/>
        <d v="2015-05-11T19:27:24"/>
        <d v="2014-08-15T19:10:22"/>
        <d v="2014-08-18T17:46:3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6-07-21T14:48:13"/>
        <d v="2016-01-05T15:38:10"/>
        <d v="2016-10-18T03:10:26"/>
        <d v="2015-04-09T12:50:46"/>
        <d v="2014-08-30T10:53:10"/>
        <d v="2014-07-17T07:45:08"/>
        <d v="2015-01-22T22:11:58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4-06-18T04:45:52"/>
        <d v="2015-10-22T03:07:26"/>
        <d v="2015-02-01T05:51:46"/>
        <d v="2015-01-05T11:50:18"/>
        <d v="2016-08-26T08:46:48"/>
        <d v="2014-09-09T23:09:39"/>
        <d v="2016-03-14T19:15:24"/>
        <d v="2016-05-31T15:42:14"/>
        <d v="2016-04-03T19:31:57"/>
        <d v="2014-11-05T13:16:06"/>
        <d v="2015-05-12T16:12:17"/>
        <d v="2016-05-23T02:39:32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4-06-30T15:20:26"/>
        <d v="2016-03-17T22:39:07"/>
        <d v="2015-07-18T10:22:16"/>
        <d v="2015-04-03T18:52:33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4-08-10T12:35:46"/>
        <d v="2016-07-01T01:09:38"/>
        <d v="2014-06-25T19:33:40"/>
        <d v="2015-11-05T16:53:37"/>
        <d v="2016-03-22T02:18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6-05-09T00:57:04"/>
        <d v="2014-11-14T20:00:34"/>
        <d v="2016-01-13T04:33:11"/>
        <d v="2016-07-05T12:06:28"/>
        <d v="2015-03-10T15:51:24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8-05T17:09:42"/>
        <d v="2015-08-10T15:38:43"/>
        <d v="2014-09-20T14:56:15"/>
        <d v="2015-05-31T22:05:07"/>
        <d v="2014-06-03T04:07:58"/>
        <d v="2016-05-02T17:42:30"/>
        <d v="2014-06-03T19:32:3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5-04-17T21:41:54"/>
        <d v="2016-02-09T05:48:07"/>
        <d v="2014-08-29T18:55:56"/>
        <d v="2017-02-09T23:08:28"/>
        <d v="2014-07-02T21:43:02"/>
        <d v="2015-09-30T14:00:12"/>
        <d v="2015-01-22T22:05:25"/>
        <d v="2015-08-06T17:31:15"/>
        <d v="2016-01-06T02:45:3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4-11-20T20:56:12"/>
        <d v="2014-05-21T09:54:09"/>
        <d v="2016-12-18T21:10:36"/>
        <d v="2016-12-21T00:44:54"/>
        <d v="2016-01-05T21:52:1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7-03-09T20:13:39"/>
        <d v="2014-08-28T01:02:41"/>
        <d v="2015-01-18T15:52:36"/>
        <d v="2015-02-26T23:07:06"/>
        <d v="2014-05-29T14:09:34"/>
        <d v="2012-11-13T00:25:00"/>
        <d v="2015-01-14T22:35:54"/>
        <d v="2014-07-10T20:36:01"/>
        <d v="2013-07-10T12:00:15"/>
        <d v="2016-11-14T17:04:21"/>
        <d v="2015-05-26T11:39:02"/>
        <d v="2015-01-23T20:09:13"/>
        <d v="2016-06-30T22:17:33"/>
        <d v="2012-07-27T21:37:03"/>
        <d v="2015-03-09T13:49:48"/>
        <d v="2015-08-18T18:57:2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5-11-03T14:54:54"/>
        <d v="2014-05-25T22:51:35"/>
        <d v="2015-11-26T19:17:39"/>
        <d v="2016-09-17T22:08:58"/>
        <d v="2015-05-04T19:32:31"/>
        <d v="2014-11-03T22:29:09"/>
        <d v="2015-04-09T00:35:08"/>
        <d v="2016-02-03T23:19:28"/>
        <d v="2015-07-01T00:16:05"/>
        <d v="2016-05-02T23:38:29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4-09-23T15:16:31"/>
        <d v="2015-12-20T13:45:23"/>
        <d v="2015-02-13T17:04:53"/>
        <d v="2015-08-14T01:56:53"/>
        <d v="2017-03-13T21:14:29"/>
        <d v="2014-10-28T23:13:51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4-10-08T23:07:24"/>
        <d v="2016-09-07T21:51:48"/>
        <d v="2015-04-30T14:58:23"/>
        <d v="2014-06-23T22:31:45"/>
        <d v="2015-03-26T21:38:16"/>
        <d v="2016-06-13T22:23:59"/>
        <d v="2015-03-27T03:53:02"/>
        <d v="2012-11-05T09:23:41"/>
        <d v="2015-03-07T16:15:45"/>
        <d v="2015-10-12T16:12:15"/>
        <d v="2014-06-09T12:34:56"/>
        <d v="2016-08-13T14:02:55"/>
        <d v="2015-05-19T22:01:33"/>
        <d v="2016-06-07T13:01:23"/>
        <d v="2014-05-01T21:49:01"/>
        <d v="2014-06-02T15:29:12"/>
        <d v="2009-10-02T02:31:46"/>
        <d v="2013-04-04T14:00:34"/>
        <d v="2015-04-21T22:47:58"/>
        <d v="2014-07-08T15:56:49"/>
        <d v="2017-01-09T09:59:05"/>
        <d v="2014-07-28T20:47:16"/>
        <d v="2016-03-31T17:36:17"/>
        <d v="2014-07-16T11:18:30"/>
        <d v="2015-05-05T12:59:53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6-15T19:34:32"/>
        <d v="2014-06-11T02:52:54"/>
        <d v="2015-10-06T14:13:09"/>
        <d v="2014-06-23T15:54:40"/>
        <d v="2014-06-06T12:45:39"/>
        <d v="2014-07-30T18:45:11"/>
        <d v="2015-08-17T18:19:55"/>
        <d v="2014-10-15T20:58:15"/>
        <d v="2014-09-03T14:17:00"/>
        <d v="2014-05-16T20:36:20"/>
        <d v="2016-05-22T13:59:50"/>
        <d v="2014-06-25T18:35:45"/>
        <d v="2014-04-24T12:22:50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5-19T11:04:01"/>
        <d v="2014-05-05T10:43:0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5-05-26T18:07:39"/>
        <d v="2015-03-02T21:17:48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4-10-11T22:07:10"/>
        <d v="2016-10-26T19:15:19"/>
        <d v="2015-10-27T05:03:36"/>
        <d v="2015-02-04T09:13:47"/>
        <d v="2015-04-09T09:35:15"/>
        <d v="2015-06-07T17:30:33"/>
        <d v="2015-02-19T00:35:10"/>
        <d v="2014-09-11T18:48:19"/>
        <d v="2015-03-04T23:47:23"/>
        <d v="2014-09-22T09:47:15"/>
        <d v="2017-03-01T16:50:08"/>
        <d v="2015-12-06T21:13:10"/>
        <d v="2015-05-22T17:32:46"/>
        <d v="2016-01-12T16:07:27"/>
        <d v="2015-07-07T14:12:24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11-16T08:01:25"/>
        <d v="2014-06-17T16:33:43"/>
        <d v="2014-10-28T14:21:23"/>
        <d v="2015-03-31T19:23:47"/>
        <d v="2014-08-05T20:46:38"/>
        <d v="2015-12-01T20:00:56"/>
        <d v="2015-10-05T16:16:44"/>
        <d v="2016-10-06T14:57:47"/>
        <d v="2014-08-28T21:55:49"/>
        <d v="2014-09-30T20:36:53"/>
        <d v="2014-10-27T19:26:50"/>
        <d v="2014-09-19T13:01:24"/>
        <d v="2014-11-20T18:13:31"/>
        <d v="2016-08-03T16:36:20"/>
        <d v="2015-08-31T19:17:38"/>
        <d v="2016-03-21T21:11:16"/>
        <d v="2015-02-19T20:22:38"/>
        <d v="2016-12-05T03:14:05"/>
        <d v="2014-09-19T16:26:12"/>
        <d v="2011-04-13T02:22:42"/>
        <d v="2014-05-22T20:31:20"/>
        <d v="2014-10-03T10:29:35"/>
        <d v="2011-12-07T01:36:01"/>
        <d v="2015-02-23T21:41:52"/>
        <d v="2010-05-14T21:58:26"/>
        <d v="2016-04-20T15:41:12"/>
        <d v="2015-06-16T07:37:07"/>
        <d v="2015-11-01T18:09:32"/>
        <d v="2015-10-06T20:44:40"/>
        <d v="2014-06-16T14:31:15"/>
        <d v="2016-03-11T09:59:46"/>
        <d v="2016-05-03T05:15:42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6-05-21T17:48:24"/>
        <d v="2015-09-12T13:01:38"/>
        <d v="2013-09-24T02:33:58"/>
        <d v="2017-01-05T16:38:55"/>
        <d v="2015-01-30T15:21:16"/>
        <d v="2014-06-03T04:36:18"/>
        <d v="2014-12-17T12:09:11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6-11-01T16:39:42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6-08-10T01:36:22"/>
        <d v="2017-02-22T03:37:47"/>
        <d v="2014-11-15T13:12:57"/>
        <d v="2015-06-04T11:20:30"/>
        <d v="2017-03-13T18:07:27"/>
        <d v="2016-02-01T16:08:13"/>
        <d v="2017-02-01T13:51:19"/>
        <d v="2014-09-10T16:31:48"/>
        <d v="2015-01-29T07:32:16"/>
        <d v="2016-01-03T16:38:00"/>
        <d v="2012-11-30T04:44:32"/>
        <d v="2016-04-22T14:59:34"/>
        <d v="2016-12-29T12:01:58"/>
        <d v="2016-07-05T14:00:03"/>
        <d v="2015-09-03T16:27:25"/>
        <d v="2014-10-11T20:06:20"/>
        <d v="2014-08-29T18:04:57"/>
        <d v="2016-12-01T15:53:27"/>
        <d v="2015-03-09T18:58:47"/>
        <d v="2016-03-30T03:48:24"/>
        <d v="2014-08-07T18:16:58"/>
        <d v="2017-01-11T06:28:53"/>
        <d v="2016-01-03T14:58:48"/>
        <d v="2017-02-04T06:58:27"/>
        <d v="2015-10-16T20:29:06"/>
        <d v="2015-03-03T23:00:37"/>
        <d v="2016-01-26T07:25:01"/>
        <d v="2014-09-09T18:43:14"/>
        <d v="2015-03-18T12:22:05"/>
        <d v="2014-09-12T21:55:48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09-09T18:20:28"/>
        <d v="2015-07-04T00:44:42"/>
        <d v="2015-10-29T20:22:21"/>
        <d v="2016-06-03T18:47:00"/>
        <d v="2016-04-29T14:52:07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8T18:27:06"/>
        <d v="2013-11-19T18:56:00"/>
        <d v="2015-09-21T15:01:14"/>
        <d v="2016-11-15T13:39:49"/>
        <d v="2016-06-09T23:49:58"/>
        <d v="2014-01-24T18:43:38"/>
        <d v="2016-08-30T14:58:37"/>
        <d v="2015-01-13T21:07:51"/>
        <d v="2015-06-12T12:47:45"/>
        <d v="2014-10-11T18:48:21"/>
        <d v="2015-09-15T02:30:53"/>
        <d v="2016-12-09T22:35:11"/>
        <d v="2015-09-29T14:59:43"/>
        <d v="2015-05-04T17:40:43"/>
        <d v="2015-02-21T15:38:04"/>
        <d v="2016-11-22T15:55:27"/>
        <d v="2016-12-03T21:29:28"/>
        <d v="2013-10-16T11:39:08"/>
        <d v="2016-01-19T17:00:27"/>
        <d v="2016-05-16T10:00:28"/>
        <d v="2014-11-12T20:43:48"/>
        <d v="2014-09-09T15:58:04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02T13:48:03"/>
        <d v="2014-04-26T11:26:29"/>
        <d v="2013-07-22T22:20:31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4-07-31T16:49:20"/>
        <d v="2016-02-29T23:48:05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6-03-24T19:21:05"/>
        <d v="2016-05-04T11:19:12"/>
        <d v="2015-04-15T19:14:28"/>
        <d v="2014-06-19T09:21:30"/>
        <d v="2014-07-28T18:33:01"/>
        <d v="2014-07-11T17:49:52"/>
        <d v="2016-02-02T22:43:41"/>
        <d v="2015-04-03T20:58:47"/>
        <d v="2015-01-09T03:39:39"/>
        <d v="2016-02-03T23:57:26"/>
        <d v="2015-01-17T07:13:43"/>
        <d v="2015-08-17T08:41:44"/>
        <d v="2016-07-25T06:41:21"/>
        <d v="2016-05-21T08:41:21"/>
        <d v="2015-12-03T13:47:00"/>
        <d v="2016-01-21T20:07:47"/>
        <d v="2017-01-17T19:51:10"/>
        <d v="2016-08-15T21:10:47"/>
        <d v="2014-09-01T22:00:01"/>
        <d v="2014-10-02T14:09:37"/>
        <d v="2015-02-18T17:19:46"/>
        <d v="2015-01-16T14:05:47"/>
        <d v="2014-12-02T15:25:53"/>
        <d v="2014-12-17T14:42:04"/>
        <d v="2016-05-19T19:32:19"/>
        <d v="2016-02-14T05:39:40"/>
        <d v="2014-07-13T02:09:15"/>
        <d v="2015-03-30T14:07:06"/>
        <d v="2015-08-29T05:37:27"/>
        <d v="2017-01-27T13:05:58"/>
        <d v="2014-05-06T22:31:40"/>
        <d v="2014-05-20T01:06:09"/>
        <d v="2014-06-26T22:48:32"/>
        <d v="2016-01-30T16:58:40"/>
        <d v="2014-09-08T02:05:00"/>
        <d v="2016-04-22T10:26:05"/>
        <d v="2015-06-10T11:06:11"/>
        <d v="2015-06-24T20:30:40"/>
        <d v="2014-11-10T20:49:12"/>
        <d v="2015-05-26T11:05:24"/>
        <d v="2014-07-19T17:32:33"/>
        <d v="2015-09-25T12:43:56"/>
        <d v="2016-03-31T17:48:07"/>
        <d v="2016-12-08T05:38:02"/>
        <d v="2014-07-02T10:01:50"/>
        <d v="2016-06-20T12:02:11"/>
        <d v="2015-02-02T14:22:30"/>
        <d v="2015-08-11T19:46:52"/>
        <d v="2015-05-04T15:04:10"/>
        <d v="2015-07-06T08:43:27"/>
        <d v="2016-09-19T08:21:34"/>
        <d v="2014-06-10T12:38:27"/>
        <d v="2015-05-31T03:25:24"/>
        <d v="2015-06-05T13:59:35"/>
        <d v="2016-05-13T13:25:38"/>
        <d v="2014-10-16T04:05:31"/>
        <d v="2016-05-15T17:42:46"/>
        <d v="2015-05-28T18:22:38"/>
        <d v="2016-12-07T13:05:05"/>
        <d v="2015-07-10T17:59:38"/>
        <d v="2016-06-29T16:50:43"/>
        <d v="2016-08-09T21:35:59"/>
        <d v="2015-04-27T18:09:58"/>
        <d v="2015-02-03T17:17:27"/>
        <d v="2015-07-15T15:01:12"/>
        <d v="2015-09-01T15:21:50"/>
        <d v="2015-04-26T12:44:58"/>
        <d v="2015-08-09T12:20:00"/>
        <d v="2014-12-17T23:58:02"/>
        <d v="2016-03-29T16:20:32"/>
        <d v="2016-11-20T02:38:40"/>
        <d v="2014-09-15T12:52:02"/>
        <d v="2014-11-03T15:28:26"/>
        <d v="2014-12-24T12:11:23"/>
        <d v="2017-01-23T13:25:52"/>
        <d v="2015-05-08T00:52:05"/>
        <d v="2014-06-06T10:08:09"/>
        <d v="2015-10-07T16:43:36"/>
        <d v="2015-06-28T05:32:39"/>
        <d v="2015-06-16T00:50:12"/>
        <d v="2016-04-19T11:10:48"/>
        <d v="2014-06-30T22:41:41"/>
        <d v="2016-01-11T13:56:54"/>
        <d v="2014-05-27T18:16:21"/>
        <d v="2015-04-15T18:01:48"/>
        <d v="2016-05-09T15:06:59"/>
        <d v="2014-05-30T01:55:44"/>
        <d v="2015-02-18T22:00:22"/>
        <d v="2014-12-03T07:58:03"/>
        <d v="2012-01-15T17:31:08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6-01-13T05:51:57"/>
        <d v="2016-04-24T13:14:14"/>
        <d v="2016-05-04T16:24:26"/>
        <d v="2014-07-22T14:34:56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5-10-05T18:26:31"/>
        <d v="2017-02-09T12:21:31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03-02T07:14:53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4-12-15T19:55:07"/>
        <d v="2016-08-08T21:42:08"/>
        <d v="2015-04-07T14:01:04"/>
        <d v="2016-07-02T14:00:08"/>
        <d v="2014-12-31T16:53:34"/>
        <d v="2015-05-25T22:34:12"/>
        <d v="2016-07-20T10:05:40"/>
        <d v="2016-01-29T20:22:56"/>
        <d v="2015-12-22T05:05:19"/>
        <d v="2015-06-08T07:09:36"/>
        <d v="2015-06-15T20:18:53"/>
        <d v="2016-07-13T22:53:29"/>
        <d v="2016-01-04T06:03:17"/>
        <d v="2015-01-12T16:57:37"/>
        <d v="2014-12-15T14:48:36"/>
        <d v="2016-05-07T06:37:01"/>
        <d v="2016-02-11T22:36:54"/>
        <d v="2014-11-17T02:51:29"/>
        <d v="2014-06-03T17:02:44"/>
        <d v="2014-06-18T15:35:24"/>
        <d v="2013-10-03T20:49:27"/>
        <d v="2015-02-06T13:57:05"/>
        <d v="2016-08-08T11:20:40"/>
        <d v="2016-10-18T10:36:34"/>
        <d v="2014-07-21T15:38:18"/>
        <d v="2016-03-15T21:03:57"/>
        <d v="2014-05-30T21:26:47"/>
        <d v="2016-01-31T22:43:06"/>
        <d v="2015-06-09T07:11:36"/>
        <d v="2014-07-10T06:25:04"/>
        <d v="2015-06-17T14:43:27"/>
        <d v="2015-06-23T19:34:53"/>
        <d v="2015-05-12T02:13:11"/>
        <d v="2016-10-14T09:17:40"/>
        <d v="2014-08-18T19:10:10"/>
        <d v="2016-01-05T15:43:19"/>
        <d v="2014-12-09T20:58:03"/>
        <d v="2014-06-05T14:22:27"/>
        <d v="2016-06-10T04:41:12"/>
        <d v="2015-02-23T19:01:10"/>
        <d v="2015-07-08T11:34:30"/>
        <d v="2015-06-17T10:32:59"/>
        <d v="2015-04-20T19:39:16"/>
        <d v="2014-12-29T19:37:11"/>
        <d v="2016-11-01T01:23:31"/>
        <d v="2015-11-03T18:00:28"/>
        <d v="2016-10-21T19:25:46"/>
        <d v="2014-08-05T00:14:30"/>
        <d v="2015-02-05T19:57:37"/>
        <d v="2016-05-23T01:05:57"/>
        <d v="2015-05-20T01:00:16"/>
        <d v="2014-09-15T14:26:56"/>
        <d v="2015-06-29T13:44:57"/>
        <d v="2016-03-22T11:55:25"/>
        <d v="2015-07-18T16:19:38"/>
        <d v="2015-01-12T19:12:18"/>
        <d v="2015-04-30T20:21:43"/>
        <d v="2015-10-17T10:18:41"/>
        <d v="2016-02-17T14:03:10"/>
        <d v="2015-02-25T00:51:19"/>
        <d v="2015-11-13T02:26:32"/>
        <d v="2015-04-06T22:16:07"/>
        <d v="2014-05-01T22:27:25"/>
        <d v="2016-04-02T21:26:38"/>
        <d v="2014-05-12T19:33:18"/>
        <d v="2014-04-10T12:36:26"/>
        <d v="2015-06-12T10:25:12"/>
        <d v="2015-06-15T21:50:44"/>
        <d v="2016-05-05T10:25:18"/>
        <d v="2014-05-07T19:20:1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4:14:56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4-04-30T03:21:04"/>
        <d v="2016-06-24T11:28:48"/>
        <d v="2013-08-05T19:04:29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9-17T07:00:10"/>
        <d v="2014-09-19T06:46:07"/>
        <d v="2014-08-12T14:01:08"/>
        <d v="2014-04-25T13:32:38"/>
        <d v="2015-10-07T12:23:08"/>
        <d v="2016-01-12T16:29:03"/>
        <d v="2016-05-16T18:14:59"/>
        <d v="2014-10-26T17:01:34"/>
        <d v="2014-05-22T16:00:09"/>
        <d v="2014-06-25T13:39:40"/>
        <d v="2014-07-08T17:41:10"/>
        <d v="2014-05-13T02:32:33"/>
        <d v="2015-09-23T13:58:17"/>
        <d v="2015-02-17T22:47:44"/>
        <d v="2015-03-09T08:53:21"/>
        <d v="2014-09-16T04:02:06"/>
        <d v="2015-02-15T00:12:03"/>
        <d v="2015-09-21T03:03:53"/>
        <d v="2015-11-03T17:05:15"/>
        <d v="2017-02-17T12:18:59"/>
        <d v="2015-10-06T13:16:15"/>
        <d v="2016-03-13T14:57:37"/>
        <d v="2016-03-19T19:43:05"/>
        <d v="2015-06-01T12:14:58"/>
        <d v="2016-03-29T15:24:05"/>
        <d v="2014-05-22T02:18:32"/>
        <d v="2016-11-19T17:49:21"/>
        <d v="2016-08-19T20:30:46"/>
        <d v="2014-06-02T13:01:54"/>
        <d v="2016-06-13T15:09:20"/>
        <d v="2014-11-07T02:44:19"/>
        <d v="2015-07-08T17:22:26"/>
        <d v="2015-04-21T02:47:18"/>
        <d v="2014-12-12T10:15:24"/>
        <d v="2014-10-14T13:00:55"/>
        <d v="2015-10-09T17:59:41"/>
        <d v="2015-03-06T09:23:41"/>
        <d v="2016-05-20T22:32:01"/>
        <d v="2016-05-21T16:45:16"/>
        <d v="2016-09-09T10:28:26"/>
        <d v="2015-11-09T19:49:59"/>
        <d v="2014-08-21T19:23:05"/>
        <d v="2015-05-04T14:46:35"/>
        <d v="2015-12-04T20:17:36"/>
        <d v="2017-02-01T00:45:37"/>
        <d v="2016-09-02T03:25:44"/>
        <d v="2015-01-25T03:15:40"/>
        <d v="2015-06-10T00:54:07"/>
        <d v="2017-02-02T23:18:01"/>
        <d v="2014-04-18T11:18:58"/>
        <d v="2016-06-25T20:41:37"/>
        <d v="2014-11-07T06:24:24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1-27T21:48:41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6-09-27T06:40:34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4-07-30T20:43:05"/>
        <d v="2014-08-14T21:05:16"/>
        <d v="2015-08-05T15:45:46"/>
        <d v="2016-10-20T11:14:02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4-04-29T20:09:08"/>
        <d v="2014-05-06T14:39:33"/>
        <d v="2014-08-28T23:01:02"/>
        <d v="2015-02-21T00:18:54"/>
        <d v="2014-08-11T20:45:08"/>
        <d v="2017-01-19T16:39:08"/>
        <d v="2015-07-20T17:03:40"/>
        <d v="2015-02-18T16:07:12"/>
        <d v="2015-07-07T15:31:47"/>
        <d v="2016-01-11T21:14:13"/>
        <d v="2015-09-23T17:26:46"/>
        <d v="2014-07-09T17:37:20"/>
        <d v="2015-02-20T06:39:10"/>
        <d v="2014-08-27T22:43:04"/>
        <d v="2015-11-04T19:01:26"/>
        <d v="2015-05-01T18:32:51"/>
        <d v="2014-10-09T09:00:46"/>
        <d v="2015-06-02T15:39:37"/>
        <d v="2015-06-18T23:16:59"/>
        <d v="2014-10-25T22:52:58"/>
        <d v="2016-11-01T19:58:45"/>
        <d v="2015-01-12T22:31:43"/>
        <d v="2016-06-24T18:34:50"/>
        <d v="2016-02-22T23:27:29"/>
        <d v="2014-11-07T20:37:46"/>
        <d v="2015-08-03T21:58:50"/>
        <d v="2016-05-10T00:59:50"/>
        <d v="2015-11-15T13:29:36"/>
        <d v="2016-02-18T10:13:25"/>
        <d v="2014-07-09T18:53:24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6-06-03T12:54:44"/>
        <d v="2015-05-19T10:41:07"/>
        <d v="2017-02-09T17:36:33"/>
        <d v="2016-09-06T22:27:24"/>
        <d v="2015-06-16T19:47:50"/>
        <d v="2014-12-01T21:33:59"/>
        <d v="2016-03-18T21:31:12"/>
        <d v="2015-06-30T06:24:50"/>
        <d v="2016-04-23T00:22:36"/>
        <d v="2016-09-14T10:53:54"/>
        <d v="2015-01-22T21:08:54"/>
        <d v="2016-03-01T00:58:45"/>
        <d v="2014-07-19T04:13:01"/>
        <d v="2015-09-14T22:01:03"/>
        <d v="2015-06-13T07:35:44"/>
        <d v="2014-11-04T18:18:08"/>
        <d v="2015-05-23T19:50:39"/>
        <d v="2015-03-24T18:26:00"/>
        <d v="2016-08-02T20:19:26"/>
        <d v="2012-04-14T22:28:39"/>
        <d v="2016-07-15T14:30:57"/>
        <d v="2016-06-17T17:39:36"/>
        <d v="2016-04-23T16:12:18"/>
        <d v="2015-04-08T17:51:02"/>
        <d v="2016-11-11T23:22:34"/>
        <d v="2014-06-06T18:31:06"/>
        <d v="2014-05-13T16:26:58"/>
        <d v="2015-07-03T11:13:12"/>
        <d v="2015-03-01T15:39:51"/>
        <d v="2015-01-30T22:16:41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5-05-02T21:00:01"/>
        <d v="2014-07-01T04:56:07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1-03-31T03:42:17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7-21T20:02:56"/>
        <d v="2014-08-01T15:47:58"/>
        <d v="2014-08-17T22:10:38"/>
        <d v="2015-04-21T21:21:06"/>
        <d v="2015-01-21T03:57:17"/>
        <d v="2015-05-27T21:44:14"/>
        <d v="2016-09-09T18:25:10"/>
        <d v="2016-12-20T15:57:51"/>
        <d v="2015-06-16T17:24:36"/>
        <d v="2016-05-31T00:14:56"/>
        <d v="2016-03-31T08:02:51"/>
        <d v="2015-06-10T23:50:06"/>
        <d v="2015-06-24T08:16:47"/>
        <d v="2016-05-20T19:10:21"/>
        <d v="2014-06-03T16:03:01"/>
        <d v="2014-11-21T17:11:30"/>
        <d v="2015-06-02T14:11:08"/>
        <d v="2016-12-14T23:07:35"/>
        <d v="2014-08-12T12:39:21"/>
        <d v="2015-02-23T14:29:35"/>
        <d v="2016-02-17T16:13:16"/>
        <d v="2015-03-15T08:17:06"/>
        <d v="2017-01-15T12:43:39"/>
        <d v="2016-08-24T01:21:53"/>
        <d v="2015-11-02T23:14:40"/>
        <d v="2015-12-15T18:16:56"/>
        <d v="2014-08-11T20:09:34"/>
        <d v="2010-10-27T06:20:03"/>
        <d v="2016-07-08T10:20:56"/>
        <d v="2016-03-29T03:03:08"/>
        <d v="2014-12-16T19:39:40"/>
        <d v="2014-06-30T15:04:27"/>
        <d v="2015-02-01T23:53:39"/>
        <d v="2015-10-25T16:50:11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5-24T16:14:40"/>
        <d v="2014-08-21T06:59:23"/>
        <d v="2015-12-03T04:20:07"/>
        <d v="2016-08-03T12:34:20"/>
        <d v="2016-03-02T12:00:06"/>
        <d v="2014-07-21T20:24:03"/>
        <d v="2016-04-05T04:02:40"/>
        <d v="2015-09-28T17:33:36"/>
        <d v="2016-04-30T03:12:47"/>
        <d v="2016-05-02T17:12:49"/>
        <d v="2015-03-23T14:45:31"/>
        <d v="2014-08-02T05:45:54"/>
        <d v="2016-09-20T02:48:16"/>
        <d v="2016-03-23T21:02:45"/>
        <d v="2015-06-14T19:32:39"/>
        <d v="2016-02-20T00:27:30"/>
        <d v="2016-07-15T10:35:20"/>
        <d v="2016-03-17T01:27:24"/>
        <d v="2014-09-02T01:21:43"/>
        <d v="2015-09-21T00:13:17"/>
        <d v="2015-06-30T12:30:22"/>
        <d v="2015-10-05T15:43:59"/>
        <d v="2016-03-10T16:51:20"/>
        <d v="2014-07-13T22:50:11"/>
        <d v="2016-04-20T19:12:56"/>
        <d v="2016-06-27T10:47:48"/>
        <d v="2016-11-02T01:33:49"/>
        <d v="2015-07-08T19:31:29"/>
        <d v="2016-07-10T03:42:43"/>
        <d v="2016-12-30T18:56:48"/>
        <d v="2014-06-04T19:37:14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3-18T21:27:59"/>
        <d v="2014-12-09T18:33:38"/>
        <d v="2014-12-22T20:53:30"/>
        <d v="2015-08-17T17:56:11"/>
        <d v="2015-05-15T00:20:55"/>
        <d v="2014-07-09T18:55:05"/>
        <d v="2014-04-23T20:01:47"/>
        <d v="2015-04-08T20:47:29"/>
        <d v="2015-07-01T20:32:28"/>
        <d v="2015-02-09T04:26:23"/>
        <d v="2014-07-26T16:00:57"/>
        <d v="2015-05-31T16:43:23"/>
        <d v="2016-03-01T20:08:44"/>
        <d v="2017-01-11T01:22:14"/>
        <d v="2016-08-29T19:14:02"/>
        <d v="2016-04-06T07:17:21"/>
        <d v="2014-06-24T08:49:38"/>
        <d v="2014-10-29T18:02:5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6-07-30T09:32:28"/>
        <d v="2012-03-28T23:51:28"/>
        <d v="2013-02-20T12:37:05"/>
        <d v="2016-05-24T16:00:25"/>
        <d v="2015-01-12T15:23:40"/>
        <d v="2016-06-08T23:29:55"/>
        <d v="2014-10-02T07:04:5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3-26T09:54:05"/>
        <d v="2014-07-09T19:05:51"/>
        <d v="2014-06-09T16:27:42"/>
        <d v="2015-05-01T15:32:27"/>
        <d v="2017-03-09T13:54:05"/>
        <d v="2013-04-11T16:51:11"/>
        <d v="2014-05-16T15:16:04"/>
        <d v="2014-11-14T18:09:51"/>
        <d v="2015-06-22T19:00:21"/>
        <d v="2016-04-05T11:47:40"/>
        <d v="2014-06-01T23:50:31"/>
        <d v="2016-01-21T00:03:49"/>
        <d v="2016-07-19T20:24:33"/>
        <d v="2015-07-23T20:18:55"/>
        <d v="2016-07-05T20:57:09"/>
        <d v="2014-07-31T04:48:13"/>
        <d v="2014-07-21T06:21:27"/>
        <d v="2014-10-31T18:04:22"/>
        <d v="2016-10-05T13:06:24"/>
        <d v="2016-02-26T22:47:59"/>
        <d v="2017-02-02T10:12:32"/>
        <d v="2015-02-27T20:01:36"/>
        <d v="2014-05-13T17:28:10"/>
        <d v="2016-10-13T00:07:27"/>
        <d v="2017-01-27T22:37:06"/>
        <d v="2014-08-27T15:03:09"/>
        <d v="2015-08-13T19:41:03"/>
        <d v="2013-02-08T19:35:24"/>
        <d v="2014-03-11T11:07:28"/>
        <d v="2015-10-20T19:00:19"/>
        <d v="2015-02-06T17:50:03"/>
        <d v="2015-06-29T19:35:49"/>
        <d v="2013-01-03T04:28:00"/>
        <d v="2013-12-11T23:57:34"/>
        <d v="2016-02-19T14:29:20"/>
        <d v="2016-03-16T19:45:12"/>
        <d v="2014-11-27T02:02:28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4-10-03T09:36:19"/>
        <d v="2014-11-18T11:49:11"/>
        <d v="2012-11-26T20:04:12"/>
        <d v="2013-04-04T13:26:49"/>
        <d v="2013-12-02T19:03:58"/>
        <d v="2016-01-18T17:26:38"/>
        <d v="2015-07-28T15:54:35"/>
        <d v="2014-04-16T21:23:30"/>
        <d v="2014-10-29T14:02:44"/>
        <d v="2016-07-08T11:22:34"/>
        <d v="2014-07-22T04:49:49"/>
        <d v="2016-09-14T22:55:21"/>
        <d v="2014-11-10T18:33:15"/>
        <d v="2015-07-11T04:00:18"/>
        <d v="2015-10-18T21:24:14"/>
        <d v="2014-05-22T01:05:03"/>
        <d v="2014-08-07T05:09:04"/>
        <d v="2015-12-20T16:26:13"/>
        <d v="2014-12-18T00:32:23"/>
        <d v="2016-12-18T20:16:26"/>
        <d v="2014-07-09T17:41:30"/>
        <d v="2015-05-27T05:42:16"/>
        <d v="2014-11-11T20:25:15"/>
        <d v="2015-04-28T17:34:48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2-06T04:55:12"/>
        <d v="2016-04-07T13:09:54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8-17T16:07:19"/>
        <d v="2016-03-23T19:34:33"/>
        <d v="2016-09-14T07:22:31"/>
        <d v="2014-10-20T17:00:47"/>
        <d v="2015-12-21T20:50:48"/>
        <d v="2015-03-20T01:41:39"/>
        <d v="2015-09-18T16:23:47"/>
        <d v="2014-04-17T04:32:45"/>
        <d v="2014-05-20T15:33:51"/>
        <d v="2014-05-07T01:44:24"/>
        <d v="2014-04-11T11:50:52"/>
        <d v="2015-10-01T15:06:47"/>
        <d v="2015-10-02T18:41:08"/>
        <d v="2015-08-19T02:49:10"/>
        <d v="2015-02-18T01:11:06"/>
        <d v="2016-04-09T16:25:10"/>
        <d v="2014-07-07T16:10:46"/>
        <d v="2014-12-09T16:31:36"/>
        <d v="2014-09-20T08:00:34"/>
        <d v="2014-05-28T05:14:15"/>
        <d v="2014-11-01T12:39:47"/>
        <d v="2015-07-16T16:12:01"/>
        <d v="2015-06-27T02:35:53"/>
        <d v="2016-11-08T14:48:26"/>
        <d v="2014-08-14T21:11:25"/>
        <d v="2014-07-07T21:50:19"/>
        <d v="2014-12-20T19:47:03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4-06-16T09:29:25"/>
        <d v="2014-10-15T22:28:04"/>
        <d v="2015-11-10T16:51:01"/>
        <d v="2014-08-29T01:27:51"/>
        <d v="2016-07-24T03:07:17"/>
        <d v="2014-07-07T14:31:17"/>
        <d v="2016-11-16T00:59:40"/>
        <d v="2016-10-03T02:13:39"/>
        <d v="2016-07-07T04:32:47"/>
        <d v="2015-05-15T12:36:49"/>
        <d v="2015-09-01T16:44:46"/>
        <d v="2014-06-19T02:57:08"/>
        <d v="2015-05-27T01:40:14"/>
        <d v="2014-07-31T12:59:53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7-01-02T21:50:36"/>
        <d v="2014-04-24T14:14:19"/>
        <d v="2014-10-03T18:18:29"/>
        <d v="2016-05-05T23:49:38"/>
        <d v="2015-10-26T16:08:38"/>
        <d v="2014-10-19T16:23:26"/>
        <d v="2015-02-26T05:05:59"/>
        <d v="2010-12-19T21:17:07"/>
        <d v="2015-11-21T20:06:57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6-02-01T19:21:27"/>
        <d v="2014-10-16T21:08:44"/>
        <d v="2014-10-08T02:58:00"/>
        <d v="2016-10-01T12:50:55"/>
        <d v="2015-02-19T17:51:38"/>
        <d v="2014-08-15T00:36:30"/>
        <d v="2014-04-24T15:15:31"/>
        <d v="2015-01-12T01:12:39"/>
        <d v="2015-02-07T04:44:52"/>
        <d v="2013-06-22T20:09:12"/>
        <d v="2015-06-18T19:16:38"/>
        <d v="2016-05-17T06:21:10"/>
        <d v="2017-01-31T19:19:15"/>
        <d v="2015-08-22T03:11:16"/>
        <d v="2015-08-03T00:28:25"/>
        <d v="2016-09-06T19:15:35"/>
        <d v="2014-06-30T18:38:02"/>
        <d v="2015-05-30T20:57:18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4-05-30T17:26:51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27T15:00:23"/>
        <d v="2015-12-03T19:38:28"/>
        <d v="2012-11-20T11:58:45"/>
        <d v="2016-04-13T19:04:23"/>
        <d v="2014-10-04T14:20:36"/>
        <d v="2016-03-28T22:22:07"/>
        <d v="2014-10-28T14:05:37"/>
        <d v="2014-08-18T17:08:24"/>
        <d v="2014-12-10T18:04:06"/>
        <d v="2014-07-10T05:37:12"/>
        <d v="2015-07-08T18:30:56"/>
        <d v="2016-04-06T13:24:40"/>
        <d v="2012-04-27T22:52:24"/>
        <d v="2014-07-09T14:23:42"/>
        <d v="2013-03-24T05:01:12"/>
        <d v="2013-05-08T18:03:12"/>
        <d v="2010-05-26T15:54:01"/>
        <d v="2016-08-04T01:35:09"/>
        <d v="2015-05-21T17:55:14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7-11T00:41:20"/>
        <d v="2014-09-22T15:36:50"/>
        <d v="2014-10-14T22:37:28"/>
        <d v="2016-03-02T02:27:39"/>
        <d v="2015-10-01T02:08:13"/>
        <d v="2015-09-06T15:11:45"/>
        <d v="2015-03-06T21:40:57"/>
        <d v="2015-08-08T18:09:57"/>
        <d v="2015-01-27T20:00:22"/>
        <d v="2016-06-10T23:32:12"/>
        <d v="2014-06-17T16:50:46"/>
        <d v="2012-06-15T14:00:04"/>
        <d v="2014-10-31T07:03:14"/>
        <d v="2012-03-19T16:31:12"/>
        <d v="2015-07-14T15:34:26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6-10-29T22:55:24"/>
        <d v="2016-10-17T14:51:09"/>
        <d v="2014-07-13T15:51:50"/>
        <d v="2014-06-14T22:29:24"/>
        <d v="2015-02-25T16:24:52"/>
        <d v="2015-06-16T18:19:19"/>
        <d v="2014-06-19T20:38:50"/>
        <d v="2015-10-15T02:06:08"/>
        <d v="2015-02-27T07:06:50"/>
        <d v="2015-01-14T16:14:44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4-06-18T16:04:11"/>
        <d v="2015-06-12T00:33:25"/>
        <d v="2015-01-20T16:52:10"/>
        <d v="2014-10-08T18:54:03"/>
        <d v="2015-05-12T12:52:02"/>
        <d v="2015-10-16T19:25:16"/>
        <d v="2015-09-06T22:17:05"/>
        <d v="2015-06-19T18:44:23"/>
        <d v="2015-02-15T00:28:17"/>
        <d v="2016-02-08T23:59:23"/>
        <d v="2012-08-28T22:54:54"/>
        <d v="2012-04-11T14:53:15"/>
        <d v="2014-09-03T05:19:02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6-06-17T23:14:22"/>
        <d v="2014-07-22T19:53:18"/>
        <d v="2011-12-06T22:47:01"/>
        <d v="2015-11-15T17:01:24"/>
        <d v="2014-12-09T21:17:41"/>
        <d v="2016-04-06T14:35:58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2-03-02T21:00:58"/>
        <d v="2017-02-14T17:46:00"/>
        <d v="2014-10-09T18:29:26"/>
        <d v="2016-08-29T06:15:56"/>
        <d v="2014-06-11T17:04:38"/>
        <d v="2015-10-01T15:57:33"/>
        <d v="2015-04-09T00:23:53"/>
        <d v="2016-07-25T16:44:30"/>
        <d v="2015-05-10T04:07:47"/>
        <d v="2014-07-31T18:30:45"/>
        <d v="2015-04-14T16:36:34"/>
        <d v="2015-08-12T03:38:27"/>
        <d v="2016-03-08T15:29:18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4-12-04T00:07:10"/>
        <d v="2014-08-07T00:10:11"/>
        <d v="2015-05-20T05:33:24"/>
        <d v="2014-10-27T19:29:37"/>
        <d v="2014-09-06T16:11:45"/>
        <d v="2014-10-27T13:40:40"/>
        <d v="2014-10-29T16:24:46"/>
        <d v="2015-02-24T16:49:54"/>
        <d v="2015-02-06T17:08:25"/>
        <d v="2015-02-18T17:34:59"/>
        <d v="2015-03-01T05:16:54"/>
        <d v="2015-05-13T09:29:57"/>
        <d v="2014-06-18T21:08:57"/>
        <d v="2015-06-11T05:16:25"/>
        <d v="2016-07-21T18:41:02"/>
        <d v="2009-05-17T03:55:13"/>
        <d v="2014-06-08T22:34:00"/>
        <d v="2013-11-13T17:42:4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5-09-15T02:19:22"/>
        <d v="2016-06-28T15:58:38"/>
        <d v="2016-11-07T08:26:16"/>
        <d v="2016-09-08T09:20:39"/>
        <d v="2016-12-07T19:05:00"/>
        <d v="2014-06-17T13:43:27"/>
        <d v="2014-01-28T06:36:27"/>
        <d v="2014-04-01T23:57:42"/>
        <d v="2014-02-24T09:24:15"/>
        <d v="2013-04-06T07:00:55"/>
        <d v="2014-09-11T07:47:50"/>
        <d v="2017-01-17T03:28:46"/>
        <d v="2012-02-06T20:17:15"/>
        <d v="2012-01-31T18:16:58"/>
        <d v="2017-01-10T14:24:21"/>
        <d v="2016-08-31T20:11:25"/>
        <d v="2016-10-11T23:22:08"/>
        <d v="2016-02-19T05:54:29"/>
        <d v="2016-11-23T01:59:03"/>
        <d v="2014-07-16T04:34:57"/>
        <d v="2014-05-28T16:21:24"/>
        <d v="2015-09-07T06:21:09"/>
        <d v="2014-05-17T01:30:55"/>
        <d v="2015-11-19T20:01:19"/>
        <d v="2014-06-22T16:09:28"/>
        <d v="2016-11-23T07:42:46"/>
        <d v="2015-04-20T22:39:50"/>
        <d v="2014-05-19T15:17:3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6-17T17:49:46"/>
        <d v="2016-05-09T17:33:39"/>
        <d v="2012-03-29T06:30:57"/>
        <d v="2014-07-17T05:03:11"/>
        <d v="2013-11-08T11:24:15"/>
        <d v="2014-05-07T14:48:54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6-05-25T01:52:38"/>
        <d v="2015-11-26T11:15:16"/>
        <d v="2014-07-08T22:08:59"/>
        <d v="2015-03-02T04:34:36"/>
        <d v="2015-04-01T05:30:00"/>
        <d v="2016-03-04T08:07:48"/>
        <d v="2016-03-08T15:16:31"/>
        <d v="2017-02-06T16:03:27"/>
        <d v="2016-02-25T13:50:44"/>
        <d v="2015-03-15T19:02:06"/>
        <d v="2014-01-17T18:18:12"/>
        <d v="2015-10-19T03:41:57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4-12-22T02:01:04"/>
        <d v="2015-12-06T19:47:17"/>
        <d v="2017-03-08T17:15:03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4-07-23T18:36:01"/>
        <d v="2014-08-05T16:07:54"/>
        <d v="2016-02-15T21:12:08"/>
        <d v="2014-08-15T15:22:32"/>
        <d v="2014-05-20T16:40:56"/>
        <d v="2017-03-14T15:21:56"/>
        <d v="2014-12-01T17:43:33"/>
        <d v="2015-10-12T22:34:19"/>
        <d v="2014-05-21T18:51:27"/>
        <d v="2015-10-31T05:04:0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5-01-12T02:53:41"/>
        <d v="2016-01-01T21:40:37"/>
        <d v="2014-09-21T21:11:27"/>
        <d v="2017-03-02T12:55:07"/>
        <d v="2015-01-24T11:55:03"/>
        <d v="2016-05-15T18:35:15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4-07-14T22:53:34"/>
        <d v="2014-06-01T11:49:36"/>
        <d v="2014-09-30T15:37:03"/>
        <d v="2015-09-06T16:30:47"/>
        <d v="2017-01-18T04:56:06"/>
        <d v="2015-02-02T18:59:23"/>
        <d v="2016-09-13T18:00:27"/>
        <d v="2016-07-10T18:48:47"/>
        <d v="2015-08-23T22:59:28"/>
        <d v="2014-08-29T18:19:33"/>
        <d v="2015-04-24T13:21:07"/>
        <d v="2014-08-27T21:04:52"/>
        <d v="2014-10-20T07:27:59"/>
        <d v="2016-08-30T22:03:05"/>
        <d v="2016-05-01T22:08:57"/>
        <d v="2015-09-03T14:21:26"/>
        <d v="2016-05-06T23:15:16"/>
        <d v="2015-11-10T22:48:15"/>
        <d v="2013-03-15T04:02:20"/>
        <d v="2014-08-26T21:16:44"/>
        <d v="2014-06-10T09:07:49"/>
        <d v="2015-08-09T13:25:56"/>
        <d v="2015-06-02T11:17:04"/>
        <d v="2015-06-21T10:03:25"/>
        <d v="2016-02-20T03:22:00"/>
        <d v="2014-07-21T07:43:21"/>
        <d v="2012-02-09T15:07:29"/>
        <d v="2015-08-14T11:20:00"/>
        <d v="2016-06-01T21:07:33"/>
        <d v="2016-07-04T04:00:04"/>
        <d v="2015-08-17T17:43:32"/>
        <d v="2016-05-12T19:22:59"/>
        <d v="2015-08-03T22:49:03"/>
        <d v="2013-11-26T00:32:17"/>
        <d v="2013-04-30T01:47:14"/>
        <d v="2016-05-04T13:31:22"/>
        <d v="2014-12-16T05:56:28"/>
        <d v="2016-08-23T18:22:09"/>
        <d v="2016-04-13T00:10:08"/>
        <d v="2014-08-20T18:08:12"/>
        <d v="2015-06-03T01:34:36"/>
        <d v="2015-05-20T13:46:17"/>
        <d v="2015-10-07T12:00:09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5-06-04T05:23:11"/>
        <d v="2015-02-02T22:31:01"/>
        <d v="2015-04-09T21:14:18"/>
        <d v="2014-04-18T20:52:36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12-21T17:24:21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5-03-12T23:31:11"/>
        <d v="2014-07-06T20:54:35"/>
        <d v="2014-06-13T10:58:33"/>
        <d v="2014-07-23T03:44:15"/>
        <d v="2016-02-15T04:02:44"/>
        <d v="2015-09-11T15:30:58"/>
        <d v="2015-07-07T21:44:12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4-07-30T09:37:21"/>
        <d v="2016-09-21T14:45:17"/>
        <d v="2015-09-28T18:24:55"/>
        <d v="2012-01-18T07:39:27"/>
        <d v="2012-10-23T04:45:35"/>
        <d v="2011-06-24T20:08:56"/>
        <d v="2015-03-05T21:19:17"/>
        <d v="2015-02-23T05:38:49"/>
        <d v="2015-07-15T13:52:46"/>
        <d v="2016-12-01T22:03:39"/>
        <d v="2016-11-01T10:32:05"/>
        <d v="2011-04-05T20:50:48"/>
        <d v="2010-06-25T02:46:20"/>
        <d v="2015-11-29T19:01:13"/>
        <d v="2014-11-28T00:03:06"/>
        <d v="2014-06-12T13:46:58"/>
        <d v="2014-11-21T07:34:22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4-05-25T18:57:09"/>
        <d v="2015-09-18T19:36:29"/>
        <d v="2015-02-24T02:03:29"/>
        <d v="2014-05-16T18:05:25"/>
        <d v="2015-03-04T22:44:10"/>
        <d v="2013-02-14T18:27:47"/>
        <d v="2013-09-16T13:01:43"/>
        <d v="2014-09-17T19:55:39"/>
        <d v="2016-03-09T16:00:35"/>
        <d v="2016-12-19T15:16:37"/>
        <d v="2014-06-21T12:52:06"/>
        <d v="2015-12-16T03:09:34"/>
        <d v="2015-02-24T06:28:50"/>
        <d v="2016-03-18T20:43:31"/>
        <d v="2016-04-19T00:56:28"/>
        <d v="2012-01-10T17:44:04"/>
        <d v="2014-08-26T21:53:33"/>
        <d v="2016-04-01T21:14:36"/>
        <d v="2014-11-01T20:08:08"/>
        <d v="2014-08-27T21:52:38"/>
        <d v="2016-11-05T23:00:12"/>
        <d v="2016-11-21T17:03:14"/>
        <d v="2014-05-27T23:02:02"/>
        <d v="2011-07-29T18:12:08"/>
        <d v="2015-07-14T14:50:40"/>
        <d v="2015-06-16T18:12:24"/>
        <d v="2012-01-28T16:17:03"/>
        <d v="2016-07-13T21:08:45"/>
        <d v="2016-09-05T19:50:54"/>
        <d v="2015-03-05T07:22:05"/>
        <d v="2014-11-28T15:20:26"/>
        <d v="2015-12-29T17:16:32"/>
        <d v="2015-10-15T12:56:57"/>
        <d v="2013-09-09T10:27:17"/>
        <d v="2017-02-06T20:00:04"/>
        <d v="2015-10-15T16:49:31"/>
        <d v="2017-01-31T14:24:43"/>
        <d v="2012-03-15T01:20:34"/>
        <d v="2012-03-06T19:00:20"/>
        <d v="2011-02-02T12:57:07"/>
        <d v="2015-12-23T14:27:34"/>
        <d v="2017-02-17T11:01:32"/>
        <d v="2015-06-17T18:11:00"/>
        <d v="2014-09-05T02:40:21"/>
        <d v="2016-07-16T20:09:42"/>
        <d v="2016-11-09T10:05:15"/>
        <d v="2012-01-01T15:34:51"/>
        <d v="2013-01-02T01:08:59"/>
        <d v="2015-03-16T17:53:38"/>
        <d v="2014-07-19T00:08:10"/>
        <d v="2015-09-04T04:00:42"/>
        <d v="2017-02-03T13:48:00"/>
        <d v="2016-06-01T08:20:51"/>
        <d v="2015-09-18T00:32:5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9-23T19:27:50"/>
        <d v="2013-09-29T15:56:28"/>
        <d v="2012-10-10T18:07:07"/>
        <d v="2012-12-21T17:21:20"/>
        <d v="2015-04-21T17:56:28"/>
        <d v="2016-11-22T14:59:12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7-02-14T19:49:01"/>
        <d v="2012-09-12T00:58:59"/>
        <d v="2014-06-16T15:17:46"/>
        <d v="2014-02-19T03:36:01"/>
        <d v="2015-10-13T14:50:43"/>
        <d v="2014-07-15T15:59:33"/>
        <d v="2014-04-03T11:30:44"/>
        <d v="2016-06-27T15:19:29"/>
        <d v="2014-08-12T10:24:14"/>
        <d v="2013-01-08T00:25:52"/>
        <d v="2014-05-08T15:45:53"/>
        <d v="2012-05-02T19:43:09"/>
        <d v="2016-01-31T16:54:32"/>
        <d v="2011-10-28T16:35:58"/>
        <d v="2011-04-04T20:47:50"/>
        <d v="2013-03-18T18:15:42"/>
        <d v="2015-03-24T16:01:58"/>
        <d v="2017-02-07T00:07:33"/>
        <d v="2015-02-27T00:31:51"/>
        <d v="2016-03-07T12:13:07"/>
        <d v="2016-06-29T01:09:46"/>
        <d v="2014-12-17T14:01:07"/>
        <d v="2016-04-05T03:04:53"/>
        <d v="2015-11-17T22:05:50"/>
        <d v="2013-11-22T12:55:40"/>
        <d v="2014-10-14T14:02:38"/>
        <d v="2015-01-16T19:21:39"/>
        <d v="2014-07-08T05:30:28"/>
        <d v="2016-11-01T06:18:40"/>
        <d v="2015-11-14T00:36:10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6-14T23:00:15"/>
        <d v="2016-11-26T19:18:51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6-06-19T14:14:41"/>
        <d v="2016-08-19T19:51:05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6-06-02T17:44:28"/>
        <d v="2016-09-20T11:05:13"/>
        <d v="2015-08-19T18:20:39"/>
        <d v="2015-07-20T04:06:16"/>
        <d v="2016-05-18T16:15:09"/>
        <d v="2013-07-31T10:11:01"/>
        <d v="2012-06-20T23:02:45"/>
        <d v="2015-02-15T23:35:47"/>
        <d v="2016-11-28T22:00:33"/>
        <d v="2016-08-20T13:50:28"/>
        <d v="2016-12-07T16:49:00"/>
        <d v="2013-02-26T06:04:33"/>
        <d v="2015-05-12T10:05:53"/>
        <d v="2015-03-12T04:06:32"/>
        <d v="2014-10-21T06:59:58"/>
        <d v="2013-07-03T20:49:47"/>
        <d v="2014-11-05T13:35:53"/>
        <d v="2016-04-01T17:55:58"/>
        <d v="2013-01-17T15:52:38"/>
        <d v="2011-12-29T18:54:07"/>
        <d v="2014-09-27T23:15:55"/>
        <d v="2015-05-11T14:24:18"/>
        <d v="2015-01-20T20:45:48"/>
        <d v="2016-09-01T18:15:4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7-14T14:04:40"/>
        <d v="2015-09-14T12:00:21"/>
        <d v="2010-07-20T05:32:35"/>
        <d v="2016-03-24T11:56:04"/>
        <d v="2013-03-18T12:59:35"/>
        <d v="2016-09-01T06:27:04"/>
        <d v="2015-01-13T21:46:34"/>
        <d v="2016-12-16T01:35:19"/>
        <d v="2011-05-07T12:10:33"/>
        <d v="2013-07-29T15:56:31"/>
        <d v="2013-11-27T20:50:34"/>
        <d v="2012-06-28T16:35:45"/>
        <d v="2015-09-28T14:07:45"/>
        <d v="2017-01-27T00:58:54"/>
        <d v="2014-05-15T15:37:44"/>
        <d v="2014-10-06T17:48:44"/>
        <d v="2015-08-27T18:58:10"/>
        <d v="2015-10-01T15:53:20"/>
        <d v="2014-08-28T03:08:27"/>
        <d v="2014-12-09T03:26:10"/>
        <d v="2015-03-27T21:54:00"/>
        <d v="2016-05-23T23:25:54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4-10-10T12:50:40"/>
        <d v="2011-06-29T01:39:05"/>
        <d v="2015-04-13T20:11:27"/>
        <d v="2017-02-20T08:24:20"/>
        <d v="2014-07-09T07:48:43"/>
        <d v="2016-01-22T18:33:07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11-19T00:45:50"/>
        <d v="2016-05-18T04:19:09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2T18:24:44"/>
        <d v="2016-11-23T20:25:13"/>
        <d v="2010-03-29T15:54:18"/>
        <d v="2016-02-17T15:00:04"/>
        <d v="2011-05-24T06:51:37"/>
        <d v="2015-11-15T04:11:26"/>
        <d v="2014-09-02T14:48:56"/>
        <d v="2016-03-16T04:39:48"/>
        <d v="2012-05-30T02:51:21"/>
        <d v="2016-09-23T14:45:14"/>
        <d v="2016-11-23T00:15:09"/>
        <d v="2015-09-26T21:13:24"/>
        <d v="2016-02-24T03:53:08"/>
        <d v="2014-11-17T17:21:03"/>
        <d v="2015-04-29T15:34:19"/>
        <d v="2015-08-03T15:57:51"/>
        <d v="2011-05-19T01:14:26"/>
        <d v="2013-04-25T08:45:23"/>
        <d v="2014-08-11T19:16:26"/>
        <d v="2015-09-05T11:23:04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6-04-20T01:53:21"/>
        <d v="2014-10-28T16:35:53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6-12-22T22:04:55"/>
        <d v="2013-02-15T17:13:09"/>
        <d v="2015-11-03T15:00:07"/>
        <d v="2015-09-01T15:02:54"/>
        <d v="2014-09-05T07:00:45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5-01-16T16:48:49"/>
        <d v="2016-12-24T17:05:43"/>
        <d v="2016-08-27T07:29:16"/>
        <d v="2014-11-05T17:27:15"/>
        <d v="2015-06-29T15:31:29"/>
        <d v="2014-07-24T18:31:23"/>
        <d v="2011-01-27T00:37:10"/>
        <d v="2017-02-15T13:10:42"/>
        <d v="2014-07-11T16:12:03"/>
        <d v="2016-11-08T10:50:46"/>
        <d v="2015-02-02T23:40:15"/>
        <d v="2017-02-01T19:14:28"/>
        <d v="2015-04-13T20:45:12"/>
        <d v="2012-02-02T04:47:45"/>
        <d v="2012-10-30T23:54:56"/>
        <d v="2011-01-21T01:56:41"/>
        <d v="2017-02-19T06:29:20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7-03-02T16:22:46"/>
        <d v="2011-01-12T05:57:08"/>
        <d v="2011-08-17T20:22:12"/>
        <d v="2014-05-20T15:47:20"/>
        <d v="2014-08-12T08:37:22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4-07-23T15:57:03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6-05-05T17:19:57"/>
        <d v="2016-04-07T22:50:51"/>
        <d v="2016-06-22T18:55:32"/>
        <d v="2015-05-26T17:03:13"/>
        <d v="2014-07-28T20:09:38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4-01T06:38:31"/>
        <d v="2015-04-22T17:03:29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5-02-04T04:40:47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5-06-16T17:51:19"/>
        <d v="2015-11-23T09:05:39"/>
        <d v="2015-07-25T10:33:16"/>
        <d v="2014-10-17T06:23:2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4T19:49:02"/>
        <d v="2013-02-19T05:08:59"/>
        <d v="2016-12-10T10:34:12"/>
        <d v="2014-08-04T18:48:27"/>
        <d v="2017-03-06T18:01:30"/>
        <d v="2016-09-13T16:03:12"/>
        <m/>
      </sharedItems>
    </cacheField>
    <cacheField name="Date Ended Conversion 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s v="film &amp; video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  <s v="film &amp; video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  <s v="film &amp; video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  <s v="film &amp; video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"/>
    <n v="59.96"/>
    <s v="film &amp; video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"/>
    <n v="109.78"/>
    <s v="film &amp; video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  <s v="film &amp; video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  <s v="film &amp; video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  <s v="film &amp; video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  <s v="film &amp; video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  <s v="film &amp; video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  <s v="film &amp; video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  <s v="film &amp; video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"/>
    <n v="102.11"/>
    <s v="film &amp; video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  <s v="film &amp; video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  <s v="film &amp; video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  <s v="film &amp; video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2"/>
    <n v="13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  <s v="film &amp; video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1"/>
    <n v="59.46"/>
    <s v="film &amp; video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1"/>
    <n v="159.51"/>
    <s v="film &amp; video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  <s v="film &amp; video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2"/>
    <n v="105.26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3"/>
    <n v="117.36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2"/>
    <n v="133.33000000000001"/>
    <s v="film &amp; video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  <s v="film &amp; video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  <s v="film &amp; video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2"/>
    <n v="137.93"/>
    <s v="film &amp; video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2"/>
    <n v="27.27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  <s v="film &amp; video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  <s v="film &amp; video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  <s v="film &amp; video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  <s v="film &amp; video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n v="43.04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n v="322.39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"/>
    <n v="96.71"/>
    <s v="film &amp; video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n v="35.47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1"/>
    <n v="86.67"/>
    <s v="film &amp; video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n v="132.05000000000001"/>
    <s v="film &amp; video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n v="91.23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n v="116.25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n v="21.19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n v="62.33"/>
    <s v="film &amp; video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n v="37.409999999999997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n v="69.72"/>
    <s v="film &amp; video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n v="58.17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2"/>
    <n v="5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n v="19.47"/>
    <s v="film &amp; video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n v="85.96"/>
    <s v="film &amp; video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1"/>
    <n v="30.67"/>
    <s v="film &amp; video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"/>
    <n v="60.38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5"/>
    <n v="38.6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n v="40.270000000000003"/>
    <s v="film &amp; video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n v="273.83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1"/>
    <n v="53.04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n v="40.01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n v="15.77"/>
    <s v="film &amp; video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2"/>
    <n v="71.430000000000007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n v="71.709999999999994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n v="375.76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n v="104.6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n v="60"/>
    <s v="film &amp; video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n v="123.29"/>
    <s v="film &amp; video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n v="31.38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n v="78.260000000000005"/>
    <s v="film &amp; video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n v="122.33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n v="73.7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n v="21.6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n v="21.9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n v="50.59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n v="53.13"/>
    <s v="film &amp; video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n v="56.67"/>
    <s v="film &amp; video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n v="40.78"/>
    <s v="film &amp; video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2"/>
    <n v="192.31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2"/>
    <n v="100"/>
    <s v="film &amp; video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n v="117.92"/>
    <s v="film &amp; video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n v="27.9"/>
    <s v="film &amp; video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n v="60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n v="39.380000000000003"/>
    <s v="film &amp; video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n v="186.1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n v="111.38"/>
    <s v="film &amp; video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1"/>
    <n v="78.72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1"/>
    <n v="46.7"/>
    <s v="film &amp; video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n v="65.38"/>
    <s v="film &amp; video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"/>
    <n v="102.08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n v="64.2"/>
    <s v="film &amp; video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n v="90.38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n v="88.57"/>
    <s v="film &amp; video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n v="28.73"/>
    <s v="film &amp; video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n v="69.790000000000006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n v="167.49"/>
    <s v="film &amp; video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n v="144.91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n v="91.84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6"/>
    <n v="10"/>
    <s v="film &amp; video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6"/>
    <n v="1"/>
    <s v="film &amp; video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7"/>
    <e v="#NAME?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6"/>
    <n v="25.17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7"/>
    <e v="#NAME?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6"/>
    <n v="11.67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6"/>
    <n v="106.69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6"/>
    <n v="47.5"/>
    <s v="film &amp; video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6"/>
    <n v="311.17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7"/>
    <e v="#NAME?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7"/>
    <e v="#NAME?"/>
    <s v="film &amp; video"/>
  </r>
  <r>
    <n v="131"/>
    <s v="I (Canceled)"/>
    <s v="I"/>
    <n v="1200"/>
    <n v="0"/>
    <x v="1"/>
    <x v="0"/>
    <s v="USD"/>
    <n v="1467763200"/>
    <n v="1466453161"/>
    <b v="0"/>
    <n v="0"/>
    <b v="0"/>
    <x v="2"/>
    <x v="7"/>
    <e v="#NAME?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6"/>
    <n v="94.51"/>
    <s v="film &amp; video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7"/>
    <e v="#NAME?"/>
    <s v="film &amp; video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7"/>
    <e v="#NAME?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6"/>
    <n v="80.599999999999994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7"/>
    <e v="#NAME?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7"/>
    <e v="#NAME?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6"/>
    <n v="81.239999999999995"/>
    <s v="film &amp; video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2"/>
    <n v="50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7"/>
    <e v="#NAME?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6"/>
    <n v="46.18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6"/>
    <n v="1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7"/>
    <e v="#NAME?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6"/>
    <n v="55.95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6"/>
    <n v="37.56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"/>
    <n v="38.33"/>
    <s v="film &amp; video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7"/>
    <e v="#NAME?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6"/>
    <n v="20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"/>
    <n v="15.33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"/>
    <n v="449.43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6"/>
    <n v="28"/>
    <s v="film &amp; video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8"/>
    <n v="15"/>
    <s v="film &amp; video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"/>
    <n v="35.9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6"/>
    <n v="13.33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6"/>
    <n v="20.25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"/>
    <n v="119"/>
    <s v="film &amp; video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6"/>
    <n v="4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7"/>
    <e v="#NAME?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6"/>
    <n v="1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7"/>
    <e v="#NAME?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6"/>
    <n v="5"/>
    <s v="film &amp; video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"/>
    <n v="43.5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7"/>
    <e v="#NAME?"/>
    <s v="film &amp; video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"/>
    <n v="91.43"/>
    <s v="film &amp; video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7"/>
    <e v="#NAME?"/>
    <s v="film &amp; video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n v="3000"/>
    <s v="film &amp; video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6"/>
    <n v="5.5"/>
    <s v="film &amp; video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"/>
    <n v="108.33"/>
    <s v="film &amp; video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"/>
    <n v="56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6"/>
    <n v="32.5"/>
    <s v="film &amp; video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6"/>
    <n v="1"/>
    <s v="film &amp; video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7"/>
    <e v="#NAME?"/>
    <s v="film &amp; video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7"/>
    <e v="#NAME?"/>
    <s v="film &amp; video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7"/>
    <e v="#NAME?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6"/>
    <n v="49.88"/>
    <s v="film &amp; video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7"/>
    <e v="#NAME?"/>
    <s v="film &amp; video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"/>
    <n v="25.71"/>
    <s v="film &amp; video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7"/>
    <e v="#NAME?"/>
    <s v="film &amp; video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"/>
    <n v="100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"/>
    <n v="30.85"/>
    <s v="film &amp; video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6"/>
    <n v="180.5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7"/>
    <e v="#NAME?"/>
    <s v="film &amp; video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6"/>
    <n v="373.5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6"/>
    <n v="25.5"/>
    <s v="film &amp; video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6"/>
    <n v="220"/>
    <s v="film &amp; video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7"/>
    <e v="#NAME?"/>
    <s v="film &amp; video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"/>
    <n v="16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7"/>
    <e v="#NAME?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6"/>
    <n v="69"/>
    <s v="film &amp; video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6"/>
    <n v="50"/>
    <s v="film &amp; video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"/>
    <n v="83.33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6"/>
    <n v="5.67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7"/>
    <e v="#NAME?"/>
    <s v="film &amp; video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6"/>
    <n v="1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7"/>
    <e v="#NAME?"/>
    <s v="film &amp; video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6"/>
    <n v="77.11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6"/>
    <n v="32.75"/>
    <s v="film &amp; video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"/>
    <n v="46.5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7"/>
    <e v="#NAME?"/>
    <s v="film &amp; video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6"/>
    <n v="87.31"/>
    <s v="film &amp; video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n v="54.29"/>
    <s v="film &amp; video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7"/>
    <e v="#NAME?"/>
    <s v="film &amp; video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6"/>
    <n v="93.25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n v="117.68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"/>
    <n v="76.47"/>
    <s v="film &amp; video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7"/>
    <e v="#NAME?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6"/>
    <n v="163.85"/>
    <s v="film &amp; video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7"/>
    <e v="#NAME?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7"/>
    <e v="#NAME?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6"/>
    <n v="91.82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6"/>
    <n v="185.83"/>
    <s v="film &amp; video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6"/>
    <n v="1"/>
    <s v="film &amp; video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6"/>
    <n v="20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6"/>
    <n v="1"/>
    <s v="film &amp; video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6"/>
    <n v="1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n v="331.54"/>
    <s v="film &amp; video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6"/>
    <n v="314.29000000000002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6"/>
    <n v="100"/>
    <s v="film &amp; video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6"/>
    <n v="115.99"/>
    <s v="film &amp; video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"/>
    <n v="120"/>
    <s v="film &amp; video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7"/>
    <e v="#NAME?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6"/>
    <n v="65"/>
    <s v="film &amp; video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7"/>
    <e v="#NAME?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7"/>
    <e v="#NAME?"/>
    <s v="film &amp; video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7"/>
    <e v="#NAME?"/>
    <s v="film &amp; vide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"/>
    <n v="125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7"/>
    <e v="#NAME?"/>
    <s v="film &amp; video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7"/>
    <e v="#NAME?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7"/>
    <e v="#NAME?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6"/>
    <n v="3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7"/>
    <e v="#NAME?"/>
    <s v="film &amp; video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6"/>
    <n v="15.71"/>
    <s v="film &amp; video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7"/>
    <e v="#NAME?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"/>
    <n v="80.2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7"/>
    <e v="#NAME?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7"/>
    <e v="#NAME?"/>
    <s v="film &amp; video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6"/>
    <n v="5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7"/>
    <e v="#NAME?"/>
    <s v="film &amp; video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6"/>
    <n v="5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n v="117.85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n v="109.04"/>
    <s v="film &amp; video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n v="73.02"/>
    <s v="film &amp; video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n v="78.2"/>
    <s v="film &amp; video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n v="47.4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n v="54.02"/>
    <s v="film &amp; video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3"/>
    <n v="68.489999999999995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n v="108.1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n v="589.95000000000005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n v="48.05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n v="72.48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n v="57.08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"/>
    <n v="85.44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n v="215.86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n v="89.39"/>
    <s v="film &amp; video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n v="45.4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n v="65.760000000000005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n v="66.7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"/>
    <n v="83.35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n v="105.05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n v="120.91"/>
    <s v="film &amp; video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n v="97.64"/>
    <s v="film &amp; video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1"/>
    <n v="41.38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n v="30.65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n v="64.95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n v="95.78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n v="40.42"/>
    <s v="film &amp; video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n v="78.58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n v="50.18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n v="92.25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1"/>
    <n v="57.54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n v="109.42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1"/>
    <n v="81.89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n v="45.67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1"/>
    <n v="55.22"/>
    <s v="film &amp; video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n v="65.3"/>
    <s v="film &amp; video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n v="95.23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n v="75.44"/>
    <s v="film &amp; video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1"/>
    <n v="97.82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1"/>
    <n v="87.69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1"/>
    <n v="54.75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n v="83.95"/>
    <s v="film &amp; video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n v="254.39"/>
    <s v="film &amp; video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n v="101.83"/>
    <s v="film &amp; video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n v="55.07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1"/>
    <n v="56.9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n v="121.28"/>
    <s v="film &amp; video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1"/>
    <n v="91.19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n v="115.45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n v="67.77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n v="28.58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n v="46.88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n v="154.41999999999999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n v="201.22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2"/>
    <n v="100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n v="100.08"/>
    <s v="film &amp; video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n v="230.09"/>
    <s v="film &amp; video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n v="141.75"/>
    <s v="film &amp; video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n v="56.34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1"/>
    <n v="73.34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n v="85.34"/>
    <s v="film &amp; video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n v="61.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n v="93.02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n v="50.29"/>
    <s v="film &amp; video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"/>
    <n v="106.43"/>
    <s v="film &amp; video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n v="51.72"/>
    <s v="film &amp; video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3"/>
    <n v="36.61"/>
    <s v="film &amp; video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n v="42.52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n v="62.71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n v="89.96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n v="28.92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n v="138.80000000000001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n v="61.3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n v="80.2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4"/>
    <n v="32.1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n v="200.89"/>
    <s v="film &amp; video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n v="108.01"/>
    <s v="film &amp; video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n v="95.7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3"/>
    <n v="49.88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n v="110.47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n v="134.91"/>
    <s v="film &amp; video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n v="106.62"/>
    <s v="film &amp; video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n v="145.04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n v="114.59"/>
    <s v="film &amp; video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n v="105.32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n v="70.92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n v="147.16999999999999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n v="160.47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n v="156.0500000000000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n v="63.17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n v="104.82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n v="97.36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n v="203.63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n v="188.31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n v="146.65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n v="109.19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n v="59.25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n v="97.9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n v="70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n v="72.87"/>
    <s v="film &amp; video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n v="146.35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n v="67.91"/>
    <s v="film &amp; video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n v="169.85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n v="58.41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n v="119.99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n v="99.86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"/>
    <n v="90.58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n v="117.77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n v="86.55"/>
    <s v="film &amp; video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n v="71.900000000000006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n v="129.82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n v="44.91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n v="40.76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n v="103.52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n v="125.45"/>
    <s v="film &amp; video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n v="246.61"/>
    <s v="film &amp; video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n v="79.400000000000006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"/>
    <n v="86.14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n v="193.05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n v="84.02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n v="139.83000000000001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n v="109.82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n v="139.53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n v="347.85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n v="68.239999999999995"/>
    <s v="film &amp; video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n v="239.94"/>
    <s v="film &amp; video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n v="287.31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n v="86.85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n v="81.849999999999994"/>
    <s v="film &amp; video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n v="42.87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n v="709.42"/>
    <s v="film &amp; video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n v="161.26"/>
    <s v="film &amp; video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n v="41.78"/>
    <s v="film &amp; video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n v="89.89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n v="45.05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n v="42.86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n v="54.08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n v="103.22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n v="40.4"/>
    <s v="film &amp; video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n v="116.86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n v="115.51"/>
    <s v="film &amp; video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n v="104.31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3"/>
    <n v="69.77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"/>
    <n v="43.02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n v="58.54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n v="111.8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n v="46.23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"/>
    <n v="144.69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n v="88.85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"/>
    <n v="81.75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2"/>
    <n v="71.430000000000007"/>
    <s v="film &amp; video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n v="104.26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n v="90.62"/>
    <s v="film &amp; video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n v="157.33000000000001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n v="105.18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n v="58.72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n v="81.63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n v="56.46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n v="140.1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n v="224.85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n v="181.13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n v="711.04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n v="65.88"/>
    <s v="film &amp; video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n v="75.19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n v="133.13999999999999"/>
    <s v="film &amp; video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n v="55.2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n v="86.16"/>
    <s v="film &amp; video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n v="92.32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n v="160.16"/>
    <s v="film &amp; video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n v="45.6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n v="183.29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n v="125.79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n v="57.65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n v="78.66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n v="91.48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n v="68.099999999999994"/>
    <s v="film &amp; video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n v="48.09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n v="202.42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n v="216.75"/>
    <s v="film &amp; video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n v="110.07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6"/>
    <n v="4.83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6"/>
    <n v="50.17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"/>
    <n v="35.83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"/>
    <n v="11.77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6"/>
    <n v="40.78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6"/>
    <n v="3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"/>
    <n v="16.63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7"/>
    <e v="#NAME?"/>
    <s v="film &amp; video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6"/>
    <n v="52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7"/>
    <e v="#NAME?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6"/>
    <n v="4.8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6"/>
    <n v="51.88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6"/>
    <n v="71.25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7"/>
    <e v="#NAME?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"/>
    <n v="62.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8"/>
    <n v="1"/>
    <s v="film &amp; video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7"/>
    <e v="#NAME?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7"/>
    <e v="#NAME?"/>
    <s v="film &amp; video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6"/>
    <n v="170.55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7"/>
    <e v="#NAME?"/>
    <s v="film &amp; video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6"/>
    <n v="5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7"/>
    <e v="#NAME?"/>
    <s v="film &amp; video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6"/>
    <n v="393.59"/>
    <s v="film &amp; video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6"/>
    <n v="5"/>
    <s v="film &amp; video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"/>
    <n v="50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8"/>
    <n v="1"/>
    <s v="film &amp; video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6"/>
    <n v="47.88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6"/>
    <n v="5"/>
    <s v="film &amp; video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6"/>
    <n v="20.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6"/>
    <n v="9"/>
    <s v="film &amp; video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"/>
    <n v="56.57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7"/>
    <e v="#NAME?"/>
    <s v="film &amp; video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n v="4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6"/>
    <n v="13"/>
    <s v="film &amp; video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"/>
    <n v="16.399999999999999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6"/>
    <n v="22.5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"/>
    <n v="20.329999999999998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7"/>
    <e v="#NAME?"/>
    <s v="film &amp; video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6"/>
    <n v="16.760000000000002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6"/>
    <n v="25"/>
    <s v="film &amp; video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6"/>
    <n v="12.5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7"/>
    <e v="#NAME?"/>
    <s v="film &amp; video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7"/>
    <e v="#NAME?"/>
    <s v="film &amp; video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6"/>
    <n v="113.64"/>
    <s v="film &amp; video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6"/>
    <n v="1"/>
    <s v="film &amp; video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6"/>
    <n v="17.25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"/>
    <n v="15.2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"/>
    <n v="110.64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7"/>
    <e v="#NAME?"/>
    <s v="film &amp; video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7"/>
    <e v="#NAME?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"/>
    <n v="25.5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6"/>
    <n v="38.479999999999997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6"/>
    <n v="28.2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6"/>
    <n v="61.5"/>
    <s v="film &amp; video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6"/>
    <n v="1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7"/>
    <e v="#NAME?"/>
    <s v="film &amp; video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6"/>
    <n v="39.57"/>
    <s v="film &amp; video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7"/>
    <e v="#NAME?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7"/>
    <e v="#NAME?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"/>
    <n v="88.8"/>
    <s v="film &amp; video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6"/>
    <n v="55.46"/>
    <s v="film &amp; video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6"/>
    <n v="87.14"/>
    <s v="film &amp; video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6"/>
    <n v="1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n v="51.22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6"/>
    <n v="13.55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"/>
    <n v="66.52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8"/>
    <n v="5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7"/>
    <e v="#NAME?"/>
    <s v="film &amp; video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7"/>
    <e v="#NAME?"/>
    <s v="film &amp; video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6"/>
    <n v="71.67"/>
    <s v="film &amp; video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7"/>
    <e v="#NAME?"/>
    <s v="film &amp; video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7"/>
    <e v="#NAME?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7"/>
    <e v="#NAME?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7"/>
    <e v="#NAME?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6"/>
    <n v="10.33"/>
    <s v="film &amp; video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7"/>
    <e v="#NAME?"/>
    <s v="film &amp; video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8"/>
    <n v="1"/>
    <s v="film &amp; video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"/>
    <n v="1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"/>
    <n v="136.09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6"/>
    <n v="73.459999999999994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6"/>
    <n v="53.75"/>
    <s v="film &amp; video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7"/>
    <e v="#NAME?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"/>
    <n v="57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6"/>
    <n v="12.67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"/>
    <n v="67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6"/>
    <n v="3.71"/>
    <s v="film &amp; video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6"/>
    <n v="250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6"/>
    <n v="64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"/>
    <n v="133.33000000000001"/>
    <s v="film &amp; video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6"/>
    <n v="10"/>
    <s v="film &amp; video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7"/>
    <e v="#NAME?"/>
    <s v="film &amp; video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6"/>
    <n v="30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6"/>
    <n v="5.5"/>
    <s v="film &amp; video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6"/>
    <n v="102.38"/>
    <s v="film &amp; video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6"/>
    <n v="16.670000000000002"/>
    <s v="film &amp; video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6"/>
    <n v="725.03"/>
    <s v="film &amp; video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7"/>
    <e v="#NAME?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"/>
    <n v="68.33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7"/>
    <e v="#NAME?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"/>
    <n v="39.229999999999997"/>
    <s v="film &amp; video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0"/>
    <n v="150.15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0"/>
    <n v="93.43"/>
    <s v="theat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0"/>
    <n v="110.97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0"/>
    <n v="71.790000000000006"/>
    <s v="theat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0"/>
    <n v="29.26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2"/>
    <n v="1000"/>
    <s v="theat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0"/>
    <n v="74.349999999999994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0"/>
    <n v="63.83"/>
    <s v="theater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0"/>
    <n v="44.33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0"/>
    <n v="86.94"/>
    <s v="theater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0"/>
    <n v="126.55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2"/>
    <n v="129.03"/>
    <s v="theat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0"/>
    <n v="71.239999999999995"/>
    <s v="theater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0"/>
    <n v="117.88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0"/>
    <n v="327.08"/>
    <s v="theat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0"/>
    <n v="34.75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0"/>
    <n v="100.06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0"/>
    <n v="40.85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3"/>
    <n v="252.02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0"/>
    <n v="25.16"/>
    <s v="theater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8"/>
    <n v="1"/>
    <s v="technolog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"/>
    <n v="25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6"/>
    <n v="1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6"/>
    <n v="35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"/>
    <n v="3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6"/>
    <n v="402.71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6"/>
    <n v="26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7"/>
    <e v="#NAME?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6"/>
    <n v="9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6"/>
    <n v="8.5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"/>
    <n v="8.75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"/>
    <n v="135.04"/>
    <s v="technology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7"/>
    <e v="#NAME?"/>
    <s v="technolog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6"/>
    <n v="20.5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6"/>
    <n v="64.36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7"/>
    <e v="#NAME?"/>
    <s v="technology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6"/>
    <n v="200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"/>
    <n v="68.3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7"/>
    <e v="#NAME?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6"/>
    <n v="50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6"/>
    <n v="4"/>
    <s v="technology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6"/>
    <n v="27.5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7"/>
    <e v="#NAME?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6"/>
    <n v="34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8"/>
    <n v="1"/>
    <s v="technology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7"/>
    <e v="#NAME?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6"/>
    <n v="1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7"/>
    <e v="#NAME?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"/>
    <n v="49"/>
    <s v="technolog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"/>
    <n v="20"/>
    <s v="technolog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6"/>
    <n v="142"/>
    <s v="technolog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6"/>
    <n v="53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7"/>
    <e v="#NAME?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6"/>
    <n v="38.44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"/>
    <n v="20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6"/>
    <n v="64.75"/>
    <s v="technology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6"/>
    <n v="1"/>
    <s v="technology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6"/>
    <n v="10"/>
    <s v="technolog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6"/>
    <n v="2"/>
    <s v="technology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"/>
    <n v="35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6"/>
    <n v="1"/>
    <s v="technology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7"/>
    <e v="#NAME?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7"/>
    <e v="#NAME?"/>
    <s v="technology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6"/>
    <n v="1"/>
    <s v="technology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"/>
    <n v="5"/>
    <s v="technology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7"/>
    <e v="#NAME?"/>
    <s v="technology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"/>
    <n v="1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6"/>
    <n v="389.29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6"/>
    <n v="150.5"/>
    <s v="technology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6"/>
    <n v="1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"/>
    <n v="24.78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6"/>
    <n v="30.5"/>
    <s v="technolog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6"/>
    <n v="25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"/>
    <n v="16.43"/>
    <s v="technology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6"/>
    <n v="13"/>
    <s v="technology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6"/>
    <n v="53.25"/>
    <s v="technolog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6"/>
    <n v="3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6"/>
    <n v="10"/>
    <s v="technolog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6"/>
    <n v="121.43"/>
    <s v="technology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6"/>
    <n v="15.5"/>
    <s v="technology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6"/>
    <n v="100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"/>
    <n v="23.33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7"/>
    <e v="#NAME?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"/>
    <n v="45.39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7"/>
    <e v="#NAME?"/>
    <s v="technology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6"/>
    <n v="16.38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6"/>
    <n v="1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7"/>
    <e v="#NAME?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"/>
    <n v="292.2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"/>
    <n v="5"/>
    <s v="technology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7"/>
    <e v="#NAME?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7"/>
    <e v="#NAME?"/>
    <s v="technolog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7"/>
    <e v="#NAME?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6"/>
    <n v="105.93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7"/>
    <e v="#NAME?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7"/>
    <e v="#NAME?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7"/>
    <e v="#NAME?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6"/>
    <n v="20"/>
    <s v="technolog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7"/>
    <e v="#NAME?"/>
    <s v="technology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6"/>
    <n v="1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"/>
    <n v="300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"/>
    <n v="87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6"/>
    <n v="37.89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7"/>
    <e v="#NAME?"/>
    <s v="technolog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7"/>
    <e v="#NAME?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7"/>
    <e v="#NAME?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6"/>
    <n v="111.41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6"/>
    <n v="9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7"/>
    <e v="#NAME?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6"/>
    <n v="116.67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6"/>
    <n v="10"/>
    <s v="technology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"/>
    <n v="76.67"/>
    <s v="technolog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7"/>
    <e v="#NAME?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6"/>
    <n v="49.8"/>
    <s v="technology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6"/>
    <n v="1"/>
    <s v="technolog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6"/>
    <n v="2"/>
    <s v="technology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6"/>
    <n v="4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7"/>
    <e v="#NAME?"/>
    <s v="technology"/>
  </r>
  <r>
    <n v="638"/>
    <s v="W (Canceled)"/>
    <s v="O0"/>
    <n v="200000"/>
    <n v="18"/>
    <x v="1"/>
    <x v="12"/>
    <s v="EUR"/>
    <n v="1490447662"/>
    <n v="1485267262"/>
    <b v="0"/>
    <n v="6"/>
    <b v="0"/>
    <x v="7"/>
    <x v="6"/>
    <n v="3"/>
    <s v="technology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6"/>
    <n v="1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0"/>
    <n v="50.5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0"/>
    <n v="151.32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9"/>
    <n v="134.36000000000001"/>
    <s v="technolog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0"/>
    <n v="174.03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3"/>
    <n v="73.489999999999995"/>
    <s v="technology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3"/>
    <n v="23.52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0"/>
    <n v="39.07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0"/>
    <n v="125.94"/>
    <s v="technolog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0"/>
    <n v="1644"/>
    <s v="technology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0"/>
    <n v="42.67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0"/>
    <n v="35.130000000000003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0"/>
    <n v="239.35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0"/>
    <n v="107.64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0"/>
    <n v="95.83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3"/>
    <n v="31.66"/>
    <s v="technolog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0"/>
    <n v="42.89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"/>
    <n v="122.74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0"/>
    <n v="190.45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0"/>
    <n v="109.34"/>
    <s v="technolog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0"/>
    <n v="143.66999999999999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6"/>
    <n v="84.94"/>
    <s v="technology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"/>
    <n v="10.56"/>
    <s v="technology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6"/>
    <n v="39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6"/>
    <n v="100"/>
    <s v="technolog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6"/>
    <n v="31.17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6"/>
    <n v="155.33000000000001"/>
    <s v="technolog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6"/>
    <n v="2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6"/>
    <n v="178.93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"/>
    <n v="27.36"/>
    <s v="technolog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"/>
    <n v="1536.25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6"/>
    <n v="85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6"/>
    <n v="788.5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"/>
    <n v="50.3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6"/>
    <n v="68.33"/>
    <s v="technology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6"/>
    <n v="7.5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6"/>
    <n v="34.270000000000003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"/>
    <n v="61.29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6"/>
    <n v="133.2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"/>
    <n v="65.180000000000007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6"/>
    <n v="93.9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6"/>
    <n v="150.65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6"/>
    <n v="1"/>
    <s v="technology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6"/>
    <n v="13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"/>
    <n v="99.33"/>
    <s v="technology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6"/>
    <n v="177.3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6"/>
    <n v="55.3"/>
    <s v="technolog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7"/>
    <e v="#NAME?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"/>
    <n v="591.66999999999996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0"/>
    <n v="405.5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0"/>
    <n v="343.15"/>
    <s v="technology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6"/>
    <n v="72.59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"/>
    <n v="26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6"/>
    <n v="6.5"/>
    <s v="technology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6"/>
    <n v="119.39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6"/>
    <n v="84.29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"/>
    <n v="90.86"/>
    <s v="technology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8"/>
    <n v="1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6"/>
    <n v="20.34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6"/>
    <n v="530.69000000000005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0"/>
    <n v="120.39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6"/>
    <n v="13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6"/>
    <n v="291.33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6"/>
    <n v="124.92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6"/>
    <n v="119.57"/>
    <s v="technolog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"/>
    <n v="120.25"/>
    <s v="technolog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"/>
    <n v="195.4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7"/>
    <e v="#NAME?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0"/>
    <n v="117.7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"/>
    <n v="23.95"/>
    <s v="technology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6"/>
    <n v="30.5"/>
    <s v="technology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7"/>
    <e v="#NAME?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6"/>
    <n v="99.97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6"/>
    <n v="26.25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"/>
    <n v="199"/>
    <s v="technology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6"/>
    <n v="80.319999999999993"/>
    <s v="technolog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"/>
    <n v="115.75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6"/>
    <n v="44.69"/>
    <s v="technology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6"/>
    <n v="76.25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"/>
    <n v="22.5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"/>
    <n v="19.399999999999999"/>
    <s v="technolog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0"/>
    <n v="66.709999999999994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0"/>
    <n v="84.14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0"/>
    <n v="215.73"/>
    <s v="publishing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0"/>
    <n v="54.69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0"/>
    <n v="51.63"/>
    <s v="publishing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0"/>
    <n v="143.36000000000001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0"/>
    <n v="72.430000000000007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1"/>
    <n v="36.53"/>
    <s v="publishing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0"/>
    <n v="60.9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0"/>
    <n v="43.55"/>
    <s v="publishing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0"/>
    <n v="99.77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0"/>
    <n v="88.73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"/>
    <n v="4.92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0"/>
    <n v="17.82"/>
    <s v="publishing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0"/>
    <n v="187.19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0"/>
    <n v="234.81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n v="105.05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0"/>
    <n v="56.67"/>
    <s v="publishing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0"/>
    <n v="39.049999999999997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"/>
    <n v="68.349999999999994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0"/>
    <n v="169.58"/>
    <s v="publishing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0"/>
    <n v="141.41999999999999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0"/>
    <n v="67.39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0"/>
    <n v="54.27"/>
    <s v="publishing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0"/>
    <n v="82.52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1"/>
    <n v="53.73"/>
    <s v="publishing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0"/>
    <n v="34.21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0"/>
    <n v="127.33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0"/>
    <n v="45.57"/>
    <s v="publishing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0"/>
    <n v="95.96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0"/>
    <n v="77.27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0"/>
    <n v="57.34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0"/>
    <n v="53.1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0"/>
    <n v="492.31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0"/>
    <n v="42.35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0"/>
    <n v="37.47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0"/>
    <n v="37.450000000000003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"/>
    <n v="33.06"/>
    <s v="publishing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0"/>
    <n v="134.21"/>
    <s v="publishing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0"/>
    <n v="51.47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7"/>
    <e v="#NAME?"/>
    <s v="publishing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"/>
    <n v="39.17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7"/>
    <e v="#NAME?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6"/>
    <n v="5"/>
    <s v="publishing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7"/>
    <e v="#NAME?"/>
    <s v="publishing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6"/>
    <n v="57.3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7"/>
    <e v="#NAME?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"/>
    <n v="59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7"/>
    <e v="#NAME?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6"/>
    <n v="31.85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7"/>
    <e v="#NAME?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6"/>
    <n v="10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6"/>
    <n v="50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"/>
    <n v="16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0"/>
    <n v="3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6"/>
    <n v="34"/>
    <s v="publishing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0"/>
    <n v="63.12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"/>
    <n v="7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6"/>
    <n v="2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6"/>
    <n v="66.67"/>
    <s v="publishing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0"/>
    <n v="38.520000000000003"/>
    <s v="music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0"/>
    <n v="42.61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2"/>
    <n v="50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0"/>
    <n v="63.49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0"/>
    <n v="102.5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"/>
    <n v="31.14"/>
    <s v="music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0"/>
    <n v="162.27000000000001"/>
    <s v="music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0"/>
    <n v="80.59"/>
    <s v="music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"/>
    <n v="59.85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0"/>
    <n v="132.86000000000001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0"/>
    <n v="92.55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0"/>
    <n v="60.86"/>
    <s v="music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0"/>
    <n v="41.85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0"/>
    <n v="88.33"/>
    <s v="music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0"/>
    <n v="158.96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0"/>
    <n v="85.05"/>
    <s v="music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0"/>
    <n v="112.61"/>
    <s v="music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0"/>
    <n v="45.44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0"/>
    <n v="46.22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0"/>
    <n v="178.61"/>
    <s v="music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"/>
    <n v="40.75"/>
    <s v="music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0"/>
    <n v="43.73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0"/>
    <n v="81.069999999999993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0"/>
    <n v="74.61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2"/>
    <n v="305.56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0"/>
    <n v="58.33"/>
    <s v="music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0"/>
    <n v="117.68"/>
    <s v="music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0"/>
    <n v="73.77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2"/>
    <n v="104.65"/>
    <s v="music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0"/>
    <n v="79.83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0"/>
    <n v="58.33"/>
    <s v="music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0"/>
    <n v="86.67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"/>
    <n v="27.61"/>
    <s v="music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"/>
    <n v="25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0"/>
    <n v="45.46"/>
    <s v="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0"/>
    <n v="99.53"/>
    <s v="music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0"/>
    <n v="39.31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n v="89.42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1"/>
    <n v="28.68"/>
    <s v="music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0"/>
    <n v="31.07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0"/>
    <n v="70.55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2"/>
    <n v="224.13"/>
    <s v="music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0"/>
    <n v="51.81"/>
    <s v="music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"/>
    <n v="43.52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0"/>
    <n v="39.82"/>
    <s v="music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0"/>
    <n v="126.81"/>
    <s v="music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0"/>
    <n v="113.88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0"/>
    <n v="28.18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0"/>
    <n v="36.61"/>
    <s v="music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0"/>
    <n v="32.5"/>
    <s v="music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0"/>
    <n v="60.66"/>
    <s v="music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"/>
    <n v="175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0"/>
    <n v="97.99"/>
    <s v="music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0"/>
    <n v="148.78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0"/>
    <n v="96.08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0"/>
    <n v="58.63"/>
    <s v="music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0"/>
    <n v="109.71"/>
    <s v="music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0"/>
    <n v="49.11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0"/>
    <n v="47.67"/>
    <s v="music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0"/>
    <n v="60.74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0"/>
    <n v="63.38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0"/>
    <n v="53.89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0"/>
    <n v="66.87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3"/>
    <n v="63.1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"/>
    <n v="36.630000000000003"/>
    <s v="music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0"/>
    <n v="34.01"/>
    <s v="music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0"/>
    <n v="28.55"/>
    <s v="music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2"/>
    <n v="10"/>
    <s v="music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2"/>
    <n v="18.75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0"/>
    <n v="41.7"/>
    <s v="music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"/>
    <n v="46.67"/>
    <s v="music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0"/>
    <n v="37.270000000000003"/>
    <s v="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0"/>
    <n v="59.26"/>
    <s v="music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2"/>
    <n v="30"/>
    <s v="music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0"/>
    <n v="65.86"/>
    <s v="music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0"/>
    <n v="31.91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"/>
    <n v="19.46"/>
    <s v="music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2"/>
    <n v="50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0"/>
    <n v="22.74"/>
    <s v="music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0"/>
    <n v="42.72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6"/>
    <n v="52.92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6"/>
    <n v="50.5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6"/>
    <n v="42.5"/>
    <s v="music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"/>
    <n v="18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6"/>
    <n v="34.18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6"/>
    <n v="22.5"/>
    <s v="music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6"/>
    <n v="58.1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6"/>
    <n v="109.18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6"/>
    <n v="50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6"/>
    <n v="346.67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6"/>
    <n v="12.4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"/>
    <n v="27.08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"/>
    <n v="32.5"/>
    <s v="music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"/>
    <n v="9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6"/>
    <n v="34.76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7"/>
    <e v="#NAME?"/>
    <s v="music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6"/>
    <n v="28.58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0"/>
    <n v="46.59"/>
    <s v="music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"/>
    <n v="32.5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6"/>
    <n v="21.47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6"/>
    <n v="14.13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"/>
    <n v="30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"/>
    <n v="21.57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"/>
    <n v="83.38"/>
    <s v="music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"/>
    <n v="10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0"/>
    <n v="35.71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6"/>
    <n v="29.29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7"/>
    <e v="#NAME?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6"/>
    <n v="18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6"/>
    <n v="73.760000000000005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"/>
    <n v="31.25"/>
    <s v="music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6"/>
    <n v="28.89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6"/>
    <n v="143.82"/>
    <s v="music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6"/>
    <n v="40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6"/>
    <n v="147.81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6"/>
    <n v="27.86"/>
    <s v="music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"/>
    <n v="44.44"/>
    <s v="music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7"/>
    <e v="#NAME?"/>
    <s v="music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6"/>
    <n v="35"/>
    <s v="music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6"/>
    <n v="35"/>
    <s v="music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6"/>
    <n v="10.5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7"/>
    <e v="#NAME?"/>
    <s v="music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6"/>
    <n v="30"/>
    <s v="music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6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6"/>
    <n v="50.33"/>
    <s v="music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6"/>
    <n v="32.67"/>
    <s v="music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7"/>
    <e v="#NAME?"/>
    <s v="music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7"/>
    <e v="#NAME?"/>
    <s v="music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7"/>
    <e v="#NAME?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6"/>
    <n v="65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"/>
    <n v="24.6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7"/>
    <e v="#NAME?"/>
    <s v="music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"/>
    <n v="15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6"/>
    <n v="82.58"/>
    <s v="music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7"/>
    <e v="#NAME?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6"/>
    <n v="41.67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7"/>
    <e v="#NAME?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"/>
    <n v="3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"/>
    <n v="19.600000000000001"/>
    <s v="music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"/>
    <n v="100"/>
    <s v="music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7"/>
    <e v="#NAME?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6"/>
    <n v="231.75"/>
    <s v="music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6"/>
    <n v="189.33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6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6"/>
    <n v="21.8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6"/>
    <n v="32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7"/>
    <e v="#NAME?"/>
    <s v="music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7"/>
    <e v="#NAME?"/>
    <s v="music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6"/>
    <n v="56.25"/>
    <s v="music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7"/>
    <e v="#NAME?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6"/>
    <n v="69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6"/>
    <n v="18.71"/>
    <s v="music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6"/>
    <n v="46.03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6"/>
    <n v="60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6"/>
    <n v="50.67"/>
    <s v="music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"/>
    <n v="25"/>
    <s v="music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7"/>
    <e v="#NAME?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"/>
    <n v="20"/>
    <s v="music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6"/>
    <n v="25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"/>
    <n v="2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6"/>
    <n v="110.29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6"/>
    <n v="37.450000000000003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6"/>
    <n v="41.75"/>
    <s v="technolog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6"/>
    <n v="24.08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6"/>
    <n v="69.41"/>
    <s v="technology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6"/>
    <n v="155.25"/>
    <s v="technolog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6"/>
    <n v="57.2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7"/>
    <e v="#NAME?"/>
    <s v="technology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6"/>
    <n v="60"/>
    <s v="technology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"/>
    <n v="39"/>
    <s v="technolog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6"/>
    <n v="58.42"/>
    <s v="technolog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6"/>
    <n v="158.63999999999999"/>
    <s v="technology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"/>
    <n v="99.86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"/>
    <n v="25.2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6"/>
    <n v="89.19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6"/>
    <n v="182.62"/>
    <s v="technology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6"/>
    <n v="50.65"/>
    <s v="technology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6"/>
    <n v="33.29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6"/>
    <n v="51.82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6"/>
    <n v="113.63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6"/>
    <n v="136.46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6"/>
    <n v="364.35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6"/>
    <n v="19.239999999999998"/>
    <s v="technolog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"/>
    <n v="41.89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"/>
    <n v="30.31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"/>
    <n v="49.67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6"/>
    <n v="59.2"/>
    <s v="technology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6"/>
    <n v="43.98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"/>
    <n v="26.5"/>
    <s v="technology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6"/>
    <n v="1272.73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6"/>
    <n v="164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6"/>
    <n v="45.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6"/>
    <n v="153.88999999999999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6"/>
    <n v="51.38"/>
    <s v="technology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"/>
    <n v="93.33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6"/>
    <n v="108.63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6"/>
    <n v="160.5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6"/>
    <n v="75.75"/>
    <s v="technolog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0"/>
    <n v="790.84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0"/>
    <n v="301.94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6"/>
    <n v="47.94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6"/>
    <n v="2.75"/>
    <s v="technology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6"/>
    <n v="1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6"/>
    <n v="171.79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"/>
    <n v="35.33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6"/>
    <n v="82.09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6"/>
    <n v="110.87"/>
    <s v="technolog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6"/>
    <n v="161.22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7"/>
    <e v="#NAME?"/>
    <s v="technology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6"/>
    <n v="52.41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6"/>
    <n v="13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"/>
    <n v="30.29"/>
    <s v="technolog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6"/>
    <n v="116.75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6"/>
    <n v="89.6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6"/>
    <n v="424.45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6"/>
    <n v="80.67"/>
    <s v="technology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6"/>
    <n v="13"/>
    <s v="technolog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"/>
    <n v="8.1300000000000008"/>
    <s v="technology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0"/>
    <n v="153.43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6"/>
    <n v="292.08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6"/>
    <n v="3304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0"/>
    <n v="1300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6"/>
    <n v="134.55000000000001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"/>
    <n v="214.07"/>
    <s v="technolog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0"/>
    <n v="216.34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0"/>
    <n v="932.31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6"/>
    <n v="29.25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6"/>
    <n v="174.95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6"/>
    <n v="250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6"/>
    <n v="65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6"/>
    <n v="5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6"/>
    <n v="75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0"/>
    <n v="1389.36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6"/>
    <n v="95.91"/>
    <s v="technology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6"/>
    <n v="191.25"/>
    <s v="technolog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6"/>
    <n v="40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6"/>
    <n v="74.79000000000000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"/>
    <n v="161.12"/>
    <s v="technology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6"/>
    <n v="88.71"/>
    <s v="technolog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6"/>
    <n v="53.25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"/>
    <n v="106.2"/>
    <s v="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n v="22.08"/>
    <s v="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0"/>
    <n v="31.05"/>
    <s v="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"/>
    <n v="36.21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0"/>
    <n v="388.98"/>
    <s v="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0"/>
    <n v="71.849999999999994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0"/>
    <n v="57.38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0"/>
    <n v="69.67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0"/>
    <n v="45.99"/>
    <s v="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0"/>
    <n v="79.260000000000005"/>
    <s v="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3"/>
    <n v="43.03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0"/>
    <n v="108.48"/>
    <s v="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0"/>
    <n v="61.03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0"/>
    <n v="50.59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0"/>
    <n v="39.159999999999997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0"/>
    <n v="65.16"/>
    <s v="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0"/>
    <n v="23.96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0"/>
    <n v="48.6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0"/>
    <n v="35.74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0"/>
    <n v="21.37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6"/>
    <n v="250"/>
    <s v="journalism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7"/>
    <e v="#NAME?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6"/>
    <n v="10"/>
    <s v="journalism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6"/>
    <n v="29.24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6"/>
    <n v="3"/>
    <s v="journalism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6"/>
    <n v="33.25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7"/>
    <e v="#NAME?"/>
    <s v="journalism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6"/>
    <n v="1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"/>
    <n v="53"/>
    <s v="journalism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7"/>
    <e v="#NAME?"/>
    <s v="journalism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7"/>
    <e v="#NAME?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7"/>
    <e v="#NAME?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7"/>
    <e v="#NAME?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"/>
    <n v="15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7"/>
    <e v="#NAME?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7"/>
    <e v="#NAME?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7"/>
    <e v="#NAME?"/>
    <s v="journalism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7"/>
    <e v="#NAME?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7"/>
    <e v="#NAME?"/>
    <s v="journalism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7"/>
    <e v="#NAME?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"/>
    <n v="50"/>
    <s v="journalism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7"/>
    <e v="#NAME?"/>
    <s v="journalism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0"/>
    <n v="47.5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7"/>
    <e v="#NAME?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n v="65.67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n v="16.2"/>
    <s v="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n v="34.130000000000003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n v="13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n v="11.25"/>
    <s v="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n v="40.479999999999997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n v="35"/>
    <s v="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7"/>
    <e v="#NAME?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n v="12.75"/>
    <s v="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n v="10"/>
    <s v="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n v="113.57"/>
    <s v="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n v="15"/>
    <s v="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0"/>
    <n v="48.28"/>
    <s v="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n v="43.98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n v="9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n v="37.67"/>
    <s v="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n v="18.579999999999998"/>
    <s v="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n v="3"/>
    <s v="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n v="18.670000000000002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n v="410"/>
    <s v="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7"/>
    <e v="#NAME?"/>
    <s v="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n v="114"/>
    <s v="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n v="7.5"/>
    <s v="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7"/>
    <e v="#NAME?"/>
    <s v="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n v="43.42"/>
    <s v="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n v="23.96"/>
    <s v="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n v="5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n v="3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n v="10.56"/>
    <s v="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n v="122"/>
    <s v="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n v="267.81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n v="74.209999999999994"/>
    <s v="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n v="6.71"/>
    <s v="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n v="81.95"/>
    <s v="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n v="25"/>
    <s v="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n v="10"/>
    <s v="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n v="6.83"/>
    <s v="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n v="17.71"/>
    <s v="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n v="16.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n v="80.3"/>
    <s v="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n v="71.55"/>
    <s v="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n v="23.57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7"/>
    <e v="#NAME?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n v="34.880000000000003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n v="15"/>
    <s v="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n v="23.18"/>
    <s v="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n v="1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n v="100.23"/>
    <s v="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n v="3.33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n v="13.25"/>
    <s v="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n v="17.850000000000001"/>
    <s v="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n v="10.38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n v="36.33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n v="5"/>
    <s v="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7"/>
    <e v="#NAME?"/>
    <s v="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n v="5.8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7"/>
    <e v="#NAME?"/>
    <s v="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n v="3.67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n v="60.71"/>
    <s v="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7"/>
    <e v="#NAME?"/>
    <s v="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n v="5"/>
    <s v="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n v="25.43"/>
    <s v="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n v="1"/>
    <s v="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n v="10.5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n v="3.67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7"/>
    <e v="#NAME?"/>
    <s v="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n v="110.62"/>
    <s v="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n v="20"/>
    <s v="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n v="1"/>
    <s v="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n v="50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n v="45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n v="253.21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n v="31.25"/>
    <s v="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n v="5"/>
    <s v="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7"/>
    <e v="#NAME?"/>
    <s v="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7"/>
    <e v="#NAME?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7"/>
    <e v="#NAME?"/>
    <s v="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n v="23.25"/>
    <s v="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e v="#NAME?"/>
    <s v="foo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6"/>
    <n v="100"/>
    <s v="foo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6"/>
    <n v="44.17"/>
    <s v="foo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e v="#NAME?"/>
    <s v="foo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6"/>
    <n v="24.33"/>
    <s v="foo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6"/>
    <n v="37.5"/>
    <s v="foo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6"/>
    <n v="42"/>
    <s v="foo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e v="#NAME?"/>
    <s v="foo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6"/>
    <n v="60.73"/>
    <s v="foo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"/>
    <n v="50"/>
    <s v="foo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6"/>
    <n v="108.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"/>
    <n v="23.5"/>
    <s v="foo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e v="#NAME?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6"/>
    <n v="50.33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6"/>
    <n v="11.67"/>
    <s v="foo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e v="#NAME?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"/>
    <n v="60.79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e v="#NAME?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6"/>
    <n v="17.5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e v="#NAME?"/>
    <s v="foo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e v="#NAME?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6"/>
    <n v="82.82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6"/>
    <n v="358.88"/>
    <s v="foo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6"/>
    <n v="61.19"/>
    <s v="foo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6"/>
    <n v="340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6"/>
    <n v="5.67"/>
    <s v="foo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6"/>
    <n v="50"/>
    <s v="foo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6"/>
    <n v="25"/>
    <s v="foo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e v="#NAME?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6"/>
    <n v="30"/>
    <s v="foo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6"/>
    <n v="46.63"/>
    <s v="foo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6"/>
    <n v="65"/>
    <s v="foo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8"/>
    <n v="1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e v="#NAME?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8"/>
    <n v="5"/>
    <s v="foo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"/>
    <n v="640"/>
    <s v="foo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6"/>
    <n v="69.12"/>
    <s v="foo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6"/>
    <n v="1.33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"/>
    <n v="10.5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"/>
    <n v="33.33"/>
    <s v="foo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0"/>
    <n v="61.56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0"/>
    <n v="118.74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0"/>
    <n v="65.08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0"/>
    <n v="130.16"/>
    <s v="photograph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"/>
    <n v="37.78"/>
    <s v="photography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0"/>
    <n v="112.79"/>
    <s v="photography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0"/>
    <n v="51.92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0"/>
    <n v="89.24"/>
    <s v="photography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3"/>
    <n v="19.329999999999998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0"/>
    <n v="79.97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3"/>
    <n v="56.41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0"/>
    <n v="79.41"/>
    <s v="photography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3"/>
    <n v="76.44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3"/>
    <n v="121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3"/>
    <n v="54.62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0"/>
    <n v="299.22000000000003"/>
    <s v="photograph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0"/>
    <n v="58.53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0"/>
    <n v="55.37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"/>
    <n v="183.8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0"/>
    <n v="165.35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0"/>
    <n v="234.79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0"/>
    <n v="211.48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0"/>
    <n v="32.340000000000003"/>
    <s v="photography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0"/>
    <n v="123.38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"/>
    <n v="207.07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0"/>
    <n v="138.26"/>
    <s v="photograph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3"/>
    <n v="493.82"/>
    <s v="photograph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0"/>
    <n v="168.5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0"/>
    <n v="38.869999999999997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0"/>
    <n v="61.53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0"/>
    <n v="105.44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1"/>
    <n v="71.59"/>
    <s v="photograph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0"/>
    <n v="91.88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0"/>
    <n v="148.57"/>
    <s v="photograph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"/>
    <n v="174.21"/>
    <s v="photograph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"/>
    <n v="102.86"/>
    <s v="photography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0"/>
    <n v="111.18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0"/>
    <n v="23.8"/>
    <s v="photography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3"/>
    <n v="81.27"/>
    <s v="photography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0"/>
    <n v="116.21"/>
    <s v="photography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6"/>
    <n v="58.89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"/>
    <n v="44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"/>
    <n v="48.43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7"/>
    <e v="#NAME?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6"/>
    <n v="61.04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"/>
    <n v="2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7"/>
    <e v="#NAME?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7"/>
    <e v="#NAME?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"/>
    <n v="4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6"/>
    <n v="19.329999999999998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7"/>
    <e v="#NAME?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6"/>
    <n v="35"/>
    <s v="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7"/>
    <e v="#NAME?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7"/>
    <e v="#NAME?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6"/>
    <n v="59.33"/>
    <s v="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7"/>
    <e v="#NAME?"/>
    <s v="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6"/>
    <n v="30.13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0"/>
    <n v="74.62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"/>
    <n v="5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6"/>
    <n v="44.5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0"/>
    <n v="46.13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0"/>
    <n v="141.47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0"/>
    <n v="75.48"/>
    <s v="music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0"/>
    <n v="85.5"/>
    <s v="music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"/>
    <n v="64.25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0"/>
    <n v="64.47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"/>
    <n v="118.2"/>
    <s v="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0"/>
    <n v="82.54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0"/>
    <n v="34.17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2"/>
    <n v="42.73"/>
    <s v="music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"/>
    <n v="94.49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"/>
    <n v="55.7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0"/>
    <n v="98.03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3"/>
    <n v="92.1"/>
    <s v="music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"/>
    <n v="38.18"/>
    <s v="music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0"/>
    <n v="27.1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0"/>
    <n v="50.69"/>
    <s v="music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0"/>
    <n v="38.94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0"/>
    <n v="77.64"/>
    <s v="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0"/>
    <n v="43.54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"/>
    <n v="31.82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0"/>
    <n v="63.18"/>
    <s v="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0"/>
    <n v="190.9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0"/>
    <n v="140.86000000000001"/>
    <s v="music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0"/>
    <n v="76.92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0"/>
    <n v="99.16"/>
    <s v="music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0"/>
    <n v="67.88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0"/>
    <n v="246.29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0"/>
    <n v="189.29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0"/>
    <n v="76.67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"/>
    <n v="82.96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"/>
    <n v="62.52"/>
    <s v="music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0"/>
    <n v="46.07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0"/>
    <n v="38.54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"/>
    <n v="53.01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0"/>
    <n v="73.36"/>
    <s v="music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0"/>
    <n v="127.98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0"/>
    <n v="104.7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0"/>
    <n v="67.67"/>
    <s v="music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"/>
    <n v="95.93"/>
    <s v="music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0"/>
    <n v="65.16"/>
    <s v="theat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0"/>
    <n v="32.270000000000003"/>
    <s v="theater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0"/>
    <n v="81.25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n v="24.2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0"/>
    <n v="65.87"/>
    <s v="theater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0"/>
    <n v="36.08"/>
    <s v="theater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0"/>
    <n v="44.19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0"/>
    <n v="104.07"/>
    <s v="theater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0"/>
    <n v="35.96"/>
    <s v="theat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0"/>
    <n v="127.79"/>
    <s v="theat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0"/>
    <n v="27.73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0"/>
    <n v="39.83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0"/>
    <n v="52.17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0"/>
    <n v="92.04"/>
    <s v="theater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0"/>
    <n v="63.42"/>
    <s v="theater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0"/>
    <n v="135.63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0"/>
    <n v="168.75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0"/>
    <n v="70.86"/>
    <s v="theater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2"/>
    <n v="50"/>
    <s v="theat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0"/>
    <n v="42.21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"/>
    <n v="152.41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6"/>
    <n v="90.62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0"/>
    <n v="201.6"/>
    <s v="technology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6"/>
    <n v="127.93"/>
    <s v="technolog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6"/>
    <n v="29.89"/>
    <s v="technolog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0"/>
    <n v="367.97"/>
    <s v="technology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"/>
    <n v="129.16999999999999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6"/>
    <n v="800.7"/>
    <s v="technology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"/>
    <n v="28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6"/>
    <n v="102.02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"/>
    <n v="184.36"/>
    <s v="technology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"/>
    <n v="162.91999999999999"/>
    <s v="technology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8"/>
    <n v="1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6"/>
    <n v="603.53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6"/>
    <n v="45.41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6"/>
    <n v="97.33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"/>
    <n v="167.67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"/>
    <n v="859.86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6"/>
    <n v="26.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6"/>
    <n v="30.27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6"/>
    <n v="54.67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6"/>
    <n v="60.7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"/>
    <n v="102.7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"/>
    <n v="41.59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6"/>
    <n v="116.53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"/>
    <n v="45.33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"/>
    <n v="157.46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"/>
    <n v="100.5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7"/>
    <e v="#NAME?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7"/>
    <e v="#NAME?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6"/>
    <n v="51.82"/>
    <s v="technology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"/>
    <n v="308.75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0"/>
    <n v="379.23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6"/>
    <n v="176.36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6"/>
    <n v="66.069999999999993"/>
    <s v="technology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6"/>
    <n v="89.65"/>
    <s v="technology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7"/>
    <e v="#NAME?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0"/>
    <n v="382.39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6"/>
    <n v="100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0"/>
    <n v="158.36000000000001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4"/>
    <n v="40.76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0"/>
    <n v="53.57"/>
    <s v="publishing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0"/>
    <n v="48.45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0"/>
    <n v="82.42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0"/>
    <n v="230.19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"/>
    <n v="59.36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0"/>
    <n v="66.7"/>
    <s v="publishing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0"/>
    <n v="168.78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0"/>
    <n v="59.97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0"/>
    <n v="31.81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0"/>
    <n v="24.42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0"/>
    <n v="25.35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1"/>
    <n v="71.44"/>
    <s v="publishing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0"/>
    <n v="38.549999999999997"/>
    <s v="publishing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0"/>
    <n v="68.37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0"/>
    <n v="40.21"/>
    <s v="publishing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1"/>
    <n v="32.07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0"/>
    <n v="28.63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0"/>
    <n v="43.64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2"/>
    <n v="40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0"/>
    <n v="346.04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0"/>
    <n v="81.739999999999995"/>
    <s v="music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0"/>
    <n v="64.540000000000006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0"/>
    <n v="63.48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0"/>
    <n v="63.62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0"/>
    <n v="83.97"/>
    <s v="music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0"/>
    <n v="77.7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0"/>
    <n v="107.07"/>
    <s v="music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0"/>
    <n v="38.75"/>
    <s v="music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0"/>
    <n v="201.94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"/>
    <n v="43.06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"/>
    <n v="62.87"/>
    <s v="music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3"/>
    <n v="55.61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0"/>
    <n v="48.71"/>
    <s v="music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"/>
    <n v="30.58"/>
    <s v="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0"/>
    <n v="73.91"/>
    <s v="music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n v="21.2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0"/>
    <n v="73.36"/>
    <s v="music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0"/>
    <n v="56.41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"/>
    <n v="50.25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0"/>
    <n v="68.94"/>
    <s v="music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0"/>
    <n v="65.91"/>
    <s v="music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"/>
    <n v="62.5"/>
    <s v="music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n v="70.06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0"/>
    <n v="60.18"/>
    <s v="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0"/>
    <n v="21.38"/>
    <s v="music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0"/>
    <n v="160.79"/>
    <s v="music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0"/>
    <n v="42.38"/>
    <s v="music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0"/>
    <n v="27.32"/>
    <s v="music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0"/>
    <n v="196.83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0"/>
    <n v="53.88"/>
    <s v="music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0"/>
    <n v="47.76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0"/>
    <n v="88.19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0"/>
    <n v="72.06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0"/>
    <n v="74.25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0"/>
    <n v="61.7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1"/>
    <n v="17.239999999999998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3"/>
    <n v="51.72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0"/>
    <n v="24.15"/>
    <s v="music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0"/>
    <n v="62.17"/>
    <s v="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6"/>
    <n v="48.2"/>
    <s v="publishing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6"/>
    <n v="6.18"/>
    <s v="publishing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6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"/>
    <n v="7.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6"/>
    <n v="12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7"/>
    <e v="#NAME?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6"/>
    <n v="1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6"/>
    <n v="2.33"/>
    <s v="publishing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"/>
    <n v="24.62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"/>
    <n v="10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6"/>
    <n v="1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6"/>
    <n v="88.89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7"/>
    <e v="#NAME?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"/>
    <n v="27.5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6"/>
    <n v="6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6"/>
    <n v="44.5"/>
    <s v="publishing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6"/>
    <n v="1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6"/>
    <n v="100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6"/>
    <n v="13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6"/>
    <n v="100"/>
    <s v="publishing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"/>
    <n v="109.07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7"/>
    <e v="#NAME?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7"/>
    <e v="#NAME?"/>
    <s v="publishing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6"/>
    <n v="104.7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"/>
    <n v="15"/>
    <s v="publishing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7"/>
    <e v="#NAME?"/>
    <s v="publishing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6"/>
    <n v="80.599999999999994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6"/>
    <n v="115.55"/>
    <s v="publishing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7"/>
    <e v="#NAME?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6"/>
    <n v="80.5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6"/>
    <n v="744.55"/>
    <s v="publishing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6"/>
    <n v="7.5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"/>
    <n v="38.5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6"/>
    <n v="36.68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6"/>
    <n v="75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6"/>
    <n v="30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8"/>
    <n v="1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"/>
    <n v="673.33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7"/>
    <e v="#NAME?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7"/>
    <e v="#NAME?"/>
    <s v="publishing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7"/>
    <e v="#NAME?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7"/>
    <e v="#NAME?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7"/>
    <e v="#NAME?"/>
    <s v="publishing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6"/>
    <n v="25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7"/>
    <e v="#NAME?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7"/>
    <e v="#NAME?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6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6"/>
    <n v="1"/>
    <s v="publishing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7"/>
    <e v="#NAME?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7"/>
    <e v="#NAME?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"/>
    <n v="15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6"/>
    <n v="225"/>
    <s v="publishing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6"/>
    <n v="48.33"/>
    <s v="publishing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7"/>
    <e v="#NAME?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7"/>
    <e v="#NAME?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7"/>
    <e v="#NAME?"/>
    <s v="publishing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7"/>
    <e v="#NAME?"/>
    <s v="publishing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0"/>
    <n v="44.67"/>
    <s v="publishing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0"/>
    <n v="28.94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0"/>
    <n v="35.44"/>
    <s v="publishing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1"/>
    <n v="34.869999999999997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13"/>
    <n v="52.62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0"/>
    <n v="69.599999999999994"/>
    <s v="publishing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0"/>
    <n v="76.72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0"/>
    <n v="33.19"/>
    <s v="publishing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0"/>
    <n v="149.46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0"/>
    <n v="23.17"/>
    <s v="publishing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0"/>
    <n v="96.88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0"/>
    <n v="103.2"/>
    <s v="publishing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0"/>
    <n v="38.46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0"/>
    <n v="44.32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"/>
    <n v="64.17"/>
    <s v="publishing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14"/>
    <n v="43.33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0"/>
    <n v="90.5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15"/>
    <n v="29.19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n v="30.96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0"/>
    <n v="92.16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6"/>
    <n v="17.5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6"/>
    <n v="5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"/>
    <n v="25"/>
    <s v="publishing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7"/>
    <e v="#NAME?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6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6"/>
    <n v="16"/>
    <s v="publishing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7"/>
    <e v="#NAME?"/>
    <s v="publishing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6"/>
    <n v="6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7"/>
    <e v="#NAME?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6"/>
    <n v="47.11"/>
    <s v="publishing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6"/>
    <n v="10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"/>
    <n v="15"/>
    <s v="publishing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7"/>
    <e v="#NAME?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6"/>
    <n v="40.450000000000003"/>
    <s v="publishing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7"/>
    <e v="#NAME?"/>
    <s v="publishing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7"/>
    <e v="#NAME?"/>
    <s v="publishing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8"/>
    <n v="1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6"/>
    <n v="19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6"/>
    <n v="5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6"/>
    <n v="46.73"/>
    <s v="publishing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"/>
    <n v="97.73"/>
    <s v="photograph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0"/>
    <n v="67.84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0"/>
    <n v="56.98"/>
    <s v="photograph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3"/>
    <n v="67.16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0"/>
    <n v="48.04"/>
    <s v="photography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0"/>
    <n v="38.86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1"/>
    <n v="78.180000000000007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0"/>
    <n v="97.11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0"/>
    <n v="110.39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0"/>
    <n v="39.92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0"/>
    <n v="75.98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16"/>
    <n v="58.38"/>
    <s v="photograph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1"/>
    <n v="55.82"/>
    <s v="photograph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0"/>
    <n v="151.24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1"/>
    <n v="849.67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0"/>
    <n v="159.24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"/>
    <n v="39.51"/>
    <s v="photography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1"/>
    <n v="130.53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0"/>
    <n v="64.16"/>
    <s v="photograph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0"/>
    <n v="111.53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0"/>
    <n v="170.45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0"/>
    <n v="133.74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0"/>
    <n v="95.83"/>
    <s v="photography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"/>
    <n v="221.79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"/>
    <n v="32.32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0"/>
    <n v="98.84"/>
    <s v="photograph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0"/>
    <n v="55.22"/>
    <s v="photograph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3"/>
    <n v="52.79"/>
    <s v="photograph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0"/>
    <n v="135.66999999999999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0"/>
    <n v="53.99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1"/>
    <n v="56.64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13"/>
    <n v="82.32"/>
    <s v="photograph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0"/>
    <n v="88.26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4"/>
    <n v="84.91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0"/>
    <n v="48.15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3"/>
    <n v="66.02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"/>
    <n v="96.38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0"/>
    <n v="156.16999999999999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0"/>
    <n v="95.76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0"/>
    <n v="180.41"/>
    <s v="photography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6"/>
    <n v="3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6"/>
    <n v="10"/>
    <s v="photography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7"/>
    <e v="#NAME?"/>
    <s v="photography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6"/>
    <n v="1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6"/>
    <n v="26.27"/>
    <s v="photography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7"/>
    <e v="#NAME?"/>
    <s v="photograph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6"/>
    <n v="60"/>
    <s v="photography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6"/>
    <n v="28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6"/>
    <n v="14.43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7"/>
    <e v="#NAME?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6"/>
    <n v="132.19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7"/>
    <e v="#NAME?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7"/>
    <e v="#NAME?"/>
    <s v="photography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7"/>
    <e v="#NAME?"/>
    <s v="photography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6"/>
    <n v="56.42"/>
    <s v="photograph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"/>
    <n v="100"/>
    <s v="photography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"/>
    <n v="11.67"/>
    <s v="photography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6"/>
    <n v="5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"/>
    <n v="23.5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"/>
    <n v="67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7"/>
    <e v="#NAME?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"/>
    <n v="42.5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6"/>
    <n v="1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6"/>
    <n v="100"/>
    <s v="publishing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6"/>
    <n v="108.05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"/>
    <n v="26.92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6"/>
    <n v="155"/>
    <s v="publishing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7"/>
    <e v="#NAME?"/>
    <s v="publishing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6"/>
    <n v="47.77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"/>
    <n v="20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"/>
    <n v="41.67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6"/>
    <n v="74.33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"/>
    <n v="84.33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"/>
    <n v="65.459999999999994"/>
    <s v="publishing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6"/>
    <n v="65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"/>
    <n v="27.5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6"/>
    <n v="51.2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"/>
    <n v="14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7"/>
    <e v="#NAME?"/>
    <s v="publishing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"/>
    <n v="5"/>
    <s v="photography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6"/>
    <n v="31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6"/>
    <n v="15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7"/>
    <e v="#NAME?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0"/>
    <n v="131.66999999999999"/>
    <s v="photography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7"/>
    <e v="#NAME?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6"/>
    <n v="1"/>
    <s v="photography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7"/>
    <e v="#NAME?"/>
    <s v="photograph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7"/>
    <e v="#NAME?"/>
    <s v="photography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6"/>
    <n v="51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6"/>
    <n v="44.48"/>
    <s v="photography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7"/>
    <e v="#NAME?"/>
    <s v="photography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6"/>
    <n v="1"/>
    <s v="photograph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6"/>
    <n v="20.5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6"/>
    <n v="40"/>
    <s v="photography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6"/>
    <n v="25"/>
    <s v="photography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7"/>
    <e v="#NAME?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6"/>
    <n v="1"/>
    <s v="photograph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7"/>
    <e v="#NAME?"/>
    <s v="photography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6"/>
    <n v="40.78"/>
    <s v="photograph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0"/>
    <n v="48.33"/>
    <s v="music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0"/>
    <n v="46.95"/>
    <s v="music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0"/>
    <n v="66.69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0"/>
    <n v="48.84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0"/>
    <n v="137.31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0"/>
    <n v="87.83"/>
    <s v="music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0"/>
    <n v="70.790000000000006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0"/>
    <n v="52.83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0"/>
    <n v="443.75"/>
    <s v="music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3"/>
    <n v="48.54"/>
    <s v="music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0"/>
    <n v="37.07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0"/>
    <n v="50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0"/>
    <n v="39.04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0"/>
    <n v="66.69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0"/>
    <n v="67.13"/>
    <s v="music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0"/>
    <n v="66.37"/>
    <s v="music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0"/>
    <n v="64.62"/>
    <s v="music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0"/>
    <n v="58.37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0"/>
    <n v="86.96"/>
    <s v="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0"/>
    <n v="66.47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0"/>
    <n v="163.78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0"/>
    <n v="107.98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0"/>
    <n v="42.11"/>
    <s v="music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0"/>
    <n v="47.2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"/>
    <n v="112.02"/>
    <s v="music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0"/>
    <n v="74.95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0"/>
    <n v="61.58"/>
    <s v="music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0"/>
    <n v="45.88"/>
    <s v="music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0"/>
    <n v="75.849999999999994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3"/>
    <n v="84.21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1"/>
    <n v="117.23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0"/>
    <n v="86.49"/>
    <s v="music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2"/>
    <n v="172.41"/>
    <s v="music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0"/>
    <n v="62.81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0"/>
    <n v="67.73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0"/>
    <n v="53.56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0"/>
    <n v="34.6"/>
    <s v="music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0"/>
    <n v="38.89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2"/>
    <n v="94.74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"/>
    <n v="39.97"/>
    <s v="music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0"/>
    <n v="97.5"/>
    <s v="music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2"/>
    <n v="42.86"/>
    <s v="music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0"/>
    <n v="168.51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0"/>
    <n v="85.55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0"/>
    <n v="554"/>
    <s v="music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0"/>
    <n v="26.55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0"/>
    <n v="113.83"/>
    <s v="music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0"/>
    <n v="32.01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0"/>
    <n v="47.19"/>
    <s v="music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0"/>
    <n v="88.47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0"/>
    <n v="100.75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0"/>
    <n v="64.709999999999994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"/>
    <n v="51.85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0"/>
    <n v="38.79"/>
    <s v="music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0"/>
    <n v="44.65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0"/>
    <n v="156.77000000000001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0"/>
    <n v="118.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0"/>
    <n v="74.150000000000006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0"/>
    <n v="12.53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17"/>
    <n v="27.86"/>
    <s v="music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0"/>
    <n v="80.180000000000007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0"/>
    <n v="132.44"/>
    <s v="music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0"/>
    <n v="33.75"/>
    <s v="music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0"/>
    <n v="34.380000000000003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0"/>
    <n v="44.96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"/>
    <n v="41.04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0"/>
    <n v="52.6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0"/>
    <n v="70.78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0"/>
    <n v="5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0"/>
    <n v="44.61"/>
    <s v="music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0"/>
    <n v="26.15"/>
    <s v="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0"/>
    <n v="39.18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0"/>
    <n v="45.59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"/>
    <n v="89.25"/>
    <s v="music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n v="40.42"/>
    <s v="music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0"/>
    <n v="82.38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0"/>
    <n v="159.52000000000001"/>
    <s v="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0"/>
    <n v="36.24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1"/>
    <n v="62.5"/>
    <s v="music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0"/>
    <n v="47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0"/>
    <n v="74.58"/>
    <s v="music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7"/>
    <e v="#NAME?"/>
    <s v="music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"/>
    <n v="76"/>
    <s v="music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0"/>
    <n v="86.44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0"/>
    <n v="24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6"/>
    <n v="18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6"/>
    <n v="80.13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6"/>
    <n v="253.14"/>
    <s v="music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2"/>
    <n v="171.43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6"/>
    <n v="57.73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"/>
    <n v="264.26"/>
    <s v="music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6"/>
    <n v="159.33000000000001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6"/>
    <n v="35"/>
    <s v="music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6"/>
    <n v="5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6"/>
    <n v="61.09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7"/>
    <e v="#NAME?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"/>
    <n v="114.82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7"/>
    <e v="#NAME?"/>
    <s v="music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"/>
    <n v="5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6"/>
    <n v="65.97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6"/>
    <n v="5"/>
    <s v="music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8"/>
    <n v="1"/>
    <s v="music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"/>
    <n v="25.5"/>
    <s v="music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0"/>
    <n v="118.36"/>
    <s v="music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7"/>
    <e v="#NAME?"/>
    <s v="music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7"/>
    <e v="#NAME?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6"/>
    <n v="54.11"/>
    <s v="music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7"/>
    <e v="#NAME?"/>
    <s v="music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"/>
    <n v="21.25"/>
    <s v="music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"/>
    <n v="34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6"/>
    <n v="525"/>
    <s v="music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7"/>
    <e v="#NAME?"/>
    <s v="music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6"/>
    <n v="50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6"/>
    <n v="115.71"/>
    <s v="music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6"/>
    <n v="5.5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6"/>
    <n v="50"/>
    <s v="music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6"/>
    <n v="34.020000000000003"/>
    <s v="music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6"/>
    <n v="37.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"/>
    <n v="11.67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6"/>
    <n v="28.13"/>
    <s v="music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7"/>
    <e v="#NAME?"/>
    <s v="music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6"/>
    <n v="1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6"/>
    <n v="216.67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"/>
    <n v="8.75"/>
    <s v="music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6"/>
    <n v="62.22"/>
    <s v="music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6"/>
    <n v="137.25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6"/>
    <n v="1"/>
    <s v="music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0"/>
    <n v="122.14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7"/>
    <e v="#NAME?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7"/>
    <e v="#NAME?"/>
    <s v="music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7"/>
    <e v="#NAME?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7"/>
    <e v="#NAME?"/>
    <s v="music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7"/>
    <e v="#NAME?"/>
    <s v="music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6"/>
    <n v="1"/>
    <s v="music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6"/>
    <n v="55"/>
    <s v="music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"/>
    <n v="22"/>
    <s v="music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6"/>
    <n v="56.67"/>
    <s v="music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6"/>
    <n v="20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6"/>
    <n v="1"/>
    <s v="music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7"/>
    <e v="#NAME?"/>
    <s v="music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0"/>
    <n v="25.58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0"/>
    <n v="63.97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0"/>
    <n v="89.93"/>
    <s v="photography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0"/>
    <n v="93.07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0"/>
    <n v="89.67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0"/>
    <n v="207.6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0"/>
    <n v="59.41"/>
    <s v="photography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0"/>
    <n v="358.97"/>
    <s v="photography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0"/>
    <n v="94.74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"/>
    <n v="80.650000000000006"/>
    <s v="photography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0"/>
    <n v="168.69"/>
    <s v="photography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3"/>
    <n v="34.69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0"/>
    <n v="462.86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0"/>
    <n v="104.39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0"/>
    <n v="7.5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0"/>
    <n v="47.13"/>
    <s v="photography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0"/>
    <n v="414.29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0"/>
    <n v="42.48"/>
    <s v="photograph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0"/>
    <n v="108.78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"/>
    <n v="81.099999999999994"/>
    <s v="photograph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"/>
    <n v="51.67"/>
    <s v="photography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18"/>
    <n v="35.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0"/>
    <n v="103.64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"/>
    <n v="55.28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0"/>
    <n v="72.17"/>
    <s v="photography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7"/>
    <e v="#NAME?"/>
    <s v="photography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6"/>
    <n v="58.62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"/>
    <n v="12.47"/>
    <s v="photography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6"/>
    <n v="49.14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0"/>
    <n v="150.5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6"/>
    <n v="35.799999999999997"/>
    <s v="photography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"/>
    <n v="45.16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6"/>
    <n v="98.79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6"/>
    <n v="88.31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0"/>
    <n v="170.63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6"/>
    <n v="83.75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6"/>
    <n v="65.099999999999994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6"/>
    <n v="66.33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6"/>
    <n v="104.89"/>
    <s v="photography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"/>
    <n v="78.44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6"/>
    <n v="59.04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6"/>
    <n v="71.34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6"/>
    <n v="51.23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"/>
    <n v="60.24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"/>
    <n v="44.94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6"/>
    <n v="31.21"/>
    <s v="photography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6"/>
    <n v="63.88"/>
    <s v="photography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"/>
    <n v="19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"/>
    <n v="10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"/>
    <n v="109.07"/>
    <s v="photograph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"/>
    <n v="26.75"/>
    <s v="photograph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0"/>
    <n v="109.94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"/>
    <n v="20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6"/>
    <n v="55.39"/>
    <s v="photograph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6"/>
    <n v="133.9"/>
    <s v="photography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"/>
    <n v="48.72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0"/>
    <n v="48.25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6"/>
    <n v="58.97"/>
    <s v="photograph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6"/>
    <n v="11.64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"/>
    <n v="83.72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6"/>
    <n v="63.65"/>
    <s v="photography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6"/>
    <n v="94.28"/>
    <s v="photography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6"/>
    <n v="71.87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6"/>
    <n v="104.85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6"/>
    <n v="67.14"/>
    <s v="photography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6"/>
    <n v="73.88"/>
    <s v="photography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6"/>
    <n v="69.13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6"/>
    <n v="120.77"/>
    <s v="photograph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6"/>
    <n v="42.22"/>
    <s v="photography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6"/>
    <n v="7.5"/>
    <s v="photography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6"/>
    <n v="1.54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6"/>
    <n v="37.61"/>
    <s v="photograph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7"/>
    <e v="#NAME?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6"/>
    <n v="42.16"/>
    <s v="photograph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7"/>
    <e v="#NAME?"/>
    <s v="photograph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6"/>
    <n v="84.83"/>
    <s v="photograph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0"/>
    <n v="94.19"/>
    <s v="photograph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7"/>
    <e v="#NAME?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6"/>
    <n v="6.25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6"/>
    <n v="213.38"/>
    <s v="photography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0"/>
    <n v="59.16"/>
    <s v="music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2"/>
    <n v="27.27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0"/>
    <n v="24.58"/>
    <s v="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0"/>
    <n v="75.05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0"/>
    <n v="42.02"/>
    <s v="music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0"/>
    <n v="53.16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0"/>
    <n v="83.89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0"/>
    <n v="417.33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1"/>
    <n v="75.77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0"/>
    <n v="67.39"/>
    <s v="music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0"/>
    <n v="73.569999999999993"/>
    <s v="music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0"/>
    <n v="25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3"/>
    <n v="42"/>
    <s v="music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0"/>
    <n v="131.16999999999999"/>
    <s v="music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0"/>
    <n v="47.27"/>
    <s v="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"/>
    <n v="182.13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3"/>
    <n v="61.37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0"/>
    <n v="35.770000000000003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1"/>
    <n v="45.62"/>
    <s v="music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0"/>
    <n v="75.38"/>
    <s v="music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0"/>
    <n v="50.88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0"/>
    <n v="119.29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0"/>
    <n v="92.54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0"/>
    <n v="76.05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2"/>
    <n v="52.63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0"/>
    <n v="98.99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0"/>
    <n v="79.53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0"/>
    <n v="134.21"/>
    <s v="music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0"/>
    <n v="37.630000000000003"/>
    <s v="music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0"/>
    <n v="51.04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0"/>
    <n v="50.04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0"/>
    <n v="133.93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0"/>
    <n v="58.21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0"/>
    <n v="88.04"/>
    <s v="music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1"/>
    <n v="70.58"/>
    <s v="music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0"/>
    <n v="53.29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2"/>
    <n v="136.3600000000000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0"/>
    <n v="40.549999999999997"/>
    <s v="music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0"/>
    <n v="70.63"/>
    <s v="music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0"/>
    <n v="52.68"/>
    <s v="music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7"/>
    <e v="#NAME?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n v="90.94"/>
    <s v="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n v="5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n v="58.08"/>
    <s v="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8"/>
    <n v="2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n v="62.5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n v="10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n v="71.59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7"/>
    <e v="#NAME?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n v="32.82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0"/>
    <n v="49.12"/>
    <s v="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n v="16.309999999999999"/>
    <s v="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n v="13"/>
    <s v="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n v="17"/>
    <s v="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7"/>
    <e v="#NAME?"/>
    <s v="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7"/>
    <e v="#NAME?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7"/>
    <e v="#NAME?"/>
    <s v="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n v="3"/>
    <s v="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n v="41.83"/>
    <s v="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1"/>
    <n v="49.34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0"/>
    <n v="41.73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0"/>
    <n v="32.72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0"/>
    <n v="51.96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0"/>
    <n v="50.69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0"/>
    <n v="42.24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0"/>
    <n v="416.88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"/>
    <n v="46.65"/>
    <s v="music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0"/>
    <n v="48.45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0"/>
    <n v="70.53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0"/>
    <n v="87.96"/>
    <s v="music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n v="26.27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0"/>
    <n v="57.78"/>
    <s v="music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0"/>
    <n v="57.25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0"/>
    <n v="196.34"/>
    <s v="music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0"/>
    <n v="43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0"/>
    <n v="35.549999999999997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0"/>
    <n v="68.81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0"/>
    <n v="28.57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0"/>
    <n v="50.63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6"/>
    <n v="106.8"/>
    <s v="technolog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"/>
    <n v="4"/>
    <s v="technology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6"/>
    <n v="34.1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6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6"/>
    <n v="10.5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6"/>
    <n v="215.96"/>
    <s v="technology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6"/>
    <n v="21.2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6"/>
    <n v="108.25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6"/>
    <n v="129.97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6"/>
    <n v="117.49"/>
    <s v="technology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6"/>
    <n v="10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0"/>
    <n v="70.599999999999994"/>
    <s v="technology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"/>
    <n v="24.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6"/>
    <n v="3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6"/>
    <n v="2"/>
    <s v="technology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"/>
    <n v="17"/>
    <s v="technology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0"/>
    <n v="2928.93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"/>
    <n v="28.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6"/>
    <n v="29.63"/>
    <s v="technolog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6"/>
    <n v="40.98"/>
    <s v="technology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n v="54"/>
    <s v="music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0"/>
    <n v="36.11"/>
    <s v="music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1"/>
    <n v="23.15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0"/>
    <n v="104"/>
    <s v="music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0"/>
    <n v="31.83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1"/>
    <n v="27.39"/>
    <s v="music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0"/>
    <n v="56.36"/>
    <s v="music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0"/>
    <n v="77.349999999999994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0"/>
    <n v="42.8"/>
    <s v="music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0"/>
    <n v="48.85"/>
    <s v="music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0"/>
    <n v="48.24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0"/>
    <n v="70.209999999999994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"/>
    <n v="94.05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0"/>
    <n v="80.27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0"/>
    <n v="54.2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0"/>
    <n v="60.27"/>
    <s v="music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1"/>
    <n v="38.74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0"/>
    <n v="152.54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0"/>
    <n v="115.31"/>
    <s v="music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"/>
    <n v="35.840000000000003"/>
    <s v="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0"/>
    <n v="64.569999999999993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0"/>
    <n v="87.44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19"/>
    <n v="68.81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11"/>
    <n v="176.2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3"/>
    <n v="511.79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0"/>
    <n v="160.44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0"/>
    <n v="35"/>
    <s v="technology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11"/>
    <n v="188.51"/>
    <s v="technology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0"/>
    <n v="56.2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1"/>
    <n v="51.31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"/>
    <n v="127.36"/>
    <s v="technology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1"/>
    <n v="101.86"/>
    <s v="technology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1"/>
    <n v="230.56"/>
    <s v="technology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14"/>
    <n v="842.11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4"/>
    <n v="577.28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3"/>
    <n v="483.34"/>
    <s v="technology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1"/>
    <n v="76.14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0"/>
    <n v="74.11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1"/>
    <n v="36.97"/>
    <s v="technology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0"/>
    <n v="2500.9699999999998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1"/>
    <n v="67.6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1"/>
    <n v="63.0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0"/>
    <n v="117.6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3"/>
    <n v="180.75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3"/>
    <n v="127.32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"/>
    <n v="136.63999999999999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4"/>
    <n v="182.78"/>
    <s v="technolog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3"/>
    <n v="279.38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16"/>
    <n v="61.38"/>
    <s v="technology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1"/>
    <n v="80.73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3"/>
    <n v="272.36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14"/>
    <n v="70.849999999999994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3"/>
    <n v="247.94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4"/>
    <n v="186.81"/>
    <s v="technology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1"/>
    <n v="131.99"/>
    <s v="technology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3"/>
    <n v="29.31"/>
    <s v="technolog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4"/>
    <n v="245.02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2"/>
    <n v="1323.25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0"/>
    <n v="282.66000000000003"/>
    <s v="technology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4"/>
    <n v="91.21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"/>
    <n v="31.75"/>
    <s v="photograph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7"/>
    <e v="#NAME?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"/>
    <n v="88.69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6"/>
    <n v="453.14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6"/>
    <n v="12.75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6"/>
    <n v="1"/>
    <s v="photography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6"/>
    <n v="83.43"/>
    <s v="photography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6"/>
    <n v="2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"/>
    <n v="50"/>
    <s v="photography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6"/>
    <n v="101.8"/>
    <s v="photograph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6"/>
    <n v="46.67"/>
    <s v="photograph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6"/>
    <n v="1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7"/>
    <e v="#NAME?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7"/>
    <e v="#NAME?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6"/>
    <n v="26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7"/>
    <e v="#NAME?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7"/>
    <e v="#NAME?"/>
    <s v="photography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6"/>
    <n v="218.33"/>
    <s v="photography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"/>
    <n v="33.71"/>
    <s v="photography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6"/>
    <n v="25"/>
    <s v="photograph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4"/>
    <n v="128.3899999999999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1"/>
    <n v="78.83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3"/>
    <n v="91.76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1"/>
    <n v="331.1"/>
    <s v="technolog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0"/>
    <n v="194.26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1"/>
    <n v="408.98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0"/>
    <n v="84.46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0"/>
    <n v="44.85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3"/>
    <n v="383.36"/>
    <s v="technology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3"/>
    <n v="55.28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11"/>
    <n v="422.02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1"/>
    <n v="64.180000000000007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13"/>
    <n v="173.58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3"/>
    <n v="88.6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0"/>
    <n v="50.22"/>
    <s v="technology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18"/>
    <n v="192.39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0"/>
    <n v="73.42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0"/>
    <n v="147.68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13"/>
    <n v="108.97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1"/>
    <n v="23.65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3"/>
    <n v="147.94999999999999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0"/>
    <n v="385.04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"/>
    <n v="457.39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16"/>
    <n v="222.9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1"/>
    <n v="220.74"/>
    <s v="technology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0"/>
    <n v="73.5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0"/>
    <n v="223.1"/>
    <s v="technolog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0"/>
    <n v="47.91"/>
    <s v="technolog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4"/>
    <n v="96.06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1"/>
    <n v="118.61"/>
    <s v="technology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0"/>
    <n v="118.45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3"/>
    <n v="143.21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1"/>
    <n v="282.72000000000003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4"/>
    <n v="593.94000000000005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"/>
    <n v="262.16000000000003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0"/>
    <n v="46.58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3"/>
    <n v="70.040000000000006"/>
    <s v="technology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4"/>
    <n v="164.91"/>
    <s v="technolog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0"/>
    <n v="449.26"/>
    <s v="technology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1"/>
    <n v="27.47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"/>
    <n v="143.97999999999999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0"/>
    <n v="88.24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13"/>
    <n v="36.33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0"/>
    <n v="90.18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11"/>
    <n v="152.62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0"/>
    <n v="55.81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0"/>
    <n v="227.85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0"/>
    <n v="91.83"/>
    <s v="technolog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0"/>
    <n v="80.989999999999995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13"/>
    <n v="278.39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0"/>
    <n v="43.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4"/>
    <n v="326.29000000000002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0"/>
    <n v="41.74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0"/>
    <n v="64.02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1"/>
    <n v="99.46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1"/>
    <n v="138.49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"/>
    <n v="45.55"/>
    <s v="technolog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1"/>
    <n v="10.51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0"/>
    <n v="114.77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1"/>
    <n v="36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0"/>
    <n v="154.16999999999999"/>
    <s v="technology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0"/>
    <n v="566.39"/>
    <s v="technology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0"/>
    <n v="120.86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1"/>
    <n v="86.16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"/>
    <n v="51.21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"/>
    <n v="67.260000000000005"/>
    <s v="technology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0"/>
    <n v="62.8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0"/>
    <n v="346.13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0"/>
    <n v="244.1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3"/>
    <n v="259.25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3"/>
    <n v="201.96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0"/>
    <n v="226.21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1"/>
    <n v="324.69"/>
    <s v="technolog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0"/>
    <n v="205"/>
    <s v="technolog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19"/>
    <n v="20.47"/>
    <s v="technolog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13"/>
    <n v="116.35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0"/>
    <n v="307.2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0"/>
    <n v="546.69000000000005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3"/>
    <n v="47.47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13"/>
    <n v="101.56"/>
    <s v="technology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0"/>
    <n v="72.91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0"/>
    <n v="43.71"/>
    <s v="music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0"/>
    <n v="34"/>
    <s v="music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0"/>
    <n v="70.650000000000006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0"/>
    <n v="89.3"/>
    <s v="music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0"/>
    <n v="115.09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0"/>
    <n v="62.12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0"/>
    <n v="46.2"/>
    <s v="music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0"/>
    <n v="48.55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0"/>
    <n v="57.52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0"/>
    <n v="88.15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0"/>
    <n v="110.49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0"/>
    <n v="66.83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0"/>
    <n v="58.6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2"/>
    <n v="113.64"/>
    <s v="music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0"/>
    <n v="43.57"/>
    <s v="music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2"/>
    <n v="78.95"/>
    <s v="music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0"/>
    <n v="188.13"/>
    <s v="music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0"/>
    <n v="63.03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n v="30.37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0"/>
    <n v="51.48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0"/>
    <n v="35.79"/>
    <s v="music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0"/>
    <n v="98.8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0"/>
    <n v="28"/>
    <s v="music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3"/>
    <n v="51.31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0"/>
    <n v="53.52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0"/>
    <n v="37.15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0"/>
    <n v="89.9"/>
    <s v="music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0"/>
    <n v="106.53"/>
    <s v="music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0"/>
    <n v="52.82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0"/>
    <n v="54.62"/>
    <s v="music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2"/>
    <n v="27.27"/>
    <s v="music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0"/>
    <n v="68.599999999999994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0"/>
    <n v="35.61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1"/>
    <n v="94.03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0"/>
    <n v="526.46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0"/>
    <n v="50.66"/>
    <s v="music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0"/>
    <n v="79.180000000000007"/>
    <s v="music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0"/>
    <n v="91.59"/>
    <s v="music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0"/>
    <n v="116.96"/>
    <s v="music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n v="28.4"/>
    <s v="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n v="103.33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n v="10"/>
    <s v="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n v="23"/>
    <s v="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n v="31.56"/>
    <s v="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n v="5"/>
    <s v="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n v="34.22"/>
    <s v="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n v="25"/>
    <s v="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n v="19.670000000000002"/>
    <s v="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n v="21.25"/>
    <s v="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n v="8.33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n v="21.34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n v="5.33"/>
    <s v="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n v="34.67"/>
    <s v="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n v="21.73"/>
    <s v="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n v="11.92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n v="26.6"/>
    <s v="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n v="10.67"/>
    <s v="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n v="29.04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n v="50.91"/>
    <s v="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7"/>
    <e v="#NAME?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n v="50.08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n v="45"/>
    <s v="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n v="25.29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n v="51.29"/>
    <s v="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n v="1"/>
    <s v="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n v="49.38"/>
    <s v="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n v="1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7"/>
    <e v="#NAME?"/>
    <s v="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n v="101.25"/>
    <s v="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n v="19.670000000000002"/>
    <s v="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n v="12.5"/>
    <s v="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8"/>
    <n v="8.5"/>
    <s v="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n v="1"/>
    <s v="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n v="23"/>
    <s v="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n v="17.989999999999998"/>
    <s v="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n v="370.95"/>
    <s v="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n v="63.57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n v="13"/>
    <s v="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n v="5.31"/>
    <s v="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0"/>
    <n v="35.619999999999997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0"/>
    <n v="87.1"/>
    <s v="music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0"/>
    <n v="75.11"/>
    <s v="music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0"/>
    <n v="68.010000000000005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0"/>
    <n v="29.62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0"/>
    <n v="91.63"/>
    <s v="music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0"/>
    <n v="22.5"/>
    <s v="music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0"/>
    <n v="64.37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2"/>
    <n v="21.86"/>
    <s v="music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"/>
    <n v="33.32"/>
    <s v="music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0"/>
    <n v="90.28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2"/>
    <n v="76.92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0"/>
    <n v="59.23"/>
    <s v="music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0"/>
    <n v="65.38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3"/>
    <n v="67.31"/>
    <s v="music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0"/>
    <n v="88.75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0"/>
    <n v="65.87"/>
    <s v="music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0"/>
    <n v="40.35"/>
    <s v="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"/>
    <n v="76.86"/>
    <s v="music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0"/>
    <n v="68.709999999999994"/>
    <s v="music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1"/>
    <n v="57.77"/>
    <s v="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13"/>
    <n v="44.17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13"/>
    <n v="31.57"/>
    <s v="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3"/>
    <n v="107.05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4"/>
    <n v="149.03"/>
    <s v="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0"/>
    <n v="55.96"/>
    <s v="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2"/>
    <n v="56.97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4"/>
    <n v="44.06"/>
    <s v="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13"/>
    <n v="68.63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1"/>
    <n v="65.319999999999993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0"/>
    <n v="35.92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1"/>
    <n v="40.07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13"/>
    <n v="75.650000000000006"/>
    <s v="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13"/>
    <n v="61.2"/>
    <s v="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0"/>
    <n v="48.13"/>
    <s v="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0"/>
    <n v="68.11"/>
    <s v="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2"/>
    <n v="65.89"/>
    <s v="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0"/>
    <n v="81.650000000000006"/>
    <s v="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0"/>
    <n v="52.7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13"/>
    <n v="41.23"/>
    <s v="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n v="15.04"/>
    <s v="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14"/>
    <n v="39.07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0"/>
    <n v="43.82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0"/>
    <n v="27.3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"/>
    <n v="42.22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0"/>
    <n v="33.24"/>
    <s v="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2"/>
    <n v="285.70999999999998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0"/>
    <n v="42.33"/>
    <s v="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1"/>
    <n v="50.27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0"/>
    <n v="61.9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1"/>
    <n v="40.75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0"/>
    <n v="55.8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25"/>
    <n v="10"/>
    <s v="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3"/>
    <n v="73.13"/>
    <s v="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1"/>
    <n v="26.06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0"/>
    <n v="22.64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0"/>
    <n v="47.22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0"/>
    <n v="32.32"/>
    <s v="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0"/>
    <n v="53.42"/>
    <s v="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0"/>
    <n v="51.3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0"/>
    <n v="37.200000000000003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1"/>
    <n v="27.1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0"/>
    <n v="206.3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1"/>
    <n v="82.15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18"/>
    <n v="164.8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0"/>
    <n v="60.82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1"/>
    <n v="67.97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15"/>
    <n v="81.56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"/>
    <n v="25.43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0"/>
    <n v="21.5"/>
    <s v="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15"/>
    <n v="27.23"/>
    <s v="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13"/>
    <n v="25.09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"/>
    <n v="21.23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15"/>
    <n v="41.61"/>
    <s v="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1"/>
    <n v="135.59"/>
    <s v="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13"/>
    <n v="22.12"/>
    <s v="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4"/>
    <n v="64.63"/>
    <s v="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n v="69.569999999999993"/>
    <s v="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0"/>
    <n v="75.13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"/>
    <n v="140.97999999999999"/>
    <s v="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11"/>
    <n v="49.47"/>
    <s v="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20"/>
    <n v="53.87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26"/>
    <n v="4.57"/>
    <s v="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4"/>
    <n v="65"/>
    <s v="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27"/>
    <n v="53.48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0"/>
    <n v="43.91"/>
    <s v="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0"/>
    <n v="50.85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0"/>
    <n v="58.63"/>
    <s v="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1"/>
    <n v="32.82"/>
    <s v="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22"/>
    <n v="426.93"/>
    <s v="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0"/>
    <n v="23.81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3"/>
    <n v="98.41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0"/>
    <n v="107.32"/>
    <s v="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13"/>
    <n v="11.67"/>
    <s v="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"/>
    <n v="41.78"/>
    <s v="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1"/>
    <n v="21.38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16"/>
    <n v="94.1"/>
    <s v="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0"/>
    <n v="15.72"/>
    <s v="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24"/>
    <n v="90.64"/>
    <s v="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"/>
    <n v="97.3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11"/>
    <n v="37.119999999999997"/>
    <s v="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1"/>
    <n v="28.1"/>
    <s v="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0"/>
    <n v="144.4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"/>
    <n v="24.27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"/>
    <n v="35.119999999999997"/>
    <s v="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3"/>
    <n v="24.76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4"/>
    <n v="188.38"/>
    <s v="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0"/>
    <n v="148.08000000000001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28"/>
    <n v="49.93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14"/>
    <n v="107.82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3"/>
    <n v="42.63"/>
    <s v="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20"/>
    <n v="14.37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1"/>
    <n v="37.47999999999999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0"/>
    <n v="30.2"/>
    <s v="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4"/>
    <n v="33.549999999999997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0"/>
    <n v="64.75"/>
    <s v="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0"/>
    <n v="57.93"/>
    <s v="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"/>
    <n v="53.08"/>
    <s v="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1"/>
    <n v="48.06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4"/>
    <n v="82.4"/>
    <s v="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1"/>
    <n v="50.45"/>
    <s v="music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1"/>
    <n v="115.83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0"/>
    <n v="63.03"/>
    <s v="music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0"/>
    <n v="108.02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0"/>
    <n v="46.09"/>
    <s v="music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0"/>
    <n v="107.21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0"/>
    <n v="50.9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0"/>
    <n v="40.04"/>
    <s v="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0"/>
    <n v="64.44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0"/>
    <n v="53.83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1"/>
    <n v="100.47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0"/>
    <n v="46.63"/>
    <s v="music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0"/>
    <n v="34.07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0"/>
    <n v="65.209999999999994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0"/>
    <n v="44.21"/>
    <s v="music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0"/>
    <n v="71.97"/>
    <s v="music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0"/>
    <n v="52.95"/>
    <s v="music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0"/>
    <n v="109.45"/>
    <s v="music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n v="75.040000000000006"/>
    <s v="music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0"/>
    <n v="115.71"/>
    <s v="music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0"/>
    <n v="31.66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"/>
    <n v="46.18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0"/>
    <n v="68.48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0"/>
    <n v="53.47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0"/>
    <n v="109.11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0"/>
    <n v="51.19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0"/>
    <n v="27.94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0"/>
    <n v="82.5"/>
    <s v="music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0"/>
    <n v="59.82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n v="64.819999999999993"/>
    <s v="music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0"/>
    <n v="90.1"/>
    <s v="music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0"/>
    <n v="40.96"/>
    <s v="music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1"/>
    <n v="56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1"/>
    <n v="37.67"/>
    <s v="music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0"/>
    <n v="40.08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0"/>
    <n v="78.03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0"/>
    <n v="18.91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0"/>
    <n v="37.130000000000003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0"/>
    <n v="41.96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0"/>
    <n v="61.04"/>
    <s v="music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6"/>
    <n v="64.53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6"/>
    <n v="21.25"/>
    <s v="food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6"/>
    <n v="30"/>
    <s v="food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6"/>
    <n v="25.49"/>
    <s v="food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6"/>
    <n v="11.43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"/>
    <n v="108"/>
    <s v="food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13"/>
    <n v="54.88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3"/>
    <n v="47.38"/>
    <s v="food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0"/>
    <n v="211.84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0"/>
    <n v="219.93"/>
    <s v="food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0"/>
    <n v="40.799999999999997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0"/>
    <n v="75.5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"/>
    <n v="13.54"/>
    <s v="food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0"/>
    <n v="60.87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0"/>
    <n v="115.69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13"/>
    <n v="48.1"/>
    <s v="food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0"/>
    <n v="74.180000000000007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0"/>
    <n v="123.35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3"/>
    <n v="66.62"/>
    <s v="food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0"/>
    <n v="104.99"/>
    <s v="food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7"/>
    <e v="#NAME?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7"/>
    <e v="#NAME?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6"/>
    <n v="30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6"/>
    <n v="1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7"/>
    <e v="#NAME?"/>
    <s v="technology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6"/>
    <n v="1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6"/>
    <n v="15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6"/>
    <n v="54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7"/>
    <e v="#NAME?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7"/>
    <e v="#NAME?"/>
    <s v="technolog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"/>
    <n v="15.43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7"/>
    <e v="#NAME?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7"/>
    <e v="#NAME?"/>
    <s v="technology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6"/>
    <n v="25"/>
    <s v="technolog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"/>
    <n v="27.5"/>
    <s v="technolog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7"/>
    <e v="#NAME?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7"/>
    <e v="#NAME?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7"/>
    <e v="#NAME?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6"/>
    <n v="367"/>
    <s v="technology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6"/>
    <n v="2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7"/>
    <e v="#NAME?"/>
    <s v="technology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6"/>
    <n v="6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7"/>
    <e v="#NAME?"/>
    <s v="technology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7"/>
    <e v="#NAME?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7"/>
    <e v="#NAME?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6"/>
    <n v="97.41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"/>
    <n v="47.86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6"/>
    <n v="5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7"/>
    <e v="#NAME?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6"/>
    <n v="20.5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7"/>
    <e v="#NAME?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6"/>
    <n v="30"/>
    <s v="technology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8"/>
    <n v="50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6"/>
    <n v="1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7"/>
    <e v="#NAME?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6"/>
    <n v="81.58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7"/>
    <e v="#NAME?"/>
    <s v="technology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7"/>
    <e v="#NAME?"/>
    <s v="technology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7"/>
    <e v="#NAME?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6"/>
    <n v="18.329999999999998"/>
    <s v="technology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6"/>
    <n v="224.43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6"/>
    <n v="37.5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"/>
    <n v="145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"/>
    <n v="1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"/>
    <n v="112.57"/>
    <s v="technology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7"/>
    <e v="#NAME?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"/>
    <n v="342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"/>
    <n v="57.88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6"/>
    <n v="3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7"/>
    <e v="#NAME?"/>
    <s v="technolog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6"/>
    <n v="25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7"/>
    <e v="#NAME?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6"/>
    <n v="50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6"/>
    <n v="1.5"/>
    <s v="technolog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7"/>
    <e v="#NAME?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6"/>
    <n v="1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7"/>
    <e v="#NAME?"/>
    <s v="technolog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7"/>
    <e v="#NAME?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7"/>
    <e v="#NAME?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7"/>
    <e v="#NAME?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"/>
    <n v="22.33"/>
    <s v="foo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6"/>
    <n v="52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6"/>
    <n v="16.829999999999998"/>
    <s v="foo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e v="#NAME?"/>
    <s v="foo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"/>
    <n v="56.3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6"/>
    <n v="84.06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6"/>
    <n v="168.39"/>
    <s v="foo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6"/>
    <n v="15"/>
    <s v="foo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6"/>
    <n v="76.67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e v="#NAME?"/>
    <s v="foo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"/>
    <n v="50.33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e v="#NAME?"/>
    <s v="foo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"/>
    <n v="8.33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6"/>
    <n v="35.380000000000003"/>
    <s v="foo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"/>
    <n v="55.83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6"/>
    <n v="5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e v="#NAME?"/>
    <s v="foo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6"/>
    <n v="1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e v="#NAME?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6"/>
    <n v="69.47"/>
    <s v="foo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6"/>
    <n v="1"/>
    <s v="foo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6"/>
    <n v="1"/>
    <s v="foo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6"/>
    <n v="8"/>
    <s v="foo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"/>
    <n v="34.44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6"/>
    <n v="1"/>
    <s v="foo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e v="#NAME?"/>
    <s v="foo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6"/>
    <n v="1"/>
    <s v="foo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8"/>
    <n v="1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"/>
    <n v="501.25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"/>
    <n v="10.5"/>
    <s v="foo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6"/>
    <n v="1"/>
    <s v="foo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6"/>
    <n v="1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e v="#NAME?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6"/>
    <n v="13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6"/>
    <n v="306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6"/>
    <n v="22.5"/>
    <s v="foo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e v="#NAME?"/>
    <s v="foo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6"/>
    <n v="5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e v="#NAME?"/>
    <s v="foo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6"/>
    <n v="5"/>
    <s v="foo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0"/>
    <n v="74.23"/>
    <s v="food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0"/>
    <n v="81.25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"/>
    <n v="130.22999999999999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0"/>
    <n v="53.4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1"/>
    <n v="75.13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1"/>
    <n v="75.67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4"/>
    <n v="31.69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0"/>
    <n v="47.78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0"/>
    <n v="90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0"/>
    <n v="149.31"/>
    <s v="food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0"/>
    <n v="62.07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0"/>
    <n v="53.4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"/>
    <n v="69.27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0"/>
    <n v="271.51"/>
    <s v="food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"/>
    <n v="34.130000000000003"/>
    <s v="food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"/>
    <n v="40.49"/>
    <s v="food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0"/>
    <n v="189.76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0"/>
    <n v="68.86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0"/>
    <n v="108.78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0"/>
    <n v="125.99"/>
    <s v="food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0"/>
    <n v="90.52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0"/>
    <n v="28.88"/>
    <s v="music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0"/>
    <n v="31"/>
    <s v="music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0"/>
    <n v="51.67"/>
    <s v="music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"/>
    <n v="26.27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2"/>
    <n v="48.08"/>
    <s v="music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0"/>
    <n v="27.56"/>
    <s v="music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0"/>
    <n v="36.97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0"/>
    <n v="29.02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0"/>
    <n v="28.66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0"/>
    <n v="37.65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0"/>
    <n v="97.9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2"/>
    <n v="42.55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0"/>
    <n v="131.58000000000001"/>
    <s v="music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0"/>
    <n v="32.32"/>
    <s v="music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0"/>
    <n v="61.1"/>
    <s v="music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"/>
    <n v="31.34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0"/>
    <n v="129.11000000000001"/>
    <s v="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0"/>
    <n v="25.02"/>
    <s v="music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2"/>
    <n v="250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0"/>
    <n v="47.54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0"/>
    <n v="40.04"/>
    <s v="music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0"/>
    <n v="65.84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0"/>
    <n v="46.4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0"/>
    <n v="50.3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"/>
    <n v="26.57"/>
    <s v="music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0"/>
    <n v="39.49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0"/>
    <n v="49.25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0"/>
    <n v="62.38"/>
    <s v="music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0"/>
    <n v="37.94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0"/>
    <n v="51.6"/>
    <s v="music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0"/>
    <n v="27.78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0"/>
    <n v="99.38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0"/>
    <n v="38.85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0"/>
    <n v="45.55"/>
    <s v="music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2"/>
    <n v="600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0"/>
    <n v="80.55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0"/>
    <n v="52.8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"/>
    <n v="47.68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0"/>
    <n v="23.45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6"/>
    <n v="40.14"/>
    <s v="foo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6"/>
    <n v="17.2"/>
    <s v="foo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e v="#NAME?"/>
    <s v="foo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e v="#NAME?"/>
    <s v="foo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e v="#NAME?"/>
    <s v="foo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"/>
    <n v="15"/>
    <s v="foo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e v="#NAME?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e v="#NAME?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"/>
    <n v="35.71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6"/>
    <n v="37.5"/>
    <s v="foo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e v="#NAME?"/>
    <s v="foo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e v="#NAME?"/>
    <s v="foo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e v="#NAME?"/>
    <s v="foo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6"/>
    <n v="52.5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6"/>
    <n v="77.5"/>
    <s v="foo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e v="#NAME?"/>
    <s v="foo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6"/>
    <n v="53.55"/>
    <s v="foo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e v="#NAME?"/>
    <s v="foo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6"/>
    <n v="16.25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e v="#NAME?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0"/>
    <n v="103.68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2"/>
    <n v="185.19"/>
    <s v="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1"/>
    <n v="54.15"/>
    <s v="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0"/>
    <n v="177.21"/>
    <s v="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0"/>
    <n v="100.33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0"/>
    <n v="136.91"/>
    <s v="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0"/>
    <n v="57.54"/>
    <s v="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0"/>
    <n v="52.96"/>
    <s v="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0"/>
    <n v="82.33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2"/>
    <n v="135.41999999999999"/>
    <s v="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0"/>
    <n v="74.069999999999993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0"/>
    <n v="84.08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0"/>
    <n v="61.03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0"/>
    <n v="150"/>
    <s v="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0"/>
    <n v="266.08999999999997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0"/>
    <n v="7.25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0"/>
    <n v="100"/>
    <s v="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0"/>
    <n v="109.96"/>
    <s v="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0"/>
    <n v="169.92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0"/>
    <n v="95.74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0"/>
    <n v="59.46"/>
    <s v="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0"/>
    <n v="55.77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1"/>
    <n v="30.08"/>
    <s v="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0"/>
    <n v="88.44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1"/>
    <n v="64.03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0"/>
    <n v="60.15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0"/>
    <n v="49.19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0"/>
    <n v="165.16"/>
    <s v="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0"/>
    <n v="43.62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0"/>
    <n v="43.7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0"/>
    <n v="67.42"/>
    <s v="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0"/>
    <n v="177.5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1"/>
    <n v="38.880000000000003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0"/>
    <n v="54.99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0"/>
    <n v="61.34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0"/>
    <n v="23.12"/>
    <s v="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0"/>
    <n v="29.61"/>
    <s v="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0"/>
    <n v="75.61"/>
    <s v="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0"/>
    <n v="35.6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0"/>
    <n v="143"/>
    <s v="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e v="#NAME?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"/>
    <n v="25"/>
    <s v="foo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e v="#NAME?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e v="#NAME?"/>
    <s v="foo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"/>
    <n v="10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e v="#NAME?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6"/>
    <n v="6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"/>
    <n v="50"/>
    <s v="foo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6"/>
    <n v="72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"/>
    <n v="29.5"/>
    <s v="foo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6"/>
    <n v="62.5"/>
    <s v="foo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e v="#NAME?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e v="#NAME?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e v="#NAME?"/>
    <s v="foo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e v="#NAME?"/>
    <s v="foo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e v="#NAME?"/>
    <s v="foo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e v="#NAME?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e v="#NAME?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6"/>
    <n v="23.08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"/>
    <n v="25.5"/>
    <s v="foo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6"/>
    <n v="48.18"/>
    <s v="foo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8"/>
    <n v="1"/>
    <s v="foo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"/>
    <n v="1"/>
    <s v="foo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e v="#NAME?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6"/>
    <n v="50"/>
    <s v="foo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6"/>
    <n v="5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6"/>
    <n v="202.83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"/>
    <n v="29.13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6"/>
    <n v="5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e v="#NAME?"/>
    <s v="foo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6"/>
    <n v="13"/>
    <s v="foo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6"/>
    <n v="5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e v="#NAME?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6"/>
    <n v="1"/>
    <s v="foo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6"/>
    <n v="96.05"/>
    <s v="foo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6"/>
    <n v="305.77999999999997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6"/>
    <n v="12.14"/>
    <s v="foo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6"/>
    <n v="83.57"/>
    <s v="foo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"/>
    <n v="18"/>
    <s v="foo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6"/>
    <n v="115.53"/>
    <s v="foo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14"/>
    <n v="21.9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"/>
    <n v="80.02"/>
    <s v="technology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0"/>
    <n v="35.520000000000003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0"/>
    <n v="64.930000000000007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0"/>
    <n v="60.97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0"/>
    <n v="31.44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4"/>
    <n v="81.95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1"/>
    <n v="58.93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3"/>
    <n v="157.29"/>
    <s v="technolog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0"/>
    <n v="55.76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9"/>
    <n v="83.8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"/>
    <n v="58.42"/>
    <s v="technolog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0"/>
    <n v="270.57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0"/>
    <n v="107.1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"/>
    <n v="47.18"/>
    <s v="technolog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0"/>
    <n v="120.31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18"/>
    <n v="27.6"/>
    <s v="technology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0"/>
    <n v="205.3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1"/>
    <n v="35.549999999999997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0"/>
    <n v="74.64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0"/>
    <n v="47.06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0"/>
    <n v="26.59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0"/>
    <n v="36.770000000000003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0"/>
    <n v="31.82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2"/>
    <n v="27.58"/>
    <s v="technology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0"/>
    <n v="56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16"/>
    <n v="21.56"/>
    <s v="technology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0"/>
    <n v="44.1"/>
    <s v="technology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0"/>
    <n v="63.87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"/>
    <n v="38.99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0"/>
    <n v="80.19"/>
    <s v="technology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n v="34.9"/>
    <s v="technolog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4"/>
    <n v="89.1"/>
    <s v="technolog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0"/>
    <n v="39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n v="136.9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1"/>
    <n v="37.46"/>
    <s v="technology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"/>
    <n v="31.96"/>
    <s v="technology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0"/>
    <n v="25.21"/>
    <s v="technolog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1"/>
    <n v="10.039999999999999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0"/>
    <n v="45.94"/>
    <s v="technology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7"/>
    <e v="#NAME?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6"/>
    <n v="223.58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6"/>
    <n v="39.479999999999997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6"/>
    <n v="91.3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6"/>
    <n v="78.67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"/>
    <n v="12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"/>
    <n v="17.670000000000002"/>
    <s v="technology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6"/>
    <n v="41.33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"/>
    <n v="71.599999999999994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6"/>
    <n v="307.82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"/>
    <n v="80.45"/>
    <s v="technology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6"/>
    <n v="83.94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6"/>
    <n v="8.5"/>
    <s v="technology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6"/>
    <n v="73.37"/>
    <s v="technolog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6"/>
    <n v="112.86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6"/>
    <n v="95.28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6"/>
    <n v="22.75"/>
    <s v="technology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6"/>
    <n v="133.30000000000001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6"/>
    <n v="3.8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0"/>
    <n v="85.75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0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0"/>
    <n v="373.56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0"/>
    <n v="174.04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0"/>
    <n v="93.7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"/>
    <n v="77.33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0"/>
    <n v="92.22"/>
    <s v="technolog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"/>
    <n v="60.96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0"/>
    <n v="91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6"/>
    <n v="41.58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6"/>
    <n v="33.76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"/>
    <n v="70.62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6"/>
    <n v="167.15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0"/>
    <n v="128.62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6"/>
    <n v="65.41"/>
    <s v="technology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0"/>
    <n v="117.56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6"/>
    <n v="126.48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6"/>
    <n v="550"/>
    <s v="technology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6"/>
    <n v="44"/>
    <s v="technolog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"/>
    <n v="69"/>
    <s v="technology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"/>
    <n v="27.5"/>
    <s v="foo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6"/>
    <n v="84.9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6"/>
    <n v="12"/>
    <s v="foo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"/>
    <n v="200"/>
    <s v="foo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6"/>
    <n v="1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e v="#NAME?"/>
    <s v="foo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e v="#NAME?"/>
    <s v="foo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6"/>
    <n v="5.29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8"/>
    <n v="1"/>
    <s v="foo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6"/>
    <n v="72.760000000000005"/>
    <s v="foo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6"/>
    <n v="17.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"/>
    <n v="25"/>
    <s v="foo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"/>
    <n v="13.33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8"/>
    <n v="1"/>
    <s v="foo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6"/>
    <n v="23.67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6"/>
    <n v="89.21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6"/>
    <n v="116.56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6"/>
    <n v="13.01"/>
    <s v="foo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e v="#NAME?"/>
    <s v="foo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"/>
    <n v="17.5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6"/>
    <n v="34.130000000000003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6"/>
    <n v="132.35"/>
    <s v="theater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0"/>
    <n v="922.22"/>
    <s v="theater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6"/>
    <n v="163.57"/>
    <s v="theater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6"/>
    <n v="217.38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0"/>
    <n v="149.44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4"/>
    <n v="71.239999999999995"/>
    <s v="theater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n v="44.46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0"/>
    <n v="164.94"/>
    <s v="theat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n v="84.87"/>
    <s v="theater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0"/>
    <n v="53.95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0"/>
    <n v="50.53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0"/>
    <n v="108"/>
    <s v="theat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0"/>
    <n v="95.37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3"/>
    <n v="57.63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0"/>
    <n v="64.16"/>
    <s v="theat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0"/>
    <n v="92.39"/>
    <s v="theat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0"/>
    <n v="125.98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0"/>
    <n v="94.64"/>
    <s v="theater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0"/>
    <n v="170.7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9"/>
    <n v="40.76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3"/>
    <n v="68.25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0"/>
    <n v="95.49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"/>
    <n v="7.19"/>
    <s v="technology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0"/>
    <n v="511.65"/>
    <s v="technology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0"/>
    <n v="261.75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13"/>
    <n v="69.760000000000005"/>
    <s v="technology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"/>
    <n v="77.23"/>
    <s v="technology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0"/>
    <n v="340.57"/>
    <s v="technolog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"/>
    <n v="67.42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0"/>
    <n v="845.7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0"/>
    <n v="97.19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0"/>
    <n v="451.84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0"/>
    <n v="138.66999999999999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2"/>
    <n v="21.64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0"/>
    <n v="169.52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1"/>
    <n v="161.88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0"/>
    <n v="493.13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4"/>
    <n v="22.12"/>
    <s v="technolog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0"/>
    <n v="18.239999999999998"/>
    <s v="technology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6"/>
    <n v="8.75"/>
    <s v="publishing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6"/>
    <n v="40.61"/>
    <s v="publishing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7"/>
    <e v="#NAME?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"/>
    <n v="37.950000000000003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"/>
    <n v="35.729999999999997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6"/>
    <n v="42.16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6"/>
    <n v="35"/>
    <s v="publishing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"/>
    <n v="13.25"/>
    <s v="publishing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6"/>
    <n v="55"/>
    <s v="publishing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7"/>
    <e v="#NAME?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7"/>
    <e v="#NAME?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6"/>
    <n v="39.29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6"/>
    <n v="47.5"/>
    <s v="publishing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7"/>
    <e v="#NAME?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0"/>
    <n v="17.329999999999998"/>
    <s v="publishing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6"/>
    <n v="31.76"/>
    <s v="publishing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6"/>
    <n v="5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6"/>
    <n v="39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6"/>
    <n v="52.5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7"/>
    <e v="#NAME?"/>
    <s v="publishing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"/>
    <n v="9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"/>
    <n v="25"/>
    <s v="publishing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6"/>
    <n v="30"/>
    <s v="publishing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"/>
    <n v="11.25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7"/>
    <e v="#NAME?"/>
    <s v="publishing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6"/>
    <n v="25"/>
    <s v="publishing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"/>
    <n v="11.33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6"/>
    <n v="29.47"/>
    <s v="publishing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6"/>
    <n v="1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6"/>
    <n v="63.1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7"/>
    <e v="#NAME?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7"/>
    <e v="#NAME?"/>
    <s v="publishing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6"/>
    <n v="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6"/>
    <n v="43.85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6"/>
    <n v="75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6"/>
    <n v="45.97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6"/>
    <n v="10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6"/>
    <n v="93.67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6"/>
    <n v="53"/>
    <s v="publishing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7"/>
    <e v="#NAME?"/>
    <s v="publishing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0"/>
    <n v="47"/>
    <s v="theater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0"/>
    <n v="66.67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0"/>
    <n v="18.77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0"/>
    <n v="66.11"/>
    <s v="theat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0"/>
    <n v="36.86"/>
    <s v="theater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0"/>
    <n v="39.81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0"/>
    <n v="31.5"/>
    <s v="theater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0"/>
    <n v="102.5"/>
    <s v="theater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0"/>
    <n v="126.46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0"/>
    <n v="47.88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0"/>
    <n v="73.209999999999994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0"/>
    <n v="89.67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0"/>
    <n v="151.46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n v="25"/>
    <s v="theater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0"/>
    <n v="36.5"/>
    <s v="theater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0"/>
    <n v="44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0"/>
    <n v="87.36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0"/>
    <n v="36.47"/>
    <s v="theater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0"/>
    <n v="44.86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0"/>
    <n v="42.9"/>
    <s v="theater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0"/>
    <n v="51.23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0"/>
    <n v="33.94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0"/>
    <n v="90.74"/>
    <s v="theater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0"/>
    <n v="50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0"/>
    <n v="24.44"/>
    <s v="theater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0"/>
    <n v="44.25"/>
    <s v="theater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0"/>
    <n v="67.739999999999995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0"/>
    <n v="65.38"/>
    <s v="theater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0"/>
    <n v="121.9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0"/>
    <n v="47.46"/>
    <s v="theater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0"/>
    <n v="92.84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0"/>
    <n v="68.25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0"/>
    <n v="37.21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0"/>
    <n v="25.25"/>
    <s v="theater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n v="43.21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0"/>
    <n v="25.13"/>
    <s v="theater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0"/>
    <n v="23.64"/>
    <s v="theater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0"/>
    <n v="103.95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0"/>
    <n v="50.38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0"/>
    <n v="13.6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2"/>
    <n v="28.57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2"/>
    <n v="63.83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0"/>
    <n v="8.86"/>
    <s v="theater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0"/>
    <n v="50.67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0"/>
    <n v="60.78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0"/>
    <n v="113.42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0"/>
    <n v="104.57"/>
    <s v="theater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0"/>
    <n v="98.31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0"/>
    <n v="35.04"/>
    <s v="theater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2"/>
    <n v="272.73"/>
    <s v="theater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0"/>
    <n v="63.85"/>
    <s v="theater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0"/>
    <n v="30.19"/>
    <s v="theat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0"/>
    <n v="83.51"/>
    <s v="theat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n v="64.760000000000005"/>
    <s v="theater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n v="20.12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0"/>
    <n v="44.09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2"/>
    <n v="40.47999999999999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0"/>
    <n v="44.54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0"/>
    <n v="125.81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0"/>
    <n v="19.7"/>
    <s v="theater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"/>
    <n v="10"/>
    <s v="theat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7"/>
    <e v="#NAME?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7"/>
    <e v="#NAME?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"/>
    <n v="3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6"/>
    <n v="60.67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7"/>
    <e v="#NAME?"/>
    <s v="theater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7"/>
    <e v="#NAME?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6"/>
    <n v="23.33"/>
    <s v="theater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"/>
    <n v="5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"/>
    <n v="23.92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7"/>
    <e v="#NAME?"/>
    <s v="theater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6"/>
    <n v="15.83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7"/>
    <e v="#NAME?"/>
    <s v="theat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6"/>
    <n v="29.79"/>
    <s v="theater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0"/>
    <n v="60"/>
    <s v="theater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"/>
    <n v="24.33"/>
    <s v="theater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"/>
    <n v="500"/>
    <s v="theater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7"/>
    <e v="#NAME?"/>
    <s v="theat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6"/>
    <n v="35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6"/>
    <n v="29.56"/>
    <s v="theater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6"/>
    <n v="26.67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6"/>
    <n v="18.329999999999998"/>
    <s v="theater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6"/>
    <n v="20"/>
    <s v="theat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6"/>
    <n v="13.33"/>
    <s v="theater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7"/>
    <e v="#NAME?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"/>
    <n v="22.5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"/>
    <n v="50.4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6"/>
    <n v="105.03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"/>
    <n v="35.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6"/>
    <n v="83.33"/>
    <s v="theater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"/>
    <n v="35.92"/>
    <s v="theat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7"/>
    <e v="#NAME?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6"/>
    <n v="119.13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"/>
    <n v="90.33"/>
    <s v="theater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6"/>
    <n v="2.33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7"/>
    <e v="#NAME?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6"/>
    <n v="108.33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6"/>
    <n v="15.75"/>
    <s v="theater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6"/>
    <n v="29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"/>
    <n v="96.55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7"/>
    <e v="#NAME?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6"/>
    <n v="63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6"/>
    <n v="381.6"/>
    <s v="theater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6"/>
    <n v="46.25"/>
    <s v="theat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"/>
    <n v="26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"/>
    <n v="1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6"/>
    <n v="5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7"/>
    <e v="#NAME?"/>
    <s v="theat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6"/>
    <n v="81.569999999999993"/>
    <s v="theater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"/>
    <n v="7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6"/>
    <n v="27.3"/>
    <s v="theater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6"/>
    <n v="29.41"/>
    <s v="theater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"/>
    <n v="12.5"/>
    <s v="theater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7"/>
    <e v="#NAME?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"/>
    <n v="5.75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6"/>
    <n v="52.08"/>
    <s v="theat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"/>
    <n v="183.33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"/>
    <n v="26.33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7"/>
    <e v="#NAME?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0"/>
    <n v="486.43"/>
    <s v="theater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"/>
    <n v="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6"/>
    <n v="25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"/>
    <n v="9.75"/>
    <s v="theat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"/>
    <n v="18.75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6"/>
    <n v="36.590000000000003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6"/>
    <n v="80.709999999999994"/>
    <s v="theater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6"/>
    <n v="1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6"/>
    <n v="52.8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6"/>
    <n v="20"/>
    <s v="theat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8"/>
    <n v="1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6"/>
    <n v="46.93"/>
    <s v="theater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6"/>
    <n v="78.08"/>
    <s v="theater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6"/>
    <n v="1"/>
    <s v="theat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6"/>
    <n v="1"/>
    <s v="theater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0"/>
    <n v="203.67"/>
    <s v="theater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6"/>
    <n v="20.71"/>
    <s v="theater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"/>
    <n v="48.56"/>
    <s v="theat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6"/>
    <n v="68.099999999999994"/>
    <s v="theat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6"/>
    <n v="8.5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6"/>
    <n v="51.62"/>
    <s v="theater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0"/>
    <n v="43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2"/>
    <n v="83.33"/>
    <s v="theater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2"/>
    <n v="30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0"/>
    <n v="175.51"/>
    <s v="theate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0"/>
    <n v="231.66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0"/>
    <n v="7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0"/>
    <n v="112.14"/>
    <s v="theater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2"/>
    <n v="41.67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0"/>
    <n v="255.17"/>
    <s v="theater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0"/>
    <n v="162.77000000000001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0"/>
    <n v="88.33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0"/>
    <n v="85.74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0"/>
    <n v="47.57"/>
    <s v="theater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0"/>
    <n v="72.97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0"/>
    <n v="90.54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0"/>
    <n v="37.65"/>
    <s v="theat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0"/>
    <n v="36.36"/>
    <s v="theater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0"/>
    <n v="126.72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0"/>
    <n v="329.2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0"/>
    <n v="81.239999999999995"/>
    <s v="theater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6"/>
    <n v="1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"/>
    <n v="202.23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7"/>
    <e v="#NAME?"/>
    <s v="theater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"/>
    <n v="100"/>
    <s v="theater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7"/>
    <e v="#NAME?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6"/>
    <n v="1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"/>
    <n v="82.46"/>
    <s v="theat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6"/>
    <n v="2.67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6"/>
    <n v="12.5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7"/>
    <e v="#NAME?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6"/>
    <n v="18.899999999999999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6"/>
    <n v="200.63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6"/>
    <n v="201.67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7"/>
    <e v="#NAME?"/>
    <s v="theater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0"/>
    <n v="65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6"/>
    <n v="66.099999999999994"/>
    <s v="theater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6"/>
    <n v="93.33"/>
    <s v="theater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7"/>
    <e v="#NAME?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7"/>
    <e v="#NAME?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7"/>
    <e v="#NAME?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0"/>
    <n v="50.75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0"/>
    <n v="60.9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0"/>
    <n v="109.03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0"/>
    <n v="25.69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0"/>
    <n v="41.92"/>
    <s v="theater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0"/>
    <n v="88.77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0"/>
    <n v="80.23"/>
    <s v="theater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0"/>
    <n v="78.94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n v="95.59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0"/>
    <n v="69.89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0"/>
    <n v="74.53"/>
    <s v="theater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0"/>
    <n v="123.94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n v="264.85000000000002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0"/>
    <n v="58.62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0"/>
    <n v="70.88"/>
    <s v="theat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n v="8.57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0"/>
    <n v="113.57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0"/>
    <n v="60.69"/>
    <s v="theat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0"/>
    <n v="110.22"/>
    <s v="theater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0"/>
    <n v="136.46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0"/>
    <n v="53.16"/>
    <s v="theat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0"/>
    <n v="86.49"/>
    <s v="theater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0"/>
    <n v="155.24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0"/>
    <n v="115.08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0"/>
    <n v="109.59"/>
    <s v="theat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0"/>
    <n v="45.21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0"/>
    <n v="104.15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2"/>
    <n v="35.71"/>
    <s v="theater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n v="97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2"/>
    <n v="370.37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0"/>
    <n v="94.41"/>
    <s v="theater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0"/>
    <n v="48.98"/>
    <s v="theat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0"/>
    <n v="45.59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3"/>
    <n v="23.28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0"/>
    <n v="63.23"/>
    <s v="theater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n v="153.52000000000001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0"/>
    <n v="90.2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0"/>
    <n v="118.97"/>
    <s v="theater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0"/>
    <n v="80.25"/>
    <s v="theater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2"/>
    <n v="62.5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"/>
    <n v="131.38"/>
    <s v="theater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0"/>
    <n v="73.03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0"/>
    <n v="178.53"/>
    <s v="theater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0"/>
    <n v="162.91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0"/>
    <n v="108.24"/>
    <s v="theat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0"/>
    <n v="88.87"/>
    <s v="theat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n v="54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0"/>
    <n v="116.73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0"/>
    <n v="233.9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n v="158"/>
    <s v="theater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0"/>
    <n v="14.84"/>
    <s v="theat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0"/>
    <n v="85.18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n v="146.69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0"/>
    <n v="50.76"/>
    <s v="theat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0"/>
    <n v="87.7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0"/>
    <n v="242.28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0"/>
    <n v="146.44999999999999"/>
    <s v="theater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0"/>
    <n v="103.17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0"/>
    <n v="80.459999999999994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0"/>
    <n v="234.67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0"/>
    <n v="50.69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0"/>
    <n v="162.71"/>
    <s v="theater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0"/>
    <n v="120.17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n v="67.7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3"/>
    <n v="52.1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0"/>
    <n v="51.6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0"/>
    <n v="164.3"/>
    <s v="theater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n v="84.86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0"/>
    <n v="94.55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0"/>
    <n v="45.54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2"/>
    <n v="51.72"/>
    <s v="theat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0"/>
    <n v="50.88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0"/>
    <n v="191.13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0"/>
    <n v="89.31"/>
    <s v="theat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0"/>
    <n v="88.59"/>
    <s v="theater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0"/>
    <n v="96.3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n v="33.31"/>
    <s v="theat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0"/>
    <n v="37.22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0"/>
    <n v="92.13"/>
    <s v="theat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0"/>
    <n v="76.790000000000006"/>
    <s v="theater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0"/>
    <n v="96.53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0"/>
    <n v="51.89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0"/>
    <n v="128.91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0"/>
    <n v="84.11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0"/>
    <n v="82.94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n v="259.95"/>
    <s v="theat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0"/>
    <n v="37.25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n v="177.02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0"/>
    <n v="74.069999999999993"/>
    <s v="theater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0"/>
    <n v="70.67"/>
    <s v="theater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6"/>
    <n v="23.63"/>
    <s v="theater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6"/>
    <n v="37.5"/>
    <s v="theater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6"/>
    <n v="13.33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7"/>
    <e v="#NAME?"/>
    <s v="theater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6"/>
    <n v="1"/>
    <s v="theater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7"/>
    <e v="#NAME?"/>
    <s v="theat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7"/>
    <e v="#NAME?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6"/>
    <n v="1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6"/>
    <n v="41"/>
    <s v="theater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6"/>
    <n v="55.83"/>
    <s v="theat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7"/>
    <e v="#NAME?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0"/>
    <n v="99.76"/>
    <s v="theat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"/>
    <n v="25.52"/>
    <s v="theat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6"/>
    <n v="117.65"/>
    <s v="theat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6"/>
    <n v="5"/>
    <s v="theater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6"/>
    <n v="2796.67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6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6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6"/>
    <n v="20.14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6"/>
    <n v="20.88"/>
    <s v="theat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0"/>
    <n v="61.31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6"/>
    <n v="1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6"/>
    <n v="92.14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6"/>
    <n v="7.33"/>
    <s v="theater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6"/>
    <n v="64.8"/>
    <s v="theater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6"/>
    <n v="30.12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6"/>
    <n v="52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6"/>
    <n v="23.67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"/>
    <n v="415.78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6"/>
    <n v="53.71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6"/>
    <n v="420.6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7"/>
    <e v="#NAME?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6"/>
    <n v="18.670000000000002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6"/>
    <n v="78.33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6"/>
    <n v="67.78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6"/>
    <n v="16.670000000000002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"/>
    <n v="62.5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6"/>
    <n v="42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"/>
    <n v="130.09"/>
    <s v="theater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"/>
    <n v="1270.22"/>
    <s v="theater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"/>
    <n v="88.44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"/>
    <n v="56.34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"/>
    <n v="53.53"/>
    <s v="theater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6"/>
    <n v="25"/>
    <s v="theat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6"/>
    <n v="5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"/>
    <n v="56.79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6"/>
    <n v="40.83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"/>
    <n v="65.11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6"/>
    <n v="55.6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6"/>
    <n v="140.54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6"/>
    <n v="25"/>
    <s v="theater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6"/>
    <n v="69.53"/>
    <s v="theater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6"/>
    <n v="5.5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6"/>
    <n v="237"/>
    <s v="theater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6"/>
    <n v="79.87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"/>
    <n v="10.25"/>
    <s v="theat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"/>
    <n v="272.58999999999997"/>
    <s v="theater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6"/>
    <n v="13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6"/>
    <n v="58.18"/>
    <s v="theater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6"/>
    <n v="10"/>
    <s v="theater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6"/>
    <n v="70.11"/>
    <s v="theat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"/>
    <n v="57.89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"/>
    <n v="125.27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7"/>
    <e v="#NAME?"/>
    <s v="theat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6"/>
    <n v="300"/>
    <s v="theater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0"/>
    <n v="43"/>
    <s v="theater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6"/>
    <n v="1"/>
    <s v="theater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6"/>
    <n v="775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6"/>
    <n v="5"/>
    <s v="theater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8"/>
    <n v="12.8"/>
    <s v="theater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"/>
    <n v="10"/>
    <s v="theat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0"/>
    <n v="58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0"/>
    <n v="244.8"/>
    <s v="theater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6"/>
    <n v="6.5"/>
    <s v="theater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7"/>
    <e v="#NAME?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"/>
    <n v="61.18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7"/>
    <e v="#NAME?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0"/>
    <n v="139.24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"/>
    <n v="10"/>
    <s v="theater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"/>
    <n v="93.75"/>
    <s v="theater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"/>
    <n v="53.75"/>
    <s v="theater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6"/>
    <n v="10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0"/>
    <n v="33.75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"/>
    <n v="18.7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6"/>
    <n v="23.14"/>
    <s v="theater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0"/>
    <n v="29.05"/>
    <s v="theater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6"/>
    <n v="50"/>
    <s v="theater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7"/>
    <e v="#NAME?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"/>
    <n v="45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"/>
    <n v="2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0"/>
    <n v="32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6"/>
    <n v="15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7"/>
    <e v="#NAME?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0"/>
    <n v="251.33"/>
    <s v="theater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7"/>
    <e v="#NAME?"/>
    <s v="theater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6"/>
    <n v="437.5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0"/>
    <n v="110.35"/>
    <s v="theat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0"/>
    <n v="41.42"/>
    <s v="theat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0"/>
    <n v="52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0"/>
    <n v="33.99"/>
    <s v="theater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0"/>
    <n v="103.35"/>
    <s v="theat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0"/>
    <n v="34.79"/>
    <s v="theat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"/>
    <n v="41.77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0"/>
    <n v="64.27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n v="31.21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0"/>
    <n v="62.92"/>
    <s v="theater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0"/>
    <n v="98.54"/>
    <s v="theater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0"/>
    <n v="82.61"/>
    <s v="theater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0"/>
    <n v="38.5"/>
    <s v="theater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0"/>
    <n v="80.16"/>
    <s v="theater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0"/>
    <n v="28.41"/>
    <s v="theat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0"/>
    <n v="80.73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0"/>
    <n v="200.69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0"/>
    <n v="37.590000000000003"/>
    <s v="theater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n v="58.1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n v="60.3"/>
    <s v="theat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0"/>
    <n v="63.36"/>
    <s v="theater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0"/>
    <n v="50.9"/>
    <s v="theater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0"/>
    <n v="100.5"/>
    <s v="theat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0"/>
    <n v="31.62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0"/>
    <n v="65.099999999999994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0"/>
    <n v="79.31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0"/>
    <n v="139.19"/>
    <s v="theat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0"/>
    <n v="131.91"/>
    <s v="theater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0"/>
    <n v="91.3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0"/>
    <n v="39.67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0"/>
    <n v="57.55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n v="33.03"/>
    <s v="theater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0"/>
    <n v="77.34"/>
    <s v="theater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0"/>
    <n v="31.93"/>
    <s v="theater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0"/>
    <n v="36.33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0"/>
    <n v="46.77"/>
    <s v="theater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0"/>
    <n v="40.07"/>
    <s v="theater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0"/>
    <n v="100.22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2"/>
    <n v="41.67"/>
    <s v="theater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0"/>
    <n v="46.71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0"/>
    <n v="71.489999999999995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0"/>
    <n v="14.44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6"/>
    <n v="356.84"/>
    <s v="theater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7"/>
    <e v="#NAME?"/>
    <s v="theat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"/>
    <n v="37.75"/>
    <s v="theater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"/>
    <n v="12.75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6"/>
    <n v="24.46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7"/>
    <e v="#NAME?"/>
    <s v="theater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0"/>
    <n v="53.08"/>
    <s v="theater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6"/>
    <n v="300"/>
    <s v="theater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6"/>
    <n v="286.25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6"/>
    <n v="36.67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0"/>
    <n v="49.21"/>
    <s v="theat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6"/>
    <n v="1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"/>
    <n v="12.5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0"/>
    <n v="109.04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6"/>
    <n v="41.67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7"/>
    <e v="#NAME?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6"/>
    <n v="22.75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7"/>
    <e v="#NAME?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6"/>
    <n v="70.83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0"/>
    <n v="63.11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0"/>
    <n v="50.16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0"/>
    <n v="62.88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0"/>
    <n v="85.53"/>
    <s v="theater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0"/>
    <n v="53.72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0"/>
    <n v="127.81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0"/>
    <n v="106.57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0"/>
    <n v="262.11"/>
    <s v="theat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0"/>
    <n v="57.17"/>
    <s v="theater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0"/>
    <n v="50.2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0"/>
    <n v="66.59"/>
    <s v="theat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0"/>
    <n v="168.25"/>
    <s v="theater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0"/>
    <n v="256.37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0"/>
    <n v="36.61"/>
    <s v="theater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0"/>
    <n v="37.14"/>
    <s v="theat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0"/>
    <n v="45.88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0"/>
    <n v="141.71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0"/>
    <n v="52.49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0"/>
    <n v="59.52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0"/>
    <n v="50"/>
    <s v="theater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0"/>
    <n v="193.62"/>
    <s v="theat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0"/>
    <n v="106.8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0"/>
    <n v="77.22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n v="57.5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0"/>
    <n v="50.46"/>
    <s v="theater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0"/>
    <n v="97.38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0"/>
    <n v="34.92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0"/>
    <n v="85.53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0"/>
    <n v="182.91"/>
    <s v="theat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0"/>
    <n v="131.13999999999999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0"/>
    <n v="39.81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0"/>
    <n v="59.7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0"/>
    <n v="88.74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0"/>
    <n v="58.69"/>
    <s v="theat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0"/>
    <n v="69.569999999999993"/>
    <s v="theat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0"/>
    <n v="115.87"/>
    <s v="theat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0"/>
    <n v="23.87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0"/>
    <n v="81.13"/>
    <s v="theater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0"/>
    <n v="57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0"/>
    <n v="46.43"/>
    <s v="theater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0"/>
    <n v="60.48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0"/>
    <n v="65.58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0"/>
    <n v="119.19"/>
    <s v="theat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0"/>
    <n v="83.05"/>
    <s v="theater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0"/>
    <n v="57.52"/>
    <s v="theat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0"/>
    <n v="177.09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0"/>
    <n v="70.77"/>
    <s v="theater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n v="29.17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0"/>
    <n v="72.760000000000005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0"/>
    <n v="51.85"/>
    <s v="theater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0"/>
    <n v="98.2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0"/>
    <n v="251.74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0"/>
    <n v="74.819999999999993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0"/>
    <n v="67.650000000000006"/>
    <s v="theater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0"/>
    <n v="93.81"/>
    <s v="theat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0"/>
    <n v="41.24"/>
    <s v="theat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0"/>
    <n v="52.55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n v="70.290000000000006"/>
    <s v="theat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0"/>
    <n v="48.33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0"/>
    <n v="53.18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0"/>
    <n v="60.95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0"/>
    <n v="116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0"/>
    <n v="61"/>
    <s v="theater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0"/>
    <n v="38.24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n v="106.5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0"/>
    <n v="204.57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0"/>
    <n v="54.91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0"/>
    <n v="150.41999999999999"/>
    <s v="theater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0"/>
    <n v="52.58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0"/>
    <n v="54.3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0"/>
    <n v="76.0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0"/>
    <n v="105.21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0"/>
    <n v="68.67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0"/>
    <n v="129.3600000000000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0"/>
    <n v="134.26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0"/>
    <n v="17.829999999999998"/>
    <s v="theater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0"/>
    <n v="203.2"/>
    <s v="theater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0"/>
    <n v="69.19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0"/>
    <n v="125.12"/>
    <s v="theater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2"/>
    <n v="73.53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0"/>
    <n v="48.44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0"/>
    <n v="26.61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0"/>
    <n v="33.67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0"/>
    <n v="40.71"/>
    <s v="theat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"/>
    <n v="19.27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n v="84.29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0"/>
    <n v="29.58"/>
    <s v="theater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0"/>
    <n v="26.67"/>
    <s v="theat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0"/>
    <n v="45.98"/>
    <s v="theat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0"/>
    <n v="125.09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0"/>
    <n v="141.29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0"/>
    <n v="55.33"/>
    <s v="theat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0"/>
    <n v="46.42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0"/>
    <n v="57.2"/>
    <s v="theater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0"/>
    <n v="173.7"/>
    <s v="theat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0"/>
    <n v="59.6"/>
    <s v="theater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0"/>
    <n v="89.59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0"/>
    <n v="204.05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n v="48.7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0"/>
    <n v="53.34"/>
    <s v="theater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0"/>
    <n v="75.09"/>
    <s v="theater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n v="18"/>
    <s v="theat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0"/>
    <n v="209.84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0"/>
    <n v="61.02"/>
    <s v="theat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0"/>
    <n v="61"/>
    <s v="theat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0"/>
    <n v="80.03"/>
    <s v="theater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n v="29.07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0"/>
    <n v="49.44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0"/>
    <n v="93.98"/>
    <s v="theater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0"/>
    <n v="61.94"/>
    <s v="theater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0"/>
    <n v="78.5"/>
    <s v="theater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0"/>
    <n v="33.75"/>
    <s v="theater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0"/>
    <n v="66.4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0"/>
    <n v="35.799999999999997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0"/>
    <n v="145.65"/>
    <s v="theater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0"/>
    <n v="25.69"/>
    <s v="theat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0"/>
    <n v="152.5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0"/>
    <n v="30"/>
    <s v="theater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0"/>
    <n v="142.28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0"/>
    <n v="24.55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0"/>
    <n v="292.77999999999997"/>
    <s v="theater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0"/>
    <n v="44.92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0"/>
    <n v="23.1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0"/>
    <n v="80.400000000000006"/>
    <s v="theat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2"/>
    <n v="72.290000000000006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0"/>
    <n v="32.97"/>
    <s v="theater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0"/>
    <n v="116.65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0"/>
    <n v="79.62"/>
    <s v="theater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2"/>
    <n v="27.78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0"/>
    <n v="81.03"/>
    <s v="theat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0"/>
    <n v="136.85"/>
    <s v="theater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0"/>
    <n v="177.62"/>
    <s v="theater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0"/>
    <n v="109.08"/>
    <s v="theat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2"/>
    <n v="119.64"/>
    <s v="theater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0"/>
    <n v="78.209999999999994"/>
    <s v="theater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n v="52.17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0"/>
    <n v="114.1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0"/>
    <n v="50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0"/>
    <n v="91.67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0"/>
    <n v="108.59"/>
    <s v="theater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0"/>
    <n v="69.819999999999993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n v="109.57"/>
    <s v="theater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0"/>
    <n v="71.67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0"/>
    <n v="93.61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0"/>
    <n v="76.8"/>
    <s v="theater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3"/>
    <n v="35.799999999999997"/>
    <s v="theater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0"/>
    <n v="55.6"/>
    <s v="theat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0"/>
    <n v="147.33000000000001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0"/>
    <n v="56.33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0"/>
    <n v="96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0"/>
    <n v="63.57"/>
    <s v="theat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0"/>
    <n v="184.78"/>
    <s v="theater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0"/>
    <n v="126.72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0"/>
    <n v="83.43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n v="54.5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0"/>
    <n v="302.31"/>
    <s v="theater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0"/>
    <n v="44.14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0"/>
    <n v="866.67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n v="61.39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0"/>
    <n v="29.67"/>
    <s v="theater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0"/>
    <n v="45.48"/>
    <s v="theater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0"/>
    <n v="96.2"/>
    <s v="theater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0"/>
    <n v="67.92"/>
    <s v="theat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0"/>
    <n v="30.78"/>
    <s v="theat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0"/>
    <n v="38.33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0"/>
    <n v="66.83"/>
    <s v="theater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0"/>
    <n v="71.73"/>
    <s v="theat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2"/>
    <n v="176.47"/>
    <s v="theater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0"/>
    <n v="421.11"/>
    <s v="theater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0"/>
    <n v="104.99"/>
    <s v="theater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0"/>
    <n v="28.19"/>
    <s v="theater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0"/>
    <n v="54.55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0"/>
    <n v="111.89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0"/>
    <n v="85.21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0"/>
    <n v="76.650000000000006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0"/>
    <n v="65.17"/>
    <s v="theater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0"/>
    <n v="93.76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2"/>
    <n v="133.33000000000001"/>
    <s v="theat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0"/>
    <n v="51.22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0"/>
    <n v="100.17"/>
    <s v="theat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0"/>
    <n v="34.6"/>
    <s v="theater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0"/>
    <n v="184.68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0"/>
    <n v="69.819999999999993"/>
    <s v="theater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n v="61.94"/>
    <s v="theater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2"/>
    <n v="41.67"/>
    <s v="theater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0"/>
    <n v="36.07"/>
    <s v="theat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0"/>
    <n v="29"/>
    <s v="theater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n v="24.21"/>
    <s v="theater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0"/>
    <n v="55.89"/>
    <s v="theater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0"/>
    <n v="11.67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0"/>
    <n v="68.349999999999994"/>
    <s v="theat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0"/>
    <n v="27.07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0"/>
    <n v="118.13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0"/>
    <n v="44.76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0"/>
    <n v="99.79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2"/>
    <n v="117.65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0"/>
    <n v="203.33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0"/>
    <n v="28.32"/>
    <s v="theater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0"/>
    <n v="110.23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0"/>
    <n v="31.97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n v="58.61"/>
    <s v="theater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0"/>
    <n v="29.43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0"/>
    <n v="81.38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0"/>
    <n v="199.17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2"/>
    <n v="115.38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0"/>
    <n v="46.43"/>
    <s v="theater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0"/>
    <n v="70.569999999999993"/>
    <s v="theat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2"/>
    <n v="22.22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0"/>
    <n v="159.47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0"/>
    <n v="37.78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0"/>
    <n v="72.05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0"/>
    <n v="63.7"/>
    <s v="theater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0"/>
    <n v="28.41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0"/>
    <n v="103.21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0"/>
    <n v="71.150000000000006"/>
    <s v="theat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0"/>
    <n v="3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0"/>
    <n v="81.78"/>
    <s v="theater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0"/>
    <n v="297.02999999999997"/>
    <s v="theat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0"/>
    <n v="46.61"/>
    <s v="theat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2"/>
    <n v="51.72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0"/>
    <n v="40.2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0"/>
    <n v="16.25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0"/>
    <n v="30.1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2"/>
    <n v="95.24"/>
    <s v="theater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0"/>
    <n v="52.21"/>
    <s v="theater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0"/>
    <n v="134.15"/>
    <s v="theater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0"/>
    <n v="62.83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0"/>
    <n v="58.95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0"/>
    <n v="143.1100000000000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0"/>
    <n v="84.17"/>
    <s v="theater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0"/>
    <n v="186.07"/>
    <s v="theater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0"/>
    <n v="89.79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0"/>
    <n v="64.16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0"/>
    <n v="59.65"/>
    <s v="theat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2"/>
    <n v="31.25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n v="41.22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"/>
    <n v="43.35"/>
    <s v="theater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2"/>
    <n v="64.52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0"/>
    <n v="43.28"/>
    <s v="theater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0"/>
    <n v="77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0"/>
    <n v="51.22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n v="68.25"/>
    <s v="theater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n v="19.489999999999998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0"/>
    <n v="41.13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n v="41.41"/>
    <s v="theater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0"/>
    <n v="27.5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0"/>
    <n v="33.5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0"/>
    <n v="145.87"/>
    <s v="theat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n v="358.69"/>
    <s v="theater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0"/>
    <n v="50.98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0"/>
    <n v="45.04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0"/>
    <n v="17.53"/>
    <s v="theater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n v="50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0"/>
    <n v="57.92"/>
    <s v="theat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n v="29.71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0"/>
    <n v="90.68"/>
    <s v="theat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0"/>
    <n v="55.01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0"/>
    <n v="57.22"/>
    <s v="theater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0"/>
    <n v="72.95"/>
    <s v="theater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0"/>
    <n v="64.47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0"/>
    <n v="716.35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0"/>
    <n v="50.4"/>
    <s v="theater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n v="41.67"/>
    <s v="theater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n v="35.770000000000003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0"/>
    <n v="88.74"/>
    <s v="theat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2"/>
    <n v="148.47999999999999"/>
    <s v="theater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0"/>
    <n v="51.79"/>
    <s v="theater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0"/>
    <n v="20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0"/>
    <n v="52"/>
    <s v="theat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0"/>
    <n v="53.23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0"/>
    <n v="39.6"/>
    <s v="theater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0"/>
    <n v="34.25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0"/>
    <n v="164.62"/>
    <s v="theater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0"/>
    <n v="125.05"/>
    <s v="theater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0"/>
    <n v="51.88"/>
    <s v="theater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n v="40.29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0"/>
    <n v="64.91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0"/>
    <n v="55.33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n v="83.14"/>
    <s v="theater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0"/>
    <n v="38.71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0"/>
    <n v="125.38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0"/>
    <n v="78.260000000000005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0"/>
    <n v="47.22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n v="79.099999999999994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0"/>
    <n v="114.29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2"/>
    <n v="51.72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2"/>
    <n v="30.77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0"/>
    <n v="74.209999999999994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0"/>
    <n v="47.85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0"/>
    <n v="34.409999999999997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0"/>
    <n v="40.24"/>
    <s v="theater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0"/>
    <n v="60.29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0"/>
    <n v="25.31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0"/>
    <n v="35.950000000000003"/>
    <s v="theat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0"/>
    <n v="136"/>
    <s v="theater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0"/>
    <n v="70.760000000000005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2"/>
    <n v="125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0"/>
    <n v="66.510000000000005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0"/>
    <n v="105"/>
    <s v="theater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0"/>
    <n v="145"/>
    <s v="theater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n v="12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0"/>
    <n v="96.67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0"/>
    <n v="60.33"/>
    <s v="theater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0"/>
    <n v="79.89"/>
    <s v="theat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2"/>
    <n v="58.82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0"/>
    <n v="75.34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0"/>
    <n v="55"/>
    <s v="theater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0"/>
    <n v="66.959999999999994"/>
    <s v="theater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2"/>
    <n v="227.27"/>
    <s v="theat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2"/>
    <n v="307.69"/>
    <s v="theater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0"/>
    <n v="50.02"/>
    <s v="theat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0"/>
    <n v="72.39"/>
    <s v="theater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0"/>
    <n v="95.95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n v="45.62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2"/>
    <n v="41.03"/>
    <s v="theat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0"/>
    <n v="56.83"/>
    <s v="theat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0"/>
    <n v="137.24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0"/>
    <n v="75.709999999999994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0"/>
    <n v="99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0"/>
    <n v="81.569999999999993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0"/>
    <n v="45.1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0"/>
    <n v="36.67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2"/>
    <n v="125"/>
    <s v="theater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0"/>
    <n v="49.2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0"/>
    <n v="42.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0"/>
    <n v="78.88"/>
    <s v="theat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n v="38.28"/>
    <s v="theat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0"/>
    <n v="44.85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n v="13.53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n v="43.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0"/>
    <n v="30.95"/>
    <s v="theater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0"/>
    <n v="55.23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0"/>
    <n v="46.13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0"/>
    <n v="39.380000000000003"/>
    <s v="theater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0"/>
    <n v="66.150000000000006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0"/>
    <n v="54.14"/>
    <s v="theater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2"/>
    <n v="104.17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0"/>
    <n v="31.38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0"/>
    <n v="59.21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0"/>
    <n v="119.18"/>
    <s v="theater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0"/>
    <n v="164.62"/>
    <s v="theater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0"/>
    <n v="24.29"/>
    <s v="theat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0"/>
    <n v="40.94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0"/>
    <n v="61.1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2"/>
    <n v="38.65"/>
    <s v="theater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0"/>
    <n v="56.2"/>
    <s v="theater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0"/>
    <n v="107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2"/>
    <n v="171.43"/>
    <s v="theat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0"/>
    <n v="110.5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0"/>
    <n v="179.28"/>
    <s v="theater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0"/>
    <n v="22.91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0"/>
    <n v="43.13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0"/>
    <n v="46.8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0"/>
    <n v="47.41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0"/>
    <n v="15.13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0"/>
    <n v="21.1"/>
    <s v="theater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0"/>
    <n v="59.12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0"/>
    <n v="97.92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0"/>
    <n v="55.13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0"/>
    <n v="26.5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0"/>
    <n v="58.42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0"/>
    <n v="122.54"/>
    <s v="theater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0"/>
    <n v="87.96"/>
    <s v="theat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0"/>
    <n v="73.239999999999995"/>
    <s v="theat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2"/>
    <n v="55.56"/>
    <s v="theater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0"/>
    <n v="39.54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0"/>
    <n v="136.78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0"/>
    <n v="99.34"/>
    <s v="theater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2"/>
    <n v="20"/>
    <s v="theat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0"/>
    <n v="28.89"/>
    <s v="theater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0"/>
    <n v="40.549999999999997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2"/>
    <n v="35.71"/>
    <s v="theater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0"/>
    <n v="37.96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2"/>
    <n v="33.33"/>
    <s v="theater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"/>
    <n v="58.57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0"/>
    <n v="135.63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0"/>
    <n v="30.94"/>
    <s v="theater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0"/>
    <n v="176.09"/>
    <s v="theat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0"/>
    <n v="151.97999999999999"/>
    <s v="theat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0"/>
    <n v="22.61"/>
    <s v="theater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0"/>
    <n v="18.27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0"/>
    <n v="82.26"/>
    <s v="theater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0"/>
    <n v="68.53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n v="68.06"/>
    <s v="theater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0"/>
    <n v="72.709999999999994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0"/>
    <n v="77.19"/>
    <s v="theater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0"/>
    <n v="55.97"/>
    <s v="theat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0"/>
    <n v="49.69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0"/>
    <n v="79"/>
    <s v="theater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0"/>
    <n v="77.73"/>
    <s v="theater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0"/>
    <n v="40.78"/>
    <s v="theat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n v="59.41"/>
    <s v="theater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0"/>
    <n v="3.25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0"/>
    <n v="39.380000000000003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0"/>
    <n v="81.67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n v="44.91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0"/>
    <n v="49.06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n v="30.67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0"/>
    <n v="61.06"/>
    <s v="theater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0"/>
    <n v="29"/>
    <s v="theat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2"/>
    <n v="29.63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n v="143.1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n v="52.35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0"/>
    <n v="66.67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0"/>
    <n v="126.67"/>
    <s v="theater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2"/>
    <n v="62.5"/>
    <s v="theater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0"/>
    <n v="35.49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0"/>
    <n v="37.08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0"/>
    <n v="69.33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0"/>
    <n v="17.25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0"/>
    <n v="36.07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0"/>
    <n v="66.47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0"/>
    <n v="56.07"/>
    <s v="theater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0"/>
    <n v="47.03"/>
    <s v="theat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0"/>
    <n v="47.67"/>
    <s v="theat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0"/>
    <n v="88.24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0"/>
    <n v="80.72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0"/>
    <n v="39.49"/>
    <s v="theater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0"/>
    <n v="84.85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2"/>
    <n v="68.97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7"/>
    <e v="#NAME?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6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6"/>
    <n v="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0"/>
    <n v="147.88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"/>
    <n v="100"/>
    <s v="theat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6"/>
    <n v="56.84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"/>
    <n v="176.94"/>
    <s v="theater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6"/>
    <n v="127.6"/>
    <s v="theater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7"/>
    <e v="#NAME?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6"/>
    <n v="66.14"/>
    <s v="theater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6"/>
    <n v="108"/>
    <s v="theater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6"/>
    <n v="1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6"/>
    <n v="18.329999999999998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7"/>
    <e v="#NAME?"/>
    <s v="theat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6"/>
    <n v="7.5"/>
    <s v="theat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7"/>
    <e v="#NAME?"/>
    <s v="theat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"/>
    <n v="68.42"/>
    <s v="theater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6"/>
    <n v="1"/>
    <s v="theat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"/>
    <n v="60.13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6"/>
    <n v="15"/>
    <s v="theat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0"/>
    <n v="550.04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0"/>
    <n v="97.5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2"/>
    <n v="29.41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0"/>
    <n v="57.78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"/>
    <n v="44.24"/>
    <s v="theater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0"/>
    <n v="60.91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n v="68.84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0"/>
    <n v="73.58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0"/>
    <n v="115.02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0"/>
    <n v="110.75"/>
    <s v="theater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0"/>
    <n v="75.5"/>
    <s v="theater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0"/>
    <n v="235.46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2"/>
    <n v="11.36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0"/>
    <n v="92.5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0"/>
    <n v="202.85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0"/>
    <n v="26"/>
    <s v="theat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0"/>
    <n v="46.05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0"/>
    <n v="51"/>
    <s v="theat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2"/>
    <n v="31.58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0"/>
    <n v="53.36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0"/>
    <n v="36.96"/>
    <s v="theater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0"/>
    <n v="81.29000000000000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0"/>
    <n v="20.079999999999998"/>
    <s v="theater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0"/>
    <n v="88.25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0"/>
    <n v="53.44"/>
    <s v="theat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0"/>
    <n v="39.869999999999997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2"/>
    <n v="145.16"/>
    <s v="theat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0"/>
    <n v="23.33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0"/>
    <n v="64.38"/>
    <s v="theat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0"/>
    <n v="62.05"/>
    <s v="theater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0"/>
    <n v="66.13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0"/>
    <n v="73.4000000000000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0"/>
    <n v="99.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0"/>
    <n v="62.17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0"/>
    <n v="62.33"/>
    <s v="theater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0"/>
    <n v="58.79"/>
    <s v="theat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0"/>
    <n v="45.35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0"/>
    <n v="41.94"/>
    <s v="theater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0"/>
    <n v="59.17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0"/>
    <n v="200.49"/>
    <s v="theater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0"/>
    <n v="83.97"/>
    <s v="theater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0"/>
    <n v="57.26"/>
    <s v="theater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0"/>
    <n v="58.06"/>
    <s v="theat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0"/>
    <n v="186.8"/>
    <s v="theater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0"/>
    <n v="74.12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0"/>
    <n v="30.71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0"/>
    <n v="62.67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0"/>
    <n v="121.36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n v="39.74"/>
    <s v="theater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0"/>
    <n v="72"/>
    <s v="theater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0"/>
    <n v="40.630000000000003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0"/>
    <n v="63"/>
    <s v="theat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0"/>
    <n v="33.67"/>
    <s v="theat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0"/>
    <n v="38.590000000000003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0"/>
    <n v="155.94999999999999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0"/>
    <n v="43.2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0"/>
    <n v="15.15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0"/>
    <n v="83.57"/>
    <s v="theater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0"/>
    <n v="140"/>
    <s v="theat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n v="80.87"/>
    <s v="theater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31"/>
    <n v="53.85"/>
    <s v="theater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0"/>
    <n v="30.93"/>
    <s v="theater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0"/>
    <n v="67.959999999999994"/>
    <s v="theater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0"/>
    <n v="27.14"/>
    <s v="theater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n v="110.87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0"/>
    <n v="106.84"/>
    <s v="theater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0"/>
    <n v="105.52"/>
    <s v="theater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0"/>
    <n v="132.96"/>
    <s v="theater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n v="51.92"/>
    <s v="theater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0"/>
    <n v="310"/>
    <s v="theater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n v="26.02"/>
    <s v="theater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n v="105"/>
    <s v="theater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0"/>
    <n v="86.23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0"/>
    <n v="114.55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0"/>
    <n v="47.66"/>
    <s v="theater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0"/>
    <n v="72.89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0"/>
    <n v="49.55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0"/>
    <n v="25.4"/>
    <s v="theater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"/>
    <n v="62.59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0"/>
    <n v="61.06"/>
    <s v="theat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6"/>
    <n v="60.0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6"/>
    <n v="72.400000000000006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6"/>
    <n v="100"/>
    <s v="theater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6"/>
    <n v="51.67"/>
    <s v="theater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6"/>
    <n v="32.75"/>
    <s v="theater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7"/>
    <e v="#NAME?"/>
    <s v="theater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6"/>
    <n v="61"/>
    <s v="theater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6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"/>
    <n v="10"/>
    <s v="theater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6"/>
    <n v="37.5"/>
    <s v="theat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6"/>
    <n v="4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"/>
    <n v="100.63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6"/>
    <n v="25.57"/>
    <s v="theater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7"/>
    <e v="#NAME?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6"/>
    <n v="25"/>
    <s v="theat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7"/>
    <e v="#NAME?"/>
    <s v="theater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7"/>
    <e v="#NAME?"/>
    <s v="theater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6"/>
    <n v="10"/>
    <s v="theater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6"/>
    <n v="202"/>
    <s v="theat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"/>
    <n v="25"/>
    <s v="theater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0"/>
    <n v="99.54"/>
    <s v="theater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0"/>
    <n v="75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0"/>
    <n v="215.25"/>
    <s v="theater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0"/>
    <n v="120.55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0"/>
    <n v="37.67"/>
    <s v="theat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0"/>
    <n v="172.23"/>
    <s v="theater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0"/>
    <n v="111.11"/>
    <s v="theater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0"/>
    <n v="25.46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0"/>
    <n v="267.64999999999998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0"/>
    <n v="75.959999999999994"/>
    <s v="theat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0"/>
    <n v="59.04"/>
    <s v="theater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0"/>
    <n v="50.11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0"/>
    <n v="55.5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2"/>
    <n v="166.67"/>
    <s v="theater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0"/>
    <n v="47.43"/>
    <s v="theater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2"/>
    <n v="64.94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2"/>
    <n v="55.56"/>
    <s v="theater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0"/>
    <n v="74.22"/>
    <s v="theater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0"/>
    <n v="106.93"/>
    <s v="theater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0"/>
    <n v="41.7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0"/>
    <n v="74.23999999999999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2"/>
    <n v="73.33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2"/>
    <n v="100"/>
    <s v="theater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0"/>
    <n v="38.42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0"/>
    <n v="166.97"/>
    <s v="theat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0"/>
    <n v="94.91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2"/>
    <n v="100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0"/>
    <n v="143.21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0"/>
    <n v="90.82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0"/>
    <n v="48.54"/>
    <s v="theat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0"/>
    <n v="70.03"/>
    <s v="theater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0"/>
    <n v="135.63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0"/>
    <n v="100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0"/>
    <n v="94.9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0"/>
    <n v="75.37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0"/>
    <n v="64.459999999999994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0"/>
    <n v="115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n v="100.5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0"/>
    <n v="93.77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0"/>
    <n v="35.1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"/>
    <n v="500"/>
    <s v="theat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6"/>
    <n v="29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7"/>
    <e v="#NAME?"/>
    <s v="theat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7"/>
    <e v="#NAME?"/>
    <s v="theater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6"/>
    <n v="17.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0"/>
    <n v="174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"/>
    <n v="50"/>
    <s v="theater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6"/>
    <n v="5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8"/>
    <n v="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0"/>
    <n v="145.41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"/>
    <n v="205"/>
    <s v="theater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"/>
    <n v="100.5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"/>
    <n v="55.06"/>
    <s v="theater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6"/>
    <n v="47.33"/>
    <s v="theater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7"/>
    <e v="#NAME?"/>
    <s v="theat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"/>
    <n v="58.95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7"/>
    <e v="#NAME?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6"/>
    <n v="1.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6"/>
    <n v="5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6"/>
    <n v="50.56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2"/>
    <n v="41.67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0"/>
    <n v="53.29"/>
    <s v="theater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0"/>
    <n v="70.23"/>
    <s v="theater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"/>
    <n v="43.42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0"/>
    <n v="199.18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0"/>
    <n v="78.52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0"/>
    <n v="61.82"/>
    <s v="theater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0"/>
    <n v="50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0"/>
    <n v="48.34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0"/>
    <n v="107.25"/>
    <s v="theat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n v="57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0"/>
    <n v="40.92"/>
    <s v="theater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0"/>
    <n v="21.5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0"/>
    <n v="79.540000000000006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0"/>
    <n v="72.38"/>
    <s v="theater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0"/>
    <n v="64.63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0"/>
    <n v="38.57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0"/>
    <n v="107.57"/>
    <s v="theater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0"/>
    <n v="27.5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n v="70.459999999999994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2"/>
    <n v="178.57"/>
    <s v="theat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0"/>
    <n v="62.63"/>
    <s v="theater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n v="75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0"/>
    <n v="58.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0"/>
    <n v="139.56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0"/>
    <n v="70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0"/>
    <n v="57.3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n v="40"/>
    <s v="theater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0"/>
    <n v="64.290000000000006"/>
    <s v="theater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0"/>
    <n v="120.12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0"/>
    <n v="1008.24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0"/>
    <n v="63.28"/>
    <s v="theater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2"/>
    <n v="21.67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6"/>
    <n v="25.65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"/>
    <n v="47.7"/>
    <s v="theater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6"/>
    <n v="56.05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6"/>
    <n v="81.319999999999993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6"/>
    <n v="70.17"/>
    <s v="theat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6"/>
    <n v="23.63"/>
    <s v="theat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"/>
    <n v="188.56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"/>
    <n v="49.51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6"/>
    <n v="75.459999999999994"/>
    <s v="theater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"/>
    <n v="9.5"/>
    <s v="theater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6"/>
    <n v="35.5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6"/>
    <n v="10"/>
    <s v="theater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6"/>
    <n v="13"/>
    <s v="theat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"/>
    <n v="89.4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6"/>
    <n v="25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6"/>
    <n v="1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"/>
    <n v="65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6"/>
    <n v="10"/>
    <s v="theater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6"/>
    <n v="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6"/>
    <n v="81.540000000000006"/>
    <s v="theater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"/>
    <n v="100"/>
    <s v="theat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6"/>
    <n v="1"/>
    <s v="theat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7"/>
    <e v="#NAME?"/>
    <s v="theat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"/>
    <n v="20"/>
    <s v="theat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6"/>
    <n v="46.43"/>
    <s v="theater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"/>
    <n v="5.5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6"/>
    <n v="50.2"/>
    <s v="theater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6"/>
    <n v="10"/>
    <s v="theat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6"/>
    <n v="30.13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6"/>
    <n v="150"/>
    <s v="theater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6"/>
    <n v="13.33"/>
    <s v="theater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7"/>
    <e v="#NAME?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7"/>
    <e v="#NAME?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7"/>
    <e v="#NAME?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7"/>
    <e v="#NAME?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0"/>
    <n v="44.76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"/>
    <n v="88.64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6"/>
    <n v="10"/>
    <s v="theater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7"/>
    <e v="#NAME?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6"/>
    <n v="57.65"/>
    <s v="theater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"/>
    <n v="25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7"/>
    <e v="#NAME?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7"/>
    <e v="#NAME?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7"/>
    <e v="#NAME?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7"/>
    <e v="#NAME?"/>
    <s v="theater"/>
  </r>
  <r>
    <n v="3886"/>
    <s v="a (Canceled)"/>
    <n v="1"/>
    <n v="10000"/>
    <n v="0"/>
    <x v="1"/>
    <x v="2"/>
    <s v="AUD"/>
    <n v="1418275702"/>
    <n v="1415683702"/>
    <b v="0"/>
    <n v="0"/>
    <b v="0"/>
    <x v="40"/>
    <x v="7"/>
    <e v="#NAME?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6"/>
    <n v="17.5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6"/>
    <n v="38.71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"/>
    <n v="13.11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6"/>
    <n v="315.5"/>
    <s v="theater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"/>
    <n v="37.14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7"/>
    <e v="#NAME?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"/>
    <n v="128.27000000000001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6"/>
    <n v="47.27"/>
    <s v="theat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"/>
    <n v="50"/>
    <s v="theater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6"/>
    <n v="42.5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6"/>
    <n v="44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"/>
    <n v="50.88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"/>
    <n v="62.5"/>
    <s v="theater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"/>
    <n v="27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"/>
    <n v="25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6"/>
    <n v="47.26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7"/>
    <e v="#NAME?"/>
    <s v="theater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6"/>
    <n v="1.5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6"/>
    <n v="24.71"/>
    <s v="theater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0"/>
    <n v="63.13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6"/>
    <n v="38.25"/>
    <s v="theat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6"/>
    <n v="16.25"/>
    <s v="theater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6"/>
    <n v="33.7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6"/>
    <n v="61.67"/>
    <s v="theat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6"/>
    <n v="83.14"/>
    <s v="theat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8"/>
    <n v="1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6"/>
    <n v="142.86000000000001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6"/>
    <n v="33.67"/>
    <s v="theater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6"/>
    <n v="5"/>
    <s v="theater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7"/>
    <e v="#NAME?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6"/>
    <n v="10"/>
    <s v="theat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6"/>
    <n v="40"/>
    <s v="theater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6"/>
    <n v="30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"/>
    <n v="45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7"/>
    <e v="#NAME?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6"/>
    <n v="10.17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6"/>
    <n v="81.4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6"/>
    <n v="57.25"/>
    <s v="theater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6"/>
    <n v="5"/>
    <s v="theater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6"/>
    <n v="1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"/>
    <n v="12.5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6"/>
    <n v="93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6"/>
    <n v="32.36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7"/>
    <e v="#NAME?"/>
    <s v="theater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7"/>
    <e v="#NAME?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8"/>
    <n v="1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"/>
    <n v="91.83"/>
    <s v="theater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6"/>
    <n v="45.83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6"/>
    <n v="57.17"/>
    <s v="theat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7"/>
    <e v="#NAME?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0"/>
    <n v="248.5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6"/>
    <n v="79.400000000000006"/>
    <s v="theater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6"/>
    <n v="5"/>
    <s v="theat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6"/>
    <n v="5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"/>
    <n v="25"/>
    <s v="theat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7"/>
    <e v="#NAME?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6"/>
    <n v="137.08000000000001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7"/>
    <e v="#NAME?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6"/>
    <n v="5"/>
    <s v="theater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6"/>
    <n v="39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6"/>
    <n v="50.5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7"/>
    <e v="#NAME?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"/>
    <n v="49.28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"/>
    <n v="25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6"/>
    <n v="1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6"/>
    <n v="25"/>
    <s v="theat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7"/>
    <e v="#NAME?"/>
    <s v="theater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7"/>
    <e v="#NAME?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6"/>
    <n v="53.13"/>
    <s v="theat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7"/>
    <e v="#NAME?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6"/>
    <n v="7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6"/>
    <n v="40.06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6"/>
    <n v="24.33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6"/>
    <n v="11.25"/>
    <s v="theater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6"/>
    <n v="10.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6"/>
    <n v="15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7"/>
    <e v="#NAME?"/>
    <s v="theat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6"/>
    <n v="42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6"/>
    <n v="71.25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"/>
    <n v="22.5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6"/>
    <n v="4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6"/>
    <n v="47.91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6"/>
    <n v="35.17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6"/>
    <n v="5.5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"/>
    <n v="22.67"/>
    <s v="theater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6"/>
    <n v="26.38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0"/>
    <n v="105.54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6"/>
    <n v="29.09"/>
    <s v="theater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7"/>
    <e v="#NAME?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6"/>
    <n v="62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"/>
    <n v="217.5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6"/>
    <n v="26.75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6"/>
    <n v="18.329999999999998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6"/>
    <n v="64.290000000000006"/>
    <s v="theater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"/>
    <n v="17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"/>
    <n v="34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6"/>
    <n v="84.28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6"/>
    <n v="9.5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6"/>
    <n v="33.74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6"/>
    <n v="37.54"/>
    <s v="theater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6"/>
    <n v="11.62"/>
    <s v="theater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6"/>
    <n v="8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7"/>
    <e v="#NAME?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"/>
    <n v="23"/>
    <s v="theater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"/>
    <n v="100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"/>
    <n v="60.11"/>
    <s v="theat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6"/>
    <n v="3"/>
    <s v="theater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6"/>
    <n v="5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6"/>
    <n v="17.5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6"/>
    <n v="29.24"/>
    <s v="theat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7"/>
    <e v="#NAME?"/>
    <s v="theater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0"/>
    <n v="59.58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6"/>
    <n v="82.57"/>
    <s v="theater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6"/>
    <n v="10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6"/>
    <n v="32.36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6"/>
    <n v="5.75"/>
    <s v="theat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6"/>
    <n v="100.5"/>
    <s v="theater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6"/>
    <n v="1"/>
    <s v="theat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"/>
    <n v="20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8"/>
    <n v="2"/>
    <s v="theater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6"/>
    <n v="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6"/>
    <n v="15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"/>
    <n v="25"/>
    <s v="theat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6"/>
    <n v="45.84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6"/>
    <n v="4.75"/>
    <s v="theater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7"/>
    <e v="#NAME?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"/>
    <n v="13"/>
    <s v="theater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7"/>
    <e v="#NAME?"/>
    <s v="theater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6"/>
    <n v="1"/>
    <s v="theater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6"/>
    <n v="1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"/>
    <n v="52.5"/>
    <s v="theat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6"/>
    <n v="32.5"/>
    <s v="theat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"/>
    <n v="7.25"/>
    <s v="theater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6"/>
    <n v="33.33"/>
    <s v="theater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"/>
    <n v="62.5"/>
    <s v="theat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0"/>
    <n v="63.56"/>
    <s v="theater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7"/>
    <e v="#NAME?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"/>
    <n v="10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"/>
    <n v="62.5"/>
    <s v="theater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7"/>
    <e v="#NAME?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6"/>
    <n v="30.71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6"/>
    <n v="51"/>
    <s v="theater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7"/>
    <e v="#NAME?"/>
    <s v="theat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"/>
    <n v="66.67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7"/>
    <e v="#NAME?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6"/>
    <n v="59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6"/>
    <n v="65.34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"/>
    <n v="100"/>
    <s v="theater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6"/>
    <n v="147.4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6"/>
    <n v="166.06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6"/>
    <n v="4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6"/>
    <n v="75.25"/>
    <s v="theat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0"/>
    <n v="60"/>
    <s v="theat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6"/>
    <n v="1250"/>
    <s v="theater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6"/>
    <n v="10.5"/>
    <s v="theat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6"/>
    <n v="7"/>
    <s v="theater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7"/>
    <e v="#NAME?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6"/>
    <n v="56.25"/>
    <s v="theater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6"/>
    <n v="1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6"/>
    <n v="38.33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6"/>
    <n v="27.5"/>
    <s v="theater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6"/>
    <n v="32.979999999999997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6"/>
    <n v="16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6"/>
    <n v="1"/>
    <s v="theat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7"/>
    <e v="#NAME?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6"/>
    <n v="86.62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"/>
    <n v="55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7"/>
    <e v="#NAME?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6"/>
    <n v="41.95"/>
    <s v="theater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0"/>
    <n v="88.33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"/>
    <n v="129.16999999999999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6"/>
    <n v="23.75"/>
    <s v="theater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6"/>
    <n v="35.71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6"/>
    <n v="57"/>
    <s v="theater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7"/>
    <e v="#NAME?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6"/>
    <n v="163.33000000000001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"/>
    <n v="15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6"/>
    <n v="64.17"/>
    <s v="theater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"/>
    <n v="6.7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6"/>
    <n v="25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0"/>
    <n v="179.12"/>
    <s v="theat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"/>
    <n v="34.950000000000003"/>
    <s v="theater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6"/>
    <n v="33.08"/>
    <s v="theater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6"/>
    <n v="27.5"/>
    <s v="theater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7"/>
    <e v="#NAME?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6"/>
    <n v="2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"/>
    <n v="18.5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6"/>
    <n v="35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6"/>
    <n v="44.31"/>
    <s v="theater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7"/>
    <e v="#NAME?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6"/>
    <n v="222.5"/>
    <s v="theat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7"/>
    <e v="#NAME?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6"/>
    <n v="5"/>
    <s v="theater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7"/>
    <e v="#NAME?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"/>
    <n v="29.17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6"/>
    <n v="1.5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"/>
    <n v="126.5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6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6"/>
    <n v="1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"/>
    <n v="9.4"/>
    <s v="theat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7"/>
    <e v="#NAME?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6"/>
    <n v="72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"/>
    <n v="30"/>
    <s v="theater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6"/>
    <n v="10.67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6"/>
    <n v="25.5"/>
    <s v="theater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6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6"/>
    <n v="1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6"/>
    <n v="91.25"/>
    <s v="theat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6"/>
    <n v="80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6"/>
    <n v="8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7"/>
    <e v="#NAME?"/>
    <s v="theater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7"/>
    <e v="#NAME?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"/>
    <n v="50"/>
    <s v="theat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7"/>
    <e v="#NAME?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7"/>
    <e v="#NAME?"/>
    <s v="theater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6"/>
    <n v="22.83"/>
    <s v="theater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6"/>
    <n v="16.670000000000002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6"/>
    <n v="45.79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6"/>
    <n v="383.33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0"/>
    <n v="106.97"/>
    <s v="theater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6"/>
    <n v="10.2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6"/>
    <n v="59"/>
    <s v="theater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7"/>
    <e v="#NAME?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6"/>
    <n v="14.33"/>
    <s v="theater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6"/>
    <n v="15.67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6"/>
    <n v="1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6"/>
    <n v="1"/>
    <s v="theater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2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2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2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2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2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2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2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2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4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2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2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100"/>
    <e v="#NAME?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100"/>
    <e v="#NAME?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0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0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0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100"/>
    <e v="#NAME?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100"/>
    <e v="#NAME?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100"/>
    <e v="#NAME?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100"/>
    <e v="#NAME?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100"/>
    <e v="#NAME?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100"/>
    <e v="#NAME?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100"/>
    <e v="#NAME?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0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100"/>
    <e v="#NAME?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100"/>
    <e v="#NAME?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0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100"/>
    <e v="#NAME?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e v="#VALUE!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0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0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100"/>
    <e v="#NAME?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100"/>
    <e v="#NAME?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100"/>
    <e v="#NAME?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100"/>
    <e v="#NAME?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1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0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0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100"/>
    <e v="#NAME?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100"/>
    <e v="#NAME?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100"/>
    <e v="#NAME?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0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100"/>
    <e v="#NAME?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100"/>
    <e v="#NAME?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100"/>
    <e v="#NAME?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0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0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100"/>
    <e v="#NAME?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100"/>
    <e v="#NAME?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100"/>
    <e v="#NAME?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100"/>
    <e v="#NAME?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0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100"/>
    <e v="#NAME?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1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100"/>
    <e v="#NAME?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100"/>
    <e v="#NAME?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100"/>
    <e v="#NAME?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100"/>
    <e v="#NAME?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1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100"/>
    <e v="#NAME?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100"/>
    <e v="#NAME?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100"/>
    <e v="#NAME?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100"/>
    <e v="#NAME?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100"/>
    <e v="#NAME?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100"/>
    <e v="#NAME?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100"/>
    <e v="#NAME?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100"/>
    <e v="#NAME?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0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100"/>
    <e v="#NAME?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100"/>
    <e v="#NAME?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100"/>
    <e v="#NAME?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100"/>
    <e v="#NAME?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2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2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2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2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2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2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2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2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2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2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4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2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2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3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0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0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0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0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100"/>
    <e v="#NAME?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0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100"/>
    <e v="#NAME?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0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100"/>
    <e v="#NAME?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e v="#VALUE!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100"/>
    <e v="#NAME?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100"/>
    <e v="#NAME?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0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100"/>
    <e v="#NAME?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100"/>
    <e v="#NAME?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e v="#VALUE!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0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0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0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100"/>
    <e v="#NAME?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1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100"/>
    <e v="#NAME?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0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100"/>
    <e v="#NAME?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100"/>
    <e v="#NAME?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0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100"/>
    <e v="#NAME?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100"/>
    <e v="#NAME?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0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0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100"/>
    <e v="#NAME?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0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100"/>
    <e v="#NAME?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100"/>
    <e v="#NAME?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0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1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e v="#VALUE!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100"/>
    <e v="#NAME?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100"/>
    <e v="#NAME?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100"/>
    <e v="#NAME?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100"/>
    <e v="#NAME?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100"/>
    <e v="#NAME?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100"/>
    <e v="#NAME?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100"/>
    <e v="#NAME?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e v="#VALUE!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0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0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100"/>
    <e v="#NAME?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0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0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0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0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100"/>
    <e v="#NAME?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0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100"/>
    <e v="#NAME?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0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100"/>
    <e v="#NAME?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e v="#VALUE!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0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100"/>
    <e v="#NAME?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0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0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100"/>
    <e v="#NAME?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100"/>
    <e v="#NAME?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0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100"/>
    <e v="#NAME?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100"/>
    <e v="#NAME?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e v="#VALUE!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100"/>
    <e v="#NAME?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100"/>
    <e v="#NAME?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100"/>
    <e v="#NAME?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0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100"/>
    <e v="#NAME?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100"/>
    <e v="#NAME?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100"/>
    <e v="#NAME?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0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0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0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0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0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100"/>
    <e v="#NAME?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0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100"/>
    <e v="#NAME?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0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100"/>
    <e v="#NAME?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100"/>
    <e v="#NAME?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100"/>
    <e v="#NAME?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100"/>
    <e v="#NAME?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100"/>
    <e v="#NAME?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100"/>
    <e v="#NAME?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100"/>
    <e v="#NAME?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100"/>
    <e v="#NAME?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0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0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100"/>
    <e v="#NAME?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100"/>
    <e v="#NAME?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100"/>
    <e v="#NAME?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100"/>
    <e v="#NAME?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0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100"/>
    <e v="#NAME?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100"/>
    <e v="#NAME?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5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3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3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0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0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0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0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0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0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100"/>
    <e v="#NAME?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0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1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1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0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0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e v="#VALUE!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1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0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0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100"/>
    <e v="#NAME?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1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100"/>
    <e v="#NAME?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0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0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2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2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2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2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100"/>
    <e v="#NAME?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0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100"/>
    <e v="#NAME?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100"/>
    <e v="#NAME?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100"/>
    <e v="#NAME?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0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100"/>
    <e v="#NAME?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100"/>
    <e v="#NAME?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0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1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0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0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2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2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2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2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3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2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2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0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0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0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0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0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100"/>
    <e v="#NAME?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1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0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0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1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100"/>
    <e v="#NAME?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0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0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0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0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0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100"/>
    <e v="#NAME?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0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100"/>
    <e v="#NAME?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0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0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100"/>
    <e v="#NAME?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100"/>
    <e v="#NAME?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100"/>
    <e v="#NAME?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0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100"/>
    <e v="#NAME?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0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100"/>
    <e v="#NAME?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0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100"/>
    <e v="#NAME?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0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100"/>
    <e v="#NAME?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0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0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100"/>
    <e v="#NAME?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100"/>
    <e v="#NAME?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100"/>
    <e v="#NAME?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0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0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100"/>
    <e v="#NAME?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0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0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0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0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0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0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100"/>
    <e v="#NAME?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0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0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0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0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0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0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0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0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0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0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1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1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0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0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100"/>
    <e v="#NAME?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0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0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0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0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0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1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0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0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1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1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0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0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0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0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4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100"/>
    <e v="#NAME?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0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0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0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100"/>
    <e v="#NAME?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0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100"/>
    <e v="#NAME?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100"/>
    <e v="#NAME?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100"/>
    <e v="#NAME?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100"/>
    <e v="#NAME?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100"/>
    <e v="#NAME?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100"/>
    <e v="#NAME?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100"/>
    <e v="#NAME?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100"/>
    <e v="#NAME?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100"/>
    <e v="#NAME?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100"/>
    <e v="#NAME?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100"/>
    <e v="#NAME?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1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100"/>
    <e v="#NAME?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0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0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0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100"/>
    <e v="#NAME?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0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0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0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1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0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0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0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100"/>
    <e v="#NAME?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0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100"/>
    <e v="#NAME?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0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0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0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0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0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0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0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0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100"/>
    <e v="#NAME?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0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0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0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100"/>
    <e v="#NAME?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100"/>
    <e v="#NAME?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100"/>
    <e v="#NAME?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0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100"/>
    <e v="#NAME?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0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100"/>
    <e v="#NAME?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100"/>
    <e v="#NAME?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100"/>
    <e v="#NAME?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100"/>
    <e v="#NAME?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0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100"/>
    <e v="#NAME?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100"/>
    <e v="#NAME?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0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0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100"/>
    <e v="#NAME?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0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100"/>
    <e v="#NAME?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0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100"/>
    <e v="#NAME?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100"/>
    <e v="#NAME?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100"/>
    <e v="#NAME?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0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0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100"/>
    <e v="#NAME?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0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0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e v="#VALUE!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100"/>
    <e v="#NAME?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e v="#VALUE!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0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0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2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3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3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3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2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2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3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8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2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3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0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0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0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100"/>
    <e v="#NAME?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100"/>
    <e v="#NAME?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100"/>
    <e v="#NAME?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100"/>
    <e v="#NAME?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0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100"/>
    <e v="#NAME?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100"/>
    <e v="#NAME?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100"/>
    <e v="#NAME?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0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2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3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2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2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2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1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0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e v="#VALUE!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0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0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0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0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0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0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0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0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100"/>
    <e v="#NAME?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100"/>
    <e v="#NAME?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1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0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0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100"/>
    <e v="#NAME?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1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4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2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2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2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2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3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2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5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0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0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100"/>
    <e v="#NAME?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0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100"/>
    <e v="#NAME?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0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0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0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100"/>
    <e v="#NAME?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100"/>
    <e v="#NAME?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0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0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100"/>
    <e v="#NAME?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0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100"/>
    <e v="#NAME?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0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0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e v="#VALUE!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0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100"/>
    <e v="#NAME?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100"/>
    <e v="#NAME?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100"/>
    <e v="#NAME?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100"/>
    <e v="#NAME?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100"/>
    <e v="#NAME?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100"/>
    <e v="#NAME?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100"/>
    <e v="#NAME?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100"/>
    <e v="#NAME?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100"/>
    <e v="#NAME?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0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100"/>
    <e v="#NAME?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100"/>
    <e v="#NAME?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100"/>
    <e v="#NAME?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100"/>
    <e v="#NAME?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2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5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2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7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0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100"/>
    <e v="#NAME?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0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100"/>
    <e v="#NAME?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0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100"/>
    <e v="#NAME?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0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100"/>
    <e v="#NAME?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0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100"/>
    <e v="#NAME?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100"/>
    <e v="#NAME?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e v="#VALUE!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0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2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3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6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2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2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2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3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2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5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3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2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100"/>
    <e v="#NAME?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100"/>
    <e v="#NAME?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0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100"/>
    <e v="#NAME?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100"/>
    <e v="#NAME?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100"/>
    <e v="#NAME?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100"/>
    <e v="#NAME?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0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0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100"/>
    <e v="#NAME?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0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0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0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100"/>
    <e v="#NAME?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0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0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100"/>
    <e v="#NAME?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0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100"/>
    <e v="#NAME?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1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100"/>
    <e v="#NAME?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100"/>
    <e v="#NAME?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100"/>
    <e v="#NAME?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0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100"/>
    <e v="#NAME?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0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100"/>
    <e v="#NAME?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100"/>
    <e v="#NAME?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0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3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2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3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2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2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2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3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2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2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100"/>
    <e v="#NAME?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0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100"/>
    <e v="#NAME?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100"/>
    <e v="#NAME?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0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e v="#VALUE!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0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1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100"/>
    <e v="#NAME?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100"/>
    <e v="#NAME?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100"/>
    <e v="#NAME?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0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100"/>
    <e v="#NAME?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0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0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0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0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100"/>
    <e v="#NAME?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0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1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100"/>
    <e v="#NAME?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100"/>
    <e v="#NAME?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100"/>
    <e v="#NAME?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100"/>
    <e v="#NAME?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100"/>
    <e v="#NAME?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100"/>
    <e v="#NAME?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3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2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2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9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1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100"/>
    <e v="#NAME?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0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0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1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0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1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0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0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0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0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0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0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1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0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0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0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100"/>
    <e v="#NAME?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100"/>
    <e v="#NAME?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0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1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100"/>
    <e v="#NAME?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0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0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2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2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100"/>
    <e v="#NAME?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0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e v="#VALUE!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0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100"/>
    <e v="#NAME?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1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0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100"/>
    <e v="#NAME?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100"/>
    <e v="#NAME?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100"/>
    <e v="#NAME?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2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2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0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0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0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1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0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0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0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1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0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2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2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2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2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7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4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3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2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2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2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3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3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4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3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6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7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3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4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4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0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100"/>
    <e v="#NAME?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0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0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0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100"/>
    <e v="#NAME?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100"/>
    <e v="#NAME?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0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100"/>
    <e v="#NAME?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100"/>
    <e v="#NAME?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4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3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2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6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4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2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4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5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4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2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2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2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2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2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2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3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2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7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3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3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0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0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0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0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0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100"/>
    <e v="#NAME?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0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0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100"/>
    <e v="#NAME?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e v="#VALUE!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0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0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0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2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3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2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2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5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3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9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2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5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10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4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2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2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1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2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2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2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2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2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5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2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2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4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3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4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3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4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2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10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3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5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3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9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8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2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2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3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4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4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3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2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2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2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2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4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2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2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2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0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3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3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100"/>
    <e v="#NAME?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100"/>
    <e v="#NAME?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100"/>
    <e v="#NAME?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0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100"/>
    <e v="#NAME?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100"/>
    <e v="#NAME?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100"/>
    <e v="#NAME?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100"/>
    <e v="#NAME?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100"/>
    <e v="#NAME?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100"/>
    <e v="#NAME?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100"/>
    <e v="#NAME?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100"/>
    <e v="#NAME?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100"/>
    <e v="#NAME?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100"/>
    <e v="#NAME?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100"/>
    <e v="#NAME?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0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100"/>
    <e v="#NAME?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100"/>
    <e v="#NAME?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0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e v="#VALUE!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100"/>
    <e v="#NAME?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100"/>
    <e v="#NAME?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100"/>
    <e v="#NAME?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100"/>
    <e v="#NAME?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0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0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0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0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100"/>
    <e v="#NAME?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0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100"/>
    <e v="#NAME?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100"/>
    <e v="#NAME?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100"/>
    <e v="#NAME?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100"/>
    <e v="#NAME?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100"/>
    <e v="#NAME?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100"/>
    <e v="#NAME?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100"/>
    <e v="#NAME?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100"/>
    <e v="#NAME?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0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100"/>
    <e v="#NAME?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100"/>
    <e v="#NAME?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0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100"/>
    <e v="#NAME?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100"/>
    <e v="#NAME?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0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100"/>
    <e v="#NAME?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e v="#VALUE!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0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100"/>
    <e v="#NAME?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100"/>
    <e v="#NAME?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100"/>
    <e v="#NAME?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2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2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2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2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2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2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3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0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100"/>
    <e v="#NAME?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100"/>
    <e v="#NAME?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100"/>
    <e v="#NAME?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100"/>
    <e v="#NAME?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100"/>
    <e v="#NAME?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0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100"/>
    <e v="#NAME?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100"/>
    <e v="#NAME?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100"/>
    <e v="#NAME?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0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100"/>
    <e v="#NAME?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100"/>
    <e v="#NAME?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100"/>
    <e v="#NAME?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2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2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2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2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100"/>
    <e v="#NAME?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100"/>
    <e v="#NAME?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100"/>
    <e v="#NAME?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100"/>
    <e v="#NAME?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0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100"/>
    <e v="#NAME?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100"/>
    <e v="#NAME?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100"/>
    <e v="#NAME?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100"/>
    <e v="#NAME?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100"/>
    <e v="#NAME?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100"/>
    <e v="#NAME?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100"/>
    <e v="#NAME?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e v="#VALUE!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100"/>
    <e v="#NAME?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0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0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100"/>
    <e v="#NAME?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0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100"/>
    <e v="#NAME?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0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0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7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8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2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9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2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4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10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2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4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2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2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2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100"/>
    <e v="#NAME?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0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0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0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0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0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2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2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0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1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0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1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0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100"/>
    <e v="#NAME?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100"/>
    <e v="#NAME?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e v="#VALUE!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e v="#VALUE!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0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100"/>
    <e v="#NAME?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0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4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2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3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5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3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5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2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1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10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100"/>
    <e v="#NAME?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0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0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0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100"/>
    <e v="#NAME?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100"/>
    <e v="#NAME?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100"/>
    <e v="#NAME?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1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100"/>
    <e v="#NAME?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0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100"/>
    <e v="#NAME?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100"/>
    <e v="#NAME?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100"/>
    <e v="#NAME?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0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0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100"/>
    <e v="#NAME?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2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2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2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100"/>
    <e v="#NAME?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100"/>
    <e v="#NAME?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0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100"/>
    <e v="#NAME?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100"/>
    <e v="#NAME?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0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100"/>
    <e v="#NAME?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0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100"/>
    <e v="#NAME?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1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0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100"/>
    <e v="#NAME?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0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0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0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100"/>
    <e v="#NAME?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0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100"/>
    <e v="#NAME?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0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100"/>
    <e v="#NAME?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0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100"/>
    <e v="#NAME?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100"/>
    <e v="#NAME?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0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0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0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100"/>
    <e v="#NAME?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0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0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0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100"/>
    <e v="#NAME?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1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0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0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e v="#VALUE!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0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0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100"/>
    <e v="#NAME?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100"/>
    <e v="#NAME?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0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0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100"/>
    <e v="#NAME?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0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0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100"/>
    <e v="#NAME?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1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0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100"/>
    <e v="#NAME?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100"/>
    <e v="#NAME?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100"/>
    <e v="#NAME?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2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2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2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2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5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2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2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2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2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2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2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100"/>
    <e v="#NAME?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100"/>
    <e v="#NAME?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100"/>
    <e v="#NAME?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0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100"/>
    <e v="#NAME?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1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0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0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1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0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100"/>
    <e v="#NAME?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0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0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0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0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0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0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0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0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100"/>
    <e v="#NAME?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1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e v="#VALUE!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1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1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100"/>
    <e v="#NAME?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0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100"/>
    <e v="#NAME?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0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0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100"/>
    <e v="#NAME?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0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0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100"/>
    <e v="#NAME?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1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100"/>
    <e v="#NAME?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2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2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2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1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100"/>
    <e v="#NAME?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0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0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100"/>
    <e v="#NAME?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1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1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0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1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100"/>
    <e v="#NAME?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0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100"/>
    <e v="#NAME?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2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2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2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2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3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2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2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2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2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2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2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2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3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2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2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2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2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2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2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2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2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2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2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2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2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2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3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2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2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2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2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100"/>
    <e v="#NAME?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0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100"/>
    <e v="#NAME?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0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0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100"/>
    <e v="#NAME?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0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100"/>
    <e v="#NAME?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0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3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2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2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2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1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2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2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0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0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100"/>
    <e v="#NAME?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100"/>
    <e v="#NAME?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100"/>
    <e v="#NAME?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100"/>
    <e v="#NAME?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0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2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0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100"/>
    <e v="#NAME?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100"/>
    <e v="#NAME?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1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0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e v="#VALUE!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1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0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0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0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0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100"/>
    <e v="#NAME?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100"/>
    <e v="#NAME?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2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2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1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0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0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0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0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0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0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0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100"/>
    <e v="#NAME?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0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0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0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100"/>
    <e v="#NAME?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100"/>
    <e v="#NAME?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100"/>
    <e v="#NAME?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100"/>
    <e v="#NAME?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1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0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100"/>
    <e v="#NAME?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100"/>
    <e v="#NAME?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100"/>
    <e v="#NAME?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100"/>
    <e v="#NAME?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100"/>
    <e v="#NAME?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100"/>
    <e v="#NAME?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0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0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100"/>
    <e v="#NAME?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0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0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0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100"/>
    <e v="#NAME?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1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0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0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e v="#VALUE!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100"/>
    <e v="#NAME?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0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0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100"/>
    <e v="#NAME?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0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0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100"/>
    <e v="#NAME?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100"/>
    <e v="#NAME?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e v="#VALUE!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100"/>
    <e v="#NAME?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1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100"/>
    <e v="#NAME?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100"/>
    <e v="#NAME?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0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0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100"/>
    <e v="#NAME?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100"/>
    <e v="#NAME?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100"/>
    <e v="#NAME?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100"/>
    <e v="#NAME?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0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0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100"/>
    <e v="#NAME?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0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0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1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100"/>
    <e v="#NAME?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0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0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0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0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0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100"/>
    <e v="#NAME?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0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0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100"/>
    <e v="#NAME?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1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0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0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e v="#VALUE!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0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0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100"/>
    <e v="#NAME?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0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100"/>
    <e v="#NAME?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0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0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1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100"/>
    <e v="#NAME?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0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100"/>
    <e v="#NAME?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0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100"/>
    <e v="#NAME?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100"/>
    <e v="#NAME?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0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0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1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100"/>
    <e v="#NAME?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0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0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100"/>
    <e v="#NAME?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100"/>
    <e v="#NAME?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1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0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0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0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100"/>
    <e v="#NAME?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0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0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100"/>
    <e v="#NAME?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0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100"/>
    <e v="#NAME?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0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100"/>
    <e v="#NAME?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100"/>
    <e v="#NAME?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0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100"/>
    <e v="#NAME?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0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0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0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0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100"/>
    <e v="#NAME?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100"/>
    <e v="#NAME?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0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100"/>
    <e v="#NAME?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100"/>
    <e v="#NAME?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0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0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0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100"/>
    <e v="#NAME?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0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x v="0"/>
    <n v="10"/>
    <x v="0"/>
    <s v="HK"/>
    <s v="HKD"/>
    <n v="1475457107"/>
    <x v="0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x v="1"/>
    <n v="1"/>
    <x v="0"/>
    <s v="US"/>
    <s v="USD"/>
    <n v="1429352160"/>
    <x v="1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x v="2"/>
    <n v="0"/>
    <x v="0"/>
    <s v="US"/>
    <s v="USD"/>
    <n v="1476094907"/>
    <x v="2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x v="3"/>
    <n v="151"/>
    <x v="0"/>
    <s v="US"/>
    <s v="USD"/>
    <n v="1414533600"/>
    <x v="3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x v="4"/>
    <n v="0"/>
    <x v="0"/>
    <s v="US"/>
    <s v="USD"/>
    <n v="1431728242"/>
    <x v="4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x v="5"/>
    <n v="0"/>
    <x v="0"/>
    <s v="US"/>
    <s v="USD"/>
    <n v="1414708183"/>
    <x v="5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x v="6"/>
    <n v="0"/>
    <x v="0"/>
    <s v="GB"/>
    <s v="GBP"/>
    <n v="1402949760"/>
    <x v="6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x v="7"/>
    <n v="0"/>
    <x v="0"/>
    <s v="US"/>
    <s v="USD"/>
    <n v="1467763200"/>
    <x v="7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x v="8"/>
    <n v="0"/>
    <x v="0"/>
    <s v="US"/>
    <s v="USD"/>
    <n v="1464715860"/>
    <x v="8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x v="9"/>
    <n v="0"/>
    <x v="0"/>
    <s v="US"/>
    <s v="USD"/>
    <n v="1441386000"/>
    <x v="9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x v="1"/>
    <n v="0"/>
    <x v="0"/>
    <s v="US"/>
    <s v="USD"/>
    <n v="1431771360"/>
    <x v="10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x v="3"/>
    <n v="0"/>
    <x v="0"/>
    <s v="DK"/>
    <s v="DKK"/>
    <n v="1444657593"/>
    <x v="11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x v="10"/>
    <n v="0"/>
    <x v="0"/>
    <s v="US"/>
    <s v="USD"/>
    <n v="1426823132"/>
    <x v="1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x v="1"/>
    <n v="10"/>
    <x v="0"/>
    <s v="US"/>
    <s v="USD"/>
    <n v="1416176778"/>
    <x v="13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x v="11"/>
    <n v="0"/>
    <x v="0"/>
    <s v="AU"/>
    <s v="AUD"/>
    <n v="1472882100"/>
    <x v="14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x v="12"/>
    <n v="0"/>
    <x v="0"/>
    <s v="GB"/>
    <s v="GBP"/>
    <n v="1420741080"/>
    <x v="15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x v="13"/>
    <n v="40"/>
    <x v="0"/>
    <s v="US"/>
    <s v="USD"/>
    <n v="1456555536"/>
    <x v="1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x v="14"/>
    <n v="140"/>
    <x v="0"/>
    <s v="AU"/>
    <s v="AUD"/>
    <n v="1434633191"/>
    <x v="17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x v="15"/>
    <n v="30"/>
    <x v="0"/>
    <s v="US"/>
    <s v="USD"/>
    <n v="1411437100"/>
    <x v="18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x v="16"/>
    <n v="81"/>
    <x v="0"/>
    <s v="US"/>
    <s v="USD"/>
    <n v="1437657935"/>
    <x v="19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x v="17"/>
    <n v="8"/>
    <x v="0"/>
    <s v="US"/>
    <s v="USD"/>
    <n v="1456523572"/>
    <x v="20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9"/>
    <n v="0"/>
    <x v="0"/>
    <s v="US"/>
    <s v="USD"/>
    <n v="1413942628"/>
    <x v="21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18"/>
    <n v="10"/>
    <x v="0"/>
    <s v="US"/>
    <s v="USD"/>
    <n v="1467541545"/>
    <x v="22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9"/>
    <n v="0"/>
    <x v="1"/>
    <s v="US"/>
    <s v="USD"/>
    <n v="1439675691"/>
    <x v="23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x v="13"/>
    <n v="5"/>
    <x v="1"/>
    <s v="US"/>
    <s v="USD"/>
    <n v="1404318595"/>
    <x v="24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x v="19"/>
    <n v="0"/>
    <x v="1"/>
    <s v="US"/>
    <s v="USD"/>
    <n v="1443657600"/>
    <x v="25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x v="20"/>
    <n v="0"/>
    <x v="1"/>
    <s v="GB"/>
    <s v="GBP"/>
    <n v="1452613724"/>
    <x v="26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x v="21"/>
    <n v="11"/>
    <x v="1"/>
    <s v="US"/>
    <s v="USD"/>
    <n v="1438726535"/>
    <x v="27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x v="13"/>
    <n v="1"/>
    <x v="1"/>
    <s v="US"/>
    <s v="USD"/>
    <n v="1470975614"/>
    <x v="28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x v="22"/>
    <n v="0"/>
    <x v="1"/>
    <s v="US"/>
    <s v="USD"/>
    <n v="1426753723"/>
    <x v="29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x v="23"/>
    <n v="0"/>
    <x v="1"/>
    <s v="GB"/>
    <s v="GBP"/>
    <n v="1425131108"/>
    <x v="30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x v="24"/>
    <n v="0"/>
    <x v="1"/>
    <s v="NL"/>
    <s v="EUR"/>
    <n v="1431108776"/>
    <x v="31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x v="25"/>
    <n v="0"/>
    <x v="1"/>
    <s v="US"/>
    <s v="USD"/>
    <n v="1438803999"/>
    <x v="32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x v="18"/>
    <n v="0"/>
    <x v="1"/>
    <s v="ES"/>
    <s v="EUR"/>
    <n v="1448582145"/>
    <x v="33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x v="26"/>
    <n v="0"/>
    <x v="1"/>
    <s v="US"/>
    <s v="USD"/>
    <n v="1483748232"/>
    <x v="34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x v="9"/>
    <n v="0"/>
    <x v="1"/>
    <s v="US"/>
    <s v="USD"/>
    <n v="1488571200"/>
    <x v="35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x v="25"/>
    <n v="0"/>
    <x v="1"/>
    <s v="US"/>
    <s v="USD"/>
    <n v="1409891015"/>
    <x v="36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x v="18"/>
    <n v="345"/>
    <x v="1"/>
    <s v="US"/>
    <s v="USD"/>
    <n v="1472920477"/>
    <x v="3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x v="27"/>
    <n v="50"/>
    <x v="1"/>
    <s v="US"/>
    <s v="USD"/>
    <n v="1466091446"/>
    <x v="38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x v="28"/>
    <n v="17"/>
    <x v="1"/>
    <s v="US"/>
    <s v="USD"/>
    <n v="1413572432"/>
    <x v="39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6"/>
    <n v="0"/>
    <x v="1"/>
    <s v="GB"/>
    <s v="GBP"/>
    <n v="1417217166"/>
    <x v="40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x v="29"/>
    <n v="3"/>
    <x v="1"/>
    <s v="GB"/>
    <s v="GBP"/>
    <n v="1457308531"/>
    <x v="4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19"/>
    <n v="0"/>
    <x v="1"/>
    <s v="US"/>
    <s v="USD"/>
    <n v="1436544332"/>
    <x v="4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x v="30"/>
    <n v="0"/>
    <x v="1"/>
    <s v="US"/>
    <s v="USD"/>
    <n v="1472698702"/>
    <x v="43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x v="24"/>
    <n v="0"/>
    <x v="1"/>
    <s v="US"/>
    <s v="USD"/>
    <n v="1444337940"/>
    <x v="4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x v="31"/>
    <n v="0"/>
    <x v="1"/>
    <s v="US"/>
    <s v="USD"/>
    <n v="1470441983"/>
    <x v="45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x v="13"/>
    <n v="0"/>
    <x v="1"/>
    <s v="AU"/>
    <s v="AUD"/>
    <n v="1418719967"/>
    <x v="46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x v="32"/>
    <n v="0"/>
    <x v="1"/>
    <s v="US"/>
    <s v="USD"/>
    <n v="1436566135"/>
    <x v="47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x v="33"/>
    <n v="1"/>
    <x v="1"/>
    <s v="US"/>
    <s v="USD"/>
    <n v="1460837320"/>
    <x v="48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x v="13"/>
    <n v="20"/>
    <x v="1"/>
    <s v="US"/>
    <s v="USD"/>
    <n v="1439734001"/>
    <x v="49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34"/>
    <n v="1"/>
    <x v="1"/>
    <s v="US"/>
    <s v="USD"/>
    <n v="1425655349"/>
    <x v="50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x v="35"/>
    <n v="10"/>
    <x v="1"/>
    <s v="GB"/>
    <s v="GBP"/>
    <n v="1455753540"/>
    <x v="51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x v="13"/>
    <n v="0"/>
    <x v="1"/>
    <s v="US"/>
    <s v="USD"/>
    <n v="1427569564"/>
    <x v="52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x v="36"/>
    <n v="0"/>
    <x v="1"/>
    <s v="US"/>
    <s v="USD"/>
    <n v="1463879100"/>
    <x v="53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37"/>
    <n v="0"/>
    <x v="1"/>
    <s v="AU"/>
    <s v="AUD"/>
    <n v="1436506726"/>
    <x v="54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x v="38"/>
    <n v="0"/>
    <x v="1"/>
    <s v="US"/>
    <s v="USD"/>
    <n v="1460153054"/>
    <x v="55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x v="39"/>
    <n v="0"/>
    <x v="1"/>
    <s v="US"/>
    <s v="USD"/>
    <n v="1436477241"/>
    <x v="56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x v="40"/>
    <n v="0"/>
    <x v="1"/>
    <s v="GB"/>
    <s v="GBP"/>
    <n v="1433176105"/>
    <x v="57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x v="1"/>
    <n v="0"/>
    <x v="1"/>
    <s v="DE"/>
    <s v="EUR"/>
    <n v="1455402297"/>
    <x v="58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x v="41"/>
    <n v="60"/>
    <x v="1"/>
    <s v="US"/>
    <s v="USD"/>
    <n v="1433443151"/>
    <x v="59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36"/>
    <n v="0"/>
    <x v="1"/>
    <s v="US"/>
    <s v="USD"/>
    <n v="1451775651"/>
    <x v="60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x v="42"/>
    <n v="0"/>
    <x v="1"/>
    <s v="US"/>
    <s v="USD"/>
    <n v="1475185972"/>
    <x v="61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x v="30"/>
    <n v="0"/>
    <x v="1"/>
    <s v="US"/>
    <s v="USD"/>
    <n v="1436478497"/>
    <x v="62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43"/>
    <n v="0"/>
    <x v="1"/>
    <s v="US"/>
    <s v="USD"/>
    <n v="1451952000"/>
    <x v="63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x v="41"/>
    <n v="50"/>
    <x v="1"/>
    <s v="US"/>
    <s v="USD"/>
    <n v="1457445069"/>
    <x v="64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x v="44"/>
    <n v="0"/>
    <x v="1"/>
    <s v="US"/>
    <s v="USD"/>
    <n v="1483088400"/>
    <x v="65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45"/>
    <n v="14.5"/>
    <x v="1"/>
    <s v="US"/>
    <s v="USD"/>
    <n v="1394772031"/>
    <x v="66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x v="13"/>
    <n v="6"/>
    <x v="1"/>
    <s v="US"/>
    <s v="USD"/>
    <n v="1448660404"/>
    <x v="67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x v="46"/>
    <n v="0"/>
    <x v="1"/>
    <s v="US"/>
    <s v="USD"/>
    <n v="1445540340"/>
    <x v="68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x v="9"/>
    <n v="0"/>
    <x v="1"/>
    <s v="US"/>
    <s v="USD"/>
    <n v="1259297940"/>
    <x v="69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x v="1"/>
    <n v="0"/>
    <x v="1"/>
    <s v="US"/>
    <s v="USD"/>
    <n v="1444576022"/>
    <x v="70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x v="21"/>
    <n v="3"/>
    <x v="1"/>
    <s v="US"/>
    <s v="USD"/>
    <n v="1379094980"/>
    <x v="71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x v="26"/>
    <n v="0"/>
    <x v="1"/>
    <s v="US"/>
    <s v="USD"/>
    <n v="1375260113"/>
    <x v="72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x v="12"/>
    <n v="0"/>
    <x v="1"/>
    <s v="CA"/>
    <s v="CAD"/>
    <n v="1475912326"/>
    <x v="73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x v="47"/>
    <n v="0"/>
    <x v="1"/>
    <s v="US"/>
    <s v="USD"/>
    <n v="1413569818"/>
    <x v="74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x v="9"/>
    <n v="5"/>
    <x v="1"/>
    <s v="US"/>
    <s v="USD"/>
    <n v="1458859153"/>
    <x v="75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x v="48"/>
    <n v="0"/>
    <x v="1"/>
    <s v="GB"/>
    <s v="GBP"/>
    <n v="1383418996"/>
    <x v="7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x v="30"/>
    <n v="10"/>
    <x v="1"/>
    <s v="CA"/>
    <s v="CAD"/>
    <n v="1391991701"/>
    <x v="77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x v="49"/>
    <n v="2"/>
    <x v="1"/>
    <s v="US"/>
    <s v="USD"/>
    <n v="1432195375"/>
    <x v="78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x v="50"/>
    <n v="5"/>
    <x v="1"/>
    <s v="GB"/>
    <s v="GBP"/>
    <n v="1364041163"/>
    <x v="79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x v="5"/>
    <n v="0"/>
    <x v="1"/>
    <s v="US"/>
    <s v="USD"/>
    <n v="1390669791"/>
    <x v="80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x v="51"/>
    <n v="26"/>
    <x v="1"/>
    <s v="US"/>
    <s v="USD"/>
    <n v="1424375279"/>
    <x v="81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x v="52"/>
    <n v="45"/>
    <x v="1"/>
    <s v="US"/>
    <s v="USD"/>
    <n v="1334622660"/>
    <x v="8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x v="5"/>
    <n v="0"/>
    <x v="1"/>
    <s v="CA"/>
    <s v="CAD"/>
    <n v="1408213512"/>
    <x v="83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x v="53"/>
    <n v="25"/>
    <x v="1"/>
    <s v="US"/>
    <s v="USD"/>
    <n v="1321201327"/>
    <x v="84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x v="54"/>
    <n v="25"/>
    <x v="1"/>
    <s v="US"/>
    <s v="USD"/>
    <n v="1401595200"/>
    <x v="8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x v="55"/>
    <n v="0"/>
    <x v="1"/>
    <s v="GB"/>
    <s v="GBP"/>
    <n v="1370204367"/>
    <x v="86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x v="56"/>
    <n v="0"/>
    <x v="1"/>
    <s v="US"/>
    <s v="USD"/>
    <n v="1312945341"/>
    <x v="87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x v="57"/>
    <n v="1"/>
    <x v="1"/>
    <s v="DE"/>
    <s v="EUR"/>
    <n v="1463602935"/>
    <x v="88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x v="58"/>
    <n v="0"/>
    <x v="1"/>
    <s v="US"/>
    <s v="USD"/>
    <n v="1341978665"/>
    <x v="89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x v="24"/>
    <n v="0"/>
    <x v="1"/>
    <s v="GB"/>
    <s v="GBP"/>
    <n v="1409960724"/>
    <x v="90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x v="45"/>
    <n v="1"/>
    <x v="1"/>
    <s v="US"/>
    <s v="USD"/>
    <n v="1487318029"/>
    <x v="91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59"/>
    <n v="0"/>
    <x v="1"/>
    <s v="US"/>
    <s v="USD"/>
    <n v="1430877843"/>
    <x v="92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x v="25"/>
    <n v="0"/>
    <x v="1"/>
    <s v="US"/>
    <s v="USD"/>
    <n v="1337371334"/>
    <x v="93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0"/>
    <n v="0"/>
    <x v="1"/>
    <s v="US"/>
    <s v="USD"/>
    <n v="1427921509"/>
    <x v="94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x v="30"/>
    <n v="10"/>
    <x v="1"/>
    <s v="US"/>
    <s v="USD"/>
    <n v="1460644440"/>
    <x v="95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x v="60"/>
    <n v="149"/>
    <x v="1"/>
    <s v="GB"/>
    <s v="GBP"/>
    <n v="1446766372"/>
    <x v="96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x v="61"/>
    <n v="50"/>
    <x v="1"/>
    <s v="AU"/>
    <s v="AUD"/>
    <n v="1401662239"/>
    <x v="97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x v="13"/>
    <n v="0"/>
    <x v="1"/>
    <s v="CA"/>
    <s v="CAD"/>
    <n v="1482678994"/>
    <x v="98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x v="27"/>
    <n v="0"/>
    <x v="1"/>
    <s v="US"/>
    <s v="USD"/>
    <n v="1483924700"/>
    <x v="99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x v="62"/>
    <n v="215"/>
    <x v="1"/>
    <s v="US"/>
    <s v="USD"/>
    <n v="1325763180"/>
    <x v="100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x v="26"/>
    <n v="0"/>
    <x v="1"/>
    <s v="US"/>
    <s v="USD"/>
    <n v="1345677285"/>
    <x v="101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x v="30"/>
    <n v="0"/>
    <x v="1"/>
    <s v="US"/>
    <s v="USD"/>
    <n v="1453937699"/>
    <x v="102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x v="63"/>
    <n v="0"/>
    <x v="1"/>
    <s v="SE"/>
    <s v="SEK"/>
    <n v="1476319830"/>
    <x v="103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x v="50"/>
    <n v="0"/>
    <x v="1"/>
    <s v="GB"/>
    <s v="GBP"/>
    <n v="1432142738"/>
    <x v="104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x v="5"/>
    <n v="31"/>
    <x v="1"/>
    <s v="US"/>
    <s v="USD"/>
    <n v="1404356400"/>
    <x v="10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x v="12"/>
    <n v="0"/>
    <x v="1"/>
    <s v="US"/>
    <s v="USD"/>
    <n v="1437076305"/>
    <x v="106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x v="49"/>
    <n v="1"/>
    <x v="1"/>
    <s v="US"/>
    <s v="USD"/>
    <n v="1392070874"/>
    <x v="107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x v="30"/>
    <n v="0"/>
    <x v="1"/>
    <s v="US"/>
    <s v="USD"/>
    <n v="1310189851"/>
    <x v="108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x v="27"/>
    <n v="52"/>
    <x v="1"/>
    <s v="US"/>
    <s v="USD"/>
    <n v="1451010086"/>
    <x v="109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x v="10"/>
    <n v="250"/>
    <x v="1"/>
    <s v="US"/>
    <s v="USD"/>
    <n v="1376140520"/>
    <x v="11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x v="9"/>
    <n v="10"/>
    <x v="1"/>
    <s v="GB"/>
    <s v="GBP"/>
    <n v="1435504170"/>
    <x v="111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x v="64"/>
    <n v="0"/>
    <x v="1"/>
    <s v="US"/>
    <s v="USD"/>
    <n v="1456805639"/>
    <x v="112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x v="40"/>
    <n v="11"/>
    <x v="1"/>
    <s v="US"/>
    <s v="USD"/>
    <n v="1479667727"/>
    <x v="113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x v="9"/>
    <n v="0"/>
    <x v="1"/>
    <s v="GB"/>
    <s v="GBP"/>
    <n v="1432752080"/>
    <x v="114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x v="65"/>
    <n v="0"/>
    <x v="1"/>
    <s v="US"/>
    <s v="USD"/>
    <n v="1441550760"/>
    <x v="115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x v="41"/>
    <n v="1"/>
    <x v="1"/>
    <s v="US"/>
    <s v="USD"/>
    <n v="1423078606"/>
    <x v="11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x v="14"/>
    <n v="1"/>
    <x v="1"/>
    <s v="US"/>
    <s v="USD"/>
    <n v="1462293716"/>
    <x v="117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66"/>
    <n v="70"/>
    <x v="1"/>
    <s v="AU"/>
    <s v="AUD"/>
    <n v="1414807962"/>
    <x v="118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x v="49"/>
    <n v="52"/>
    <x v="1"/>
    <s v="US"/>
    <s v="USD"/>
    <n v="1445097715"/>
    <x v="119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x v="58"/>
    <n v="0"/>
    <x v="1"/>
    <s v="GB"/>
    <s v="GBP"/>
    <n v="1455122564"/>
    <x v="120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0"/>
    <n v="9"/>
    <x v="1"/>
    <s v="GB"/>
    <s v="GBP"/>
    <n v="1446154848"/>
    <x v="121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x v="67"/>
    <n v="0"/>
    <x v="1"/>
    <s v="CA"/>
    <s v="CAD"/>
    <n v="1452350896"/>
    <x v="122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x v="32"/>
    <n v="123"/>
    <x v="1"/>
    <s v="US"/>
    <s v="USD"/>
    <n v="1415988991"/>
    <x v="123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x v="58"/>
    <n v="0"/>
    <x v="1"/>
    <s v="GB"/>
    <s v="GBP"/>
    <n v="1465720143"/>
    <x v="124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x v="68"/>
    <n v="0"/>
    <x v="1"/>
    <s v="US"/>
    <s v="USD"/>
    <n v="1427227905"/>
    <x v="12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69"/>
    <n v="50"/>
    <x v="1"/>
    <s v="US"/>
    <s v="USD"/>
    <n v="1449989260"/>
    <x v="126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x v="56"/>
    <n v="12"/>
    <x v="1"/>
    <s v="CA"/>
    <s v="CAD"/>
    <n v="1418841045"/>
    <x v="127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x v="41"/>
    <n v="55"/>
    <x v="1"/>
    <s v="US"/>
    <s v="USD"/>
    <n v="1445874513"/>
    <x v="128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13"/>
    <n v="0"/>
    <x v="1"/>
    <s v="NL"/>
    <s v="EUR"/>
    <n v="1482052815"/>
    <x v="129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70"/>
    <n v="68"/>
    <x v="1"/>
    <s v="AU"/>
    <s v="AUD"/>
    <n v="1424137247"/>
    <x v="130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x v="71"/>
    <n v="1"/>
    <x v="1"/>
    <s v="FR"/>
    <s v="EUR"/>
    <n v="1457822275"/>
    <x v="131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x v="32"/>
    <n v="0"/>
    <x v="1"/>
    <s v="GB"/>
    <s v="GBP"/>
    <n v="1436554249"/>
    <x v="132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x v="9"/>
    <n v="1"/>
    <x v="1"/>
    <s v="US"/>
    <s v="USD"/>
    <n v="1468513533"/>
    <x v="1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x v="30"/>
    <n v="0"/>
    <x v="1"/>
    <s v="US"/>
    <s v="USD"/>
    <n v="1420143194"/>
    <x v="13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x v="72"/>
    <n v="142"/>
    <x v="1"/>
    <s v="US"/>
    <s v="USD"/>
    <n v="1455822569"/>
    <x v="135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x v="32"/>
    <n v="106"/>
    <x v="1"/>
    <s v="US"/>
    <s v="USD"/>
    <n v="1437969540"/>
    <x v="136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x v="29"/>
    <n v="0"/>
    <x v="1"/>
    <s v="US"/>
    <s v="USD"/>
    <n v="1446660688"/>
    <x v="137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73"/>
    <n v="346"/>
    <x v="1"/>
    <s v="US"/>
    <s v="USD"/>
    <n v="1421543520"/>
    <x v="138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x v="49"/>
    <n v="259"/>
    <x v="1"/>
    <s v="DE"/>
    <s v="EUR"/>
    <n v="1434213443"/>
    <x v="139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x v="60"/>
    <n v="1"/>
    <x v="1"/>
    <s v="US"/>
    <s v="USD"/>
    <n v="1427537952"/>
    <x v="140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x v="9"/>
    <n v="10"/>
    <x v="1"/>
    <s v="US"/>
    <s v="USD"/>
    <n v="1463753302"/>
    <x v="141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x v="74"/>
    <n v="14"/>
    <x v="1"/>
    <s v="GB"/>
    <s v="GBP"/>
    <n v="1441633993"/>
    <x v="142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x v="1"/>
    <n v="1"/>
    <x v="1"/>
    <s v="US"/>
    <s v="USD"/>
    <n v="1474580867"/>
    <x v="143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x v="48"/>
    <n v="0"/>
    <x v="1"/>
    <s v="US"/>
    <s v="USD"/>
    <n v="1438474704"/>
    <x v="14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x v="56"/>
    <n v="0"/>
    <x v="1"/>
    <s v="US"/>
    <s v="USD"/>
    <n v="1426442400"/>
    <x v="145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x v="75"/>
    <n v="1"/>
    <x v="1"/>
    <s v="US"/>
    <s v="USD"/>
    <n v="1426800687"/>
    <x v="146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x v="75"/>
    <n v="0"/>
    <x v="1"/>
    <s v="GB"/>
    <s v="GBP"/>
    <n v="1448928000"/>
    <x v="14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x v="58"/>
    <n v="1"/>
    <x v="1"/>
    <s v="US"/>
    <s v="USD"/>
    <n v="1436366699"/>
    <x v="148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x v="56"/>
    <n v="61"/>
    <x v="1"/>
    <s v="US"/>
    <s v="USD"/>
    <n v="1437570130"/>
    <x v="149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x v="32"/>
    <n v="26"/>
    <x v="1"/>
    <s v="US"/>
    <s v="USD"/>
    <n v="1460832206"/>
    <x v="150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x v="56"/>
    <n v="426"/>
    <x v="1"/>
    <s v="US"/>
    <s v="USD"/>
    <n v="1430703638"/>
    <x v="151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x v="5"/>
    <n v="6"/>
    <x v="1"/>
    <s v="US"/>
    <s v="USD"/>
    <n v="1478122292"/>
    <x v="15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x v="58"/>
    <n v="20"/>
    <x v="1"/>
    <s v="US"/>
    <s v="USD"/>
    <n v="1469980800"/>
    <x v="153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x v="13"/>
    <n v="31"/>
    <x v="1"/>
    <s v="US"/>
    <s v="USD"/>
    <n v="1425827760"/>
    <x v="154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x v="0"/>
    <n v="0"/>
    <x v="0"/>
    <s v="US"/>
    <s v="USD"/>
    <n v="1434654215"/>
    <x v="15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x v="25"/>
    <n v="0"/>
    <x v="0"/>
    <s v="US"/>
    <s v="USD"/>
    <n v="1409187056"/>
    <x v="1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x v="9"/>
    <n v="10"/>
    <x v="0"/>
    <s v="NL"/>
    <s v="EUR"/>
    <n v="1432479600"/>
    <x v="157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x v="76"/>
    <n v="0"/>
    <x v="0"/>
    <s v="US"/>
    <s v="USD"/>
    <n v="1448225336"/>
    <x v="158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x v="77"/>
    <n v="0"/>
    <x v="0"/>
    <s v="US"/>
    <s v="USD"/>
    <n v="1429732586"/>
    <x v="159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x v="60"/>
    <n v="0"/>
    <x v="0"/>
    <s v="FR"/>
    <s v="EUR"/>
    <n v="1453210037"/>
    <x v="160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x v="30"/>
    <n v="0"/>
    <x v="0"/>
    <s v="IT"/>
    <s v="EUR"/>
    <n v="1472777146"/>
    <x v="161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x v="30"/>
    <n v="0"/>
    <x v="0"/>
    <s v="US"/>
    <s v="USD"/>
    <n v="1466731740"/>
    <x v="162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x v="78"/>
    <n v="0"/>
    <x v="0"/>
    <s v="NZ"/>
    <s v="NZD"/>
    <n v="1443149759"/>
    <x v="163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x v="9"/>
    <n v="0"/>
    <x v="0"/>
    <s v="FR"/>
    <s v="EUR"/>
    <n v="1488013307"/>
    <x v="164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x v="48"/>
    <n v="0"/>
    <x v="0"/>
    <s v="US"/>
    <s v="USD"/>
    <n v="1449689203"/>
    <x v="165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x v="79"/>
    <n v="1"/>
    <x v="0"/>
    <s v="US"/>
    <s v="USD"/>
    <n v="1416933390"/>
    <x v="166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x v="70"/>
    <n v="0"/>
    <x v="0"/>
    <s v="AU"/>
    <s v="AUD"/>
    <n v="1432771997"/>
    <x v="16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x v="9"/>
    <n v="0"/>
    <x v="0"/>
    <s v="US"/>
    <s v="USD"/>
    <n v="1431647041"/>
    <x v="168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x v="32"/>
    <n v="0"/>
    <x v="0"/>
    <s v="CA"/>
    <s v="CAD"/>
    <n v="1490560177"/>
    <x v="169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x v="80"/>
    <n v="90"/>
    <x v="0"/>
    <s v="SE"/>
    <s v="SEK"/>
    <n v="1457996400"/>
    <x v="170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x v="9"/>
    <n v="0"/>
    <x v="0"/>
    <s v="US"/>
    <s v="USD"/>
    <n v="1405269457"/>
    <x v="171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10"/>
    <n v="350"/>
    <x v="0"/>
    <s v="AU"/>
    <s v="AUD"/>
    <n v="1463239108"/>
    <x v="172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x v="81"/>
    <n v="10"/>
    <x v="0"/>
    <s v="US"/>
    <s v="USD"/>
    <n v="1441516200"/>
    <x v="173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x v="5"/>
    <n v="0"/>
    <x v="0"/>
    <s v="NL"/>
    <s v="EUR"/>
    <n v="1448470165"/>
    <x v="174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x v="9"/>
    <n v="1"/>
    <x v="0"/>
    <s v="US"/>
    <s v="USD"/>
    <n v="1424989029"/>
    <x v="175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x v="32"/>
    <n v="2"/>
    <x v="0"/>
    <s v="US"/>
    <s v="USD"/>
    <n v="1428804762"/>
    <x v="176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x v="59"/>
    <n v="4"/>
    <x v="0"/>
    <s v="GB"/>
    <s v="GBP"/>
    <n v="1433587620"/>
    <x v="177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6"/>
    <n v="0"/>
    <x v="0"/>
    <s v="GB"/>
    <s v="GBP"/>
    <n v="1488063840"/>
    <x v="178"/>
    <b v="0"/>
    <n v="0"/>
    <b v="0"/>
    <s v="technology/web"/>
    <n v="0"/>
    <n v="0"/>
    <x v="1"/>
    <s v="web"/>
    <x v="178"/>
    <d v="2017-02-25T23:04:00"/>
  </r>
  <r>
    <n v="638"/>
    <s v="W (Canceled)"/>
    <s v="O0"/>
    <x v="10"/>
    <n v="18"/>
    <x v="0"/>
    <s v="DE"/>
    <s v="EUR"/>
    <n v="1490447662"/>
    <x v="179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x v="28"/>
    <n v="1"/>
    <x v="0"/>
    <s v="US"/>
    <s v="USD"/>
    <n v="1413208795"/>
    <x v="180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x v="53"/>
    <n v="156"/>
    <x v="1"/>
    <s v="US"/>
    <s v="USD"/>
    <n v="1421404247"/>
    <x v="181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x v="10"/>
    <n v="700"/>
    <x v="1"/>
    <s v="DK"/>
    <s v="DKK"/>
    <n v="1437250456"/>
    <x v="182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x v="10"/>
    <n v="8"/>
    <x v="1"/>
    <s v="US"/>
    <s v="USD"/>
    <n v="1408305498"/>
    <x v="183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x v="56"/>
    <n v="205"/>
    <x v="1"/>
    <s v="US"/>
    <s v="USD"/>
    <n v="1409602217"/>
    <x v="184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x v="13"/>
    <n v="15"/>
    <x v="1"/>
    <s v="US"/>
    <s v="USD"/>
    <n v="1407811627"/>
    <x v="185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x v="29"/>
    <n v="1"/>
    <x v="1"/>
    <s v="US"/>
    <s v="USD"/>
    <n v="1477509604"/>
    <x v="186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x v="13"/>
    <n v="53"/>
    <x v="1"/>
    <s v="US"/>
    <s v="USD"/>
    <n v="1489512122"/>
    <x v="187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x v="18"/>
    <n v="0"/>
    <x v="1"/>
    <s v="IT"/>
    <s v="EUR"/>
    <n v="1438618170"/>
    <x v="188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x v="43"/>
    <n v="590"/>
    <x v="1"/>
    <s v="US"/>
    <s v="USD"/>
    <n v="1485964559"/>
    <x v="18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x v="82"/>
    <n v="1"/>
    <x v="1"/>
    <s v="NL"/>
    <s v="EUR"/>
    <n v="1406326502"/>
    <x v="190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x v="56"/>
    <n v="0"/>
    <x v="1"/>
    <s v="ES"/>
    <s v="EUR"/>
    <n v="1481740740"/>
    <x v="191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x v="41"/>
    <n v="61"/>
    <x v="1"/>
    <s v="US"/>
    <s v="USD"/>
    <n v="1417741159"/>
    <x v="192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x v="7"/>
    <n v="0"/>
    <x v="1"/>
    <s v="CA"/>
    <s v="CAD"/>
    <n v="1408495440"/>
    <x v="193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x v="83"/>
    <n v="105"/>
    <x v="1"/>
    <s v="US"/>
    <s v="USD"/>
    <n v="1455466832"/>
    <x v="194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x v="56"/>
    <n v="305"/>
    <x v="1"/>
    <s v="US"/>
    <s v="USD"/>
    <n v="1409949002"/>
    <x v="195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x v="84"/>
    <n v="0"/>
    <x v="1"/>
    <s v="US"/>
    <s v="USD"/>
    <n v="1480188013"/>
    <x v="196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x v="85"/>
    <n v="0"/>
    <x v="1"/>
    <s v="MX"/>
    <s v="MXN"/>
    <n v="1480831200"/>
    <x v="197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x v="86"/>
    <n v="5"/>
    <x v="1"/>
    <s v="GB"/>
    <s v="GBP"/>
    <n v="1376563408"/>
    <x v="19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x v="9"/>
    <n v="0"/>
    <x v="1"/>
    <s v="US"/>
    <s v="USD"/>
    <n v="1441858161"/>
    <x v="199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x v="4"/>
    <n v="0"/>
    <x v="1"/>
    <s v="CA"/>
    <s v="CAD"/>
    <n v="1424112483"/>
    <x v="200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x v="29"/>
    <n v="0"/>
    <x v="1"/>
    <s v="US"/>
    <s v="USD"/>
    <n v="1387169890"/>
    <x v="201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x v="87"/>
    <n v="0"/>
    <x v="1"/>
    <s v="US"/>
    <s v="USD"/>
    <n v="1361750369"/>
    <x v="202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x v="88"/>
    <n v="10"/>
    <x v="1"/>
    <s v="US"/>
    <s v="USD"/>
    <n v="1454183202"/>
    <x v="203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x v="89"/>
    <n v="2"/>
    <x v="1"/>
    <s v="US"/>
    <s v="USD"/>
    <n v="1398876680"/>
    <x v="204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x v="13"/>
    <n v="170"/>
    <x v="1"/>
    <s v="GB"/>
    <s v="GBP"/>
    <n v="1384179548"/>
    <x v="205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67"/>
    <n v="50"/>
    <x v="1"/>
    <s v="US"/>
    <s v="USD"/>
    <n v="1389055198"/>
    <x v="206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x v="5"/>
    <n v="62"/>
    <x v="1"/>
    <s v="GB"/>
    <s v="GBP"/>
    <n v="1377995523"/>
    <x v="207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x v="9"/>
    <n v="0"/>
    <x v="1"/>
    <s v="US"/>
    <s v="USD"/>
    <n v="1442856131"/>
    <x v="208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x v="26"/>
    <n v="0"/>
    <x v="1"/>
    <s v="US"/>
    <s v="USD"/>
    <n v="1338159655"/>
    <x v="209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x v="1"/>
    <n v="0"/>
    <x v="1"/>
    <s v="US"/>
    <s v="USD"/>
    <n v="1354123908"/>
    <x v="210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x v="9"/>
    <n v="21"/>
    <x v="1"/>
    <s v="US"/>
    <s v="USD"/>
    <n v="1459365802"/>
    <x v="211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46"/>
    <n v="0"/>
    <x v="1"/>
    <s v="US"/>
    <s v="USD"/>
    <n v="1276024260"/>
    <x v="212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x v="50"/>
    <n v="90"/>
    <x v="1"/>
    <s v="US"/>
    <s v="USD"/>
    <n v="1409412600"/>
    <x v="213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x v="13"/>
    <n v="151"/>
    <x v="1"/>
    <s v="US"/>
    <s v="USD"/>
    <n v="1451786137"/>
    <x v="214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x v="41"/>
    <n v="0"/>
    <x v="1"/>
    <s v="US"/>
    <s v="USD"/>
    <n v="1394681590"/>
    <x v="215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x v="90"/>
    <n v="0"/>
    <x v="1"/>
    <s v="US"/>
    <s v="USD"/>
    <n v="1315715823"/>
    <x v="216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x v="29"/>
    <n v="0"/>
    <x v="1"/>
    <s v="US"/>
    <s v="USD"/>
    <n v="1280206740"/>
    <x v="217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x v="56"/>
    <n v="0"/>
    <x v="1"/>
    <s v="US"/>
    <s v="USD"/>
    <n v="1390522045"/>
    <x v="218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x v="25"/>
    <n v="0"/>
    <x v="1"/>
    <s v="US"/>
    <s v="USD"/>
    <n v="1345918747"/>
    <x v="219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x v="45"/>
    <n v="0"/>
    <x v="1"/>
    <s v="US"/>
    <s v="USD"/>
    <n v="1287723600"/>
    <x v="220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x v="11"/>
    <n v="0"/>
    <x v="1"/>
    <s v="US"/>
    <s v="USD"/>
    <n v="1384448822"/>
    <x v="221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2"/>
    <n v="0"/>
    <x v="1"/>
    <s v="US"/>
    <s v="USD"/>
    <n v="1278628800"/>
    <x v="222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x v="5"/>
    <n v="0"/>
    <x v="1"/>
    <s v="US"/>
    <s v="USD"/>
    <n v="1337024695"/>
    <x v="223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x v="89"/>
    <n v="0"/>
    <x v="1"/>
    <s v="US"/>
    <s v="USD"/>
    <n v="1333946569"/>
    <x v="224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x v="91"/>
    <n v="0"/>
    <x v="1"/>
    <s v="US"/>
    <s v="USD"/>
    <n v="1326916800"/>
    <x v="225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x v="12"/>
    <n v="25"/>
    <x v="1"/>
    <s v="US"/>
    <s v="USD"/>
    <n v="1346585448"/>
    <x v="226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x v="92"/>
    <n v="0"/>
    <x v="1"/>
    <s v="US"/>
    <s v="USD"/>
    <n v="1467312306"/>
    <x v="227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x v="56"/>
    <n v="226"/>
    <x v="1"/>
    <s v="US"/>
    <s v="USD"/>
    <n v="1433178060"/>
    <x v="228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x v="73"/>
    <n v="11"/>
    <x v="1"/>
    <s v="US"/>
    <s v="USD"/>
    <n v="1407624222"/>
    <x v="229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x v="87"/>
    <n v="3"/>
    <x v="1"/>
    <s v="US"/>
    <s v="USD"/>
    <n v="1475431486"/>
    <x v="230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x v="9"/>
    <n v="0"/>
    <x v="1"/>
    <s v="IT"/>
    <s v="EUR"/>
    <n v="1475310825"/>
    <x v="231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x v="32"/>
    <n v="26"/>
    <x v="1"/>
    <s v="US"/>
    <s v="USD"/>
    <n v="1409770164"/>
    <x v="232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x v="56"/>
    <n v="467"/>
    <x v="1"/>
    <s v="US"/>
    <s v="USD"/>
    <n v="1462655519"/>
    <x v="233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x v="93"/>
    <n v="250"/>
    <x v="0"/>
    <s v="MX"/>
    <s v="MXN"/>
    <n v="1482953115"/>
    <x v="234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x v="94"/>
    <n v="220"/>
    <x v="0"/>
    <s v="US"/>
    <s v="USD"/>
    <n v="1473044340"/>
    <x v="235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5"/>
    <n v="75"/>
    <x v="0"/>
    <s v="US"/>
    <s v="USD"/>
    <n v="1418938395"/>
    <x v="236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x v="72"/>
    <n v="250"/>
    <x v="0"/>
    <s v="US"/>
    <s v="USD"/>
    <n v="1472317209"/>
    <x v="237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x v="95"/>
    <n v="0"/>
    <x v="0"/>
    <s v="US"/>
    <s v="USD"/>
    <n v="1406769992"/>
    <x v="238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x v="12"/>
    <n v="6"/>
    <x v="0"/>
    <s v="US"/>
    <s v="USD"/>
    <n v="1425587220"/>
    <x v="239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x v="1"/>
    <n v="0"/>
    <x v="0"/>
    <s v="DE"/>
    <s v="EUR"/>
    <n v="1451161560"/>
    <x v="24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x v="59"/>
    <n v="1"/>
    <x v="0"/>
    <s v="US"/>
    <s v="USD"/>
    <n v="1415219915"/>
    <x v="241"/>
    <b v="0"/>
    <n v="1"/>
    <b v="0"/>
    <s v="journalism/audio"/>
    <n v="0"/>
    <n v="1"/>
    <x v="4"/>
    <s v="audio"/>
    <x v="241"/>
    <d v="2014-11-05T20:38:35"/>
  </r>
  <r>
    <n v="1049"/>
    <s v="J1 (Canceled)"/>
    <s v="------"/>
    <x v="27"/>
    <n v="0"/>
    <x v="0"/>
    <s v="US"/>
    <s v="USD"/>
    <n v="1455272445"/>
    <x v="242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x v="29"/>
    <n v="0"/>
    <x v="0"/>
    <s v="US"/>
    <s v="USD"/>
    <n v="1442257677"/>
    <x v="243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x v="89"/>
    <n v="0"/>
    <x v="0"/>
    <s v="US"/>
    <s v="USD"/>
    <n v="1409098825"/>
    <x v="244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96"/>
    <n v="0"/>
    <x v="0"/>
    <s v="US"/>
    <s v="USD"/>
    <n v="1465243740"/>
    <x v="24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29"/>
    <n v="0"/>
    <x v="0"/>
    <s v="US"/>
    <s v="USD"/>
    <n v="1407708000"/>
    <x v="246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x v="85"/>
    <n v="0"/>
    <x v="0"/>
    <s v="US"/>
    <s v="USD"/>
    <n v="1457394545"/>
    <x v="247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x v="30"/>
    <n v="0"/>
    <x v="0"/>
    <s v="US"/>
    <s v="USD"/>
    <n v="1429892177"/>
    <x v="248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x v="30"/>
    <n v="0"/>
    <x v="0"/>
    <s v="US"/>
    <s v="USD"/>
    <n v="1480888483"/>
    <x v="249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x v="97"/>
    <n v="0"/>
    <x v="0"/>
    <s v="US"/>
    <s v="USD"/>
    <n v="1427328000"/>
    <x v="250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x v="98"/>
    <n v="0"/>
    <x v="0"/>
    <s v="US"/>
    <s v="USD"/>
    <n v="1426269456"/>
    <x v="251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x v="4"/>
    <n v="0"/>
    <x v="0"/>
    <s v="US"/>
    <s v="USD"/>
    <n v="1462150800"/>
    <x v="252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x v="26"/>
    <n v="0"/>
    <x v="0"/>
    <s v="US"/>
    <s v="USD"/>
    <n v="1472604262"/>
    <x v="253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x v="50"/>
    <n v="45"/>
    <x v="1"/>
    <s v="US"/>
    <s v="USD"/>
    <n v="1460274864"/>
    <x v="25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x v="99"/>
    <n v="0"/>
    <x v="1"/>
    <s v="NO"/>
    <s v="NOK"/>
    <n v="1447787093"/>
    <x v="255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x v="70"/>
    <n v="51"/>
    <x v="1"/>
    <s v="US"/>
    <s v="USD"/>
    <n v="1391630297"/>
    <x v="256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x v="100"/>
    <n v="12"/>
    <x v="1"/>
    <s v="US"/>
    <s v="USD"/>
    <n v="1422483292"/>
    <x v="257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x v="55"/>
    <n v="0"/>
    <x v="1"/>
    <s v="US"/>
    <s v="USD"/>
    <n v="1407534804"/>
    <x v="258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x v="71"/>
    <n v="15"/>
    <x v="1"/>
    <s v="US"/>
    <s v="USD"/>
    <n v="1408913291"/>
    <x v="259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x v="98"/>
    <n v="0"/>
    <x v="1"/>
    <s v="US"/>
    <s v="USD"/>
    <n v="1402852087"/>
    <x v="260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x v="101"/>
    <n v="5"/>
    <x v="1"/>
    <s v="AU"/>
    <s v="AUD"/>
    <n v="1432873653"/>
    <x v="261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x v="56"/>
    <n v="47"/>
    <x v="1"/>
    <s v="US"/>
    <s v="USD"/>
    <n v="1393786877"/>
    <x v="262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x v="56"/>
    <n v="41"/>
    <x v="1"/>
    <s v="US"/>
    <s v="USD"/>
    <n v="1468519920"/>
    <x v="263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x v="102"/>
    <n v="1431"/>
    <x v="1"/>
    <s v="US"/>
    <s v="USD"/>
    <n v="1395627327"/>
    <x v="264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x v="30"/>
    <n v="0"/>
    <x v="1"/>
    <s v="US"/>
    <s v="USD"/>
    <n v="1406148024"/>
    <x v="265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x v="30"/>
    <n v="45"/>
    <x v="1"/>
    <s v="US"/>
    <s v="USD"/>
    <n v="1479495790"/>
    <x v="266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x v="29"/>
    <n v="1"/>
    <x v="1"/>
    <s v="US"/>
    <s v="USD"/>
    <n v="1452228790"/>
    <x v="267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x v="24"/>
    <n v="10"/>
    <x v="1"/>
    <s v="GB"/>
    <s v="GBP"/>
    <n v="1381306687"/>
    <x v="268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97"/>
    <n v="53"/>
    <x v="1"/>
    <s v="US"/>
    <s v="USD"/>
    <n v="1459352495"/>
    <x v="269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x v="18"/>
    <n v="178.52"/>
    <x v="1"/>
    <s v="US"/>
    <s v="USD"/>
    <n v="1339273208"/>
    <x v="270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x v="103"/>
    <n v="5"/>
    <x v="1"/>
    <s v="US"/>
    <s v="USD"/>
    <n v="1396810864"/>
    <x v="271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x v="32"/>
    <n v="0"/>
    <x v="1"/>
    <s v="US"/>
    <s v="USD"/>
    <n v="1319835400"/>
    <x v="272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x v="14"/>
    <n v="29"/>
    <x v="1"/>
    <s v="US"/>
    <s v="USD"/>
    <n v="1457904316"/>
    <x v="273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x v="104"/>
    <n v="0"/>
    <x v="1"/>
    <s v="GB"/>
    <s v="GBP"/>
    <n v="1369932825"/>
    <x v="274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x v="9"/>
    <n v="11"/>
    <x v="1"/>
    <s v="US"/>
    <s v="USD"/>
    <n v="1397910848"/>
    <x v="275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05"/>
    <n v="425"/>
    <x v="1"/>
    <s v="US"/>
    <s v="USD"/>
    <n v="1430409651"/>
    <x v="276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x v="1"/>
    <n v="0"/>
    <x v="1"/>
    <s v="GB"/>
    <s v="GBP"/>
    <n v="1443193130"/>
    <x v="277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x v="26"/>
    <n v="1"/>
    <x v="1"/>
    <s v="GB"/>
    <s v="GBP"/>
    <n v="1407425717"/>
    <x v="278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x v="5"/>
    <n v="21"/>
    <x v="1"/>
    <s v="US"/>
    <s v="USD"/>
    <n v="1465107693"/>
    <x v="279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x v="9"/>
    <n v="11"/>
    <x v="1"/>
    <s v="US"/>
    <s v="USD"/>
    <n v="1416963300"/>
    <x v="28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x v="97"/>
    <n v="0"/>
    <x v="1"/>
    <s v="AU"/>
    <s v="AUD"/>
    <n v="1450993668"/>
    <x v="281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x v="32"/>
    <n v="1"/>
    <x v="1"/>
    <s v="AU"/>
    <s v="AUD"/>
    <n v="1417235580"/>
    <x v="282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x v="106"/>
    <n v="125"/>
    <x v="1"/>
    <s v="US"/>
    <s v="USD"/>
    <n v="1485035131"/>
    <x v="283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x v="40"/>
    <n v="5"/>
    <x v="1"/>
    <s v="US"/>
    <s v="USD"/>
    <n v="1420100426"/>
    <x v="284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x v="9"/>
    <n v="0"/>
    <x v="1"/>
    <s v="GB"/>
    <s v="GBP"/>
    <n v="1438859121"/>
    <x v="285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x v="89"/>
    <n v="0"/>
    <x v="1"/>
    <s v="DE"/>
    <s v="EUR"/>
    <n v="1436460450"/>
    <x v="286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x v="4"/>
    <n v="0"/>
    <x v="1"/>
    <s v="US"/>
    <s v="USD"/>
    <n v="1424131727"/>
    <x v="28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x v="67"/>
    <n v="186"/>
    <x v="1"/>
    <s v="US"/>
    <s v="USD"/>
    <n v="1450327126"/>
    <x v="288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x v="107"/>
    <n v="0"/>
    <x v="1"/>
    <s v="US"/>
    <s v="USD"/>
    <n v="1430281320"/>
    <x v="289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x v="60"/>
    <n v="100"/>
    <x v="1"/>
    <s v="US"/>
    <s v="USD"/>
    <n v="1412272592"/>
    <x v="290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x v="32"/>
    <n v="0"/>
    <x v="1"/>
    <s v="CA"/>
    <s v="CAD"/>
    <n v="1413760783"/>
    <x v="291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x v="41"/>
    <n v="73"/>
    <x v="1"/>
    <s v="US"/>
    <s v="USD"/>
    <n v="1480568781"/>
    <x v="292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x v="13"/>
    <n v="75"/>
    <x v="1"/>
    <s v="US"/>
    <s v="USD"/>
    <n v="1466096566"/>
    <x v="293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x v="32"/>
    <n v="0"/>
    <x v="1"/>
    <s v="US"/>
    <s v="USD"/>
    <n v="1441592863"/>
    <x v="294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x v="46"/>
    <n v="0"/>
    <x v="1"/>
    <s v="US"/>
    <s v="USD"/>
    <n v="1424742162"/>
    <x v="295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x v="58"/>
    <n v="35"/>
    <x v="1"/>
    <s v="US"/>
    <s v="USD"/>
    <n v="1418091128"/>
    <x v="296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x v="108"/>
    <n v="0"/>
    <x v="1"/>
    <s v="US"/>
    <s v="USD"/>
    <n v="1435679100"/>
    <x v="297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x v="71"/>
    <n v="0"/>
    <x v="1"/>
    <s v="US"/>
    <s v="USD"/>
    <n v="1432047989"/>
    <x v="298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x v="49"/>
    <n v="35"/>
    <x v="1"/>
    <s v="US"/>
    <s v="USD"/>
    <n v="1411662264"/>
    <x v="299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109"/>
    <n v="0"/>
    <x v="1"/>
    <s v="US"/>
    <s v="USD"/>
    <n v="1407604920"/>
    <x v="30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x v="30"/>
    <n v="0"/>
    <x v="1"/>
    <s v="US"/>
    <s v="USD"/>
    <n v="1466270582"/>
    <x v="301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x v="30"/>
    <n v="17"/>
    <x v="1"/>
    <s v="US"/>
    <s v="USD"/>
    <n v="1424593763"/>
    <x v="302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x v="32"/>
    <n v="100"/>
    <x v="1"/>
    <s v="GB"/>
    <s v="GBP"/>
    <n v="1433021171"/>
    <x v="303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x v="32"/>
    <n v="25"/>
    <x v="1"/>
    <s v="US"/>
    <s v="USD"/>
    <n v="1415909927"/>
    <x v="304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x v="75"/>
    <n v="0"/>
    <x v="1"/>
    <s v="US"/>
    <s v="USD"/>
    <n v="1408551752"/>
    <x v="305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74"/>
    <n v="30"/>
    <x v="1"/>
    <s v="US"/>
    <s v="USD"/>
    <n v="1438576057"/>
    <x v="306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x v="82"/>
    <n v="10"/>
    <x v="1"/>
    <s v="AU"/>
    <s v="AUD"/>
    <n v="1488805200"/>
    <x v="307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x v="24"/>
    <n v="0"/>
    <x v="1"/>
    <s v="GB"/>
    <s v="GBP"/>
    <n v="1413388296"/>
    <x v="308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x v="70"/>
    <n v="5"/>
    <x v="1"/>
    <s v="US"/>
    <s v="USD"/>
    <n v="1408225452"/>
    <x v="309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x v="13"/>
    <n v="4"/>
    <x v="1"/>
    <s v="US"/>
    <s v="USD"/>
    <n v="1425197321"/>
    <x v="310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x v="59"/>
    <n v="0"/>
    <x v="0"/>
    <s v="US"/>
    <s v="USD"/>
    <n v="1407394800"/>
    <x v="311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x v="18"/>
    <n v="0"/>
    <x v="0"/>
    <s v="US"/>
    <s v="USD"/>
    <n v="1298589630"/>
    <x v="312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9"/>
    <n v="0"/>
    <x v="0"/>
    <s v="US"/>
    <s v="USD"/>
    <n v="1440723600"/>
    <x v="313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x v="13"/>
    <n v="0"/>
    <x v="0"/>
    <s v="GB"/>
    <s v="GBP"/>
    <n v="1422903342"/>
    <x v="314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x v="29"/>
    <n v="0"/>
    <x v="0"/>
    <s v="US"/>
    <s v="USD"/>
    <n v="1343491200"/>
    <x v="315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2"/>
    <n v="0"/>
    <x v="0"/>
    <s v="US"/>
    <s v="USD"/>
    <n v="1345790865"/>
    <x v="316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x v="29"/>
    <n v="0"/>
    <x v="0"/>
    <s v="US"/>
    <s v="USD"/>
    <n v="1325804767"/>
    <x v="31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x v="70"/>
    <n v="1"/>
    <x v="0"/>
    <s v="US"/>
    <s v="USD"/>
    <n v="1456700709"/>
    <x v="318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x v="106"/>
    <n v="106"/>
    <x v="0"/>
    <s v="GB"/>
    <s v="GBP"/>
    <n v="1432223125"/>
    <x v="319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x v="110"/>
    <n v="0"/>
    <x v="0"/>
    <s v="CH"/>
    <s v="CHF"/>
    <n v="1485480408"/>
    <x v="320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29"/>
    <n v="0"/>
    <x v="0"/>
    <s v="AU"/>
    <s v="AUD"/>
    <n v="1405478025"/>
    <x v="321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x v="111"/>
    <n v="0"/>
    <x v="0"/>
    <s v="US"/>
    <s v="USD"/>
    <n v="1408112253"/>
    <x v="322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x v="13"/>
    <n v="100"/>
    <x v="0"/>
    <s v="US"/>
    <s v="USD"/>
    <n v="1437161739"/>
    <x v="323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x v="32"/>
    <n v="105"/>
    <x v="1"/>
    <s v="US"/>
    <s v="USD"/>
    <n v="1417195201"/>
    <x v="324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x v="27"/>
    <n v="15"/>
    <x v="1"/>
    <s v="IT"/>
    <s v="EUR"/>
    <n v="1449914400"/>
    <x v="325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x v="4"/>
    <n v="0"/>
    <x v="1"/>
    <s v="US"/>
    <s v="USD"/>
    <n v="1420085535"/>
    <x v="326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24"/>
    <n v="1"/>
    <x v="1"/>
    <s v="IT"/>
    <s v="EUR"/>
    <n v="1464939520"/>
    <x v="327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1"/>
    <n v="7"/>
    <x v="1"/>
    <s v="GB"/>
    <s v="GBP"/>
    <n v="1423185900"/>
    <x v="328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x v="89"/>
    <n v="1"/>
    <x v="1"/>
    <s v="US"/>
    <s v="USD"/>
    <n v="1483423467"/>
    <x v="329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x v="13"/>
    <n v="0"/>
    <x v="1"/>
    <s v="US"/>
    <s v="USD"/>
    <n v="1448147619"/>
    <x v="330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x v="1"/>
    <n v="6"/>
    <x v="1"/>
    <s v="ES"/>
    <s v="EUR"/>
    <n v="1456397834"/>
    <x v="331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x v="10"/>
    <n v="200"/>
    <x v="1"/>
    <s v="SE"/>
    <s v="SEK"/>
    <n v="1423432709"/>
    <x v="332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2"/>
    <n v="26"/>
    <x v="1"/>
    <s v="NZ"/>
    <s v="NZD"/>
    <n v="1474436704"/>
    <x v="333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50"/>
    <n v="100"/>
    <x v="1"/>
    <s v="AU"/>
    <s v="AUD"/>
    <n v="1451637531"/>
    <x v="334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x v="112"/>
    <n v="0"/>
    <x v="1"/>
    <s v="US"/>
    <s v="USD"/>
    <n v="1430276959"/>
    <x v="335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6"/>
    <n v="0"/>
    <x v="1"/>
    <s v="DE"/>
    <s v="EUR"/>
    <n v="1440408120"/>
    <x v="336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x v="30"/>
    <n v="0"/>
    <x v="1"/>
    <s v="US"/>
    <s v="USD"/>
    <n v="1428629242"/>
    <x v="337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x v="97"/>
    <n v="0"/>
    <x v="1"/>
    <s v="US"/>
    <s v="USD"/>
    <n v="1437417828"/>
    <x v="33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x v="41"/>
    <n v="15"/>
    <x v="1"/>
    <s v="IT"/>
    <s v="EUR"/>
    <n v="1444589020"/>
    <x v="339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x v="112"/>
    <n v="1"/>
    <x v="1"/>
    <s v="IT"/>
    <s v="EUR"/>
    <n v="1464285463"/>
    <x v="340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x v="25"/>
    <n v="0"/>
    <x v="1"/>
    <s v="US"/>
    <s v="USD"/>
    <n v="1464190158"/>
    <x v="341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112"/>
    <n v="0"/>
    <x v="1"/>
    <s v="FR"/>
    <s v="EUR"/>
    <n v="1483395209"/>
    <x v="342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x v="113"/>
    <n v="0"/>
    <x v="1"/>
    <s v="DE"/>
    <s v="EUR"/>
    <n v="1442091462"/>
    <x v="343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114"/>
    <n v="0"/>
    <x v="1"/>
    <s v="DE"/>
    <s v="EUR"/>
    <n v="1434286855"/>
    <x v="344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115"/>
    <n v="0"/>
    <x v="1"/>
    <s v="IT"/>
    <s v="EUR"/>
    <n v="1461235478"/>
    <x v="345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x v="18"/>
    <n v="75"/>
    <x v="1"/>
    <s v="US"/>
    <s v="USD"/>
    <n v="1467999134"/>
    <x v="346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x v="10"/>
    <n v="0"/>
    <x v="1"/>
    <s v="AU"/>
    <s v="AUD"/>
    <n v="1432272300"/>
    <x v="347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16"/>
    <n v="0"/>
    <x v="1"/>
    <s v="US"/>
    <s v="USD"/>
    <n v="1431286105"/>
    <x v="348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x v="56"/>
    <n v="1"/>
    <x v="1"/>
    <s v="US"/>
    <s v="USD"/>
    <n v="1455941197"/>
    <x v="349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x v="117"/>
    <n v="2"/>
    <x v="0"/>
    <s v="US"/>
    <s v="USD"/>
    <n v="1416355259"/>
    <x v="350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x v="64"/>
    <n v="0"/>
    <x v="0"/>
    <s v="US"/>
    <s v="USD"/>
    <n v="1406566363"/>
    <x v="351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2"/>
    <n v="0"/>
    <x v="0"/>
    <s v="FR"/>
    <s v="EUR"/>
    <n v="1492270947"/>
    <x v="352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x v="24"/>
    <n v="0"/>
    <x v="0"/>
    <s v="US"/>
    <s v="USD"/>
    <n v="1447281044"/>
    <x v="353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9"/>
    <n v="0"/>
    <x v="0"/>
    <s v="US"/>
    <s v="USD"/>
    <n v="1407729600"/>
    <x v="354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x v="118"/>
    <n v="0"/>
    <x v="0"/>
    <s v="DK"/>
    <s v="DKK"/>
    <n v="1449077100"/>
    <x v="355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x v="119"/>
    <n v="0"/>
    <x v="0"/>
    <s v="US"/>
    <s v="USD"/>
    <n v="1417391100"/>
    <x v="356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x v="9"/>
    <n v="5"/>
    <x v="1"/>
    <s v="US"/>
    <s v="USD"/>
    <n v="1347004260"/>
    <x v="357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x v="59"/>
    <n v="0"/>
    <x v="1"/>
    <s v="US"/>
    <s v="USD"/>
    <n v="1342882260"/>
    <x v="358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x v="5"/>
    <n v="48"/>
    <x v="1"/>
    <s v="US"/>
    <s v="USD"/>
    <n v="1425009761"/>
    <x v="359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x v="30"/>
    <n v="0"/>
    <x v="1"/>
    <s v="US"/>
    <s v="USD"/>
    <n v="1470175271"/>
    <x v="360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x v="9"/>
    <n v="0"/>
    <x v="1"/>
    <s v="US"/>
    <s v="USD"/>
    <n v="1352994052"/>
    <x v="361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x v="120"/>
    <n v="0"/>
    <x v="1"/>
    <s v="US"/>
    <s v="USD"/>
    <n v="1371415675"/>
    <x v="362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x v="59"/>
    <n v="0"/>
    <x v="1"/>
    <s v="US"/>
    <s v="USD"/>
    <n v="1314471431"/>
    <x v="363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x v="25"/>
    <n v="0"/>
    <x v="1"/>
    <s v="US"/>
    <s v="USD"/>
    <n v="1410866659"/>
    <x v="364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x v="41"/>
    <n v="1"/>
    <x v="1"/>
    <s v="US"/>
    <s v="USD"/>
    <n v="1375299780"/>
    <x v="365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x v="59"/>
    <n v="5"/>
    <x v="1"/>
    <s v="US"/>
    <s v="USD"/>
    <n v="1470355833"/>
    <x v="366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x v="71"/>
    <n v="6"/>
    <x v="1"/>
    <s v="US"/>
    <s v="USD"/>
    <n v="1420045538"/>
    <x v="367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x v="121"/>
    <n v="10"/>
    <x v="1"/>
    <s v="US"/>
    <s v="USD"/>
    <n v="1416662034"/>
    <x v="368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x v="26"/>
    <n v="0"/>
    <x v="1"/>
    <s v="US"/>
    <s v="USD"/>
    <n v="1427847480"/>
    <x v="369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x v="1"/>
    <n v="1"/>
    <x v="1"/>
    <s v="US"/>
    <s v="USD"/>
    <n v="1425330960"/>
    <x v="370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x v="122"/>
    <n v="0"/>
    <x v="1"/>
    <s v="US"/>
    <s v="USD"/>
    <n v="1487844882"/>
    <x v="371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x v="85"/>
    <n v="0"/>
    <x v="1"/>
    <s v="US"/>
    <s v="USD"/>
    <n v="1432756039"/>
    <x v="372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x v="24"/>
    <n v="0"/>
    <x v="1"/>
    <s v="US"/>
    <s v="USD"/>
    <n v="1441176447"/>
    <x v="373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x v="5"/>
    <n v="0"/>
    <x v="1"/>
    <s v="AU"/>
    <s v="AUD"/>
    <n v="1438495390"/>
    <x v="374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x v="68"/>
    <n v="0"/>
    <x v="1"/>
    <s v="US"/>
    <s v="USD"/>
    <n v="1442509200"/>
    <x v="375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x v="41"/>
    <n v="50"/>
    <x v="1"/>
    <s v="US"/>
    <s v="USD"/>
    <n v="1430270199"/>
    <x v="376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4"/>
    <n v="0"/>
    <x v="0"/>
    <s v="US"/>
    <s v="USD"/>
    <n v="1259715000"/>
    <x v="377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x v="30"/>
    <n v="10"/>
    <x v="0"/>
    <s v="US"/>
    <s v="USD"/>
    <n v="1432843500"/>
    <x v="378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x v="50"/>
    <n v="0"/>
    <x v="0"/>
    <s v="US"/>
    <s v="USD"/>
    <n v="1369498714"/>
    <x v="379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x v="123"/>
    <n v="0"/>
    <x v="0"/>
    <s v="US"/>
    <s v="USD"/>
    <n v="1337562726"/>
    <x v="380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x v="5"/>
    <n v="15"/>
    <x v="1"/>
    <s v="GB"/>
    <s v="GBP"/>
    <n v="1411681391"/>
    <x v="38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x v="7"/>
    <n v="0"/>
    <x v="1"/>
    <s v="US"/>
    <s v="USD"/>
    <n v="1401464101"/>
    <x v="382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x v="25"/>
    <n v="0"/>
    <x v="1"/>
    <s v="US"/>
    <s v="USD"/>
    <n v="1428197422"/>
    <x v="383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8"/>
    <n v="1"/>
    <x v="1"/>
    <s v="US"/>
    <s v="USD"/>
    <n v="1418510965"/>
    <x v="384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x v="124"/>
    <n v="0"/>
    <x v="1"/>
    <s v="US"/>
    <s v="USD"/>
    <n v="1422735120"/>
    <x v="385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x v="7"/>
    <n v="0"/>
    <x v="1"/>
    <s v="US"/>
    <s v="USD"/>
    <n v="1444433886"/>
    <x v="3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x v="125"/>
    <n v="0"/>
    <x v="1"/>
    <s v="US"/>
    <s v="USD"/>
    <n v="1427503485"/>
    <x v="387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x v="66"/>
    <n v="3"/>
    <x v="1"/>
    <s v="US"/>
    <s v="USD"/>
    <n v="1425154655"/>
    <x v="388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x v="56"/>
    <n v="280"/>
    <x v="1"/>
    <s v="US"/>
    <s v="USD"/>
    <n v="1403122380"/>
    <x v="389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x v="41"/>
    <n v="0"/>
    <x v="1"/>
    <s v="US"/>
    <s v="USD"/>
    <n v="1474360197"/>
    <x v="390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x v="126"/>
    <n v="1"/>
    <x v="1"/>
    <s v="US"/>
    <s v="USD"/>
    <n v="1437926458"/>
    <x v="391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x v="89"/>
    <n v="0"/>
    <x v="1"/>
    <s v="GB"/>
    <s v="GBP"/>
    <n v="1460116576"/>
    <x v="392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x v="24"/>
    <n v="0"/>
    <x v="2"/>
    <s v="US"/>
    <s v="USD"/>
    <n v="1492142860"/>
    <x v="393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x v="9"/>
    <n v="18"/>
    <x v="2"/>
    <s v="CA"/>
    <s v="CAD"/>
    <n v="1493320519"/>
    <x v="394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x v="30"/>
    <n v="5"/>
    <x v="2"/>
    <s v="US"/>
    <s v="USD"/>
    <n v="1490589360"/>
    <x v="395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x v="127"/>
    <n v="0"/>
    <x v="2"/>
    <s v="US"/>
    <s v="USD"/>
    <n v="1491007211"/>
    <x v="396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74"/>
    <n v="0"/>
    <x v="2"/>
    <s v="US"/>
    <s v="USD"/>
    <n v="1490499180"/>
    <x v="397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x v="128"/>
    <n v="10"/>
    <x v="1"/>
    <s v="US"/>
    <s v="USD"/>
    <n v="1421337405"/>
    <x v="398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x v="129"/>
    <n v="1"/>
    <x v="1"/>
    <s v="US"/>
    <s v="USD"/>
    <n v="1427745150"/>
    <x v="399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x v="59"/>
    <n v="0"/>
    <x v="1"/>
    <s v="US"/>
    <s v="USD"/>
    <n v="1441814400"/>
    <x v="400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x v="11"/>
    <n v="0"/>
    <x v="1"/>
    <s v="DE"/>
    <s v="EUR"/>
    <n v="1440314472"/>
    <x v="401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x v="12"/>
    <n v="0"/>
    <x v="1"/>
    <s v="US"/>
    <s v="USD"/>
    <n v="1462135706"/>
    <x v="402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x v="9"/>
    <n v="0"/>
    <x v="1"/>
    <s v="US"/>
    <s v="USD"/>
    <n v="1435701353"/>
    <x v="40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x v="9"/>
    <n v="11"/>
    <x v="1"/>
    <s v="US"/>
    <s v="USD"/>
    <n v="1427772120"/>
    <x v="404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x v="106"/>
    <n v="75"/>
    <x v="1"/>
    <s v="US"/>
    <s v="USD"/>
    <n v="1463201940"/>
    <x v="405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x v="9"/>
    <n v="0"/>
    <x v="1"/>
    <s v="US"/>
    <s v="USD"/>
    <n v="1449831863"/>
    <x v="406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x v="130"/>
    <n v="1"/>
    <x v="1"/>
    <s v="US"/>
    <s v="USD"/>
    <n v="1459642200"/>
    <x v="407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x v="1"/>
    <n v="1"/>
    <x v="1"/>
    <s v="GB"/>
    <s v="GBP"/>
    <n v="1428231600"/>
    <x v="408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x v="30"/>
    <n v="0"/>
    <x v="1"/>
    <s v="US"/>
    <s v="USD"/>
    <n v="1465521306"/>
    <x v="409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x v="1"/>
    <n v="0"/>
    <x v="1"/>
    <s v="US"/>
    <s v="USD"/>
    <n v="1445738783"/>
    <x v="410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x v="26"/>
    <n v="0"/>
    <x v="1"/>
    <s v="US"/>
    <s v="USD"/>
    <n v="1434034800"/>
    <x v="411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4"/>
    <n v="0"/>
    <x v="1"/>
    <s v="US"/>
    <s v="USD"/>
    <n v="1452920400"/>
    <x v="412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x v="30"/>
    <n v="0"/>
    <x v="1"/>
    <s v="US"/>
    <s v="USD"/>
    <n v="1473802200"/>
    <x v="413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x v="131"/>
    <n v="1"/>
    <x v="1"/>
    <s v="US"/>
    <s v="USD"/>
    <n v="1431046356"/>
    <x v="414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x v="9"/>
    <n v="20"/>
    <x v="1"/>
    <s v="US"/>
    <s v="USD"/>
    <n v="1412283542"/>
    <x v="415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6"/>
    <n v="1"/>
    <x v="1"/>
    <s v="US"/>
    <s v="USD"/>
    <n v="1462391932"/>
    <x v="416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x v="1"/>
    <n v="0"/>
    <x v="1"/>
    <s v="US"/>
    <s v="USD"/>
    <n v="1437075422"/>
    <x v="417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x v="25"/>
    <n v="0"/>
    <x v="1"/>
    <s v="AU"/>
    <s v="AUD"/>
    <n v="1408999088"/>
    <x v="41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x v="132"/>
    <n v="40"/>
    <x v="1"/>
    <s v="US"/>
    <s v="USD"/>
    <n v="1414123200"/>
    <x v="419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x v="133"/>
    <n v="0"/>
    <x v="1"/>
    <s v="GB"/>
    <s v="GBP"/>
    <n v="1407532812"/>
    <x v="420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x v="1"/>
    <n v="0"/>
    <x v="1"/>
    <s v="US"/>
    <s v="USD"/>
    <n v="1435787137"/>
    <x v="421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x v="41"/>
    <n v="0"/>
    <x v="1"/>
    <s v="US"/>
    <s v="USD"/>
    <n v="1428035850"/>
    <x v="422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x v="14"/>
    <n v="0"/>
    <x v="1"/>
    <s v="GB"/>
    <s v="GBP"/>
    <n v="1422256341"/>
    <x v="423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x v="29"/>
    <n v="10"/>
    <x v="1"/>
    <s v="US"/>
    <s v="USD"/>
    <n v="1402600085"/>
    <x v="424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x v="21"/>
    <n v="4"/>
    <x v="1"/>
    <s v="GB"/>
    <s v="GBP"/>
    <n v="1478425747"/>
    <x v="425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x v="5"/>
    <n v="10"/>
    <x v="1"/>
    <s v="US"/>
    <s v="USD"/>
    <n v="1478383912"/>
    <x v="426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x v="30"/>
    <n v="0"/>
    <x v="1"/>
    <s v="US"/>
    <s v="USD"/>
    <n v="1483488249"/>
    <x v="427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x v="40"/>
    <n v="36"/>
    <x v="1"/>
    <s v="CA"/>
    <s v="CAD"/>
    <n v="1436373900"/>
    <x v="428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x v="134"/>
    <n v="26"/>
    <x v="1"/>
    <s v="US"/>
    <s v="USD"/>
    <n v="1467155733"/>
    <x v="429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x v="135"/>
    <n v="0"/>
    <x v="1"/>
    <s v="AU"/>
    <s v="AUD"/>
    <n v="1402901405"/>
    <x v="430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x v="136"/>
    <n v="0"/>
    <x v="1"/>
    <s v="US"/>
    <s v="USD"/>
    <n v="1425170525"/>
    <x v="431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x v="40"/>
    <n v="0"/>
    <x v="1"/>
    <s v="AU"/>
    <s v="AUD"/>
    <n v="1402618355"/>
    <x v="432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x v="9"/>
    <n v="6"/>
    <x v="1"/>
    <s v="ES"/>
    <s v="EUR"/>
    <n v="1457966129"/>
    <x v="433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x v="13"/>
    <n v="50"/>
    <x v="1"/>
    <s v="US"/>
    <s v="USD"/>
    <n v="1451752021"/>
    <x v="434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2"/>
    <n v="42"/>
    <x v="1"/>
    <s v="US"/>
    <s v="USD"/>
    <n v="1410127994"/>
    <x v="435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x v="50"/>
    <n v="85"/>
    <x v="1"/>
    <s v="US"/>
    <s v="USD"/>
    <n v="1400853925"/>
    <x v="436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x v="137"/>
    <n v="10"/>
    <x v="1"/>
    <s v="NZ"/>
    <s v="NZD"/>
    <n v="1407545334"/>
    <x v="437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x v="138"/>
    <n v="0"/>
    <x v="1"/>
    <s v="HK"/>
    <s v="HKD"/>
    <n v="1480863887"/>
    <x v="438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x v="59"/>
    <n v="1"/>
    <x v="1"/>
    <s v="GB"/>
    <s v="GBP"/>
    <n v="1457947483"/>
    <x v="439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x v="24"/>
    <n v="25"/>
    <x v="1"/>
    <s v="US"/>
    <s v="USD"/>
    <n v="1440094742"/>
    <x v="440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x v="25"/>
    <n v="2"/>
    <x v="1"/>
    <s v="US"/>
    <s v="USD"/>
    <n v="1424229991"/>
    <x v="44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x v="59"/>
    <n v="0"/>
    <x v="1"/>
    <s v="GB"/>
    <s v="GBP"/>
    <n v="1450706837"/>
    <x v="442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104"/>
    <n v="0"/>
    <x v="1"/>
    <s v="US"/>
    <s v="USD"/>
    <n v="1481072942"/>
    <x v="443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x v="139"/>
    <n v="0"/>
    <x v="1"/>
    <s v="US"/>
    <s v="USD"/>
    <n v="1405021211"/>
    <x v="444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46"/>
    <n v="0"/>
    <x v="1"/>
    <s v="US"/>
    <s v="USD"/>
    <n v="1409091612"/>
    <x v="445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x v="60"/>
    <n v="310"/>
    <x v="1"/>
    <s v="MX"/>
    <s v="MXN"/>
    <n v="1483773169"/>
    <x v="446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x v="5"/>
    <n v="10"/>
    <x v="1"/>
    <s v="US"/>
    <s v="USD"/>
    <n v="1418080887"/>
    <x v="44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x v="41"/>
    <n v="25"/>
    <x v="1"/>
    <s v="CA"/>
    <s v="CAD"/>
    <n v="1411324369"/>
    <x v="448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x v="140"/>
    <n v="85"/>
    <x v="1"/>
    <s v="US"/>
    <s v="USD"/>
    <n v="1408154663"/>
    <x v="449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x v="60"/>
    <n v="47.69"/>
    <x v="1"/>
    <s v="US"/>
    <s v="USD"/>
    <n v="1382184786"/>
    <x v="450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x v="18"/>
    <n v="560"/>
    <x v="1"/>
    <s v="US"/>
    <s v="USD"/>
    <n v="1357934424"/>
    <x v="451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x v="41"/>
    <n v="0"/>
    <x v="1"/>
    <s v="US"/>
    <s v="USD"/>
    <n v="1415947159"/>
    <x v="452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x v="9"/>
    <n v="1"/>
    <x v="1"/>
    <s v="US"/>
    <s v="USD"/>
    <n v="1455207510"/>
    <x v="453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x v="59"/>
    <n v="0"/>
    <x v="1"/>
    <s v="US"/>
    <s v="USD"/>
    <n v="1280534400"/>
    <x v="454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x v="67"/>
    <n v="118"/>
    <x v="1"/>
    <s v="US"/>
    <s v="USD"/>
    <n v="1467231614"/>
    <x v="455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x v="50"/>
    <n v="50"/>
    <x v="1"/>
    <s v="US"/>
    <s v="USD"/>
    <n v="1394909909"/>
    <x v="456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x v="141"/>
    <n v="34"/>
    <x v="1"/>
    <s v="US"/>
    <s v="USD"/>
    <n v="1420876740"/>
    <x v="457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x v="9"/>
    <n v="0"/>
    <x v="0"/>
    <s v="US"/>
    <s v="USD"/>
    <n v="1436729504"/>
    <x v="458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11"/>
    <n v="0"/>
    <x v="0"/>
    <s v="US"/>
    <s v="USD"/>
    <n v="1412571600"/>
    <x v="459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x v="26"/>
    <n v="1"/>
    <x v="0"/>
    <s v="CA"/>
    <s v="CAD"/>
    <n v="1466789269"/>
    <x v="460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x v="1"/>
    <n v="0"/>
    <x v="0"/>
    <s v="US"/>
    <s v="USD"/>
    <n v="1427845140"/>
    <x v="461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x v="49"/>
    <n v="39"/>
    <x v="0"/>
    <s v="US"/>
    <s v="USD"/>
    <n v="1476731431"/>
    <x v="462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x v="0"/>
    <n v="270"/>
    <x v="0"/>
    <s v="US"/>
    <s v="USD"/>
    <n v="1456006938"/>
    <x v="463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142"/>
    <n v="0"/>
    <x v="0"/>
    <s v="SE"/>
    <s v="SEK"/>
    <n v="1439318228"/>
    <x v="464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x v="13"/>
    <n v="0"/>
    <x v="0"/>
    <s v="IE"/>
    <s v="EUR"/>
    <n v="1483474370"/>
    <x v="465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x v="59"/>
    <n v="0"/>
    <x v="0"/>
    <s v="US"/>
    <s v="USD"/>
    <n v="1433603552"/>
    <x v="466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6"/>
    <n v="0"/>
    <x v="0"/>
    <s v="US"/>
    <s v="USD"/>
    <n v="1429632822"/>
    <x v="467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x v="106"/>
    <n v="25"/>
    <x v="0"/>
    <s v="US"/>
    <s v="USD"/>
    <n v="1420910460"/>
    <x v="468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x v="30"/>
    <n v="0"/>
    <x v="0"/>
    <s v="NL"/>
    <s v="EUR"/>
    <n v="1433530104"/>
    <x v="469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x v="143"/>
    <n v="0"/>
    <x v="0"/>
    <s v="GB"/>
    <s v="GBP"/>
    <n v="1445093578"/>
    <x v="470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x v="25"/>
    <n v="0"/>
    <x v="0"/>
    <s v="GB"/>
    <s v="GBP"/>
    <n v="1422664740"/>
    <x v="471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x v="9"/>
    <n v="2"/>
    <x v="0"/>
    <s v="CA"/>
    <s v="CAD"/>
    <n v="1454864280"/>
    <x v="472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x v="38"/>
    <n v="0"/>
    <x v="0"/>
    <s v="CA"/>
    <s v="CAD"/>
    <n v="1462053600"/>
    <x v="473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x v="82"/>
    <n v="0"/>
    <x v="0"/>
    <s v="US"/>
    <s v="USD"/>
    <n v="1451348200"/>
    <x v="474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x v="144"/>
    <n v="0"/>
    <x v="0"/>
    <s v="US"/>
    <s v="USD"/>
    <n v="1445898356"/>
    <x v="475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x v="26"/>
    <n v="0"/>
    <x v="0"/>
    <s v="IT"/>
    <s v="EUR"/>
    <n v="1453071600"/>
    <x v="476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x v="97"/>
    <n v="100"/>
    <x v="0"/>
    <s v="US"/>
    <s v="USD"/>
    <n v="1429028365"/>
    <x v="477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2"/>
    <n v="0"/>
    <x v="0"/>
    <s v="US"/>
    <s v="USD"/>
    <n v="1455132611"/>
    <x v="478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2"/>
    <n v="82"/>
    <x v="0"/>
    <s v="US"/>
    <s v="USD"/>
    <n v="1418877141"/>
    <x v="479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x v="59"/>
    <n v="0"/>
    <x v="0"/>
    <s v="US"/>
    <s v="USD"/>
    <n v="1435257596"/>
    <x v="480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x v="145"/>
    <n v="50"/>
    <x v="0"/>
    <s v="SE"/>
    <s v="SEK"/>
    <n v="1440863624"/>
    <x v="481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x v="66"/>
    <n v="10"/>
    <x v="0"/>
    <s v="US"/>
    <s v="USD"/>
    <n v="1423772060"/>
    <x v="482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0"/>
    <n v="0"/>
    <x v="0"/>
    <s v="US"/>
    <s v="USD"/>
    <n v="1473451437"/>
    <x v="483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x v="29"/>
    <n v="0"/>
    <x v="0"/>
    <s v="CA"/>
    <s v="CAD"/>
    <n v="1480110783"/>
    <x v="484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x v="21"/>
    <n v="0"/>
    <x v="0"/>
    <s v="US"/>
    <s v="USD"/>
    <n v="1440548330"/>
    <x v="485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x v="50"/>
    <n v="0"/>
    <x v="0"/>
    <s v="US"/>
    <s v="USD"/>
    <n v="1444004616"/>
    <x v="48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x v="41"/>
    <n v="55"/>
    <x v="0"/>
    <s v="US"/>
    <s v="USD"/>
    <n v="1443726142"/>
    <x v="487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x v="50"/>
    <n v="0"/>
    <x v="0"/>
    <s v="CA"/>
    <s v="CAD"/>
    <n v="1420920424"/>
    <x v="488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x v="146"/>
    <n v="30"/>
    <x v="0"/>
    <s v="FR"/>
    <s v="EUR"/>
    <n v="1437861540"/>
    <x v="489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147"/>
    <n v="0"/>
    <x v="0"/>
    <s v="AU"/>
    <s v="AUD"/>
    <n v="1420352264"/>
    <x v="490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x v="5"/>
    <n v="25"/>
    <x v="0"/>
    <s v="US"/>
    <s v="USD"/>
    <n v="1427825044"/>
    <x v="491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x v="148"/>
    <n v="0"/>
    <x v="0"/>
    <s v="US"/>
    <s v="USD"/>
    <n v="1446087223"/>
    <x v="492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x v="56"/>
    <n v="50"/>
    <x v="0"/>
    <s v="US"/>
    <s v="USD"/>
    <n v="1439048017"/>
    <x v="493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9"/>
    <n v="3"/>
    <x v="0"/>
    <s v="IE"/>
    <s v="EUR"/>
    <n v="1424940093"/>
    <x v="494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x v="149"/>
    <n v="0"/>
    <x v="0"/>
    <s v="US"/>
    <s v="USD"/>
    <n v="1484038620"/>
    <x v="495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x v="9"/>
    <n v="10"/>
    <x v="0"/>
    <s v="CH"/>
    <s v="CHF"/>
    <n v="1444940558"/>
    <x v="496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x v="150"/>
    <n v="0"/>
    <x v="0"/>
    <s v="US"/>
    <s v="USD"/>
    <n v="1420233256"/>
    <x v="497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x v="4"/>
    <n v="0"/>
    <x v="0"/>
    <s v="US"/>
    <s v="USD"/>
    <n v="1435874384"/>
    <x v="498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112"/>
    <n v="0"/>
    <x v="0"/>
    <s v="SE"/>
    <s v="SEK"/>
    <n v="1418934506"/>
    <x v="499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13"/>
    <n v="0"/>
    <x v="0"/>
    <s v="AU"/>
    <s v="AUD"/>
    <n v="1460615164"/>
    <x v="500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x v="27"/>
    <n v="52"/>
    <x v="1"/>
    <s v="US"/>
    <s v="USD"/>
    <n v="1431533931"/>
    <x v="50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x v="41"/>
    <n v="0"/>
    <x v="1"/>
    <s v="US"/>
    <s v="USD"/>
    <n v="1451782607"/>
    <x v="502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x v="41"/>
    <n v="30"/>
    <x v="1"/>
    <s v="US"/>
    <s v="USD"/>
    <n v="1415247757"/>
    <x v="503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x v="41"/>
    <n v="0"/>
    <x v="1"/>
    <s v="AU"/>
    <s v="AUD"/>
    <n v="1441619275"/>
    <x v="504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x v="40"/>
    <n v="0"/>
    <x v="1"/>
    <s v="FR"/>
    <s v="EUR"/>
    <n v="1480185673"/>
    <x v="505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x v="5"/>
    <n v="5"/>
    <x v="1"/>
    <s v="US"/>
    <s v="USD"/>
    <n v="1426345200"/>
    <x v="506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6"/>
    <n v="0"/>
    <x v="1"/>
    <s v="US"/>
    <s v="USD"/>
    <n v="1407705187"/>
    <x v="50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x v="32"/>
    <n v="5"/>
    <x v="1"/>
    <s v="US"/>
    <s v="USD"/>
    <n v="1427225644"/>
    <x v="508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1"/>
    <n v="0"/>
    <x v="1"/>
    <s v="US"/>
    <s v="USD"/>
    <n v="1424281389"/>
    <x v="50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x v="24"/>
    <n v="1"/>
    <x v="1"/>
    <s v="US"/>
    <s v="USD"/>
    <n v="1424536196"/>
    <x v="510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x v="89"/>
    <n v="1"/>
    <x v="1"/>
    <s v="US"/>
    <s v="USD"/>
    <n v="1426091036"/>
    <x v="511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x v="49"/>
    <n v="8"/>
    <x v="1"/>
    <s v="US"/>
    <s v="USD"/>
    <n v="1420044890"/>
    <x v="512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x v="85"/>
    <n v="1"/>
    <x v="1"/>
    <s v="US"/>
    <s v="USD"/>
    <n v="1464386640"/>
    <x v="513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x v="5"/>
    <n v="0"/>
    <x v="1"/>
    <s v="US"/>
    <s v="USD"/>
    <n v="1439006692"/>
    <x v="514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x v="13"/>
    <n v="1"/>
    <x v="1"/>
    <s v="US"/>
    <s v="USD"/>
    <n v="1458715133"/>
    <x v="515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x v="106"/>
    <n v="1"/>
    <x v="1"/>
    <s v="US"/>
    <s v="USD"/>
    <n v="1426182551"/>
    <x v="516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x v="56"/>
    <n v="2"/>
    <x v="1"/>
    <s v="US"/>
    <s v="USD"/>
    <n v="1467080613"/>
    <x v="517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x v="64"/>
    <n v="2"/>
    <x v="1"/>
    <s v="US"/>
    <s v="USD"/>
    <n v="1425791697"/>
    <x v="518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x v="30"/>
    <n v="0"/>
    <x v="1"/>
    <s v="US"/>
    <s v="USD"/>
    <n v="1456608943"/>
    <x v="519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x v="5"/>
    <n v="26"/>
    <x v="1"/>
    <s v="US"/>
    <s v="USD"/>
    <n v="1438662474"/>
    <x v="520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14"/>
    <n v="1224"/>
    <x v="1"/>
    <s v="SE"/>
    <s v="SEK"/>
    <n v="1444027186"/>
    <x v="521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151"/>
    <n v="45"/>
    <x v="1"/>
    <s v="CA"/>
    <s v="CAD"/>
    <n v="1454078770"/>
    <x v="522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x v="40"/>
    <n v="0"/>
    <x v="1"/>
    <s v="US"/>
    <s v="USD"/>
    <n v="1426615200"/>
    <x v="523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x v="41"/>
    <n v="50"/>
    <x v="1"/>
    <s v="US"/>
    <s v="USD"/>
    <n v="1449529062"/>
    <x v="524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x v="30"/>
    <n v="0"/>
    <x v="1"/>
    <s v="US"/>
    <s v="USD"/>
    <n v="1445197129"/>
    <x v="525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x v="9"/>
    <n v="10"/>
    <x v="1"/>
    <s v="BE"/>
    <s v="EUR"/>
    <n v="1455399313"/>
    <x v="526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x v="21"/>
    <n v="86"/>
    <x v="1"/>
    <s v="US"/>
    <s v="USD"/>
    <n v="1411328918"/>
    <x v="527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x v="30"/>
    <n v="0"/>
    <x v="1"/>
    <s v="US"/>
    <s v="USD"/>
    <n v="1465333560"/>
    <x v="52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x v="106"/>
    <n v="0"/>
    <x v="1"/>
    <s v="US"/>
    <s v="USD"/>
    <n v="1416014534"/>
    <x v="529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x v="12"/>
    <n v="0"/>
    <x v="1"/>
    <s v="US"/>
    <s v="USD"/>
    <n v="1426292416"/>
    <x v="530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x v="152"/>
    <n v="0"/>
    <x v="1"/>
    <s v="US"/>
    <s v="USD"/>
    <n v="1431308704"/>
    <x v="531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x v="5"/>
    <n v="0"/>
    <x v="1"/>
    <s v="US"/>
    <s v="USD"/>
    <n v="1408056634"/>
    <x v="532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x v="13"/>
    <n v="75"/>
    <x v="1"/>
    <s v="US"/>
    <s v="USD"/>
    <n v="1431647772"/>
    <x v="533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x v="56"/>
    <n v="0"/>
    <x v="1"/>
    <s v="GB"/>
    <s v="GBP"/>
    <n v="1454323413"/>
    <x v="534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x v="153"/>
    <n v="0"/>
    <x v="1"/>
    <s v="US"/>
    <s v="USD"/>
    <n v="1418504561"/>
    <x v="535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x v="138"/>
    <n v="0"/>
    <x v="1"/>
    <s v="DE"/>
    <s v="EUR"/>
    <n v="1488067789"/>
    <x v="536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x v="66"/>
    <n v="0"/>
    <x v="1"/>
    <s v="US"/>
    <s v="USD"/>
    <n v="1417279252"/>
    <x v="537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x v="9"/>
    <n v="0"/>
    <x v="1"/>
    <s v="US"/>
    <s v="USD"/>
    <n v="1415899228"/>
    <x v="53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x v="43"/>
    <n v="65"/>
    <x v="1"/>
    <s v="US"/>
    <s v="USD"/>
    <n v="1405741404"/>
    <x v="539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6"/>
    <n v="0"/>
    <x v="1"/>
    <s v="US"/>
    <s v="USD"/>
    <n v="1476559260"/>
    <x v="540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x v="56"/>
    <n v="0"/>
    <x v="0"/>
    <s v="CA"/>
    <s v="CAD"/>
    <n v="1444740089"/>
    <x v="541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x v="5"/>
    <n v="0"/>
    <x v="0"/>
    <s v="US"/>
    <s v="USD"/>
    <n v="1438226451"/>
    <x v="542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x v="97"/>
    <n v="0"/>
    <x v="0"/>
    <s v="CA"/>
    <s v="CAD"/>
    <n v="1406854699"/>
    <x v="543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x v="106"/>
    <n v="0"/>
    <x v="0"/>
    <s v="US"/>
    <s v="USD"/>
    <n v="1408663948"/>
    <x v="544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x v="67"/>
    <n v="120"/>
    <x v="0"/>
    <s v="US"/>
    <s v="USD"/>
    <n v="1429823138"/>
    <x v="545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x v="56"/>
    <n v="250"/>
    <x v="0"/>
    <s v="AU"/>
    <s v="AUD"/>
    <n v="1463645521"/>
    <x v="546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x v="50"/>
    <n v="0"/>
    <x v="0"/>
    <s v="US"/>
    <s v="USD"/>
    <n v="1428893517"/>
    <x v="54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x v="40"/>
    <n v="0"/>
    <x v="0"/>
    <s v="US"/>
    <s v="USD"/>
    <n v="1408803149"/>
    <x v="548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0"/>
    <n v="0"/>
    <x v="0"/>
    <s v="US"/>
    <s v="USD"/>
    <n v="1463600945"/>
    <x v="549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x v="72"/>
    <n v="0"/>
    <x v="0"/>
    <s v="US"/>
    <s v="USD"/>
    <n v="1421030194"/>
    <x v="550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x v="30"/>
    <n v="0"/>
    <x v="0"/>
    <s v="US"/>
    <s v="USD"/>
    <n v="1428707647"/>
    <x v="551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x v="41"/>
    <n v="0"/>
    <x v="0"/>
    <s v="US"/>
    <s v="USD"/>
    <n v="1407181297"/>
    <x v="552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24"/>
    <n v="0"/>
    <x v="0"/>
    <s v="US"/>
    <s v="USD"/>
    <n v="1444410000"/>
    <x v="553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10"/>
    <n v="277"/>
    <x v="0"/>
    <s v="US"/>
    <s v="USD"/>
    <n v="1410810903"/>
    <x v="554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x v="105"/>
    <n v="1"/>
    <x v="1"/>
    <s v="US"/>
    <s v="USD"/>
    <n v="1477784634"/>
    <x v="555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x v="30"/>
    <n v="0"/>
    <x v="1"/>
    <s v="US"/>
    <s v="USD"/>
    <n v="1434341369"/>
    <x v="556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x v="50"/>
    <n v="50"/>
    <x v="1"/>
    <s v="US"/>
    <s v="USD"/>
    <n v="1404601632"/>
    <x v="557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x v="1"/>
    <n v="5"/>
    <x v="1"/>
    <s v="GB"/>
    <s v="GBP"/>
    <n v="1451030136"/>
    <x v="558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x v="13"/>
    <n v="5"/>
    <x v="1"/>
    <s v="DK"/>
    <s v="DKK"/>
    <n v="1458733927"/>
    <x v="559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1"/>
    <n v="0"/>
    <x v="1"/>
    <s v="AU"/>
    <s v="AUD"/>
    <n v="1453817297"/>
    <x v="560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x v="50"/>
    <n v="50"/>
    <x v="1"/>
    <s v="US"/>
    <s v="USD"/>
    <n v="1412536421"/>
    <x v="56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x v="30"/>
    <n v="0"/>
    <x v="1"/>
    <s v="US"/>
    <s v="USD"/>
    <n v="1429993026"/>
    <x v="562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x v="60"/>
    <n v="1"/>
    <x v="1"/>
    <s v="US"/>
    <s v="USD"/>
    <n v="1407453228"/>
    <x v="563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x v="18"/>
    <n v="0"/>
    <x v="1"/>
    <s v="DE"/>
    <s v="EUR"/>
    <n v="1468565820"/>
    <x v="564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x v="74"/>
    <n v="124"/>
    <x v="0"/>
    <s v="US"/>
    <s v="USD"/>
    <n v="1454370941"/>
    <x v="565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x v="56"/>
    <n v="51"/>
    <x v="0"/>
    <s v="US"/>
    <s v="USD"/>
    <n v="1429622726"/>
    <x v="56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x v="154"/>
    <n v="91"/>
    <x v="0"/>
    <s v="US"/>
    <s v="USD"/>
    <n v="1469913194"/>
    <x v="567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x v="5"/>
    <n v="19"/>
    <x v="0"/>
    <s v="US"/>
    <s v="USD"/>
    <n v="1448388418"/>
    <x v="56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x v="155"/>
    <n v="1100"/>
    <x v="1"/>
    <s v="ES"/>
    <s v="EUR"/>
    <n v="1443121765"/>
    <x v="569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x v="97"/>
    <n v="132"/>
    <x v="1"/>
    <s v="US"/>
    <s v="USD"/>
    <n v="1425081694"/>
    <x v="570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x v="41"/>
    <n v="36"/>
    <x v="1"/>
    <s v="US"/>
    <s v="USD"/>
    <n v="1425233240"/>
    <x v="571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x v="13"/>
    <n v="10"/>
    <x v="1"/>
    <s v="US"/>
    <s v="USD"/>
    <n v="1430149330"/>
    <x v="572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50"/>
    <n v="0"/>
    <x v="1"/>
    <s v="US"/>
    <s v="USD"/>
    <n v="1412119423"/>
    <x v="57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x v="41"/>
    <n v="0"/>
    <x v="1"/>
    <s v="US"/>
    <s v="USD"/>
    <n v="1435591318"/>
    <x v="574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x v="13"/>
    <n v="74"/>
    <x v="1"/>
    <s v="US"/>
    <s v="USD"/>
    <n v="1424746800"/>
    <x v="575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x v="106"/>
    <n v="1"/>
    <x v="1"/>
    <s v="US"/>
    <s v="USD"/>
    <n v="1469919890"/>
    <x v="576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x v="52"/>
    <n v="35"/>
    <x v="1"/>
    <s v="CA"/>
    <s v="CAD"/>
    <n v="1431278557"/>
    <x v="57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x v="50"/>
    <n v="1"/>
    <x v="1"/>
    <s v="US"/>
    <s v="USD"/>
    <n v="1411701739"/>
    <x v="578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x v="41"/>
    <n v="71"/>
    <x v="1"/>
    <s v="US"/>
    <s v="USD"/>
    <n v="1428981718"/>
    <x v="579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x v="40"/>
    <n v="26.01"/>
    <x v="1"/>
    <s v="US"/>
    <s v="USD"/>
    <n v="1403904808"/>
    <x v="580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x v="156"/>
    <n v="0"/>
    <x v="1"/>
    <s v="CA"/>
    <s v="CAD"/>
    <n v="1407533463"/>
    <x v="581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x v="40"/>
    <n v="35"/>
    <x v="1"/>
    <s v="US"/>
    <s v="USD"/>
    <n v="1413770820"/>
    <x v="58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x v="157"/>
    <n v="0"/>
    <x v="1"/>
    <s v="US"/>
    <s v="USD"/>
    <n v="1476863607"/>
    <x v="583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x v="158"/>
    <n v="0"/>
    <x v="1"/>
    <s v="US"/>
    <s v="USD"/>
    <n v="1341086400"/>
    <x v="584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159"/>
    <n v="0"/>
    <x v="1"/>
    <s v="US"/>
    <s v="USD"/>
    <n v="1403039842"/>
    <x v="585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x v="30"/>
    <n v="0"/>
    <x v="1"/>
    <s v="US"/>
    <s v="USD"/>
    <n v="1410448551"/>
    <x v="586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x v="9"/>
    <n v="0"/>
    <x v="1"/>
    <s v="GB"/>
    <s v="GBP"/>
    <n v="1371726258"/>
    <x v="587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x v="160"/>
    <n v="90"/>
    <x v="1"/>
    <s v="US"/>
    <s v="USD"/>
    <n v="1369403684"/>
    <x v="588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x v="4"/>
    <n v="0"/>
    <x v="1"/>
    <s v="US"/>
    <s v="USD"/>
    <n v="1351432428"/>
    <x v="589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x v="126"/>
    <n v="2"/>
    <x v="1"/>
    <s v="GB"/>
    <s v="GBP"/>
    <n v="1401997790"/>
    <x v="5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x v="161"/>
    <n v="0"/>
    <x v="1"/>
    <s v="US"/>
    <s v="USD"/>
    <n v="1359738000"/>
    <x v="591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40"/>
    <n v="0"/>
    <x v="1"/>
    <s v="US"/>
    <s v="USD"/>
    <n v="1381006294"/>
    <x v="592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x v="162"/>
    <n v="1"/>
    <x v="1"/>
    <s v="CA"/>
    <s v="CAD"/>
    <n v="1461530721"/>
    <x v="593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x v="1"/>
    <n v="10"/>
    <x v="1"/>
    <s v="US"/>
    <s v="USD"/>
    <n v="1437149004"/>
    <x v="59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x v="56"/>
    <n v="0"/>
    <x v="1"/>
    <s v="IT"/>
    <s v="EUR"/>
    <n v="1489142688"/>
    <x v="595"/>
    <b v="0"/>
    <n v="0"/>
    <b v="0"/>
    <s v="publishing/children's books"/>
    <n v="0"/>
    <n v="0"/>
    <x v="2"/>
    <s v="children's books"/>
    <x v="595"/>
    <d v="2017-03-10T10:44:48"/>
  </r>
  <r>
    <n v="3840"/>
    <s v="Tonight I'll be April"/>
    <s v="A gritty play looking at a modern day relationship, highlighting issues of mental health and abuse suffered by men."/>
    <x v="163"/>
    <n v="65"/>
    <x v="3"/>
    <s v="GB"/>
    <s v="GBP"/>
    <n v="1459180229"/>
    <x v="596"/>
    <b v="0"/>
    <n v="3"/>
    <b v="1"/>
    <s v="theater/plays"/>
    <n v="6500"/>
    <n v="21.67"/>
    <x v="8"/>
    <s v="plays"/>
    <x v="596"/>
    <d v="2016-03-28T15:50:29"/>
  </r>
  <r>
    <n v="3600"/>
    <s v="Pariah"/>
    <s v="The First Play From The Man Who Brought You The Black James Bond!"/>
    <x v="164"/>
    <n v="13"/>
    <x v="3"/>
    <s v="US"/>
    <s v="USD"/>
    <n v="1476390164"/>
    <x v="597"/>
    <b v="0"/>
    <n v="4"/>
    <b v="1"/>
    <s v="theater/plays"/>
    <n v="130"/>
    <n v="3.25"/>
    <x v="8"/>
    <s v="plays"/>
    <x v="597"/>
    <d v="2016-10-13T20:22:44"/>
  </r>
  <r>
    <n v="3675"/>
    <s v="Memoir of a Forgotten Past"/>
    <s v="3 decades, 3 generations, 3 friends, one house. Real Eyes Theatre explore how our lives are influenced by the decades we grow up in."/>
    <x v="95"/>
    <n v="70"/>
    <x v="3"/>
    <s v="GB"/>
    <s v="GBP"/>
    <n v="1463353200"/>
    <x v="598"/>
    <b v="0"/>
    <n v="3"/>
    <b v="1"/>
    <s v="theater/plays"/>
    <n v="140"/>
    <n v="23.33"/>
    <x v="8"/>
    <s v="plays"/>
    <x v="598"/>
    <d v="2016-05-15T23:00:00"/>
  </r>
  <r>
    <n v="2794"/>
    <s v="Dusk Theatre Company presents... Macbeth Rebothered"/>
    <s v="Dusk Theatre have created a brand new adaptation of the hilarious BBC4 comedy &quot;Macbeth Rebothered&quot; originally by The Penny Dreadfuls."/>
    <x v="95"/>
    <n v="75"/>
    <x v="3"/>
    <s v="GB"/>
    <s v="GBP"/>
    <n v="1457031600"/>
    <x v="599"/>
    <b v="0"/>
    <n v="3"/>
    <b v="1"/>
    <s v="theater/plays"/>
    <n v="150"/>
    <n v="25"/>
    <x v="8"/>
    <s v="plays"/>
    <x v="599"/>
    <d v="2016-03-03T19:00:00"/>
  </r>
  <r>
    <n v="2976"/>
    <s v="Pizza Delique"/>
    <s v="A play that addresses an important social issue, brought to light by members of the UoM Drama Society."/>
    <x v="165"/>
    <n v="120"/>
    <x v="3"/>
    <s v="GB"/>
    <s v="GBP"/>
    <n v="1457870400"/>
    <x v="600"/>
    <b v="0"/>
    <n v="14"/>
    <b v="1"/>
    <s v="theater/plays"/>
    <n v="171"/>
    <n v="8.57"/>
    <x v="8"/>
    <s v="plays"/>
    <x v="600"/>
    <d v="2016-03-13T12:00:00"/>
  </r>
  <r>
    <n v="3745"/>
    <s v="Tyke Theatre Web Show"/>
    <s v="Tyke wants to expand her puppet theater show to weekly online web shows and is looking for backers."/>
    <x v="99"/>
    <n v="10"/>
    <x v="3"/>
    <s v="US"/>
    <s v="USD"/>
    <n v="1407689102"/>
    <x v="601"/>
    <b v="0"/>
    <n v="1"/>
    <b v="0"/>
    <s v="theater/plays"/>
    <n v="10"/>
    <n v="10"/>
    <x v="8"/>
    <s v="plays"/>
    <x v="601"/>
    <d v="2014-08-10T16:45:02"/>
  </r>
  <r>
    <n v="3576"/>
    <s v="Vote for Next Season's Shows!"/>
    <s v="Vote here for whatever show you want to see next year! No gimmick, no stretch goals, just a simple vote and a free ticket."/>
    <x v="99"/>
    <n v="100"/>
    <x v="3"/>
    <s v="US"/>
    <s v="USD"/>
    <n v="1480947054"/>
    <x v="602"/>
    <b v="0"/>
    <n v="5"/>
    <b v="1"/>
    <s v="theater/plays"/>
    <n v="100"/>
    <n v="20"/>
    <x v="8"/>
    <s v="plays"/>
    <x v="602"/>
    <d v="2016-12-05T14:10:54"/>
  </r>
  <r>
    <n v="2823"/>
    <s v="Seliges Theater presents &quot;The God of Carnage&quot;"/>
    <s v="Seliges Theater is a brand new theatre company based out of Bristol. &quot;The God of Carnage&quot; will be our debut show. Help us get started!"/>
    <x v="99"/>
    <n v="124"/>
    <x v="3"/>
    <s v="GB"/>
    <s v="GBP"/>
    <n v="1427842740"/>
    <x v="603"/>
    <b v="0"/>
    <n v="14"/>
    <b v="1"/>
    <s v="theater/plays"/>
    <n v="124"/>
    <n v="8.86"/>
    <x v="8"/>
    <s v="plays"/>
    <x v="603"/>
    <d v="2015-03-31T22:59:00"/>
  </r>
  <r>
    <n v="3508"/>
    <s v="Roll The Dice Theatre Company"/>
    <s v="Roll The Dice Theatre Company revolves around taking risks in the game of life vicariously through beloved childhood games."/>
    <x v="99"/>
    <n v="180"/>
    <x v="3"/>
    <s v="GB"/>
    <s v="GBP"/>
    <n v="1462914000"/>
    <x v="604"/>
    <b v="0"/>
    <n v="15"/>
    <b v="1"/>
    <s v="theater/plays"/>
    <n v="180"/>
    <n v="12"/>
    <x v="8"/>
    <s v="plays"/>
    <x v="604"/>
    <d v="2016-05-10T21:00:00"/>
  </r>
  <r>
    <n v="3830"/>
    <s v="Run Away"/>
    <s v="The Aeon Theatre company is producing another original play by Parker Hale at the Manhattan Reportory Theatre"/>
    <x v="99"/>
    <n v="225"/>
    <x v="3"/>
    <s v="US"/>
    <s v="USD"/>
    <n v="1464371211"/>
    <x v="605"/>
    <b v="0"/>
    <n v="3"/>
    <b v="1"/>
    <s v="theater/plays"/>
    <n v="225"/>
    <n v="75"/>
    <x v="8"/>
    <s v="plays"/>
    <x v="605"/>
    <d v="2016-05-27T17:46:51"/>
  </r>
  <r>
    <n v="3292"/>
    <s v="Dick Whittington - our 2016 community pantomime!"/>
    <s v="Iver Heath Drama Club is a not-for-profit community group and this year we are performing DICK WHITTINGTON."/>
    <x v="166"/>
    <n v="289"/>
    <x v="3"/>
    <s v="GB"/>
    <s v="GBP"/>
    <n v="1449257348"/>
    <x v="606"/>
    <b v="0"/>
    <n v="15"/>
    <b v="1"/>
    <s v="theater/plays"/>
    <n v="286"/>
    <n v="19.27"/>
    <x v="8"/>
    <s v="plays"/>
    <x v="606"/>
    <d v="2015-12-04T19:29:08"/>
  </r>
  <r>
    <n v="4082"/>
    <s v="Blazed Donuts: An Orginial One Act"/>
    <s v="A short one act play about an undercover cop posing as a girl scout trying to stop a doughnut shop from selling drug filled doughnuts."/>
    <x v="167"/>
    <n v="3"/>
    <x v="3"/>
    <s v="US"/>
    <s v="USD"/>
    <n v="1447542000"/>
    <x v="607"/>
    <b v="0"/>
    <n v="2"/>
    <b v="0"/>
    <s v="theater/plays"/>
    <n v="2"/>
    <n v="1.5"/>
    <x v="8"/>
    <s v="plays"/>
    <x v="607"/>
    <d v="2015-11-14T23:00:00"/>
  </r>
  <r>
    <n v="3925"/>
    <s v="Help Save High School Theater"/>
    <s v="Help Save High School Theater Program_x000a_Your donations will be used to purchase props, build sets, and costumes."/>
    <x v="167"/>
    <n v="15"/>
    <x v="3"/>
    <s v="US"/>
    <s v="USD"/>
    <n v="1406753639"/>
    <x v="608"/>
    <b v="0"/>
    <n v="3"/>
    <b v="0"/>
    <s v="theater/plays"/>
    <n v="10"/>
    <n v="5"/>
    <x v="8"/>
    <s v="plays"/>
    <x v="608"/>
    <d v="2014-07-30T20:53:59"/>
  </r>
  <r>
    <n v="3735"/>
    <s v="Women Beware Women"/>
    <s v="Young Actor's taking on a Jacobean tragedy. Family, betrayal, love, lust, sex and death."/>
    <x v="167"/>
    <n v="20"/>
    <x v="3"/>
    <s v="GB"/>
    <s v="GBP"/>
    <n v="1432831089"/>
    <x v="609"/>
    <b v="0"/>
    <n v="2"/>
    <b v="0"/>
    <s v="theater/plays"/>
    <n v="13"/>
    <n v="10"/>
    <x v="8"/>
    <s v="plays"/>
    <x v="609"/>
    <d v="2015-05-28T16:38:09"/>
  </r>
  <r>
    <n v="3429"/>
    <s v="Virtual Reality - A play about autism, family and The Sims."/>
    <s v="I would like to raise a small budget to put on my first play, Virtual Reality. To be put on at 53two, Manchester - 29th &amp; 30th Nov 16"/>
    <x v="167"/>
    <n v="195"/>
    <x v="3"/>
    <s v="GB"/>
    <s v="GBP"/>
    <n v="1478046661"/>
    <x v="610"/>
    <b v="0"/>
    <n v="12"/>
    <b v="1"/>
    <s v="theater/plays"/>
    <n v="130"/>
    <n v="16.25"/>
    <x v="8"/>
    <s v="plays"/>
    <x v="610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x v="167"/>
    <n v="230"/>
    <x v="3"/>
    <s v="GB"/>
    <s v="GBP"/>
    <n v="1450612740"/>
    <x v="611"/>
    <b v="0"/>
    <n v="17"/>
    <b v="1"/>
    <s v="theater/plays"/>
    <n v="153"/>
    <n v="13.53"/>
    <x v="8"/>
    <s v="plays"/>
    <x v="611"/>
    <d v="2015-12-20T11:59:00"/>
  </r>
  <r>
    <n v="3138"/>
    <s v="Our Country's Good"/>
    <s v="A UWE Drama Society adaptation of Timberlake Wertenbaker's play. Funding needed for costumes/props to make the show a success. Thanks."/>
    <x v="38"/>
    <n v="0"/>
    <x v="3"/>
    <s v="GB"/>
    <s v="GBP"/>
    <n v="1491233407"/>
    <x v="612"/>
    <b v="0"/>
    <n v="0"/>
    <b v="0"/>
    <s v="theater/plays"/>
    <n v="0"/>
    <n v="0"/>
    <x v="8"/>
    <s v="plays"/>
    <x v="612"/>
    <d v="2017-04-03T15:30:07"/>
  </r>
  <r>
    <n v="2886"/>
    <s v="Artists' tickets to VARIATIONS ON FAMILY"/>
    <s v="Help us provide half-price tickets to the 11th annual Variations Project, allowing our fellow artists to see this wonderful production."/>
    <x v="38"/>
    <n v="10"/>
    <x v="3"/>
    <s v="US"/>
    <s v="USD"/>
    <n v="1442635140"/>
    <x v="613"/>
    <b v="0"/>
    <n v="1"/>
    <b v="0"/>
    <s v="theater/plays"/>
    <n v="5"/>
    <n v="10"/>
    <x v="8"/>
    <s v="plays"/>
    <x v="613"/>
    <d v="2015-09-19T03:59:00"/>
  </r>
  <r>
    <n v="3995"/>
    <s v="Headaches - a play exploring the topic of mental health"/>
    <s v="Headaches: a play composed of personal testimonies, writings and music, centered on mental illness and its effects on people's lives."/>
    <x v="38"/>
    <n v="70"/>
    <x v="3"/>
    <s v="GB"/>
    <s v="GBP"/>
    <n v="1423913220"/>
    <x v="614"/>
    <b v="0"/>
    <n v="4"/>
    <b v="0"/>
    <s v="theater/plays"/>
    <n v="35"/>
    <n v="17.5"/>
    <x v="8"/>
    <s v="plays"/>
    <x v="614"/>
    <d v="2015-02-14T11:27:00"/>
  </r>
  <r>
    <n v="3415"/>
    <s v="Balm in Gilead at Columbia"/>
    <s v="We are raising funds to allow for enhanced scenic, costume, and lighting design. Every dollar helps!"/>
    <x v="38"/>
    <n v="200"/>
    <x v="3"/>
    <s v="US"/>
    <s v="USD"/>
    <n v="1460935800"/>
    <x v="615"/>
    <b v="0"/>
    <n v="9"/>
    <b v="1"/>
    <s v="theater/plays"/>
    <n v="100"/>
    <n v="22.22"/>
    <x v="8"/>
    <s v="plays"/>
    <x v="615"/>
    <d v="2016-04-17T23:30:00"/>
  </r>
  <r>
    <n v="3588"/>
    <s v="MENTAL Play short-tour 2015!"/>
    <s v="Touring the fast-paced, playful and poignant story of three twenty-somethings in a mental-health support group."/>
    <x v="38"/>
    <n v="201"/>
    <x v="3"/>
    <s v="GB"/>
    <s v="GBP"/>
    <n v="1430348400"/>
    <x v="616"/>
    <b v="0"/>
    <n v="11"/>
    <b v="1"/>
    <s v="theater/plays"/>
    <n v="101"/>
    <n v="18.27"/>
    <x v="8"/>
    <s v="plays"/>
    <x v="616"/>
    <d v="2015-04-29T23:00:00"/>
  </r>
  <r>
    <n v="2820"/>
    <s v="MTA's National Theatre Connections Show!"/>
    <s v="Montage Theatre Arts, as part of National Theatre Connections, are performing a show - We need you help to raise vital funds!"/>
    <x v="38"/>
    <n v="272"/>
    <x v="3"/>
    <s v="GB"/>
    <s v="GBP"/>
    <n v="1456444800"/>
    <x v="617"/>
    <b v="0"/>
    <n v="20"/>
    <b v="1"/>
    <s v="theater/plays"/>
    <n v="136"/>
    <n v="13.6"/>
    <x v="8"/>
    <s v="plays"/>
    <x v="617"/>
    <d v="2016-02-26T00:00:00"/>
  </r>
  <r>
    <n v="3371"/>
    <s v="Red Planet (or One Way Ticket) Staged Reading"/>
    <s v="Help support Red Planet, a new science fiction play based off the Mars One exploration."/>
    <x v="38"/>
    <n v="277"/>
    <x v="3"/>
    <s v="US"/>
    <s v="USD"/>
    <n v="1449089965"/>
    <x v="618"/>
    <b v="0"/>
    <n v="9"/>
    <b v="1"/>
    <s v="theater/plays"/>
    <n v="139"/>
    <n v="30.78"/>
    <x v="8"/>
    <s v="plays"/>
    <x v="618"/>
    <d v="2015-12-02T20:59:25"/>
  </r>
  <r>
    <n v="3835"/>
    <s v="Support new theatre piece IT DOESN'T MATTER"/>
    <s v="IT DOESN'T MATTER is a new comedic piece of political theatre written by three enthusiastic students. Help us produce it at LIPA!"/>
    <x v="38"/>
    <n v="320"/>
    <x v="3"/>
    <s v="GB"/>
    <s v="GBP"/>
    <n v="1461278208"/>
    <x v="619"/>
    <b v="0"/>
    <n v="8"/>
    <b v="1"/>
    <s v="theater/plays"/>
    <n v="160"/>
    <n v="40"/>
    <x v="8"/>
    <s v="plays"/>
    <x v="619"/>
    <d v="2016-04-21T22:36:48"/>
  </r>
  <r>
    <n v="3719"/>
    <s v="Corium"/>
    <s v="A new piece of physical theatre about love, regret and longing."/>
    <x v="38"/>
    <n v="420"/>
    <x v="3"/>
    <s v="GB"/>
    <s v="GBP"/>
    <n v="1434994266"/>
    <x v="620"/>
    <b v="0"/>
    <n v="4"/>
    <b v="1"/>
    <s v="theater/plays"/>
    <n v="210"/>
    <n v="105"/>
    <x v="8"/>
    <s v="plays"/>
    <x v="620"/>
    <d v="2015-06-22T17:31:06"/>
  </r>
  <r>
    <n v="3670"/>
    <s v="Royal Holloway's Drama Society Presents 'Posh'"/>
    <s v="Debauchery, laughter, violence and politics. Why wouldn't you want help Drama Soc's production of 'Posh' be the best it can be?"/>
    <x v="168"/>
    <n v="241"/>
    <x v="3"/>
    <s v="GB"/>
    <s v="GBP"/>
    <n v="1433113200"/>
    <x v="621"/>
    <b v="0"/>
    <n v="12"/>
    <b v="1"/>
    <s v="theater/plays"/>
    <n v="110"/>
    <n v="20.079999999999998"/>
    <x v="8"/>
    <s v="plays"/>
    <x v="621"/>
    <d v="2015-05-31T23:00:00"/>
  </r>
  <r>
    <n v="3663"/>
    <s v="IHDC's 2017 Pantomime - Jack and the Beanstalk"/>
    <s v="Each year our community comes together to put on a fun and funny family show. We need your help to keep our annual event going."/>
    <x v="169"/>
    <n v="234"/>
    <x v="3"/>
    <s v="GB"/>
    <s v="GBP"/>
    <n v="1482321030"/>
    <x v="622"/>
    <b v="0"/>
    <n v="9"/>
    <b v="1"/>
    <s v="theater/plays"/>
    <n v="104"/>
    <n v="26"/>
    <x v="8"/>
    <s v="plays"/>
    <x v="622"/>
    <d v="2016-12-21T11:50:30"/>
  </r>
  <r>
    <n v="2941"/>
    <s v="Help Us Help Artists"/>
    <s v="Ovations wants to buy property to open a variety club to become the 1st minority owned club in Cincy, focusing on artists on the rise."/>
    <x v="32"/>
    <n v="1"/>
    <x v="1"/>
    <s v="US"/>
    <s v="USD"/>
    <n v="1425250955"/>
    <x v="623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x v="1"/>
    <n v="0"/>
    <x v="1"/>
    <s v="US"/>
    <s v="USD"/>
    <n v="1428894380"/>
    <x v="624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x v="13"/>
    <n v="0"/>
    <x v="1"/>
    <s v="US"/>
    <s v="USD"/>
    <n v="1432437660"/>
    <x v="625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x v="59"/>
    <n v="2"/>
    <x v="1"/>
    <s v="GB"/>
    <s v="GBP"/>
    <n v="1471265092"/>
    <x v="626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x v="18"/>
    <n v="24"/>
    <x v="1"/>
    <s v="US"/>
    <s v="USD"/>
    <n v="1433259293"/>
    <x v="627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x v="170"/>
    <n v="0"/>
    <x v="1"/>
    <s v="US"/>
    <s v="USD"/>
    <n v="1453538752"/>
    <x v="628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x v="171"/>
    <n v="605"/>
    <x v="0"/>
    <s v="US"/>
    <s v="USD"/>
    <n v="1444330821"/>
    <x v="629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41"/>
    <n v="0"/>
    <x v="0"/>
    <s v="US"/>
    <s v="USD"/>
    <n v="1489669203"/>
    <x v="630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x v="60"/>
    <n v="0"/>
    <x v="0"/>
    <s v="US"/>
    <s v="USD"/>
    <n v="1462729317"/>
    <x v="631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x v="30"/>
    <n v="0"/>
    <x v="0"/>
    <s v="GB"/>
    <s v="GBP"/>
    <n v="1465258325"/>
    <x v="632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x v="172"/>
    <n v="0"/>
    <x v="0"/>
    <s v="US"/>
    <s v="USD"/>
    <n v="1410459023"/>
    <x v="63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x v="13"/>
    <n v="75"/>
    <x v="1"/>
    <s v="US"/>
    <s v="USD"/>
    <n v="1432828740"/>
    <x v="63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x v="30"/>
    <n v="40"/>
    <x v="1"/>
    <s v="US"/>
    <s v="USD"/>
    <n v="1412222340"/>
    <x v="635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173"/>
    <n v="0"/>
    <x v="1"/>
    <s v="US"/>
    <s v="USD"/>
    <n v="1425258240"/>
    <x v="636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x v="5"/>
    <n v="1"/>
    <x v="1"/>
    <s v="US"/>
    <s v="USD"/>
    <n v="1420844390"/>
    <x v="637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x v="32"/>
    <n v="0"/>
    <x v="1"/>
    <s v="US"/>
    <s v="USD"/>
    <n v="1412003784"/>
    <x v="638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x v="13"/>
    <n v="0"/>
    <x v="1"/>
    <s v="GB"/>
    <s v="GBP"/>
    <n v="1459694211"/>
    <x v="639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x v="71"/>
    <n v="3"/>
    <x v="1"/>
    <s v="IT"/>
    <s v="EUR"/>
    <n v="1463734740"/>
    <x v="6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x v="174"/>
    <n v="335"/>
    <x v="1"/>
    <s v="US"/>
    <s v="USD"/>
    <n v="1443422134"/>
    <x v="641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x v="28"/>
    <n v="0"/>
    <x v="1"/>
    <s v="US"/>
    <s v="USD"/>
    <n v="1407955748"/>
    <x v="642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x v="32"/>
    <n v="10"/>
    <x v="1"/>
    <s v="US"/>
    <s v="USD"/>
    <n v="1406683172"/>
    <x v="643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x v="14"/>
    <n v="175"/>
    <x v="1"/>
    <s v="US"/>
    <s v="USD"/>
    <n v="1445013352"/>
    <x v="644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x v="27"/>
    <n v="2"/>
    <x v="1"/>
    <s v="US"/>
    <s v="USD"/>
    <n v="1477791960"/>
    <x v="645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x v="175"/>
    <n v="645"/>
    <x v="1"/>
    <s v="US"/>
    <s v="USD"/>
    <n v="1434309540"/>
    <x v="646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2"/>
    <n v="22"/>
    <x v="1"/>
    <s v="FR"/>
    <s v="EUR"/>
    <n v="1457617359"/>
    <x v="647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x v="66"/>
    <n v="105"/>
    <x v="1"/>
    <s v="CA"/>
    <s v="CAD"/>
    <n v="1488495478"/>
    <x v="64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49"/>
    <n v="71"/>
    <x v="1"/>
    <s v="US"/>
    <s v="USD"/>
    <n v="1424920795"/>
    <x v="649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x v="19"/>
    <n v="376"/>
    <x v="1"/>
    <s v="US"/>
    <s v="USD"/>
    <n v="1419644444"/>
    <x v="650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28"/>
    <n v="2103"/>
    <x v="1"/>
    <s v="US"/>
    <s v="USD"/>
    <n v="1442722891"/>
    <x v="65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x v="75"/>
    <n v="0"/>
    <x v="1"/>
    <s v="US"/>
    <s v="USD"/>
    <n v="1447628946"/>
    <x v="652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5"/>
    <n v="56"/>
    <x v="1"/>
    <s v="US"/>
    <s v="USD"/>
    <n v="1409547600"/>
    <x v="653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x v="5"/>
    <n v="50"/>
    <x v="1"/>
    <s v="IT"/>
    <s v="EUR"/>
    <n v="1439827559"/>
    <x v="654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x v="52"/>
    <n v="126"/>
    <x v="1"/>
    <s v="US"/>
    <s v="USD"/>
    <n v="1420724460"/>
    <x v="655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x v="56"/>
    <n v="25"/>
    <x v="1"/>
    <s v="US"/>
    <s v="USD"/>
    <n v="1442775956"/>
    <x v="6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x v="176"/>
    <n v="50"/>
    <x v="1"/>
    <s v="US"/>
    <s v="USD"/>
    <n v="1470011780"/>
    <x v="657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x v="177"/>
    <n v="11"/>
    <x v="1"/>
    <s v="US"/>
    <s v="USD"/>
    <n v="1434080706"/>
    <x v="658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x v="13"/>
    <n v="26"/>
    <x v="1"/>
    <s v="US"/>
    <s v="USD"/>
    <n v="1430234394"/>
    <x v="659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x v="32"/>
    <n v="10"/>
    <x v="1"/>
    <s v="US"/>
    <s v="USD"/>
    <n v="1487465119"/>
    <x v="660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x v="70"/>
    <n v="0"/>
    <x v="1"/>
    <s v="US"/>
    <s v="USD"/>
    <n v="1411312250"/>
    <x v="661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x v="26"/>
    <n v="1"/>
    <x v="1"/>
    <s v="GB"/>
    <s v="GBP"/>
    <n v="1464354720"/>
    <x v="662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x v="18"/>
    <n v="1550"/>
    <x v="1"/>
    <s v="SE"/>
    <s v="SEK"/>
    <n v="1467473723"/>
    <x v="66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0"/>
    <n v="5"/>
    <x v="1"/>
    <s v="US"/>
    <s v="USD"/>
    <n v="1427414732"/>
    <x v="664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x v="178"/>
    <n v="128"/>
    <x v="1"/>
    <s v="NL"/>
    <s v="EUR"/>
    <n v="1462484196"/>
    <x v="665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x v="179"/>
    <n v="26"/>
    <x v="0"/>
    <s v="US"/>
    <s v="USD"/>
    <n v="1422902601"/>
    <x v="666"/>
    <b v="0"/>
    <n v="4"/>
    <b v="0"/>
    <s v="theater/spaces"/>
    <n v="0"/>
    <n v="6.5"/>
    <x v="8"/>
    <s v="spaces"/>
    <x v="666"/>
    <d v="2015-02-02T18:43:21"/>
  </r>
  <r>
    <n v="3125"/>
    <s v="N/A (Canceled)"/>
    <s v="N/A"/>
    <x v="36"/>
    <n v="0"/>
    <x v="0"/>
    <s v="US"/>
    <s v="USD"/>
    <n v="1452142672"/>
    <x v="667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x v="56"/>
    <n v="0"/>
    <x v="0"/>
    <s v="US"/>
    <s v="USD"/>
    <n v="1425242029"/>
    <x v="668"/>
    <b v="0"/>
    <n v="0"/>
    <b v="0"/>
    <s v="theater/spaces"/>
    <n v="0"/>
    <n v="0"/>
    <x v="8"/>
    <s v="spaces"/>
    <x v="668"/>
    <d v="2015-03-01T20:33:49"/>
  </r>
  <r>
    <n v="4078"/>
    <s v="Theatre Memoire"/>
    <s v="Theatre Memoire are a High Wycombe based theatre company. Performing plays about multi-culturalism and interconectedness."/>
    <x v="76"/>
    <n v="0"/>
    <x v="3"/>
    <s v="GB"/>
    <s v="GBP"/>
    <n v="1485543242"/>
    <x v="669"/>
    <b v="0"/>
    <n v="0"/>
    <b v="0"/>
    <s v="theater/plays"/>
    <n v="0"/>
    <n v="0"/>
    <x v="8"/>
    <s v="plays"/>
    <x v="669"/>
    <d v="2017-01-27T18:54:02"/>
  </r>
  <r>
    <n v="4011"/>
    <s v="Just Bryan, a radio drama"/>
    <s v="Radio drama about a failed comedian with the help of his Dictaphone friend Alan, tries to become a success whilst fighting his demons."/>
    <x v="76"/>
    <n v="19"/>
    <x v="3"/>
    <s v="GB"/>
    <s v="GBP"/>
    <n v="1422450278"/>
    <x v="670"/>
    <b v="0"/>
    <n v="4"/>
    <b v="0"/>
    <s v="theater/plays"/>
    <n v="8"/>
    <n v="4.75"/>
    <x v="8"/>
    <s v="plays"/>
    <x v="670"/>
    <d v="2015-01-28T13:04:38"/>
  </r>
  <r>
    <n v="2861"/>
    <s v="Julius Caesar"/>
    <s v="The University of Queensland Drama Production Course is putting on an adaptation of William Shakespeares Julius Caesar"/>
    <x v="76"/>
    <n v="80"/>
    <x v="3"/>
    <s v="AU"/>
    <s v="AUD"/>
    <n v="1443103848"/>
    <x v="671"/>
    <b v="0"/>
    <n v="3"/>
    <b v="0"/>
    <s v="theater/plays"/>
    <n v="32"/>
    <n v="26.67"/>
    <x v="8"/>
    <s v="plays"/>
    <x v="671"/>
    <d v="2015-09-24T14:10:48"/>
  </r>
  <r>
    <n v="3336"/>
    <s v="WILDE TALES"/>
    <s v="A theatrical adaptation of Oscar Wilde's short stories, presented by Suitcase Civilians at The Space, April 5-10 2016."/>
    <x v="76"/>
    <n v="250"/>
    <x v="3"/>
    <s v="GB"/>
    <s v="GBP"/>
    <n v="1459845246"/>
    <x v="672"/>
    <b v="0"/>
    <n v="9"/>
    <b v="1"/>
    <s v="theater/plays"/>
    <n v="100"/>
    <n v="27.78"/>
    <x v="8"/>
    <s v="plays"/>
    <x v="672"/>
    <d v="2016-04-05T08:34:06"/>
  </r>
  <r>
    <n v="3190"/>
    <s v="Call It A Day Productions - THE LIFE"/>
    <s v="Call It A Day Productions is putting on their first full production in December and every little bit helps!"/>
    <x v="4"/>
    <n v="0"/>
    <x v="1"/>
    <s v="CA"/>
    <s v="CAD"/>
    <n v="1481258275"/>
    <x v="673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x v="180"/>
    <n v="0"/>
    <x v="1"/>
    <s v="US"/>
    <s v="USD"/>
    <n v="1437960598"/>
    <x v="674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x v="181"/>
    <n v="1800"/>
    <x v="1"/>
    <s v="US"/>
    <s v="USD"/>
    <n v="1438437600"/>
    <x v="6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x v="50"/>
    <n v="110"/>
    <x v="1"/>
    <s v="DK"/>
    <s v="DKK"/>
    <n v="1424081477"/>
    <x v="676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x v="13"/>
    <n v="1"/>
    <x v="1"/>
    <s v="US"/>
    <s v="USD"/>
    <n v="1461994440"/>
    <x v="677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x v="89"/>
    <n v="0"/>
    <x v="1"/>
    <s v="US"/>
    <s v="USD"/>
    <n v="1437149640"/>
    <x v="678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x v="9"/>
    <n v="0"/>
    <x v="1"/>
    <s v="US"/>
    <s v="USD"/>
    <n v="1442644651"/>
    <x v="679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x v="56"/>
    <n v="0"/>
    <x v="1"/>
    <s v="US"/>
    <s v="USD"/>
    <n v="1450040396"/>
    <x v="680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28"/>
    <n v="2"/>
    <x v="1"/>
    <s v="US"/>
    <s v="USD"/>
    <n v="1462467600"/>
    <x v="681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x v="1"/>
    <n v="1"/>
    <x v="1"/>
    <s v="GB"/>
    <s v="GBP"/>
    <n v="1417295990"/>
    <x v="682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x v="43"/>
    <n v="0"/>
    <x v="1"/>
    <s v="US"/>
    <s v="USD"/>
    <n v="1442248829"/>
    <x v="683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x v="32"/>
    <n v="1"/>
    <x v="1"/>
    <s v="US"/>
    <s v="USD"/>
    <n v="1475853060"/>
    <x v="684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x v="1"/>
    <n v="0"/>
    <x v="1"/>
    <s v="US"/>
    <s v="USD"/>
    <n v="1412485200"/>
    <x v="685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x v="32"/>
    <n v="0"/>
    <x v="1"/>
    <s v="US"/>
    <s v="USD"/>
    <n v="1447734439"/>
    <x v="686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x v="26"/>
    <n v="1"/>
    <x v="1"/>
    <s v="CA"/>
    <s v="CAD"/>
    <n v="1479773838"/>
    <x v="687"/>
    <b v="0"/>
    <n v="1"/>
    <b v="0"/>
    <s v="theater/musical"/>
    <n v="0"/>
    <n v="1"/>
    <x v="8"/>
    <s v="musical"/>
    <x v="687"/>
    <d v="2016-11-22T00:17:18"/>
  </r>
  <r>
    <n v="3442"/>
    <s v="An Evening of Radio"/>
    <s v="An Evening of Radio aims to showcase original work written by undergraduate playwriting students in the style of live staged readings."/>
    <x v="76"/>
    <n v="250"/>
    <x v="3"/>
    <s v="US"/>
    <s v="USD"/>
    <n v="1433016672"/>
    <x v="688"/>
    <b v="0"/>
    <n v="8"/>
    <b v="1"/>
    <s v="theater/plays"/>
    <n v="100"/>
    <n v="31.25"/>
    <x v="8"/>
    <s v="plays"/>
    <x v="688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x v="76"/>
    <n v="251"/>
    <x v="3"/>
    <s v="US"/>
    <s v="USD"/>
    <n v="1428780159"/>
    <x v="689"/>
    <b v="0"/>
    <n v="8"/>
    <b v="1"/>
    <s v="theater/plays"/>
    <n v="100"/>
    <n v="31.38"/>
    <x v="8"/>
    <s v="plays"/>
    <x v="689"/>
    <d v="2015-04-11T19:22:39"/>
  </r>
  <r>
    <n v="3660"/>
    <s v="ThÃ©rÃ¨se Raquin at The Courtyard Theatre"/>
    <s v="We are a young company who have been accepted to put on our play at The Courtyard Theatre. We need Â£250 for flyers, props and costume!"/>
    <x v="76"/>
    <n v="250"/>
    <x v="3"/>
    <s v="GB"/>
    <s v="GBP"/>
    <n v="1419368925"/>
    <x v="690"/>
    <b v="0"/>
    <n v="22"/>
    <b v="1"/>
    <s v="theater/plays"/>
    <n v="100"/>
    <n v="11.36"/>
    <x v="8"/>
    <s v="plays"/>
    <x v="690"/>
    <d v="2014-12-23T21:08:45"/>
  </r>
  <r>
    <n v="3824"/>
    <s v="Count Your Blessings - A Verbatim Performance"/>
    <s v="the hardy presents a collaboration between Robbie Curran and Abram Rooney. Kemble House, 9th-14th August, every night at 8pm."/>
    <x v="76"/>
    <n v="270"/>
    <x v="3"/>
    <s v="GB"/>
    <s v="GBP"/>
    <n v="1470058860"/>
    <x v="691"/>
    <b v="0"/>
    <n v="7"/>
    <b v="1"/>
    <s v="theater/plays"/>
    <n v="108"/>
    <n v="38.57"/>
    <x v="8"/>
    <s v="plays"/>
    <x v="691"/>
    <d v="2016-08-01T13:41:00"/>
  </r>
  <r>
    <n v="3790"/>
    <s v="Funding a Performing Arts Theatre for Children and Adults"/>
    <s v="As a non profit graduate student at Penn,my passion is the arts, we need support to fund our new CHILDREN's DINNER THEATRE"/>
    <x v="41"/>
    <n v="0"/>
    <x v="1"/>
    <s v="US"/>
    <s v="USD"/>
    <n v="1479834023"/>
    <x v="692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x v="25"/>
    <n v="0"/>
    <x v="1"/>
    <s v="US"/>
    <s v="USD"/>
    <n v="1404664592"/>
    <x v="693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x v="34"/>
    <n v="35"/>
    <x v="1"/>
    <s v="US"/>
    <s v="USD"/>
    <n v="1436957022"/>
    <x v="694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x v="182"/>
    <n v="1"/>
    <x v="1"/>
    <s v="US"/>
    <s v="USD"/>
    <n v="1484354556"/>
    <x v="695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x v="1"/>
    <n v="0"/>
    <x v="1"/>
    <s v="US"/>
    <s v="USD"/>
    <n v="1445482906"/>
    <x v="69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x v="40"/>
    <n v="0"/>
    <x v="1"/>
    <s v="US"/>
    <s v="USD"/>
    <n v="1469948400"/>
    <x v="697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x v="43"/>
    <n v="3"/>
    <x v="1"/>
    <s v="US"/>
    <s v="USD"/>
    <n v="1411852640"/>
    <x v="698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8"/>
    <n v="5"/>
    <x v="1"/>
    <s v="AU"/>
    <s v="AUD"/>
    <n v="1404022381"/>
    <x v="699"/>
    <b v="0"/>
    <n v="1"/>
    <b v="0"/>
    <s v="theater/musical"/>
    <n v="0"/>
    <n v="5"/>
    <x v="8"/>
    <s v="musical"/>
    <x v="699"/>
    <d v="2014-06-29T06:13:01"/>
  </r>
  <r>
    <n v="3397"/>
    <s v="Waiting for Godot - Blue Sky Theatre &amp; Arts"/>
    <s v="Help a group of recovering alcoholics bring Samuel Beckett's classic to a seaside town!"/>
    <x v="76"/>
    <n v="280"/>
    <x v="3"/>
    <s v="GB"/>
    <s v="GBP"/>
    <n v="1455832800"/>
    <x v="700"/>
    <b v="0"/>
    <n v="24"/>
    <b v="1"/>
    <s v="theater/plays"/>
    <n v="112"/>
    <n v="11.67"/>
    <x v="8"/>
    <s v="plays"/>
    <x v="700"/>
    <d v="2016-02-18T22:00:00"/>
  </r>
  <r>
    <n v="3423"/>
    <s v="And That's How The Story Goes"/>
    <s v="Forest Hills Eastern's Student Run Show 2015. Our goal is to present a professional quality show on a budget."/>
    <x v="76"/>
    <n v="350"/>
    <x v="3"/>
    <s v="US"/>
    <s v="USD"/>
    <n v="1429912341"/>
    <x v="701"/>
    <b v="0"/>
    <n v="10"/>
    <b v="1"/>
    <s v="theater/plays"/>
    <n v="140"/>
    <n v="35"/>
    <x v="8"/>
    <s v="plays"/>
    <x v="701"/>
    <d v="2015-04-24T21:52:21"/>
  </r>
  <r>
    <n v="3470"/>
    <s v="She Kills Monsters"/>
    <s v="The New Artist's Circle is a theatre company dedicated to bringing the arts to young people."/>
    <x v="76"/>
    <n v="375"/>
    <x v="3"/>
    <s v="US"/>
    <s v="USD"/>
    <n v="1468618680"/>
    <x v="702"/>
    <b v="0"/>
    <n v="9"/>
    <b v="1"/>
    <s v="theater/plays"/>
    <n v="150"/>
    <n v="41.67"/>
    <x v="8"/>
    <s v="plays"/>
    <x v="702"/>
    <d v="2016-07-15T21:38:00"/>
  </r>
  <r>
    <n v="3605"/>
    <s v="Amateur production of The Blue Room by David Hare"/>
    <s v="We are a new Theatre Company who are fundraising to put on a new production of the play 'The Blue Room' in High Wycombe and Maidenhead"/>
    <x v="76"/>
    <n v="460"/>
    <x v="3"/>
    <s v="GB"/>
    <s v="GBP"/>
    <n v="1455390126"/>
    <x v="703"/>
    <b v="0"/>
    <n v="15"/>
    <b v="1"/>
    <s v="theater/plays"/>
    <n v="184"/>
    <n v="30.67"/>
    <x v="8"/>
    <s v="plays"/>
    <x v="703"/>
    <d v="2016-02-13T19:02:06"/>
  </r>
  <r>
    <n v="3462"/>
    <s v="Upstart Crows of Santa Fe Stage Weapons"/>
    <s v="Help the Upstart Crows of Santa Fe bring Shakespeare's Julius Caesar to life with quality wooden stage swords!"/>
    <x v="76"/>
    <n v="505"/>
    <x v="3"/>
    <s v="US"/>
    <s v="USD"/>
    <n v="1436551200"/>
    <x v="704"/>
    <b v="0"/>
    <n v="17"/>
    <b v="1"/>
    <s v="theater/plays"/>
    <n v="202"/>
    <n v="29.71"/>
    <x v="8"/>
    <s v="plays"/>
    <x v="704"/>
    <d v="2015-07-10T18:00:00"/>
  </r>
  <r>
    <n v="3818"/>
    <s v="The AOA Presents: The Maiden of Orleans"/>
    <s v="The Arthurian Order of Avalon is attempting to raise funds to put on the annual Human Chessboard in March 2015!"/>
    <x v="76"/>
    <n v="570"/>
    <x v="3"/>
    <s v="US"/>
    <s v="USD"/>
    <n v="1426187582"/>
    <x v="705"/>
    <b v="0"/>
    <n v="10"/>
    <b v="1"/>
    <s v="theater/plays"/>
    <n v="228"/>
    <n v="57"/>
    <x v="8"/>
    <s v="plays"/>
    <x v="705"/>
    <d v="2015-03-12T19:13:02"/>
  </r>
  <r>
    <n v="3868"/>
    <s v="1000 words (Canceled)"/>
    <s v="New collection of music by Scott Evan Davis!"/>
    <x v="9"/>
    <n v="10"/>
    <x v="0"/>
    <s v="GB"/>
    <s v="GBP"/>
    <n v="1410191405"/>
    <x v="706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x v="41"/>
    <n v="0"/>
    <x v="0"/>
    <s v="US"/>
    <s v="USD"/>
    <n v="1439522996"/>
    <x v="707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11"/>
    <n v="0"/>
    <x v="0"/>
    <s v="US"/>
    <s v="USD"/>
    <n v="1444322535"/>
    <x v="708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183"/>
    <n v="0"/>
    <x v="0"/>
    <s v="NZ"/>
    <s v="NZD"/>
    <n v="1422061200"/>
    <x v="709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50"/>
    <n v="0"/>
    <x v="0"/>
    <s v="DK"/>
    <s v="DKK"/>
    <n v="1472896800"/>
    <x v="710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x v="71"/>
    <n v="10"/>
    <x v="0"/>
    <s v="US"/>
    <s v="USD"/>
    <n v="1435636740"/>
    <x v="711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x v="41"/>
    <n v="0"/>
    <x v="0"/>
    <s v="GB"/>
    <s v="GBP"/>
    <n v="1422218396"/>
    <x v="712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x v="50"/>
    <n v="0"/>
    <x v="0"/>
    <s v="AU"/>
    <s v="AUD"/>
    <n v="1454281380"/>
    <x v="713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x v="41"/>
    <n v="0"/>
    <x v="0"/>
    <s v="GB"/>
    <s v="GBP"/>
    <n v="1409668069"/>
    <x v="714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x v="30"/>
    <n v="0"/>
    <x v="0"/>
    <s v="US"/>
    <s v="USD"/>
    <n v="1427479192"/>
    <x v="715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x v="184"/>
    <n v="0"/>
    <x v="0"/>
    <s v="US"/>
    <s v="USD"/>
    <n v="1462834191"/>
    <x v="716"/>
    <b v="0"/>
    <n v="0"/>
    <b v="0"/>
    <s v="theater/musical"/>
    <n v="0"/>
    <n v="0"/>
    <x v="8"/>
    <s v="musical"/>
    <x v="716"/>
    <d v="2016-05-09T22:49:51"/>
  </r>
  <r>
    <n v="3886"/>
    <s v="a (Canceled)"/>
    <n v="1"/>
    <x v="30"/>
    <n v="0"/>
    <x v="0"/>
    <s v="AU"/>
    <s v="AUD"/>
    <n v="1418275702"/>
    <x v="717"/>
    <b v="0"/>
    <n v="0"/>
    <b v="0"/>
    <s v="theater/musical"/>
    <n v="0"/>
    <n v="0"/>
    <x v="8"/>
    <s v="musical"/>
    <x v="717"/>
    <d v="2014-12-11T05:28:22"/>
  </r>
  <r>
    <n v="1287"/>
    <s v="Sweeney Todd: The Panto at the Edinburgh Fringe!"/>
    <s v="PantoSoc are taking Sweeney Todd to the Fringe!_x000a__x000a_We will be performing in Edinburgh for two weeks, and we need your help to get there!"/>
    <x v="76"/>
    <n v="605"/>
    <x v="3"/>
    <s v="GB"/>
    <s v="GBP"/>
    <n v="1434120856"/>
    <x v="718"/>
    <b v="0"/>
    <n v="25"/>
    <b v="1"/>
    <s v="theater/plays"/>
    <n v="242"/>
    <n v="24.2"/>
    <x v="8"/>
    <s v="plays"/>
    <x v="718"/>
    <d v="2015-06-12T14:54:16"/>
  </r>
  <r>
    <n v="2815"/>
    <s v="Widow's Wedding Dress"/>
    <s v="Set in 1950s Northern Ireland, this play tells the story of two sisters in a community of Travellers, or Irish Gypsies."/>
    <x v="76"/>
    <n v="605"/>
    <x v="3"/>
    <s v="CA"/>
    <s v="CAD"/>
    <n v="1470595109"/>
    <x v="719"/>
    <b v="0"/>
    <n v="14"/>
    <b v="1"/>
    <s v="theater/plays"/>
    <n v="242"/>
    <n v="43.21"/>
    <x v="8"/>
    <s v="plays"/>
    <x v="719"/>
    <d v="2016-08-07T18:38:29"/>
  </r>
  <r>
    <n v="3811"/>
    <s v="The Merchant of Venice"/>
    <s v="The University of Exeter Shakespeare Society is touring its acclaimed show The Merchant of Venice to Stratford-upon-Avon!"/>
    <x v="76"/>
    <n v="825"/>
    <x v="3"/>
    <s v="GB"/>
    <s v="GBP"/>
    <n v="1464692400"/>
    <x v="720"/>
    <b v="0"/>
    <n v="19"/>
    <b v="1"/>
    <s v="theater/plays"/>
    <n v="330"/>
    <n v="43.42"/>
    <x v="8"/>
    <s v="plays"/>
    <x v="720"/>
    <d v="2016-05-31T11:00:00"/>
  </r>
  <r>
    <n v="4100"/>
    <s v="America is at the Mall: A Play in Three Acts"/>
    <s v="How does war change a family?  A peek into one family's kitchen as their soldier fights in Iraq."/>
    <x v="185"/>
    <n v="0"/>
    <x v="3"/>
    <s v="US"/>
    <s v="USD"/>
    <n v="1414205990"/>
    <x v="721"/>
    <b v="0"/>
    <n v="0"/>
    <b v="0"/>
    <s v="theater/plays"/>
    <n v="0"/>
    <n v="0"/>
    <x v="8"/>
    <s v="plays"/>
    <x v="721"/>
    <d v="2014-10-25T02:59:50"/>
  </r>
  <r>
    <n v="4043"/>
    <s v="Not making potato salad here!"/>
    <s v="This could be my last play, need to bring my son out to see it before it's over.  Need to fly him here from BC"/>
    <x v="173"/>
    <n v="0"/>
    <x v="3"/>
    <s v="CA"/>
    <s v="CAD"/>
    <n v="1416524325"/>
    <x v="722"/>
    <b v="0"/>
    <n v="0"/>
    <b v="0"/>
    <s v="theater/plays"/>
    <n v="0"/>
    <n v="0"/>
    <x v="8"/>
    <s v="plays"/>
    <x v="722"/>
    <d v="2014-11-20T22:58:45"/>
  </r>
  <r>
    <n v="4110"/>
    <s v="Take Tartuffe to Edinburgh Fringe Festival!"/>
    <s v="Set in the height of sex, drugs and rock 'n' roll this production is an exciting new take on Moliere's classic! Performing with SpaceUK"/>
    <x v="173"/>
    <n v="86"/>
    <x v="3"/>
    <s v="GB"/>
    <s v="GBP"/>
    <n v="1469113351"/>
    <x v="723"/>
    <b v="0"/>
    <n v="6"/>
    <b v="0"/>
    <s v="theater/plays"/>
    <n v="29"/>
    <n v="14.33"/>
    <x v="8"/>
    <s v="plays"/>
    <x v="723"/>
    <d v="2016-07-21T15:02:31"/>
  </r>
  <r>
    <n v="3476"/>
    <s v="REBATEnsemble Presents: ICONS - The Martin Show"/>
    <s v="Meet the Martins; a modern family dealing with modern issues in a way that is as All-American as apple pie, James Dean and repression."/>
    <x v="173"/>
    <n v="312"/>
    <x v="3"/>
    <s v="US"/>
    <s v="USD"/>
    <n v="1414378800"/>
    <x v="724"/>
    <b v="0"/>
    <n v="6"/>
    <b v="1"/>
    <s v="theater/plays"/>
    <n v="104"/>
    <n v="52"/>
    <x v="8"/>
    <s v="plays"/>
    <x v="724"/>
    <d v="2014-10-27T03:00:00"/>
  </r>
  <r>
    <n v="3475"/>
    <s v="Score"/>
    <s v="Score is a musical play inspired by true stories of parents who have recovered from addiction and regained their children."/>
    <x v="173"/>
    <n v="340"/>
    <x v="3"/>
    <s v="GB"/>
    <s v="GBP"/>
    <n v="1414972800"/>
    <x v="725"/>
    <b v="0"/>
    <n v="17"/>
    <b v="1"/>
    <s v="theater/plays"/>
    <n v="113"/>
    <n v="20"/>
    <x v="8"/>
    <s v="plays"/>
    <x v="725"/>
    <d v="2014-11-03T00:00:00"/>
  </r>
  <r>
    <n v="3540"/>
    <s v="The Silence at the Song's End"/>
    <s v="A brand new stage adaptation of the Libby Purves/Nicholas Heiney book. A new work involving music, poetry and fajitas. #timetochange"/>
    <x v="173"/>
    <n v="369"/>
    <x v="3"/>
    <s v="GB"/>
    <s v="GBP"/>
    <n v="1466899491"/>
    <x v="726"/>
    <b v="0"/>
    <n v="8"/>
    <b v="1"/>
    <s v="theater/plays"/>
    <n v="123"/>
    <n v="46.13"/>
    <x v="8"/>
    <s v="plays"/>
    <x v="726"/>
    <d v="2016-06-26T00:04:51"/>
  </r>
  <r>
    <n v="3725"/>
    <s v="Mine by Polly Teale A Paper Parachutes Production"/>
    <s v="A small theatre company taking 'Mine' on tour in early 2016. 'Mine' is a modern play and we hope to break on to the stage with a bang."/>
    <x v="173"/>
    <n v="381"/>
    <x v="3"/>
    <s v="GB"/>
    <s v="GBP"/>
    <n v="1455831000"/>
    <x v="727"/>
    <b v="0"/>
    <n v="15"/>
    <b v="1"/>
    <s v="theater/plays"/>
    <n v="127"/>
    <n v="25.4"/>
    <x v="8"/>
    <s v="plays"/>
    <x v="727"/>
    <d v="2016-02-18T21:30:00"/>
  </r>
  <r>
    <n v="3453"/>
    <s v="'Patagonia' - by Robert George"/>
    <s v="A full length comedy, Patagonia follows Grason and Jerry on their journey through a magical, South-American rainforest."/>
    <x v="173"/>
    <n v="385"/>
    <x v="3"/>
    <s v="GB"/>
    <s v="GBP"/>
    <n v="1471130956"/>
    <x v="728"/>
    <b v="0"/>
    <n v="14"/>
    <b v="1"/>
    <s v="theater/plays"/>
    <n v="128"/>
    <n v="27.5"/>
    <x v="8"/>
    <s v="plays"/>
    <x v="728"/>
    <d v="2016-08-13T23:29:16"/>
  </r>
  <r>
    <n v="3704"/>
    <s v="Constellations by Nick Payne at the Nottingham New Theatre"/>
    <s v="The award-winning Nottingham New Theatre presents an exciting experimental play about the multi-universe theory and love."/>
    <x v="173"/>
    <n v="409.01"/>
    <x v="3"/>
    <s v="GB"/>
    <s v="GBP"/>
    <n v="1464712394"/>
    <x v="729"/>
    <b v="0"/>
    <n v="27"/>
    <b v="1"/>
    <s v="theater/plays"/>
    <n v="136"/>
    <n v="15.15"/>
    <x v="8"/>
    <s v="plays"/>
    <x v="729"/>
    <d v="2016-05-31T16:33:14"/>
  </r>
  <r>
    <n v="3820"/>
    <s v="TUSENTACK THEATRE"/>
    <s v="Tusentack Theatre is a professional theatre company providing opportunities to adults who access Mental Health Services."/>
    <x v="173"/>
    <n v="430"/>
    <x v="3"/>
    <s v="GB"/>
    <s v="GBP"/>
    <n v="1436110717"/>
    <x v="730"/>
    <b v="0"/>
    <n v="20"/>
    <b v="1"/>
    <s v="theater/plays"/>
    <n v="143"/>
    <n v="21.5"/>
    <x v="8"/>
    <s v="plays"/>
    <x v="730"/>
    <d v="2015-07-05T15:38:37"/>
  </r>
  <r>
    <n v="3255"/>
    <s v="Henry V"/>
    <s v="5 Actors, 30 Characters, 90 Minutes._x000a_Let us transport you from London to the fields of Agincourt, using the power of your imagination."/>
    <x v="173"/>
    <n v="525"/>
    <x v="3"/>
    <s v="GB"/>
    <s v="GBP"/>
    <n v="1412706375"/>
    <x v="731"/>
    <b v="1"/>
    <n v="18"/>
    <b v="1"/>
    <s v="theater/plays"/>
    <n v="175"/>
    <n v="29.17"/>
    <x v="8"/>
    <s v="plays"/>
    <x v="731"/>
    <d v="2014-10-07T18:26:15"/>
  </r>
  <r>
    <n v="3652"/>
    <s v="A Midsummer Night's Dream"/>
    <s v="A new take on a classic. Under the direction of Rosanna Saracino, We are exploring the darker elements of A Midsummer Night's Dream."/>
    <x v="173"/>
    <n v="752"/>
    <x v="3"/>
    <s v="CA"/>
    <s v="CAD"/>
    <n v="1472097540"/>
    <x v="732"/>
    <b v="0"/>
    <n v="17"/>
    <b v="1"/>
    <s v="theater/plays"/>
    <n v="251"/>
    <n v="44.24"/>
    <x v="8"/>
    <s v="plays"/>
    <x v="732"/>
    <d v="2016-08-25T03:59:00"/>
  </r>
  <r>
    <n v="3444"/>
    <s v="Training young artists! Act Yo' Age Theatre Co debut"/>
    <s v="WE NEED YOUR HELP! We are a small town youth arts ensemble, training kids excited about theatre. We need dollars. We need YOU!"/>
    <x v="173"/>
    <n v="867"/>
    <x v="3"/>
    <s v="AU"/>
    <s v="AUD"/>
    <n v="1465394340"/>
    <x v="733"/>
    <b v="0"/>
    <n v="20"/>
    <b v="1"/>
    <s v="theater/plays"/>
    <n v="289"/>
    <n v="43.35"/>
    <x v="8"/>
    <s v="plays"/>
    <x v="733"/>
    <d v="2016-06-08T13:59:00"/>
  </r>
  <r>
    <n v="3562"/>
    <s v="ThreeWay - A new play about dating and relationships."/>
    <s v="ThreeWay is a part-verbatim play that explores dating &amp; what happens when someone finds the love of their life, except itâ€™s two people."/>
    <x v="186"/>
    <n v="469"/>
    <x v="3"/>
    <s v="GB"/>
    <s v="GBP"/>
    <n v="1457906400"/>
    <x v="734"/>
    <b v="0"/>
    <n v="31"/>
    <b v="1"/>
    <s v="theater/plays"/>
    <n v="149"/>
    <n v="15.13"/>
    <x v="8"/>
    <s v="plays"/>
    <x v="734"/>
    <d v="2016-03-13T22:00:00"/>
  </r>
  <r>
    <n v="3693"/>
    <s v="Jason (Georgia on My Mind)"/>
    <s v="Jason (Georgia on My Mind), a solo play about a modern quest to the Republic of Georgia in the ancient steps of Jason &amp; the Argonauts"/>
    <x v="187"/>
    <n v="430"/>
    <x v="3"/>
    <s v="GB"/>
    <s v="GBP"/>
    <n v="1448922600"/>
    <x v="735"/>
    <b v="0"/>
    <n v="14"/>
    <b v="1"/>
    <s v="theater/plays"/>
    <n v="129"/>
    <n v="30.71"/>
    <x v="8"/>
    <s v="plays"/>
    <x v="735"/>
    <d v="2015-11-30T22:30:00"/>
  </r>
  <r>
    <n v="3686"/>
    <s v="Dog sees God by Bert V. Royal @ FSU"/>
    <s v="This October, in association with Rogue Productions at FSU, I will be directing a production of Dog sees God."/>
    <x v="188"/>
    <n v="355"/>
    <x v="3"/>
    <s v="US"/>
    <s v="USD"/>
    <n v="1440820740"/>
    <x v="736"/>
    <b v="0"/>
    <n v="6"/>
    <b v="1"/>
    <s v="theater/plays"/>
    <n v="101"/>
    <n v="59.17"/>
    <x v="8"/>
    <s v="plays"/>
    <x v="736"/>
    <d v="2015-08-29T03:59:00"/>
  </r>
  <r>
    <n v="3405"/>
    <s v="Seance Theatre Performs Noel Coward's Blithe Spirit"/>
    <s v="We are Seance Theatre Group trying to fund our first performance, Noel Coward's hysterical comedy farce, Blithe Spirit."/>
    <x v="188"/>
    <n v="481.5"/>
    <x v="3"/>
    <s v="GB"/>
    <s v="GBP"/>
    <n v="1456876740"/>
    <x v="737"/>
    <b v="0"/>
    <n v="17"/>
    <b v="1"/>
    <s v="theater/plays"/>
    <n v="138"/>
    <n v="28.32"/>
    <x v="8"/>
    <s v="plays"/>
    <x v="737"/>
    <d v="2016-03-01T23:59:00"/>
  </r>
  <r>
    <n v="3558"/>
    <s v="SPILL - A verbatim show about sex"/>
    <s v="We're making a show about sex. Because it's important, everyone wants to talk about it and it's at the start of everything."/>
    <x v="188"/>
    <n v="504"/>
    <x v="3"/>
    <s v="GB"/>
    <s v="GBP"/>
    <n v="1435352400"/>
    <x v="738"/>
    <b v="0"/>
    <n v="22"/>
    <b v="1"/>
    <s v="theater/plays"/>
    <n v="144"/>
    <n v="22.91"/>
    <x v="8"/>
    <s v="plays"/>
    <x v="738"/>
    <d v="2015-06-26T21:00:00"/>
  </r>
  <r>
    <n v="3309"/>
    <s v="Collision Course"/>
    <s v="Two unlikely friends, a garage, tinned beans &amp; the end of the world."/>
    <x v="188"/>
    <n v="558"/>
    <x v="3"/>
    <s v="GB"/>
    <s v="GBP"/>
    <n v="1476632178"/>
    <x v="739"/>
    <b v="0"/>
    <n v="31"/>
    <b v="1"/>
    <s v="theater/plays"/>
    <n v="159"/>
    <n v="18"/>
    <x v="8"/>
    <s v="plays"/>
    <x v="739"/>
    <d v="2016-10-16T15:36:18"/>
  </r>
  <r>
    <n v="3521"/>
    <s v="As the Naked Lead the Blind (Play)"/>
    <s v="A professionally directed/acted workshop &amp; reading for a new play depicting sexual addiction and its crippling effect on relationships."/>
    <x v="188"/>
    <n v="593"/>
    <x v="3"/>
    <s v="US"/>
    <s v="USD"/>
    <n v="1411980020"/>
    <x v="740"/>
    <b v="0"/>
    <n v="13"/>
    <b v="1"/>
    <s v="theater/plays"/>
    <n v="169"/>
    <n v="45.62"/>
    <x v="8"/>
    <s v="plays"/>
    <x v="740"/>
    <d v="2014-09-29T08:40:20"/>
  </r>
  <r>
    <n v="2885"/>
    <s v="The Wedding"/>
    <s v="An historic and proud work of Polish nationalistic literature performed on stage."/>
    <x v="48"/>
    <n v="130"/>
    <x v="3"/>
    <s v="US"/>
    <s v="USD"/>
    <n v="1426294201"/>
    <x v="741"/>
    <b v="0"/>
    <n v="5"/>
    <b v="0"/>
    <s v="theater/plays"/>
    <n v="33"/>
    <n v="26"/>
    <x v="8"/>
    <s v="plays"/>
    <x v="741"/>
    <d v="2015-03-14T00:50:01"/>
  </r>
  <r>
    <n v="3987"/>
    <s v="Write Now 5"/>
    <s v="Write Now 5 is a new writing festival in south east London promoting new work from emerging playwrights."/>
    <x v="48"/>
    <n v="151"/>
    <x v="3"/>
    <s v="GB"/>
    <s v="GBP"/>
    <n v="1400278290"/>
    <x v="742"/>
    <b v="0"/>
    <n v="13"/>
    <b v="0"/>
    <s v="theater/plays"/>
    <n v="38"/>
    <n v="11.62"/>
    <x v="8"/>
    <s v="plays"/>
    <x v="742"/>
    <d v="2014-05-16T22:11:30"/>
  </r>
  <r>
    <n v="3494"/>
    <s v="Special in a Bad Way"/>
    <s v="&quot;Special in a Bad Way&quot; is a comedy that questions American Public Schools in their treatment of the so called, 'learning disabled.'"/>
    <x v="48"/>
    <n v="400"/>
    <x v="3"/>
    <s v="US"/>
    <s v="USD"/>
    <n v="1480140000"/>
    <x v="743"/>
    <b v="0"/>
    <n v="13"/>
    <b v="1"/>
    <s v="theater/plays"/>
    <n v="100"/>
    <n v="30.77"/>
    <x v="8"/>
    <s v="plays"/>
    <x v="743"/>
    <d v="2016-11-26T06:00:00"/>
  </r>
  <r>
    <n v="2805"/>
    <s v="ACOrN: A Crunch Or None --&gt; Edinburgh Fringe!"/>
    <s v="1 game, 7 levels, 45 attempts; Lorraine, Esbe &amp; David; 1 Grandmaester._x000a_Help us take our metatheatrical nutshell volcano to the Fringe!"/>
    <x v="48"/>
    <n v="440"/>
    <x v="3"/>
    <s v="GB"/>
    <s v="GBP"/>
    <n v="1440245273"/>
    <x v="744"/>
    <b v="0"/>
    <n v="18"/>
    <b v="1"/>
    <s v="theater/plays"/>
    <n v="110"/>
    <n v="24.44"/>
    <x v="8"/>
    <s v="plays"/>
    <x v="744"/>
    <d v="2015-08-22T12:07:53"/>
  </r>
  <r>
    <n v="3325"/>
    <s v="Infectious, love at the end of the 21st century!"/>
    <s v="Innovative Theatre Company Needs You To Reach Funding Requirements. We Are So Close We Can Smell It! Thank You In Advance."/>
    <x v="48"/>
    <n v="450"/>
    <x v="3"/>
    <s v="GB"/>
    <s v="GBP"/>
    <n v="1428256277"/>
    <x v="745"/>
    <b v="0"/>
    <n v="15"/>
    <b v="1"/>
    <s v="theater/plays"/>
    <n v="113"/>
    <n v="30"/>
    <x v="8"/>
    <s v="plays"/>
    <x v="745"/>
    <d v="2015-04-05T17:51:17"/>
  </r>
  <r>
    <n v="2836"/>
    <s v="&quot;The Colored Museum&quot; by George C. Wolfe"/>
    <s v="We're fundraising $450 by Feb.17, 2017 to purchase the rights for the show &amp; any extra proceeds will be used toward props and costume."/>
    <x v="47"/>
    <n v="485"/>
    <x v="3"/>
    <s v="US"/>
    <s v="USD"/>
    <n v="1487393940"/>
    <x v="746"/>
    <b v="0"/>
    <n v="11"/>
    <b v="1"/>
    <s v="theater/plays"/>
    <n v="108"/>
    <n v="44.09"/>
    <x v="8"/>
    <s v="plays"/>
    <x v="746"/>
    <d v="2017-02-18T04:59:00"/>
  </r>
  <r>
    <n v="4004"/>
    <s v="South Florida Tours"/>
    <s v="Help Launch The Queen Into South Florida!"/>
    <x v="89"/>
    <n v="1"/>
    <x v="3"/>
    <s v="US"/>
    <s v="USD"/>
    <n v="1412740457"/>
    <x v="747"/>
    <b v="0"/>
    <n v="1"/>
    <b v="0"/>
    <s v="theater/plays"/>
    <n v="0"/>
    <n v="1"/>
    <x v="8"/>
    <s v="plays"/>
    <x v="747"/>
    <d v="2014-10-08T03:54:17"/>
  </r>
  <r>
    <n v="4051"/>
    <s v="Phantom of the Kun Opera"/>
    <s v="It is a heart-breaking life story of Wu family who tries to preserve the gem of Chinese Kun Opera through generations."/>
    <x v="89"/>
    <n v="0"/>
    <x v="3"/>
    <s v="US"/>
    <s v="USD"/>
    <n v="1399618380"/>
    <x v="748"/>
    <b v="0"/>
    <n v="0"/>
    <b v="0"/>
    <s v="theater/plays"/>
    <n v="0"/>
    <n v="0"/>
    <x v="8"/>
    <s v="plays"/>
    <x v="748"/>
    <d v="2014-05-09T06:53:00"/>
  </r>
  <r>
    <n v="4109"/>
    <s v="Jack the Lad"/>
    <s v="Jack the Lad - a new play that explores how far the boundaries of friendship will stretch when morality and loyalties clash."/>
    <x v="89"/>
    <n v="0"/>
    <x v="3"/>
    <s v="GB"/>
    <s v="GBP"/>
    <n v="1448805404"/>
    <x v="749"/>
    <b v="0"/>
    <n v="0"/>
    <b v="0"/>
    <s v="theater/plays"/>
    <n v="0"/>
    <n v="0"/>
    <x v="8"/>
    <s v="plays"/>
    <x v="749"/>
    <d v="2015-11-29T13:56:44"/>
  </r>
  <r>
    <n v="2849"/>
    <s v="100, Acre Wood"/>
    <s v="NonSens!cal tackles the struggles of four people with mental health issues/disorders inspired by A.A Milne's Winnie the Pooh"/>
    <x v="89"/>
    <n v="5"/>
    <x v="3"/>
    <s v="GB"/>
    <s v="GBP"/>
    <n v="1461406600"/>
    <x v="750"/>
    <b v="0"/>
    <n v="1"/>
    <b v="0"/>
    <s v="theater/plays"/>
    <n v="1"/>
    <n v="5"/>
    <x v="8"/>
    <s v="plays"/>
    <x v="750"/>
    <d v="2016-04-23T10:16:40"/>
  </r>
  <r>
    <n v="3858"/>
    <s v="Hamlet by CattyWhamPuss (with non-traditional casting)"/>
    <s v="With non-gender specific casting, CattyWhamPuss Theatre dismiss traditional casting biases in this, their ambitious first venture."/>
    <x v="89"/>
    <n v="10"/>
    <x v="3"/>
    <s v="GB"/>
    <s v="GBP"/>
    <n v="1432328400"/>
    <x v="751"/>
    <b v="0"/>
    <n v="1"/>
    <b v="0"/>
    <s v="theater/plays"/>
    <n v="2"/>
    <n v="10"/>
    <x v="8"/>
    <s v="plays"/>
    <x v="751"/>
    <d v="2015-05-22T21:00:00"/>
  </r>
  <r>
    <n v="2895"/>
    <s v="Alice In Wonderland (Polish) ALICJA W KRAINIE CZARÃ“W"/>
    <s v="Alice on stage with a magical twist to brighten your smile and warm your heart. Project is in Polish with semi-pro actors and children."/>
    <x v="89"/>
    <n v="23"/>
    <x v="3"/>
    <s v="US"/>
    <s v="USD"/>
    <n v="1403470800"/>
    <x v="752"/>
    <b v="0"/>
    <n v="4"/>
    <b v="0"/>
    <s v="theater/plays"/>
    <n v="5"/>
    <n v="5.75"/>
    <x v="8"/>
    <s v="plays"/>
    <x v="752"/>
    <d v="2014-06-22T21:00:00"/>
  </r>
  <r>
    <n v="4016"/>
    <s v="MENTAL Play"/>
    <s v="A new play and project exploring challenges faced by young adults struggling with mental health issues in contemporary Britain."/>
    <x v="89"/>
    <n v="70"/>
    <x v="3"/>
    <s v="GB"/>
    <s v="GBP"/>
    <n v="1410987400"/>
    <x v="753"/>
    <b v="0"/>
    <n v="7"/>
    <b v="0"/>
    <s v="theater/plays"/>
    <n v="14"/>
    <n v="10"/>
    <x v="8"/>
    <s v="plays"/>
    <x v="753"/>
    <d v="2014-09-17T20:56:40"/>
  </r>
  <r>
    <n v="3991"/>
    <s v="NTACTheatre - North Texas Actor's Collaborative Theatre"/>
    <s v="North Texas first actor-driven theatre company needs your help"/>
    <x v="89"/>
    <n v="100"/>
    <x v="3"/>
    <s v="US"/>
    <s v="USD"/>
    <n v="1433086082"/>
    <x v="754"/>
    <b v="0"/>
    <n v="1"/>
    <b v="0"/>
    <s v="theater/plays"/>
    <n v="20"/>
    <n v="100"/>
    <x v="8"/>
    <s v="plays"/>
    <x v="754"/>
    <d v="2015-05-31T15:28:02"/>
  </r>
  <r>
    <n v="4053"/>
    <s v="'Time at the Bar!' - Written and directed by Kieran Mellish"/>
    <s v="'Time at the Bar!' is a play written by Kieran Mellish, a student at Loughborough University and member of LSU Stage Society."/>
    <x v="89"/>
    <n v="110"/>
    <x v="3"/>
    <s v="GB"/>
    <s v="GBP"/>
    <n v="1416081600"/>
    <x v="755"/>
    <b v="0"/>
    <n v="2"/>
    <b v="0"/>
    <s v="theater/plays"/>
    <n v="22"/>
    <n v="55"/>
    <x v="8"/>
    <s v="plays"/>
    <x v="755"/>
    <d v="2014-11-15T20:00:00"/>
  </r>
  <r>
    <n v="4102"/>
    <s v="4th Wall Theatre Project"/>
    <s v="Local Community theater to get up and running in the Idaho Falls area. Something new, something different!"/>
    <x v="89"/>
    <n v="137"/>
    <x v="3"/>
    <s v="US"/>
    <s v="USD"/>
    <n v="1463343673"/>
    <x v="756"/>
    <b v="0"/>
    <n v="6"/>
    <b v="0"/>
    <s v="theater/plays"/>
    <n v="27"/>
    <n v="22.83"/>
    <x v="8"/>
    <s v="plays"/>
    <x v="756"/>
    <d v="2016-05-15T20:21:13"/>
  </r>
  <r>
    <n v="3141"/>
    <s v="GUTS: Black Comedy"/>
    <s v="We are a theatre society from the Groningen University in the Netherlands. _x000a_We would be more than happy for some help funding the play."/>
    <x v="89"/>
    <n v="258"/>
    <x v="3"/>
    <s v="NL"/>
    <s v="EUR"/>
    <n v="1492372800"/>
    <x v="757"/>
    <b v="0"/>
    <n v="8"/>
    <b v="0"/>
    <s v="theater/plays"/>
    <n v="52"/>
    <n v="32.25"/>
    <x v="8"/>
    <s v="plays"/>
    <x v="757"/>
    <d v="2017-04-16T20:00:00"/>
  </r>
  <r>
    <n v="4039"/>
    <s v="Defiant Entertainment presents: The Park Bench"/>
    <s v="Help stage an original One Act Play that brings awareness to Alzheimer's in its debut performance."/>
    <x v="89"/>
    <n v="300"/>
    <x v="3"/>
    <s v="US"/>
    <s v="USD"/>
    <n v="1448949540"/>
    <x v="758"/>
    <b v="0"/>
    <n v="5"/>
    <b v="0"/>
    <s v="theater/plays"/>
    <n v="60"/>
    <n v="60"/>
    <x v="8"/>
    <s v="plays"/>
    <x v="758"/>
    <d v="2015-12-01T05:59:00"/>
  </r>
  <r>
    <n v="3392"/>
    <s v="1 in 3"/>
    <s v="Life is more than the days you have left. 1 in 3 tells of two normal people &amp; their confrontation with mortality and the dice of fate."/>
    <x v="89"/>
    <n v="500"/>
    <x v="3"/>
    <s v="GB"/>
    <s v="GBP"/>
    <n v="1462565855"/>
    <x v="759"/>
    <b v="0"/>
    <n v="12"/>
    <b v="1"/>
    <s v="theater/plays"/>
    <n v="100"/>
    <n v="41.67"/>
    <x v="8"/>
    <s v="plays"/>
    <x v="759"/>
    <d v="2016-05-06T20:17:35"/>
  </r>
  <r>
    <n v="3572"/>
    <s v="Monster"/>
    <s v="A darkly comic one woman show by Abram Rooney as part of The Camden Fringe 2015."/>
    <x v="89"/>
    <n v="500"/>
    <x v="3"/>
    <s v="GB"/>
    <s v="GBP"/>
    <n v="1434894082"/>
    <x v="760"/>
    <b v="0"/>
    <n v="9"/>
    <b v="1"/>
    <s v="theater/plays"/>
    <n v="100"/>
    <n v="55.56"/>
    <x v="8"/>
    <s v="plays"/>
    <x v="76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x v="89"/>
    <n v="500"/>
    <x v="3"/>
    <s v="GB"/>
    <s v="GBP"/>
    <n v="1459444656"/>
    <x v="761"/>
    <b v="0"/>
    <n v="14"/>
    <b v="1"/>
    <s v="theater/plays"/>
    <n v="100"/>
    <n v="35.71"/>
    <x v="8"/>
    <s v="plays"/>
    <x v="761"/>
    <d v="2016-03-31T17:17:36"/>
  </r>
  <r>
    <n v="3650"/>
    <s v="Weald at The Finborough Theatre"/>
    <s v="A terse and delicate dissection of male emotions from a rural perspective: fathers and sons, legacy and heritage, molasses and mud."/>
    <x v="89"/>
    <n v="500"/>
    <x v="3"/>
    <s v="GB"/>
    <s v="GBP"/>
    <n v="1454412584"/>
    <x v="762"/>
    <b v="0"/>
    <n v="17"/>
    <b v="1"/>
    <s v="theater/plays"/>
    <n v="100"/>
    <n v="29.41"/>
    <x v="8"/>
    <s v="plays"/>
    <x v="762"/>
    <d v="2016-02-02T11:29:44"/>
  </r>
  <r>
    <n v="3829"/>
    <s v="Returning Home."/>
    <s v="A play that illustrates the symptoms of PTSD, shows its effect on families, and demonstrates some of the difficulties of treating it."/>
    <x v="89"/>
    <n v="501"/>
    <x v="3"/>
    <s v="US"/>
    <s v="USD"/>
    <n v="1472676371"/>
    <x v="763"/>
    <b v="0"/>
    <n v="8"/>
    <b v="1"/>
    <s v="theater/plays"/>
    <n v="100"/>
    <n v="62.63"/>
    <x v="8"/>
    <s v="plays"/>
    <x v="763"/>
    <d v="2016-08-31T20:46:11"/>
  </r>
  <r>
    <n v="539"/>
    <s v="&quot;The Tale of The Cockatrice&quot; by Peafrog Puppetry"/>
    <s v="A brand new show that unites puppetry, live music and storytelling to bring a forgotten English legend back to life!"/>
    <x v="89"/>
    <n v="503.22"/>
    <x v="3"/>
    <s v="GB"/>
    <s v="GBP"/>
    <n v="1467681107"/>
    <x v="764"/>
    <b v="0"/>
    <n v="20"/>
    <b v="1"/>
    <s v="theater/plays"/>
    <n v="101"/>
    <n v="25.16"/>
    <x v="8"/>
    <s v="plays"/>
    <x v="764"/>
    <d v="2016-07-05T01:11:47"/>
  </r>
  <r>
    <n v="3651"/>
    <s v="Staged Reading of &quot;The Rise and Fall of Little Voice&quot;"/>
    <s v="A Chicago staged reading of Jim Cartwright's 1992 play-with-music, &quot;The Rise and Fall of Little Voice.&quot;"/>
    <x v="89"/>
    <n v="520"/>
    <x v="3"/>
    <s v="US"/>
    <s v="USD"/>
    <n v="1407686340"/>
    <x v="765"/>
    <b v="0"/>
    <n v="9"/>
    <b v="1"/>
    <s v="theater/plays"/>
    <n v="104"/>
    <n v="57.78"/>
    <x v="8"/>
    <s v="plays"/>
    <x v="765"/>
    <d v="2014-08-10T15:59:00"/>
  </r>
  <r>
    <n v="3563"/>
    <s v="A History, w Nowell Edmurnds at the Edinburgh Fringe!"/>
    <s v="Written a solo show about celebrity, and I'll be performing it at the famous Just The Tonic this Edinburgh Fringe - Help me get there!"/>
    <x v="89"/>
    <n v="527.45000000000005"/>
    <x v="3"/>
    <s v="GB"/>
    <s v="GBP"/>
    <n v="1470078000"/>
    <x v="766"/>
    <b v="0"/>
    <n v="25"/>
    <b v="1"/>
    <s v="theater/plays"/>
    <n v="105"/>
    <n v="21.1"/>
    <x v="8"/>
    <s v="plays"/>
    <x v="766"/>
    <d v="2016-08-01T19:00:00"/>
  </r>
  <r>
    <n v="3525"/>
    <s v="Talk to Me Like The Rain and Let Me Listen"/>
    <s v="The Attic interns present Tennessee Williams's &quot;Talk to Me Like the Rain and Let Me Listen&quot; performing at The Flea Theater!"/>
    <x v="89"/>
    <n v="530"/>
    <x v="3"/>
    <s v="US"/>
    <s v="USD"/>
    <n v="1439136000"/>
    <x v="767"/>
    <b v="0"/>
    <n v="7"/>
    <b v="1"/>
    <s v="theater/plays"/>
    <n v="106"/>
    <n v="75.709999999999994"/>
    <x v="8"/>
    <s v="plays"/>
    <x v="767"/>
    <d v="2015-08-09T16:00:00"/>
  </r>
  <r>
    <n v="3831"/>
    <s v="Adopt a School for Shared Shakes Artists in the Schools"/>
    <s v="Help Shared Shakes to adopt Murphey Academy, a Title I elementary school in Greensboro for a full day of performances and workshops."/>
    <x v="89"/>
    <n v="530.11"/>
    <x v="3"/>
    <s v="US"/>
    <s v="USD"/>
    <n v="1415222545"/>
    <x v="768"/>
    <b v="0"/>
    <n v="9"/>
    <b v="1"/>
    <s v="theater/plays"/>
    <n v="106"/>
    <n v="58.9"/>
    <x v="8"/>
    <s v="plays"/>
    <x v="768"/>
    <d v="2014-11-05T21:22:25"/>
  </r>
  <r>
    <n v="3321"/>
    <s v="1001 Nights: Help bring this fascinating new play to the US"/>
    <s v="Help WSC Avant Bard bring to life the US premiere of a theatrical retelling of 1001 Nights, adapted by Hanan al Shaykh &amp; Tim Supple!"/>
    <x v="89"/>
    <n v="537"/>
    <x v="3"/>
    <s v="US"/>
    <s v="USD"/>
    <n v="1413431940"/>
    <x v="769"/>
    <b v="0"/>
    <n v="15"/>
    <b v="1"/>
    <s v="theater/plays"/>
    <n v="107"/>
    <n v="35.799999999999997"/>
    <x v="8"/>
    <s v="plays"/>
    <x v="769"/>
    <d v="2014-10-16T03:59:00"/>
  </r>
  <r>
    <n v="3133"/>
    <s v="Hell Has No Fury by TwentySomething @ Edinburgh Fringe"/>
    <s v="TwentySomething is taking Hell Has No Fury to Edinburgh! _x000a_We're looking for your support to get us there."/>
    <x v="89"/>
    <n v="540"/>
    <x v="3"/>
    <s v="GB"/>
    <s v="GBP"/>
    <n v="1490358834"/>
    <x v="770"/>
    <b v="0"/>
    <n v="16"/>
    <b v="0"/>
    <s v="theater/plays"/>
    <n v="108"/>
    <n v="33.75"/>
    <x v="8"/>
    <s v="plays"/>
    <x v="770"/>
    <d v="2017-03-24T12:33:54"/>
  </r>
  <r>
    <n v="3319"/>
    <s v="Down the Rabbit Hole"/>
    <s v="Down the Rabbit Hole is an exciting new play by Not Just Theatre Productions. To be performed at Matthew's Yard Theatre in Feb 2015"/>
    <x v="89"/>
    <n v="540"/>
    <x v="3"/>
    <s v="GB"/>
    <s v="GBP"/>
    <n v="1422712986"/>
    <x v="771"/>
    <b v="0"/>
    <n v="16"/>
    <b v="1"/>
    <s v="theater/plays"/>
    <n v="108"/>
    <n v="33.75"/>
    <x v="8"/>
    <s v="plays"/>
    <x v="771"/>
    <d v="2015-01-31T14:03:06"/>
  </r>
  <r>
    <n v="3181"/>
    <s v="ENDURING SONG"/>
    <s v="ENDURING SONG by award-winning Bear Trap Theatre, is a sweeping historical epic about love, loss and family set in the First Crusade."/>
    <x v="89"/>
    <n v="545"/>
    <x v="3"/>
    <s v="GB"/>
    <s v="GBP"/>
    <n v="1402848000"/>
    <x v="772"/>
    <b v="1"/>
    <n v="15"/>
    <b v="1"/>
    <s v="theater/plays"/>
    <n v="109"/>
    <n v="36.33"/>
    <x v="8"/>
    <s v="plays"/>
    <x v="772"/>
    <d v="2014-06-15T16:00:00"/>
  </r>
  <r>
    <n v="3514"/>
    <s v="In the Hours Before the Bars Open, a play by Nate HarpÃ©l"/>
    <s v="My play &quot;In the Hour Before the Bars Open&quot; has won an award from KCACTF, but I need to present the play in Georgia to receive it!"/>
    <x v="89"/>
    <n v="550"/>
    <x v="3"/>
    <s v="US"/>
    <s v="USD"/>
    <n v="1422853140"/>
    <x v="773"/>
    <b v="0"/>
    <n v="10"/>
    <b v="1"/>
    <s v="theater/plays"/>
    <n v="110"/>
    <n v="55"/>
    <x v="8"/>
    <s v="plays"/>
    <x v="773"/>
    <d v="2015-02-02T04:59:00"/>
  </r>
  <r>
    <n v="3291"/>
    <s v="THE DRESSER     TETCNY    The Ensemble Theatre Company of NY"/>
    <s v="We are raising funds for our second production. This will be the first NYC Equity production of THE DRESSER since 1982. www.TETCNY.org"/>
    <x v="89"/>
    <n v="570"/>
    <x v="3"/>
    <s v="US"/>
    <s v="USD"/>
    <n v="1442462340"/>
    <x v="774"/>
    <b v="0"/>
    <n v="14"/>
    <b v="1"/>
    <s v="theater/plays"/>
    <n v="114"/>
    <n v="40.71"/>
    <x v="8"/>
    <s v="plays"/>
    <x v="774"/>
    <d v="2015-09-17T03:59:00"/>
  </r>
  <r>
    <n v="3711"/>
    <s v="The Youth Shakespeare Project 2014"/>
    <s v="Two teachers and twenty kids bring one of Shakespeare's plays to life!"/>
    <x v="89"/>
    <n v="570"/>
    <x v="3"/>
    <s v="US"/>
    <s v="USD"/>
    <n v="1402848000"/>
    <x v="775"/>
    <b v="0"/>
    <n v="21"/>
    <b v="1"/>
    <s v="theater/plays"/>
    <n v="114"/>
    <n v="27.14"/>
    <x v="8"/>
    <s v="plays"/>
    <x v="775"/>
    <d v="2014-06-15T16:00:00"/>
  </r>
  <r>
    <n v="3700"/>
    <s v="Generations (Senior Project)"/>
    <s v="Help me produce the play I have written for my senior project!"/>
    <x v="89"/>
    <n v="606"/>
    <x v="3"/>
    <s v="US"/>
    <s v="USD"/>
    <n v="1412092800"/>
    <x v="776"/>
    <b v="0"/>
    <n v="18"/>
    <b v="1"/>
    <s v="theater/plays"/>
    <n v="121"/>
    <n v="33.67"/>
    <x v="8"/>
    <s v="plays"/>
    <x v="776"/>
    <d v="2014-09-30T16:00:00"/>
  </r>
  <r>
    <n v="1294"/>
    <s v="HELMER'S LOO"/>
    <s v="We have an award-winning Danish play, now we just need a bathroom set to perform it in. Spend a penny to help us build the set!"/>
    <x v="89"/>
    <n v="610"/>
    <x v="3"/>
    <s v="GB"/>
    <s v="GBP"/>
    <n v="1445252400"/>
    <x v="777"/>
    <b v="0"/>
    <n v="22"/>
    <b v="1"/>
    <s v="theater/plays"/>
    <n v="122"/>
    <n v="27.73"/>
    <x v="8"/>
    <s v="plays"/>
    <x v="777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x v="89"/>
    <n v="610"/>
    <x v="3"/>
    <s v="US"/>
    <s v="USD"/>
    <n v="1434542702"/>
    <x v="778"/>
    <b v="0"/>
    <n v="3"/>
    <b v="1"/>
    <s v="theater/plays"/>
    <n v="122"/>
    <n v="203.33"/>
    <x v="8"/>
    <s v="plays"/>
    <x v="778"/>
    <d v="2015-06-17T12:05:02"/>
  </r>
  <r>
    <n v="3409"/>
    <s v="Who Said Theatre Presents: The Calm"/>
    <s v="Exciting and visceral new-writing that challenges the way we view the fine line between war and terror..."/>
    <x v="89"/>
    <n v="618"/>
    <x v="3"/>
    <s v="GB"/>
    <s v="GBP"/>
    <n v="1469998680"/>
    <x v="779"/>
    <b v="0"/>
    <n v="21"/>
    <b v="1"/>
    <s v="theater/plays"/>
    <n v="124"/>
    <n v="29.43"/>
    <x v="8"/>
    <s v="plays"/>
    <x v="779"/>
    <d v="2016-07-31T20:58:00"/>
  </r>
  <r>
    <n v="3459"/>
    <s v="CYRIL THE SQUIRREL a magical children's theatre tour"/>
    <s v="Cyril needs your help to MAKE new puppet friends to accompany him on a magical journey through storytelling, puppetry and clown."/>
    <x v="89"/>
    <n v="631"/>
    <x v="3"/>
    <s v="GB"/>
    <s v="GBP"/>
    <n v="1463743860"/>
    <x v="780"/>
    <b v="0"/>
    <n v="36"/>
    <b v="1"/>
    <s v="theater/plays"/>
    <n v="126"/>
    <n v="17.53"/>
    <x v="8"/>
    <s v="plays"/>
    <x v="780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x v="89"/>
    <n v="631"/>
    <x v="3"/>
    <s v="US"/>
    <s v="USD"/>
    <n v="1447269367"/>
    <x v="781"/>
    <b v="0"/>
    <n v="8"/>
    <b v="1"/>
    <s v="theater/plays"/>
    <n v="126"/>
    <n v="78.88"/>
    <x v="8"/>
    <s v="plays"/>
    <x v="781"/>
    <d v="2015-11-11T19:16:07"/>
  </r>
  <r>
    <n v="3587"/>
    <s v="Blue Stockings @ The Cockpit Theatre"/>
    <s v="The GSA BA (Hons) Acting class of 2016 are taking a transfer of their GSA Production to The Cockpit Theatre in London"/>
    <x v="89"/>
    <n v="633"/>
    <x v="3"/>
    <s v="GB"/>
    <s v="GBP"/>
    <n v="1467054000"/>
    <x v="782"/>
    <b v="0"/>
    <n v="28"/>
    <b v="1"/>
    <s v="theater/plays"/>
    <n v="127"/>
    <n v="22.61"/>
    <x v="8"/>
    <s v="plays"/>
    <x v="782"/>
    <d v="2016-06-27T19:00:00"/>
  </r>
  <r>
    <n v="3136"/>
    <s v="Heroines"/>
    <s v="Help emberfly theatre put on their first production Heroines and pay our actors and creative team! Follow us @emberflytheatre"/>
    <x v="89"/>
    <n v="639"/>
    <x v="3"/>
    <s v="GB"/>
    <s v="GBP"/>
    <n v="1491001140"/>
    <x v="783"/>
    <b v="0"/>
    <n v="22"/>
    <b v="0"/>
    <s v="theater/plays"/>
    <n v="128"/>
    <n v="29.05"/>
    <x v="8"/>
    <s v="plays"/>
    <x v="783"/>
    <d v="2017-03-31T22:59:00"/>
  </r>
  <r>
    <n v="3345"/>
    <s v="Ultramarine Girl: A Cup Full of Courage"/>
    <s v="Please help us raise funds for the production costs of a world premiere production of a play that will raise awareness for spina bifida"/>
    <x v="89"/>
    <n v="650"/>
    <x v="3"/>
    <s v="US"/>
    <s v="USD"/>
    <n v="1429317420"/>
    <x v="784"/>
    <b v="0"/>
    <n v="13"/>
    <b v="1"/>
    <s v="theater/plays"/>
    <n v="130"/>
    <n v="50"/>
    <x v="8"/>
    <s v="plays"/>
    <x v="784"/>
    <d v="2015-04-18T00:37:00"/>
  </r>
  <r>
    <n v="3413"/>
    <s v="Edward Albee's The Goat, or Who is Sylvia?"/>
    <s v="The RC Players are beyond excited to be bringing this controversial, socially-minded show to Michigan's campus, but we need your help!"/>
    <x v="89"/>
    <n v="650"/>
    <x v="3"/>
    <s v="US"/>
    <s v="USD"/>
    <n v="1425099540"/>
    <x v="785"/>
    <b v="0"/>
    <n v="14"/>
    <b v="1"/>
    <s v="theater/plays"/>
    <n v="130"/>
    <n v="46.43"/>
    <x v="8"/>
    <s v="plays"/>
    <x v="785"/>
    <d v="2015-02-28T04:59:00"/>
  </r>
  <r>
    <n v="3529"/>
    <s v="Face Off Theatre Company Inaugural Season 2015-2016"/>
    <s v="Partners w/the Black Arts &amp; Cultural Center; we use theatre to EDUCATE &amp; EMPOWER through diverse expressions of the human experience."/>
    <x v="89"/>
    <n v="660"/>
    <x v="3"/>
    <s v="US"/>
    <s v="USD"/>
    <n v="1436749200"/>
    <x v="786"/>
    <b v="0"/>
    <n v="18"/>
    <b v="1"/>
    <s v="theater/plays"/>
    <n v="132"/>
    <n v="36.67"/>
    <x v="8"/>
    <s v="plays"/>
    <x v="786"/>
    <d v="2015-07-13T01:00:00"/>
  </r>
  <r>
    <n v="2801"/>
    <s v="A Dream Play"/>
    <s v="Arise Theatre Company's production of August Strindberg's expressionist masterpiece 'A Dream Play'."/>
    <x v="89"/>
    <n v="666"/>
    <x v="3"/>
    <s v="AU"/>
    <s v="AUD"/>
    <n v="1412938800"/>
    <x v="787"/>
    <b v="0"/>
    <n v="13"/>
    <b v="1"/>
    <s v="theater/plays"/>
    <n v="133"/>
    <n v="51.23"/>
    <x v="8"/>
    <s v="plays"/>
    <x v="787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x v="89"/>
    <n v="665.21"/>
    <x v="3"/>
    <s v="GB"/>
    <s v="GBP"/>
    <n v="1487580602"/>
    <x v="788"/>
    <b v="0"/>
    <n v="25"/>
    <b v="1"/>
    <s v="theater/plays"/>
    <n v="133"/>
    <n v="26.61"/>
    <x v="8"/>
    <s v="plays"/>
    <x v="788"/>
    <d v="2017-02-20T08:50:02"/>
  </r>
  <r>
    <n v="3461"/>
    <s v="Foolish Mortals present Shakespeare's Twelfth Night"/>
    <s v="A new production of Twelfth Night with an ambitious and enthusiastic group of high school students who love Shakespeare and teamwork."/>
    <x v="89"/>
    <n v="695"/>
    <x v="3"/>
    <s v="US"/>
    <s v="USD"/>
    <n v="1477710000"/>
    <x v="789"/>
    <b v="0"/>
    <n v="12"/>
    <b v="1"/>
    <s v="theater/plays"/>
    <n v="139"/>
    <n v="57.92"/>
    <x v="8"/>
    <s v="plays"/>
    <x v="789"/>
    <d v="2016-10-29T03:00:00"/>
  </r>
  <r>
    <n v="3450"/>
    <s v="The Beautiful House"/>
    <s v="The Beautiful House' is a story of modern mummification and the present day post-humanist crisis in our relationship with death."/>
    <x v="89"/>
    <n v="760"/>
    <x v="3"/>
    <s v="GB"/>
    <s v="GBP"/>
    <n v="1427990071"/>
    <x v="790"/>
    <b v="0"/>
    <n v="39"/>
    <b v="1"/>
    <s v="theater/plays"/>
    <n v="152"/>
    <n v="19.489999999999998"/>
    <x v="8"/>
    <s v="plays"/>
    <x v="790"/>
    <d v="2015-04-02T15:54:31"/>
  </r>
  <r>
    <n v="146"/>
    <s v="#CalExit...War of 2020 (Canceled)"/>
    <s v="California and the west have declared their refusal to support the election of a staunch conservative president. Will it be Civil War?"/>
    <x v="5"/>
    <n v="115"/>
    <x v="0"/>
    <s v="US"/>
    <s v="USD"/>
    <n v="1484698998"/>
    <x v="791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x v="30"/>
    <n v="92"/>
    <x v="0"/>
    <s v="US"/>
    <s v="USD"/>
    <n v="1419494400"/>
    <x v="792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x v="13"/>
    <n v="359"/>
    <x v="0"/>
    <s v="US"/>
    <s v="USD"/>
    <n v="1417532644"/>
    <x v="793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x v="189"/>
    <n v="640"/>
    <x v="1"/>
    <s v="US"/>
    <s v="USD"/>
    <n v="1411150701"/>
    <x v="794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x v="32"/>
    <n v="279"/>
    <x v="1"/>
    <s v="US"/>
    <s v="USD"/>
    <n v="1412500322"/>
    <x v="795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x v="13"/>
    <n v="360"/>
    <x v="1"/>
    <s v="US"/>
    <s v="USD"/>
    <n v="1440101160"/>
    <x v="796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x v="190"/>
    <n v="250"/>
    <x v="1"/>
    <s v="GB"/>
    <s v="GBP"/>
    <n v="1433064540"/>
    <x v="797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x v="97"/>
    <n v="430"/>
    <x v="1"/>
    <s v="US"/>
    <s v="USD"/>
    <n v="1410416097"/>
    <x v="798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x v="5"/>
    <n v="153"/>
    <x v="1"/>
    <s v="US"/>
    <s v="USD"/>
    <n v="1370470430"/>
    <x v="799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x v="30"/>
    <n v="133"/>
    <x v="1"/>
    <s v="US"/>
    <s v="USD"/>
    <n v="1456851914"/>
    <x v="800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x v="13"/>
    <n v="396"/>
    <x v="1"/>
    <s v="US"/>
    <s v="USD"/>
    <n v="1392417800"/>
    <x v="801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x v="30"/>
    <n v="82"/>
    <x v="1"/>
    <s v="US"/>
    <s v="USD"/>
    <n v="1417007640"/>
    <x v="802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x v="116"/>
    <n v="61"/>
    <x v="1"/>
    <s v="US"/>
    <s v="USD"/>
    <n v="1382414340"/>
    <x v="803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x v="30"/>
    <n v="76"/>
    <x v="1"/>
    <s v="US"/>
    <s v="USD"/>
    <n v="1347057464"/>
    <x v="80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x v="9"/>
    <n v="51"/>
    <x v="1"/>
    <s v="US"/>
    <s v="USD"/>
    <n v="1389844800"/>
    <x v="805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x v="191"/>
    <n v="30"/>
    <x v="1"/>
    <s v="US"/>
    <s v="USD"/>
    <n v="1419483600"/>
    <x v="806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x v="5"/>
    <n v="230"/>
    <x v="1"/>
    <s v="US"/>
    <s v="USD"/>
    <n v="1332073025"/>
    <x v="807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x v="192"/>
    <n v="335"/>
    <x v="1"/>
    <s v="US"/>
    <s v="USD"/>
    <n v="1334097387"/>
    <x v="808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x v="13"/>
    <n v="400"/>
    <x v="1"/>
    <s v="US"/>
    <s v="USD"/>
    <n v="1337955240"/>
    <x v="809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x v="41"/>
    <n v="205"/>
    <x v="1"/>
    <s v="US"/>
    <s v="USD"/>
    <n v="1486046761"/>
    <x v="810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x v="131"/>
    <n v="25"/>
    <x v="1"/>
    <s v="US"/>
    <s v="USD"/>
    <n v="1446080834"/>
    <x v="811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x v="89"/>
    <n v="6"/>
    <x v="1"/>
    <s v="US"/>
    <s v="USD"/>
    <n v="1467647160"/>
    <x v="812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x v="9"/>
    <n v="35"/>
    <x v="1"/>
    <s v="CA"/>
    <s v="CAD"/>
    <n v="1485838800"/>
    <x v="813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x v="43"/>
    <n v="1366"/>
    <x v="1"/>
    <s v="DE"/>
    <s v="EUR"/>
    <n v="1480721803"/>
    <x v="814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92"/>
    <n v="245"/>
    <x v="1"/>
    <s v="NZ"/>
    <s v="NZD"/>
    <n v="1452942000"/>
    <x v="815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x v="29"/>
    <n v="20"/>
    <x v="1"/>
    <s v="CA"/>
    <s v="CAD"/>
    <n v="1451679612"/>
    <x v="816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x v="193"/>
    <n v="80"/>
    <x v="1"/>
    <s v="GB"/>
    <s v="GBP"/>
    <n v="1476873507"/>
    <x v="81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x v="27"/>
    <n v="175"/>
    <x v="1"/>
    <s v="US"/>
    <s v="USD"/>
    <n v="1419539223"/>
    <x v="818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x v="26"/>
    <n v="10"/>
    <x v="1"/>
    <s v="US"/>
    <s v="USD"/>
    <n v="1426522316"/>
    <x v="819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x v="30"/>
    <n v="56"/>
    <x v="1"/>
    <s v="US"/>
    <s v="USD"/>
    <n v="1424032207"/>
    <x v="820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x v="30"/>
    <n v="140"/>
    <x v="0"/>
    <s v="CA"/>
    <s v="CAD"/>
    <n v="1419626139"/>
    <x v="821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x v="43"/>
    <n v="1461"/>
    <x v="0"/>
    <s v="US"/>
    <s v="USD"/>
    <n v="1434405980"/>
    <x v="822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x v="194"/>
    <n v="5"/>
    <x v="0"/>
    <s v="GB"/>
    <s v="GBP"/>
    <n v="1448761744"/>
    <x v="823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x v="50"/>
    <n v="300"/>
    <x v="0"/>
    <s v="CA"/>
    <s v="CAD"/>
    <n v="1408986738"/>
    <x v="824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2"/>
    <n v="261"/>
    <x v="0"/>
    <s v="US"/>
    <s v="USD"/>
    <n v="1467934937"/>
    <x v="825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x v="13"/>
    <n v="690"/>
    <x v="0"/>
    <s v="CA"/>
    <s v="CAD"/>
    <n v="1464460329"/>
    <x v="826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x v="30"/>
    <n v="95"/>
    <x v="1"/>
    <s v="US"/>
    <s v="USD"/>
    <n v="1477236559"/>
    <x v="827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x v="56"/>
    <n v="1471"/>
    <x v="1"/>
    <s v="CA"/>
    <s v="CAD"/>
    <n v="1423333581"/>
    <x v="828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x v="106"/>
    <n v="298"/>
    <x v="1"/>
    <s v="US"/>
    <s v="USD"/>
    <n v="1477949764"/>
    <x v="829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x v="13"/>
    <n v="260"/>
    <x v="1"/>
    <s v="US"/>
    <s v="USD"/>
    <n v="1435711246"/>
    <x v="830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x v="49"/>
    <n v="636"/>
    <x v="1"/>
    <s v="US"/>
    <s v="USD"/>
    <n v="1414758620"/>
    <x v="831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x v="3"/>
    <n v="481"/>
    <x v="1"/>
    <s v="CA"/>
    <s v="CAD"/>
    <n v="1487565468"/>
    <x v="832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x v="56"/>
    <n v="977"/>
    <x v="1"/>
    <s v="NL"/>
    <s v="EUR"/>
    <n v="1484999278"/>
    <x v="833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x v="32"/>
    <n v="199"/>
    <x v="1"/>
    <s v="IT"/>
    <s v="EUR"/>
    <n v="1465130532"/>
    <x v="834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x v="27"/>
    <n v="90"/>
    <x v="1"/>
    <s v="US"/>
    <s v="USD"/>
    <n v="1487397540"/>
    <x v="835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41"/>
    <n v="194"/>
    <x v="1"/>
    <s v="US"/>
    <s v="USD"/>
    <n v="1456189076"/>
    <x v="83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x v="195"/>
    <n v="32"/>
    <x v="1"/>
    <s v="GB"/>
    <s v="GBP"/>
    <n v="1431298860"/>
    <x v="837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x v="1"/>
    <n v="21"/>
    <x v="1"/>
    <s v="US"/>
    <s v="USD"/>
    <n v="1375313577"/>
    <x v="838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x v="40"/>
    <n v="65"/>
    <x v="1"/>
    <s v="US"/>
    <s v="USD"/>
    <n v="1299786527"/>
    <x v="839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x v="85"/>
    <n v="45"/>
    <x v="1"/>
    <s v="US"/>
    <s v="USD"/>
    <n v="1352610040"/>
    <x v="8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x v="9"/>
    <n v="65"/>
    <x v="1"/>
    <s v="US"/>
    <s v="USD"/>
    <n v="1293082524"/>
    <x v="841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x v="196"/>
    <n v="30"/>
    <x v="1"/>
    <s v="US"/>
    <s v="USD"/>
    <n v="1326520886"/>
    <x v="842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x v="59"/>
    <n v="20"/>
    <x v="1"/>
    <s v="US"/>
    <s v="USD"/>
    <n v="1336789860"/>
    <x v="843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x v="85"/>
    <n v="30"/>
    <x v="1"/>
    <s v="US"/>
    <s v="USD"/>
    <n v="1355197047"/>
    <x v="844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x v="9"/>
    <n v="30"/>
    <x v="1"/>
    <s v="US"/>
    <s v="USD"/>
    <n v="1405305000"/>
    <x v="845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x v="5"/>
    <n v="100"/>
    <x v="1"/>
    <s v="US"/>
    <s v="USD"/>
    <n v="1355930645"/>
    <x v="846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x v="85"/>
    <n v="50"/>
    <x v="1"/>
    <s v="US"/>
    <s v="USD"/>
    <n v="1454054429"/>
    <x v="847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x v="85"/>
    <n v="40"/>
    <x v="1"/>
    <s v="US"/>
    <s v="USD"/>
    <n v="1383509357"/>
    <x v="848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x v="197"/>
    <n v="40"/>
    <x v="1"/>
    <s v="US"/>
    <s v="USD"/>
    <n v="1372622280"/>
    <x v="849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x v="5"/>
    <n v="273"/>
    <x v="1"/>
    <s v="DE"/>
    <s v="EUR"/>
    <n v="1456016576"/>
    <x v="850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x v="41"/>
    <n v="126"/>
    <x v="1"/>
    <s v="US"/>
    <s v="USD"/>
    <n v="1422158199"/>
    <x v="851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x v="106"/>
    <n v="377"/>
    <x v="1"/>
    <s v="US"/>
    <s v="USD"/>
    <n v="1476717319"/>
    <x v="852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21"/>
    <n v="879"/>
    <x v="1"/>
    <s v="CA"/>
    <s v="CAD"/>
    <n v="1441119919"/>
    <x v="853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2"/>
    <n v="298"/>
    <x v="1"/>
    <s v="US"/>
    <s v="USD"/>
    <n v="1477454340"/>
    <x v="854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x v="40"/>
    <n v="106"/>
    <x v="1"/>
    <s v="US"/>
    <s v="USD"/>
    <n v="1408134034"/>
    <x v="855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x v="13"/>
    <n v="280"/>
    <x v="1"/>
    <s v="US"/>
    <s v="USD"/>
    <n v="1458925156"/>
    <x v="8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x v="30"/>
    <n v="106"/>
    <x v="1"/>
    <s v="US"/>
    <s v="USD"/>
    <n v="1427507208"/>
    <x v="857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x v="9"/>
    <n v="65"/>
    <x v="1"/>
    <s v="US"/>
    <s v="USD"/>
    <n v="1417145297"/>
    <x v="858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x v="41"/>
    <n v="212"/>
    <x v="0"/>
    <s v="US"/>
    <s v="USD"/>
    <n v="1474766189"/>
    <x v="85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x v="25"/>
    <n v="15"/>
    <x v="0"/>
    <s v="US"/>
    <s v="USD"/>
    <n v="1488773332"/>
    <x v="860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x v="9"/>
    <n v="50"/>
    <x v="0"/>
    <s v="US"/>
    <s v="USD"/>
    <n v="1429134893"/>
    <x v="861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x v="30"/>
    <n v="70"/>
    <x v="1"/>
    <s v="US"/>
    <s v="USD"/>
    <n v="1349050622"/>
    <x v="86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x v="68"/>
    <n v="10"/>
    <x v="1"/>
    <s v="US"/>
    <s v="USD"/>
    <n v="1318806541"/>
    <x v="863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x v="30"/>
    <n v="56"/>
    <x v="1"/>
    <s v="US"/>
    <s v="USD"/>
    <n v="1344635088"/>
    <x v="864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13"/>
    <n v="410"/>
    <x v="1"/>
    <s v="CA"/>
    <s v="CAD"/>
    <n v="1406994583"/>
    <x v="865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x v="59"/>
    <n v="21"/>
    <x v="1"/>
    <s v="US"/>
    <s v="USD"/>
    <n v="1357432638"/>
    <x v="866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x v="9"/>
    <n v="25"/>
    <x v="1"/>
    <s v="GB"/>
    <s v="GBP"/>
    <n v="1431547468"/>
    <x v="867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x v="13"/>
    <n v="255"/>
    <x v="1"/>
    <s v="US"/>
    <s v="USD"/>
    <n v="1354919022"/>
    <x v="868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x v="26"/>
    <n v="5"/>
    <x v="1"/>
    <s v="GB"/>
    <s v="GBP"/>
    <n v="1408058820"/>
    <x v="869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x v="59"/>
    <n v="10"/>
    <x v="1"/>
    <s v="US"/>
    <s v="USD"/>
    <n v="1468482694"/>
    <x v="870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x v="1"/>
    <n v="20"/>
    <x v="1"/>
    <s v="GB"/>
    <s v="GBP"/>
    <n v="1406799981"/>
    <x v="87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x v="40"/>
    <n v="50"/>
    <x v="1"/>
    <s v="US"/>
    <s v="USD"/>
    <n v="1434647305"/>
    <x v="872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x v="32"/>
    <n v="188"/>
    <x v="1"/>
    <s v="US"/>
    <s v="USD"/>
    <n v="1408040408"/>
    <x v="873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x v="197"/>
    <n v="25"/>
    <x v="0"/>
    <s v="US"/>
    <s v="USD"/>
    <n v="1334592000"/>
    <x v="874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x v="9"/>
    <n v="40"/>
    <x v="0"/>
    <s v="US"/>
    <s v="USD"/>
    <n v="1381090870"/>
    <x v="875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x v="198"/>
    <n v="5"/>
    <x v="0"/>
    <s v="US"/>
    <s v="USD"/>
    <n v="1315747080"/>
    <x v="876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x v="199"/>
    <n v="28"/>
    <x v="0"/>
    <s v="US"/>
    <s v="USD"/>
    <n v="1429375922"/>
    <x v="877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x v="138"/>
    <n v="2028"/>
    <x v="0"/>
    <s v="US"/>
    <s v="USD"/>
    <n v="1477065860"/>
    <x v="878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x v="56"/>
    <n v="503"/>
    <x v="0"/>
    <s v="NL"/>
    <s v="EUR"/>
    <n v="1483138800"/>
    <x v="879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00"/>
    <n v="6019"/>
    <x v="0"/>
    <s v="SE"/>
    <s v="SEK"/>
    <n v="1482515937"/>
    <x v="880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x v="56"/>
    <n v="1130"/>
    <x v="0"/>
    <s v="US"/>
    <s v="USD"/>
    <n v="1421348428"/>
    <x v="881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x v="13"/>
    <n v="408"/>
    <x v="0"/>
    <s v="US"/>
    <s v="USD"/>
    <n v="1417501145"/>
    <x v="882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x v="14"/>
    <n v="3417"/>
    <x v="0"/>
    <s v="US"/>
    <s v="USD"/>
    <n v="1471435554"/>
    <x v="883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x v="1"/>
    <n v="15"/>
    <x v="1"/>
    <s v="US"/>
    <s v="USD"/>
    <n v="1407847978"/>
    <x v="884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x v="131"/>
    <n v="55"/>
    <x v="1"/>
    <s v="US"/>
    <s v="USD"/>
    <n v="1442315460"/>
    <x v="885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x v="30"/>
    <n v="77"/>
    <x v="1"/>
    <s v="DE"/>
    <s v="EUR"/>
    <n v="1456043057"/>
    <x v="886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x v="138"/>
    <n v="2020"/>
    <x v="1"/>
    <s v="GB"/>
    <s v="GBP"/>
    <n v="1441995769"/>
    <x v="887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x v="123"/>
    <n v="15"/>
    <x v="0"/>
    <s v="ES"/>
    <s v="EUR"/>
    <n v="1461535140"/>
    <x v="888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x v="12"/>
    <n v="50"/>
    <x v="1"/>
    <s v="US"/>
    <s v="USD"/>
    <n v="1469162275"/>
    <x v="889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x v="4"/>
    <n v="30"/>
    <x v="1"/>
    <s v="US"/>
    <s v="USD"/>
    <n v="1308431646"/>
    <x v="890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x v="30"/>
    <n v="67"/>
    <x v="0"/>
    <s v="US"/>
    <s v="USD"/>
    <n v="1383789603"/>
    <x v="891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x v="24"/>
    <n v="85"/>
    <x v="0"/>
    <s v="GB"/>
    <s v="GBP"/>
    <n v="1394815751"/>
    <x v="892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x v="201"/>
    <n v="80"/>
    <x v="0"/>
    <s v="GB"/>
    <s v="GBP"/>
    <n v="1434738483"/>
    <x v="89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x v="30"/>
    <n v="55"/>
    <x v="0"/>
    <s v="US"/>
    <s v="USD"/>
    <n v="1343161248"/>
    <x v="894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x v="202"/>
    <n v="28"/>
    <x v="0"/>
    <s v="US"/>
    <s v="USD"/>
    <n v="1377734091"/>
    <x v="895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x v="26"/>
    <n v="5"/>
    <x v="1"/>
    <s v="GB"/>
    <s v="GBP"/>
    <n v="1450521990"/>
    <x v="896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x v="9"/>
    <n v="51"/>
    <x v="1"/>
    <s v="US"/>
    <s v="USD"/>
    <n v="1441003537"/>
    <x v="89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x v="9"/>
    <n v="34"/>
    <x v="1"/>
    <s v="DE"/>
    <s v="EUR"/>
    <n v="1453122000"/>
    <x v="89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x v="4"/>
    <n v="35"/>
    <x v="1"/>
    <s v="US"/>
    <s v="USD"/>
    <n v="1410958191"/>
    <x v="899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x v="24"/>
    <n v="35"/>
    <x v="1"/>
    <s v="US"/>
    <s v="USD"/>
    <n v="1414707762"/>
    <x v="900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x v="1"/>
    <n v="22"/>
    <x v="1"/>
    <s v="US"/>
    <s v="USD"/>
    <n v="1447018833"/>
    <x v="901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x v="11"/>
    <n v="76"/>
    <x v="1"/>
    <s v="GB"/>
    <s v="GBP"/>
    <n v="1414795542"/>
    <x v="90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x v="40"/>
    <n v="40"/>
    <x v="1"/>
    <s v="US"/>
    <s v="USD"/>
    <n v="1421042403"/>
    <x v="9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x v="1"/>
    <n v="40"/>
    <x v="1"/>
    <s v="AU"/>
    <s v="AUD"/>
    <n v="1417127040"/>
    <x v="904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x v="32"/>
    <n v="125"/>
    <x v="1"/>
    <s v="US"/>
    <s v="USD"/>
    <n v="1488340800"/>
    <x v="905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x v="5"/>
    <n v="212"/>
    <x v="1"/>
    <s v="US"/>
    <s v="USD"/>
    <n v="1435633602"/>
    <x v="906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x v="30"/>
    <n v="51"/>
    <x v="1"/>
    <s v="US"/>
    <s v="USD"/>
    <n v="1470519308"/>
    <x v="907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x v="26"/>
    <n v="12"/>
    <x v="1"/>
    <s v="NL"/>
    <s v="EUR"/>
    <n v="1425495447"/>
    <x v="908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x v="203"/>
    <n v="637"/>
    <x v="1"/>
    <s v="GB"/>
    <s v="GBP"/>
    <n v="1412770578"/>
    <x v="909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x v="5"/>
    <n v="102"/>
    <x v="1"/>
    <s v="US"/>
    <s v="USD"/>
    <n v="1478542375"/>
    <x v="910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x v="32"/>
    <n v="260"/>
    <x v="1"/>
    <s v="US"/>
    <s v="USD"/>
    <n v="1407869851"/>
    <x v="91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x v="9"/>
    <n v="50"/>
    <x v="1"/>
    <s v="US"/>
    <s v="USD"/>
    <n v="1481473208"/>
    <x v="912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x v="204"/>
    <n v="236"/>
    <x v="1"/>
    <s v="GB"/>
    <s v="GBP"/>
    <n v="1415882108"/>
    <x v="913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x v="13"/>
    <n v="284"/>
    <x v="1"/>
    <s v="CH"/>
    <s v="CHF"/>
    <n v="1484156948"/>
    <x v="914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x v="49"/>
    <n v="852"/>
    <x v="1"/>
    <s v="US"/>
    <s v="USD"/>
    <n v="1438734833"/>
    <x v="915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x v="205"/>
    <n v="2716"/>
    <x v="1"/>
    <s v="US"/>
    <s v="USD"/>
    <n v="1416125148"/>
    <x v="916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x v="13"/>
    <n v="405"/>
    <x v="1"/>
    <s v="NO"/>
    <s v="NOK"/>
    <n v="1468392599"/>
    <x v="917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x v="76"/>
    <n v="2"/>
    <x v="1"/>
    <s v="US"/>
    <s v="USD"/>
    <n v="1390921827"/>
    <x v="918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x v="206"/>
    <n v="26"/>
    <x v="1"/>
    <s v="US"/>
    <s v="USD"/>
    <n v="1310837574"/>
    <x v="919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x v="30"/>
    <n v="85"/>
    <x v="1"/>
    <s v="US"/>
    <s v="USD"/>
    <n v="1337447105"/>
    <x v="920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x v="41"/>
    <n v="108"/>
    <x v="2"/>
    <s v="US"/>
    <s v="USD"/>
    <n v="1493571600"/>
    <x v="921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x v="207"/>
    <n v="108"/>
    <x v="0"/>
    <s v="NZ"/>
    <s v="NZD"/>
    <n v="1430360739"/>
    <x v="922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x v="40"/>
    <n v="55"/>
    <x v="0"/>
    <s v="AU"/>
    <s v="AUD"/>
    <n v="1430604136"/>
    <x v="923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x v="13"/>
    <n v="670"/>
    <x v="0"/>
    <s v="US"/>
    <s v="USD"/>
    <n v="1461622616"/>
    <x v="924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x v="26"/>
    <n v="8"/>
    <x v="0"/>
    <s v="US"/>
    <s v="USD"/>
    <n v="1415932643"/>
    <x v="925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52"/>
    <n v="788"/>
    <x v="0"/>
    <s v="US"/>
    <s v="USD"/>
    <n v="1438793432"/>
    <x v="926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x v="43"/>
    <n v="1026"/>
    <x v="0"/>
    <s v="US"/>
    <s v="USD"/>
    <n v="1469199740"/>
    <x v="927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118"/>
    <n v="463"/>
    <x v="0"/>
    <s v="US"/>
    <s v="USD"/>
    <n v="1421350140"/>
    <x v="928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x v="39"/>
    <n v="201"/>
    <x v="1"/>
    <s v="US"/>
    <s v="USD"/>
    <n v="1457207096"/>
    <x v="929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x v="32"/>
    <n v="151"/>
    <x v="1"/>
    <s v="US"/>
    <s v="USD"/>
    <n v="1440524082"/>
    <x v="930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x v="1"/>
    <n v="25"/>
    <x v="1"/>
    <s v="US"/>
    <s v="USD"/>
    <n v="1401579000"/>
    <x v="931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x v="49"/>
    <n v="335"/>
    <x v="1"/>
    <s v="US"/>
    <s v="USD"/>
    <n v="1468615346"/>
    <x v="932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x v="32"/>
    <n v="310"/>
    <x v="1"/>
    <s v="US"/>
    <s v="USD"/>
    <n v="1414445108"/>
    <x v="933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x v="208"/>
    <n v="2005"/>
    <x v="1"/>
    <s v="NO"/>
    <s v="NOK"/>
    <n v="1486313040"/>
    <x v="934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x v="1"/>
    <n v="21"/>
    <x v="1"/>
    <s v="US"/>
    <s v="USD"/>
    <n v="1455246504"/>
    <x v="935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x v="9"/>
    <n v="30"/>
    <x v="1"/>
    <s v="GB"/>
    <s v="GBP"/>
    <n v="1443906000"/>
    <x v="936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x v="22"/>
    <n v="1000"/>
    <x v="1"/>
    <s v="GB"/>
    <s v="GBP"/>
    <n v="1429554349"/>
    <x v="937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x v="30"/>
    <n v="75"/>
    <x v="0"/>
    <s v="DE"/>
    <s v="EUR"/>
    <n v="1476189339"/>
    <x v="938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x v="30"/>
    <n v="100"/>
    <x v="0"/>
    <s v="US"/>
    <s v="USD"/>
    <n v="1462827000"/>
    <x v="93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x v="30"/>
    <n v="50"/>
    <x v="0"/>
    <s v="GB"/>
    <s v="GBP"/>
    <n v="1472745594"/>
    <x v="940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x v="12"/>
    <n v="59"/>
    <x v="0"/>
    <s v="US"/>
    <s v="USD"/>
    <n v="1486590035"/>
    <x v="941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x v="54"/>
    <n v="51"/>
    <x v="0"/>
    <s v="US"/>
    <s v="USD"/>
    <n v="1431745200"/>
    <x v="942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x v="26"/>
    <n v="5"/>
    <x v="1"/>
    <s v="US"/>
    <s v="USD"/>
    <n v="1426526880"/>
    <x v="943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x v="209"/>
    <n v="90"/>
    <x v="1"/>
    <s v="US"/>
    <s v="USD"/>
    <n v="1407089147"/>
    <x v="944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x v="25"/>
    <n v="15"/>
    <x v="1"/>
    <s v="US"/>
    <s v="USD"/>
    <n v="1410811740"/>
    <x v="945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x v="29"/>
    <n v="36"/>
    <x v="0"/>
    <s v="CA"/>
    <s v="CAD"/>
    <n v="1439533019"/>
    <x v="946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27"/>
    <n v="106"/>
    <x v="0"/>
    <s v="US"/>
    <s v="USD"/>
    <n v="1457543360"/>
    <x v="947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x v="49"/>
    <n v="358"/>
    <x v="0"/>
    <s v="US"/>
    <s v="USD"/>
    <n v="1482332343"/>
    <x v="948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x v="56"/>
    <n v="885"/>
    <x v="0"/>
    <s v="AU"/>
    <s v="AUD"/>
    <n v="1418183325"/>
    <x v="949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x v="210"/>
    <n v="276"/>
    <x v="1"/>
    <s v="ES"/>
    <s v="EUR"/>
    <n v="1459915491"/>
    <x v="950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x v="40"/>
    <n v="55"/>
    <x v="1"/>
    <s v="US"/>
    <s v="USD"/>
    <n v="1405027750"/>
    <x v="951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x v="0"/>
    <n v="800"/>
    <x v="1"/>
    <s v="US"/>
    <s v="USD"/>
    <n v="1407621425"/>
    <x v="952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x v="85"/>
    <n v="25"/>
    <x v="1"/>
    <s v="US"/>
    <s v="USD"/>
    <n v="1427266860"/>
    <x v="953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x v="9"/>
    <n v="40"/>
    <x v="1"/>
    <s v="US"/>
    <s v="USD"/>
    <n v="1407899966"/>
    <x v="954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x v="211"/>
    <n v="70"/>
    <x v="1"/>
    <s v="US"/>
    <s v="USD"/>
    <n v="1411073972"/>
    <x v="955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x v="9"/>
    <n v="53"/>
    <x v="1"/>
    <s v="US"/>
    <s v="USD"/>
    <n v="1472835802"/>
    <x v="956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x v="30"/>
    <n v="110"/>
    <x v="1"/>
    <s v="US"/>
    <s v="USD"/>
    <n v="1428171037"/>
    <x v="95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x v="25"/>
    <n v="10"/>
    <x v="1"/>
    <s v="US"/>
    <s v="USD"/>
    <n v="1470498332"/>
    <x v="958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x v="9"/>
    <n v="36"/>
    <x v="1"/>
    <s v="US"/>
    <s v="USD"/>
    <n v="1357176693"/>
    <x v="959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x v="212"/>
    <n v="25"/>
    <x v="1"/>
    <s v="US"/>
    <s v="USD"/>
    <n v="1332114795"/>
    <x v="960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x v="4"/>
    <n v="45"/>
    <x v="1"/>
    <s v="US"/>
    <s v="USD"/>
    <n v="1338404400"/>
    <x v="96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x v="4"/>
    <n v="34"/>
    <x v="1"/>
    <s v="CA"/>
    <s v="CAD"/>
    <n v="1439766050"/>
    <x v="962"/>
    <b v="0"/>
    <n v="3"/>
    <b v="0"/>
    <s v="publishing/children's books"/>
    <n v="1"/>
    <n v="11.33"/>
    <x v="2"/>
    <s v="children's books"/>
    <x v="962"/>
    <d v="2015-08-16T23:00:50"/>
  </r>
  <r>
    <n v="3491"/>
    <s v="William Shakespeare's The Tempest"/>
    <s v="Shakespeare Company at UCLA presents The Tempest under the stars in the Fowler Museum Amphitheater. Bring your blankets and enjoy!"/>
    <x v="89"/>
    <n v="791"/>
    <x v="3"/>
    <s v="US"/>
    <s v="USD"/>
    <n v="1431928784"/>
    <x v="963"/>
    <b v="0"/>
    <n v="10"/>
    <b v="1"/>
    <s v="theater/plays"/>
    <n v="158"/>
    <n v="79.099999999999994"/>
    <x v="8"/>
    <s v="plays"/>
    <x v="963"/>
    <d v="2015-05-18T05:59:44"/>
  </r>
  <r>
    <n v="3395"/>
    <s v="MIRAMAR"/>
    <s v="Miramar is a a darkly funny play exploring what it is we call â€˜homeâ€™."/>
    <x v="89"/>
    <n v="920"/>
    <x v="3"/>
    <s v="GB"/>
    <s v="GBP"/>
    <n v="1433009400"/>
    <x v="964"/>
    <b v="0"/>
    <n v="38"/>
    <b v="1"/>
    <s v="theater/plays"/>
    <n v="184"/>
    <n v="24.21"/>
    <x v="8"/>
    <s v="plays"/>
    <x v="964"/>
    <d v="2015-05-30T18:10:00"/>
  </r>
  <r>
    <n v="3460"/>
    <s v="Pushers"/>
    <s v="'Pushers' is an exciting new play and the first project for brand new theatre company, Ain't Got No Home Productions."/>
    <x v="89"/>
    <n v="950"/>
    <x v="3"/>
    <s v="GB"/>
    <s v="GBP"/>
    <n v="1408106352"/>
    <x v="965"/>
    <b v="0"/>
    <n v="19"/>
    <b v="1"/>
    <s v="theater/plays"/>
    <n v="190"/>
    <n v="50"/>
    <x v="8"/>
    <s v="plays"/>
    <x v="965"/>
    <d v="2014-08-15T12:39:12"/>
  </r>
  <r>
    <n v="3599"/>
    <s v="Promised Land"/>
    <s v="Help Chrysalis get this production off the ground!  An original play, we only need $500 to get this production on its feet!"/>
    <x v="89"/>
    <n v="1010"/>
    <x v="3"/>
    <s v="US"/>
    <s v="USD"/>
    <n v="1440892800"/>
    <x v="966"/>
    <b v="0"/>
    <n v="17"/>
    <b v="1"/>
    <s v="theater/plays"/>
    <n v="202"/>
    <n v="59.41"/>
    <x v="8"/>
    <s v="plays"/>
    <x v="966"/>
    <d v="2015-08-30T00:00:00"/>
  </r>
  <r>
    <n v="3408"/>
    <s v="&quot;She Has a Name&quot; on tour"/>
    <s v="Help us take &quot;She Has a Name&quot;, the human trafficking story of one victim, on tour to all over Northern and Central California."/>
    <x v="89"/>
    <n v="1055"/>
    <x v="3"/>
    <s v="US"/>
    <s v="USD"/>
    <n v="1405727304"/>
    <x v="967"/>
    <b v="0"/>
    <n v="18"/>
    <b v="1"/>
    <s v="theater/plays"/>
    <n v="211"/>
    <n v="58.61"/>
    <x v="8"/>
    <s v="plays"/>
    <x v="967"/>
    <d v="2014-07-18T23:48:24"/>
  </r>
  <r>
    <n v="3471"/>
    <s v="Different is Dangerous"/>
    <s v="Fast paced, two hander which uses headphone verbatim technique to give an insight into the everyday lives of Leeds city locals."/>
    <x v="89"/>
    <n v="1073"/>
    <x v="3"/>
    <s v="GB"/>
    <s v="GBP"/>
    <n v="1409515200"/>
    <x v="968"/>
    <b v="0"/>
    <n v="30"/>
    <b v="1"/>
    <s v="theater/plays"/>
    <n v="215"/>
    <n v="35.770000000000003"/>
    <x v="8"/>
    <s v="plays"/>
    <x v="968"/>
    <d v="2014-08-31T20:00:00"/>
  </r>
  <r>
    <n v="3362"/>
    <s v="Gypsy Stage Presents &quot;The Importance of Being Earnest&quot;"/>
    <s v="Oscar Wilde's classic romantic farce like you have never seen it before. Bigger. Louder. Sexier.  And covered with glitter."/>
    <x v="89"/>
    <n v="1090"/>
    <x v="3"/>
    <s v="US"/>
    <s v="USD"/>
    <n v="1425704100"/>
    <x v="969"/>
    <b v="0"/>
    <n v="20"/>
    <b v="1"/>
    <s v="theater/plays"/>
    <n v="218"/>
    <n v="54.5"/>
    <x v="8"/>
    <s v="plays"/>
    <x v="969"/>
    <d v="2015-03-07T04:55:00"/>
  </r>
  <r>
    <n v="3366"/>
    <s v="Montclair Shakespeare Series"/>
    <s v="The Series will consist of free staged readings of Shakespeare's plays, brought to life by professional actors in Montclair, NJ."/>
    <x v="89"/>
    <n v="1105"/>
    <x v="3"/>
    <s v="US"/>
    <s v="USD"/>
    <n v="1431481037"/>
    <x v="970"/>
    <b v="0"/>
    <n v="18"/>
    <b v="1"/>
    <s v="theater/plays"/>
    <n v="221"/>
    <n v="61.39"/>
    <x v="8"/>
    <s v="plays"/>
    <x v="970"/>
    <d v="2015-05-13T01:37:17"/>
  </r>
  <r>
    <n v="2944"/>
    <s v="Guardian Theatre, Arts in Education Theatre"/>
    <s v="Our vision: build and operate a Theater Arts Center for south-central Washington state in Goldendale."/>
    <x v="30"/>
    <n v="100"/>
    <x v="1"/>
    <s v="US"/>
    <s v="USD"/>
    <n v="1433714198"/>
    <x v="971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x v="213"/>
    <n v="11226"/>
    <x v="1"/>
    <s v="US"/>
    <s v="USD"/>
    <n v="1427040435"/>
    <x v="972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x v="5"/>
    <n v="125"/>
    <x v="1"/>
    <s v="US"/>
    <s v="USD"/>
    <n v="1482294990"/>
    <x v="973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x v="56"/>
    <n v="1183.19"/>
    <x v="1"/>
    <s v="US"/>
    <s v="USD"/>
    <n v="1444946400"/>
    <x v="974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x v="25"/>
    <n v="10"/>
    <x v="0"/>
    <s v="CA"/>
    <s v="CAD"/>
    <n v="1411748335"/>
    <x v="975"/>
    <b v="0"/>
    <n v="1"/>
    <b v="0"/>
    <s v="theater/spaces"/>
    <n v="1"/>
    <n v="10"/>
    <x v="8"/>
    <s v="spaces"/>
    <x v="975"/>
    <d v="2014-09-26T16:18:55"/>
  </r>
  <r>
    <n v="3391"/>
    <s v="TRAVELING needs a Reading"/>
    <s v="New play about the comfort and the danger of living with memories. Gay themes. Experienced team looking to present first reading"/>
    <x v="89"/>
    <n v="1115"/>
    <x v="3"/>
    <s v="US"/>
    <s v="USD"/>
    <n v="1407536880"/>
    <x v="976"/>
    <b v="0"/>
    <n v="18"/>
    <b v="1"/>
    <s v="theater/plays"/>
    <n v="223"/>
    <n v="61.94"/>
    <x v="8"/>
    <s v="plays"/>
    <x v="976"/>
    <d v="2014-08-08T22:28:00"/>
  </r>
  <r>
    <n v="3718"/>
    <s v="PUNK ROCK"/>
    <s v="William Carlisle has the world at his feet but its weight on his shoulders. He is intelligent, articulate and fucked."/>
    <x v="89"/>
    <n v="1197"/>
    <x v="3"/>
    <s v="GB"/>
    <s v="GBP"/>
    <n v="1425057075"/>
    <x v="977"/>
    <b v="0"/>
    <n v="46"/>
    <b v="1"/>
    <s v="theater/plays"/>
    <n v="239"/>
    <n v="26.02"/>
    <x v="8"/>
    <s v="plays"/>
    <x v="977"/>
    <d v="2015-02-27T17:11:15"/>
  </r>
  <r>
    <n v="3192"/>
    <s v="Arts in Conflict"/>
    <s v="This project challenges social issues affecting young people in areas of deprivation within the Belfast area (Northern Ireland)."/>
    <x v="30"/>
    <n v="102"/>
    <x v="1"/>
    <s v="GB"/>
    <s v="GBP"/>
    <n v="1425160800"/>
    <x v="978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x v="59"/>
    <n v="25"/>
    <x v="1"/>
    <s v="GB"/>
    <s v="GBP"/>
    <n v="1409509477"/>
    <x v="979"/>
    <b v="0"/>
    <n v="2"/>
    <b v="0"/>
    <s v="theater/musical"/>
    <n v="1"/>
    <n v="12.5"/>
    <x v="8"/>
    <s v="musical"/>
    <x v="979"/>
    <d v="2014-08-31T18:24:37"/>
  </r>
  <r>
    <n v="3353"/>
    <s v="Nude: A play by Paul Hewitt"/>
    <s v="A new spoken word play, written by Paul Hewitt, in 3 parts about love and fate, inspired by the Ruba'iyat of Omar Khayyam."/>
    <x v="89"/>
    <n v="1575"/>
    <x v="3"/>
    <s v="GB"/>
    <s v="GBP"/>
    <n v="1462230000"/>
    <x v="980"/>
    <b v="0"/>
    <n v="44"/>
    <b v="1"/>
    <s v="theater/plays"/>
    <n v="315"/>
    <n v="35.799999999999997"/>
    <x v="8"/>
    <s v="plays"/>
    <x v="980"/>
    <d v="2016-05-02T23:00:00"/>
  </r>
  <r>
    <n v="4061"/>
    <s v="PRODUCE the Stage Play SKYLAR'S SYNDROME by Gavin Kayner"/>
    <s v="SKYLAR'S SYNDROME is a tremendous psychodrama by master playwright Gavin Kayner!"/>
    <x v="214"/>
    <n v="0"/>
    <x v="3"/>
    <s v="US"/>
    <s v="USD"/>
    <n v="1461205423"/>
    <x v="981"/>
    <b v="0"/>
    <n v="0"/>
    <b v="0"/>
    <s v="theater/plays"/>
    <n v="0"/>
    <n v="0"/>
    <x v="8"/>
    <s v="plays"/>
    <x v="981"/>
    <d v="2016-04-21T02:23:43"/>
  </r>
  <r>
    <n v="3788"/>
    <s v="WHAT'S A NICE JEWISH GIRL DOING IN A PLACE LIKE THIS?"/>
    <s v="A STORY OF BAGELS AND LOCKS!_x000a__x000a_A JEWISH GIRL FINDS HERSELF ON A UNEXPECTED TRIP TO_x000a_&quot;A SPIRITUAL EXPERIENCE&quot; !"/>
    <x v="70"/>
    <n v="500"/>
    <x v="1"/>
    <s v="US"/>
    <s v="USD"/>
    <n v="1450887480"/>
    <x v="982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x v="9"/>
    <n v="50"/>
    <x v="1"/>
    <s v="GB"/>
    <s v="GBP"/>
    <n v="1433685354"/>
    <x v="983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0"/>
    <n v="1025"/>
    <x v="1"/>
    <s v="US"/>
    <s v="USD"/>
    <n v="1407691248"/>
    <x v="984"/>
    <b v="0"/>
    <n v="5"/>
    <b v="0"/>
    <s v="theater/musical"/>
    <n v="1"/>
    <n v="205"/>
    <x v="8"/>
    <s v="musical"/>
    <x v="984"/>
    <d v="2014-08-10T17:20:48"/>
  </r>
  <r>
    <n v="2844"/>
    <s v="KabarettstÃ¼ck &quot;Dicht in da Nochtschicht&quot;"/>
    <s v="Zwei ausgebildete Schauspieler, ein Musiker - gemeinsam bringt man ein waschechtes KabarettstÃ¼ck auf die BÃ¼hne."/>
    <x v="55"/>
    <n v="30"/>
    <x v="3"/>
    <s v="AT"/>
    <s v="EUR"/>
    <n v="1483535180"/>
    <x v="985"/>
    <b v="0"/>
    <n v="1"/>
    <b v="0"/>
    <s v="theater/plays"/>
    <n v="5"/>
    <n v="30"/>
    <x v="8"/>
    <s v="plays"/>
    <x v="985"/>
    <d v="2017-01-04T13:06:20"/>
  </r>
  <r>
    <n v="3607"/>
    <s v="E15 at The Pleasance and CPT"/>
    <s v="'E15' is a verbatim project that looks at the story of the Focus E15 Campaign"/>
    <x v="55"/>
    <n v="580"/>
    <x v="3"/>
    <s v="GB"/>
    <s v="GBP"/>
    <n v="1450137600"/>
    <x v="986"/>
    <b v="0"/>
    <n v="20"/>
    <b v="1"/>
    <s v="theater/plays"/>
    <n v="105"/>
    <n v="29"/>
    <x v="8"/>
    <s v="plays"/>
    <x v="986"/>
    <d v="2015-12-15T00:00:00"/>
  </r>
  <r>
    <n v="3378"/>
    <s v="Rose of June"/>
    <s v="'Can you ever find acceptance in death?' _x000a_Rose of June is a piece of theatre exploring the stages of grief. Unity Theatre - September"/>
    <x v="55"/>
    <n v="592"/>
    <x v="3"/>
    <s v="GB"/>
    <s v="GBP"/>
    <n v="1409490480"/>
    <x v="987"/>
    <b v="0"/>
    <n v="21"/>
    <b v="1"/>
    <s v="theater/plays"/>
    <n v="108"/>
    <n v="28.19"/>
    <x v="8"/>
    <s v="plays"/>
    <x v="987"/>
    <d v="2014-08-31T13:08:00"/>
  </r>
  <r>
    <n v="3394"/>
    <s v="Buffer: Edinburgh Fringe 2014"/>
    <s v="Ambitious, Edinburgh-based company, Thrive Theatre, are bringing their brand new comedy BUFFER to the 2014 Edinburgh Fringe!"/>
    <x v="55"/>
    <n v="783"/>
    <x v="3"/>
    <s v="GB"/>
    <s v="GBP"/>
    <n v="1406470645"/>
    <x v="988"/>
    <b v="0"/>
    <n v="27"/>
    <b v="1"/>
    <s v="theater/plays"/>
    <n v="142"/>
    <n v="29"/>
    <x v="8"/>
    <s v="plays"/>
    <x v="988"/>
    <d v="2014-07-27T14:17:25"/>
  </r>
  <r>
    <n v="4012"/>
    <s v="The Butterfly Catcher"/>
    <s v="LEELA IS A 14 YEAR OLD GIRL. JONAH IS A 56 YEAR OLD MAN. IT'S BEEN GOING ON FOR 3 YEARS. HERE COMES THE NIGHT OF VIOLENT RECKONING."/>
    <x v="215"/>
    <n v="0"/>
    <x v="3"/>
    <s v="GB"/>
    <s v="GBP"/>
    <n v="1430571849"/>
    <x v="989"/>
    <b v="0"/>
    <n v="0"/>
    <b v="0"/>
    <s v="theater/plays"/>
    <n v="0"/>
    <n v="0"/>
    <x v="8"/>
    <s v="plays"/>
    <x v="989"/>
    <d v="2015-05-02T13:04:09"/>
  </r>
  <r>
    <n v="4101"/>
    <s v="Meet The Claires - Valentine's Day Weekend Comedy Stage Play"/>
    <s v="This is a Comedic Story about a young boy who saw the image of the perfect woman and from that point searched for someone similar"/>
    <x v="6"/>
    <n v="0"/>
    <x v="3"/>
    <s v="US"/>
    <s v="USD"/>
    <n v="1485380482"/>
    <x v="990"/>
    <b v="0"/>
    <n v="0"/>
    <b v="0"/>
    <s v="theater/plays"/>
    <n v="0"/>
    <n v="0"/>
    <x v="8"/>
    <s v="plays"/>
    <x v="990"/>
    <d v="2017-01-25T21:41:22"/>
  </r>
  <r>
    <n v="2919"/>
    <s v="While the Stars Fall"/>
    <s v="A full staged reading of a new play about a boy who learns how to be happy from the most unexpected person."/>
    <x v="6"/>
    <n v="51"/>
    <x v="3"/>
    <s v="US"/>
    <s v="USD"/>
    <n v="1407250329"/>
    <x v="991"/>
    <b v="0"/>
    <n v="6"/>
    <b v="0"/>
    <s v="theater/plays"/>
    <n v="9"/>
    <n v="8.5"/>
    <x v="8"/>
    <s v="plays"/>
    <x v="991"/>
    <d v="2014-08-05T14:52:09"/>
  </r>
  <r>
    <n v="4020"/>
    <s v="Those That Fly"/>
    <s v="Having lived her whole life in the midst of a civil war, 11 year old Leyla dreams of being a pilot so she may fly her family to safety."/>
    <x v="6"/>
    <n v="100"/>
    <x v="3"/>
    <s v="US"/>
    <s v="USD"/>
    <n v="1427168099"/>
    <x v="992"/>
    <b v="0"/>
    <n v="3"/>
    <b v="0"/>
    <s v="theater/plays"/>
    <n v="17"/>
    <n v="33.33"/>
    <x v="8"/>
    <s v="plays"/>
    <x v="992"/>
    <d v="2015-03-24T03:34:59"/>
  </r>
  <r>
    <n v="4044"/>
    <s v="Cielito Lindo (Pretty Little One)"/>
    <s v="A bilingual play in The New Works Festival at UT that crosses cultures and explores what it means to be confident with who you are."/>
    <x v="6"/>
    <n v="225"/>
    <x v="3"/>
    <s v="US"/>
    <s v="USD"/>
    <n v="1428642000"/>
    <x v="993"/>
    <b v="0"/>
    <n v="4"/>
    <b v="0"/>
    <s v="theater/plays"/>
    <n v="38"/>
    <n v="56.25"/>
    <x v="8"/>
    <s v="plays"/>
    <x v="993"/>
    <d v="2015-04-10T05:00:00"/>
  </r>
  <r>
    <n v="2855"/>
    <s v="STAGE READING for TETCNY"/>
    <s v="Raising funds to have a private stage reading for an upcoming play from THE ENSEMBLE THEATRE COMPANY OF NEW YORK (www.tetcny.org)"/>
    <x v="6"/>
    <n v="300"/>
    <x v="3"/>
    <s v="US"/>
    <s v="USD"/>
    <n v="1454110440"/>
    <x v="994"/>
    <b v="0"/>
    <n v="5"/>
    <b v="0"/>
    <s v="theater/plays"/>
    <n v="50"/>
    <n v="60"/>
    <x v="8"/>
    <s v="plays"/>
    <x v="994"/>
    <d v="2016-01-29T23:34:00"/>
  </r>
  <r>
    <n v="3294"/>
    <s v="old man's Gift"/>
    <s v="A young theatre company promoting new talent and looking for help in funding our very first set for our black comedy &quot;old man's Gift&quot;"/>
    <x v="6"/>
    <n v="710"/>
    <x v="3"/>
    <s v="GB"/>
    <s v="GBP"/>
    <n v="1434459554"/>
    <x v="995"/>
    <b v="0"/>
    <n v="24"/>
    <b v="1"/>
    <s v="theater/plays"/>
    <n v="118"/>
    <n v="29.58"/>
    <x v="8"/>
    <s v="plays"/>
    <x v="995"/>
    <d v="2015-06-16T12:59:14"/>
  </r>
  <r>
    <n v="3826"/>
    <s v="DAY OF THE DOG by Blue Sparrow Theatre Company"/>
    <s v="This is the story about the Westons. One family who live with mental illness on a daily basis."/>
    <x v="6"/>
    <n v="715"/>
    <x v="3"/>
    <s v="GB"/>
    <s v="GBP"/>
    <n v="1430993394"/>
    <x v="996"/>
    <b v="0"/>
    <n v="26"/>
    <b v="1"/>
    <s v="theater/plays"/>
    <n v="119"/>
    <n v="27.5"/>
    <x v="8"/>
    <s v="plays"/>
    <x v="996"/>
    <d v="2015-05-07T10:09:54"/>
  </r>
  <r>
    <n v="3539"/>
    <s v="Chokehold"/>
    <s v="A searing new play that takes  an unflinching look at the terrible costs of police shootings in the African American community."/>
    <x v="6"/>
    <n v="718"/>
    <x v="3"/>
    <s v="US"/>
    <s v="USD"/>
    <n v="1473358122"/>
    <x v="997"/>
    <b v="0"/>
    <n v="13"/>
    <b v="1"/>
    <s v="theater/plays"/>
    <n v="120"/>
    <n v="55.23"/>
    <x v="8"/>
    <s v="plays"/>
    <x v="997"/>
    <d v="2016-09-08T18:08:42"/>
  </r>
  <r>
    <n v="2817"/>
    <s v="After The End"/>
    <s v="Let Go Theatre Co's very first production is going ahead in June 2015. Help support a brand new theatre co as we begin our adventure"/>
    <x v="6"/>
    <n v="780"/>
    <x v="3"/>
    <s v="GB"/>
    <s v="GBP"/>
    <n v="1425136462"/>
    <x v="998"/>
    <b v="0"/>
    <n v="33"/>
    <b v="1"/>
    <s v="theater/plays"/>
    <n v="130"/>
    <n v="23.64"/>
    <x v="8"/>
    <s v="plays"/>
    <x v="998"/>
    <d v="2015-02-28T15:14:22"/>
  </r>
  <r>
    <n v="3577"/>
    <s v="The Laramie Project in Utah County"/>
    <s v="Our goal is to bring this story of one town's processing of tragedy and their own community identity to Utah County."/>
    <x v="6"/>
    <n v="780"/>
    <x v="3"/>
    <s v="US"/>
    <s v="USD"/>
    <n v="1430029680"/>
    <x v="999"/>
    <b v="0"/>
    <n v="27"/>
    <b v="1"/>
    <s v="theater/plays"/>
    <n v="130"/>
    <n v="28.89"/>
    <x v="8"/>
    <s v="plays"/>
    <x v="999"/>
    <d v="2015-04-26T06:28:00"/>
  </r>
  <r>
    <n v="3665"/>
    <s v="Napoleon in Scotland / NapolÃ©on en Ecosse"/>
    <s v="A Fantastic creation about Napoleon, through his words and letters, sublimated by a musical score of rare beauty. Magnificent poetry!"/>
    <x v="183"/>
    <n v="714"/>
    <x v="3"/>
    <s v="FR"/>
    <s v="EUR"/>
    <n v="1446062040"/>
    <x v="1000"/>
    <b v="0"/>
    <n v="14"/>
    <b v="1"/>
    <s v="theater/plays"/>
    <n v="115"/>
    <n v="51"/>
    <x v="8"/>
    <s v="plays"/>
    <x v="1000"/>
    <d v="2015-10-28T19:54:00"/>
  </r>
  <r>
    <n v="3451"/>
    <s v="The Twilight Zone Play"/>
    <s v="I'm a high school student in New Jersey planning on producing and directing a Twilight Zone Play for a &quot;One Act&quot; competition."/>
    <x v="216"/>
    <n v="658"/>
    <x v="3"/>
    <s v="US"/>
    <s v="USD"/>
    <n v="1429636927"/>
    <x v="1001"/>
    <b v="0"/>
    <n v="16"/>
    <b v="1"/>
    <s v="theater/plays"/>
    <n v="101"/>
    <n v="41.13"/>
    <x v="8"/>
    <s v="plays"/>
    <x v="1001"/>
    <d v="2015-04-21T17:22:07"/>
  </r>
  <r>
    <n v="2824"/>
    <s v="The Rooftop"/>
    <s v="I wrote a One Act play called The Rooftop for a Female Playwright's festival. Every little bit helps!"/>
    <x v="216"/>
    <n v="760"/>
    <x v="3"/>
    <s v="US"/>
    <s v="USD"/>
    <n v="1434159780"/>
    <x v="1002"/>
    <b v="0"/>
    <n v="15"/>
    <b v="1"/>
    <s v="theater/plays"/>
    <n v="117"/>
    <n v="50.67"/>
    <x v="8"/>
    <s v="plays"/>
    <x v="1002"/>
    <d v="2015-06-13T01:43:00"/>
  </r>
  <r>
    <n v="3537"/>
    <s v="The Untold Tales of the Brothers Grimm"/>
    <s v="A fast-pace, zany comedy involving six actors performing seven usually untold Grimm Fairy Tales about giants, witches, demons and more!"/>
    <x v="217"/>
    <n v="1218"/>
    <x v="3"/>
    <s v="CA"/>
    <s v="CAD"/>
    <n v="1416211140"/>
    <x v="1003"/>
    <b v="0"/>
    <n v="28"/>
    <b v="1"/>
    <s v="theater/plays"/>
    <n v="180"/>
    <n v="43.5"/>
    <x v="8"/>
    <s v="plays"/>
    <x v="1003"/>
    <d v="2014-11-17T07:59:00"/>
  </r>
  <r>
    <n v="3975"/>
    <s v="Moon Over Mangroves"/>
    <s v="Four homeless Key West men are to be given a boat, but fates twist until only the moon and mangroves witness their earthly demise."/>
    <x v="218"/>
    <n v="0"/>
    <x v="3"/>
    <s v="US"/>
    <s v="USD"/>
    <n v="1468442898"/>
    <x v="1004"/>
    <b v="0"/>
    <n v="0"/>
    <b v="0"/>
    <s v="theater/plays"/>
    <n v="0"/>
    <n v="0"/>
    <x v="8"/>
    <s v="plays"/>
    <x v="1004"/>
    <d v="2016-07-13T20:48:18"/>
  </r>
  <r>
    <n v="3143"/>
    <s v="This is Living by Liam Borrett"/>
    <s v="THE POIGNANT EXPLORATION OF WHAT IT MEANS TO SAY GOODBYE._x000a_Stripped Raw brings Liam Borrett's debut play 'This is Living' to Wiltshire."/>
    <x v="219"/>
    <n v="0"/>
    <x v="3"/>
    <s v="GB"/>
    <s v="GBP"/>
    <n v="1491726956"/>
    <x v="1005"/>
    <b v="0"/>
    <n v="0"/>
    <b v="0"/>
    <s v="theater/plays"/>
    <n v="0"/>
    <n v="0"/>
    <x v="8"/>
    <s v="plays"/>
    <x v="1005"/>
    <d v="2017-04-09T08:35:56"/>
  </r>
  <r>
    <n v="4076"/>
    <s v="The Walls of Jericho ( A Voice for Warrior Families)"/>
    <s v="A play to raise awareness about the effects of mental illness on a military family in the Cold War area."/>
    <x v="219"/>
    <n v="0"/>
    <x v="3"/>
    <s v="US"/>
    <s v="USD"/>
    <n v="1413921060"/>
    <x v="1006"/>
    <b v="0"/>
    <n v="0"/>
    <b v="0"/>
    <s v="theater/plays"/>
    <n v="0"/>
    <n v="0"/>
    <x v="8"/>
    <s v="plays"/>
    <x v="1006"/>
    <d v="2014-10-21T19:51:00"/>
  </r>
  <r>
    <n v="4037"/>
    <s v="The Pelican, by August Strindberg"/>
    <s v="The Pelican is a haunted play by one of Swedenâ€™s most renowned playwrights, August Strindberg, about a mother's tragic deceit."/>
    <x v="219"/>
    <n v="80"/>
    <x v="3"/>
    <s v="US"/>
    <s v="USD"/>
    <n v="1464099900"/>
    <x v="1007"/>
    <b v="0"/>
    <n v="2"/>
    <b v="0"/>
    <s v="theater/plays"/>
    <n v="11"/>
    <n v="40"/>
    <x v="8"/>
    <s v="plays"/>
    <x v="1007"/>
    <d v="2016-05-24T14:25:00"/>
  </r>
  <r>
    <n v="127"/>
    <s v="Human Evolution (Canceled)"/>
    <s v="An ambitious Sci-Fi/Action film that will have a big-budget feel with stunning visuals &amp; stunts starring a casting of up and comers."/>
    <x v="40"/>
    <n v="190"/>
    <x v="0"/>
    <s v="US"/>
    <s v="USD"/>
    <n v="1428069541"/>
    <x v="1008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x v="56"/>
    <n v="1867"/>
    <x v="0"/>
    <s v="US"/>
    <s v="USD"/>
    <n v="1476941293"/>
    <x v="1009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x v="9"/>
    <n v="100"/>
    <x v="1"/>
    <s v="US"/>
    <s v="USD"/>
    <n v="1431702289"/>
    <x v="1010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x v="41"/>
    <n v="301"/>
    <x v="1"/>
    <s v="US"/>
    <s v="USD"/>
    <n v="1440157656"/>
    <x v="1011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x v="26"/>
    <n v="24"/>
    <x v="1"/>
    <s v="US"/>
    <s v="USD"/>
    <n v="1378866867"/>
    <x v="1012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x v="59"/>
    <n v="45"/>
    <x v="1"/>
    <s v="GB"/>
    <s v="GBP"/>
    <n v="1382017085"/>
    <x v="1013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x v="3"/>
    <n v="1250"/>
    <x v="1"/>
    <s v="US"/>
    <s v="USD"/>
    <n v="1316883753"/>
    <x v="1014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x v="174"/>
    <n v="4906.59"/>
    <x v="1"/>
    <s v="US"/>
    <s v="USD"/>
    <n v="1401767940"/>
    <x v="1015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x v="46"/>
    <n v="114"/>
    <x v="1"/>
    <s v="GB"/>
    <s v="GBP"/>
    <n v="1421498303"/>
    <x v="1016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x v="9"/>
    <n v="100"/>
    <x v="0"/>
    <s v="US"/>
    <s v="USD"/>
    <n v="1431198562"/>
    <x v="1017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x v="30"/>
    <n v="170"/>
    <x v="1"/>
    <s v="US"/>
    <s v="USD"/>
    <n v="1323998795"/>
    <x v="1018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x v="131"/>
    <n v="101"/>
    <x v="1"/>
    <s v="US"/>
    <s v="USD"/>
    <n v="1474067404"/>
    <x v="1019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84"/>
    <n v="45"/>
    <x v="1"/>
    <s v="US"/>
    <s v="USD"/>
    <n v="1358361197"/>
    <x v="1020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x v="40"/>
    <n v="195"/>
    <x v="1"/>
    <s v="US"/>
    <s v="USD"/>
    <n v="1287975829"/>
    <x v="1021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x v="41"/>
    <n v="330"/>
    <x v="1"/>
    <s v="US"/>
    <s v="USD"/>
    <n v="1416614523"/>
    <x v="1022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x v="13"/>
    <n v="1161"/>
    <x v="1"/>
    <s v="US"/>
    <s v="USD"/>
    <n v="1486693145"/>
    <x v="1023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x v="56"/>
    <n v="2484"/>
    <x v="1"/>
    <s v="FR"/>
    <s v="EUR"/>
    <n v="1487462340"/>
    <x v="1024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x v="41"/>
    <n v="286"/>
    <x v="1"/>
    <s v="US"/>
    <s v="USD"/>
    <n v="1473444048"/>
    <x v="1025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x v="13"/>
    <n v="861"/>
    <x v="1"/>
    <s v="US"/>
    <s v="USD"/>
    <n v="1430081759"/>
    <x v="1026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x v="27"/>
    <n v="233"/>
    <x v="1"/>
    <s v="US"/>
    <s v="USD"/>
    <n v="1479392133"/>
    <x v="1027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x v="5"/>
    <n v="411"/>
    <x v="1"/>
    <s v="US"/>
    <s v="USD"/>
    <n v="1447032093"/>
    <x v="1028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x v="43"/>
    <n v="2889"/>
    <x v="1"/>
    <s v="AU"/>
    <s v="AUD"/>
    <n v="1439515497"/>
    <x v="1029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0"/>
    <n v="4669"/>
    <x v="1"/>
    <s v="US"/>
    <s v="USD"/>
    <n v="1417388340"/>
    <x v="10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x v="4"/>
    <n v="65"/>
    <x v="1"/>
    <s v="US"/>
    <s v="USD"/>
    <n v="1406474820"/>
    <x v="1031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x v="220"/>
    <n v="19824"/>
    <x v="0"/>
    <s v="US"/>
    <s v="USD"/>
    <n v="1489537560"/>
    <x v="1032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x v="216"/>
    <n v="10"/>
    <x v="0"/>
    <s v="US"/>
    <s v="USD"/>
    <n v="1410516000"/>
    <x v="1033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x v="41"/>
    <n v="243"/>
    <x v="1"/>
    <s v="US"/>
    <s v="USD"/>
    <n v="1466227190"/>
    <x v="1034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x v="131"/>
    <n v="109"/>
    <x v="1"/>
    <s v="AU"/>
    <s v="AUD"/>
    <n v="1396666779"/>
    <x v="1035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x v="106"/>
    <n v="585"/>
    <x v="1"/>
    <s v="US"/>
    <s v="USD"/>
    <n v="1416000600"/>
    <x v="1036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x v="30"/>
    <n v="151"/>
    <x v="1"/>
    <s v="US"/>
    <s v="USD"/>
    <n v="1417795480"/>
    <x v="1037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x v="49"/>
    <n v="979"/>
    <x v="1"/>
    <s v="US"/>
    <s v="USD"/>
    <n v="1410543495"/>
    <x v="1038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x v="5"/>
    <n v="486"/>
    <x v="0"/>
    <s v="US"/>
    <s v="USD"/>
    <n v="1483063435"/>
    <x v="1039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x v="70"/>
    <n v="1748"/>
    <x v="0"/>
    <s v="US"/>
    <s v="USD"/>
    <n v="1476458734"/>
    <x v="1040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x v="221"/>
    <n v="241"/>
    <x v="1"/>
    <s v="GB"/>
    <s v="GBP"/>
    <n v="1424607285"/>
    <x v="1041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x v="9"/>
    <n v="105"/>
    <x v="1"/>
    <s v="CA"/>
    <s v="CAD"/>
    <n v="1383430145"/>
    <x v="1042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x v="222"/>
    <n v="150"/>
    <x v="1"/>
    <s v="US"/>
    <s v="USD"/>
    <n v="1434827173"/>
    <x v="104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x v="41"/>
    <n v="360"/>
    <x v="1"/>
    <s v="AU"/>
    <s v="AUD"/>
    <n v="1388928660"/>
    <x v="1044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x v="1"/>
    <n v="57"/>
    <x v="1"/>
    <s v="US"/>
    <s v="USD"/>
    <n v="1409787378"/>
    <x v="1045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5"/>
    <n v="223"/>
    <x v="0"/>
    <s v="CA"/>
    <s v="CAD"/>
    <n v="1491019140"/>
    <x v="1046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x v="49"/>
    <n v="1020"/>
    <x v="1"/>
    <s v="IT"/>
    <s v="EUR"/>
    <n v="1443040464"/>
    <x v="1047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x v="212"/>
    <n v="75"/>
    <x v="1"/>
    <s v="GB"/>
    <s v="GBP"/>
    <n v="1418469569"/>
    <x v="1048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x v="1"/>
    <n v="50"/>
    <x v="1"/>
    <s v="US"/>
    <s v="USD"/>
    <n v="1412536412"/>
    <x v="1049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x v="13"/>
    <n v="995"/>
    <x v="1"/>
    <s v="US"/>
    <s v="USD"/>
    <n v="1427485395"/>
    <x v="1050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x v="4"/>
    <n v="69.83"/>
    <x v="1"/>
    <s v="GB"/>
    <s v="GBP"/>
    <n v="1415740408"/>
    <x v="1051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x v="32"/>
    <n v="509"/>
    <x v="1"/>
    <s v="CH"/>
    <s v="CHF"/>
    <n v="1469473200"/>
    <x v="1052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x v="7"/>
    <n v="25"/>
    <x v="1"/>
    <s v="US"/>
    <s v="USD"/>
    <n v="1406743396"/>
    <x v="1053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x v="32"/>
    <n v="433"/>
    <x v="1"/>
    <s v="US"/>
    <s v="USD"/>
    <n v="1483048900"/>
    <x v="1054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x v="89"/>
    <n v="8"/>
    <x v="1"/>
    <s v="US"/>
    <s v="USD"/>
    <n v="1409620222"/>
    <x v="1055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x v="56"/>
    <n v="2112.9899999999998"/>
    <x v="1"/>
    <s v="US"/>
    <s v="USD"/>
    <n v="1391427692"/>
    <x v="1056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6"/>
    <n v="16"/>
    <x v="1"/>
    <s v="US"/>
    <s v="USD"/>
    <n v="1303628340"/>
    <x v="1057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x v="24"/>
    <n v="104"/>
    <x v="1"/>
    <s v="US"/>
    <s v="USD"/>
    <n v="1367097391"/>
    <x v="1058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x v="223"/>
    <n v="607"/>
    <x v="1"/>
    <s v="US"/>
    <s v="USD"/>
    <n v="1379164040"/>
    <x v="1059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x v="99"/>
    <n v="2"/>
    <x v="1"/>
    <s v="GB"/>
    <s v="GBP"/>
    <n v="1427992582"/>
    <x v="1060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x v="9"/>
    <n v="115"/>
    <x v="1"/>
    <s v="GB"/>
    <s v="GBP"/>
    <n v="1459443385"/>
    <x v="1061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x v="26"/>
    <n v="15"/>
    <x v="0"/>
    <s v="US"/>
    <s v="USD"/>
    <n v="1472135676"/>
    <x v="1062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x v="224"/>
    <n v="1571"/>
    <x v="0"/>
    <s v="US"/>
    <s v="USD"/>
    <n v="1428704848"/>
    <x v="1063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x v="32"/>
    <n v="460"/>
    <x v="1"/>
    <s v="US"/>
    <s v="USD"/>
    <n v="1439931675"/>
    <x v="1064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x v="27"/>
    <n v="210"/>
    <x v="1"/>
    <s v="US"/>
    <s v="USD"/>
    <n v="1408526477"/>
    <x v="1065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x v="46"/>
    <n v="145"/>
    <x v="0"/>
    <s v="US"/>
    <s v="USD"/>
    <n v="1442457112"/>
    <x v="1066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x v="13"/>
    <n v="1217"/>
    <x v="1"/>
    <s v="US"/>
    <s v="USD"/>
    <n v="1451491953"/>
    <x v="1067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x v="25"/>
    <n v="26"/>
    <x v="1"/>
    <s v="US"/>
    <s v="USD"/>
    <n v="1457901924"/>
    <x v="1068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x v="56"/>
    <n v="2053"/>
    <x v="0"/>
    <s v="US"/>
    <s v="USD"/>
    <n v="1489172435"/>
    <x v="1069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x v="225"/>
    <n v="5233"/>
    <x v="0"/>
    <s v="US"/>
    <s v="USD"/>
    <n v="1450380009"/>
    <x v="1070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x v="9"/>
    <n v="100"/>
    <x v="1"/>
    <s v="US"/>
    <s v="USD"/>
    <n v="1313078518"/>
    <x v="1071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x v="29"/>
    <n v="53"/>
    <x v="1"/>
    <s v="US"/>
    <s v="USD"/>
    <n v="1448204621"/>
    <x v="1072"/>
    <b v="0"/>
    <n v="1"/>
    <b v="0"/>
    <s v="publishing/children's books"/>
    <n v="2"/>
    <n v="53"/>
    <x v="2"/>
    <s v="children's books"/>
    <x v="1072"/>
    <d v="2015-11-22T15:03:41"/>
  </r>
  <r>
    <n v="3737"/>
    <s v="Measure For Measure"/>
    <s v="The ASU Theatre and Shakespeare Club presents Measure For Measure directed by Jordyn Ochser."/>
    <x v="219"/>
    <n v="150"/>
    <x v="3"/>
    <s v="US"/>
    <s v="USD"/>
    <n v="1447311540"/>
    <x v="1073"/>
    <b v="0"/>
    <n v="4"/>
    <b v="0"/>
    <s v="theater/plays"/>
    <n v="21"/>
    <n v="37.5"/>
    <x v="8"/>
    <s v="plays"/>
    <x v="1073"/>
    <d v="2015-11-12T06:59:00"/>
  </r>
  <r>
    <n v="3454"/>
    <s v="The Not So Curious Incident of the Man in the Green Volvo"/>
    <s v="Knee Slappers new production coming to Camden Fringe 2014! Presenting this off the wall, dark comedy for lovers of the bizzare. Groovy."/>
    <x v="219"/>
    <n v="705"/>
    <x v="3"/>
    <s v="GB"/>
    <s v="GBP"/>
    <n v="1406825159"/>
    <x v="1074"/>
    <b v="0"/>
    <n v="21"/>
    <b v="1"/>
    <s v="theater/plays"/>
    <n v="101"/>
    <n v="33.57"/>
    <x v="8"/>
    <s v="plays"/>
    <x v="1074"/>
    <d v="2014-07-31T16:45:59"/>
  </r>
  <r>
    <n v="3295"/>
    <s v="The Divine Comedy Show"/>
    <s v="A comedic drama about The Devil and his quest to take a bride and to Hell with the consequences, no matter what they may be."/>
    <x v="219"/>
    <n v="720.01"/>
    <x v="3"/>
    <s v="GB"/>
    <s v="GBP"/>
    <n v="1474886229"/>
    <x v="1075"/>
    <b v="0"/>
    <n v="27"/>
    <b v="1"/>
    <s v="theater/plays"/>
    <n v="103"/>
    <n v="26.67"/>
    <x v="8"/>
    <s v="plays"/>
    <x v="1075"/>
    <d v="2016-09-26T10:37:09"/>
  </r>
  <r>
    <n v="2795"/>
    <s v="Good Men Wanted at ANT Fest"/>
    <s v="A new play about five bad bitches who fought in the Civil War disguised as men, premiering at Ars Nova's ANT Fest."/>
    <x v="219"/>
    <n v="730"/>
    <x v="3"/>
    <s v="US"/>
    <s v="USD"/>
    <n v="1402095600"/>
    <x v="1076"/>
    <b v="0"/>
    <n v="20"/>
    <b v="1"/>
    <s v="theater/plays"/>
    <n v="104"/>
    <n v="36.5"/>
    <x v="8"/>
    <s v="plays"/>
    <x v="1076"/>
    <d v="2014-06-06T23:00:00"/>
  </r>
  <r>
    <n v="2951"/>
    <s v="Brentwood Theater Company needs a Rehearsal Space."/>
    <s v="A building w/office, rehearsal space and classrooms centered on performing arts._x000a_Brentwood Theater Company is a non-profit 501(c)(3)"/>
    <x v="13"/>
    <n v="1096"/>
    <x v="0"/>
    <s v="US"/>
    <s v="USD"/>
    <n v="1412536573"/>
    <x v="1077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x v="41"/>
    <n v="280"/>
    <x v="0"/>
    <s v="US"/>
    <s v="USD"/>
    <n v="1427498172"/>
    <x v="1078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x v="32"/>
    <n v="610"/>
    <x v="1"/>
    <s v="US"/>
    <s v="USD"/>
    <n v="1443561159"/>
    <x v="1079"/>
    <b v="0"/>
    <n v="9"/>
    <b v="0"/>
    <s v="theater/spaces"/>
    <n v="2"/>
    <n v="67.78"/>
    <x v="8"/>
    <s v="spaces"/>
    <x v="1079"/>
    <d v="2015-09-29T21:12:39"/>
  </r>
  <r>
    <n v="3420"/>
    <s v="Rounds. Set design campaign."/>
    <s v="A powerful and urgent tale of the first line of defence for the NHS. Based on true stories from junior doctors."/>
    <x v="219"/>
    <n v="966"/>
    <x v="3"/>
    <s v="GB"/>
    <s v="GBP"/>
    <n v="1455408000"/>
    <x v="1080"/>
    <b v="0"/>
    <n v="34"/>
    <b v="1"/>
    <s v="theater/plays"/>
    <n v="138"/>
    <n v="28.41"/>
    <x v="8"/>
    <s v="plays"/>
    <x v="1080"/>
    <d v="2016-02-14T00:00:00"/>
  </r>
  <r>
    <n v="3642"/>
    <s v="My own musical"/>
    <s v="All the world's a stage..._x000a_It is my biggest dream to perform my own, selfcreated musical with lots of kids as big as I am able to."/>
    <x v="219"/>
    <n v="15"/>
    <x v="1"/>
    <s v="DE"/>
    <s v="EUR"/>
    <n v="1448902800"/>
    <x v="1081"/>
    <b v="0"/>
    <n v="2"/>
    <b v="0"/>
    <s v="theater/musical"/>
    <n v="2"/>
    <n v="7.5"/>
    <x v="8"/>
    <s v="musical"/>
    <x v="1081"/>
    <d v="2015-11-30T17:00:00"/>
  </r>
  <r>
    <n v="3343"/>
    <s v="The Girl Who Touched the Stars"/>
    <s v="Two sisters make a set of paper dolls which take them on a journey across lands, creating memories along the way."/>
    <x v="219"/>
    <n v="1200"/>
    <x v="3"/>
    <s v="GB"/>
    <s v="GBP"/>
    <n v="1460553480"/>
    <x v="1082"/>
    <b v="0"/>
    <n v="23"/>
    <b v="1"/>
    <s v="theater/plays"/>
    <n v="171"/>
    <n v="52.17"/>
    <x v="8"/>
    <s v="plays"/>
    <x v="1082"/>
    <d v="2016-04-13T13:18:00"/>
  </r>
  <r>
    <n v="3591"/>
    <s v="The Boy at the Edge of Everything NEXT STAGE RESIDENT SHOW"/>
    <s v="We are trying to produce a kid friendly show about an imaginative journey through space and time. Help us create our wonderland!!"/>
    <x v="219"/>
    <n v="1225"/>
    <x v="3"/>
    <s v="US"/>
    <s v="USD"/>
    <n v="1422075540"/>
    <x v="1083"/>
    <b v="0"/>
    <n v="18"/>
    <b v="1"/>
    <s v="theater/plays"/>
    <n v="175"/>
    <n v="68.06"/>
    <x v="8"/>
    <s v="plays"/>
    <x v="1083"/>
    <d v="2015-01-24T04:59:00"/>
  </r>
  <r>
    <n v="3795"/>
    <s v="Duodeca"/>
    <s v="Poppin Productions are currently entering the development stage of their very first production -  &quot;Duodeca&quot;."/>
    <x v="6"/>
    <n v="10"/>
    <x v="1"/>
    <s v="GB"/>
    <s v="GBP"/>
    <n v="1440801000"/>
    <x v="1084"/>
    <b v="0"/>
    <n v="2"/>
    <b v="0"/>
    <s v="theater/musical"/>
    <n v="2"/>
    <n v="5"/>
    <x v="8"/>
    <s v="musical"/>
    <x v="1084"/>
    <d v="2015-08-28T22:30:00"/>
  </r>
  <r>
    <n v="3708"/>
    <s v="Much Ado About Nothing"/>
    <s v="Dear Stone Theater Company brings its inaugural production of Much Ado About Nothing to Logan Square, Chicago. Thanks for watching!"/>
    <x v="219"/>
    <n v="2100"/>
    <x v="3"/>
    <s v="US"/>
    <s v="USD"/>
    <n v="1404444286"/>
    <x v="1085"/>
    <b v="0"/>
    <n v="39"/>
    <b v="1"/>
    <s v="theater/plays"/>
    <n v="300"/>
    <n v="53.85"/>
    <x v="8"/>
    <s v="plays"/>
    <x v="1085"/>
    <d v="2014-07-04T03:24:46"/>
  </r>
  <r>
    <n v="3617"/>
    <s v="One Good Night by Aisling Caffrey"/>
    <s v="Venue hire and payment of designer for a darkly comic, all female play about power - losing it, wanting it and fighting to get it back"/>
    <x v="226"/>
    <n v="880"/>
    <x v="3"/>
    <s v="GB"/>
    <s v="GBP"/>
    <n v="1488240000"/>
    <x v="1086"/>
    <b v="0"/>
    <n v="51"/>
    <b v="1"/>
    <s v="theater/plays"/>
    <n v="119"/>
    <n v="17.25"/>
    <x v="8"/>
    <s v="plays"/>
    <x v="1086"/>
    <d v="2017-02-28T00:00:00"/>
  </r>
  <r>
    <n v="3887"/>
    <s v="SUPER!: An Original Musical (KC Fringe 2015) (Canceled)"/>
    <s v="&quot;SUPER!: An Original Musical&quot; is an original work written by Ryan Hruza. This campaign is to fund the production and pay the cast/crew!"/>
    <x v="59"/>
    <n v="35"/>
    <x v="0"/>
    <s v="US"/>
    <s v="USD"/>
    <n v="1430517600"/>
    <x v="1087"/>
    <b v="0"/>
    <n v="2"/>
    <b v="0"/>
    <s v="theater/musical"/>
    <n v="2"/>
    <n v="17.5"/>
    <x v="8"/>
    <s v="musical"/>
    <x v="1087"/>
    <d v="2015-05-01T22:00:00"/>
  </r>
  <r>
    <n v="2901"/>
    <s v="Avarimor Series (Audio Plays)"/>
    <s v="How can the visual age appreciate something that cant see? With these Audio Plays I will show you, if your willing to listen."/>
    <x v="68"/>
    <n v="6"/>
    <x v="3"/>
    <s v="US"/>
    <s v="USD"/>
    <n v="1423345339"/>
    <x v="1088"/>
    <b v="0"/>
    <n v="2"/>
    <b v="0"/>
    <s v="theater/plays"/>
    <n v="1"/>
    <n v="3"/>
    <x v="8"/>
    <s v="plays"/>
    <x v="1088"/>
    <d v="2015-02-07T21:42:19"/>
  </r>
  <r>
    <n v="3922"/>
    <s v="Truth, Dare, Promise to be Faithful Stage Play"/>
    <s v="TDPF is a play about a woman named Lisa who devotes her life to her marriage and ministry â€”since it is a woman place says her husband."/>
    <x v="68"/>
    <n v="61"/>
    <x v="3"/>
    <s v="US"/>
    <s v="USD"/>
    <n v="1425337200"/>
    <x v="1089"/>
    <b v="0"/>
    <n v="6"/>
    <b v="0"/>
    <s v="theater/plays"/>
    <n v="8"/>
    <n v="10.17"/>
    <x v="8"/>
    <s v="plays"/>
    <x v="1089"/>
    <d v="2015-03-02T23:00:00"/>
  </r>
  <r>
    <n v="3908"/>
    <s v="Unconscious Subconscious"/>
    <s v="Death splits apart twin brothers in a questionable car accident. They shared dreams, and now they must share trials in the unknown."/>
    <x v="68"/>
    <n v="65"/>
    <x v="3"/>
    <s v="US"/>
    <s v="USD"/>
    <n v="1406603696"/>
    <x v="1090"/>
    <b v="0"/>
    <n v="4"/>
    <b v="0"/>
    <s v="theater/plays"/>
    <n v="9"/>
    <n v="16.25"/>
    <x v="8"/>
    <s v="plays"/>
    <x v="1090"/>
    <d v="2014-07-29T03:14:56"/>
  </r>
  <r>
    <n v="2882"/>
    <s v="Images: Remembrances of the Holocaust-The Eva Schloss Story"/>
    <s v="A one-woman show about the life of Eva Schloss, her time in Auschwitz, and the positive impact she has had on thousands of lives."/>
    <x v="68"/>
    <n v="252"/>
    <x v="3"/>
    <s v="US"/>
    <s v="USD"/>
    <n v="1462112318"/>
    <x v="1091"/>
    <b v="0"/>
    <n v="4"/>
    <b v="0"/>
    <s v="theater/plays"/>
    <n v="34"/>
    <n v="63"/>
    <x v="8"/>
    <s v="plays"/>
    <x v="1091"/>
    <d v="2016-05-01T14:18:38"/>
  </r>
  <r>
    <n v="3649"/>
    <s v="Honest Aesop's Fables - Tall tales for short people"/>
    <s v="Monies raised will help offset production costs of  transportation of set and actors, theatre rental and advertising costs."/>
    <x v="68"/>
    <n v="780"/>
    <x v="3"/>
    <s v="CA"/>
    <s v="CAD"/>
    <n v="1402938394"/>
    <x v="1092"/>
    <b v="0"/>
    <n v="8"/>
    <b v="1"/>
    <s v="theater/plays"/>
    <n v="104"/>
    <n v="97.5"/>
    <x v="8"/>
    <s v="plays"/>
    <x v="1092"/>
    <d v="2014-06-16T17:06:34"/>
  </r>
  <r>
    <n v="3367"/>
    <s v="Only Forever at The Hope Theatre"/>
    <s v="An intense new play exploring how far you would go to protect your family.  Employing new graduates to give their careers a kickstart."/>
    <x v="68"/>
    <n v="890"/>
    <x v="3"/>
    <s v="GB"/>
    <s v="GBP"/>
    <n v="1438467894"/>
    <x v="1093"/>
    <b v="0"/>
    <n v="30"/>
    <b v="1"/>
    <s v="theater/plays"/>
    <n v="119"/>
    <n v="29.67"/>
    <x v="8"/>
    <s v="plays"/>
    <x v="1093"/>
    <d v="2015-08-01T22:24:54"/>
  </r>
  <r>
    <n v="2978"/>
    <s v="The Fall of Wallace Winter at the Plaza Theatre"/>
    <s v="The Border Theatre presents The Fall of Wallace Winter, an exploration of American obsessions, this Nov. 7th-9th at the Plaza Theatre"/>
    <x v="68"/>
    <n v="971"/>
    <x v="3"/>
    <s v="US"/>
    <s v="USD"/>
    <n v="1413784740"/>
    <x v="1094"/>
    <b v="0"/>
    <n v="16"/>
    <b v="1"/>
    <s v="theater/plays"/>
    <n v="129"/>
    <n v="60.69"/>
    <x v="8"/>
    <s v="plays"/>
    <x v="1094"/>
    <d v="2014-10-20T05:59:00"/>
  </r>
  <r>
    <n v="3684"/>
    <s v="Cassiopeia"/>
    <s v="Thespis Theater Festival presents Cassiopeia: A romantic tale of a bride finding her way to her unknown groom before it is too late."/>
    <x v="68"/>
    <n v="1043"/>
    <x v="3"/>
    <s v="US"/>
    <s v="USD"/>
    <n v="1441167586"/>
    <x v="1095"/>
    <b v="0"/>
    <n v="23"/>
    <b v="1"/>
    <s v="theater/plays"/>
    <n v="139"/>
    <n v="45.35"/>
    <x v="8"/>
    <s v="plays"/>
    <x v="1095"/>
    <d v="2015-09-02T04:19:46"/>
  </r>
  <r>
    <n v="3165"/>
    <s v="THE MOON PLAY"/>
    <s v="THE MOON PLAY is a new play written by Carolyn Gilliam. The play follows an astronaut on the moon who has lost his reason to explore."/>
    <x v="68"/>
    <n v="1220"/>
    <x v="3"/>
    <s v="US"/>
    <s v="USD"/>
    <n v="1304395140"/>
    <x v="1096"/>
    <b v="1"/>
    <n v="21"/>
    <b v="1"/>
    <s v="theater/plays"/>
    <n v="163"/>
    <n v="58.1"/>
    <x v="8"/>
    <s v="plays"/>
    <x v="1096"/>
    <d v="2011-05-03T03:59:00"/>
  </r>
  <r>
    <n v="3552"/>
    <s v="Lock&amp;Key Theatre present 'Timon of Athens'"/>
    <s v="Support Lock&amp;Key Theatre's 'Timon of Athens' by donating to our printing! Every penny goes to posters, programmes, flyers and scripts."/>
    <x v="227"/>
    <n v="773"/>
    <x v="3"/>
    <s v="GB"/>
    <s v="GBP"/>
    <n v="1403964324"/>
    <x v="1097"/>
    <b v="0"/>
    <n v="20"/>
    <b v="1"/>
    <s v="theater/plays"/>
    <n v="100"/>
    <n v="38.65"/>
    <x v="8"/>
    <s v="plays"/>
    <x v="1097"/>
    <d v="2014-06-28T14:05:24"/>
  </r>
  <r>
    <n v="3135"/>
    <s v="SEVEN, a Documentary Play: North Carolina Premiere!"/>
    <s v="SEVEN tells the true stories of 7 women who bravely fought for the well-being of women, families, and children around the globe."/>
    <x v="228"/>
    <n v="162"/>
    <x v="3"/>
    <s v="US"/>
    <s v="USD"/>
    <n v="1491277121"/>
    <x v="1098"/>
    <b v="0"/>
    <n v="7"/>
    <b v="0"/>
    <s v="theater/plays"/>
    <n v="21"/>
    <n v="23.14"/>
    <x v="8"/>
    <s v="plays"/>
    <x v="1098"/>
    <d v="2017-04-04T03:38:41"/>
  </r>
  <r>
    <n v="4024"/>
    <s v="Super Date, The Dating Game Show for Superheroes"/>
    <s v="Ever wonder what Wonder Woman wants in a super man? Can you be both a lover, and a fighter? And, whatâ€™s with all the spandex?"/>
    <x v="126"/>
    <n v="10"/>
    <x v="3"/>
    <s v="US"/>
    <s v="USD"/>
    <n v="1441037097"/>
    <x v="1099"/>
    <b v="0"/>
    <n v="1"/>
    <b v="0"/>
    <s v="theater/plays"/>
    <n v="1"/>
    <n v="10"/>
    <x v="8"/>
    <s v="plays"/>
    <x v="1099"/>
    <d v="2015-08-31T16:04:57"/>
  </r>
  <r>
    <n v="138"/>
    <s v="Thr33 Days Dead: The Sequ3l (Canceled)"/>
    <s v="This movie will be the S3qu3l to Thr33 Days Dead, which premiered on SyFy and was the focus of SyFy's &quot;Town of the Living Dead&quot;."/>
    <x v="43"/>
    <n v="4712"/>
    <x v="0"/>
    <s v="US"/>
    <s v="USD"/>
    <n v="1438405140"/>
    <x v="1100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x v="25"/>
    <n v="40"/>
    <x v="0"/>
    <s v="US"/>
    <s v="USD"/>
    <n v="1433336895"/>
    <x v="1101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x v="30"/>
    <n v="325"/>
    <x v="1"/>
    <s v="US"/>
    <s v="USD"/>
    <n v="1440912480"/>
    <x v="1102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x v="25"/>
    <n v="51"/>
    <x v="1"/>
    <s v="CA"/>
    <s v="CAD"/>
    <n v="1409543940"/>
    <x v="1103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x v="4"/>
    <n v="110"/>
    <x v="1"/>
    <s v="GB"/>
    <s v="GBP"/>
    <n v="1425066546"/>
    <x v="1104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x v="29"/>
    <n v="82.01"/>
    <x v="1"/>
    <s v="US"/>
    <s v="USD"/>
    <n v="1400091095"/>
    <x v="110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x v="50"/>
    <n v="861"/>
    <x v="1"/>
    <s v="US"/>
    <s v="USD"/>
    <n v="1410972319"/>
    <x v="1106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x v="46"/>
    <n v="215"/>
    <x v="1"/>
    <s v="US"/>
    <s v="USD"/>
    <n v="1273356960"/>
    <x v="1107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x v="5"/>
    <n v="640"/>
    <x v="1"/>
    <s v="US"/>
    <s v="USD"/>
    <n v="1350687657"/>
    <x v="1108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x v="9"/>
    <n v="150"/>
    <x v="1"/>
    <s v="US"/>
    <s v="USD"/>
    <n v="1365228982"/>
    <x v="1109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x v="25"/>
    <n v="50"/>
    <x v="1"/>
    <s v="CA"/>
    <s v="CAD"/>
    <n v="1407595447"/>
    <x v="1110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x v="29"/>
    <n v="68"/>
    <x v="1"/>
    <s v="GB"/>
    <s v="GBP"/>
    <n v="1436368622"/>
    <x v="1111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x v="40"/>
    <n v="200"/>
    <x v="1"/>
    <s v="US"/>
    <s v="USD"/>
    <n v="1452112717"/>
    <x v="1112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x v="75"/>
    <n v="301"/>
    <x v="1"/>
    <s v="IT"/>
    <s v="EUR"/>
    <n v="1479410886"/>
    <x v="1113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x v="58"/>
    <n v="250"/>
    <x v="1"/>
    <s v="US"/>
    <s v="USD"/>
    <n v="1417584860"/>
    <x v="1114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x v="9"/>
    <n v="131"/>
    <x v="0"/>
    <s v="US"/>
    <s v="USD"/>
    <n v="1440318908"/>
    <x v="1115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x v="59"/>
    <n v="60"/>
    <x v="0"/>
    <s v="GB"/>
    <s v="GBP"/>
    <n v="1431072843"/>
    <x v="1116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x v="13"/>
    <n v="1529"/>
    <x v="1"/>
    <s v="US"/>
    <s v="USD"/>
    <n v="1415558879"/>
    <x v="1117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x v="41"/>
    <n v="403"/>
    <x v="1"/>
    <s v="ES"/>
    <s v="EUR"/>
    <n v="1484065881"/>
    <x v="1118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x v="25"/>
    <n v="50"/>
    <x v="1"/>
    <s v="US"/>
    <s v="USD"/>
    <n v="1257047940"/>
    <x v="11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x v="41"/>
    <n v="400"/>
    <x v="1"/>
    <s v="US"/>
    <s v="USD"/>
    <n v="1287115200"/>
    <x v="1120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x v="229"/>
    <n v="113"/>
    <x v="1"/>
    <s v="US"/>
    <s v="USD"/>
    <n v="1351582938"/>
    <x v="1121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x v="40"/>
    <n v="260"/>
    <x v="1"/>
    <s v="US"/>
    <s v="USD"/>
    <n v="1408581930"/>
    <x v="1122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x v="29"/>
    <n v="70"/>
    <x v="1"/>
    <s v="US"/>
    <s v="USD"/>
    <n v="1326651110"/>
    <x v="1123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x v="9"/>
    <n v="160"/>
    <x v="1"/>
    <s v="US"/>
    <s v="USD"/>
    <n v="1348367100"/>
    <x v="1124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x v="46"/>
    <n v="196"/>
    <x v="1"/>
    <s v="US"/>
    <s v="USD"/>
    <n v="1295847926"/>
    <x v="1125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x v="146"/>
    <n v="520"/>
    <x v="1"/>
    <s v="US"/>
    <s v="USD"/>
    <n v="1343016000"/>
    <x v="1126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x v="24"/>
    <n v="160"/>
    <x v="1"/>
    <s v="US"/>
    <s v="USD"/>
    <n v="1385590111"/>
    <x v="1127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x v="56"/>
    <n v="2607"/>
    <x v="1"/>
    <s v="US"/>
    <s v="USD"/>
    <n v="1467132185"/>
    <x v="1128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x v="75"/>
    <n v="240"/>
    <x v="0"/>
    <s v="CH"/>
    <s v="CHF"/>
    <n v="1448489095"/>
    <x v="1129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6"/>
    <n v="2842"/>
    <x v="0"/>
    <s v="US"/>
    <s v="USD"/>
    <n v="1459992856"/>
    <x v="1130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x v="5"/>
    <n v="621"/>
    <x v="0"/>
    <s v="US"/>
    <s v="USD"/>
    <n v="1468496933"/>
    <x v="1131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x v="30"/>
    <n v="266"/>
    <x v="0"/>
    <s v="US"/>
    <s v="USD"/>
    <n v="1408827550"/>
    <x v="1132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x v="1"/>
    <n v="81"/>
    <x v="1"/>
    <s v="AU"/>
    <s v="AUD"/>
    <n v="1392800922"/>
    <x v="1133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x v="43"/>
    <n v="5051"/>
    <x v="1"/>
    <s v="US"/>
    <s v="USD"/>
    <n v="1375657582"/>
    <x v="1134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x v="44"/>
    <n v="678"/>
    <x v="1"/>
    <s v="DE"/>
    <s v="EUR"/>
    <n v="1463232936"/>
    <x v="1135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x v="50"/>
    <n v="1026"/>
    <x v="1"/>
    <s v="CA"/>
    <s v="CAD"/>
    <n v="1457967975"/>
    <x v="1136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x v="4"/>
    <n v="100"/>
    <x v="1"/>
    <s v="DE"/>
    <s v="EUR"/>
    <n v="1455417571"/>
    <x v="1137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x v="32"/>
    <n v="732.5"/>
    <x v="1"/>
    <s v="US"/>
    <s v="USD"/>
    <n v="1334326635"/>
    <x v="1138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x v="5"/>
    <n v="585"/>
    <x v="1"/>
    <s v="US"/>
    <s v="USD"/>
    <n v="1436981339"/>
    <x v="11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x v="230"/>
    <n v="210"/>
    <x v="0"/>
    <s v="US"/>
    <s v="USD"/>
    <n v="1387077299"/>
    <x v="1140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x v="40"/>
    <n v="241"/>
    <x v="0"/>
    <s v="US"/>
    <s v="USD"/>
    <n v="1373665860"/>
    <x v="1141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x v="50"/>
    <n v="991"/>
    <x v="0"/>
    <s v="US"/>
    <s v="USD"/>
    <n v="1438543033"/>
    <x v="1142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x v="231"/>
    <n v="3"/>
    <x v="1"/>
    <s v="US"/>
    <s v="USD"/>
    <n v="1467129686"/>
    <x v="1143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x v="5"/>
    <n v="600"/>
    <x v="1"/>
    <s v="DK"/>
    <s v="DKK"/>
    <n v="1461765300"/>
    <x v="1144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x v="9"/>
    <n v="145"/>
    <x v="0"/>
    <s v="IT"/>
    <s v="EUR"/>
    <n v="1483459365"/>
    <x v="114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x v="4"/>
    <n v="100"/>
    <x v="0"/>
    <s v="US"/>
    <s v="USD"/>
    <n v="1307554261"/>
    <x v="1146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x v="97"/>
    <n v="1081"/>
    <x v="1"/>
    <s v="US"/>
    <s v="USD"/>
    <n v="1421177959"/>
    <x v="1147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x v="5"/>
    <n v="591"/>
    <x v="1"/>
    <s v="GB"/>
    <s v="GBP"/>
    <n v="1412090349"/>
    <x v="1148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x v="47"/>
    <n v="15"/>
    <x v="1"/>
    <s v="US"/>
    <s v="USD"/>
    <n v="1408657826"/>
    <x v="1149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x v="232"/>
    <n v="2670"/>
    <x v="1"/>
    <s v="GB"/>
    <s v="GBP"/>
    <n v="1432299600"/>
    <x v="1150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x v="233"/>
    <n v="51"/>
    <x v="1"/>
    <s v="GB"/>
    <s v="GBP"/>
    <n v="1470178800"/>
    <x v="115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x v="234"/>
    <n v="1493"/>
    <x v="1"/>
    <s v="US"/>
    <s v="USD"/>
    <n v="1379363406"/>
    <x v="1152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x v="235"/>
    <n v="85"/>
    <x v="2"/>
    <s v="US"/>
    <s v="USD"/>
    <n v="1491769769"/>
    <x v="1153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x v="30"/>
    <n v="300"/>
    <x v="0"/>
    <s v="US"/>
    <s v="USD"/>
    <n v="1452282420"/>
    <x v="1154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x v="11"/>
    <n v="180"/>
    <x v="0"/>
    <s v="AU"/>
    <s v="AUD"/>
    <n v="1429839571"/>
    <x v="1155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x v="1"/>
    <n v="75"/>
    <x v="0"/>
    <s v="US"/>
    <s v="USD"/>
    <n v="1438662603"/>
    <x v="1156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x v="41"/>
    <n v="460"/>
    <x v="1"/>
    <s v="US"/>
    <s v="USD"/>
    <n v="1440215940"/>
    <x v="1157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x v="180"/>
    <n v="281"/>
    <x v="1"/>
    <s v="CA"/>
    <s v="CAD"/>
    <n v="1443379104"/>
    <x v="1158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x v="236"/>
    <n v="1333"/>
    <x v="0"/>
    <s v="US"/>
    <s v="USD"/>
    <n v="1429321210"/>
    <x v="1159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x v="9"/>
    <n v="150"/>
    <x v="1"/>
    <s v="US"/>
    <s v="USD"/>
    <n v="1323994754"/>
    <x v="1160"/>
    <b v="0"/>
    <n v="2"/>
    <b v="0"/>
    <s v="publishing/children's books"/>
    <n v="3"/>
    <n v="75"/>
    <x v="2"/>
    <s v="children's books"/>
    <x v="1160"/>
    <d v="2011-12-16T00:19:14"/>
  </r>
  <r>
    <n v="3891"/>
    <s v="Out of the Box: A Mime Story"/>
    <s v="A comedy about a mime who dreams of becoming a stand up comedian."/>
    <x v="126"/>
    <n v="260"/>
    <x v="3"/>
    <s v="US"/>
    <s v="USD"/>
    <n v="1427086740"/>
    <x v="1161"/>
    <b v="0"/>
    <n v="7"/>
    <b v="0"/>
    <s v="theater/plays"/>
    <n v="33"/>
    <n v="37.14"/>
    <x v="8"/>
    <s v="plays"/>
    <x v="1161"/>
    <d v="2015-03-23T04:59:00"/>
  </r>
  <r>
    <n v="3608"/>
    <s v="Petrification"/>
    <s v="Help us get the show on the road! Petrification is a new play about home, memory and identity and we need your help to tour."/>
    <x v="126"/>
    <n v="800"/>
    <x v="3"/>
    <s v="GB"/>
    <s v="GBP"/>
    <n v="1466172000"/>
    <x v="1162"/>
    <b v="0"/>
    <n v="27"/>
    <b v="1"/>
    <s v="theater/plays"/>
    <n v="100"/>
    <n v="29.63"/>
    <x v="8"/>
    <s v="plays"/>
    <x v="1162"/>
    <d v="2016-06-17T14:00:00"/>
  </r>
  <r>
    <n v="2949"/>
    <s v="Spiritual Enlightenment Center - Help raise our vibrations!"/>
    <s v="This center will be open to any and all people regardless of their religion.   We will be offering art, music, empowerment, and more!"/>
    <x v="26"/>
    <n v="25"/>
    <x v="1"/>
    <s v="US"/>
    <s v="USD"/>
    <n v="1447965917"/>
    <x v="1163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x v="41"/>
    <n v="451"/>
    <x v="1"/>
    <s v="US"/>
    <s v="USD"/>
    <n v="1407536846"/>
    <x v="1164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x v="40"/>
    <n v="200"/>
    <x v="1"/>
    <s v="NZ"/>
    <s v="NZD"/>
    <n v="1441837879"/>
    <x v="1165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x v="30"/>
    <n v="334"/>
    <x v="1"/>
    <s v="GB"/>
    <s v="GBP"/>
    <n v="1481132169"/>
    <x v="1166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x v="30"/>
    <n v="300"/>
    <x v="1"/>
    <s v="SE"/>
    <s v="SEK"/>
    <n v="1465123427"/>
    <x v="1167"/>
    <b v="0"/>
    <n v="1"/>
    <b v="0"/>
    <s v="theater/spaces"/>
    <n v="3"/>
    <n v="300"/>
    <x v="8"/>
    <s v="spaces"/>
    <x v="1167"/>
    <d v="2016-06-05T10:43:47"/>
  </r>
  <r>
    <n v="3327"/>
    <s v="Itch + Scratch at Hackney Showroom"/>
    <s v="After 3 successful nights last year, Itch+Scratch are back. New writing, live music and party fun. Best New Theatre, Great Night Out."/>
    <x v="126"/>
    <n v="810"/>
    <x v="3"/>
    <s v="GB"/>
    <s v="GBP"/>
    <n v="1462697966"/>
    <x v="1168"/>
    <b v="0"/>
    <n v="33"/>
    <b v="1"/>
    <s v="theater/plays"/>
    <n v="101"/>
    <n v="24.55"/>
    <x v="8"/>
    <s v="plays"/>
    <x v="1168"/>
    <d v="2016-05-08T08:59:26"/>
  </r>
  <r>
    <n v="3205"/>
    <s v="Children Must Run: An Original Musical"/>
    <s v="Children Must Run is an original musical, about a prostitute, a drug mule, a child soldier and their struggles, hopes and dreams."/>
    <x v="40"/>
    <n v="273"/>
    <x v="1"/>
    <s v="GB"/>
    <s v="GBP"/>
    <n v="1430470772"/>
    <x v="1169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x v="237"/>
    <n v="116"/>
    <x v="1"/>
    <s v="GB"/>
    <s v="GBP"/>
    <n v="1434395418"/>
    <x v="1170"/>
    <b v="0"/>
    <n v="4"/>
    <b v="0"/>
    <s v="theater/musical"/>
    <n v="3"/>
    <n v="29"/>
    <x v="8"/>
    <s v="musical"/>
    <x v="1170"/>
    <d v="2015-06-15T19:10:18"/>
  </r>
  <r>
    <n v="3283"/>
    <s v="'Gretel and Hansel' - A Children's Theatre Production"/>
    <s v="'Gretel and Hansel' by Sam Leeves - an inclusive, multi-sensory theatre production for children aged seven to eleven and their families"/>
    <x v="126"/>
    <n v="838"/>
    <x v="3"/>
    <s v="GB"/>
    <s v="GBP"/>
    <n v="1455138000"/>
    <x v="1171"/>
    <b v="0"/>
    <n v="47"/>
    <b v="1"/>
    <s v="theater/plays"/>
    <n v="105"/>
    <n v="17.829999999999998"/>
    <x v="8"/>
    <s v="plays"/>
    <x v="1171"/>
    <d v="2016-02-10T21:00:00"/>
  </r>
  <r>
    <n v="3664"/>
    <s v="Cubs: an Original Work"/>
    <s v="An Original Short Play: two young women search for answers about sexuality, the history they are taught, and their animal instincts."/>
    <x v="126"/>
    <n v="875"/>
    <x v="3"/>
    <s v="US"/>
    <s v="USD"/>
    <n v="1466056689"/>
    <x v="1172"/>
    <b v="0"/>
    <n v="19"/>
    <b v="1"/>
    <s v="theater/plays"/>
    <n v="109"/>
    <n v="46.05"/>
    <x v="8"/>
    <s v="plays"/>
    <x v="1172"/>
    <d v="2016-06-16T05:58:09"/>
  </r>
  <r>
    <n v="3869"/>
    <s v="The Masturbation Musical (Canceled)"/>
    <s v="A Musical about 3 women who pursue their Pleasure and end up finding themselves."/>
    <x v="238"/>
    <n v="452"/>
    <x v="0"/>
    <s v="US"/>
    <s v="USD"/>
    <n v="1426302660"/>
    <x v="1173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x v="25"/>
    <n v="40"/>
    <x v="0"/>
    <s v="US"/>
    <s v="USD"/>
    <n v="1490809450"/>
    <x v="1174"/>
    <b v="0"/>
    <n v="3"/>
    <b v="0"/>
    <s v="theater/musical"/>
    <n v="3"/>
    <n v="13.33"/>
    <x v="8"/>
    <s v="musical"/>
    <x v="1174"/>
    <d v="2017-03-29T17:44:10"/>
  </r>
  <r>
    <n v="3836"/>
    <s v="Home (The Place Where My Stuff Resides)"/>
    <s v="&quot;The surveyor said the foundation was shaky&quot;. A woman finds what it means to rebuild her marriage."/>
    <x v="126"/>
    <n v="900"/>
    <x v="3"/>
    <s v="US"/>
    <s v="USD"/>
    <n v="1470197340"/>
    <x v="1175"/>
    <b v="0"/>
    <n v="14"/>
    <b v="1"/>
    <s v="theater/plays"/>
    <n v="113"/>
    <n v="64.290000000000006"/>
    <x v="8"/>
    <s v="plays"/>
    <x v="1175"/>
    <d v="2016-08-03T04:09:00"/>
  </r>
  <r>
    <n v="2796"/>
    <s v="Fishcakes"/>
    <s v="Fishcakes is a piece of new writing for the Camden Fringe that explores a story of love, loss, and all the â€˜little things'."/>
    <x v="126"/>
    <n v="924"/>
    <x v="3"/>
    <s v="GB"/>
    <s v="GBP"/>
    <n v="1404564028"/>
    <x v="1176"/>
    <b v="0"/>
    <n v="21"/>
    <b v="1"/>
    <s v="theater/plays"/>
    <n v="116"/>
    <n v="44"/>
    <x v="8"/>
    <s v="plays"/>
    <x v="1176"/>
    <d v="2014-07-05T12:40:28"/>
  </r>
  <r>
    <n v="3676"/>
    <s v="The Black and White Theatre Company Inc."/>
    <s v="The Black and White Theatre Company Inc. is a small company who loves to perform and entertain, but needs your support to succeed!"/>
    <x v="126"/>
    <n v="1030"/>
    <x v="3"/>
    <s v="US"/>
    <s v="USD"/>
    <n v="1410550484"/>
    <x v="1177"/>
    <b v="0"/>
    <n v="16"/>
    <b v="1"/>
    <s v="theater/plays"/>
    <n v="129"/>
    <n v="64.38"/>
    <x v="8"/>
    <s v="plays"/>
    <x v="1177"/>
    <d v="2014-09-12T19:34:44"/>
  </r>
  <r>
    <n v="3716"/>
    <s v="Sylvia (a benefit show)"/>
    <s v="I am raising money to pay for the rights to produce Sylvia by A.R. Gurney. The show will be a fundraiser for Wayside Waifs."/>
    <x v="126"/>
    <n v="1246"/>
    <x v="3"/>
    <s v="US"/>
    <s v="USD"/>
    <n v="1453411109"/>
    <x v="1178"/>
    <b v="0"/>
    <n v="24"/>
    <b v="1"/>
    <s v="theater/plays"/>
    <n v="156"/>
    <n v="51.92"/>
    <x v="8"/>
    <s v="plays"/>
    <x v="1178"/>
    <d v="2016-01-21T21:18:29"/>
  </r>
  <r>
    <n v="2834"/>
    <s v="Thank You For Smoking"/>
    <s v="Thank You For Smoking. A play about love, 5 trillion cigarettes and how the Flintstones earned the tobacco industry millions."/>
    <x v="126"/>
    <n v="1360"/>
    <x v="3"/>
    <s v="GB"/>
    <s v="GBP"/>
    <n v="1422658930"/>
    <x v="1179"/>
    <b v="0"/>
    <n v="21"/>
    <b v="1"/>
    <s v="theater/plays"/>
    <n v="170"/>
    <n v="64.760000000000005"/>
    <x v="8"/>
    <s v="plays"/>
    <x v="1179"/>
    <d v="2015-01-30T23:02:10"/>
  </r>
  <r>
    <n v="3449"/>
    <s v="Love Letters To My Children, directed by Charles J. Ouda"/>
    <s v="Help us produce this original play! The play will be presented at the LSTFI July 12-14. Follow us on Facebook."/>
    <x v="126"/>
    <n v="1365"/>
    <x v="3"/>
    <s v="US"/>
    <s v="USD"/>
    <n v="1468036800"/>
    <x v="1180"/>
    <b v="0"/>
    <n v="20"/>
    <b v="1"/>
    <s v="theater/plays"/>
    <n v="171"/>
    <n v="68.25"/>
    <x v="8"/>
    <s v="plays"/>
    <x v="1180"/>
    <d v="2016-07-09T04:00:00"/>
  </r>
  <r>
    <n v="3314"/>
    <s v="The White Bike"/>
    <s v="I want to add a new perspective to the cycling safety debate by taking my play THE WHITE BIKE to the Edinburgh Festival of Cycling"/>
    <x v="126"/>
    <n v="1686"/>
    <x v="3"/>
    <s v="GB"/>
    <s v="GBP"/>
    <n v="1431115500"/>
    <x v="1181"/>
    <b v="0"/>
    <n v="58"/>
    <b v="1"/>
    <s v="theater/plays"/>
    <n v="211"/>
    <n v="29.07"/>
    <x v="8"/>
    <s v="plays"/>
    <x v="1181"/>
    <d v="2015-05-08T20:05:00"/>
  </r>
  <r>
    <n v="3732"/>
    <s v="Elektra Bekent - Afstudeervoorstelling"/>
    <s v="Mijn solo voorstelling gaat over Elektra (Sophokles) en hoe zij als jongere alles beleeft en meemaakt!"/>
    <x v="92"/>
    <n v="131"/>
    <x v="3"/>
    <s v="NL"/>
    <s v="EUR"/>
    <n v="1422100800"/>
    <x v="1182"/>
    <b v="0"/>
    <n v="4"/>
    <b v="0"/>
    <s v="theater/plays"/>
    <n v="15"/>
    <n v="32.75"/>
    <x v="8"/>
    <s v="plays"/>
    <x v="1182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x v="92"/>
    <n v="170"/>
    <x v="3"/>
    <s v="GB"/>
    <s v="GBP"/>
    <n v="1436297180"/>
    <x v="1183"/>
    <b v="0"/>
    <n v="5"/>
    <b v="0"/>
    <s v="theater/plays"/>
    <n v="20"/>
    <n v="34"/>
    <x v="8"/>
    <s v="plays"/>
    <x v="1183"/>
    <d v="2015-07-07T19:26:2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92"/>
    <n v="850"/>
    <x v="3"/>
    <s v="CA"/>
    <s v="CAD"/>
    <n v="1449701284"/>
    <x v="1184"/>
    <b v="0"/>
    <n v="21"/>
    <b v="1"/>
    <s v="theater/plays"/>
    <n v="100"/>
    <n v="40.479999999999997"/>
    <x v="8"/>
    <s v="plays"/>
    <x v="1184"/>
    <d v="2015-12-09T22:48:04"/>
  </r>
  <r>
    <n v="1296"/>
    <s v="Quirky Bird Theatre's Young Actors on Tour"/>
    <s v="Creating outstanding performance experiences with young actors from all economic backgrounds. Making great theatre accessible to all!"/>
    <x v="92"/>
    <n v="1200"/>
    <x v="3"/>
    <s v="GB"/>
    <s v="GBP"/>
    <n v="1457914373"/>
    <x v="1185"/>
    <b v="0"/>
    <n v="23"/>
    <b v="1"/>
    <s v="theater/plays"/>
    <n v="141"/>
    <n v="52.17"/>
    <x v="8"/>
    <s v="plays"/>
    <x v="1185"/>
    <d v="2016-03-14T00:12:53"/>
  </r>
  <r>
    <n v="168"/>
    <s v="Moving On"/>
    <s v="A homeless Gulf War 2 vet, and Congressional Medal of Honor recipient fights for his sanity on the mean streets of Albuquerque."/>
    <x v="40"/>
    <n v="325"/>
    <x v="1"/>
    <s v="US"/>
    <s v="USD"/>
    <n v="1426791770"/>
    <x v="1186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x v="9"/>
    <n v="223"/>
    <x v="1"/>
    <s v="GB"/>
    <s v="GBP"/>
    <n v="1454936460"/>
    <x v="1187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x v="41"/>
    <n v="590.02"/>
    <x v="0"/>
    <s v="US"/>
    <s v="USD"/>
    <n v="1408029623"/>
    <x v="1188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x v="190"/>
    <n v="1108"/>
    <x v="1"/>
    <s v="US"/>
    <s v="USD"/>
    <n v="1463821338"/>
    <x v="1189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x v="56"/>
    <n v="3550"/>
    <x v="1"/>
    <s v="MX"/>
    <s v="MXN"/>
    <n v="1486317653"/>
    <x v="1190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x v="9"/>
    <n v="177"/>
    <x v="1"/>
    <s v="US"/>
    <s v="USD"/>
    <n v="1432178810"/>
    <x v="1191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x v="1"/>
    <n v="125"/>
    <x v="1"/>
    <s v="US"/>
    <s v="USD"/>
    <n v="1385055979"/>
    <x v="1192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x v="9"/>
    <n v="212"/>
    <x v="1"/>
    <s v="GB"/>
    <s v="GBP"/>
    <n v="1468349460"/>
    <x v="1193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x v="50"/>
    <n v="1155"/>
    <x v="1"/>
    <s v="US"/>
    <s v="USD"/>
    <n v="1427510586"/>
    <x v="1194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x v="26"/>
    <n v="42"/>
    <x v="1"/>
    <s v="US"/>
    <s v="USD"/>
    <n v="1484239320"/>
    <x v="1195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x v="29"/>
    <n v="100"/>
    <x v="1"/>
    <s v="US"/>
    <s v="USD"/>
    <n v="1478059140"/>
    <x v="1196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x v="1"/>
    <n v="132"/>
    <x v="0"/>
    <s v="US"/>
    <s v="USD"/>
    <n v="1382478278"/>
    <x v="1197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x v="13"/>
    <n v="1937"/>
    <x v="0"/>
    <s v="US"/>
    <s v="USD"/>
    <n v="1398042000"/>
    <x v="1198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x v="203"/>
    <n v="1705"/>
    <x v="0"/>
    <s v="US"/>
    <s v="USD"/>
    <n v="1432916235"/>
    <x v="1199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x v="89"/>
    <n v="20"/>
    <x v="1"/>
    <s v="CA"/>
    <s v="CAD"/>
    <n v="1435708500"/>
    <x v="12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x v="29"/>
    <n v="100"/>
    <x v="1"/>
    <s v="US"/>
    <s v="USD"/>
    <n v="1411227633"/>
    <x v="1201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x v="29"/>
    <n v="94"/>
    <x v="1"/>
    <s v="US"/>
    <s v="USD"/>
    <n v="1415842193"/>
    <x v="1202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x v="54"/>
    <n v="350"/>
    <x v="0"/>
    <s v="US"/>
    <s v="USD"/>
    <n v="1392595200"/>
    <x v="1203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x v="239"/>
    <n v="216"/>
    <x v="2"/>
    <s v="US"/>
    <s v="USD"/>
    <n v="1491943445"/>
    <x v="1204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x v="9"/>
    <n v="187"/>
    <x v="1"/>
    <s v="US"/>
    <s v="USD"/>
    <n v="1411824444"/>
    <x v="1205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x v="1"/>
    <n v="107"/>
    <x v="1"/>
    <s v="GB"/>
    <s v="GBP"/>
    <n v="1422553565"/>
    <x v="1206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x v="149"/>
    <n v="1419"/>
    <x v="1"/>
    <s v="US"/>
    <s v="USD"/>
    <n v="1472799600"/>
    <x v="1207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x v="30"/>
    <n v="435"/>
    <x v="0"/>
    <s v="NZ"/>
    <s v="NZD"/>
    <n v="1424568107"/>
    <x v="1208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x v="24"/>
    <n v="233"/>
    <x v="1"/>
    <s v="US"/>
    <s v="USD"/>
    <n v="1427807640"/>
    <x v="1209"/>
    <b v="0"/>
    <n v="8"/>
    <b v="0"/>
    <s v="food/food trucks"/>
    <n v="4"/>
    <n v="29.13"/>
    <x v="6"/>
    <s v="food trucks"/>
    <x v="1209"/>
    <d v="2015-03-31T13:14:00"/>
  </r>
  <r>
    <n v="3726"/>
    <s v="Howard's End 3.0"/>
    <s v="A week of rehearsal culminating in a staged reading of our three-actor adaptation of &quot;Howards End,&quot; for potential producers."/>
    <x v="92"/>
    <n v="2879"/>
    <x v="3"/>
    <s v="US"/>
    <s v="USD"/>
    <n v="1461963600"/>
    <x v="1210"/>
    <b v="0"/>
    <n v="46"/>
    <b v="1"/>
    <s v="theater/plays"/>
    <n v="339"/>
    <n v="62.59"/>
    <x v="8"/>
    <s v="plays"/>
    <x v="1210"/>
    <d v="2016-04-29T21:00:00"/>
  </r>
  <r>
    <n v="3510"/>
    <s v="Shakespeare in the Park: Much Ado About Nothing"/>
    <s v="The Uncommon Loons return with Much Ado for a 2nd production of Shakespeare in Minnesota's Nature on the banks of the Mississippi!"/>
    <x v="115"/>
    <n v="905"/>
    <x v="3"/>
    <s v="US"/>
    <s v="USD"/>
    <n v="1404312846"/>
    <x v="1211"/>
    <b v="0"/>
    <n v="15"/>
    <b v="1"/>
    <s v="theater/plays"/>
    <n v="101"/>
    <n v="60.33"/>
    <x v="8"/>
    <s v="plays"/>
    <x v="1211"/>
    <d v="2014-07-02T14:54:06"/>
  </r>
  <r>
    <n v="2947"/>
    <s v="'The Float Lodge' - Duluth's First Premiere Float Center"/>
    <s v="Bringing Health, Wellness and Creative Empowerment to an active community in a whole new way... are you ready to 'FLOAT', Duluth?"/>
    <x v="32"/>
    <n v="1072"/>
    <x v="1"/>
    <s v="US"/>
    <s v="USD"/>
    <n v="1480007460"/>
    <x v="1212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x v="5"/>
    <n v="795"/>
    <x v="1"/>
    <s v="US"/>
    <s v="USD"/>
    <n v="1432151326"/>
    <x v="1213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x v="240"/>
    <n v="1758"/>
    <x v="1"/>
    <s v="US"/>
    <s v="USD"/>
    <n v="1454890620"/>
    <x v="1214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x v="26"/>
    <n v="41"/>
    <x v="1"/>
    <s v="GB"/>
    <s v="GBP"/>
    <n v="1442440800"/>
    <x v="1215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x v="241"/>
    <n v="4635"/>
    <x v="1"/>
    <s v="US"/>
    <s v="USD"/>
    <n v="1429291982"/>
    <x v="1216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x v="32"/>
    <n v="1040"/>
    <x v="0"/>
    <s v="US"/>
    <s v="USD"/>
    <n v="1459121162"/>
    <x v="1217"/>
    <b v="0"/>
    <n v="17"/>
    <b v="0"/>
    <s v="theater/spaces"/>
    <n v="4"/>
    <n v="61.18"/>
    <x v="8"/>
    <s v="spaces"/>
    <x v="1217"/>
    <d v="2016-03-27T23:26:02"/>
  </r>
  <r>
    <n v="3580"/>
    <s v="Annabel Lost"/>
    <s v="Annabel Lost combines visual art and performance poetry to tell the story of two orphaned refugees, Quetzal and Rhime."/>
    <x v="115"/>
    <n v="1025"/>
    <x v="3"/>
    <s v="US"/>
    <s v="USD"/>
    <n v="1425185940"/>
    <x v="1218"/>
    <b v="0"/>
    <n v="27"/>
    <b v="1"/>
    <s v="theater/plays"/>
    <n v="114"/>
    <n v="37.96"/>
    <x v="8"/>
    <s v="plays"/>
    <x v="1218"/>
    <d v="2015-03-01T04:59:00"/>
  </r>
  <r>
    <n v="3191"/>
    <s v="Decree 770: Europa"/>
    <s v="A brand new musical about the ban of contraception and abortion in Romania and the revolution that ended it all in 1989."/>
    <x v="196"/>
    <n v="151"/>
    <x v="1"/>
    <s v="US"/>
    <s v="USD"/>
    <n v="1471370869"/>
    <x v="121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x v="70"/>
    <n v="3185"/>
    <x v="1"/>
    <s v="CA"/>
    <s v="CAD"/>
    <n v="1484366340"/>
    <x v="1220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x v="30"/>
    <n v="402"/>
    <x v="1"/>
    <s v="US"/>
    <s v="USD"/>
    <n v="1457734843"/>
    <x v="1221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x v="66"/>
    <n v="881"/>
    <x v="1"/>
    <s v="US"/>
    <s v="USD"/>
    <n v="1420952340"/>
    <x v="1222"/>
    <b v="0"/>
    <n v="16"/>
    <b v="0"/>
    <s v="theater/musical"/>
    <n v="4"/>
    <n v="55.06"/>
    <x v="8"/>
    <s v="musical"/>
    <x v="1222"/>
    <d v="2015-01-11T04:59:00"/>
  </r>
  <r>
    <n v="3565"/>
    <s v="The Honeymoon is Over - An Original Play by Zakry Fin"/>
    <s v="The Honeymoon is Over is a romantic comedy about a recently eloped couple learning the dynamics of living together for the first time."/>
    <x v="115"/>
    <n v="1175"/>
    <x v="3"/>
    <s v="US"/>
    <s v="USD"/>
    <n v="1420048208"/>
    <x v="1223"/>
    <b v="0"/>
    <n v="12"/>
    <b v="1"/>
    <s v="theater/plays"/>
    <n v="131"/>
    <n v="97.92"/>
    <x v="8"/>
    <s v="plays"/>
    <x v="1223"/>
    <d v="2014-12-31T17:50:08"/>
  </r>
  <r>
    <n v="3532"/>
    <s v="&quot;I Will Speak For Myself&quot;"/>
    <s v="Our goal: To produce a stirring one-woman show historically based on African-American womenâ€™s experiences, struggles, and journeys."/>
    <x v="242"/>
    <n v="1142"/>
    <x v="3"/>
    <s v="US"/>
    <s v="USD"/>
    <n v="1411012740"/>
    <x v="1224"/>
    <b v="0"/>
    <n v="27"/>
    <b v="1"/>
    <s v="theater/plays"/>
    <n v="119"/>
    <n v="42.3"/>
    <x v="8"/>
    <s v="plays"/>
    <x v="1224"/>
    <d v="2014-09-18T03:59:00"/>
  </r>
  <r>
    <n v="3458"/>
    <s v="J. Lee Vocque's BASED ON ACTUAL EVENTS"/>
    <s v="I promised my mother on her deathbed that I would tell the world MY story, so here it goes...crossing fingers, 2015 SF FRINGE"/>
    <x v="243"/>
    <n v="1216"/>
    <x v="3"/>
    <s v="US"/>
    <s v="USD"/>
    <n v="1422937620"/>
    <x v="1225"/>
    <b v="0"/>
    <n v="27"/>
    <b v="1"/>
    <s v="theater/plays"/>
    <n v="124"/>
    <n v="45.04"/>
    <x v="8"/>
    <s v="plays"/>
    <x v="1225"/>
    <d v="2015-02-03T04:27:00"/>
  </r>
  <r>
    <n v="2858"/>
    <s v="Gay Party Superposh 'Winter Wonderland'"/>
    <s v="Een Gay Party in het centrum van Amersfoort. _x000a_Een geweldige avond uit, met een show, optredens en DJ's."/>
    <x v="26"/>
    <n v="0"/>
    <x v="1"/>
    <s v="NL"/>
    <s v="EUR"/>
    <n v="1417778880"/>
    <x v="1226"/>
    <b v="0"/>
    <n v="0"/>
    <b v="0"/>
    <s v="theater/plays"/>
    <n v="0"/>
    <n v="0"/>
    <x v="8"/>
    <s v="plays"/>
    <x v="1226"/>
    <d v="2014-12-05T11:28:00"/>
  </r>
  <r>
    <n v="156"/>
    <s v="Mosaics (Canceled)"/>
    <s v="A short science-fiction film about an underground network of human-animal hybrids &amp; their struggle with oppression &amp; marginalization."/>
    <x v="106"/>
    <n v="1785"/>
    <x v="0"/>
    <s v="CA"/>
    <s v="CAD"/>
    <n v="1407034796"/>
    <x v="1227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x v="9"/>
    <n v="250"/>
    <x v="1"/>
    <s v="AU"/>
    <s v="AUD"/>
    <n v="1443782138"/>
    <x v="122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x v="29"/>
    <n v="125"/>
    <x v="1"/>
    <s v="US"/>
    <s v="USD"/>
    <n v="1385931702"/>
    <x v="1229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x v="26"/>
    <n v="50"/>
    <x v="1"/>
    <s v="US"/>
    <s v="USD"/>
    <n v="1329342361"/>
    <x v="1230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x v="244"/>
    <n v="2994"/>
    <x v="1"/>
    <s v="US"/>
    <s v="USD"/>
    <n v="1324664249"/>
    <x v="1231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x v="70"/>
    <n v="3781"/>
    <x v="1"/>
    <s v="US"/>
    <s v="USD"/>
    <n v="1438451580"/>
    <x v="1232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x v="41"/>
    <n v="684"/>
    <x v="1"/>
    <s v="US"/>
    <s v="USD"/>
    <n v="1431374222"/>
    <x v="1233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x v="245"/>
    <n v="1389"/>
    <x v="1"/>
    <s v="US"/>
    <s v="USD"/>
    <n v="1446693040"/>
    <x v="1234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x v="9"/>
    <n v="235"/>
    <x v="1"/>
    <s v="US"/>
    <s v="USD"/>
    <n v="1391364126"/>
    <x v="1235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x v="59"/>
    <n v="90"/>
    <x v="1"/>
    <s v="US"/>
    <s v="USD"/>
    <n v="1329014966"/>
    <x v="123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x v="24"/>
    <n v="325"/>
    <x v="1"/>
    <s v="US"/>
    <s v="USD"/>
    <n v="1385735295"/>
    <x v="1237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x v="246"/>
    <n v="196"/>
    <x v="1"/>
    <s v="GB"/>
    <s v="GBP"/>
    <n v="1417474761"/>
    <x v="1238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x v="26"/>
    <n v="45"/>
    <x v="1"/>
    <s v="US"/>
    <s v="USD"/>
    <n v="1336340516"/>
    <x v="1239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x v="18"/>
    <n v="25174"/>
    <x v="1"/>
    <s v="US"/>
    <s v="USD"/>
    <n v="1377867220"/>
    <x v="124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x v="40"/>
    <n v="425"/>
    <x v="1"/>
    <s v="US"/>
    <s v="USD"/>
    <n v="1386568740"/>
    <x v="1241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x v="49"/>
    <n v="2971"/>
    <x v="1"/>
    <s v="GB"/>
    <s v="GBP"/>
    <n v="1402480221"/>
    <x v="1242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x v="26"/>
    <n v="50"/>
    <x v="1"/>
    <s v="DE"/>
    <s v="EUR"/>
    <n v="1470527094"/>
    <x v="1243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x v="49"/>
    <n v="3200"/>
    <x v="1"/>
    <s v="CA"/>
    <s v="CAD"/>
    <n v="1446052627"/>
    <x v="1244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x v="12"/>
    <n v="320"/>
    <x v="1"/>
    <s v="US"/>
    <s v="USD"/>
    <n v="1417656699"/>
    <x v="1245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x v="59"/>
    <n v="100"/>
    <x v="1"/>
    <s v="IT"/>
    <s v="EUR"/>
    <n v="1455964170"/>
    <x v="1246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x v="26"/>
    <n v="45"/>
    <x v="1"/>
    <s v="ES"/>
    <s v="EUR"/>
    <n v="1459584417"/>
    <x v="124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x v="68"/>
    <n v="35"/>
    <x v="1"/>
    <s v="GB"/>
    <s v="GBP"/>
    <n v="1440763920"/>
    <x v="1248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x v="29"/>
    <n v="125"/>
    <x v="0"/>
    <s v="GB"/>
    <s v="GBP"/>
    <n v="1456703940"/>
    <x v="124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x v="30"/>
    <n v="506"/>
    <x v="0"/>
    <s v="US"/>
    <s v="USD"/>
    <n v="1424211329"/>
    <x v="1250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x v="123"/>
    <n v="85"/>
    <x v="1"/>
    <s v="US"/>
    <s v="USD"/>
    <n v="1409513940"/>
    <x v="1251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x v="149"/>
    <n v="1636"/>
    <x v="1"/>
    <s v="US"/>
    <s v="USD"/>
    <n v="1423152678"/>
    <x v="1252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x v="32"/>
    <n v="1217"/>
    <x v="1"/>
    <s v="US"/>
    <s v="USD"/>
    <n v="1450166340"/>
    <x v="1253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x v="58"/>
    <n v="381"/>
    <x v="1"/>
    <s v="CA"/>
    <s v="CAD"/>
    <n v="1404926665"/>
    <x v="1254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x v="89"/>
    <n v="25"/>
    <x v="1"/>
    <s v="US"/>
    <s v="USD"/>
    <n v="1436677091"/>
    <x v="1255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x v="50"/>
    <n v="1626"/>
    <x v="1"/>
    <s v="US"/>
    <s v="USD"/>
    <n v="1478196008"/>
    <x v="1256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x v="146"/>
    <n v="835"/>
    <x v="1"/>
    <s v="US"/>
    <s v="USD"/>
    <n v="1330478998"/>
    <x v="1257"/>
    <b v="0"/>
    <n v="22"/>
    <b v="0"/>
    <s v="publishing/children's books"/>
    <n v="5"/>
    <n v="37.950000000000003"/>
    <x v="2"/>
    <s v="children's books"/>
    <x v="1257"/>
    <d v="2012-02-29T01:29:58"/>
  </r>
  <r>
    <n v="3892"/>
    <s v="The Sea Horse, presented by Different Stages"/>
    <s v="Saloon owner Gertude Blum mistrusts all men and scorns love, but sailor Harry Bales' romantic dreams force her to face her tragic past."/>
    <x v="26"/>
    <n v="0"/>
    <x v="1"/>
    <s v="US"/>
    <s v="USD"/>
    <n v="1408863600"/>
    <x v="1258"/>
    <b v="0"/>
    <n v="0"/>
    <b v="0"/>
    <s v="theater/plays"/>
    <n v="0"/>
    <n v="0"/>
    <x v="8"/>
    <s v="plays"/>
    <x v="1258"/>
    <d v="2014-08-24T07:00:00"/>
  </r>
  <r>
    <n v="4072"/>
    <s v="Oh! What a Lovely War - Salute the Centenary"/>
    <s v="Salute the Centenary with this satirical and moving play. The centenary has national relevance, and we want to mark it in our community"/>
    <x v="26"/>
    <n v="4"/>
    <x v="1"/>
    <s v="GB"/>
    <s v="GBP"/>
    <n v="1408646111"/>
    <x v="1259"/>
    <b v="0"/>
    <n v="2"/>
    <b v="0"/>
    <s v="theater/plays"/>
    <n v="0"/>
    <n v="2"/>
    <x v="8"/>
    <s v="plays"/>
    <x v="1259"/>
    <d v="2014-08-21T18:35:11"/>
  </r>
  <r>
    <n v="2841"/>
    <s v="The Dead Loss"/>
    <s v="1920's London; two brothers try to make a name for themselves in the underground crime world but encounter a ruthless Irish mob boss."/>
    <x v="26"/>
    <n v="10"/>
    <x v="1"/>
    <s v="GB"/>
    <s v="GBP"/>
    <n v="1450032297"/>
    <x v="1260"/>
    <b v="0"/>
    <n v="1"/>
    <b v="0"/>
    <s v="theater/plays"/>
    <n v="1"/>
    <n v="10"/>
    <x v="8"/>
    <s v="plays"/>
    <x v="1260"/>
    <d v="2015-12-13T18:44:57"/>
  </r>
  <r>
    <n v="3855"/>
    <s v="The Happy Family and Devoted Dreams new theater plays NYC"/>
    <s v="TWO NEW DARK COMEDIES OPENING IN NYC THIS APRIL AND MAY BY CHRISTOPHER B. LATRO _x000a_ABOUT FAMILY, AMBITION, LOVE AND GREED"/>
    <x v="26"/>
    <n v="25"/>
    <x v="1"/>
    <s v="US"/>
    <s v="USD"/>
    <n v="1427408271"/>
    <x v="1261"/>
    <b v="0"/>
    <n v="1"/>
    <b v="0"/>
    <s v="theater/plays"/>
    <n v="3"/>
    <n v="25"/>
    <x v="8"/>
    <s v="plays"/>
    <x v="1261"/>
    <d v="2015-03-26T22:17:51"/>
  </r>
  <r>
    <n v="4090"/>
    <s v="&quot; Sweet O'l Mama &quot; Theater Production"/>
    <s v="A gripping re-enactment of a true breast cancer survival story, highlighted with inspiration and laughter!"/>
    <x v="26"/>
    <n v="32"/>
    <x v="1"/>
    <s v="US"/>
    <s v="USD"/>
    <n v="1438959600"/>
    <x v="1262"/>
    <b v="0"/>
    <n v="3"/>
    <b v="0"/>
    <s v="theater/plays"/>
    <n v="3"/>
    <n v="10.67"/>
    <x v="8"/>
    <s v="plays"/>
    <x v="1262"/>
    <d v="2015-08-07T15:00:00"/>
  </r>
  <r>
    <n v="3850"/>
    <s v="The Vagina Monologues 2015"/>
    <s v="V-Day is a global activist movement to end violence against women and girls."/>
    <x v="26"/>
    <n v="38"/>
    <x v="1"/>
    <s v="US"/>
    <s v="USD"/>
    <n v="1420081143"/>
    <x v="1263"/>
    <b v="1"/>
    <n v="4"/>
    <b v="0"/>
    <s v="theater/plays"/>
    <n v="4"/>
    <n v="9.5"/>
    <x v="8"/>
    <s v="plays"/>
    <x v="1263"/>
    <d v="2015-01-01T02:59:03"/>
  </r>
  <r>
    <n v="3895"/>
    <s v="Vestige"/>
    <s v="A Transgender makeup artist calls into question the loyalty of her best friend in a 1980's circus while dealing with her dying mother."/>
    <x v="26"/>
    <n v="50"/>
    <x v="1"/>
    <s v="US"/>
    <s v="USD"/>
    <n v="1425103218"/>
    <x v="1264"/>
    <b v="0"/>
    <n v="1"/>
    <b v="0"/>
    <s v="theater/plays"/>
    <n v="5"/>
    <n v="50"/>
    <x v="8"/>
    <s v="plays"/>
    <x v="1264"/>
    <d v="2015-02-28T06:00:18"/>
  </r>
  <r>
    <n v="4086"/>
    <s v="Carpe Diem Theater Troupe"/>
    <s v="Our theater troupe needs your help to put on a unique production of Hamlet! Pledge to help young actors learn and refine their skills!"/>
    <x v="26"/>
    <n v="47"/>
    <x v="1"/>
    <s v="US"/>
    <s v="USD"/>
    <n v="1448078400"/>
    <x v="1265"/>
    <b v="0"/>
    <n v="5"/>
    <b v="0"/>
    <s v="theater/plays"/>
    <n v="5"/>
    <n v="9.4"/>
    <x v="8"/>
    <s v="plays"/>
    <x v="1265"/>
    <d v="2015-11-21T04:00:00"/>
  </r>
  <r>
    <n v="3090"/>
    <s v="Save the Stage"/>
    <s v="To create a space by restoring a historic church in Burlington, Ky where community theater, dance and music and art can be performed."/>
    <x v="247"/>
    <n v="11432"/>
    <x v="1"/>
    <s v="US"/>
    <s v="USD"/>
    <n v="1430505545"/>
    <x v="1266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x v="180"/>
    <n v="521"/>
    <x v="1"/>
    <s v="US"/>
    <s v="USD"/>
    <n v="1477968934"/>
    <x v="1267"/>
    <b v="0"/>
    <n v="9"/>
    <b v="0"/>
    <s v="theater/spaces"/>
    <n v="5"/>
    <n v="57.89"/>
    <x v="8"/>
    <s v="spaces"/>
    <x v="1267"/>
    <d v="2016-11-01T02:55:34"/>
  </r>
  <r>
    <n v="4008"/>
    <s v="Lovers and Other Strangers at The Cockpit"/>
    <s v="Lovers and Other Strangers by RenÃ©e Taylor and Joseph Bologna, showing at The Cockpit theatre in Marylebone, 10th - 14th August 2015"/>
    <x v="26"/>
    <n v="60"/>
    <x v="1"/>
    <s v="GB"/>
    <s v="GBP"/>
    <n v="1437606507"/>
    <x v="1268"/>
    <b v="0"/>
    <n v="4"/>
    <b v="0"/>
    <s v="theater/plays"/>
    <n v="6"/>
    <n v="15"/>
    <x v="8"/>
    <s v="plays"/>
    <x v="1268"/>
    <d v="2015-07-22T23:08:27"/>
  </r>
  <r>
    <n v="3646"/>
    <s v="Our Sacred Honor"/>
    <s v="Develop demo materials for new, true story of teen Revolutionary War heroes - for hybrid film/live stage musical"/>
    <x v="30"/>
    <n v="481"/>
    <x v="1"/>
    <s v="US"/>
    <s v="USD"/>
    <n v="1434497400"/>
    <x v="1269"/>
    <b v="0"/>
    <n v="8"/>
    <b v="0"/>
    <s v="theater/musical"/>
    <n v="5"/>
    <n v="60.13"/>
    <x v="8"/>
    <s v="musical"/>
    <x v="1269"/>
    <d v="2015-06-16T23:30:00"/>
  </r>
  <r>
    <n v="3730"/>
    <s v="Mark Twain is Hell for the Company - Original Play"/>
    <s v="&quot;MARK TWAIN IS HELL FOR THE COMPANY&quot; is an original theatrical production created and under development by Jeff Lowe."/>
    <x v="26"/>
    <n v="100"/>
    <x v="1"/>
    <s v="US"/>
    <s v="USD"/>
    <n v="1439828159"/>
    <x v="1270"/>
    <b v="0"/>
    <n v="1"/>
    <b v="0"/>
    <s v="theater/plays"/>
    <n v="10"/>
    <n v="100"/>
    <x v="8"/>
    <s v="plays"/>
    <x v="1270"/>
    <d v="2015-08-17T16:15:59"/>
  </r>
  <r>
    <n v="4103"/>
    <s v="Weather Men"/>
    <s v="Weather Men is a play, written by Nathan Black.  A comedy/drama that explores the question of 'why people stay together?'"/>
    <x v="26"/>
    <n v="100"/>
    <x v="1"/>
    <s v="US"/>
    <s v="USD"/>
    <n v="1440613920"/>
    <x v="1271"/>
    <b v="0"/>
    <n v="6"/>
    <b v="0"/>
    <s v="theater/plays"/>
    <n v="10"/>
    <n v="16.670000000000002"/>
    <x v="8"/>
    <s v="plays"/>
    <x v="1271"/>
    <d v="2015-08-26T18:32:00"/>
  </r>
  <r>
    <n v="3877"/>
    <s v="Does NY Heart Me? The Musical (Canceled)"/>
    <s v="Help us record the concept album and stage grand concerts with a fantastic cast and orchestra. Get your tickets, music and more!"/>
    <x v="32"/>
    <n v="1241"/>
    <x v="0"/>
    <s v="US"/>
    <s v="USD"/>
    <n v="1481213752"/>
    <x v="127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x v="89"/>
    <n v="25"/>
    <x v="0"/>
    <s v="US"/>
    <s v="USD"/>
    <n v="1487550399"/>
    <x v="1273"/>
    <b v="0"/>
    <n v="1"/>
    <b v="0"/>
    <s v="theater/musical"/>
    <n v="5"/>
    <n v="25"/>
    <x v="8"/>
    <s v="musical"/>
    <x v="1273"/>
    <d v="2017-02-20T00:26:39"/>
  </r>
  <r>
    <n v="3907"/>
    <s v="Burqa&amp;Rifle: A Drama: Two Women, Two Cultues, Two Histories"/>
    <s v="Burqa&amp;Rifle dramatizes the  encounter between two women -- a vigilante and a convert to Islam."/>
    <x v="26"/>
    <n v="153"/>
    <x v="1"/>
    <s v="US"/>
    <s v="USD"/>
    <n v="1414354080"/>
    <x v="1274"/>
    <b v="0"/>
    <n v="4"/>
    <b v="0"/>
    <s v="theater/plays"/>
    <n v="15"/>
    <n v="38.25"/>
    <x v="8"/>
    <s v="plays"/>
    <x v="1274"/>
    <d v="2014-10-26T20:08:00"/>
  </r>
  <r>
    <n v="4070"/>
    <s v="Southern Utah University: V-Day 2015"/>
    <s v="V-Day Southern Utah University 2015 and Second Studio Players presents: The Vagina Monologues"/>
    <x v="26"/>
    <n v="165"/>
    <x v="1"/>
    <s v="US"/>
    <s v="USD"/>
    <n v="1425178800"/>
    <x v="1275"/>
    <b v="0"/>
    <n v="6"/>
    <b v="0"/>
    <s v="theater/plays"/>
    <n v="17"/>
    <n v="27.5"/>
    <x v="8"/>
    <s v="plays"/>
    <x v="1275"/>
    <d v="2015-03-01T03:00:00"/>
  </r>
  <r>
    <n v="3972"/>
    <s v="Valkyrie Theatre Company"/>
    <s v="We're a horror based theatre company in Oklahoma City beginning our first season of shows."/>
    <x v="26"/>
    <n v="211"/>
    <x v="1"/>
    <s v="US"/>
    <s v="USD"/>
    <n v="1423186634"/>
    <x v="1276"/>
    <b v="0"/>
    <n v="8"/>
    <b v="0"/>
    <s v="theater/plays"/>
    <n v="21"/>
    <n v="26.38"/>
    <x v="8"/>
    <s v="plays"/>
    <x v="1276"/>
    <d v="2015-02-06T01:37:14"/>
  </r>
  <r>
    <n v="3134"/>
    <s v="Threads by David Lane at The Hope Theatre - 11-29 April"/>
    <s v="Time Zone Theatre &amp; Arteria Theatre present this emotional thriller about Love, Loss and what happens when life goes on, but you can't."/>
    <x v="26"/>
    <n v="225"/>
    <x v="2"/>
    <s v="GB"/>
    <s v="GBP"/>
    <n v="1490631419"/>
    <x v="1277"/>
    <b v="0"/>
    <n v="12"/>
    <b v="0"/>
    <s v="theater/plays"/>
    <n v="23"/>
    <n v="18.75"/>
    <x v="8"/>
    <s v="plays"/>
    <x v="1277"/>
    <d v="2017-03-27T16:16:59"/>
  </r>
  <r>
    <n v="3974"/>
    <s v="The Taming of the Shrew"/>
    <s v="We are performing Shakespeare's &quot;The Taming of the Shrew&quot; in its original Elizabethan setting at the Oxford Shakespeare Festival."/>
    <x v="26"/>
    <n v="320"/>
    <x v="1"/>
    <s v="GB"/>
    <s v="GBP"/>
    <n v="1464872848"/>
    <x v="1278"/>
    <b v="0"/>
    <n v="11"/>
    <b v="0"/>
    <s v="theater/plays"/>
    <n v="32"/>
    <n v="29.09"/>
    <x v="8"/>
    <s v="plays"/>
    <x v="1278"/>
    <d v="2016-06-02T13:07:28"/>
  </r>
  <r>
    <n v="2854"/>
    <s v="Ultimate Political Selfie!"/>
    <s v="Almost Random Theatre's play about a candidate - with no policies - who is seeking election in May 2015"/>
    <x v="26"/>
    <n v="417"/>
    <x v="1"/>
    <s v="GB"/>
    <s v="GBP"/>
    <n v="1431018719"/>
    <x v="1279"/>
    <b v="0"/>
    <n v="14"/>
    <b v="0"/>
    <s v="theater/plays"/>
    <n v="42"/>
    <n v="29.79"/>
    <x v="8"/>
    <s v="plays"/>
    <x v="1279"/>
    <d v="2015-05-07T17:11:59"/>
  </r>
  <r>
    <n v="2915"/>
    <s v="A Grimm Night for Hans Christian Anderson"/>
    <s v="An inclusive, cross community, multi-cultural theatre production for children aged 3 to 16 and their families"/>
    <x v="26"/>
    <n v="611"/>
    <x v="1"/>
    <s v="GB"/>
    <s v="GBP"/>
    <n v="1458117190"/>
    <x v="1280"/>
    <b v="0"/>
    <n v="3"/>
    <b v="0"/>
    <s v="theater/plays"/>
    <n v="61"/>
    <n v="203.67"/>
    <x v="8"/>
    <s v="plays"/>
    <x v="1280"/>
    <d v="2016-03-16T08:33:10"/>
  </r>
  <r>
    <n v="126"/>
    <s v="SPECTRUM &quot;Adventures in Light&quot; (Canceled)"/>
    <s v="A man learns the undiscovered laws of nature hidden in acts of weather &amp; light phenomena. He soon realizes these acts can be harnessed."/>
    <x v="32"/>
    <n v="1387"/>
    <x v="0"/>
    <s v="US"/>
    <s v="USD"/>
    <n v="1433988000"/>
    <x v="1281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x v="5"/>
    <n v="1297"/>
    <x v="1"/>
    <s v="GB"/>
    <s v="GBP"/>
    <n v="1409337611"/>
    <x v="1282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x v="97"/>
    <n v="2200"/>
    <x v="1"/>
    <s v="NO"/>
    <s v="NOK"/>
    <n v="1471557139"/>
    <x v="1283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x v="27"/>
    <n v="676"/>
    <x v="1"/>
    <s v="US"/>
    <s v="USD"/>
    <n v="1402956000"/>
    <x v="1284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x v="50"/>
    <n v="1830"/>
    <x v="1"/>
    <s v="US"/>
    <s v="USD"/>
    <n v="1349885289"/>
    <x v="1285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x v="24"/>
    <n v="341"/>
    <x v="0"/>
    <s v="US"/>
    <s v="USD"/>
    <n v="1467398138"/>
    <x v="1286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x v="41"/>
    <n v="837"/>
    <x v="1"/>
    <s v="US"/>
    <s v="USD"/>
    <n v="1485905520"/>
    <x v="1287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x v="46"/>
    <n v="375"/>
    <x v="1"/>
    <s v="US"/>
    <s v="USD"/>
    <n v="1330577940"/>
    <x v="1288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x v="59"/>
    <n v="120"/>
    <x v="1"/>
    <s v="US"/>
    <s v="USD"/>
    <n v="1399867409"/>
    <x v="128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x v="127"/>
    <n v="16984"/>
    <x v="1"/>
    <s v="US"/>
    <s v="USD"/>
    <n v="1473750300"/>
    <x v="129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x v="50"/>
    <n v="1888"/>
    <x v="1"/>
    <s v="DE"/>
    <s v="EUR"/>
    <n v="1451602800"/>
    <x v="1291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x v="4"/>
    <n v="234"/>
    <x v="0"/>
    <s v="US"/>
    <s v="USD"/>
    <n v="1418368260"/>
    <x v="129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x v="132"/>
    <n v="3407"/>
    <x v="1"/>
    <s v="US"/>
    <s v="USD"/>
    <n v="1388808545"/>
    <x v="1293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x v="248"/>
    <n v="270"/>
    <x v="1"/>
    <s v="FR"/>
    <s v="EUR"/>
    <n v="1450541229"/>
    <x v="1294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x v="146"/>
    <n v="911"/>
    <x v="1"/>
    <s v="US"/>
    <s v="USD"/>
    <n v="1431709312"/>
    <x v="1295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x v="71"/>
    <n v="1020"/>
    <x v="1"/>
    <s v="US"/>
    <s v="USD"/>
    <n v="1474507065"/>
    <x v="1296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x v="41"/>
    <n v="886"/>
    <x v="1"/>
    <s v="US"/>
    <s v="USD"/>
    <n v="1462738327"/>
    <x v="129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x v="10"/>
    <n v="11467"/>
    <x v="0"/>
    <s v="DK"/>
    <s v="DKK"/>
    <n v="1469109600"/>
    <x v="1298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x v="4"/>
    <n v="225"/>
    <x v="1"/>
    <s v="US"/>
    <s v="USD"/>
    <n v="1415562471"/>
    <x v="1299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x v="50"/>
    <n v="1877"/>
    <x v="1"/>
    <s v="US"/>
    <s v="USD"/>
    <n v="1421691298"/>
    <x v="1300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x v="249"/>
    <n v="601"/>
    <x v="1"/>
    <s v="DE"/>
    <s v="EUR"/>
    <n v="1451494210"/>
    <x v="1301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x v="25"/>
    <n v="85"/>
    <x v="1"/>
    <s v="GB"/>
    <s v="GBP"/>
    <n v="1466323917"/>
    <x v="1302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x v="250"/>
    <n v="2495"/>
    <x v="1"/>
    <s v="AU"/>
    <s v="AUD"/>
    <n v="1406593780"/>
    <x v="1303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x v="49"/>
    <n v="3390"/>
    <x v="1"/>
    <s v="US"/>
    <s v="USD"/>
    <n v="1419538560"/>
    <x v="1304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x v="251"/>
    <n v="1145"/>
    <x v="2"/>
    <s v="US"/>
    <s v="USD"/>
    <n v="1491421314"/>
    <x v="1305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x v="26"/>
    <n v="55"/>
    <x v="1"/>
    <s v="US"/>
    <s v="USD"/>
    <n v="1431283530"/>
    <x v="1306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x v="89"/>
    <n v="30"/>
    <x v="1"/>
    <s v="GB"/>
    <s v="GBP"/>
    <n v="1475258327"/>
    <x v="1307"/>
    <b v="0"/>
    <n v="2"/>
    <b v="0"/>
    <s v="theater/musical"/>
    <n v="6"/>
    <n v="15"/>
    <x v="8"/>
    <s v="musical"/>
    <x v="1307"/>
    <d v="2016-09-30T17:58:47"/>
  </r>
  <r>
    <n v="2821"/>
    <s v="Muscovado: BurntOut's new play about slavery in Barbados"/>
    <s v="Help us share an untold story of Britain's involvement in the slave trade, in the church where Wilberforce began his abolition campaign"/>
    <x v="26"/>
    <n v="1000"/>
    <x v="3"/>
    <s v="GB"/>
    <s v="GBP"/>
    <n v="1411510135"/>
    <x v="1308"/>
    <b v="0"/>
    <n v="35"/>
    <b v="1"/>
    <s v="theater/plays"/>
    <n v="100"/>
    <n v="28.57"/>
    <x v="8"/>
    <s v="plays"/>
    <x v="1308"/>
    <d v="2014-09-23T22:08:55"/>
  </r>
  <r>
    <n v="3185"/>
    <s v="Edfringe support - What a Gay Play"/>
    <s v="I've written, and am producing, a fun new play with a gorgeous cast for this year's Edfringe and it just needs a little extra dough :)"/>
    <x v="26"/>
    <n v="1000"/>
    <x v="3"/>
    <s v="GB"/>
    <s v="GBP"/>
    <n v="1405553241"/>
    <x v="1309"/>
    <b v="1"/>
    <n v="24"/>
    <b v="1"/>
    <s v="theater/plays"/>
    <n v="100"/>
    <n v="41.67"/>
    <x v="8"/>
    <s v="plays"/>
    <x v="1309"/>
    <d v="2014-07-16T23:27:21"/>
  </r>
  <r>
    <n v="3504"/>
    <s v="Sterling Lion Theater Company"/>
    <s v="The Sterling Lion Theater Company is a non-profit theater group established for the benefit of the Connecticut lower Naugatuck Valley."/>
    <x v="26"/>
    <n v="1000"/>
    <x v="3"/>
    <s v="US"/>
    <s v="USD"/>
    <n v="1447959491"/>
    <x v="1310"/>
    <b v="0"/>
    <n v="8"/>
    <b v="1"/>
    <s v="theater/plays"/>
    <n v="100"/>
    <n v="125"/>
    <x v="8"/>
    <s v="plays"/>
    <x v="1310"/>
    <d v="2015-11-19T18:58:11"/>
  </r>
  <r>
    <n v="424"/>
    <s v="Drowning -Short animated Film"/>
    <s v="A short film about a gay teenage boy who is bullied to the point where he is willing to commit suicide. Only he can save himself."/>
    <x v="1"/>
    <n v="203.9"/>
    <x v="1"/>
    <s v="US"/>
    <s v="USD"/>
    <n v="1332748899"/>
    <x v="1311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x v="249"/>
    <n v="766"/>
    <x v="1"/>
    <s v="US"/>
    <s v="USD"/>
    <n v="1425434420"/>
    <x v="1312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x v="252"/>
    <n v="23948"/>
    <x v="1"/>
    <s v="US"/>
    <s v="USD"/>
    <n v="1406257200"/>
    <x v="1313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x v="5"/>
    <n v="1306"/>
    <x v="1"/>
    <s v="GB"/>
    <s v="GBP"/>
    <n v="1482397263"/>
    <x v="1314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x v="26"/>
    <n v="72"/>
    <x v="1"/>
    <s v="US"/>
    <s v="USD"/>
    <n v="1314856800"/>
    <x v="131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x v="50"/>
    <n v="1982"/>
    <x v="1"/>
    <s v="US"/>
    <s v="USD"/>
    <n v="1336188019"/>
    <x v="1316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x v="59"/>
    <n v="131"/>
    <x v="1"/>
    <s v="GB"/>
    <s v="GBP"/>
    <n v="1395007200"/>
    <x v="1317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x v="30"/>
    <n v="726"/>
    <x v="1"/>
    <s v="US"/>
    <s v="USD"/>
    <n v="1417276800"/>
    <x v="1318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x v="32"/>
    <n v="1803"/>
    <x v="1"/>
    <s v="US"/>
    <s v="USD"/>
    <n v="1397413095"/>
    <x v="1319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x v="9"/>
    <n v="325"/>
    <x v="1"/>
    <s v="US"/>
    <s v="USD"/>
    <n v="1441507006"/>
    <x v="1320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x v="41"/>
    <n v="1060"/>
    <x v="0"/>
    <s v="US"/>
    <s v="USD"/>
    <n v="1402060302"/>
    <x v="1321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x v="13"/>
    <n v="3317"/>
    <x v="0"/>
    <s v="US"/>
    <s v="USD"/>
    <n v="1418056315"/>
    <x v="1322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x v="26"/>
    <n v="72"/>
    <x v="1"/>
    <s v="GB"/>
    <s v="GBP"/>
    <n v="1447451756"/>
    <x v="1323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x v="33"/>
    <n v="445"/>
    <x v="1"/>
    <s v="US"/>
    <s v="USD"/>
    <n v="1476010619"/>
    <x v="1324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x v="27"/>
    <n v="805"/>
    <x v="1"/>
    <s v="IT"/>
    <s v="EUR"/>
    <n v="1481367600"/>
    <x v="132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x v="253"/>
    <n v="180"/>
    <x v="1"/>
    <s v="CA"/>
    <s v="CAD"/>
    <n v="1425758101"/>
    <x v="1326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x v="9"/>
    <n v="367"/>
    <x v="1"/>
    <s v="US"/>
    <s v="USD"/>
    <n v="1405401060"/>
    <x v="1327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x v="30"/>
    <n v="650"/>
    <x v="1"/>
    <s v="US"/>
    <s v="USD"/>
    <n v="1435730400"/>
    <x v="1328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x v="9"/>
    <n v="335"/>
    <x v="1"/>
    <s v="GB"/>
    <s v="GBP"/>
    <n v="1414623471"/>
    <x v="1329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x v="44"/>
    <n v="1707"/>
    <x v="1"/>
    <s v="US"/>
    <s v="USD"/>
    <n v="1427850090"/>
    <x v="133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x v="59"/>
    <n v="140"/>
    <x v="1"/>
    <s v="US"/>
    <s v="USD"/>
    <n v="1435958786"/>
    <x v="1331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x v="127"/>
    <n v="19770.11"/>
    <x v="1"/>
    <s v="US"/>
    <s v="USD"/>
    <n v="1360009774"/>
    <x v="1332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x v="13"/>
    <n v="3466"/>
    <x v="1"/>
    <s v="US"/>
    <s v="USD"/>
    <n v="1458938200"/>
    <x v="1333"/>
    <b v="0"/>
    <n v="30"/>
    <b v="0"/>
    <s v="food/food trucks"/>
    <n v="7"/>
    <n v="115.53"/>
    <x v="6"/>
    <s v="food trucks"/>
    <x v="1333"/>
    <d v="2016-03-25T20:36:40"/>
  </r>
  <r>
    <n v="3512"/>
    <s v="With My Eyes Wide Open"/>
    <s v="We're making a hard hitting, innovative play which will open your eyes to what mental illness is like in the mind of the sufferer."/>
    <x v="26"/>
    <n v="1000"/>
    <x v="3"/>
    <s v="GB"/>
    <s v="GBP"/>
    <n v="1429789992"/>
    <x v="1334"/>
    <b v="0"/>
    <n v="17"/>
    <b v="1"/>
    <s v="theater/plays"/>
    <n v="100"/>
    <n v="58.82"/>
    <x v="8"/>
    <s v="plays"/>
    <x v="1334"/>
    <d v="2015-04-23T11:53:12"/>
  </r>
  <r>
    <n v="3638"/>
    <s v="Project Hedwig and the Angry Inch"/>
    <s v="A rock and roll journey that explores love, loss, redemption, duality and ascension."/>
    <x v="45"/>
    <n v="216"/>
    <x v="1"/>
    <s v="CA"/>
    <s v="CAD"/>
    <n v="1429456132"/>
    <x v="1335"/>
    <b v="0"/>
    <n v="2"/>
    <b v="0"/>
    <s v="theater/musical"/>
    <n v="7"/>
    <n v="108"/>
    <x v="8"/>
    <s v="musical"/>
    <x v="1335"/>
    <d v="2015-04-19T15:08:52"/>
  </r>
  <r>
    <n v="3622"/>
    <s v="Shakespeare's Pericles, Prince of Tyre"/>
    <s v="5 actors. 39 characters. 1 epic adventure. Presented by the Cradle Theatre Company."/>
    <x v="26"/>
    <n v="1000.99"/>
    <x v="3"/>
    <s v="US"/>
    <s v="USD"/>
    <n v="1411874580"/>
    <x v="1336"/>
    <b v="0"/>
    <n v="21"/>
    <b v="1"/>
    <s v="theater/plays"/>
    <n v="100"/>
    <n v="47.67"/>
    <x v="8"/>
    <s v="plays"/>
    <x v="1336"/>
    <d v="2014-09-28T03:23:00"/>
  </r>
  <r>
    <n v="3808"/>
    <s v="Time at the Bar! The road to Edinburgh"/>
    <s v="Following a sell-out run in Loughborough, Time at the Bar! is heading to this year's Fringe Festival... But we need your help!"/>
    <x v="26"/>
    <n v="1000"/>
    <x v="3"/>
    <s v="GB"/>
    <s v="GBP"/>
    <n v="1429955619"/>
    <x v="1337"/>
    <b v="0"/>
    <n v="24"/>
    <b v="1"/>
    <s v="theater/plays"/>
    <n v="100"/>
    <n v="41.67"/>
    <x v="8"/>
    <s v="plays"/>
    <x v="1337"/>
    <d v="2015-04-25T09:53:39"/>
  </r>
  <r>
    <n v="3815"/>
    <s v="The Canterbury Shakespeare Festival - first season"/>
    <s v="Come and help us make the Canterbury Shakespeare Festival a reality"/>
    <x v="26"/>
    <n v="1000.01"/>
    <x v="3"/>
    <s v="GB"/>
    <s v="GBP"/>
    <n v="1440111600"/>
    <x v="1338"/>
    <b v="0"/>
    <n v="20"/>
    <b v="1"/>
    <s v="theater/plays"/>
    <n v="100"/>
    <n v="50"/>
    <x v="8"/>
    <s v="plays"/>
    <x v="1338"/>
    <d v="2015-08-20T23:00:00"/>
  </r>
  <r>
    <n v="3564"/>
    <s v="The Pillowman Aberdeen"/>
    <s v="Multi Award-Winng play THE PILLOWMAN coming to the Arts Centre Theatre, Aberdeen"/>
    <x v="26"/>
    <n v="1005"/>
    <x v="3"/>
    <s v="GB"/>
    <s v="GBP"/>
    <n v="1444060800"/>
    <x v="1339"/>
    <b v="0"/>
    <n v="17"/>
    <b v="1"/>
    <s v="theater/plays"/>
    <n v="101"/>
    <n v="59.12"/>
    <x v="8"/>
    <s v="plays"/>
    <x v="1339"/>
    <d v="2015-10-05T16:00:00"/>
  </r>
  <r>
    <n v="3549"/>
    <s v="The Munitionettes"/>
    <s v="Help us bring to life tales of hardship, danger and community of extraordinary women working in WW1 munitions factories."/>
    <x v="26"/>
    <n v="1020"/>
    <x v="3"/>
    <s v="GB"/>
    <s v="GBP"/>
    <n v="1441358873"/>
    <x v="1340"/>
    <b v="0"/>
    <n v="42"/>
    <b v="1"/>
    <s v="theater/plays"/>
    <n v="102"/>
    <n v="24.29"/>
    <x v="8"/>
    <s v="plays"/>
    <x v="1340"/>
    <d v="2015-09-04T09:27:53"/>
  </r>
  <r>
    <n v="3372"/>
    <s v="All the Best, Jack"/>
    <s v="This play tells the story of the toxicity of sensationalism shown through one man's struggle with notoriety."/>
    <x v="26"/>
    <n v="1035"/>
    <x v="3"/>
    <s v="US"/>
    <s v="USD"/>
    <n v="1408942740"/>
    <x v="1341"/>
    <b v="0"/>
    <n v="27"/>
    <b v="1"/>
    <s v="theater/plays"/>
    <n v="104"/>
    <n v="38.33"/>
    <x v="8"/>
    <s v="plays"/>
    <x v="1341"/>
    <d v="2014-08-25T04:59:00"/>
  </r>
  <r>
    <n v="145"/>
    <s v="Threshold (Canceled)"/>
    <s v="Film-Makers Ricky Comuniello &amp; Ian Weeks are at it again - for the 1st time. We need your support for a modern Sci-Fiction short film"/>
    <x v="131"/>
    <n v="338"/>
    <x v="0"/>
    <s v="US"/>
    <s v="USD"/>
    <n v="1439298052"/>
    <x v="134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x v="30"/>
    <n v="821"/>
    <x v="1"/>
    <s v="GB"/>
    <s v="GBP"/>
    <n v="1368550060"/>
    <x v="1343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x v="27"/>
    <n v="904"/>
    <x v="1"/>
    <s v="US"/>
    <s v="USD"/>
    <n v="1428940775"/>
    <x v="1344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x v="43"/>
    <n v="11683"/>
    <x v="1"/>
    <s v="CA"/>
    <s v="CAD"/>
    <n v="1415865720"/>
    <x v="1345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x v="6"/>
    <n v="45"/>
    <x v="1"/>
    <s v="US"/>
    <s v="USD"/>
    <n v="1311309721"/>
    <x v="1346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x v="41"/>
    <n v="1174"/>
    <x v="1"/>
    <s v="FR"/>
    <s v="EUR"/>
    <n v="1435293175"/>
    <x v="1347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x v="26"/>
    <n v="83"/>
    <x v="1"/>
    <s v="DE"/>
    <s v="EUR"/>
    <n v="1451053313"/>
    <x v="1348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x v="9"/>
    <n v="419"/>
    <x v="1"/>
    <s v="DE"/>
    <s v="EUR"/>
    <n v="1474230385"/>
    <x v="1349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x v="9"/>
    <n v="403"/>
    <x v="1"/>
    <s v="US"/>
    <s v="USD"/>
    <n v="1419017488"/>
    <x v="1350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x v="7"/>
    <n v="100"/>
    <x v="1"/>
    <s v="US"/>
    <s v="USD"/>
    <n v="1424014680"/>
    <x v="1351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x v="32"/>
    <n v="1967"/>
    <x v="1"/>
    <s v="US"/>
    <s v="USD"/>
    <n v="1430517761"/>
    <x v="1352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x v="59"/>
    <n v="150"/>
    <x v="1"/>
    <s v="US"/>
    <s v="USD"/>
    <n v="1481295099"/>
    <x v="1353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x v="71"/>
    <n v="1455"/>
    <x v="1"/>
    <s v="US"/>
    <s v="USD"/>
    <n v="1488958200"/>
    <x v="135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x v="26"/>
    <n v="78"/>
    <x v="1"/>
    <s v="CA"/>
    <s v="CAD"/>
    <n v="1437082736"/>
    <x v="1355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x v="26"/>
    <n v="80"/>
    <x v="2"/>
    <s v="US"/>
    <s v="USD"/>
    <n v="1490830331"/>
    <x v="1356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x v="18"/>
    <n v="42086.42"/>
    <x v="0"/>
    <s v="US"/>
    <s v="USD"/>
    <n v="1441783869"/>
    <x v="1357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x v="32"/>
    <n v="1897"/>
    <x v="1"/>
    <s v="US"/>
    <s v="USD"/>
    <n v="1415655289"/>
    <x v="1358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x v="254"/>
    <n v="1655"/>
    <x v="1"/>
    <s v="US"/>
    <s v="USD"/>
    <n v="1434092876"/>
    <x v="1359"/>
    <b v="0"/>
    <n v="36"/>
    <b v="0"/>
    <s v="publishing/children's books"/>
    <n v="8"/>
    <n v="45.97"/>
    <x v="2"/>
    <s v="children's books"/>
    <x v="1359"/>
    <d v="2015-06-12T07:07:56"/>
  </r>
  <r>
    <n v="3559"/>
    <s v="Let's Launch Disco Turtle Productions"/>
    <s v="A theatre company designed to help young people to come out of their shell. Offering workshops and original shows directly to schools."/>
    <x v="26"/>
    <n v="1035"/>
    <x v="3"/>
    <s v="AU"/>
    <s v="AUD"/>
    <n v="1438333080"/>
    <x v="1360"/>
    <b v="0"/>
    <n v="24"/>
    <b v="1"/>
    <s v="theater/plays"/>
    <n v="104"/>
    <n v="43.13"/>
    <x v="8"/>
    <s v="plays"/>
    <x v="1360"/>
    <d v="2015-07-31T08:58:00"/>
  </r>
  <r>
    <n v="2952"/>
    <s v="Let's Build MOUNTAIN HAVEN, a Community Events Campus (Canceled)"/>
    <s v="Mountain Haven transforms a former disused Mt Laguna Church into space for celebrations, events, learning, conferences, retreats &amp; more"/>
    <x v="5"/>
    <n v="1605"/>
    <x v="0"/>
    <s v="US"/>
    <s v="USD"/>
    <n v="1476676800"/>
    <x v="1361"/>
    <b v="0"/>
    <n v="8"/>
    <b v="0"/>
    <s v="theater/spaces"/>
    <n v="8"/>
    <n v="200.63"/>
    <x v="8"/>
    <s v="spaces"/>
    <x v="1361"/>
    <d v="2016-10-17T04:00:00"/>
  </r>
  <r>
    <n v="3668"/>
    <s v="Lemming Theatrical's Smell of the Kill"/>
    <s v="A stunning production of Michele Lowe's biting play, The Smell of the Kill.  Brought to you by Michael Sheeks and his friends &amp; heroes."/>
    <x v="26"/>
    <n v="1035"/>
    <x v="3"/>
    <s v="US"/>
    <s v="USD"/>
    <n v="1437676380"/>
    <x v="1362"/>
    <b v="0"/>
    <n v="28"/>
    <b v="1"/>
    <s v="theater/plays"/>
    <n v="104"/>
    <n v="36.96"/>
    <x v="8"/>
    <s v="plays"/>
    <x v="1362"/>
    <d v="2015-07-23T18:33:00"/>
  </r>
  <r>
    <n v="3368"/>
    <s v="Peter Pan by J.M. Barrie @ Open Space Arts"/>
    <s v="Help a non-profit community theatre create an unforgettable production of J.M. Barrie's classic play."/>
    <x v="26"/>
    <n v="1046"/>
    <x v="3"/>
    <s v="US"/>
    <s v="USD"/>
    <n v="1420088400"/>
    <x v="1363"/>
    <b v="0"/>
    <n v="23"/>
    <b v="1"/>
    <s v="theater/plays"/>
    <n v="105"/>
    <n v="45.48"/>
    <x v="8"/>
    <s v="plays"/>
    <x v="1363"/>
    <d v="2015-01-01T05:00:00"/>
  </r>
  <r>
    <n v="3500"/>
    <s v="The Glass Menagerie: Independent Student-Run Production"/>
    <s v="A minimalist, post-modern production of the classic play, performed and produced by aspiring theater undergraduates at UMass Amherst."/>
    <x v="26"/>
    <n v="1063"/>
    <x v="3"/>
    <s v="US"/>
    <s v="USD"/>
    <n v="1457326740"/>
    <x v="1364"/>
    <b v="0"/>
    <n v="42"/>
    <b v="1"/>
    <s v="theater/plays"/>
    <n v="106"/>
    <n v="25.31"/>
    <x v="8"/>
    <s v="plays"/>
    <x v="1364"/>
    <d v="2016-03-07T04:59:00"/>
  </r>
  <r>
    <n v="438"/>
    <s v="In Game: The Animated Series"/>
    <s v="As Smyton pushes himself to become respected, he unlocks secrets about himself and the world around him."/>
    <x v="5"/>
    <n v="1876"/>
    <x v="1"/>
    <s v="US"/>
    <s v="USD"/>
    <n v="1447830958"/>
    <x v="1365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x v="50"/>
    <n v="2725"/>
    <x v="1"/>
    <s v="CA"/>
    <s v="CAD"/>
    <n v="1429207833"/>
    <x v="1366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x v="32"/>
    <n v="2360.3200000000002"/>
    <x v="1"/>
    <s v="US"/>
    <s v="USD"/>
    <n v="1412534943"/>
    <x v="1367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x v="58"/>
    <n v="668"/>
    <x v="1"/>
    <s v="US"/>
    <s v="USD"/>
    <n v="1455826460"/>
    <x v="1368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x v="56"/>
    <n v="8537"/>
    <x v="0"/>
    <s v="US"/>
    <s v="USD"/>
    <n v="1432101855"/>
    <x v="1369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x v="105"/>
    <n v="8077"/>
    <x v="1"/>
    <s v="US"/>
    <s v="USD"/>
    <n v="1373174903"/>
    <x v="1370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x v="5"/>
    <n v="1821"/>
    <x v="1"/>
    <s v="US"/>
    <s v="USD"/>
    <n v="1399778333"/>
    <x v="1371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x v="24"/>
    <n v="530"/>
    <x v="1"/>
    <s v="US"/>
    <s v="USD"/>
    <n v="1399071173"/>
    <x v="1372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x v="41"/>
    <n v="1332"/>
    <x v="0"/>
    <s v="US"/>
    <s v="USD"/>
    <n v="1461653700"/>
    <x v="1373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x v="9"/>
    <n v="445"/>
    <x v="1"/>
    <s v="US"/>
    <s v="USD"/>
    <n v="1428075480"/>
    <x v="1374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x v="219"/>
    <n v="60"/>
    <x v="1"/>
    <s v="US"/>
    <s v="USD"/>
    <n v="1447020620"/>
    <x v="1375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x v="26"/>
    <n v="93"/>
    <x v="1"/>
    <s v="US"/>
    <s v="USD"/>
    <n v="1445894400"/>
    <x v="1376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x v="1"/>
    <n v="280"/>
    <x v="2"/>
    <s v="GB"/>
    <s v="GBP"/>
    <n v="1491768000"/>
    <x v="1377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255"/>
    <n v="60"/>
    <x v="1"/>
    <s v="US"/>
    <s v="USD"/>
    <n v="1414814340"/>
    <x v="1378"/>
    <b v="0"/>
    <n v="2"/>
    <b v="0"/>
    <s v="technology/gadgets"/>
    <n v="9"/>
    <n v="30"/>
    <x v="1"/>
    <s v="gadgets"/>
    <x v="1378"/>
    <d v="2014-11-01T03:59:00"/>
  </r>
  <r>
    <n v="3819"/>
    <s v="A Kansas City Fringe Festival premiere: &quot;The Art is a Lie&quot;"/>
    <s v="Support this collection of new plays by Kansas City writers and the artists who are bringing it to life!"/>
    <x v="26"/>
    <n v="1064"/>
    <x v="3"/>
    <s v="US"/>
    <s v="USD"/>
    <n v="1437166920"/>
    <x v="1379"/>
    <b v="0"/>
    <n v="26"/>
    <b v="1"/>
    <s v="theater/plays"/>
    <n v="106"/>
    <n v="40.92"/>
    <x v="8"/>
    <s v="plays"/>
    <x v="1379"/>
    <d v="2015-07-17T21:02:00"/>
  </r>
  <r>
    <n v="3307"/>
    <s v="The Respectful Prostitute"/>
    <s v="A group of Stanford students are going to present Jean-Paul Sartre's play, The Respectful Prostitute, at the end of Spring quarter."/>
    <x v="26"/>
    <n v="1066.8"/>
    <x v="3"/>
    <s v="US"/>
    <s v="USD"/>
    <n v="1463275339"/>
    <x v="1380"/>
    <b v="0"/>
    <n v="20"/>
    <b v="1"/>
    <s v="theater/plays"/>
    <n v="107"/>
    <n v="53.34"/>
    <x v="8"/>
    <s v="plays"/>
    <x v="1380"/>
    <d v="2016-05-15T01:22:19"/>
  </r>
  <r>
    <n v="3446"/>
    <s v="'Pope Head' - The World Tour of Australia"/>
    <s v="Pope Head: The Secret Life of Francis Bacon â€“ A solo show celebrating the artist. Touring a land Down Under 12 Feb - 14 March '15."/>
    <x v="26"/>
    <n v="1082"/>
    <x v="3"/>
    <s v="GB"/>
    <s v="GBP"/>
    <n v="1423138800"/>
    <x v="1381"/>
    <b v="0"/>
    <n v="25"/>
    <b v="1"/>
    <s v="theater/plays"/>
    <n v="108"/>
    <n v="43.28"/>
    <x v="8"/>
    <s v="plays"/>
    <x v="1381"/>
    <d v="2015-02-05T12:20:00"/>
  </r>
  <r>
    <n v="3075"/>
    <s v="The Little MAGIC Theatre"/>
    <s v="Magic Morgan &amp; Liliana are raising funds to expand their famed traveling magic show to a theater of magic."/>
    <x v="41"/>
    <n v="1296"/>
    <x v="1"/>
    <s v="US"/>
    <s v="USD"/>
    <n v="1471573640"/>
    <x v="1382"/>
    <b v="0"/>
    <n v="20"/>
    <b v="0"/>
    <s v="theater/spaces"/>
    <n v="9"/>
    <n v="64.8"/>
    <x v="8"/>
    <s v="spaces"/>
    <x v="1382"/>
    <d v="2016-08-19T02:27:20"/>
  </r>
  <r>
    <n v="3447"/>
    <s v="The Vagabond Halfback"/>
    <s v="&quot;He was a poet, a vagrant, a philosopher, a lady's man and a hard drinker&quot;"/>
    <x v="26"/>
    <n v="1078"/>
    <x v="3"/>
    <s v="US"/>
    <s v="USD"/>
    <n v="1458332412"/>
    <x v="1383"/>
    <b v="0"/>
    <n v="14"/>
    <b v="1"/>
    <s v="theater/plays"/>
    <n v="108"/>
    <n v="77"/>
    <x v="8"/>
    <s v="plays"/>
    <x v="1383"/>
    <d v="2016-03-18T20:20:12"/>
  </r>
  <r>
    <n v="3801"/>
    <s v="The Imaginary A Musical"/>
    <s v="The Imaginary : A Musical is a new musical adaptation based on the novel written by A.F. Harrold.       TheImaginaryAMusical.com"/>
    <x v="9"/>
    <n v="426"/>
    <x v="1"/>
    <s v="US"/>
    <s v="USD"/>
    <n v="1420215216"/>
    <x v="1384"/>
    <b v="0"/>
    <n v="9"/>
    <b v="0"/>
    <s v="theater/musical"/>
    <n v="9"/>
    <n v="47.33"/>
    <x v="8"/>
    <s v="musical"/>
    <x v="1384"/>
    <d v="2015-01-02T16:13:36"/>
  </r>
  <r>
    <n v="3709"/>
    <s v="The Ruby Darlings Show"/>
    <s v="The filthily talented Ruby and Darling, take you on a raunch-tastic musical discovery of life with a vagina. #sayno"/>
    <x v="26"/>
    <n v="1082.5"/>
    <x v="3"/>
    <s v="GB"/>
    <s v="GBP"/>
    <n v="1403715546"/>
    <x v="1385"/>
    <b v="0"/>
    <n v="35"/>
    <b v="1"/>
    <s v="theater/plays"/>
    <n v="108"/>
    <n v="30.93"/>
    <x v="8"/>
    <s v="plays"/>
    <x v="1385"/>
    <d v="2014-06-25T16:59:06"/>
  </r>
  <r>
    <n v="3567"/>
    <s v="Back To Blackbrick- A new play with live music"/>
    <s v="First stage adaptation of Sarah Moore Fitzgerald's beautiful novel about Alzheimer's and time travel with a live folk score."/>
    <x v="26"/>
    <n v="1088"/>
    <x v="3"/>
    <s v="GB"/>
    <s v="GBP"/>
    <n v="1433964444"/>
    <x v="1386"/>
    <b v="0"/>
    <n v="41"/>
    <b v="1"/>
    <s v="theater/plays"/>
    <n v="109"/>
    <n v="26.54"/>
    <x v="8"/>
    <s v="plays"/>
    <x v="1386"/>
    <d v="2015-06-10T19:27:24"/>
  </r>
  <r>
    <n v="3598"/>
    <s v="Cinderella"/>
    <s v="River City Theatre Company needs your support as we embark on our thirteenth production, CINDERELLA!"/>
    <x v="26"/>
    <n v="1101"/>
    <x v="3"/>
    <s v="US"/>
    <s v="USD"/>
    <n v="1409720340"/>
    <x v="1387"/>
    <b v="0"/>
    <n v="27"/>
    <b v="1"/>
    <s v="theater/plays"/>
    <n v="110"/>
    <n v="40.78"/>
    <x v="8"/>
    <s v="plays"/>
    <x v="1387"/>
    <d v="2014-09-03T04:59:00"/>
  </r>
  <r>
    <n v="3568"/>
    <s v="The Fairy Tale: A Little Daylight"/>
    <s v="GK. Jr (for student actors 12 and under) will bring George Macdonald's story to life. 10+ speaking parts &amp; many non-speaking parts!"/>
    <x v="26"/>
    <n v="1110"/>
    <x v="3"/>
    <s v="US"/>
    <s v="USD"/>
    <n v="1410975994"/>
    <x v="1388"/>
    <b v="0"/>
    <n v="19"/>
    <b v="1"/>
    <s v="theater/plays"/>
    <n v="111"/>
    <n v="58.42"/>
    <x v="8"/>
    <s v="plays"/>
    <x v="1388"/>
    <d v="2014-09-17T17:46:34"/>
  </r>
  <r>
    <n v="132"/>
    <s v="The Message (Canceled)"/>
    <s v="An anime inspired sci-fi action short set in Tokyo, Japan by VFX veterans, Gerald Abraham, Kim Tran and sound engineer, Jeremy Corby."/>
    <x v="60"/>
    <n v="7655"/>
    <x v="0"/>
    <s v="US"/>
    <s v="USD"/>
    <n v="1415392207"/>
    <x v="1389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x v="29"/>
    <n v="262"/>
    <x v="1"/>
    <s v="GB"/>
    <s v="GBP"/>
    <n v="1487365200"/>
    <x v="139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x v="24"/>
    <n v="570"/>
    <x v="1"/>
    <s v="US"/>
    <s v="USD"/>
    <n v="1445448381"/>
    <x v="139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5"/>
    <n v="1910"/>
    <x v="1"/>
    <s v="US"/>
    <s v="USD"/>
    <n v="1255381140"/>
    <x v="1392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x v="13"/>
    <n v="5010"/>
    <x v="1"/>
    <s v="IT"/>
    <s v="EUR"/>
    <n v="1477731463"/>
    <x v="139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x v="12"/>
    <n v="715"/>
    <x v="1"/>
    <s v="US"/>
    <s v="USD"/>
    <n v="1417392000"/>
    <x v="1394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x v="59"/>
    <n v="200"/>
    <x v="1"/>
    <s v="US"/>
    <s v="USD"/>
    <n v="1427920363"/>
    <x v="1395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x v="1"/>
    <n v="289"/>
    <x v="1"/>
    <s v="US"/>
    <s v="USD"/>
    <n v="1480438905"/>
    <x v="1396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x v="29"/>
    <n v="252"/>
    <x v="1"/>
    <s v="US"/>
    <s v="USD"/>
    <n v="1452293675"/>
    <x v="1397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x v="13"/>
    <n v="4920"/>
    <x v="0"/>
    <s v="US"/>
    <s v="USD"/>
    <n v="1476371552"/>
    <x v="1398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x v="256"/>
    <n v="8190"/>
    <x v="1"/>
    <s v="DK"/>
    <s v="DKK"/>
    <n v="1433775600"/>
    <x v="1399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x v="9"/>
    <n v="487"/>
    <x v="1"/>
    <s v="US"/>
    <s v="USD"/>
    <n v="1459181895"/>
    <x v="1400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x v="11"/>
    <n v="560"/>
    <x v="1"/>
    <s v="US"/>
    <s v="USD"/>
    <n v="1408922049"/>
    <x v="1401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x v="85"/>
    <n v="361"/>
    <x v="1"/>
    <s v="US"/>
    <s v="USD"/>
    <n v="1454213820"/>
    <x v="1402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89"/>
    <n v="50"/>
    <x v="1"/>
    <s v="US"/>
    <s v="USD"/>
    <n v="1268636340"/>
    <x v="1403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x v="98"/>
    <n v="115"/>
    <x v="1"/>
    <s v="US"/>
    <s v="USD"/>
    <n v="1291093200"/>
    <x v="1404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x v="9"/>
    <n v="478"/>
    <x v="1"/>
    <s v="US"/>
    <s v="USD"/>
    <n v="1349392033"/>
    <x v="1405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x v="71"/>
    <n v="1767"/>
    <x v="1"/>
    <s v="CA"/>
    <s v="CAD"/>
    <n v="1426788930"/>
    <x v="1406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x v="30"/>
    <n v="1048"/>
    <x v="1"/>
    <s v="US"/>
    <s v="USD"/>
    <n v="1389476201"/>
    <x v="1407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x v="5"/>
    <n v="2082.25"/>
    <x v="1"/>
    <s v="US"/>
    <s v="USD"/>
    <n v="1395158130"/>
    <x v="1408"/>
    <b v="0"/>
    <n v="33"/>
    <b v="0"/>
    <s v="publishing/children's books"/>
    <n v="10"/>
    <n v="63.1"/>
    <x v="2"/>
    <s v="children's books"/>
    <x v="1408"/>
    <d v="2014-03-18T15:55:30"/>
  </r>
  <r>
    <n v="3435"/>
    <s v="Tickets for the Tenderloin"/>
    <s v="People Of Interest is providing free tickets to &quot;Campo Maldito&quot; for Tenderloin residents who could not otherwise afford to see it."/>
    <x v="26"/>
    <n v="1120"/>
    <x v="3"/>
    <s v="US"/>
    <s v="USD"/>
    <n v="1470538800"/>
    <x v="1409"/>
    <b v="0"/>
    <n v="19"/>
    <b v="1"/>
    <s v="theater/plays"/>
    <n v="112"/>
    <n v="58.95"/>
    <x v="8"/>
    <s v="plays"/>
    <x v="1409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6"/>
    <n v="1119"/>
    <x v="3"/>
    <s v="US"/>
    <s v="USD"/>
    <n v="1452872290"/>
    <x v="1410"/>
    <b v="0"/>
    <n v="18"/>
    <b v="1"/>
    <s v="theater/plays"/>
    <n v="112"/>
    <n v="62.17"/>
    <x v="8"/>
    <s v="plays"/>
    <x v="1410"/>
    <d v="2016-01-15T15:38:10"/>
  </r>
  <r>
    <n v="3619"/>
    <s v="VST presents Sincerity Forever"/>
    <s v="We are a fledgling theatre company based in Atlanta looking to fund our first show, Sincerity Forever by playwright Mac Wellman."/>
    <x v="26"/>
    <n v="1130"/>
    <x v="3"/>
    <s v="US"/>
    <s v="USD"/>
    <n v="1479592800"/>
    <x v="1411"/>
    <b v="0"/>
    <n v="17"/>
    <b v="1"/>
    <s v="theater/plays"/>
    <n v="113"/>
    <n v="66.47"/>
    <x v="8"/>
    <s v="plays"/>
    <x v="1411"/>
    <d v="2016-11-19T22:00:00"/>
  </r>
  <r>
    <n v="2783"/>
    <s v="As You Like It? by Purple Ostrich Productions"/>
    <s v="A new, LGBTQ focused adaptation of As You Like It that puts Celia and Rosalind's romantic relationship centre stage for the first time."/>
    <x v="26"/>
    <n v="1145"/>
    <x v="3"/>
    <s v="GB"/>
    <s v="GBP"/>
    <n v="1429793446"/>
    <x v="1412"/>
    <b v="0"/>
    <n v="61"/>
    <b v="1"/>
    <s v="theater/plays"/>
    <n v="115"/>
    <n v="18.77"/>
    <x v="8"/>
    <s v="plays"/>
    <x v="1412"/>
    <d v="2015-04-23T12:50:46"/>
  </r>
  <r>
    <n v="2804"/>
    <s v="The Piano Man"/>
    <s v="The real-life story of the mysterious 'Piano Man' who washed ashore with no memory; with no speech; but with an amazing ability..."/>
    <x v="26"/>
    <n v="1150"/>
    <x v="3"/>
    <s v="GB"/>
    <s v="GBP"/>
    <n v="1411987990"/>
    <x v="1413"/>
    <b v="0"/>
    <n v="23"/>
    <b v="1"/>
    <s v="theater/plays"/>
    <n v="115"/>
    <n v="50"/>
    <x v="8"/>
    <s v="plays"/>
    <x v="1413"/>
    <d v="2014-09-29T10:53:10"/>
  </r>
  <r>
    <n v="3329"/>
    <s v="Jestia and Raedon"/>
    <s v="Jestia and Raedon is a brand new romantic comedy play going to the Edinburgh Fringe Festival this summer."/>
    <x v="26"/>
    <n v="1168"/>
    <x v="3"/>
    <s v="GB"/>
    <s v="GBP"/>
    <n v="1406502000"/>
    <x v="1414"/>
    <b v="0"/>
    <n v="26"/>
    <b v="1"/>
    <s v="theater/plays"/>
    <n v="117"/>
    <n v="44.92"/>
    <x v="8"/>
    <s v="plays"/>
    <x v="1414"/>
    <d v="2014-07-27T23:00:00"/>
  </r>
  <r>
    <n v="2782"/>
    <s v="Better Than Ever Productions presents Geezer Game"/>
    <s v="The premiere theatre troupe in SE Michigan offering acting opportunities for the 50+ actor."/>
    <x v="26"/>
    <n v="1200"/>
    <x v="3"/>
    <s v="US"/>
    <s v="USD"/>
    <n v="1424149140"/>
    <x v="1415"/>
    <b v="0"/>
    <n v="18"/>
    <b v="1"/>
    <s v="theater/plays"/>
    <n v="120"/>
    <n v="66.67"/>
    <x v="8"/>
    <s v="plays"/>
    <x v="1415"/>
    <d v="2015-02-17T04:59:00"/>
  </r>
  <r>
    <n v="141"/>
    <s v="Catherine Kimbridge Chronicles - Live-Action SciFi TV Series"/>
    <s v="Join us creating a Science Fiction TV Series based upon the popular novels -The Catherine Kimbridge Chronicles."/>
    <x v="27"/>
    <n v="1293"/>
    <x v="0"/>
    <s v="US"/>
    <s v="USD"/>
    <n v="1433043623"/>
    <x v="1416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x v="1"/>
    <n v="327"/>
    <x v="1"/>
    <s v="US"/>
    <s v="USD"/>
    <n v="1360795069"/>
    <x v="1417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x v="221"/>
    <n v="1575"/>
    <x v="1"/>
    <s v="US"/>
    <s v="USD"/>
    <n v="1353196800"/>
    <x v="1418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x v="257"/>
    <n v="881"/>
    <x v="1"/>
    <s v="US"/>
    <s v="USD"/>
    <n v="1428641940"/>
    <x v="1419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x v="30"/>
    <n v="1136"/>
    <x v="0"/>
    <s v="US"/>
    <s v="USD"/>
    <n v="1475937812"/>
    <x v="1420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x v="258"/>
    <n v="14303"/>
    <x v="0"/>
    <s v="US"/>
    <s v="USD"/>
    <n v="1457721287"/>
    <x v="1421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x v="41"/>
    <n v="1575"/>
    <x v="0"/>
    <s v="US"/>
    <s v="USD"/>
    <n v="1409924340"/>
    <x v="1422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x v="259"/>
    <n v="205"/>
    <x v="0"/>
    <s v="US"/>
    <s v="USD"/>
    <n v="1283392800"/>
    <x v="1423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x v="30"/>
    <n v="1050"/>
    <x v="1"/>
    <s v="US"/>
    <s v="USD"/>
    <n v="1409585434"/>
    <x v="142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x v="26"/>
    <n v="110"/>
    <x v="1"/>
    <s v="US"/>
    <s v="USD"/>
    <n v="1470598345"/>
    <x v="142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x v="75"/>
    <n v="997"/>
    <x v="1"/>
    <s v="US"/>
    <s v="USD"/>
    <n v="1423660422"/>
    <x v="1426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x v="9"/>
    <n v="553"/>
    <x v="1"/>
    <s v="US"/>
    <s v="USD"/>
    <n v="1411868313"/>
    <x v="1427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x v="85"/>
    <n v="380"/>
    <x v="1"/>
    <s v="CA"/>
    <s v="CAD"/>
    <n v="1425246439"/>
    <x v="1428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59"/>
    <n v="225"/>
    <x v="1"/>
    <s v="US"/>
    <s v="USD"/>
    <n v="1279738800"/>
    <x v="1429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x v="32"/>
    <n v="2630"/>
    <x v="0"/>
    <s v="GB"/>
    <s v="GBP"/>
    <n v="1445431533"/>
    <x v="1430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x v="1"/>
    <n v="326.33"/>
    <x v="0"/>
    <s v="US"/>
    <s v="USD"/>
    <n v="1449785566"/>
    <x v="1431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x v="9"/>
    <n v="530"/>
    <x v="1"/>
    <s v="US"/>
    <s v="USD"/>
    <n v="1447689898"/>
    <x v="1432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x v="5"/>
    <n v="2100"/>
    <x v="0"/>
    <s v="AU"/>
    <s v="AUD"/>
    <n v="1415481203"/>
    <x v="143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x v="43"/>
    <n v="17155"/>
    <x v="0"/>
    <s v="US"/>
    <s v="USD"/>
    <n v="1489345200"/>
    <x v="1434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x v="32"/>
    <n v="2836"/>
    <x v="1"/>
    <s v="US"/>
    <s v="USD"/>
    <n v="1419017880"/>
    <x v="1435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x v="60"/>
    <n v="8586"/>
    <x v="1"/>
    <s v="US"/>
    <s v="USD"/>
    <n v="1433298676"/>
    <x v="143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x v="129"/>
    <n v="1739"/>
    <x v="2"/>
    <s v="US"/>
    <s v="USD"/>
    <n v="1490389158"/>
    <x v="1437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x v="260"/>
    <n v="550"/>
    <x v="1"/>
    <s v="US"/>
    <s v="USD"/>
    <n v="1324232504"/>
    <x v="1438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x v="26"/>
    <n v="105"/>
    <x v="1"/>
    <s v="AU"/>
    <s v="AUD"/>
    <n v="1468658866"/>
    <x v="1439"/>
    <b v="0"/>
    <n v="2"/>
    <b v="0"/>
    <s v="publishing/children's books"/>
    <n v="11"/>
    <n v="52.5"/>
    <x v="2"/>
    <s v="children's books"/>
    <x v="1439"/>
    <d v="2016-07-16T08:47:46"/>
  </r>
  <r>
    <n v="2787"/>
    <s v="Oracle b*sides and Hawkeye Plainview present SUPER-WELLESIAN"/>
    <s v="Orson Welles and Superman meet up to record a radio drama version of their &quot;true&quot; adventure triumphing over Fascist Martians."/>
    <x v="26"/>
    <n v="1197"/>
    <x v="3"/>
    <s v="US"/>
    <s v="USD"/>
    <n v="1405658752"/>
    <x v="1440"/>
    <b v="0"/>
    <n v="38"/>
    <b v="1"/>
    <s v="theater/plays"/>
    <n v="120"/>
    <n v="31.5"/>
    <x v="8"/>
    <s v="plays"/>
    <x v="1440"/>
    <d v="2014-07-18T04:45:52"/>
  </r>
  <r>
    <n v="3064"/>
    <s v="Kickstart the Crossroads Community"/>
    <s v="An epicenter for connection, creation and expression of the community."/>
    <x v="70"/>
    <n v="8471"/>
    <x v="1"/>
    <s v="US"/>
    <s v="USD"/>
    <n v="1448175540"/>
    <x v="1441"/>
    <b v="0"/>
    <n v="72"/>
    <b v="0"/>
    <s v="theater/spaces"/>
    <n v="11"/>
    <n v="117.65"/>
    <x v="8"/>
    <s v="spaces"/>
    <x v="1441"/>
    <d v="2015-11-22T06:59:00"/>
  </r>
  <r>
    <n v="2962"/>
    <s v="Grassroots Shakespeare Company â€¢ Arizona"/>
    <s v="A pop-up outdoor theatre company bringing accessible Shakespeare to parks and other locations in the greater Phoenix area!"/>
    <x v="26"/>
    <n v="1218"/>
    <x v="3"/>
    <s v="US"/>
    <s v="USD"/>
    <n v="1425193140"/>
    <x v="1442"/>
    <b v="0"/>
    <n v="20"/>
    <b v="1"/>
    <s v="theater/plays"/>
    <n v="122"/>
    <n v="60.9"/>
    <x v="8"/>
    <s v="plays"/>
    <x v="1442"/>
    <d v="2015-03-01T06:59:00"/>
  </r>
  <r>
    <n v="3197"/>
    <s v="Mirror, mirror on the wall"/>
    <s v="This years most important stage project for young artists in our region. www.ungespor.no"/>
    <x v="30"/>
    <n v="1145"/>
    <x v="1"/>
    <s v="NO"/>
    <s v="NOK"/>
    <n v="1423050618"/>
    <x v="1443"/>
    <b v="0"/>
    <n v="4"/>
    <b v="0"/>
    <s v="theater/musical"/>
    <n v="11"/>
    <n v="286.25"/>
    <x v="8"/>
    <s v="musical"/>
    <x v="1443"/>
    <d v="2015-02-04T11:50:18"/>
  </r>
  <r>
    <n v="3323"/>
    <s v="Migrants' Theatre"/>
    <s v="Young adult theatre makers from London are raising money to cover costs for touring with their current production MigrantsÂ´ Rhapsody."/>
    <x v="26"/>
    <n v="1259"/>
    <x v="3"/>
    <s v="GB"/>
    <s v="GBP"/>
    <n v="1474793208"/>
    <x v="1444"/>
    <b v="0"/>
    <n v="49"/>
    <b v="1"/>
    <s v="theater/plays"/>
    <n v="126"/>
    <n v="25.69"/>
    <x v="8"/>
    <s v="plays"/>
    <x v="1444"/>
    <d v="2016-09-25T08:46:48"/>
  </r>
  <r>
    <n v="3692"/>
    <s v="An Evening With Durang"/>
    <s v="Help us independently produce two great comedies by Christopher Durang."/>
    <x v="26"/>
    <n v="1260"/>
    <x v="3"/>
    <s v="US"/>
    <s v="USD"/>
    <n v="1411084800"/>
    <x v="1445"/>
    <b v="0"/>
    <n v="17"/>
    <b v="1"/>
    <s v="theater/plays"/>
    <n v="126"/>
    <n v="74.12"/>
    <x v="8"/>
    <s v="plays"/>
    <x v="1445"/>
    <d v="2014-09-19T00:00:00"/>
  </r>
  <r>
    <n v="3490"/>
    <s v="2016 Next Stage Residents Class Presents: When She Had Wings"/>
    <s v="The 2016 Resident class is producing a family play about one kid's quest to fly. Help us inspire the next generation of theatre lovers!"/>
    <x v="26"/>
    <n v="1275"/>
    <x v="3"/>
    <s v="US"/>
    <s v="USD"/>
    <n v="1460574924"/>
    <x v="1446"/>
    <b v="0"/>
    <n v="27"/>
    <b v="1"/>
    <s v="theater/plays"/>
    <n v="128"/>
    <n v="47.22"/>
    <x v="8"/>
    <s v="plays"/>
    <x v="1446"/>
    <d v="2016-04-13T19:15:24"/>
  </r>
  <r>
    <n v="3531"/>
    <s v="The Reinvention of Lily Johnson"/>
    <s v="A political comedy for a crazy election year"/>
    <x v="26"/>
    <n v="1280"/>
    <x v="3"/>
    <s v="US"/>
    <s v="USD"/>
    <n v="1467301334"/>
    <x v="1447"/>
    <b v="0"/>
    <n v="26"/>
    <b v="1"/>
    <s v="theater/plays"/>
    <n v="128"/>
    <n v="49.23"/>
    <x v="8"/>
    <s v="plays"/>
    <x v="1447"/>
    <d v="2016-06-30T15:42:14"/>
  </r>
  <r>
    <n v="3232"/>
    <s v="Honorable Men - Poor Yorick's Players 2016 Season"/>
    <s v="Honorable Men - Yorick's 10th season of free, outdoor Shakespeare.  Featuring Henry IV, part 1 and Julius Caesar."/>
    <x v="26"/>
    <n v="1312"/>
    <x v="3"/>
    <s v="US"/>
    <s v="USD"/>
    <n v="1462334340"/>
    <x v="1448"/>
    <b v="1"/>
    <n v="26"/>
    <b v="1"/>
    <s v="theater/plays"/>
    <n v="131"/>
    <n v="50.46"/>
    <x v="8"/>
    <s v="plays"/>
    <x v="1448"/>
    <d v="2016-05-04T03:59:00"/>
  </r>
  <r>
    <n v="2800"/>
    <s v="EUTCo presents 'One Flew Over the Cuckoo's Nest'"/>
    <s v="Exeter University Theatre Company is bringing the award winning play by Dale Wasserman to Exeter's Northcott Theatre"/>
    <x v="26"/>
    <n v="1330"/>
    <x v="3"/>
    <s v="GB"/>
    <s v="GBP"/>
    <n v="1420377366"/>
    <x v="1449"/>
    <b v="0"/>
    <n v="31"/>
    <b v="1"/>
    <s v="theater/plays"/>
    <n v="133"/>
    <n v="42.9"/>
    <x v="8"/>
    <s v="plays"/>
    <x v="1449"/>
    <d v="2015-01-04T13:16:06"/>
  </r>
  <r>
    <n v="3669"/>
    <s v="Prowl Theatre Company"/>
    <s v="Prowl Theatre Company is brand new. We are putting on our first play 'Sexual perversity in Chicago', from the 10th to the 16th August"/>
    <x v="26"/>
    <n v="1382"/>
    <x v="3"/>
    <s v="GB"/>
    <s v="GBP"/>
    <n v="1434039137"/>
    <x v="1450"/>
    <b v="0"/>
    <n v="17"/>
    <b v="1"/>
    <s v="theater/plays"/>
    <n v="138"/>
    <n v="81.290000000000006"/>
    <x v="8"/>
    <s v="plays"/>
    <x v="1450"/>
    <d v="2015-06-11T16:12:17"/>
  </r>
  <r>
    <n v="3349"/>
    <s v="MEASURE FOR MEASURE: an all-female adaptation"/>
    <s v="In this ninety-minute adaptation of the classic Shakespeare play, a cast of nine women asks the question: What even is virginity anyway"/>
    <x v="26"/>
    <n v="1534"/>
    <x v="3"/>
    <s v="US"/>
    <s v="USD"/>
    <n v="1465837200"/>
    <x v="1451"/>
    <b v="0"/>
    <n v="14"/>
    <b v="1"/>
    <s v="theater/plays"/>
    <n v="153"/>
    <n v="109.57"/>
    <x v="8"/>
    <s v="plays"/>
    <x v="1451"/>
    <d v="2016-06-13T17:00:00"/>
  </r>
  <r>
    <n v="217"/>
    <s v="Bitch"/>
    <s v="A roadmovie by paw"/>
    <x v="56"/>
    <n v="11943"/>
    <x v="1"/>
    <s v="SE"/>
    <s v="SEK"/>
    <n v="1419780149"/>
    <x v="1452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x v="3"/>
    <n v="6541"/>
    <x v="1"/>
    <s v="US"/>
    <s v="USD"/>
    <n v="1397924379"/>
    <x v="1453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x v="30"/>
    <n v="1245"/>
    <x v="0"/>
    <s v="US"/>
    <s v="USD"/>
    <n v="1466204400"/>
    <x v="1454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x v="5"/>
    <n v="2468"/>
    <x v="1"/>
    <s v="US"/>
    <s v="USD"/>
    <n v="1473400800"/>
    <x v="1455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x v="261"/>
    <n v="1040"/>
    <x v="1"/>
    <s v="US"/>
    <s v="USD"/>
    <n v="1365448657"/>
    <x v="1456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x v="4"/>
    <n v="480"/>
    <x v="1"/>
    <s v="NL"/>
    <s v="EUR"/>
    <n v="1457812364"/>
    <x v="1457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x v="13"/>
    <n v="5875"/>
    <x v="1"/>
    <s v="US"/>
    <s v="USD"/>
    <n v="1403983314"/>
    <x v="1458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x v="26"/>
    <n v="116"/>
    <x v="0"/>
    <s v="US"/>
    <s v="USD"/>
    <n v="1329864374"/>
    <x v="1459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x v="13"/>
    <n v="5757"/>
    <x v="0"/>
    <s v="US"/>
    <s v="USD"/>
    <n v="1455710679"/>
    <x v="1460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x v="27"/>
    <n v="1405"/>
    <x v="2"/>
    <s v="US"/>
    <s v="USD"/>
    <n v="1491786000"/>
    <x v="1461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x v="59"/>
    <n v="236"/>
    <x v="1"/>
    <s v="US"/>
    <s v="USD"/>
    <n v="1457570100"/>
    <x v="1462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x v="41"/>
    <n v="1825"/>
    <x v="1"/>
    <s v="US"/>
    <s v="USD"/>
    <n v="1487915500"/>
    <x v="1463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x v="262"/>
    <n v="5876"/>
    <x v="0"/>
    <s v="US"/>
    <s v="USD"/>
    <n v="1402632000"/>
    <x v="1464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x v="59"/>
    <n v="234"/>
    <x v="1"/>
    <s v="AU"/>
    <s v="AUD"/>
    <n v="1476095783"/>
    <x v="1465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x v="42"/>
    <n v="41950"/>
    <x v="1"/>
    <s v="AU"/>
    <s v="AUD"/>
    <n v="1468128537"/>
    <x v="1466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x v="263"/>
    <n v="470"/>
    <x v="1"/>
    <s v="US"/>
    <s v="USD"/>
    <n v="1430851680"/>
    <x v="1467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x v="29"/>
    <n v="300"/>
    <x v="1"/>
    <s v="FR"/>
    <s v="EUR"/>
    <n v="1437033360"/>
    <x v="1468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x v="3"/>
    <n v="6780"/>
    <x v="1"/>
    <s v="SE"/>
    <s v="SEK"/>
    <n v="1432455532"/>
    <x v="1469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x v="9"/>
    <n v="587"/>
    <x v="1"/>
    <s v="GB"/>
    <s v="GBP"/>
    <n v="1424474056"/>
    <x v="1470"/>
    <b v="0"/>
    <n v="24"/>
    <b v="0"/>
    <s v="theater/musical"/>
    <n v="12"/>
    <n v="24.46"/>
    <x v="8"/>
    <s v="musical"/>
    <x v="1470"/>
    <d v="2015-02-20T23:14:16"/>
  </r>
  <r>
    <n v="3452"/>
    <s v="On the Verge (Or, The Geography of Yearning) goes Steampunk!"/>
    <s v="hiSTORYstage presents Eric Overmyer's story of three 19th century women on a journey through time, and space, all the way to 1955!"/>
    <x v="26"/>
    <n v="1532"/>
    <x v="3"/>
    <s v="US"/>
    <s v="USD"/>
    <n v="1406087940"/>
    <x v="1471"/>
    <b v="0"/>
    <n v="37"/>
    <b v="1"/>
    <s v="theater/plays"/>
    <n v="153"/>
    <n v="41.41"/>
    <x v="8"/>
    <s v="plays"/>
    <x v="1471"/>
    <d v="2014-07-23T03:59:00"/>
  </r>
  <r>
    <n v="3231"/>
    <s v="Strong Poison Stage Play adapted fr. Dorothy L. Sayers novel"/>
    <s v="Help us reach our &quot;stretch goal&quot; of $2000! We are an adult group specializing in adapting works of fiction for the stage."/>
    <x v="26"/>
    <n v="1610"/>
    <x v="3"/>
    <s v="US"/>
    <s v="USD"/>
    <n v="1460846347"/>
    <x v="1472"/>
    <b v="0"/>
    <n v="28"/>
    <b v="1"/>
    <s v="theater/plays"/>
    <n v="161"/>
    <n v="57.5"/>
    <x v="8"/>
    <s v="plays"/>
    <x v="1472"/>
    <d v="2016-04-16T22:39:07"/>
  </r>
  <r>
    <n v="3610"/>
    <s v="The Florence Company presents 'America'"/>
    <s v="The Florence Company premieres its first stage play at the Chelsea Theatre in London with an original piece of writing"/>
    <x v="26"/>
    <n v="1623"/>
    <x v="3"/>
    <s v="GB"/>
    <s v="GBP"/>
    <n v="1439806936"/>
    <x v="1473"/>
    <b v="0"/>
    <n v="31"/>
    <b v="1"/>
    <s v="theater/plays"/>
    <n v="162"/>
    <n v="52.35"/>
    <x v="8"/>
    <s v="plays"/>
    <x v="1473"/>
    <d v="2015-08-17T10:22:16"/>
  </r>
  <r>
    <n v="2969"/>
    <s v="Dog Sees God - Calgary Production"/>
    <s v="A poignant &amp; hilarious tale of Charlie Brown &amp; friends navigating high school. A fresh take on the off Broadway hit by YYC artists."/>
    <x v="26"/>
    <n v="1625"/>
    <x v="3"/>
    <s v="CA"/>
    <s v="CAD"/>
    <n v="1430693460"/>
    <x v="1474"/>
    <b v="0"/>
    <n v="17"/>
    <b v="1"/>
    <s v="theater/plays"/>
    <n v="163"/>
    <n v="95.59"/>
    <x v="8"/>
    <s v="plays"/>
    <x v="1474"/>
    <d v="2015-05-03T22:51:00"/>
  </r>
  <r>
    <n v="135"/>
    <s v="&quot;STUCK&quot; - Finishing Funds for a Sci-Fi Thriller Short Film"/>
    <s v="What would someone do if they suddenly discovered they could stop time? Join us on this clever sci-fi short film and find out!"/>
    <x v="1"/>
    <n v="403"/>
    <x v="0"/>
    <s v="US"/>
    <s v="USD"/>
    <n v="1404241200"/>
    <x v="1475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x v="26"/>
    <n v="130"/>
    <x v="1"/>
    <s v="US"/>
    <s v="USD"/>
    <n v="1427423940"/>
    <x v="1476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x v="13"/>
    <n v="6663"/>
    <x v="1"/>
    <s v="US"/>
    <s v="USD"/>
    <n v="1460988000"/>
    <x v="1477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x v="5"/>
    <n v="2550"/>
    <x v="1"/>
    <s v="GB"/>
    <s v="GBP"/>
    <n v="1452384000"/>
    <x v="1478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x v="13"/>
    <n v="6610"/>
    <x v="1"/>
    <s v="NL"/>
    <s v="EUR"/>
    <n v="1403507050"/>
    <x v="1479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x v="13"/>
    <n v="6565"/>
    <x v="0"/>
    <s v="US"/>
    <s v="USD"/>
    <n v="1466346646"/>
    <x v="1480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x v="38"/>
    <n v="25"/>
    <x v="1"/>
    <s v="GB"/>
    <s v="GBP"/>
    <n v="1460313672"/>
    <x v="1481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x v="68"/>
    <n v="101"/>
    <x v="1"/>
    <s v="GB"/>
    <s v="GBP"/>
    <n v="1463050034"/>
    <x v="1482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x v="9"/>
    <n v="650"/>
    <x v="0"/>
    <s v="US"/>
    <s v="USD"/>
    <n v="1435698368"/>
    <x v="1483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x v="46"/>
    <n v="865"/>
    <x v="1"/>
    <s v="GB"/>
    <s v="GBP"/>
    <n v="1467531536"/>
    <x v="1484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x v="9"/>
    <n v="625"/>
    <x v="1"/>
    <s v="CA"/>
    <s v="CAD"/>
    <n v="1452120613"/>
    <x v="1485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x v="26"/>
    <n v="128"/>
    <x v="1"/>
    <s v="GB"/>
    <s v="GBP"/>
    <n v="1383959939"/>
    <x v="1486"/>
    <b v="0"/>
    <n v="12"/>
    <b v="0"/>
    <s v="games/video games"/>
    <n v="13"/>
    <n v="10.67"/>
    <x v="5"/>
    <s v="video games"/>
    <x v="1486"/>
    <d v="2013-11-09T01:18:59"/>
  </r>
  <r>
    <n v="3443"/>
    <s v="Reading of a New Play by Garrett Zuercher"/>
    <s v="A new play about dual-faced identities in the gay community, particularly among those who are deaf and those living with HIV."/>
    <x v="26"/>
    <n v="1855"/>
    <x v="3"/>
    <s v="US"/>
    <s v="USD"/>
    <n v="1410266146"/>
    <x v="1487"/>
    <b v="0"/>
    <n v="45"/>
    <b v="1"/>
    <s v="theater/plays"/>
    <n v="186"/>
    <n v="41.22"/>
    <x v="8"/>
    <s v="plays"/>
    <x v="1487"/>
    <d v="2014-09-09T12:35:46"/>
  </r>
  <r>
    <n v="3707"/>
    <s v="A KC Fringe World Premiere: DESPERATE ACTS"/>
    <s v="Support this collection of new plays by Kansas City writers and the artists who are bringing it to life!"/>
    <x v="26"/>
    <n v="1860"/>
    <x v="3"/>
    <s v="US"/>
    <s v="USD"/>
    <n v="1469165160"/>
    <x v="1488"/>
    <b v="0"/>
    <n v="23"/>
    <b v="1"/>
    <s v="theater/plays"/>
    <n v="186"/>
    <n v="80.87"/>
    <x v="8"/>
    <s v="plays"/>
    <x v="1488"/>
    <d v="2016-07-22T05:26:00"/>
  </r>
  <r>
    <n v="3880"/>
    <s v="Thoroughly Modern Millie (Canceled)"/>
    <s v="With Russell Grant as Mrs Meers, this classic musical taps into London's Theatro Technis 1-25 October 2014 for its UK fringe premiere!"/>
    <x v="58"/>
    <n v="980"/>
    <x v="0"/>
    <s v="GB"/>
    <s v="GBP"/>
    <n v="1406761200"/>
    <x v="1489"/>
    <b v="0"/>
    <n v="17"/>
    <b v="0"/>
    <s v="theater/musical"/>
    <n v="13"/>
    <n v="57.65"/>
    <x v="8"/>
    <s v="musical"/>
    <x v="1489"/>
    <d v="2014-07-30T23:00:00"/>
  </r>
  <r>
    <n v="2835"/>
    <s v="Land of the Three Towers"/>
    <s v="A celebratory community theatre project about the Focus E15 Occupation of empty council homes on Carpenters Estate."/>
    <x v="26"/>
    <n v="1870.99"/>
    <x v="3"/>
    <s v="GB"/>
    <s v="GBP"/>
    <n v="1449273600"/>
    <x v="1490"/>
    <b v="0"/>
    <n v="93"/>
    <b v="1"/>
    <s v="theater/plays"/>
    <n v="187"/>
    <n v="20.12"/>
    <x v="8"/>
    <s v="plays"/>
    <x v="1490"/>
    <d v="2015-12-05T00:00:00"/>
  </r>
  <r>
    <n v="3582"/>
    <s v="REALLY REALLY"/>
    <s v="A contemporary American play touching on the scorching realities of growing up in the Millennial generation."/>
    <x v="26"/>
    <n v="2870"/>
    <x v="3"/>
    <s v="US"/>
    <s v="USD"/>
    <n v="1459822682"/>
    <x v="1491"/>
    <b v="0"/>
    <n v="49"/>
    <b v="1"/>
    <s v="theater/plays"/>
    <n v="287"/>
    <n v="58.57"/>
    <x v="8"/>
    <s v="plays"/>
    <x v="1491"/>
    <d v="2016-04-05T02:18:02"/>
  </r>
  <r>
    <n v="125"/>
    <s v="Star Wars Fan Film (Canceled)"/>
    <s v="Due to my little sister finally having recovered from her surgery we can finally make our movie if we can get even a little help to pay"/>
    <x v="89"/>
    <n v="70"/>
    <x v="0"/>
    <s v="CA"/>
    <s v="CAD"/>
    <n v="1486165880"/>
    <x v="1492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x v="1"/>
    <n v="415"/>
    <x v="1"/>
    <s v="GB"/>
    <s v="GBP"/>
    <n v="1467752083"/>
    <x v="149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x v="13"/>
    <n v="6962"/>
    <x v="1"/>
    <s v="US"/>
    <s v="USD"/>
    <n v="1471244400"/>
    <x v="1494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x v="67"/>
    <n v="6382.34"/>
    <x v="1"/>
    <s v="US"/>
    <s v="USD"/>
    <n v="1398366667"/>
    <x v="1495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x v="173"/>
    <n v="42.25"/>
    <x v="1"/>
    <s v="CA"/>
    <s v="CAD"/>
    <n v="1455232937"/>
    <x v="1496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x v="30"/>
    <n v="1438"/>
    <x v="1"/>
    <s v="CA"/>
    <s v="CAD"/>
    <n v="1483238771"/>
    <x v="1497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x v="27"/>
    <n v="1691"/>
    <x v="0"/>
    <s v="US"/>
    <s v="USD"/>
    <n v="1310158800"/>
    <x v="1498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x v="32"/>
    <n v="3410"/>
    <x v="0"/>
    <s v="US"/>
    <s v="USD"/>
    <n v="1419384585"/>
    <x v="1499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x v="260"/>
    <n v="651"/>
    <x v="1"/>
    <s v="NL"/>
    <s v="EUR"/>
    <n v="1424421253"/>
    <x v="1500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x v="146"/>
    <n v="2182"/>
    <x v="1"/>
    <s v="US"/>
    <s v="USD"/>
    <n v="1454572233"/>
    <x v="1501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x v="20"/>
    <n v="2355"/>
    <x v="1"/>
    <s v="GB"/>
    <s v="GBP"/>
    <n v="1450181400"/>
    <x v="1502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x v="106"/>
    <n v="4939"/>
    <x v="1"/>
    <s v="US"/>
    <s v="USD"/>
    <n v="1414059479"/>
    <x v="1503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x v="12"/>
    <n v="1002"/>
    <x v="1"/>
    <s v="US"/>
    <s v="USD"/>
    <n v="1333028723"/>
    <x v="1504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x v="4"/>
    <n v="570"/>
    <x v="1"/>
    <s v="US"/>
    <s v="USD"/>
    <n v="1362711728"/>
    <x v="1505"/>
    <b v="0"/>
    <n v="13"/>
    <b v="0"/>
    <s v="publishing/children's books"/>
    <n v="14"/>
    <n v="43.85"/>
    <x v="2"/>
    <s v="children's books"/>
    <x v="1505"/>
    <d v="2013-03-08T03:02:08"/>
  </r>
  <r>
    <n v="3317"/>
    <s v="Seven Minutes in Eternity"/>
    <s v="Andy Boyd's epic new satire about heroes and villains, humankind's search for glory, and fascism in America"/>
    <x v="264"/>
    <n v="1115"/>
    <x v="3"/>
    <s v="US"/>
    <s v="USD"/>
    <n v="1465347424"/>
    <x v="1506"/>
    <b v="0"/>
    <n v="18"/>
    <b v="1"/>
    <s v="theater/plays"/>
    <n v="106"/>
    <n v="61.94"/>
    <x v="8"/>
    <s v="plays"/>
    <x v="1506"/>
    <d v="2016-06-08T00:57:04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6"/>
    <n v="141"/>
    <x v="1"/>
    <s v="US"/>
    <s v="USD"/>
    <n v="1418587234"/>
    <x v="1507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x v="59"/>
    <n v="278"/>
    <x v="1"/>
    <s v="US"/>
    <s v="USD"/>
    <n v="1455251591"/>
    <x v="1508"/>
    <b v="0"/>
    <n v="5"/>
    <b v="0"/>
    <s v="theater/spaces"/>
    <n v="14"/>
    <n v="55.6"/>
    <x v="8"/>
    <s v="spaces"/>
    <x v="1508"/>
    <d v="2016-02-12T04:33:1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64"/>
    <n v="1296"/>
    <x v="3"/>
    <s v="US"/>
    <s v="USD"/>
    <n v="1471071540"/>
    <x v="1509"/>
    <b v="0"/>
    <n v="30"/>
    <b v="1"/>
    <s v="theater/plays"/>
    <n v="123"/>
    <n v="43.2"/>
    <x v="8"/>
    <s v="plays"/>
    <x v="1509"/>
    <d v="2016-08-13T06:59:00"/>
  </r>
  <r>
    <n v="3546"/>
    <s v="2015 Philadelphia Premier: Bonhoeffer's Cost"/>
    <s v="Help us produce this revealing play about Nazi-resistance member Dietrich Bonhoeffer and his final years of incarceration during WWII."/>
    <x v="98"/>
    <n v="1125"/>
    <x v="3"/>
    <s v="US"/>
    <s v="USD"/>
    <n v="1427860740"/>
    <x v="1510"/>
    <b v="0"/>
    <n v="19"/>
    <b v="1"/>
    <s v="theater/plays"/>
    <n v="102"/>
    <n v="59.21"/>
    <x v="8"/>
    <s v="plays"/>
    <x v="1510"/>
    <d v="2015-04-01T03:59:00"/>
  </r>
  <r>
    <n v="207"/>
    <s v="M39 - Action film / Drama"/>
    <s v="To avoid bankruptcy, Vincent, a passionate young entrepreneur embarks  on an illicit affair in order to save his dream business."/>
    <x v="64"/>
    <n v="2130"/>
    <x v="1"/>
    <s v="CA"/>
    <s v="CAD"/>
    <n v="1420346638"/>
    <x v="1511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x v="24"/>
    <n v="891"/>
    <x v="1"/>
    <s v="US"/>
    <s v="USD"/>
    <n v="1420095540"/>
    <x v="1512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x v="265"/>
    <n v="8827"/>
    <x v="1"/>
    <s v="US"/>
    <s v="USD"/>
    <n v="1472920909"/>
    <x v="1513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x v="56"/>
    <n v="15390"/>
    <x v="1"/>
    <s v="US"/>
    <s v="USD"/>
    <n v="1411005600"/>
    <x v="1514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x v="41"/>
    <n v="2249"/>
    <x v="1"/>
    <s v="US"/>
    <s v="USD"/>
    <n v="1488308082"/>
    <x v="1515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x v="266"/>
    <n v="1381"/>
    <x v="1"/>
    <s v="US"/>
    <s v="USD"/>
    <n v="1363990545"/>
    <x v="1516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x v="27"/>
    <n v="1776"/>
    <x v="1"/>
    <s v="US"/>
    <s v="USD"/>
    <n v="1475766932"/>
    <x v="1517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x v="30"/>
    <n v="1486"/>
    <x v="1"/>
    <s v="US"/>
    <s v="USD"/>
    <n v="1417387322"/>
    <x v="1518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x v="97"/>
    <n v="6130"/>
    <x v="0"/>
    <s v="US"/>
    <s v="USD"/>
    <n v="1420938172"/>
    <x v="1519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x v="267"/>
    <n v="876"/>
    <x v="0"/>
    <s v="GB"/>
    <s v="GBP"/>
    <n v="1405094400"/>
    <x v="1520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x v="106"/>
    <n v="5422"/>
    <x v="1"/>
    <s v="US"/>
    <s v="USD"/>
    <n v="1456062489"/>
    <x v="1521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x v="30"/>
    <n v="1533"/>
    <x v="1"/>
    <s v="US"/>
    <s v="USD"/>
    <n v="1428158637"/>
    <x v="1522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x v="58"/>
    <n v="1101"/>
    <x v="0"/>
    <s v="US"/>
    <s v="USD"/>
    <n v="1438616124"/>
    <x v="1523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x v="268"/>
    <n v="2501"/>
    <x v="1"/>
    <s v="US"/>
    <s v="USD"/>
    <n v="1415583695"/>
    <x v="1524"/>
    <b v="0"/>
    <n v="36"/>
    <b v="0"/>
    <s v="food/food trucks"/>
    <n v="15"/>
    <n v="69.47"/>
    <x v="6"/>
    <s v="food trucks"/>
    <x v="1524"/>
    <d v="2014-11-10T01:41:35"/>
  </r>
  <r>
    <n v="3596"/>
    <s v="SHADFLY - NEW PLAY AT THE ARTS PROJECT"/>
    <s v="A play about the last eight years of the life of Egon Schiele, one of the most influential Austrian Expressionist artists."/>
    <x v="98"/>
    <n v="1185"/>
    <x v="3"/>
    <s v="CA"/>
    <s v="CAD"/>
    <n v="1409072982"/>
    <x v="1525"/>
    <b v="0"/>
    <n v="15"/>
    <b v="1"/>
    <s v="theater/plays"/>
    <n v="108"/>
    <n v="79"/>
    <x v="8"/>
    <s v="plays"/>
    <x v="1525"/>
    <d v="2014-08-26T17:09:42"/>
  </r>
  <r>
    <n v="3076"/>
    <s v="10,000 Hours"/>
    <s v="Helping female comedians get in their 10,000 Hours of practice!"/>
    <x v="30"/>
    <n v="1506"/>
    <x v="1"/>
    <s v="US"/>
    <s v="USD"/>
    <n v="1444405123"/>
    <x v="1526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x v="27"/>
    <n v="1827"/>
    <x v="1"/>
    <s v="US"/>
    <s v="USD"/>
    <n v="1413816975"/>
    <x v="1527"/>
    <b v="0"/>
    <n v="13"/>
    <b v="0"/>
    <s v="theater/spaces"/>
    <n v="15"/>
    <n v="140.54"/>
    <x v="8"/>
    <s v="spaces"/>
    <x v="1527"/>
    <d v="2014-10-20T14:56:15"/>
  </r>
  <r>
    <n v="528"/>
    <s v="Devastated No Matter What"/>
    <s v="A Festival Backed Production of a Full-Length Play."/>
    <x v="153"/>
    <n v="1330"/>
    <x v="3"/>
    <s v="US"/>
    <s v="USD"/>
    <n v="1434921600"/>
    <x v="1528"/>
    <b v="0"/>
    <n v="30"/>
    <b v="1"/>
    <s v="theater/plays"/>
    <n v="116"/>
    <n v="44.33"/>
    <x v="8"/>
    <s v="plays"/>
    <x v="1528"/>
    <d v="2015-06-21T21:20:00"/>
  </r>
  <r>
    <n v="3870"/>
    <s v="MARTIN, LOVE, SEX &amp; RHYTHM The Musical Performance"/>
    <s v="M,L,S&amp;R it's a sexy rock/pop musical confronting contemporary gay issues with an all male cast singing and dancing to top 40 songs."/>
    <x v="30"/>
    <n v="1500"/>
    <x v="0"/>
    <s v="US"/>
    <s v="USD"/>
    <n v="1404360478"/>
    <x v="1529"/>
    <b v="0"/>
    <n v="10"/>
    <b v="0"/>
    <s v="theater/musical"/>
    <n v="15"/>
    <n v="150"/>
    <x v="8"/>
    <s v="musical"/>
    <x v="1529"/>
    <d v="2014-07-03T04:07:58"/>
  </r>
  <r>
    <n v="2843"/>
    <s v="Summer Adaptation of Fallen Angels"/>
    <s v="We're high school students directing a film adaptation of the play, Fallen Angels, written by NoÃ«l Coward and set in the 1920's."/>
    <x v="7"/>
    <n v="0"/>
    <x v="1"/>
    <s v="US"/>
    <s v="USD"/>
    <n v="1465790400"/>
    <x v="1530"/>
    <b v="0"/>
    <n v="0"/>
    <b v="0"/>
    <s v="theater/plays"/>
    <n v="0"/>
    <n v="0"/>
    <x v="8"/>
    <s v="plays"/>
    <x v="1530"/>
    <d v="2016-06-13T04:00:00"/>
  </r>
  <r>
    <n v="3744"/>
    <s v="The Game's Afoot - Spotlight"/>
    <s v="This summer, The Spotlight Players are celebrating Christmas in July with a presentation of Ken Ludwig's side splitting comedy."/>
    <x v="7"/>
    <n v="0"/>
    <x v="1"/>
    <s v="US"/>
    <s v="USD"/>
    <n v="1404532740"/>
    <x v="1531"/>
    <b v="0"/>
    <n v="0"/>
    <b v="0"/>
    <s v="theater/plays"/>
    <n v="0"/>
    <n v="0"/>
    <x v="8"/>
    <s v="plays"/>
    <x v="1531"/>
    <d v="2014-07-05T03:59:00"/>
  </r>
  <r>
    <n v="162"/>
    <s v="See It My Way"/>
    <s v="This film follows a young man who has had only a troubled family life. He turns to all the wrong things and life falls apart."/>
    <x v="269"/>
    <n v="435"/>
    <x v="1"/>
    <s v="US"/>
    <s v="USD"/>
    <n v="1408232520"/>
    <x v="1532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x v="9"/>
    <n v="800"/>
    <x v="1"/>
    <s v="US"/>
    <s v="USD"/>
    <n v="1437461940"/>
    <x v="1533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x v="40"/>
    <n v="1300"/>
    <x v="1"/>
    <s v="US"/>
    <s v="USD"/>
    <n v="1444144222"/>
    <x v="1534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x v="5"/>
    <n v="3211"/>
    <x v="0"/>
    <s v="FR"/>
    <s v="EUR"/>
    <n v="1489680061"/>
    <x v="1535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x v="5"/>
    <n v="3100"/>
    <x v="0"/>
    <s v="US"/>
    <s v="USD"/>
    <n v="1471622450"/>
    <x v="1536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x v="11"/>
    <n v="858"/>
    <x v="1"/>
    <s v="GB"/>
    <s v="GBP"/>
    <n v="1404666836"/>
    <x v="1537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x v="9"/>
    <n v="796"/>
    <x v="1"/>
    <s v="US"/>
    <s v="USD"/>
    <n v="1471214743"/>
    <x v="1538"/>
    <b v="0"/>
    <n v="9"/>
    <b v="0"/>
    <s v="theater/spaces"/>
    <n v="16"/>
    <n v="88.44"/>
    <x v="8"/>
    <s v="spaces"/>
    <x v="1538"/>
    <d v="2016-08-14T22:45:43"/>
  </r>
  <r>
    <n v="3942"/>
    <s v="Epic Proportions"/>
    <s v="In the 30's, two brothers, Benny and Phil, who go to the Arizona desert to be extras in a huge Biblical epic. Riotous comedy!"/>
    <x v="7"/>
    <n v="0"/>
    <x v="1"/>
    <s v="US"/>
    <s v="USD"/>
    <n v="1434490914"/>
    <x v="1539"/>
    <b v="0"/>
    <n v="0"/>
    <b v="0"/>
    <s v="theater/plays"/>
    <n v="0"/>
    <n v="0"/>
    <x v="8"/>
    <s v="plays"/>
    <x v="1539"/>
    <d v="2015-06-16T21:41:54"/>
  </r>
  <r>
    <n v="3644"/>
    <s v="SHS presents Rodgers and Hammerstein's Cinderella"/>
    <s v="We are the Saugerties High School drama club. Please help us create our musical to keep theater alive!"/>
    <x v="9"/>
    <n v="821"/>
    <x v="1"/>
    <s v="US"/>
    <s v="USD"/>
    <n v="1457413140"/>
    <x v="1540"/>
    <b v="0"/>
    <n v="12"/>
    <b v="0"/>
    <s v="theater/musical"/>
    <n v="16"/>
    <n v="68.42"/>
    <x v="8"/>
    <s v="musical"/>
    <x v="1540"/>
    <d v="2016-03-08T04:59:00"/>
  </r>
  <r>
    <n v="3959"/>
    <s v="Central Coast Theatre Community Website - Plays &amp; Auditions"/>
    <s v="A free website for theatre on California's central coast - actors, auditions, &amp; shows in Santa Barbara, San Luis Obispo, &amp; Montetey."/>
    <x v="7"/>
    <n v="292"/>
    <x v="1"/>
    <s v="US"/>
    <s v="USD"/>
    <n v="1411930556"/>
    <x v="1541"/>
    <b v="0"/>
    <n v="12"/>
    <b v="0"/>
    <s v="theater/plays"/>
    <n v="24"/>
    <n v="24.33"/>
    <x v="8"/>
    <s v="plays"/>
    <x v="1541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x v="7"/>
    <n v="453"/>
    <x v="1"/>
    <s v="GB"/>
    <s v="GBP"/>
    <n v="1488394800"/>
    <x v="1542"/>
    <b v="0"/>
    <n v="14"/>
    <b v="0"/>
    <s v="theater/plays"/>
    <n v="38"/>
    <n v="32.36"/>
    <x v="8"/>
    <s v="plays"/>
    <x v="1542"/>
    <d v="2017-03-01T19:00:00"/>
  </r>
  <r>
    <n v="3666"/>
    <s v="Israel LÃ³pez @ Ojai Playwrights Conference"/>
    <s v="Artistic Internship @ Ojai Playwrights Conference"/>
    <x v="7"/>
    <n v="1200"/>
    <x v="3"/>
    <s v="US"/>
    <s v="USD"/>
    <n v="1406185200"/>
    <x v="1543"/>
    <b v="0"/>
    <n v="38"/>
    <b v="1"/>
    <s v="theater/plays"/>
    <n v="100"/>
    <n v="31.58"/>
    <x v="8"/>
    <s v="plays"/>
    <x v="1543"/>
    <d v="2014-07-24T07:00:00"/>
  </r>
  <r>
    <n v="3226"/>
    <s v="Get Trip The Light Theatre's show to its 2nd London Stage!"/>
    <s v="Trip The Light Theatre needs YOUR help to fund it's second run of its debut production 'The Sun Shining On her Hands' in London."/>
    <x v="7"/>
    <n v="1250"/>
    <x v="3"/>
    <s v="GB"/>
    <s v="GBP"/>
    <n v="1446213612"/>
    <x v="1544"/>
    <b v="1"/>
    <n v="21"/>
    <b v="1"/>
    <s v="theater/plays"/>
    <n v="104"/>
    <n v="59.52"/>
    <x v="8"/>
    <s v="plays"/>
    <x v="1544"/>
    <d v="2015-10-30T14:00:12"/>
  </r>
  <r>
    <n v="3399"/>
    <s v="Spinning Wheel Youth Takeover"/>
    <s v="13 young people have taken over Spinning Wheel Theatre to choose, produce and create their own show from scratch."/>
    <x v="7"/>
    <n v="1245"/>
    <x v="3"/>
    <s v="GB"/>
    <s v="GBP"/>
    <n v="1424556325"/>
    <x v="1545"/>
    <b v="0"/>
    <n v="46"/>
    <b v="1"/>
    <s v="theater/plays"/>
    <n v="104"/>
    <n v="27.07"/>
    <x v="8"/>
    <s v="plays"/>
    <x v="1545"/>
    <d v="2015-02-21T22:05:25"/>
  </r>
  <r>
    <n v="3541"/>
    <s v="Twelfth Night or What You Will"/>
    <s v="Yellowbelly Theatre needs your help to bring this incredible play of love, lust and mistaken identity to life in our debut performance!"/>
    <x v="7"/>
    <n v="1260"/>
    <x v="3"/>
    <s v="GB"/>
    <s v="GBP"/>
    <n v="1441042275"/>
    <x v="1546"/>
    <b v="0"/>
    <n v="32"/>
    <b v="1"/>
    <s v="theater/plays"/>
    <n v="105"/>
    <n v="39.380000000000003"/>
    <x v="8"/>
    <s v="plays"/>
    <x v="1546"/>
    <d v="2015-08-31T17:31:15"/>
  </r>
  <r>
    <n v="3832"/>
    <s v="SBYET 2016 Hairspray at the Lobero Theatre!"/>
    <s v="Santa Barbara Youth Ensemble is performing Hairspray at the Lobero. Help create beautiful memories for these kids by pledging today!"/>
    <x v="7"/>
    <n v="1256"/>
    <x v="3"/>
    <s v="US"/>
    <s v="USD"/>
    <n v="1455936335"/>
    <x v="1547"/>
    <b v="0"/>
    <n v="9"/>
    <b v="1"/>
    <s v="theater/plays"/>
    <n v="105"/>
    <n v="139.56"/>
    <x v="8"/>
    <s v="plays"/>
    <x v="1547"/>
    <d v="2016-02-20T02:45:35"/>
  </r>
  <r>
    <n v="626"/>
    <s v="The Story of Life - Writing tomorrow's history today"/>
    <s v="TSOLife is a revolutionary digital platform that allows users to record a personalized legacy to leave behind for future generations."/>
    <x v="32"/>
    <n v="4345"/>
    <x v="0"/>
    <s v="US"/>
    <s v="USD"/>
    <n v="1439644920"/>
    <x v="1548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x v="75"/>
    <n v="1544"/>
    <x v="1"/>
    <s v="US"/>
    <s v="USD"/>
    <n v="1439251926"/>
    <x v="1549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x v="30"/>
    <n v="1677"/>
    <x v="1"/>
    <s v="US"/>
    <s v="USD"/>
    <n v="1475101495"/>
    <x v="1550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x v="1"/>
    <n v="509"/>
    <x v="1"/>
    <s v="US"/>
    <s v="USD"/>
    <n v="1455338532"/>
    <x v="1551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x v="7"/>
    <n v="202"/>
    <x v="1"/>
    <s v="GB"/>
    <s v="GBP"/>
    <n v="1459368658"/>
    <x v="1552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x v="270"/>
    <n v="1322"/>
    <x v="0"/>
    <s v="US"/>
    <s v="USD"/>
    <n v="1462402850"/>
    <x v="1553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x v="30"/>
    <n v="1715"/>
    <x v="1"/>
    <s v="GB"/>
    <s v="GBP"/>
    <n v="1475848800"/>
    <x v="1554"/>
    <b v="0"/>
    <n v="42"/>
    <b v="0"/>
    <s v="theater/spaces"/>
    <n v="17"/>
    <n v="40.83"/>
    <x v="8"/>
    <s v="spaces"/>
    <x v="1554"/>
    <d v="2016-10-07T14:00:00"/>
  </r>
  <r>
    <n v="3833"/>
    <s v="Shakespeare is Boffo! Teachers' Edition"/>
    <s v="Get more kids to love Shakespeare by developing the fun &amp; effective Shakespeare is Boffo! course as an replicable program for teachers."/>
    <x v="7"/>
    <n v="1400"/>
    <x v="3"/>
    <s v="CA"/>
    <s v="CAD"/>
    <n v="1417460940"/>
    <x v="1555"/>
    <b v="0"/>
    <n v="20"/>
    <b v="1"/>
    <s v="theater/plays"/>
    <n v="117"/>
    <n v="70"/>
    <x v="8"/>
    <s v="plays"/>
    <x v="1555"/>
    <d v="2014-12-01T19:09:00"/>
  </r>
  <r>
    <n v="3180"/>
    <s v="Glass Mountain: An Original Fairytale"/>
    <s v="A new tale of witches, fairies, cat-hunters and and bone-boilers from London theatre company Broken Glass."/>
    <x v="7"/>
    <n v="1437"/>
    <x v="3"/>
    <s v="GB"/>
    <s v="GBP"/>
    <n v="1403258049"/>
    <x v="1556"/>
    <b v="1"/>
    <n v="45"/>
    <b v="1"/>
    <s v="theater/plays"/>
    <n v="120"/>
    <n v="31.93"/>
    <x v="8"/>
    <s v="plays"/>
    <x v="1556"/>
    <d v="2014-06-20T09:54:09"/>
  </r>
  <r>
    <n v="3227"/>
    <s v="a colder water than here - VAULT 2017"/>
    <s v="a colder water than here is a new play by Matt Jones and directed by Lily McLeish that will be perfomed at VAULT Festival from 1-5 Feb"/>
    <x v="7"/>
    <n v="1500"/>
    <x v="3"/>
    <s v="GB"/>
    <s v="GBP"/>
    <n v="1484687436"/>
    <x v="1557"/>
    <b v="0"/>
    <n v="30"/>
    <b v="1"/>
    <s v="theater/plays"/>
    <n v="125"/>
    <n v="50"/>
    <x v="8"/>
    <s v="plays"/>
    <x v="1557"/>
    <d v="2017-01-17T21:10:36"/>
  </r>
  <r>
    <n v="529"/>
    <s v="Snowglobe Theatre presents: &quot;Much Ado about Nothing&quot;"/>
    <s v="Snowglobe Theatre, a new Montreal company, will be presenting Shakespeare's &quot;Much Ado about Nothing&quot; at Mainline Theatre in January"/>
    <x v="7"/>
    <n v="1565"/>
    <x v="3"/>
    <s v="CA"/>
    <s v="CAD"/>
    <n v="1484110800"/>
    <x v="1558"/>
    <b v="0"/>
    <n v="18"/>
    <b v="1"/>
    <s v="theater/plays"/>
    <n v="130"/>
    <n v="86.94"/>
    <x v="8"/>
    <s v="plays"/>
    <x v="1558"/>
    <d v="2017-01-11T05:00:00"/>
  </r>
  <r>
    <n v="3439"/>
    <s v="Cirque Inspired Alice's Adventures in Wonderland"/>
    <s v="Help a small theater produce an original adaptation of Lewis Carroll's classic story."/>
    <x v="7"/>
    <n v="1616.14"/>
    <x v="3"/>
    <s v="US"/>
    <s v="USD"/>
    <n v="1453179540"/>
    <x v="1559"/>
    <b v="0"/>
    <n v="18"/>
    <b v="1"/>
    <s v="theater/plays"/>
    <n v="135"/>
    <n v="89.79"/>
    <x v="8"/>
    <s v="plays"/>
    <x v="1559"/>
    <d v="2016-01-19T04:59:00"/>
  </r>
  <r>
    <n v="219"/>
    <s v="True Colors"/>
    <s v="An hour-long pilot about a group of suburban LGBT teens coming of age in the early 90's."/>
    <x v="13"/>
    <n v="8815"/>
    <x v="1"/>
    <s v="US"/>
    <s v="USD"/>
    <n v="1459493940"/>
    <x v="1560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x v="126"/>
    <n v="141"/>
    <x v="1"/>
    <s v="US"/>
    <s v="USD"/>
    <n v="1408831718"/>
    <x v="1561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x v="64"/>
    <n v="2540"/>
    <x v="1"/>
    <s v="US"/>
    <s v="USD"/>
    <n v="1385123713"/>
    <x v="1562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x v="85"/>
    <n v="640"/>
    <x v="1"/>
    <s v="US"/>
    <s v="USD"/>
    <n v="1425136200"/>
    <x v="1563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x v="5"/>
    <n v="3562"/>
    <x v="1"/>
    <s v="US"/>
    <s v="USD"/>
    <n v="1461301574"/>
    <x v="156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x v="71"/>
    <n v="3294.01"/>
    <x v="1"/>
    <s v="US"/>
    <s v="USD"/>
    <n v="1318180033"/>
    <x v="1565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x v="27"/>
    <n v="2152"/>
    <x v="1"/>
    <s v="US"/>
    <s v="USD"/>
    <n v="1412393400"/>
    <x v="1566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x v="26"/>
    <n v="178"/>
    <x v="0"/>
    <s v="US"/>
    <s v="USD"/>
    <n v="1312641536"/>
    <x v="1567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x v="35"/>
    <n v="800"/>
    <x v="1"/>
    <s v="US"/>
    <s v="USD"/>
    <n v="1439741591"/>
    <x v="1568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x v="271"/>
    <n v="3415"/>
    <x v="1"/>
    <s v="US"/>
    <s v="USD"/>
    <n v="1404348143"/>
    <x v="1569"/>
    <b v="0"/>
    <n v="27"/>
    <b v="0"/>
    <s v="technology/makerspaces"/>
    <n v="18"/>
    <n v="126.48"/>
    <x v="1"/>
    <s v="makerspaces"/>
    <x v="1569"/>
    <d v="2014-07-03T00:42:23"/>
  </r>
  <r>
    <n v="3129"/>
    <s v="Marcus Rashad's &quot;The Domino Effect Stage Play&quot;"/>
    <s v="The DE sheds light on the reality of what happens in college. Marcus Rashad created this play to help prepare future/current students"/>
    <x v="272"/>
    <n v="10"/>
    <x v="2"/>
    <s v="US"/>
    <s v="USD"/>
    <n v="1492542819"/>
    <x v="1570"/>
    <b v="0"/>
    <n v="1"/>
    <b v="0"/>
    <s v="theater/plays"/>
    <n v="1"/>
    <n v="10"/>
    <x v="8"/>
    <s v="plays"/>
    <x v="1570"/>
    <d v="2017-04-18T19:13:39"/>
  </r>
  <r>
    <n v="4002"/>
    <s v="Terry Pratchett's Wyrd Sisters"/>
    <s v="Bring Wyrd Sisters, a comedy of Shakespearean proportions, to small-town Texas. Loosely parodies the â€œScottish Play.â€"/>
    <x v="272"/>
    <n v="23"/>
    <x v="1"/>
    <s v="US"/>
    <s v="USD"/>
    <n v="1411779761"/>
    <x v="1571"/>
    <b v="0"/>
    <n v="4"/>
    <b v="0"/>
    <s v="theater/plays"/>
    <n v="2"/>
    <n v="5.75"/>
    <x v="8"/>
    <s v="plays"/>
    <x v="1571"/>
    <d v="2014-09-27T01:02:41"/>
  </r>
  <r>
    <n v="4069"/>
    <s v="The Pendulum Swings"/>
    <s v="'The Pendulum Swings' is a three-act dark comedy that sees Frank and Michael await their execution on Death Row."/>
    <x v="272"/>
    <n v="430"/>
    <x v="1"/>
    <s v="GB"/>
    <s v="GBP"/>
    <n v="1425124800"/>
    <x v="1572"/>
    <b v="0"/>
    <n v="13"/>
    <b v="0"/>
    <s v="theater/plays"/>
    <n v="34"/>
    <n v="33.08"/>
    <x v="8"/>
    <s v="plays"/>
    <x v="1572"/>
    <d v="2015-02-28T12:00:00"/>
  </r>
  <r>
    <n v="3998"/>
    <s v="Forsaken Angels-A New Play"/>
    <s v="Forsaken Angels, a powerful new play by William Leary, author of DCMTA's Best Of 2014 Play Masquerade."/>
    <x v="272"/>
    <n v="715"/>
    <x v="1"/>
    <s v="US"/>
    <s v="USD"/>
    <n v="1427580426"/>
    <x v="1573"/>
    <b v="0"/>
    <n v="12"/>
    <b v="0"/>
    <s v="theater/plays"/>
    <n v="57"/>
    <n v="59.58"/>
    <x v="8"/>
    <s v="plays"/>
    <x v="1573"/>
    <d v="2015-03-28T22:07:06"/>
  </r>
  <r>
    <n v="3613"/>
    <s v="HIS NAME IS ARTHUR HOLMBERG"/>
    <s v="a woman walks into a bar except she looks like a man and no one's serving drinks. one night only"/>
    <x v="272"/>
    <n v="1250"/>
    <x v="3"/>
    <s v="US"/>
    <s v="USD"/>
    <n v="1403964574"/>
    <x v="1574"/>
    <b v="0"/>
    <n v="20"/>
    <b v="1"/>
    <s v="theater/plays"/>
    <n v="100"/>
    <n v="62.5"/>
    <x v="8"/>
    <s v="plays"/>
    <x v="1574"/>
    <d v="2014-06-28T14:09:34"/>
  </r>
  <r>
    <n v="3149"/>
    <s v="Kafka on the Shore"/>
    <s v="A student led production at Northwestern U. of an adaptation by Frank Galati of the classic book Kafka on the Shore by Haruki Murakmi."/>
    <x v="272"/>
    <n v="1300"/>
    <x v="3"/>
    <s v="US"/>
    <s v="USD"/>
    <n v="1354845600"/>
    <x v="1575"/>
    <b v="1"/>
    <n v="25"/>
    <b v="1"/>
    <s v="theater/plays"/>
    <n v="104"/>
    <n v="52"/>
    <x v="8"/>
    <s v="plays"/>
    <x v="1575"/>
    <d v="2012-12-07T02:00:00"/>
  </r>
  <r>
    <n v="2781"/>
    <s v="University of Utah presents V-Day 2015-The Vagina Monologues"/>
    <s v="STRIKE, DANCE AND RISE with us at the University of Utah to end violence against women and girls!"/>
    <x v="272"/>
    <n v="1316"/>
    <x v="3"/>
    <s v="US"/>
    <s v="USD"/>
    <n v="1423724400"/>
    <x v="1576"/>
    <b v="0"/>
    <n v="28"/>
    <b v="1"/>
    <s v="theater/plays"/>
    <n v="105"/>
    <n v="47"/>
    <x v="8"/>
    <s v="plays"/>
    <x v="1576"/>
    <d v="2015-02-12T07:00:00"/>
  </r>
  <r>
    <n v="3976"/>
    <s v="R.U.R. at New Muses Theatre Company"/>
    <s v="Rossumâ€™s Universal Robots are the perfect workforce, without emotions, needs, or souls. But they are changing. Becoming more like us..."/>
    <x v="273"/>
    <n v="620"/>
    <x v="1"/>
    <s v="US"/>
    <s v="USD"/>
    <n v="1406876400"/>
    <x v="1577"/>
    <b v="0"/>
    <n v="10"/>
    <b v="0"/>
    <s v="theater/plays"/>
    <n v="48"/>
    <n v="62"/>
    <x v="8"/>
    <s v="plays"/>
    <x v="1577"/>
    <d v="2014-08-01T07:00:00"/>
  </r>
  <r>
    <n v="480"/>
    <s v="The CafÃ©"/>
    <s v="To court his muse, an artist must first outsmart her dog.  A short animated film collaboration by Dana and Terrence Masson."/>
    <x v="97"/>
    <n v="7764"/>
    <x v="1"/>
    <s v="US"/>
    <s v="USD"/>
    <n v="1376049615"/>
    <x v="1578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x v="30"/>
    <n v="1864"/>
    <x v="1"/>
    <s v="US"/>
    <s v="USD"/>
    <n v="1484327061"/>
    <x v="1579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x v="41"/>
    <n v="2871"/>
    <x v="1"/>
    <s v="US"/>
    <s v="USD"/>
    <n v="1435291200"/>
    <x v="1580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x v="9"/>
    <n v="930"/>
    <x v="1"/>
    <s v="US"/>
    <s v="USD"/>
    <n v="1424635753"/>
    <x v="1581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x v="50"/>
    <n v="5621.38"/>
    <x v="0"/>
    <s v="US"/>
    <s v="USD"/>
    <n v="1470187800"/>
    <x v="1582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x v="59"/>
    <n v="380"/>
    <x v="1"/>
    <s v="US"/>
    <s v="USD"/>
    <n v="1346017023"/>
    <x v="1583"/>
    <b v="0"/>
    <n v="8"/>
    <b v="0"/>
    <s v="publishing/children's books"/>
    <n v="19"/>
    <n v="47.5"/>
    <x v="2"/>
    <s v="children's books"/>
    <x v="1583"/>
    <d v="2012-08-26T21:37:03"/>
  </r>
  <r>
    <n v="3710"/>
    <s v="&quot;Loving Alanis&quot; Rocky Mountain Regional Premier"/>
    <s v="A comedy about, life, death, men, women, and the power of a good Kegel."/>
    <x v="273"/>
    <n v="1835"/>
    <x v="3"/>
    <s v="US"/>
    <s v="USD"/>
    <n v="1428068988"/>
    <x v="1584"/>
    <b v="0"/>
    <n v="27"/>
    <b v="1"/>
    <s v="theater/plays"/>
    <n v="141"/>
    <n v="67.959999999999994"/>
    <x v="8"/>
    <s v="plays"/>
    <x v="1584"/>
    <d v="2015-04-03T13:49:48"/>
  </r>
  <r>
    <n v="3522"/>
    <s v="'Over the Top: The true-life tale of Dorothy Lawrence'"/>
    <s v="New show with 2 performers and an original score, bringing the true story of this forgotten WW1 heroine to audiences in the southwest."/>
    <x v="274"/>
    <n v="1395"/>
    <x v="3"/>
    <s v="GB"/>
    <s v="GBP"/>
    <n v="1442311560"/>
    <x v="1585"/>
    <b v="0"/>
    <n v="34"/>
    <b v="1"/>
    <s v="theater/plays"/>
    <n v="100"/>
    <n v="41.03"/>
    <x v="8"/>
    <s v="plays"/>
    <x v="1585"/>
    <d v="2015-09-15T10:06:00"/>
  </r>
  <r>
    <n v="179"/>
    <s v="Sustain: A Film About Survival"/>
    <s v="A feature-length film about how three people survive in a diseased world."/>
    <x v="26"/>
    <n v="200"/>
    <x v="1"/>
    <s v="US"/>
    <s v="USD"/>
    <n v="1457056555"/>
    <x v="1586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x v="25"/>
    <n v="302"/>
    <x v="1"/>
    <s v="US"/>
    <s v="USD"/>
    <n v="1315341550"/>
    <x v="1587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x v="32"/>
    <n v="4940"/>
    <x v="0"/>
    <s v="US"/>
    <s v="USD"/>
    <n v="1449354502"/>
    <x v="1588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x v="58"/>
    <n v="1527"/>
    <x v="1"/>
    <s v="US"/>
    <s v="USD"/>
    <n v="1479233602"/>
    <x v="1589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x v="34"/>
    <n v="2526"/>
    <x v="2"/>
    <s v="US"/>
    <s v="USD"/>
    <n v="1491781648"/>
    <x v="1590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x v="180"/>
    <n v="2156"/>
    <x v="1"/>
    <s v="GB"/>
    <s v="GBP"/>
    <n v="1407065979"/>
    <x v="1591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x v="275"/>
    <n v="4853"/>
    <x v="1"/>
    <s v="US"/>
    <s v="USD"/>
    <n v="1413417600"/>
    <x v="1592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x v="276"/>
    <n v="9460"/>
    <x v="1"/>
    <s v="GB"/>
    <s v="GBP"/>
    <n v="1476109970"/>
    <x v="1593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x v="9"/>
    <n v="1004"/>
    <x v="1"/>
    <s v="GB"/>
    <s v="GBP"/>
    <n v="1459341380"/>
    <x v="1594"/>
    <b v="0"/>
    <n v="24"/>
    <b v="0"/>
    <s v="games/mobile games"/>
    <n v="20"/>
    <n v="41.83"/>
    <x v="5"/>
    <s v="mobile games"/>
    <x v="1594"/>
    <d v="2016-03-30T12:36:20"/>
  </r>
  <r>
    <n v="3962"/>
    <s v="The Story of the 1914 Christmas Truce is coming to America"/>
    <s v="OUR FRIENDS THE ENEMY will make its American Debut at Theatre Row in New York City, and we would like for you to join us on our journey"/>
    <x v="91"/>
    <n v="45"/>
    <x v="1"/>
    <s v="GB"/>
    <s v="GBP"/>
    <n v="1448722494"/>
    <x v="1595"/>
    <b v="0"/>
    <n v="3"/>
    <b v="0"/>
    <s v="theater/plays"/>
    <n v="3"/>
    <n v="15"/>
    <x v="8"/>
    <s v="plays"/>
    <x v="1595"/>
    <d v="2015-11-28T14:54:54"/>
  </r>
  <r>
    <n v="2842"/>
    <s v="HIDDEN: The FCO Plays"/>
    <s v="A play performed at the FCO Global Summit on the Preventing Sexual Violence Initiative, hosted by William Hague and Angelina Jolie"/>
    <x v="25"/>
    <n v="0"/>
    <x v="1"/>
    <s v="GB"/>
    <s v="GBP"/>
    <n v="1403348400"/>
    <x v="1596"/>
    <b v="0"/>
    <n v="0"/>
    <b v="0"/>
    <s v="theater/plays"/>
    <n v="0"/>
    <n v="0"/>
    <x v="8"/>
    <s v="plays"/>
    <x v="1596"/>
    <d v="2014-06-21T11:00:00"/>
  </r>
  <r>
    <n v="2942"/>
    <s v="Penmar Community Arts Society"/>
    <s v="YOUR community theatre:  provide a facility that is usable for presentation of movies, live music, live theatre and community events"/>
    <x v="10"/>
    <n v="40850"/>
    <x v="1"/>
    <s v="CA"/>
    <s v="CAD"/>
    <n v="1450297080"/>
    <x v="1597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x v="1"/>
    <n v="587"/>
    <x v="1"/>
    <s v="US"/>
    <s v="USD"/>
    <n v="1477174138"/>
    <x v="159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x v="97"/>
    <n v="7905"/>
    <x v="1"/>
    <s v="US"/>
    <s v="USD"/>
    <n v="1431372751"/>
    <x v="1599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x v="89"/>
    <n v="100"/>
    <x v="1"/>
    <s v="GB"/>
    <s v="GBP"/>
    <n v="1416781749"/>
    <x v="1600"/>
    <b v="0"/>
    <n v="1"/>
    <b v="0"/>
    <s v="theater/musical"/>
    <n v="20"/>
    <n v="100"/>
    <x v="8"/>
    <s v="musical"/>
    <x v="1600"/>
    <d v="2014-11-23T22:29:09"/>
  </r>
  <r>
    <n v="3733"/>
    <s v="laughter in the hood"/>
    <s v="want to donate tickets to residents who live in the community that cant afford the 35.00 price of ticket"/>
    <x v="25"/>
    <n v="0"/>
    <x v="1"/>
    <s v="US"/>
    <s v="USD"/>
    <n v="1429396200"/>
    <x v="1601"/>
    <b v="0"/>
    <n v="0"/>
    <b v="0"/>
    <s v="theater/plays"/>
    <n v="0"/>
    <n v="0"/>
    <x v="8"/>
    <s v="plays"/>
    <x v="1601"/>
    <d v="2015-04-18T22:30:00"/>
  </r>
  <r>
    <n v="3803"/>
    <s v="Benjamin Button the Musical Concept Album"/>
    <s v="A fully orchestrated concept album of Benjamin Button the Musical!"/>
    <x v="27"/>
    <n v="2358"/>
    <x v="1"/>
    <s v="US"/>
    <s v="USD"/>
    <n v="1457133568"/>
    <x v="1602"/>
    <b v="0"/>
    <n v="40"/>
    <b v="0"/>
    <s v="theater/musical"/>
    <n v="20"/>
    <n v="58.95"/>
    <x v="8"/>
    <s v="musical"/>
    <x v="1602"/>
    <d v="2016-03-04T23:19:28"/>
  </r>
  <r>
    <n v="3903"/>
    <s v="Know Thy Law"/>
    <s v="Based on the novel â€œKnow Thy Lawâ€, this powerful play gives the insight and understanding of the power of knowing the law of the land."/>
    <x v="25"/>
    <n v="0"/>
    <x v="1"/>
    <s v="US"/>
    <s v="USD"/>
    <n v="1439581080"/>
    <x v="1603"/>
    <b v="0"/>
    <n v="0"/>
    <b v="0"/>
    <s v="theater/plays"/>
    <n v="0"/>
    <n v="0"/>
    <x v="8"/>
    <s v="plays"/>
    <x v="1603"/>
    <d v="2015-08-14T19:38:00"/>
  </r>
  <r>
    <n v="3915"/>
    <s v="Hardcross"/>
    <s v="Following the enormous success of Hardcross, we are looking for new ways to bring this wonderful play to a wider audience."/>
    <x v="25"/>
    <n v="5"/>
    <x v="1"/>
    <s v="GB"/>
    <s v="GBP"/>
    <n v="1464824309"/>
    <x v="1604"/>
    <b v="0"/>
    <n v="1"/>
    <b v="0"/>
    <s v="theater/plays"/>
    <n v="0"/>
    <n v="5"/>
    <x v="8"/>
    <s v="plays"/>
    <x v="1604"/>
    <d v="2016-06-01T23:38:29"/>
  </r>
  <r>
    <n v="181"/>
    <s v="Immemorial"/>
    <s v="Christina has been suffering with flash backs and some very disturbing nightmares and realises that it is more than just nightmares."/>
    <x v="277"/>
    <n v="722"/>
    <x v="1"/>
    <s v="GB"/>
    <s v="GBP"/>
    <n v="1434995295"/>
    <x v="160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x v="49"/>
    <n v="12818"/>
    <x v="0"/>
    <s v="US"/>
    <s v="USD"/>
    <n v="1443675540"/>
    <x v="1606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x v="143"/>
    <n v="5680"/>
    <x v="1"/>
    <s v="US"/>
    <s v="USD"/>
    <n v="1412167393"/>
    <x v="1607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x v="30"/>
    <n v="2070.5"/>
    <x v="1"/>
    <s v="US"/>
    <s v="USD"/>
    <n v="1404623330"/>
    <x v="1608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x v="50"/>
    <n v="6375"/>
    <x v="0"/>
    <s v="US"/>
    <s v="USD"/>
    <n v="1469656800"/>
    <x v="1609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x v="26"/>
    <n v="205"/>
    <x v="1"/>
    <s v="US"/>
    <s v="USD"/>
    <n v="1463329260"/>
    <x v="1610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x v="4"/>
    <n v="850"/>
    <x v="1"/>
    <s v="US"/>
    <s v="USD"/>
    <n v="1437432392"/>
    <x v="1611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x v="148"/>
    <n v="895"/>
    <x v="1"/>
    <s v="GB"/>
    <s v="GBP"/>
    <n v="1414107040"/>
    <x v="1612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x v="41"/>
    <n v="3172"/>
    <x v="1"/>
    <s v="US"/>
    <s v="USD"/>
    <n v="1417377481"/>
    <x v="1613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x v="58"/>
    <n v="1555"/>
    <x v="2"/>
    <s v="GB"/>
    <s v="GBP"/>
    <n v="1490559285"/>
    <x v="1614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x v="41"/>
    <n v="3155"/>
    <x v="0"/>
    <s v="US"/>
    <s v="USD"/>
    <n v="1455048000"/>
    <x v="1615"/>
    <b v="0"/>
    <n v="43"/>
    <b v="0"/>
    <s v="technology/space exploration"/>
    <n v="21"/>
    <n v="73.37"/>
    <x v="1"/>
    <s v="space exploration"/>
    <x v="1615"/>
    <d v="2016-02-09T20:00:00"/>
  </r>
  <r>
    <n v="4050"/>
    <s v="Ø¢Ù…ÙŠÙ† (Amen)"/>
    <s v="Amen is an important jarring story about the repercussions of reporting the war from the front lines and the war that follows them home"/>
    <x v="25"/>
    <n v="1"/>
    <x v="1"/>
    <s v="US"/>
    <s v="USD"/>
    <n v="1414077391"/>
    <x v="1616"/>
    <b v="0"/>
    <n v="1"/>
    <b v="0"/>
    <s v="theater/plays"/>
    <n v="0"/>
    <n v="1"/>
    <x v="8"/>
    <s v="plays"/>
    <x v="1616"/>
    <d v="2014-10-23T15:16:31"/>
  </r>
  <r>
    <n v="4113"/>
    <s v="The Toy Box by Anthony H. Wallace"/>
    <s v="A family oriented play about Christians &amp; the sins they live with, portrayed by &quot;puppets and toys&quot; at Queensbury Theater in Houston."/>
    <x v="25"/>
    <n v="3"/>
    <x v="1"/>
    <s v="US"/>
    <s v="USD"/>
    <n v="1452234840"/>
    <x v="1617"/>
    <b v="0"/>
    <n v="3"/>
    <b v="0"/>
    <s v="theater/plays"/>
    <n v="0"/>
    <n v="1"/>
    <x v="8"/>
    <s v="plays"/>
    <x v="1617"/>
    <d v="2016-01-08T06:34:00"/>
  </r>
  <r>
    <n v="3736"/>
    <s v="Hot Dogs a new play by Suhayla El-Bushra"/>
    <s v="Hot Dogs is a new play that tackles sexism in schools and addresses issues that current sex/relationship education fails to."/>
    <x v="25"/>
    <n v="10"/>
    <x v="1"/>
    <s v="GB"/>
    <s v="GBP"/>
    <n v="1427133600"/>
    <x v="1618"/>
    <b v="0"/>
    <n v="1"/>
    <b v="0"/>
    <s v="theater/plays"/>
    <n v="1"/>
    <n v="10"/>
    <x v="8"/>
    <s v="plays"/>
    <x v="1618"/>
    <d v="2015-03-23T18:00:00"/>
  </r>
  <r>
    <n v="3988"/>
    <s v="Folk-Tales: What Stories Do Your Folks Tell?"/>
    <s v="An evening of of stories based both in myth and truth."/>
    <x v="25"/>
    <n v="32"/>
    <x v="1"/>
    <s v="US"/>
    <s v="USD"/>
    <n v="1440813413"/>
    <x v="1619"/>
    <b v="0"/>
    <n v="4"/>
    <b v="0"/>
    <s v="theater/plays"/>
    <n v="2"/>
    <n v="8"/>
    <x v="8"/>
    <s v="plays"/>
    <x v="1619"/>
    <d v="2015-08-29T01:56:53"/>
  </r>
  <r>
    <n v="3137"/>
    <s v="Richard III - Presented by REBATEnsemble/Theatre Off Jackson"/>
    <s v="Set in 1930s Chinatown, evocative of old world South Jackson Street during the Jazz era."/>
    <x v="25"/>
    <n v="50"/>
    <x v="2"/>
    <s v="US"/>
    <s v="USD"/>
    <n v="1493838720"/>
    <x v="1620"/>
    <b v="0"/>
    <n v="1"/>
    <b v="0"/>
    <s v="theater/plays"/>
    <n v="3"/>
    <n v="50"/>
    <x v="8"/>
    <s v="plays"/>
    <x v="1620"/>
    <d v="2017-05-03T19:12:00"/>
  </r>
  <r>
    <n v="2904"/>
    <s v="The Love Shack"/>
    <s v="A Tequila slammer with a slice of Tarantino, a line of the London Fringe scene and a shot of â€œBreaking Badâ€. New Writing."/>
    <x v="25"/>
    <n v="75"/>
    <x v="1"/>
    <s v="GB"/>
    <s v="GBP"/>
    <n v="1415534400"/>
    <x v="1621"/>
    <b v="0"/>
    <n v="4"/>
    <b v="0"/>
    <s v="theater/plays"/>
    <n v="5"/>
    <n v="18.75"/>
    <x v="8"/>
    <s v="plays"/>
    <x v="1621"/>
    <d v="2014-11-09T12:00:00"/>
  </r>
  <r>
    <n v="169"/>
    <s v="Family"/>
    <s v="Family is a short film about a father and son and two brothers who were separated by the Korean war and finally reunite after 60 years."/>
    <x v="29"/>
    <n v="560"/>
    <x v="1"/>
    <s v="GB"/>
    <s v="GBP"/>
    <n v="1413634059"/>
    <x v="1622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x v="5"/>
    <n v="4315"/>
    <x v="1"/>
    <s v="US"/>
    <s v="USD"/>
    <n v="1348849134"/>
    <x v="1623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x v="278"/>
    <n v="8315.01"/>
    <x v="1"/>
    <s v="GB"/>
    <s v="GBP"/>
    <n v="1368792499"/>
    <x v="1624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x v="10"/>
    <n v="43015"/>
    <x v="1"/>
    <s v="SE"/>
    <s v="SEK"/>
    <n v="1467817258"/>
    <x v="1625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x v="13"/>
    <n v="10814"/>
    <x v="1"/>
    <s v="US"/>
    <s v="USD"/>
    <n v="1420088340"/>
    <x v="1626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x v="97"/>
    <n v="8837"/>
    <x v="1"/>
    <s v="GB"/>
    <s v="GBP"/>
    <n v="1410616600"/>
    <x v="1627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x v="55"/>
    <n v="123"/>
    <x v="1"/>
    <s v="GB"/>
    <s v="GBP"/>
    <n v="1488546319"/>
    <x v="1628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x v="106"/>
    <n v="7873"/>
    <x v="0"/>
    <s v="US"/>
    <s v="USD"/>
    <n v="1467432000"/>
    <x v="162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x v="85"/>
    <n v="760"/>
    <x v="2"/>
    <s v="FR"/>
    <s v="EUR"/>
    <n v="1491590738"/>
    <x v="1630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x v="251"/>
    <n v="4190"/>
    <x v="1"/>
    <s v="GB"/>
    <s v="GBP"/>
    <n v="1469356366"/>
    <x v="1631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x v="40"/>
    <n v="1751"/>
    <x v="1"/>
    <s v="US"/>
    <s v="USD"/>
    <n v="1342309368"/>
    <x v="1632"/>
    <b v="0"/>
    <n v="49"/>
    <b v="0"/>
    <s v="publishing/children's books"/>
    <n v="22"/>
    <n v="35.729999999999997"/>
    <x v="2"/>
    <s v="children's books"/>
    <x v="1632"/>
    <d v="2012-07-14T23:42:48"/>
  </r>
  <r>
    <n v="3984"/>
    <s v="Fantastic Mr Fox - Novus Theatre"/>
    <s v="Novus Theatre bring you their new show 'Fantastic Mr Fox'. We hope to improve the pay for our cast and crew through Kickstarter."/>
    <x v="25"/>
    <n v="95"/>
    <x v="1"/>
    <s v="GB"/>
    <s v="GBP"/>
    <n v="1415404800"/>
    <x v="1633"/>
    <b v="0"/>
    <n v="10"/>
    <b v="0"/>
    <s v="theater/plays"/>
    <n v="6"/>
    <n v="9.5"/>
    <x v="8"/>
    <s v="plays"/>
    <x v="1633"/>
    <d v="2014-11-08T00:00:00"/>
  </r>
  <r>
    <n v="4018"/>
    <s v="Time Please Fringe"/>
    <s v="Funding for a production of Time Please at the Brighton Fringe 2017... and beyond."/>
    <x v="25"/>
    <n v="130"/>
    <x v="1"/>
    <s v="GB"/>
    <s v="GBP"/>
    <n v="1475877108"/>
    <x v="1634"/>
    <b v="0"/>
    <n v="4"/>
    <b v="0"/>
    <s v="theater/plays"/>
    <n v="9"/>
    <n v="32.5"/>
    <x v="8"/>
    <s v="plays"/>
    <x v="1634"/>
    <d v="2016-10-07T21:51:48"/>
  </r>
  <r>
    <n v="3905"/>
    <s v="Antonym Theatre - &quot;STAIRCASES&quot;"/>
    <s v="&quot;STAIRCASES&quot; is a piece of collaborative new writing exploring 'L'esprit de l'escalier', or the conversations you wish you could have."/>
    <x v="25"/>
    <n v="173"/>
    <x v="1"/>
    <s v="GB"/>
    <s v="GBP"/>
    <n v="1434063600"/>
    <x v="1635"/>
    <b v="0"/>
    <n v="7"/>
    <b v="0"/>
    <s v="theater/plays"/>
    <n v="12"/>
    <n v="24.71"/>
    <x v="8"/>
    <s v="plays"/>
    <x v="1635"/>
    <d v="2015-06-11T23:00:00"/>
  </r>
  <r>
    <n v="3738"/>
    <s v="'GULF' - a new play by PIVOT THEATRE"/>
    <s v="A filmic, fast-paced exploration of trust, making its debut at Camden People's Theatre this July."/>
    <x v="25"/>
    <n v="270"/>
    <x v="1"/>
    <s v="GB"/>
    <s v="GBP"/>
    <n v="1405461600"/>
    <x v="1636"/>
    <b v="0"/>
    <n v="6"/>
    <b v="0"/>
    <s v="theater/plays"/>
    <n v="18"/>
    <n v="45"/>
    <x v="8"/>
    <s v="plays"/>
    <x v="1636"/>
    <d v="2014-07-15T22:00:00"/>
  </r>
  <r>
    <n v="3734"/>
    <s v="Shakespeare in Sarajevo"/>
    <s v="Shakespeare's plays have an important message for the world. Bosnia needs to hear. Bring Shakespeare to Sarajevo! Fund performances!"/>
    <x v="25"/>
    <n v="427"/>
    <x v="1"/>
    <s v="US"/>
    <s v="USD"/>
    <n v="1432589896"/>
    <x v="1637"/>
    <b v="0"/>
    <n v="7"/>
    <b v="0"/>
    <s v="theater/plays"/>
    <n v="28"/>
    <n v="61"/>
    <x v="8"/>
    <s v="plays"/>
    <x v="1637"/>
    <d v="2015-05-25T21:38:16"/>
  </r>
  <r>
    <n v="4056"/>
    <s v="American Pride"/>
    <s v="American Pride is a play centered on the Poetry of one Iraq War veteran, and follows her journey through war and back home."/>
    <x v="25"/>
    <n v="795"/>
    <x v="1"/>
    <s v="US"/>
    <s v="USD"/>
    <n v="1467575940"/>
    <x v="1638"/>
    <b v="0"/>
    <n v="9"/>
    <b v="0"/>
    <s v="theater/plays"/>
    <n v="53"/>
    <n v="88.33"/>
    <x v="8"/>
    <s v="plays"/>
    <x v="1638"/>
    <d v="2016-07-03T19:59:00"/>
  </r>
  <r>
    <n v="150"/>
    <s v="Star Trek First Frontier (Canceled)"/>
    <s v="The untold story of Captain Robert April and the first launching of the starship U.S.S. Enterprise,  NCC-1701"/>
    <x v="114"/>
    <n v="30112"/>
    <x v="0"/>
    <s v="US"/>
    <s v="USD"/>
    <n v="1432612382"/>
    <x v="1639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x v="279"/>
    <n v="2746"/>
    <x v="1"/>
    <s v="US"/>
    <s v="USD"/>
    <n v="1354699421"/>
    <x v="1640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x v="89"/>
    <n v="115"/>
    <x v="1"/>
    <s v="GB"/>
    <s v="GBP"/>
    <n v="1428333345"/>
    <x v="1641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x v="14"/>
    <n v="57197"/>
    <x v="0"/>
    <s v="US"/>
    <s v="USD"/>
    <n v="1448125935"/>
    <x v="1642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x v="30"/>
    <n v="2291"/>
    <x v="0"/>
    <s v="US"/>
    <s v="USD"/>
    <n v="1404909296"/>
    <x v="1643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x v="9"/>
    <n v="1126"/>
    <x v="1"/>
    <s v="US"/>
    <s v="USD"/>
    <n v="1472911375"/>
    <x v="1644"/>
    <b v="0"/>
    <n v="20"/>
    <b v="0"/>
    <s v="food/food trucks"/>
    <n v="23"/>
    <n v="56.3"/>
    <x v="6"/>
    <s v="food trucks"/>
    <x v="1644"/>
    <d v="2016-09-03T14:02:55"/>
  </r>
  <r>
    <n v="3906"/>
    <s v="First Draft Theatre"/>
    <s v="We will workshop, stage and develop new writing, devised work and adaptations. A joyful leap into the possibilities of an idea!"/>
    <x v="25"/>
    <n v="1010"/>
    <x v="1"/>
    <s v="GB"/>
    <s v="GBP"/>
    <n v="1435325100"/>
    <x v="1645"/>
    <b v="0"/>
    <n v="16"/>
    <b v="0"/>
    <s v="theater/plays"/>
    <n v="67"/>
    <n v="63.13"/>
    <x v="8"/>
    <s v="plays"/>
    <x v="1645"/>
    <d v="2015-06-26T13:25:00"/>
  </r>
  <r>
    <n v="3089"/>
    <s v="The ClubHouse: A Community-Focused Sports &amp; Culture Space"/>
    <s v="A community space in Somerville, MA to celebrate the beautiful intersection of sports and creativity."/>
    <x v="32"/>
    <n v="5854"/>
    <x v="1"/>
    <s v="US"/>
    <s v="USD"/>
    <n v="1468029540"/>
    <x v="1646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x v="4"/>
    <n v="910"/>
    <x v="1"/>
    <s v="CA"/>
    <s v="CAD"/>
    <n v="1401595140"/>
    <x v="1647"/>
    <b v="0"/>
    <n v="17"/>
    <b v="0"/>
    <s v="theater/spaces"/>
    <n v="23"/>
    <n v="53.53"/>
    <x v="8"/>
    <s v="spaces"/>
    <x v="1647"/>
    <d v="2014-06-01T03:59:00"/>
  </r>
  <r>
    <n v="3427"/>
    <s v="We Were Kings"/>
    <s v="A new play developed in collaboration with graduating theatre makers, premiering at the Edinburgh Fringe Festival 2014."/>
    <x v="25"/>
    <n v="1500"/>
    <x v="3"/>
    <s v="GB"/>
    <s v="GBP"/>
    <n v="1404314952"/>
    <x v="1648"/>
    <b v="0"/>
    <n v="29"/>
    <b v="1"/>
    <s v="theater/plays"/>
    <n v="100"/>
    <n v="51.72"/>
    <x v="8"/>
    <s v="plays"/>
    <x v="1648"/>
    <d v="2014-07-02T15:29:12"/>
  </r>
  <r>
    <n v="867"/>
    <s v="Miche Fambro - &quot;Forever Friday&quot; Jazz CD"/>
    <s v="MichÃ© Fambro records the long-awaited Jazz Crooner album.  Favorite standards, and soon-to-be classic originals in one memorable album."/>
    <x v="9"/>
    <n v="1201"/>
    <x v="1"/>
    <s v="US"/>
    <s v="USD"/>
    <n v="1259643540"/>
    <x v="1649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x v="1"/>
    <n v="730"/>
    <x v="1"/>
    <s v="US"/>
    <s v="USD"/>
    <n v="1367676034"/>
    <x v="1650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x v="97"/>
    <n v="9477"/>
    <x v="1"/>
    <s v="US"/>
    <s v="USD"/>
    <n v="1432248478"/>
    <x v="1651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x v="106"/>
    <n v="8256"/>
    <x v="1"/>
    <s v="CA"/>
    <s v="CAD"/>
    <n v="1407427009"/>
    <x v="1652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x v="85"/>
    <n v="827"/>
    <x v="1"/>
    <s v="GB"/>
    <s v="GBP"/>
    <n v="1486547945"/>
    <x v="1653"/>
    <b v="1"/>
    <n v="35"/>
    <b v="0"/>
    <s v="theater/spaces"/>
    <n v="24"/>
    <n v="23.63"/>
    <x v="8"/>
    <s v="spaces"/>
    <x v="1653"/>
    <d v="2017-02-08T09:59:05"/>
  </r>
  <r>
    <n v="3493"/>
    <s v="Not Your Garden Variety Theater"/>
    <s v="We need your help purchasing a stage for our production of the Wizard of Oz! This program is helping children with autism. Thank you!"/>
    <x v="25"/>
    <n v="1500"/>
    <x v="3"/>
    <s v="US"/>
    <s v="USD"/>
    <n v="1408252260"/>
    <x v="1654"/>
    <b v="0"/>
    <n v="29"/>
    <b v="1"/>
    <s v="theater/plays"/>
    <n v="100"/>
    <n v="51.72"/>
    <x v="8"/>
    <s v="plays"/>
    <x v="1654"/>
    <d v="2014-08-17T05:11:00"/>
  </r>
  <r>
    <n v="3578"/>
    <s v="Home"/>
    <s v="An unsparing, slightly surreal look at the effects of the private rented sector on two young women. Based on real events."/>
    <x v="25"/>
    <n v="1500.2"/>
    <x v="3"/>
    <s v="GB"/>
    <s v="GBP"/>
    <n v="1462037777"/>
    <x v="1655"/>
    <b v="0"/>
    <n v="37"/>
    <b v="1"/>
    <s v="theater/plays"/>
    <n v="100"/>
    <n v="40.549999999999997"/>
    <x v="8"/>
    <s v="plays"/>
    <x v="1655"/>
    <d v="2016-04-30T17:36:17"/>
  </r>
  <r>
    <n v="3581"/>
    <s v="Get FREAK to the Edinburgh Fringe"/>
    <s v="An extraordinary, punchy and provocative new play, providing a voice for women to address their sexuality and self worth. #EDFREAK"/>
    <x v="25"/>
    <n v="1500"/>
    <x v="3"/>
    <s v="GB"/>
    <s v="GBP"/>
    <n v="1406719110"/>
    <x v="1656"/>
    <b v="0"/>
    <n v="45"/>
    <b v="1"/>
    <s v="theater/plays"/>
    <n v="100"/>
    <n v="33.33"/>
    <x v="8"/>
    <s v="plays"/>
    <x v="1656"/>
    <d v="2014-07-30T11:18:30"/>
  </r>
  <r>
    <n v="3701"/>
    <s v="Dog Show"/>
    <s v="Part-silent film, part-thriller, Dog Show sees four actors play a community of dogs and their owners. One autumn, a killer strikes."/>
    <x v="25"/>
    <n v="1505"/>
    <x v="3"/>
    <s v="GB"/>
    <s v="GBP"/>
    <n v="1433422793"/>
    <x v="1657"/>
    <b v="0"/>
    <n v="39"/>
    <b v="1"/>
    <s v="theater/plays"/>
    <n v="100"/>
    <n v="38.590000000000003"/>
    <x v="8"/>
    <s v="plays"/>
    <x v="1657"/>
    <d v="2015-06-04T12:59:53"/>
  </r>
  <r>
    <n v="210"/>
    <s v="Like Son, Like Father"/>
    <s v="A tender short film about a young man who needs advice from  someone he had no intention of ever meeting, his biological father."/>
    <x v="27"/>
    <n v="3030"/>
    <x v="1"/>
    <s v="US"/>
    <s v="USD"/>
    <n v="1443675600"/>
    <x v="1658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x v="26"/>
    <n v="250"/>
    <x v="1"/>
    <s v="AU"/>
    <s v="AUD"/>
    <n v="1446984000"/>
    <x v="1659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x v="280"/>
    <n v="24651"/>
    <x v="1"/>
    <s v="US"/>
    <s v="USD"/>
    <n v="1451389601"/>
    <x v="1660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x v="0"/>
    <n v="17561"/>
    <x v="1"/>
    <s v="US"/>
    <s v="USD"/>
    <n v="1478926800"/>
    <x v="1661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x v="269"/>
    <n v="701"/>
    <x v="1"/>
    <s v="US"/>
    <s v="USD"/>
    <n v="1367444557"/>
    <x v="1662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x v="29"/>
    <n v="635"/>
    <x v="2"/>
    <s v="US"/>
    <s v="USD"/>
    <n v="1491470442"/>
    <x v="1663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x v="66"/>
    <n v="5557"/>
    <x v="1"/>
    <s v="US"/>
    <s v="USD"/>
    <n v="1428732000"/>
    <x v="1664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x v="281"/>
    <n v="6633"/>
    <x v="1"/>
    <s v="US"/>
    <s v="USD"/>
    <n v="1409194810"/>
    <x v="1665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x v="26"/>
    <n v="250"/>
    <x v="1"/>
    <s v="US"/>
    <s v="USD"/>
    <n v="1443224622"/>
    <x v="1666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x v="24"/>
    <n v="1571.55"/>
    <x v="1"/>
    <s v="US"/>
    <s v="USD"/>
    <n v="1410746403"/>
    <x v="1667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x v="13"/>
    <n v="12792"/>
    <x v="1"/>
    <s v="IT"/>
    <s v="EUR"/>
    <n v="1467106895"/>
    <x v="1668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x v="70"/>
    <n v="19434"/>
    <x v="1"/>
    <s v="US"/>
    <s v="USD"/>
    <n v="1410955331"/>
    <x v="1669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x v="89"/>
    <n v="130"/>
    <x v="1"/>
    <s v="US"/>
    <s v="USD"/>
    <n v="1387657931"/>
    <x v="1670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x v="50"/>
    <n v="7793"/>
    <x v="0"/>
    <s v="US"/>
    <s v="USD"/>
    <n v="1469122200"/>
    <x v="1671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x v="5"/>
    <n v="5212"/>
    <x v="2"/>
    <s v="US"/>
    <s v="USD"/>
    <n v="1491019200"/>
    <x v="1672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x v="11"/>
    <n v="1417"/>
    <x v="1"/>
    <s v="US"/>
    <s v="USD"/>
    <n v="1473950945"/>
    <x v="1673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x v="29"/>
    <n v="655"/>
    <x v="1"/>
    <s v="US"/>
    <s v="USD"/>
    <n v="1406861438"/>
    <x v="1674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x v="282"/>
    <n v="6061"/>
    <x v="1"/>
    <s v="US"/>
    <s v="USD"/>
    <n v="1438552800"/>
    <x v="1675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x v="11"/>
    <n v="1405"/>
    <x v="1"/>
    <s v="US"/>
    <s v="USD"/>
    <n v="1409009306"/>
    <x v="1676"/>
    <b v="0"/>
    <n v="15"/>
    <b v="0"/>
    <s v="publishing/children's books"/>
    <n v="26"/>
    <n v="93.67"/>
    <x v="2"/>
    <s v="children's books"/>
    <x v="1676"/>
    <d v="2014-08-25T23:28:26"/>
  </r>
  <r>
    <n v="3356"/>
    <s v="BIRDS (debut play with Hightide) - Response Workshops"/>
    <s v="30 days to raise Â£1500 - to run drama workshops about the plays themes with girls (aged 13-18) who are in need! GIRL POWER!"/>
    <x v="25"/>
    <n v="1521"/>
    <x v="3"/>
    <s v="GB"/>
    <s v="GBP"/>
    <n v="1468611272"/>
    <x v="1677"/>
    <b v="0"/>
    <n v="27"/>
    <b v="1"/>
    <s v="theater/plays"/>
    <n v="101"/>
    <n v="56.33"/>
    <x v="8"/>
    <s v="plays"/>
    <x v="1677"/>
    <d v="2016-07-15T19:34:32"/>
  </r>
  <r>
    <n v="465"/>
    <s v="&quot;Amp&quot; A Story About a Robot"/>
    <s v="&quot;Amp&quot; is a short film about a robot with needs."/>
    <x v="283"/>
    <n v="138"/>
    <x v="1"/>
    <s v="US"/>
    <s v="USD"/>
    <n v="1403837574"/>
    <x v="1678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x v="13"/>
    <n v="13692"/>
    <x v="1"/>
    <s v="FR"/>
    <s v="EUR"/>
    <n v="1447600389"/>
    <x v="167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x v="282"/>
    <n v="6118"/>
    <x v="1"/>
    <s v="GB"/>
    <s v="GBP"/>
    <n v="1406130880"/>
    <x v="16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x v="1"/>
    <n v="807"/>
    <x v="1"/>
    <s v="US"/>
    <s v="USD"/>
    <n v="1405227540"/>
    <x v="1681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x v="1"/>
    <n v="801"/>
    <x v="1"/>
    <s v="US"/>
    <s v="USD"/>
    <n v="1409337911"/>
    <x v="1682"/>
    <b v="0"/>
    <n v="19"/>
    <b v="0"/>
    <s v="publishing/children's books"/>
    <n v="27"/>
    <n v="42.16"/>
    <x v="2"/>
    <s v="children's books"/>
    <x v="1682"/>
    <d v="2014-08-29T18:45:11"/>
  </r>
  <r>
    <n v="3501"/>
    <s v="Pig by Alex Oates (London Run)"/>
    <s v="'Pig' by Alex Oates is an urgent and dark comedy with live music that discusses the vital issue of the state of our police force."/>
    <x v="25"/>
    <n v="1510"/>
    <x v="3"/>
    <s v="GB"/>
    <s v="GBP"/>
    <n v="1441995595"/>
    <x v="1683"/>
    <b v="0"/>
    <n v="42"/>
    <b v="1"/>
    <s v="theater/plays"/>
    <n v="101"/>
    <n v="35.950000000000003"/>
    <x v="8"/>
    <s v="plays"/>
    <x v="1683"/>
    <d v="2015-09-11T18:19:55"/>
  </r>
  <r>
    <n v="3511"/>
    <s v="Silent Planet"/>
    <s v="The world premiere of the first full-length play by Eve Leigh, at the intimate Finborough Theatre in London."/>
    <x v="25"/>
    <n v="1518"/>
    <x v="3"/>
    <s v="GB"/>
    <s v="GBP"/>
    <n v="1415385000"/>
    <x v="1684"/>
    <b v="0"/>
    <n v="19"/>
    <b v="1"/>
    <s v="theater/plays"/>
    <n v="101"/>
    <n v="79.89"/>
    <x v="8"/>
    <s v="plays"/>
    <x v="1684"/>
    <d v="2014-11-07T18:30:00"/>
  </r>
  <r>
    <n v="3111"/>
    <s v="All Puppet Players Need a Home"/>
    <s v="Help All Puppet Players perform it's 2015 season in a beautiful 200 seat theater for an entire year."/>
    <x v="5"/>
    <n v="5328"/>
    <x v="1"/>
    <s v="US"/>
    <s v="USD"/>
    <n v="1412432220"/>
    <x v="1685"/>
    <b v="0"/>
    <n v="76"/>
    <b v="0"/>
    <s v="theater/spaces"/>
    <n v="27"/>
    <n v="70.11"/>
    <x v="8"/>
    <s v="spaces"/>
    <x v="1685"/>
    <d v="2014-10-04T14:17:00"/>
  </r>
  <r>
    <n v="3658"/>
    <s v="Mr. Marmalade"/>
    <s v="Life is hard when your own imaginary friend can't make time for you."/>
    <x v="25"/>
    <n v="1510"/>
    <x v="3"/>
    <s v="US"/>
    <s v="USD"/>
    <n v="1404273540"/>
    <x v="1686"/>
    <b v="0"/>
    <n v="20"/>
    <b v="1"/>
    <s v="theater/plays"/>
    <n v="101"/>
    <n v="75.5"/>
    <x v="8"/>
    <s v="plays"/>
    <x v="1686"/>
    <d v="2014-07-02T03:59:00"/>
  </r>
  <r>
    <n v="3324"/>
    <s v="At Swim, Two Boys"/>
    <s v="The play tells the story of Jim and Doyler and their friendship on the brink of Irish independence."/>
    <x v="25"/>
    <n v="1525"/>
    <x v="3"/>
    <s v="IE"/>
    <s v="EUR"/>
    <n v="1465135190"/>
    <x v="1687"/>
    <b v="0"/>
    <n v="10"/>
    <b v="1"/>
    <s v="theater/plays"/>
    <n v="102"/>
    <n v="152.5"/>
    <x v="8"/>
    <s v="plays"/>
    <x v="1687"/>
    <d v="2016-06-05T13:59:50"/>
  </r>
  <r>
    <n v="3390"/>
    <s v="Support 1140 Productions' 'Romeo Juliet'"/>
    <s v="1140 Productions adapts Shakespeare's 'Romeo and Juliet' for a contemporary audience. It's a raw, melancholic spin on the classic tale."/>
    <x v="25"/>
    <n v="1536"/>
    <x v="3"/>
    <s v="US"/>
    <s v="USD"/>
    <n v="1405017345"/>
    <x v="1688"/>
    <b v="0"/>
    <n v="22"/>
    <b v="1"/>
    <s v="theater/plays"/>
    <n v="102"/>
    <n v="69.819999999999993"/>
    <x v="8"/>
    <s v="plays"/>
    <x v="1688"/>
    <d v="2014-07-10T18:35:45"/>
  </r>
  <r>
    <n v="3551"/>
    <s v="2014 UASPA Theatre Showcase"/>
    <s v="UASPA is a performing arts high school producing its 2014 Theatre Showcase featuring our strongest performances and original work."/>
    <x v="25"/>
    <n v="1527.5"/>
    <x v="3"/>
    <s v="US"/>
    <s v="USD"/>
    <n v="1400796420"/>
    <x v="1689"/>
    <b v="0"/>
    <n v="25"/>
    <b v="1"/>
    <s v="theater/plays"/>
    <n v="102"/>
    <n v="61.1"/>
    <x v="8"/>
    <s v="plays"/>
    <x v="1689"/>
    <d v="2014-05-22T22:07:00"/>
  </r>
  <r>
    <n v="144"/>
    <s v="The Great Fear - Post Production Funds (Canceled)"/>
    <s v="A film about a collapsing food industry, a lonely farmer and a lonely botanist needs your help to finish post-production!"/>
    <x v="58"/>
    <n v="2070"/>
    <x v="0"/>
    <s v="CA"/>
    <s v="CAD"/>
    <n v="1428945472"/>
    <x v="1690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x v="59"/>
    <n v="553"/>
    <x v="1"/>
    <s v="US"/>
    <s v="USD"/>
    <n v="1421095672"/>
    <x v="1691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x v="9"/>
    <n v="1402"/>
    <x v="1"/>
    <s v="CA"/>
    <s v="CAD"/>
    <n v="1453053661"/>
    <x v="1692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x v="29"/>
    <n v="712"/>
    <x v="1"/>
    <s v="US"/>
    <s v="USD"/>
    <n v="1455210353"/>
    <x v="169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x v="13"/>
    <n v="14203"/>
    <x v="1"/>
    <s v="CA"/>
    <s v="CAD"/>
    <n v="1417804229"/>
    <x v="1694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x v="70"/>
    <n v="21144"/>
    <x v="1"/>
    <s v="US"/>
    <s v="USD"/>
    <n v="1482479940"/>
    <x v="1695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x v="97"/>
    <n v="11032"/>
    <x v="1"/>
    <s v="US"/>
    <s v="USD"/>
    <n v="1414622700"/>
    <x v="1696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x v="24"/>
    <n v="1698"/>
    <x v="1"/>
    <s v="US"/>
    <s v="USD"/>
    <n v="1416635940"/>
    <x v="1697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x v="89"/>
    <n v="140"/>
    <x v="1"/>
    <s v="US"/>
    <s v="USD"/>
    <n v="1339816200"/>
    <x v="1698"/>
    <b v="0"/>
    <n v="4"/>
    <b v="0"/>
    <s v="publishing/children's books"/>
    <n v="28"/>
    <n v="35"/>
    <x v="2"/>
    <s v="children's books"/>
    <x v="1698"/>
    <d v="2012-06-16T03:10:00"/>
  </r>
  <r>
    <n v="3388"/>
    <s v="ICONS"/>
    <s v="ICONS is a unique new play about the Amazon warrior women from Greek myth and re-imagines them from a contemporary female perspective."/>
    <x v="25"/>
    <n v="1557"/>
    <x v="3"/>
    <s v="GB"/>
    <s v="GBP"/>
    <n v="1434625441"/>
    <x v="1699"/>
    <b v="0"/>
    <n v="45"/>
    <b v="1"/>
    <s v="theater/plays"/>
    <n v="104"/>
    <n v="34.6"/>
    <x v="8"/>
    <s v="plays"/>
    <x v="1699"/>
    <d v="2015-06-18T11:04:01"/>
  </r>
  <r>
    <n v="3396"/>
    <s v="Rainbowtown"/>
    <s v="&quot;Rainbowtown&quot; is a new play for kids. Help us bring it to the Main Line during the 2014 Philadelphia Fringe Festival!"/>
    <x v="25"/>
    <n v="1565"/>
    <x v="3"/>
    <s v="US"/>
    <s v="USD"/>
    <n v="1401595140"/>
    <x v="1700"/>
    <b v="0"/>
    <n v="28"/>
    <b v="1"/>
    <s v="theater/plays"/>
    <n v="104"/>
    <n v="55.89"/>
    <x v="8"/>
    <s v="plays"/>
    <x v="1700"/>
    <d v="2014-06-01T03:59:00"/>
  </r>
  <r>
    <n v="670"/>
    <s v="FINCLIP, the easiest way to don/doff your scuba diving fins"/>
    <s v="FINCLIP, the revolutionary scuba diving accessory that when attached to your fins makes getting them on the simplest thing in the world"/>
    <x v="105"/>
    <n v="26349"/>
    <x v="1"/>
    <s v="IT"/>
    <s v="EUR"/>
    <n v="1466323800"/>
    <x v="1701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x v="32"/>
    <n v="7344"/>
    <x v="1"/>
    <s v="US"/>
    <s v="USD"/>
    <n v="1452744011"/>
    <x v="1702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x v="9"/>
    <n v="1465"/>
    <x v="0"/>
    <s v="US"/>
    <s v="USD"/>
    <n v="1317231008"/>
    <x v="1703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x v="26"/>
    <n v="289"/>
    <x v="1"/>
    <s v="GB"/>
    <s v="GBP"/>
    <n v="1410930399"/>
    <x v="1704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x v="64"/>
    <n v="4092"/>
    <x v="1"/>
    <s v="GB"/>
    <s v="GBP"/>
    <n v="1459700741"/>
    <x v="1705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x v="39"/>
    <n v="8076"/>
    <x v="1"/>
    <s v="GB"/>
    <s v="GBP"/>
    <n v="1426158463"/>
    <x v="1706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x v="284"/>
    <n v="120"/>
    <x v="0"/>
    <s v="US"/>
    <s v="USD"/>
    <n v="1418315470"/>
    <x v="1707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x v="29"/>
    <n v="731"/>
    <x v="1"/>
    <s v="US"/>
    <s v="USD"/>
    <n v="1337102187"/>
    <x v="1708"/>
    <b v="0"/>
    <n v="18"/>
    <b v="0"/>
    <s v="publishing/children's books"/>
    <n v="29"/>
    <n v="40.61"/>
    <x v="2"/>
    <s v="children's books"/>
    <x v="1708"/>
    <d v="2012-05-15T17:16:27"/>
  </r>
  <r>
    <n v="3543"/>
    <s v="&quot;CIRQUE CAPRICIEUX, the greatest one woman show on earth&quot;"/>
    <s v="A circus theater show. An escaped carousel horse and a beautiful wire dancer let the fantasies run wild."/>
    <x v="25"/>
    <n v="1570"/>
    <x v="3"/>
    <s v="DE"/>
    <s v="EUR"/>
    <n v="1435255659"/>
    <x v="1709"/>
    <b v="0"/>
    <n v="29"/>
    <b v="1"/>
    <s v="theater/plays"/>
    <n v="105"/>
    <n v="54.14"/>
    <x v="8"/>
    <s v="plays"/>
    <x v="1709"/>
    <d v="2015-06-25T18:07:39"/>
  </r>
  <r>
    <n v="3330"/>
    <s v="Tissue by Louise Page. A play about Breast Cancer."/>
    <s v="&quot;Tissue&quot; is a play about Breast Cancer. Produced by MonkeyBond theatre co.ltd to raise awareness for Breast cancer."/>
    <x v="25"/>
    <n v="1594"/>
    <x v="3"/>
    <s v="GB"/>
    <s v="GBP"/>
    <n v="1427919468"/>
    <x v="1710"/>
    <b v="0"/>
    <n v="69"/>
    <b v="1"/>
    <s v="theater/plays"/>
    <n v="106"/>
    <n v="23.1"/>
    <x v="8"/>
    <s v="plays"/>
    <x v="1710"/>
    <d v="2015-04-01T20:17:48"/>
  </r>
  <r>
    <n v="203"/>
    <s v="TheM"/>
    <s v="We are aiming to make a Web Series based on Youth Culture and the misrepresentation of socially stereotyped people."/>
    <x v="29"/>
    <n v="746"/>
    <x v="1"/>
    <s v="GB"/>
    <s v="GBP"/>
    <n v="1422562864"/>
    <x v="1711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x v="9"/>
    <n v="1520"/>
    <x v="1"/>
    <s v="CA"/>
    <s v="CAD"/>
    <n v="1399183200"/>
    <x v="1712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x v="285"/>
    <n v="30751"/>
    <x v="1"/>
    <s v="ES"/>
    <s v="EUR"/>
    <n v="1471985640"/>
    <x v="1713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x v="211"/>
    <n v="2960"/>
    <x v="0"/>
    <s v="US"/>
    <s v="USD"/>
    <n v="1450331940"/>
    <x v="17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x v="41"/>
    <n v="4565"/>
    <x v="1"/>
    <s v="US"/>
    <s v="USD"/>
    <n v="1385534514"/>
    <x v="1715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x v="4"/>
    <n v="1185"/>
    <x v="1"/>
    <s v="AU"/>
    <s v="AUD"/>
    <n v="1422928800"/>
    <x v="1716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x v="25"/>
    <n v="455"/>
    <x v="1"/>
    <s v="US"/>
    <s v="USD"/>
    <n v="1428097739"/>
    <x v="1717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x v="41"/>
    <n v="4622.01"/>
    <x v="1"/>
    <s v="US"/>
    <s v="USD"/>
    <n v="1480011987"/>
    <x v="1718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x v="103"/>
    <n v="644"/>
    <x v="1"/>
    <s v="US"/>
    <s v="USD"/>
    <n v="1338321305"/>
    <x v="1719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x v="41"/>
    <n v="4635"/>
    <x v="1"/>
    <s v="US"/>
    <s v="USD"/>
    <n v="1323666376"/>
    <x v="1720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x v="30"/>
    <n v="3060"/>
    <x v="0"/>
    <s v="US"/>
    <s v="USD"/>
    <n v="1420070615"/>
    <x v="1721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x v="97"/>
    <n v="12446"/>
    <x v="0"/>
    <s v="US"/>
    <s v="USD"/>
    <n v="1457024514"/>
    <x v="1722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x v="90"/>
    <n v="895"/>
    <x v="1"/>
    <s v="US"/>
    <s v="USD"/>
    <n v="1380720474"/>
    <x v="1723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x v="30"/>
    <n v="3125"/>
    <x v="2"/>
    <s v="US"/>
    <s v="USD"/>
    <n v="1491855300"/>
    <x v="1724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x v="87"/>
    <n v="5390"/>
    <x v="1"/>
    <s v="US"/>
    <s v="USD"/>
    <n v="1423878182"/>
    <x v="1725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x v="1"/>
    <n v="926"/>
    <x v="1"/>
    <s v="US"/>
    <s v="USD"/>
    <n v="1420130935"/>
    <x v="1726"/>
    <b v="0"/>
    <n v="14"/>
    <b v="0"/>
    <s v="theater/musical"/>
    <n v="31"/>
    <n v="66.14"/>
    <x v="8"/>
    <s v="musical"/>
    <x v="1726"/>
    <d v="2015-01-01T16:48:55"/>
  </r>
  <r>
    <n v="3393"/>
    <s v="The Maltese Bodkin"/>
    <s v="hiSTORYstage presents a film noir-style comedy mystery with a Shakespearean twist performed as a 1944 radio drama."/>
    <x v="25"/>
    <n v="1587"/>
    <x v="3"/>
    <s v="US"/>
    <s v="USD"/>
    <n v="1415234760"/>
    <x v="1727"/>
    <b v="0"/>
    <n v="44"/>
    <b v="1"/>
    <s v="theater/plays"/>
    <n v="106"/>
    <n v="36.07"/>
    <x v="8"/>
    <s v="plays"/>
    <x v="1727"/>
    <d v="2014-11-06T00:46:00"/>
  </r>
  <r>
    <n v="1311"/>
    <s v="Aladdin Lucid Dreaming Stimulator (Canceled)"/>
    <s v="Control Dreams: Design Adventures, Improve Waking Performance, Explore Spirituality, Recall Dreams and Awaken Refreshed with Aladdin."/>
    <x v="14"/>
    <n v="80070"/>
    <x v="0"/>
    <s v="US"/>
    <s v="USD"/>
    <n v="1480536919"/>
    <x v="1728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x v="20"/>
    <n v="5431"/>
    <x v="1"/>
    <s v="US"/>
    <s v="USD"/>
    <n v="1448517816"/>
    <x v="1729"/>
    <b v="0"/>
    <n v="47"/>
    <b v="0"/>
    <s v="publishing/translations"/>
    <n v="32"/>
    <n v="115.55"/>
    <x v="2"/>
    <s v="translations"/>
    <x v="1729"/>
    <d v="2015-11-26T06:03:36"/>
  </r>
  <r>
    <n v="1286"/>
    <s v="The Diary of a Nobody"/>
    <s v="A touring production of FRED's modern adaptation of the classic Victorian comic novel, reaching out to new audiences."/>
    <x v="25"/>
    <n v="1625"/>
    <x v="3"/>
    <s v="GB"/>
    <s v="GBP"/>
    <n v="1424181600"/>
    <x v="1730"/>
    <b v="0"/>
    <n v="20"/>
    <b v="1"/>
    <s v="theater/plays"/>
    <n v="108"/>
    <n v="81.25"/>
    <x v="8"/>
    <s v="plays"/>
    <x v="1730"/>
    <d v="2015-02-17T14:00:00"/>
  </r>
  <r>
    <n v="2814"/>
    <s v="Stitching by Anthony Neilson"/>
    <s v="Stitching is a play exploring how a couple cope with the loss of their child. It will run for a month at The Drayton Arms Theatre."/>
    <x v="25"/>
    <n v="1616"/>
    <x v="3"/>
    <s v="GB"/>
    <s v="GBP"/>
    <n v="1431164115"/>
    <x v="1731"/>
    <b v="0"/>
    <n v="64"/>
    <b v="1"/>
    <s v="theater/plays"/>
    <n v="108"/>
    <n v="25.25"/>
    <x v="8"/>
    <s v="plays"/>
    <x v="1731"/>
    <d v="2015-05-09T09:35:15"/>
  </r>
  <r>
    <n v="2965"/>
    <s v="Imaginary Theater Company Presents the Premiere of The Boat"/>
    <s v="Marina's mother has disappeared at sea.  Everyone believes she has drowned.  But Marina believes her mother has become a mermaid."/>
    <x v="25"/>
    <n v="1635"/>
    <x v="3"/>
    <s v="US"/>
    <s v="USD"/>
    <n v="1436290233"/>
    <x v="1732"/>
    <b v="0"/>
    <n v="39"/>
    <b v="1"/>
    <s v="theater/plays"/>
    <n v="109"/>
    <n v="41.92"/>
    <x v="8"/>
    <s v="plays"/>
    <x v="1732"/>
    <d v="2015-07-07T17:30:33"/>
  </r>
  <r>
    <n v="3346"/>
    <s v="Shakespearean Youth Theatre (SYT) - The Tempest"/>
    <s v="Tempest opens Feb. 25. Please support Shakespeare, the arts and community youth theater! Be a part of something special!"/>
    <x v="25"/>
    <n v="1650"/>
    <x v="3"/>
    <s v="US"/>
    <s v="USD"/>
    <n v="1424910910"/>
    <x v="1733"/>
    <b v="0"/>
    <n v="18"/>
    <b v="1"/>
    <s v="theater/plays"/>
    <n v="110"/>
    <n v="91.67"/>
    <x v="8"/>
    <s v="plays"/>
    <x v="1733"/>
    <d v="2015-02-26T00:35:10"/>
  </r>
  <r>
    <n v="3518"/>
    <s v="BEASTS OF BAVERLY GROVE"/>
    <s v="One play.  Two theaters.  See the story from both sides and then decide for yourself - who are the BEASTS OF BAVERLY GROVE?"/>
    <x v="25"/>
    <n v="1650.69"/>
    <x v="3"/>
    <s v="US"/>
    <s v="USD"/>
    <n v="1412259660"/>
    <x v="1734"/>
    <b v="0"/>
    <n v="33"/>
    <b v="1"/>
    <s v="theater/plays"/>
    <n v="110"/>
    <n v="50.02"/>
    <x v="8"/>
    <s v="plays"/>
    <x v="1734"/>
    <d v="2014-10-02T14:21:00"/>
  </r>
  <r>
    <n v="180"/>
    <s v="The Rest of Us Mini-Series"/>
    <s v="The Rest of Us follows a survivor of an outbreak that nearly destroyed the earth as he travels to find some form of humanity."/>
    <x v="7"/>
    <n v="401"/>
    <x v="1"/>
    <s v="GB"/>
    <s v="GBP"/>
    <n v="1428951600"/>
    <x v="1735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x v="41"/>
    <n v="4884"/>
    <x v="1"/>
    <s v="US"/>
    <s v="USD"/>
    <n v="1416566835"/>
    <x v="1736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x v="50"/>
    <n v="10042"/>
    <x v="2"/>
    <s v="US"/>
    <s v="USD"/>
    <n v="1491181200"/>
    <x v="1737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x v="30"/>
    <n v="3319"/>
    <x v="1"/>
    <s v="US"/>
    <s v="USD"/>
    <n v="1451282400"/>
    <x v="1738"/>
    <b v="1"/>
    <n v="47"/>
    <b v="0"/>
    <s v="technology/makerspaces"/>
    <n v="33"/>
    <n v="70.62"/>
    <x v="1"/>
    <s v="makerspaces"/>
    <x v="1738"/>
    <d v="2015-12-28T06:00:00"/>
  </r>
  <r>
    <n v="3251"/>
    <s v="The Metronome Society"/>
    <s v="Self-Titled: A Live (Theatrical) Mixtape. An evening of short plays and music inspired by the works of Jimi, Aretha, Sting and Rufus!"/>
    <x v="25"/>
    <n v="1661"/>
    <x v="3"/>
    <s v="US"/>
    <s v="USD"/>
    <n v="1434907966"/>
    <x v="1739"/>
    <b v="1"/>
    <n v="20"/>
    <b v="1"/>
    <s v="theater/plays"/>
    <n v="111"/>
    <n v="83.05"/>
    <x v="8"/>
    <s v="plays"/>
    <x v="1739"/>
    <d v="2015-06-21T17:32:46"/>
  </r>
  <r>
    <n v="3722"/>
    <s v="PSYCHOC une comÃ©die libertine de Bernard Granger"/>
    <s v="Un psychiatre reÃ§oit une patiente souffrant d'amnÃ©sie, de mythomanie et de nymphomanie. S'en suit une cascade d'Ã©vÃ©nements drolatiques."/>
    <x v="25"/>
    <n v="1668"/>
    <x v="3"/>
    <s v="CA"/>
    <s v="CAD"/>
    <n v="1455231540"/>
    <x v="1740"/>
    <b v="0"/>
    <n v="35"/>
    <b v="1"/>
    <s v="theater/plays"/>
    <n v="111"/>
    <n v="47.66"/>
    <x v="8"/>
    <s v="plays"/>
    <x v="1740"/>
    <d v="2016-02-11T22:59:00"/>
  </r>
  <r>
    <n v="526"/>
    <s v="Victory by Madicken Malm"/>
    <s v="We have a brand new play. We urgently need your help to fund our production, which opens at Theatre503 on August 18th."/>
    <x v="25"/>
    <n v="1710"/>
    <x v="3"/>
    <s v="GB"/>
    <s v="GBP"/>
    <n v="1438966800"/>
    <x v="1741"/>
    <b v="0"/>
    <n v="23"/>
    <b v="1"/>
    <s v="theater/plays"/>
    <n v="114"/>
    <n v="74.349999999999994"/>
    <x v="8"/>
    <s v="plays"/>
    <x v="1741"/>
    <d v="2015-08-07T17:00:00"/>
  </r>
  <r>
    <n v="598"/>
    <s v="Goals not creeds"/>
    <s v="This is a project to create a crowd-funding site for Urantia Book readers worldwide."/>
    <x v="29"/>
    <n v="850"/>
    <x v="1"/>
    <s v="US"/>
    <s v="USD"/>
    <n v="1417737781"/>
    <x v="1742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x v="56"/>
    <n v="33791"/>
    <x v="1"/>
    <s v="NL"/>
    <s v="EUR"/>
    <n v="1481716868"/>
    <x v="1743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x v="235"/>
    <n v="909"/>
    <x v="1"/>
    <s v="AT"/>
    <s v="EUR"/>
    <n v="1456094197"/>
    <x v="1744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x v="89"/>
    <n v="170"/>
    <x v="1"/>
    <s v="US"/>
    <s v="USD"/>
    <n v="1446524159"/>
    <x v="1745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x v="46"/>
    <n v="2196"/>
    <x v="1"/>
    <s v="US"/>
    <s v="USD"/>
    <n v="1403906664"/>
    <x v="1746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x v="28"/>
    <n v="335597.31"/>
    <x v="0"/>
    <s v="US"/>
    <s v="USD"/>
    <n v="1482307140"/>
    <x v="1747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x v="30"/>
    <n v="3441"/>
    <x v="2"/>
    <s v="US"/>
    <s v="USD"/>
    <n v="1491416077"/>
    <x v="1748"/>
    <b v="1"/>
    <n v="26"/>
    <b v="0"/>
    <s v="theater/spaces"/>
    <n v="34"/>
    <n v="132.35"/>
    <x v="8"/>
    <s v="spaces"/>
    <x v="1748"/>
    <d v="2017-04-05T18:14:37"/>
  </r>
  <r>
    <n v="3370"/>
    <s v="&quot;I'm Alright&quot;...an Enso Theatre Education production."/>
    <s v="I'm Alright. A story of young women, told by young women, for the world."/>
    <x v="25"/>
    <n v="1766"/>
    <x v="3"/>
    <s v="US"/>
    <s v="USD"/>
    <n v="1481961600"/>
    <x v="1749"/>
    <b v="0"/>
    <n v="26"/>
    <b v="1"/>
    <s v="theater/plays"/>
    <n v="118"/>
    <n v="67.92"/>
    <x v="8"/>
    <s v="plays"/>
    <x v="1749"/>
    <d v="2016-12-17T08:00:00"/>
  </r>
  <r>
    <n v="3816"/>
    <s v="AFTER LIFE: Minnesota Fringe Festival 2014"/>
    <s v="A new play by Brandon Taitt._x000a_Presented by The Theatre Cosmic. _x000a_Premiering in August at the 2014 Minnesota Fringe Festival"/>
    <x v="25"/>
    <n v="1788.57"/>
    <x v="3"/>
    <s v="US"/>
    <s v="USD"/>
    <n v="1405614823"/>
    <x v="1750"/>
    <b v="0"/>
    <n v="37"/>
    <b v="1"/>
    <s v="theater/plays"/>
    <n v="119"/>
    <n v="48.34"/>
    <x v="8"/>
    <s v="plays"/>
    <x v="1750"/>
    <d v="2014-07-17T16:33:43"/>
  </r>
  <r>
    <n v="3690"/>
    <s v="We Rise"/>
    <s v="A play honoring the lives and legacies of the activists and those remembered at the 1992 ACT UP Ashes Action at The White House"/>
    <x v="25"/>
    <n v="1800"/>
    <x v="3"/>
    <s v="US"/>
    <s v="USD"/>
    <n v="1417101683"/>
    <x v="1751"/>
    <b v="0"/>
    <n v="31"/>
    <b v="1"/>
    <s v="theater/plays"/>
    <n v="120"/>
    <n v="58.06"/>
    <x v="8"/>
    <s v="plays"/>
    <x v="1751"/>
    <d v="2014-11-27T15:21:23"/>
  </r>
  <r>
    <n v="693"/>
    <s v="Prana: Wearable for Breathing and Posture"/>
    <s v="Prana is the first wearable combining breath and posture tracking to make your sitting time count."/>
    <x v="56"/>
    <n v="35338"/>
    <x v="1"/>
    <s v="US"/>
    <s v="USD"/>
    <n v="1430421827"/>
    <x v="1752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x v="5"/>
    <n v="6925"/>
    <x v="1"/>
    <s v="US"/>
    <s v="USD"/>
    <n v="1409813940"/>
    <x v="1753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x v="32"/>
    <n v="8632"/>
    <x v="0"/>
    <s v="US"/>
    <s v="USD"/>
    <n v="1451419200"/>
    <x v="1754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x v="286"/>
    <n v="5452"/>
    <x v="1"/>
    <s v="US"/>
    <s v="USD"/>
    <n v="1447521404"/>
    <x v="1755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x v="9"/>
    <n v="1762"/>
    <x v="1"/>
    <s v="US"/>
    <s v="USD"/>
    <n v="1479517200"/>
    <x v="1756"/>
    <b v="0"/>
    <n v="31"/>
    <b v="0"/>
    <s v="theater/musical"/>
    <n v="35"/>
    <n v="56.84"/>
    <x v="8"/>
    <s v="musical"/>
    <x v="1756"/>
    <d v="2016-11-19T01:00:00"/>
  </r>
  <r>
    <n v="3706"/>
    <s v="The Drama Factory presents : The Magic Flute"/>
    <s v="Our original dramatic adaption of this Mozart opera is staged to create visually stunning fun with live music."/>
    <x v="25"/>
    <n v="1820"/>
    <x v="3"/>
    <s v="US"/>
    <s v="USD"/>
    <n v="1410558949"/>
    <x v="1757"/>
    <b v="0"/>
    <n v="13"/>
    <b v="1"/>
    <s v="theater/plays"/>
    <n v="121"/>
    <n v="140"/>
    <x v="8"/>
    <s v="plays"/>
    <x v="1757"/>
    <d v="2014-09-12T21:55:49"/>
  </r>
  <r>
    <n v="3571"/>
    <s v="Cans at Theatre503"/>
    <s v="Support Kuleshovâ€™s first full length production; help to build the set and bring a fierce and important new play to life"/>
    <x v="25"/>
    <n v="1831"/>
    <x v="3"/>
    <s v="GB"/>
    <s v="GBP"/>
    <n v="1414701413"/>
    <x v="1758"/>
    <b v="0"/>
    <n v="25"/>
    <b v="1"/>
    <s v="theater/plays"/>
    <n v="122"/>
    <n v="73.239999999999995"/>
    <x v="8"/>
    <s v="plays"/>
    <x v="1758"/>
    <d v="2014-10-30T20:36:53"/>
  </r>
  <r>
    <n v="183"/>
    <s v="Three Little Words"/>
    <s v="Don't kill me until I meet my Dad"/>
    <x v="34"/>
    <n v="4482"/>
    <x v="1"/>
    <s v="GB"/>
    <s v="GBP"/>
    <n v="1417033610"/>
    <x v="1759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x v="12"/>
    <n v="2521"/>
    <x v="1"/>
    <s v="US"/>
    <s v="USD"/>
    <n v="1413723684"/>
    <x v="1760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x v="287"/>
    <n v="31272.92"/>
    <x v="1"/>
    <s v="US"/>
    <s v="USD"/>
    <n v="1421656200"/>
    <x v="176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x v="180"/>
    <n v="3986"/>
    <x v="1"/>
    <s v="US"/>
    <s v="USD"/>
    <n v="1472834180"/>
    <x v="1762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x v="182"/>
    <n v="8191"/>
    <x v="1"/>
    <s v="DE"/>
    <s v="EUR"/>
    <n v="1443808800"/>
    <x v="1763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x v="85"/>
    <n v="1276"/>
    <x v="1"/>
    <s v="US"/>
    <s v="USD"/>
    <n v="1461186676"/>
    <x v="1764"/>
    <b v="0"/>
    <n v="10"/>
    <b v="0"/>
    <s v="theater/musical"/>
    <n v="36"/>
    <n v="127.6"/>
    <x v="8"/>
    <s v="musical"/>
    <x v="1764"/>
    <d v="2016-04-20T21:11:16"/>
  </r>
  <r>
    <n v="3810"/>
    <s v="Romeo &amp; Juliet"/>
    <s v="Theater students of UMass present a large-scale theater collaboration that will revolutionize the way you see Shakespeare."/>
    <x v="25"/>
    <n v="1826"/>
    <x v="3"/>
    <s v="US"/>
    <s v="USD"/>
    <n v="1426965758"/>
    <x v="1765"/>
    <b v="0"/>
    <n v="26"/>
    <b v="1"/>
    <s v="theater/plays"/>
    <n v="122"/>
    <n v="70.23"/>
    <x v="8"/>
    <s v="plays"/>
    <x v="1765"/>
    <d v="2015-03-21T19:22:38"/>
  </r>
  <r>
    <n v="1289"/>
    <s v="No Brains for Dinner"/>
    <s v="A chilling original Edwardian Comedy of errors and foolishness made for the Patrick Henry College stage."/>
    <x v="25"/>
    <n v="1876"/>
    <x v="3"/>
    <s v="US"/>
    <s v="USD"/>
    <n v="1483499645"/>
    <x v="1766"/>
    <b v="0"/>
    <n v="52"/>
    <b v="1"/>
    <s v="theater/plays"/>
    <n v="125"/>
    <n v="36.08"/>
    <x v="8"/>
    <s v="plays"/>
    <x v="1766"/>
    <d v="2017-01-04T03:14:05"/>
  </r>
  <r>
    <n v="554"/>
    <s v="grplife, private social network for non-profit organizations"/>
    <s v="grplife helps non-profit and community groups engage their members while upholding an attitude of responsibility for their information"/>
    <x v="288"/>
    <n v="1416"/>
    <x v="1"/>
    <s v="US"/>
    <s v="USD"/>
    <n v="1413735972"/>
    <x v="1767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x v="68"/>
    <n v="280"/>
    <x v="1"/>
    <s v="US"/>
    <s v="USD"/>
    <n v="1306549362"/>
    <x v="1768"/>
    <b v="0"/>
    <n v="8"/>
    <b v="0"/>
    <s v="music/indie rock"/>
    <n v="37"/>
    <n v="35"/>
    <x v="3"/>
    <s v="indie rock"/>
    <x v="1768"/>
    <d v="2011-05-28T02:22:42"/>
  </r>
  <r>
    <n v="3479"/>
    <s v="Civil Rogues"/>
    <s v="A new comedy about what happened to a band of foolhardy actors when the Puritans closed the theatres in the 1640s."/>
    <x v="25"/>
    <n v="1918"/>
    <x v="3"/>
    <s v="GB"/>
    <s v="GBP"/>
    <n v="1403382680"/>
    <x v="1769"/>
    <b v="0"/>
    <n v="56"/>
    <b v="1"/>
    <s v="theater/plays"/>
    <n v="128"/>
    <n v="34.25"/>
    <x v="8"/>
    <s v="plays"/>
    <x v="1769"/>
    <d v="2014-06-21T20:31:20"/>
  </r>
  <r>
    <n v="3271"/>
    <s v="Saxon Court at Southwark Playhouse"/>
    <s v="A razor sharp satire to darken your Christmas."/>
    <x v="25"/>
    <n v="1950"/>
    <x v="3"/>
    <s v="GB"/>
    <s v="GBP"/>
    <n v="1414927775"/>
    <x v="1770"/>
    <b v="1"/>
    <n v="51"/>
    <b v="1"/>
    <s v="theater/plays"/>
    <n v="130"/>
    <n v="38.24"/>
    <x v="8"/>
    <s v="plays"/>
    <x v="1770"/>
    <d v="2014-11-02T11:29:35"/>
  </r>
  <r>
    <n v="3159"/>
    <s v="Waxwing: A New Play"/>
    <s v="WAXWING is an exciting new world premiere of mythic (perhaps even apocalyptic!) proportions."/>
    <x v="25"/>
    <n v="2002.22"/>
    <x v="3"/>
    <s v="US"/>
    <s v="USD"/>
    <n v="1326927600"/>
    <x v="1771"/>
    <b v="1"/>
    <n v="52"/>
    <b v="1"/>
    <s v="theater/plays"/>
    <n v="133"/>
    <n v="38.5"/>
    <x v="8"/>
    <s v="plays"/>
    <x v="1771"/>
    <d v="2012-01-18T23:00:00"/>
  </r>
  <r>
    <n v="3814"/>
    <s v="Eyes Shut. Door Open - A New Play by Cassie M. Seinuk"/>
    <s v="Wax Wings is proud to be presenting the premiere of EYES. SHUT DOOR OPEN, a new play by Boston playwright Cassie M. Seinuk."/>
    <x v="25"/>
    <n v="2102"/>
    <x v="3"/>
    <s v="US"/>
    <s v="USD"/>
    <n v="1427860740"/>
    <x v="1772"/>
    <b v="0"/>
    <n v="34"/>
    <b v="1"/>
    <s v="theater/plays"/>
    <n v="140"/>
    <n v="61.82"/>
    <x v="8"/>
    <s v="plays"/>
    <x v="1772"/>
    <d v="2015-04-01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15"/>
    <n v="345"/>
    <x v="1"/>
    <s v="US"/>
    <s v="USD"/>
    <n v="1277501520"/>
    <x v="1773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x v="13"/>
    <n v="19195"/>
    <x v="1"/>
    <s v="US"/>
    <s v="USD"/>
    <n v="1465054872"/>
    <x v="1774"/>
    <b v="0"/>
    <n v="121"/>
    <b v="0"/>
    <s v="technology/wearables"/>
    <n v="38"/>
    <n v="158.63999999999999"/>
    <x v="1"/>
    <s v="wearables"/>
    <x v="1774"/>
    <d v="2016-06-04T15:41:12"/>
  </r>
  <r>
    <n v="3480"/>
    <s v="Georgia - the full cast production"/>
    <s v="Georgia is a play that looks at the taboo topic of rape in a relationship.  It's a play about perspectives and various viewpoints."/>
    <x v="25"/>
    <n v="2140"/>
    <x v="3"/>
    <s v="US"/>
    <s v="USD"/>
    <n v="1436562000"/>
    <x v="1775"/>
    <b v="0"/>
    <n v="13"/>
    <b v="1"/>
    <s v="theater/plays"/>
    <n v="143"/>
    <n v="164.62"/>
    <x v="8"/>
    <s v="plays"/>
    <x v="1775"/>
    <d v="2015-07-10T21:00:00"/>
  </r>
  <r>
    <n v="3296"/>
    <s v="Alix in Wundergarten"/>
    <s v="A dark theatrical comedy about four actors recording a warped radio version of Lewis Carroll's 'Alice's Adventures in Wonderland'."/>
    <x v="25"/>
    <n v="2161"/>
    <x v="3"/>
    <s v="GB"/>
    <s v="GBP"/>
    <n v="1448229600"/>
    <x v="1776"/>
    <b v="0"/>
    <n v="47"/>
    <b v="1"/>
    <s v="theater/plays"/>
    <n v="144"/>
    <n v="45.98"/>
    <x v="8"/>
    <s v="plays"/>
    <x v="1776"/>
    <d v="2015-11-22T22:00:00"/>
  </r>
  <r>
    <n v="3603"/>
    <s v="Thank You For Waiting"/>
    <s v="Help produce &quot;Thank You For Waiting,&quot; a new play that explores friendship, loss, and mental illness, at the 2016 Frigid Festival!"/>
    <x v="25"/>
    <n v="2560"/>
    <x v="3"/>
    <s v="US"/>
    <s v="USD"/>
    <n v="1446759880"/>
    <x v="1777"/>
    <b v="0"/>
    <n v="57"/>
    <b v="1"/>
    <s v="theater/plays"/>
    <n v="171"/>
    <n v="44.91"/>
    <x v="8"/>
    <s v="plays"/>
    <x v="1777"/>
    <d v="2015-11-05T21:44:40"/>
  </r>
  <r>
    <n v="3178"/>
    <s v="Cutting Off Kate Bush"/>
    <s v="Cutting Off Kate Bush is a one-woman show written &amp; performed by Lucy Benson-Brown, premiering at the Edinburgh Fringe Festival 2014"/>
    <x v="25"/>
    <n v="2576"/>
    <x v="3"/>
    <s v="GB"/>
    <s v="GBP"/>
    <n v="1405521075"/>
    <x v="1778"/>
    <b v="1"/>
    <n v="78"/>
    <b v="1"/>
    <s v="theater/plays"/>
    <n v="172"/>
    <n v="33.03"/>
    <x v="8"/>
    <s v="plays"/>
    <x v="1778"/>
    <d v="2014-07-16T14:31:15"/>
  </r>
  <r>
    <n v="3654"/>
    <s v="Funding for 'Cooked' a dark comedy by Christopher Adams"/>
    <s v="Miranda Conquest is Britainâ€™s top celebrity chef. One problem: she canâ€™t cook. A comedy about control, celebrity and kitchen knives."/>
    <x v="25"/>
    <n v="2616"/>
    <x v="3"/>
    <s v="GB"/>
    <s v="GBP"/>
    <n v="1459702800"/>
    <x v="1779"/>
    <b v="0"/>
    <n v="38"/>
    <b v="1"/>
    <s v="theater/plays"/>
    <n v="174"/>
    <n v="68.84"/>
    <x v="8"/>
    <s v="plays"/>
    <x v="1779"/>
    <d v="2016-04-03T17:00:00"/>
  </r>
  <r>
    <n v="3306"/>
    <s v="The Complete Works of William Shakespeare (Abridged)"/>
    <s v="The Shakespeare All-Stars are producing &quot;The Complete Works of William Shakespeare (Abridged)&quot; June 23 - July 3. This time with ladies!"/>
    <x v="25"/>
    <n v="2630"/>
    <x v="3"/>
    <s v="US"/>
    <s v="USD"/>
    <n v="1465527600"/>
    <x v="1780"/>
    <b v="0"/>
    <n v="54"/>
    <b v="1"/>
    <s v="theater/plays"/>
    <n v="175"/>
    <n v="48.7"/>
    <x v="8"/>
    <s v="plays"/>
    <x v="1780"/>
    <d v="2016-06-10T03:00:00"/>
  </r>
  <r>
    <n v="442"/>
    <s v="The Paranormal Idiot"/>
    <s v="Doomsday is here"/>
    <x v="20"/>
    <n v="6691"/>
    <x v="1"/>
    <s v="US"/>
    <s v="USD"/>
    <n v="1424380783"/>
    <x v="1781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x v="50"/>
    <n v="11828"/>
    <x v="1"/>
    <s v="US"/>
    <s v="USD"/>
    <n v="1421208000"/>
    <x v="178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x v="5"/>
    <n v="7834"/>
    <x v="1"/>
    <s v="US"/>
    <s v="USD"/>
    <n v="1465169610"/>
    <x v="1783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x v="13"/>
    <n v="19430"/>
    <x v="1"/>
    <s v="US"/>
    <s v="USD"/>
    <n v="1421640665"/>
    <x v="1784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x v="84"/>
    <n v="850"/>
    <x v="1"/>
    <s v="US"/>
    <s v="USD"/>
    <n v="1385447459"/>
    <x v="1785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x v="39"/>
    <n v="10846"/>
    <x v="1"/>
    <s v="DE"/>
    <s v="EUR"/>
    <n v="1476460800"/>
    <x v="1786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x v="72"/>
    <n v="33486"/>
    <x v="1"/>
    <s v="NL"/>
    <s v="EUR"/>
    <n v="1446331500"/>
    <x v="178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x v="289"/>
    <n v="4130"/>
    <x v="2"/>
    <s v="AT"/>
    <s v="EUR"/>
    <n v="1491282901"/>
    <x v="1788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x v="1"/>
    <n v="1170"/>
    <x v="1"/>
    <s v="US"/>
    <s v="USD"/>
    <n v="1443039001"/>
    <x v="1789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x v="146"/>
    <n v="6258"/>
    <x v="1"/>
    <s v="GB"/>
    <s v="GBP"/>
    <n v="1471939818"/>
    <x v="1790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x v="47"/>
    <n v="180"/>
    <x v="1"/>
    <s v="US"/>
    <s v="USD"/>
    <n v="1427155726"/>
    <x v="1791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x v="26"/>
    <n v="401"/>
    <x v="1"/>
    <s v="US"/>
    <s v="USD"/>
    <n v="1434847859"/>
    <x v="1792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x v="9"/>
    <n v="2001"/>
    <x v="1"/>
    <s v="US"/>
    <s v="USD"/>
    <n v="1456957635"/>
    <x v="1793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x v="40"/>
    <n v="3200"/>
    <x v="1"/>
    <s v="US"/>
    <s v="USD"/>
    <n v="1440734400"/>
    <x v="1794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x v="236"/>
    <n v="19572"/>
    <x v="1"/>
    <s v="US"/>
    <s v="USD"/>
    <n v="1479483812"/>
    <x v="1795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x v="32"/>
    <n v="9875"/>
    <x v="1"/>
    <s v="US"/>
    <s v="USD"/>
    <n v="1461440421"/>
    <x v="1796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x v="97"/>
    <n v="15851"/>
    <x v="0"/>
    <s v="GB"/>
    <s v="GBP"/>
    <n v="1489376405"/>
    <x v="1797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x v="56"/>
    <n v="40404"/>
    <x v="0"/>
    <s v="US"/>
    <s v="USD"/>
    <n v="1446771600"/>
    <x v="179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x v="50"/>
    <n v="11923"/>
    <x v="1"/>
    <s v="US"/>
    <s v="USD"/>
    <n v="1467469510"/>
    <x v="1799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x v="9"/>
    <n v="1988"/>
    <x v="1"/>
    <s v="US"/>
    <s v="USD"/>
    <n v="1422674700"/>
    <x v="180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x v="4"/>
    <n v="1656"/>
    <x v="1"/>
    <s v="US"/>
    <s v="USD"/>
    <n v="1388102094"/>
    <x v="1801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x v="290"/>
    <n v="1286"/>
    <x v="1"/>
    <s v="GB"/>
    <s v="GBP"/>
    <n v="1359978927"/>
    <x v="1802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x v="89"/>
    <n v="205"/>
    <x v="1"/>
    <s v="US"/>
    <s v="USD"/>
    <n v="1473972813"/>
    <x v="180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x v="24"/>
    <n v="2445"/>
    <x v="1"/>
    <s v="US"/>
    <s v="USD"/>
    <n v="1280635200"/>
    <x v="1804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x v="48"/>
    <n v="165"/>
    <x v="1"/>
    <s v="US"/>
    <s v="USD"/>
    <n v="1333557975"/>
    <x v="180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x v="24"/>
    <n v="2484"/>
    <x v="0"/>
    <s v="US"/>
    <s v="USD"/>
    <n v="1460140282"/>
    <x v="1806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x v="39"/>
    <n v="11594"/>
    <x v="1"/>
    <s v="US"/>
    <s v="USD"/>
    <n v="1486830030"/>
    <x v="1807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x v="212"/>
    <n v="1345"/>
    <x v="1"/>
    <s v="US"/>
    <s v="USD"/>
    <n v="1421635190"/>
    <x v="1808"/>
    <b v="0"/>
    <n v="16"/>
    <b v="0"/>
    <s v="food/food trucks"/>
    <n v="41"/>
    <n v="84.06"/>
    <x v="6"/>
    <s v="food trucks"/>
    <x v="1808"/>
    <d v="2015-01-19T02:39:50"/>
  </r>
  <r>
    <n v="3497"/>
    <s v="Send SACKERSON to SD Fringe"/>
    <s v="We've been invited to the San Diego International Fringe Festival. Can you help us get there? Special performances in SLC and OREM."/>
    <x v="291"/>
    <n v="1686"/>
    <x v="3"/>
    <s v="US"/>
    <s v="USD"/>
    <n v="1464904800"/>
    <x v="1809"/>
    <b v="0"/>
    <n v="49"/>
    <b v="1"/>
    <s v="theater/plays"/>
    <n v="109"/>
    <n v="34.409999999999997"/>
    <x v="8"/>
    <s v="plays"/>
    <x v="1809"/>
    <d v="2016-06-02T22:00:00"/>
  </r>
  <r>
    <n v="196"/>
    <s v="Thunder Under Control"/>
    <s v="A moving short film about a retired female boxer who develops a relationship with a young journalist who idolises her"/>
    <x v="85"/>
    <n v="1465"/>
    <x v="1"/>
    <s v="GB"/>
    <s v="GBP"/>
    <n v="1444510800"/>
    <x v="1810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x v="46"/>
    <n v="2700"/>
    <x v="1"/>
    <s v="US"/>
    <s v="USD"/>
    <n v="1381917540"/>
    <x v="1811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x v="22"/>
    <n v="40079"/>
    <x v="1"/>
    <s v="US"/>
    <s v="USD"/>
    <n v="1487617200"/>
    <x v="1812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x v="11"/>
    <n v="2336"/>
    <x v="1"/>
    <s v="GB"/>
    <s v="GBP"/>
    <n v="1425223276"/>
    <x v="1813"/>
    <b v="0"/>
    <n v="28"/>
    <b v="0"/>
    <s v="photography/people"/>
    <n v="42"/>
    <n v="83.43"/>
    <x v="7"/>
    <s v="people"/>
    <x v="1813"/>
    <d v="2015-03-01T15:21:16"/>
  </r>
  <r>
    <n v="3896"/>
    <s v="Yorick and Company"/>
    <s v="Yorick and Co. is a comedy about a struggling theatre company whose mysterious benefactor starts haunting the show!"/>
    <x v="233"/>
    <n v="170"/>
    <x v="1"/>
    <s v="US"/>
    <s v="USD"/>
    <n v="1402979778"/>
    <x v="1814"/>
    <b v="0"/>
    <n v="4"/>
    <b v="0"/>
    <s v="theater/plays"/>
    <n v="11"/>
    <n v="42.5"/>
    <x v="8"/>
    <s v="plays"/>
    <x v="1814"/>
    <d v="2014-06-17T04:36:18"/>
  </r>
  <r>
    <n v="4091"/>
    <s v="The 'Theater of Community' Tour"/>
    <s v="Unique  troupe will bring the wonder &amp; joy of Therapeutic Theater to  youth with severe multiple disabilities, &amp; adults with Alzheimers"/>
    <x v="233"/>
    <n v="204"/>
    <x v="1"/>
    <s v="US"/>
    <s v="USD"/>
    <n v="1421410151"/>
    <x v="1815"/>
    <b v="0"/>
    <n v="8"/>
    <b v="0"/>
    <s v="theater/plays"/>
    <n v="13"/>
    <n v="25.5"/>
    <x v="8"/>
    <s v="plays"/>
    <x v="1815"/>
    <d v="2015-01-16T12:09:11"/>
  </r>
  <r>
    <n v="3105"/>
    <s v="Paddock School Theater Improvement"/>
    <s v="My hope is to raise $5845 and replace old stained and mismatched border curtains, cyclorama curtain, and backdrop."/>
    <x v="292"/>
    <n v="2476"/>
    <x v="1"/>
    <s v="US"/>
    <s v="USD"/>
    <n v="1413694800"/>
    <x v="18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x v="41"/>
    <n v="6511"/>
    <x v="1"/>
    <s v="US"/>
    <s v="USD"/>
    <n v="1440100839"/>
    <x v="1817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x v="293"/>
    <n v="1395"/>
    <x v="1"/>
    <s v="US"/>
    <s v="USD"/>
    <n v="1461211200"/>
    <x v="181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x v="46"/>
    <n v="2788"/>
    <x v="1"/>
    <s v="US"/>
    <s v="USD"/>
    <n v="1399223500"/>
    <x v="1819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x v="13"/>
    <n v="21380"/>
    <x v="1"/>
    <s v="US"/>
    <s v="USD"/>
    <n v="1466697983"/>
    <x v="1820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x v="30"/>
    <n v="4303"/>
    <x v="1"/>
    <s v="GB"/>
    <s v="GBP"/>
    <n v="1445468400"/>
    <x v="182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x v="50"/>
    <n v="13296"/>
    <x v="0"/>
    <s v="US"/>
    <s v="USD"/>
    <n v="1481727623"/>
    <x v="1822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x v="4"/>
    <n v="1772"/>
    <x v="2"/>
    <s v="US"/>
    <s v="USD"/>
    <n v="1491738594"/>
    <x v="1823"/>
    <b v="0"/>
    <n v="7"/>
    <b v="0"/>
    <s v="music/faith"/>
    <n v="44"/>
    <n v="253.14"/>
    <x v="3"/>
    <s v="faith"/>
    <x v="1823"/>
    <d v="2017-04-09T11:49:54"/>
  </r>
  <r>
    <n v="3244"/>
    <s v="'Time Please'"/>
    <s v="'Time Please' is a black comedy set in a failing public house in a run-down part of town, where things are about to get messy."/>
    <x v="233"/>
    <n v="1647"/>
    <x v="3"/>
    <s v="GB"/>
    <s v="GBP"/>
    <n v="1480613982"/>
    <x v="1824"/>
    <b v="0"/>
    <n v="69"/>
    <b v="1"/>
    <s v="theater/plays"/>
    <n v="103"/>
    <n v="23.87"/>
    <x v="8"/>
    <s v="plays"/>
    <x v="1824"/>
    <d v="2016-12-01T17:39:42"/>
  </r>
  <r>
    <n v="211"/>
    <s v="Pre-production - The Heart of A Woman &amp; The Heart of A Man"/>
    <s v="The Heart of a Woman and The Heart of a Man is a feature film written by Jennie Marie Pacelli, based on real people and true events"/>
    <x v="9"/>
    <n v="2230"/>
    <x v="1"/>
    <s v="US"/>
    <s v="USD"/>
    <n v="1442634617"/>
    <x v="1825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x v="25"/>
    <n v="677"/>
    <x v="1"/>
    <s v="CA"/>
    <s v="CAD"/>
    <n v="1467603624"/>
    <x v="1826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x v="9"/>
    <n v="2319"/>
    <x v="1"/>
    <s v="DE"/>
    <s v="EUR"/>
    <n v="1454502789"/>
    <x v="1827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x v="294"/>
    <n v="25655"/>
    <x v="1"/>
    <s v="US"/>
    <s v="USD"/>
    <n v="1489500155"/>
    <x v="1828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x v="9"/>
    <n v="2296"/>
    <x v="1"/>
    <s v="CA"/>
    <s v="CAD"/>
    <n v="1485147540"/>
    <x v="1829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x v="9"/>
    <n v="2286"/>
    <x v="1"/>
    <s v="US"/>
    <s v="USD"/>
    <n v="1407080884"/>
    <x v="1830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x v="29"/>
    <n v="1148"/>
    <x v="1"/>
    <s v="US"/>
    <s v="USD"/>
    <n v="1417273140"/>
    <x v="1831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x v="295"/>
    <n v="1570"/>
    <x v="2"/>
    <s v="IE"/>
    <s v="EUR"/>
    <n v="1491586534"/>
    <x v="1832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x v="11"/>
    <n v="2550"/>
    <x v="1"/>
    <s v="US"/>
    <s v="USD"/>
    <n v="1429767607"/>
    <x v="1833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x v="50"/>
    <n v="14000"/>
    <x v="1"/>
    <s v="MX"/>
    <s v="MXN"/>
    <n v="1486624607"/>
    <x v="1834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x v="67"/>
    <n v="21300"/>
    <x v="0"/>
    <s v="US"/>
    <s v="USD"/>
    <n v="1423092149"/>
    <x v="1835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x v="1"/>
    <n v="1398"/>
    <x v="1"/>
    <s v="US"/>
    <s v="USD"/>
    <n v="1485541791"/>
    <x v="1836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x v="89"/>
    <n v="237"/>
    <x v="1"/>
    <s v="US"/>
    <s v="USD"/>
    <n v="1432069249"/>
    <x v="1837"/>
    <b v="0"/>
    <n v="8"/>
    <b v="0"/>
    <s v="technology/gadgets"/>
    <n v="47"/>
    <n v="29.63"/>
    <x v="1"/>
    <s v="gadgets"/>
    <x v="1837"/>
    <d v="2015-05-19T21:00:49"/>
  </r>
  <r>
    <n v="3594"/>
    <s v="HEDDA"/>
    <s v="An adaptation that realizes the internal struggle of Ibsenâ€™s most renowned protagonist as she traverses a claustrophobic social world"/>
    <x v="233"/>
    <n v="2015"/>
    <x v="3"/>
    <s v="US"/>
    <s v="USD"/>
    <n v="1472952982"/>
    <x v="1838"/>
    <b v="0"/>
    <n v="36"/>
    <b v="1"/>
    <s v="theater/plays"/>
    <n v="126"/>
    <n v="55.97"/>
    <x v="8"/>
    <s v="plays"/>
    <x v="1838"/>
    <d v="2016-09-04T01:36:22"/>
  </r>
  <r>
    <n v="1692"/>
    <s v="Get Your Hopes Up"/>
    <s v="After 3 years.....It's time for some new music! Album #2 is in motion and I can't wait to share it with all of you!"/>
    <x v="9"/>
    <n v="2390"/>
    <x v="2"/>
    <s v="US"/>
    <s v="USD"/>
    <n v="1490572740"/>
    <x v="1839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x v="296"/>
    <n v="905"/>
    <x v="1"/>
    <s v="NL"/>
    <s v="EUR"/>
    <n v="1418649177"/>
    <x v="1840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x v="85"/>
    <n v="1697"/>
    <x v="1"/>
    <s v="DE"/>
    <s v="EUR"/>
    <n v="1435442340"/>
    <x v="1841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x v="76"/>
    <n v="120"/>
    <x v="2"/>
    <s v="US"/>
    <s v="USD"/>
    <n v="1490033247"/>
    <x v="1842"/>
    <b v="0"/>
    <n v="4"/>
    <b v="0"/>
    <s v="food/small batch"/>
    <n v="48"/>
    <n v="30"/>
    <x v="6"/>
    <s v="small batch"/>
    <x v="1842"/>
    <d v="2017-03-20T18:07:27"/>
  </r>
  <r>
    <n v="3990"/>
    <s v="&quot;The Day That Shakespeare Died&quot; - The book and the play."/>
    <s v="A book and a play. Narrated by the ghost of Will Shakespeare and the ghost of his dog Crab,  Their adventures in the afterlife..."/>
    <x v="297"/>
    <n v="69"/>
    <x v="1"/>
    <s v="GB"/>
    <s v="GBP"/>
    <n v="1456934893"/>
    <x v="1843"/>
    <b v="0"/>
    <n v="3"/>
    <b v="0"/>
    <s v="theater/plays"/>
    <n v="4"/>
    <n v="23"/>
    <x v="8"/>
    <s v="plays"/>
    <x v="1843"/>
    <d v="2016-03-02T16:08:13"/>
  </r>
  <r>
    <n v="1337"/>
    <s v="Ripple: World's Most Dependable Safety Device (Canceled)"/>
    <s v="Discreet safety device connects you to a dedicated 24/7 monitoring team, keeping you safe anywhere in the United States"/>
    <x v="13"/>
    <n v="24691"/>
    <x v="0"/>
    <s v="US"/>
    <s v="USD"/>
    <n v="1488549079"/>
    <x v="1844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x v="298"/>
    <n v="2115"/>
    <x v="1"/>
    <s v="US"/>
    <s v="USD"/>
    <n v="1412135940"/>
    <x v="1845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x v="27"/>
    <n v="5902"/>
    <x v="1"/>
    <s v="GB"/>
    <s v="GBP"/>
    <n v="1425108736"/>
    <x v="1846"/>
    <b v="0"/>
    <n v="140"/>
    <b v="0"/>
    <s v="photography/photobooks"/>
    <n v="49"/>
    <n v="42.16"/>
    <x v="7"/>
    <s v="photobooks"/>
    <x v="1846"/>
    <d v="2015-02-28T07:32:16"/>
  </r>
  <r>
    <n v="3485"/>
    <s v="An Evening with Sarah Pettyfer"/>
    <s v="We're trying to get our play, &quot;An Evening With Sarah Pettyfer,&quot; to the  Orlando Fringe Festival. The only thing is...we need your help!"/>
    <x v="297"/>
    <n v="1660"/>
    <x v="3"/>
    <s v="US"/>
    <s v="USD"/>
    <n v="1454431080"/>
    <x v="1847"/>
    <b v="0"/>
    <n v="30"/>
    <b v="1"/>
    <s v="theater/plays"/>
    <n v="101"/>
    <n v="55.33"/>
    <x v="8"/>
    <s v="plays"/>
    <x v="1847"/>
    <d v="2016-02-02T16:38:00"/>
  </r>
  <r>
    <n v="483"/>
    <s v="Misri Bunch: Names of Allah series 2"/>
    <s v="Help to fund a children's animation Series. Teaching good morals and conduct. Also includes simplified teachings about Islam and Allah."/>
    <x v="41"/>
    <n v="7530"/>
    <x v="1"/>
    <s v="GB"/>
    <s v="GBP"/>
    <n v="1359434672"/>
    <x v="1848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x v="103"/>
    <n v="1058"/>
    <x v="1"/>
    <s v="CA"/>
    <s v="CAD"/>
    <n v="1463929174"/>
    <x v="1849"/>
    <b v="0"/>
    <n v="9"/>
    <b v="0"/>
    <s v="technology/makerspaces"/>
    <n v="50"/>
    <n v="117.56"/>
    <x v="1"/>
    <s v="makerspaces"/>
    <x v="1849"/>
    <d v="2016-05-22T14:59:34"/>
  </r>
  <r>
    <n v="3528"/>
    <s v="World premiere of BIRTHDAY SUIT at the Old Red Lion"/>
    <s v="pluck. productions present their first four-week run - the world premiere of David K. Barnes' BIRTHDAY SUIT at the Old Red Lion."/>
    <x v="297"/>
    <n v="1669"/>
    <x v="3"/>
    <s v="GB"/>
    <s v="GBP"/>
    <n v="1484740918"/>
    <x v="1850"/>
    <b v="0"/>
    <n v="37"/>
    <b v="1"/>
    <s v="theater/plays"/>
    <n v="101"/>
    <n v="45.11"/>
    <x v="8"/>
    <s v="plays"/>
    <x v="1850"/>
    <d v="2017-01-18T12:01:58"/>
  </r>
  <r>
    <n v="204"/>
    <s v="WHERE IS DANIEL? The feature film"/>
    <s v="A feature film based on the true story of Bruce and Denise Morcombe and their battle for justice for their missing son Daniel."/>
    <x v="127"/>
    <n v="152165"/>
    <x v="1"/>
    <s v="AU"/>
    <s v="AUD"/>
    <n v="1470319203"/>
    <x v="1851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x v="12"/>
    <n v="3598"/>
    <x v="1"/>
    <s v="US"/>
    <s v="USD"/>
    <n v="1444539600"/>
    <x v="1852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x v="9"/>
    <n v="2537"/>
    <x v="0"/>
    <s v="US"/>
    <s v="USD"/>
    <n v="1414994340"/>
    <x v="1853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x v="299"/>
    <n v="8725"/>
    <x v="1"/>
    <s v="US"/>
    <s v="USD"/>
    <n v="1411444740"/>
    <x v="1854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x v="71"/>
    <n v="9419"/>
    <x v="1"/>
    <s v="US"/>
    <s v="USD"/>
    <n v="1485759540"/>
    <x v="1855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x v="89"/>
    <n v="260"/>
    <x v="1"/>
    <s v="IE"/>
    <s v="EUR"/>
    <n v="1428519527"/>
    <x v="1856"/>
    <b v="0"/>
    <n v="15"/>
    <b v="0"/>
    <s v="publishing/children's books"/>
    <n v="52"/>
    <n v="17.329999999999998"/>
    <x v="2"/>
    <s v="children's books"/>
    <x v="1856"/>
    <d v="2015-04-08T18:58:47"/>
  </r>
  <r>
    <n v="3498"/>
    <s v="Mamahood: turn and face the strange"/>
    <s v="This solo show has the power to profoundly impact new mothers and those that love them and to educate &amp; change how we support them."/>
    <x v="297"/>
    <n v="1690"/>
    <x v="3"/>
    <s v="CA"/>
    <s v="CAD"/>
    <n v="1464471840"/>
    <x v="1857"/>
    <b v="0"/>
    <n v="42"/>
    <b v="1"/>
    <s v="theater/plays"/>
    <n v="102"/>
    <n v="40.24"/>
    <x v="8"/>
    <s v="plays"/>
    <x v="1857"/>
    <d v="2016-05-28T21:44:00"/>
  </r>
  <r>
    <n v="3199"/>
    <s v="Help Milburn Stone Fly High With TARZAN The Musical"/>
    <s v="The Milburn Stone Theatre needs your help to bring its high-flying next blockbuster musical, TARZAN, to life!"/>
    <x v="9"/>
    <n v="2608"/>
    <x v="1"/>
    <s v="US"/>
    <s v="USD"/>
    <n v="1410037200"/>
    <x v="185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x v="205"/>
    <n v="205025"/>
    <x v="1"/>
    <s v="HK"/>
    <s v="HKD"/>
    <n v="1486708133"/>
    <x v="1859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x v="246"/>
    <n v="2059"/>
    <x v="0"/>
    <s v="GB"/>
    <s v="GBP"/>
    <n v="1454425128"/>
    <x v="1860"/>
    <b v="0"/>
    <n v="46"/>
    <b v="0"/>
    <s v="theater/musical"/>
    <n v="53"/>
    <n v="44.76"/>
    <x v="8"/>
    <s v="musical"/>
    <x v="1860"/>
    <d v="2016-02-02T14:58:48"/>
  </r>
  <r>
    <n v="3967"/>
    <s v="Backdrops for Maplewood Barn Theatre Summer 2017 Production"/>
    <s v="Ramsay Wise is painting the backdrops for the Maplewood Barn Theatre's summer 2017 production. He needs canvas and paint."/>
    <x v="300"/>
    <n v="410"/>
    <x v="1"/>
    <s v="US"/>
    <s v="USD"/>
    <n v="1488783507"/>
    <x v="1861"/>
    <b v="0"/>
    <n v="10"/>
    <b v="0"/>
    <s v="theater/plays"/>
    <n v="24"/>
    <n v="41"/>
    <x v="8"/>
    <s v="plays"/>
    <x v="1861"/>
    <d v="2017-03-06T06:58:27"/>
  </r>
  <r>
    <n v="3202"/>
    <s v="Christmas Ain't A Drag - A Musical"/>
    <s v="Falling in love at Christmas should never be a drag! A rocking musical about four lives intersecting at a nightclub at Christmas."/>
    <x v="9"/>
    <n v="2726"/>
    <x v="1"/>
    <s v="US"/>
    <s v="USD"/>
    <n v="1450072740"/>
    <x v="1862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x v="13"/>
    <n v="27849.22"/>
    <x v="1"/>
    <s v="US"/>
    <s v="USD"/>
    <n v="1429740037"/>
    <x v="1863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x v="301"/>
    <n v="97273"/>
    <x v="1"/>
    <s v="SE"/>
    <s v="SEK"/>
    <n v="1456385101"/>
    <x v="1864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x v="192"/>
    <n v="13846"/>
    <x v="1"/>
    <s v="US"/>
    <s v="USD"/>
    <n v="1413312194"/>
    <x v="1865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x v="68"/>
    <n v="430"/>
    <x v="1"/>
    <s v="US"/>
    <s v="USD"/>
    <n v="1427890925"/>
    <x v="1866"/>
    <b v="0"/>
    <n v="10"/>
    <b v="0"/>
    <s v="theater/spaces"/>
    <n v="57"/>
    <n v="43"/>
    <x v="8"/>
    <s v="spaces"/>
    <x v="1866"/>
    <d v="2015-04-01T12:22:05"/>
  </r>
  <r>
    <n v="3417"/>
    <s v="Fury Theatre is Producing Oleanna"/>
    <s v="Fury Theatre is bringing Mamet's powerful play, Oleanna, to life!  Help us get ahead of funding so we can keep theater affordable."/>
    <x v="300"/>
    <n v="1700.01"/>
    <x v="3"/>
    <s v="US"/>
    <s v="USD"/>
    <n v="1414284180"/>
    <x v="1867"/>
    <b v="0"/>
    <n v="45"/>
    <b v="1"/>
    <s v="theater/plays"/>
    <n v="100"/>
    <n v="37.78"/>
    <x v="8"/>
    <s v="plays"/>
    <x v="1867"/>
    <d v="2014-10-26T00:43:00"/>
  </r>
  <r>
    <n v="201"/>
    <s v="Life of Change"/>
    <s v="Everyone has a choice. Can two college students get past their differences to save the life of a man whom they've never met before?"/>
    <x v="216"/>
    <n v="380"/>
    <x v="1"/>
    <s v="US"/>
    <s v="USD"/>
    <n v="1423424329"/>
    <x v="1868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x v="10"/>
    <n v="115297.5"/>
    <x v="1"/>
    <s v="US"/>
    <s v="USD"/>
    <n v="1481173140"/>
    <x v="1869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x v="302"/>
    <n v="116"/>
    <x v="0"/>
    <s v="US"/>
    <s v="USD"/>
    <n v="1478733732"/>
    <x v="1870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x v="49"/>
    <n v="35135"/>
    <x v="1"/>
    <s v="CA"/>
    <s v="CAD"/>
    <n v="1447909401"/>
    <x v="187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x v="34"/>
    <n v="7433.48"/>
    <x v="1"/>
    <s v="US"/>
    <s v="USD"/>
    <n v="1407972712"/>
    <x v="187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x v="9"/>
    <n v="2965"/>
    <x v="1"/>
    <s v="US"/>
    <s v="USD"/>
    <n v="1433395560"/>
    <x v="1873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x v="85"/>
    <n v="2070"/>
    <x v="1"/>
    <s v="US"/>
    <s v="USD"/>
    <n v="1423750542"/>
    <x v="1874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x v="9"/>
    <n v="3000"/>
    <x v="1"/>
    <s v="US"/>
    <s v="USD"/>
    <n v="1484531362"/>
    <x v="1875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x v="7"/>
    <n v="715"/>
    <x v="0"/>
    <s v="US"/>
    <s v="USD"/>
    <n v="1434476849"/>
    <x v="1876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x v="27"/>
    <n v="7173"/>
    <x v="1"/>
    <s v="US"/>
    <s v="USD"/>
    <n v="1429595940"/>
    <x v="1877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2"/>
    <n v="4176"/>
    <x v="1"/>
    <s v="US"/>
    <s v="USD"/>
    <n v="1418769129"/>
    <x v="1878"/>
    <b v="0"/>
    <n v="24"/>
    <b v="0"/>
    <s v="theater/musical"/>
    <n v="60"/>
    <n v="174"/>
    <x v="8"/>
    <s v="musical"/>
    <x v="1878"/>
    <d v="2014-12-16T22:32:09"/>
  </r>
  <r>
    <n v="1292"/>
    <s v="Season Scandinavia"/>
    <s v="Empty Deck presents the most exciting unknown contemporary Scandinavian plays in co-production with The Other Room Theatre, Cardiff."/>
    <x v="300"/>
    <n v="1870"/>
    <x v="3"/>
    <s v="GB"/>
    <s v="GBP"/>
    <n v="1444172340"/>
    <x v="1879"/>
    <b v="0"/>
    <n v="52"/>
    <b v="1"/>
    <s v="theater/plays"/>
    <n v="110"/>
    <n v="35.96"/>
    <x v="8"/>
    <s v="plays"/>
    <x v="1879"/>
    <d v="2015-10-06T22:59:00"/>
  </r>
  <r>
    <n v="1792"/>
    <s v="Bensinger's: Photographs by Helaine Garren"/>
    <s v="In 1970 Helaine Garren shot a series of images at Bensingerâ€™s Pool Hall in Chicago, Illinois."/>
    <x v="32"/>
    <n v="15281"/>
    <x v="1"/>
    <s v="US"/>
    <s v="USD"/>
    <n v="1439189940"/>
    <x v="1880"/>
    <b v="1"/>
    <n v="139"/>
    <b v="0"/>
    <s v="photography/photobooks"/>
    <n v="61"/>
    <n v="109.94"/>
    <x v="7"/>
    <s v="photobooks"/>
    <x v="1880"/>
    <d v="2015-08-10T06:59:00"/>
  </r>
  <r>
    <n v="3955"/>
    <s v="FHE High School Presents: Snow Queen and Once On This Island"/>
    <s v="FHE High School Theatre Booster Fund Raiser for Costumes --Fall Play Snow Queen and Spring Musical Once on this Island"/>
    <x v="123"/>
    <n v="425"/>
    <x v="1"/>
    <s v="US"/>
    <s v="USD"/>
    <n v="1448745741"/>
    <x v="1881"/>
    <b v="0"/>
    <n v="8"/>
    <b v="0"/>
    <s v="theater/plays"/>
    <n v="24"/>
    <n v="53.13"/>
    <x v="8"/>
    <s v="plays"/>
    <x v="1881"/>
    <d v="2015-11-28T21:22:21"/>
  </r>
  <r>
    <n v="3383"/>
    <s v="Gore Vidal's THE BEST MAN, by Seat of the Pants Productions"/>
    <s v="Art imitates life: This prophetic 1960 satire follows presidential candidates who stop at nothing to capture their party's nomination."/>
    <x v="123"/>
    <n v="1955"/>
    <x v="3"/>
    <s v="US"/>
    <s v="USD"/>
    <n v="1466707620"/>
    <x v="1882"/>
    <b v="0"/>
    <n v="30"/>
    <b v="1"/>
    <s v="theater/plays"/>
    <n v="112"/>
    <n v="65.17"/>
    <x v="8"/>
    <s v="plays"/>
    <x v="1882"/>
    <d v="2016-06-23T18:47:00"/>
  </r>
  <r>
    <n v="3355"/>
    <s v="Jelly Beans at Theatre503"/>
    <s v="Help get Jelly Beans to the Theatre503 stage. An important piece of new writing by Dan Pick, produced by Kuleshov Theatre"/>
    <x v="123"/>
    <n v="2210"/>
    <x v="3"/>
    <s v="GB"/>
    <s v="GBP"/>
    <n v="1462879020"/>
    <x v="1883"/>
    <b v="0"/>
    <n v="15"/>
    <b v="1"/>
    <s v="theater/plays"/>
    <n v="126"/>
    <n v="147.33000000000001"/>
    <x v="8"/>
    <s v="plays"/>
    <x v="1883"/>
    <d v="2016-05-10T11:17:00"/>
  </r>
  <r>
    <n v="1076"/>
    <s v="Kaptain Brawe 2: A Space Travesty"/>
    <s v="A comical point and click adventure by veteran team of Broken Sword and Monkey Island fame - Steve Ince and Bill Tiller"/>
    <x v="70"/>
    <n v="47074"/>
    <x v="1"/>
    <s v="US"/>
    <s v="USD"/>
    <n v="1410426250"/>
    <x v="1884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x v="106"/>
    <n v="21994"/>
    <x v="1"/>
    <s v="US"/>
    <s v="USD"/>
    <n v="1467694740"/>
    <x v="1885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x v="68"/>
    <n v="480"/>
    <x v="1"/>
    <s v="US"/>
    <s v="USD"/>
    <n v="1431536015"/>
    <x v="1886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1"/>
    <n v="71771"/>
    <x v="0"/>
    <s v="US"/>
    <s v="USD"/>
    <n v="1417690734"/>
    <x v="1887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x v="59"/>
    <n v="1302"/>
    <x v="1"/>
    <s v="US"/>
    <s v="USD"/>
    <n v="1424056873"/>
    <x v="1888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x v="303"/>
    <n v="21158"/>
    <x v="1"/>
    <s v="US"/>
    <s v="USD"/>
    <n v="1414193160"/>
    <x v="1889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x v="38"/>
    <n v="130"/>
    <x v="1"/>
    <s v="GB"/>
    <s v="GBP"/>
    <n v="1433930302"/>
    <x v="1890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x v="30"/>
    <n v="6684"/>
    <x v="1"/>
    <s v="US"/>
    <s v="USD"/>
    <n v="1443636000"/>
    <x v="1891"/>
    <b v="0"/>
    <n v="67"/>
    <b v="0"/>
    <s v="theater/spaces"/>
    <n v="67"/>
    <n v="99.76"/>
    <x v="8"/>
    <s v="spaces"/>
    <x v="1891"/>
    <d v="2015-09-30T18:00:00"/>
  </r>
  <r>
    <n v="2911"/>
    <s v="The Drama Factory presents &quot; The Moon Princess &quot;"/>
    <s v="The Most Beautiful Things in Japan are Hidden...Our different &amp; original play from the Japanese folk tale The Bamboo Cutters Daughter."/>
    <x v="304"/>
    <n v="657"/>
    <x v="1"/>
    <s v="US"/>
    <s v="USD"/>
    <n v="1435429626"/>
    <x v="1892"/>
    <b v="0"/>
    <n v="14"/>
    <b v="0"/>
    <s v="theater/plays"/>
    <n v="37"/>
    <n v="46.93"/>
    <x v="8"/>
    <s v="plays"/>
    <x v="1892"/>
    <d v="2015-06-27T18:27:06"/>
  </r>
  <r>
    <n v="877"/>
    <s v="A Saxidentals Music Video!!!"/>
    <s v="The Saxidentals are a Laie, HI based saxophone quartet. We have been playing gigs all around Laie and would love to make a music video!"/>
    <x v="59"/>
    <n v="1351"/>
    <x v="1"/>
    <s v="US"/>
    <s v="USD"/>
    <n v="1387479360"/>
    <x v="1893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x v="272"/>
    <n v="855"/>
    <x v="1"/>
    <s v="US"/>
    <s v="USD"/>
    <n v="1445439674"/>
    <x v="189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x v="30"/>
    <n v="6755"/>
    <x v="1"/>
    <s v="US"/>
    <s v="USD"/>
    <n v="1481809189"/>
    <x v="1895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x v="74"/>
    <n v="85192"/>
    <x v="0"/>
    <s v="US"/>
    <s v="USD"/>
    <n v="1468108198"/>
    <x v="1896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x v="89"/>
    <n v="351"/>
    <x v="1"/>
    <s v="US"/>
    <s v="USD"/>
    <n v="1393181018"/>
    <x v="1897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x v="32"/>
    <n v="17590"/>
    <x v="0"/>
    <s v="GB"/>
    <s v="GBP"/>
    <n v="1475333917"/>
    <x v="1898"/>
    <b v="0"/>
    <n v="46"/>
    <b v="0"/>
    <s v="technology/wearables"/>
    <n v="70"/>
    <n v="382.39"/>
    <x v="1"/>
    <s v="wearables"/>
    <x v="1898"/>
    <d v="2016-10-01T14:58:37"/>
  </r>
  <r>
    <n v="3275"/>
    <s v="The Hurtling Stillness. A story about angels and clowns"/>
    <s v="The Whitelisted Theatre Company is a non-profit arts organization dedicated to producing the most relevant European plays in NYC."/>
    <x v="304"/>
    <n v="1805"/>
    <x v="3"/>
    <s v="US"/>
    <s v="USD"/>
    <n v="1423456200"/>
    <x v="1899"/>
    <b v="1"/>
    <n v="12"/>
    <b v="1"/>
    <s v="theater/plays"/>
    <n v="100"/>
    <n v="150.41999999999999"/>
    <x v="8"/>
    <s v="plays"/>
    <x v="1899"/>
    <d v="2015-02-09T04:30:00"/>
  </r>
  <r>
    <n v="3270"/>
    <s v="'Cornermen' - Smoke &amp; Oakum Theatre return to the Fringe!"/>
    <s v="Once again Smoke &amp; Oakum Theatre is heading up to the Edinburgh Festival with its latest show, 'Cornermen'. Welcome to our Kickstarter!"/>
    <x v="304"/>
    <n v="1830"/>
    <x v="3"/>
    <s v="GB"/>
    <s v="GBP"/>
    <n v="1436705265"/>
    <x v="1900"/>
    <b v="1"/>
    <n v="30"/>
    <b v="1"/>
    <s v="theater/plays"/>
    <n v="102"/>
    <n v="61"/>
    <x v="8"/>
    <s v="plays"/>
    <x v="1900"/>
    <d v="2015-07-12T12:47:45"/>
  </r>
  <r>
    <n v="1871"/>
    <s v="The Adventures of Bible Bear"/>
    <s v="Journey with Bible Bear through each of the books of the Bible, exploring stories while learning verses, songs, and preschool concepts!"/>
    <x v="46"/>
    <n v="4666"/>
    <x v="1"/>
    <s v="US"/>
    <s v="USD"/>
    <n v="1416512901"/>
    <x v="19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x v="5"/>
    <n v="14598"/>
    <x v="1"/>
    <s v="US"/>
    <s v="USD"/>
    <n v="1444876253"/>
    <x v="1902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x v="26"/>
    <n v="750"/>
    <x v="1"/>
    <s v="US"/>
    <s v="USD"/>
    <n v="1483137311"/>
    <x v="1903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x v="10"/>
    <n v="150102"/>
    <x v="0"/>
    <s v="US"/>
    <s v="USD"/>
    <n v="1446217183"/>
    <x v="1904"/>
    <b v="0"/>
    <n v="161"/>
    <b v="0"/>
    <s v="technology/wearables"/>
    <n v="75"/>
    <n v="932.31"/>
    <x v="1"/>
    <s v="wearables"/>
    <x v="1904"/>
    <d v="2015-10-30T14:59:43"/>
  </r>
  <r>
    <n v="3477"/>
    <s v="PCSF's Biannual 24-Hour Play Festival"/>
    <s v="8 ten-minute plays, written, directed, rehearsed, and fully produced in only 24 hours! Are we crazy? You bet we are!"/>
    <x v="304"/>
    <n v="2076"/>
    <x v="3"/>
    <s v="US"/>
    <s v="USD"/>
    <n v="1431831600"/>
    <x v="1905"/>
    <b v="0"/>
    <n v="39"/>
    <b v="1"/>
    <s v="theater/plays"/>
    <n v="115"/>
    <n v="53.23"/>
    <x v="8"/>
    <s v="plays"/>
    <x v="1905"/>
    <d v="2015-05-17T03:00:00"/>
  </r>
  <r>
    <n v="3303"/>
    <s v="VisiÃ³n Latino Theatre Company"/>
    <s v="VisiÃ³n Latino Theatre Company was founded by three young latino professionals sharing the stories of everyday latinos."/>
    <x v="304"/>
    <n v="2086"/>
    <x v="3"/>
    <s v="US"/>
    <s v="USD"/>
    <n v="1427553484"/>
    <x v="1906"/>
    <b v="0"/>
    <n v="35"/>
    <b v="1"/>
    <s v="theater/plays"/>
    <n v="116"/>
    <n v="59.6"/>
    <x v="8"/>
    <s v="plays"/>
    <x v="1906"/>
    <d v="2015-03-28T14:38:04"/>
  </r>
  <r>
    <n v="707"/>
    <s v="Hy - hidden wireless earbuds you never have to take off"/>
    <s v="Forget your headphones. Wear Hy all day for voice-controlled music, calls, biometrics and more, with a huge battery and hidden fit."/>
    <x v="100"/>
    <n v="53670.6"/>
    <x v="1"/>
    <s v="GB"/>
    <s v="GBP"/>
    <n v="1483286127"/>
    <x v="190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x v="59"/>
    <n v="1580"/>
    <x v="1"/>
    <s v="CA"/>
    <s v="CAD"/>
    <n v="1482663600"/>
    <x v="190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x v="114"/>
    <n v="107148.74"/>
    <x v="1"/>
    <s v="US"/>
    <s v="USD"/>
    <n v="1385136000"/>
    <x v="1909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x v="32"/>
    <n v="20552"/>
    <x v="0"/>
    <s v="US"/>
    <s v="USD"/>
    <n v="1455814827"/>
    <x v="1910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x v="106"/>
    <n v="28986.16"/>
    <x v="1"/>
    <s v="US"/>
    <s v="USD"/>
    <n v="1466449140"/>
    <x v="1911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x v="56"/>
    <n v="84947"/>
    <x v="0"/>
    <s v="US"/>
    <s v="USD"/>
    <n v="1418849028"/>
    <x v="1912"/>
    <b v="0"/>
    <n v="224"/>
    <b v="0"/>
    <s v="technology/wearables"/>
    <n v="85"/>
    <n v="379.23"/>
    <x v="1"/>
    <s v="wearables"/>
    <x v="1912"/>
    <d v="2014-12-17T20:43:48"/>
  </r>
  <r>
    <n v="3148"/>
    <s v="The Aurora Project: A Sci-Fi Epic by Bella Poynton"/>
    <s v="Help fund The Aurora Project, an immersive science fiction epic."/>
    <x v="304"/>
    <n v="2361"/>
    <x v="3"/>
    <s v="US"/>
    <s v="USD"/>
    <n v="1412136000"/>
    <x v="1913"/>
    <b v="1"/>
    <n v="57"/>
    <b v="1"/>
    <s v="theater/plays"/>
    <n v="131"/>
    <n v="41.42"/>
    <x v="8"/>
    <s v="plays"/>
    <x v="1913"/>
    <d v="2014-10-01T04:00:00"/>
  </r>
  <r>
    <n v="3797"/>
    <s v="FACING EAST: New LGBT Musical Eyes London Concert"/>
    <s v="FACING EAST, a dramatic new musical, follows an upstanding mormon couple facing the suicide of the gay son. Help us bring it to London!"/>
    <x v="24"/>
    <n v="5380"/>
    <x v="1"/>
    <s v="US"/>
    <s v="USD"/>
    <n v="1429564165"/>
    <x v="1914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x v="302"/>
    <n v="190"/>
    <x v="0"/>
    <s v="US"/>
    <s v="USD"/>
    <n v="1468351341"/>
    <x v="1915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x v="85"/>
    <n v="3501.52"/>
    <x v="3"/>
    <s v="US"/>
    <s v="USD"/>
    <n v="1460754000"/>
    <x v="1916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x v="27"/>
    <n v="12029"/>
    <x v="3"/>
    <s v="US"/>
    <s v="USD"/>
    <n v="1402896600"/>
    <x v="1917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x v="59"/>
    <n v="2004"/>
    <x v="3"/>
    <s v="US"/>
    <s v="USD"/>
    <n v="1442167912"/>
    <x v="1918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x v="27"/>
    <n v="12042"/>
    <x v="3"/>
    <s v="US"/>
    <s v="USD"/>
    <n v="1450307284"/>
    <x v="1919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x v="305"/>
    <n v="13"/>
    <x v="3"/>
    <s v="US"/>
    <s v="USD"/>
    <n v="1453748434"/>
    <x v="1920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x v="306"/>
    <n v="28520"/>
    <x v="3"/>
    <s v="US"/>
    <s v="USD"/>
    <n v="1463111940"/>
    <x v="1921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x v="59"/>
    <n v="2000"/>
    <x v="3"/>
    <s v="US"/>
    <s v="USD"/>
    <n v="1412516354"/>
    <x v="1922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x v="59"/>
    <n v="2000"/>
    <x v="3"/>
    <s v="US"/>
    <s v="USD"/>
    <n v="1412648537"/>
    <x v="1923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x v="27"/>
    <n v="12000"/>
    <x v="3"/>
    <s v="US"/>
    <s v="USD"/>
    <n v="1445660045"/>
    <x v="1924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x v="6"/>
    <n v="600"/>
    <x v="3"/>
    <s v="GB"/>
    <s v="GBP"/>
    <n v="1422637200"/>
    <x v="1925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x v="5"/>
    <n v="20025.14"/>
    <x v="3"/>
    <s v="US"/>
    <s v="USD"/>
    <n v="1442264400"/>
    <x v="192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x v="115"/>
    <n v="900"/>
    <x v="3"/>
    <s v="US"/>
    <s v="USD"/>
    <n v="1304395140"/>
    <x v="1927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x v="4"/>
    <n v="4000.5"/>
    <x v="3"/>
    <s v="US"/>
    <s v="USD"/>
    <n v="1318189261"/>
    <x v="1928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x v="89"/>
    <n v="500"/>
    <x v="3"/>
    <s v="US"/>
    <s v="USD"/>
    <n v="1305483086"/>
    <x v="1929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x v="89"/>
    <n v="502"/>
    <x v="3"/>
    <s v="US"/>
    <s v="USD"/>
    <n v="1310454499"/>
    <x v="1930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x v="9"/>
    <n v="5000"/>
    <x v="3"/>
    <s v="US"/>
    <s v="USD"/>
    <n v="1352055886"/>
    <x v="1931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x v="85"/>
    <n v="3500"/>
    <x v="3"/>
    <s v="US"/>
    <s v="USD"/>
    <n v="1359052710"/>
    <x v="1932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x v="131"/>
    <n v="4522.22"/>
    <x v="3"/>
    <s v="US"/>
    <s v="USD"/>
    <n v="1276110000"/>
    <x v="1933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x v="89"/>
    <n v="500"/>
    <x v="0"/>
    <s v="US"/>
    <s v="USD"/>
    <n v="1436738772"/>
    <x v="1934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x v="9"/>
    <n v="5000"/>
    <x v="3"/>
    <s v="US"/>
    <s v="USD"/>
    <n v="1279555200"/>
    <x v="1935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x v="30"/>
    <n v="10046"/>
    <x v="3"/>
    <s v="US"/>
    <s v="USD"/>
    <n v="1330115638"/>
    <x v="1936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x v="3"/>
    <n v="55201.52"/>
    <x v="3"/>
    <s v="US"/>
    <s v="USD"/>
    <n v="1461955465"/>
    <x v="1937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x v="6"/>
    <n v="601"/>
    <x v="3"/>
    <s v="US"/>
    <s v="USD"/>
    <n v="1439246991"/>
    <x v="1938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x v="26"/>
    <n v="1000"/>
    <x v="3"/>
    <s v="US"/>
    <s v="USD"/>
    <n v="1431046372"/>
    <x v="1939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x v="249"/>
    <n v="10526"/>
    <x v="3"/>
    <s v="US"/>
    <s v="USD"/>
    <n v="1365395580"/>
    <x v="194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x v="40"/>
    <n v="8035"/>
    <x v="3"/>
    <s v="US"/>
    <s v="USD"/>
    <n v="1372536787"/>
    <x v="1941"/>
    <b v="0"/>
    <n v="73"/>
    <b v="1"/>
    <s v="film &amp; video/documentary"/>
    <n v="100"/>
    <n v="110.07"/>
    <x v="0"/>
    <s v="documentary"/>
    <x v="1941"/>
    <d v="2013-06-29T20:13:07"/>
  </r>
  <r>
    <n v="3328"/>
    <s v="3 Days In Savannah Part II"/>
    <s v="&quot;3 Days In Savannah&quot; explores the issues of love, racism, and regret while reminding us that, &quot;life is a game and love is the prize.&quot;"/>
    <x v="304"/>
    <n v="2635"/>
    <x v="3"/>
    <s v="US"/>
    <s v="USD"/>
    <n v="1404522000"/>
    <x v="1942"/>
    <b v="0"/>
    <n v="9"/>
    <b v="1"/>
    <s v="theater/plays"/>
    <n v="146"/>
    <n v="292.77999999999997"/>
    <x v="8"/>
    <s v="plays"/>
    <x v="1942"/>
    <d v="2014-07-05T01:00:00"/>
  </r>
  <r>
    <n v="2916"/>
    <s v="An Interview With Gaddafi - The Stage Play"/>
    <s v="The moving dramatisation of one man's journey to find the truth behind the Libyan regime change."/>
    <x v="307"/>
    <n v="145"/>
    <x v="1"/>
    <s v="GB"/>
    <s v="GBP"/>
    <n v="1400498789"/>
    <x v="1943"/>
    <b v="0"/>
    <n v="7"/>
    <b v="0"/>
    <s v="theater/plays"/>
    <n v="8"/>
    <n v="20.71"/>
    <x v="8"/>
    <s v="plays"/>
    <x v="1943"/>
    <d v="2014-05-19T11:26:29"/>
  </r>
  <r>
    <n v="3176"/>
    <s v="Romeo and Juliet at Moody's Pub"/>
    <s v="Romeo and Juliet at Moody's Pub is an adapted, 90-minute version of Shakespeare's classic tragedy, performed for free in a restaurant"/>
    <x v="296"/>
    <n v="2182"/>
    <x v="3"/>
    <s v="US"/>
    <s v="USD"/>
    <n v="1376838000"/>
    <x v="1944"/>
    <b v="1"/>
    <n v="55"/>
    <b v="1"/>
    <s v="theater/plays"/>
    <n v="115"/>
    <n v="39.67"/>
    <x v="8"/>
    <s v="plays"/>
    <x v="1944"/>
    <d v="2013-08-18T15:00:00"/>
  </r>
  <r>
    <n v="652"/>
    <s v="The Zossom Phone Case"/>
    <s v="Zossom is a smart phone case with a strap. Forget the days of shattered screens and scratches. The Zossom case keeps your phone safe."/>
    <x v="1"/>
    <n v="3014"/>
    <x v="3"/>
    <s v="US"/>
    <s v="USD"/>
    <n v="1480613650"/>
    <x v="1945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x v="5"/>
    <n v="20070"/>
    <x v="3"/>
    <s v="US"/>
    <s v="USD"/>
    <n v="1450018912"/>
    <x v="1946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x v="12"/>
    <n v="7003"/>
    <x v="3"/>
    <s v="NL"/>
    <s v="EUR"/>
    <n v="1421319240"/>
    <x v="1947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x v="59"/>
    <n v="2005"/>
    <x v="3"/>
    <s v="US"/>
    <s v="USD"/>
    <n v="1407701966"/>
    <x v="1948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x v="219"/>
    <n v="700"/>
    <x v="3"/>
    <s v="US"/>
    <s v="USD"/>
    <n v="1345918302"/>
    <x v="1949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x v="29"/>
    <n v="2511.11"/>
    <x v="3"/>
    <s v="US"/>
    <s v="USD"/>
    <n v="1383861483"/>
    <x v="1950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x v="9"/>
    <n v="5001"/>
    <x v="3"/>
    <s v="US"/>
    <s v="USD"/>
    <n v="1335542446"/>
    <x v="1951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x v="11"/>
    <n v="5500"/>
    <x v="3"/>
    <s v="US"/>
    <s v="USD"/>
    <n v="1311393540"/>
    <x v="1952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x v="131"/>
    <n v="4500"/>
    <x v="3"/>
    <s v="CA"/>
    <s v="CAD"/>
    <n v="1419224340"/>
    <x v="1953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x v="308"/>
    <n v="17482"/>
    <x v="3"/>
    <s v="US"/>
    <s v="USD"/>
    <n v="1430712060"/>
    <x v="1954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x v="34"/>
    <n v="12554"/>
    <x v="3"/>
    <s v="US"/>
    <s v="USD"/>
    <n v="1351495284"/>
    <x v="1955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x v="164"/>
    <n v="10"/>
    <x v="3"/>
    <s v="US"/>
    <s v="USD"/>
    <n v="1436555376"/>
    <x v="195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x v="173"/>
    <n v="300"/>
    <x v="3"/>
    <s v="US"/>
    <s v="USD"/>
    <n v="1429038033"/>
    <x v="1957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x v="173"/>
    <n v="300"/>
    <x v="3"/>
    <s v="US"/>
    <s v="USD"/>
    <n v="1424116709"/>
    <x v="1958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x v="7"/>
    <n v="1200"/>
    <x v="3"/>
    <s v="ES"/>
    <s v="EUR"/>
    <n v="1448463431"/>
    <x v="1959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x v="12"/>
    <n v="7000.58"/>
    <x v="3"/>
    <s v="GB"/>
    <s v="GBP"/>
    <n v="1459414016"/>
    <x v="1960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x v="266"/>
    <n v="9545"/>
    <x v="3"/>
    <s v="US"/>
    <s v="USD"/>
    <n v="1389474145"/>
    <x v="1961"/>
    <b v="1"/>
    <n v="50"/>
    <b v="1"/>
    <s v="music/rock"/>
    <n v="100"/>
    <n v="190.9"/>
    <x v="3"/>
    <s v="rock"/>
    <x v="1961"/>
    <d v="2014-01-11T21:02:25"/>
  </r>
  <r>
    <n v="4009"/>
    <s v="A play by Gabriel Kemlo about lost ideals, and new starts"/>
    <s v="Against the decline of Thatcherism, the fall of the Wall, and the rise of Acid House. This comedy is a 'Withnail &amp; I' for 1993."/>
    <x v="309"/>
    <n v="75"/>
    <x v="1"/>
    <s v="GB"/>
    <s v="GBP"/>
    <n v="1410281360"/>
    <x v="1962"/>
    <b v="0"/>
    <n v="3"/>
    <b v="0"/>
    <s v="theater/plays"/>
    <n v="4"/>
    <n v="25"/>
    <x v="8"/>
    <s v="plays"/>
    <x v="1962"/>
    <d v="2014-09-09T16:49:20"/>
  </r>
  <r>
    <n v="3609"/>
    <s v="KHOJALY - Giving a voice to refugees across the world"/>
    <s v="KHOJALY is a new play that gives a voice to refugees the world over, telling the story of the survivors of the 1992 massacre in Khojaly"/>
    <x v="310"/>
    <n v="3005"/>
    <x v="3"/>
    <s v="GB"/>
    <s v="GBP"/>
    <n v="1459378085"/>
    <x v="1963"/>
    <b v="0"/>
    <n v="21"/>
    <b v="1"/>
    <s v="theater/plays"/>
    <n v="153"/>
    <n v="143.1"/>
    <x v="8"/>
    <s v="plays"/>
    <x v="1963"/>
    <d v="2016-03-30T22:48:05"/>
  </r>
  <r>
    <n v="1363"/>
    <s v="A Book about Hidden Disease Causing Products we use Everyday"/>
    <s v="Identifying cancer and disease products we use everyday and are totally unaware of. Then substituting them with healthy alternatives"/>
    <x v="38"/>
    <n v="200"/>
    <x v="3"/>
    <s v="US"/>
    <s v="USD"/>
    <n v="1455523140"/>
    <x v="1964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x v="58"/>
    <n v="7520"/>
    <x v="3"/>
    <s v="US"/>
    <s v="USD"/>
    <n v="1426523752"/>
    <x v="1965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x v="25"/>
    <n v="1502.5"/>
    <x v="3"/>
    <s v="US"/>
    <s v="USD"/>
    <n v="1318633200"/>
    <x v="1966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x v="59"/>
    <n v="2000.66"/>
    <x v="3"/>
    <s v="US"/>
    <s v="USD"/>
    <n v="1327723459"/>
    <x v="1967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x v="30"/>
    <n v="10000"/>
    <x v="3"/>
    <s v="US"/>
    <s v="USD"/>
    <n v="1326690000"/>
    <x v="1968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x v="304"/>
    <n v="1800"/>
    <x v="3"/>
    <s v="US"/>
    <s v="USD"/>
    <n v="1330789165"/>
    <x v="1969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x v="7"/>
    <n v="1200"/>
    <x v="3"/>
    <s v="US"/>
    <s v="USD"/>
    <n v="1308011727"/>
    <x v="1970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x v="58"/>
    <n v="7525.12"/>
    <x v="3"/>
    <s v="US"/>
    <s v="USD"/>
    <n v="1355437052"/>
    <x v="1971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x v="120"/>
    <n v="2400"/>
    <x v="2"/>
    <s v="US"/>
    <s v="USD"/>
    <n v="1489700230"/>
    <x v="1972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x v="24"/>
    <n v="6025"/>
    <x v="3"/>
    <s v="US"/>
    <s v="USD"/>
    <n v="1472270340"/>
    <x v="1973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x v="173"/>
    <n v="300"/>
    <x v="3"/>
    <s v="CA"/>
    <s v="CAD"/>
    <n v="1391194860"/>
    <x v="1974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x v="1"/>
    <n v="3002"/>
    <x v="3"/>
    <s v="US"/>
    <s v="USD"/>
    <n v="1389146880"/>
    <x v="1975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5"/>
    <n v="20032"/>
    <x v="3"/>
    <s v="US"/>
    <s v="USD"/>
    <n v="1399672800"/>
    <x v="1976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x v="26"/>
    <n v="1001.49"/>
    <x v="3"/>
    <s v="US"/>
    <s v="USD"/>
    <n v="1317438000"/>
    <x v="197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6"/>
    <n v="1000"/>
    <x v="3"/>
    <s v="US"/>
    <s v="USD"/>
    <n v="1466139300"/>
    <x v="197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x v="173"/>
    <n v="301"/>
    <x v="3"/>
    <s v="US"/>
    <s v="USD"/>
    <n v="1350505059"/>
    <x v="197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x v="273"/>
    <n v="1301"/>
    <x v="3"/>
    <s v="US"/>
    <s v="USD"/>
    <n v="1406509200"/>
    <x v="1980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x v="1"/>
    <n v="3000"/>
    <x v="3"/>
    <s v="US"/>
    <s v="USD"/>
    <n v="1410546413"/>
    <x v="1981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x v="104"/>
    <n v="3210"/>
    <x v="3"/>
    <s v="US"/>
    <s v="USD"/>
    <n v="1309825866"/>
    <x v="1982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x v="29"/>
    <n v="2500"/>
    <x v="3"/>
    <s v="US"/>
    <s v="USD"/>
    <n v="1317576973"/>
    <x v="198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x v="1"/>
    <n v="3000"/>
    <x v="3"/>
    <s v="US"/>
    <s v="USD"/>
    <n v="1322751735"/>
    <x v="1984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x v="24"/>
    <n v="6020"/>
    <x v="3"/>
    <s v="US"/>
    <s v="USD"/>
    <n v="1331174635"/>
    <x v="198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x v="59"/>
    <n v="2007"/>
    <x v="3"/>
    <s v="US"/>
    <s v="USD"/>
    <n v="1401253140"/>
    <x v="1986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x v="173"/>
    <n v="300"/>
    <x v="3"/>
    <s v="US"/>
    <s v="USD"/>
    <n v="1366064193"/>
    <x v="1987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x v="311"/>
    <n v="153"/>
    <x v="3"/>
    <s v="US"/>
    <s v="USD"/>
    <n v="1488473351"/>
    <x v="1988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x v="26"/>
    <n v="1000"/>
    <x v="3"/>
    <s v="US"/>
    <s v="USD"/>
    <n v="1429365320"/>
    <x v="1989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x v="29"/>
    <n v="2503"/>
    <x v="3"/>
    <s v="US"/>
    <s v="USD"/>
    <n v="1465192867"/>
    <x v="1990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x v="59"/>
    <n v="2000"/>
    <x v="3"/>
    <s v="US"/>
    <s v="USD"/>
    <n v="1384580373"/>
    <x v="1991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x v="29"/>
    <n v="2503"/>
    <x v="3"/>
    <s v="GB"/>
    <s v="GBP"/>
    <n v="1441393210"/>
    <x v="1992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x v="25"/>
    <n v="1501"/>
    <x v="3"/>
    <s v="US"/>
    <s v="USD"/>
    <n v="1378439940"/>
    <x v="1993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x v="26"/>
    <n v="1001"/>
    <x v="3"/>
    <s v="US"/>
    <s v="USD"/>
    <n v="1340733600"/>
    <x v="1994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x v="29"/>
    <n v="2500"/>
    <x v="3"/>
    <s v="US"/>
    <s v="USD"/>
    <n v="1368066453"/>
    <x v="1995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x v="59"/>
    <n v="2000"/>
    <x v="3"/>
    <s v="US"/>
    <s v="USD"/>
    <n v="1352573869"/>
    <x v="1996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9"/>
    <n v="5000.18"/>
    <x v="3"/>
    <s v="US"/>
    <s v="USD"/>
    <n v="1286756176"/>
    <x v="1997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x v="59"/>
    <n v="2000"/>
    <x v="3"/>
    <s v="US"/>
    <s v="USD"/>
    <n v="1444516084"/>
    <x v="1998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x v="26"/>
    <n v="1001"/>
    <x v="3"/>
    <s v="US"/>
    <s v="USD"/>
    <n v="1312224383"/>
    <x v="1999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x v="25"/>
    <n v="1500.76"/>
    <x v="3"/>
    <s v="US"/>
    <s v="USD"/>
    <n v="1338083997"/>
    <x v="2000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x v="24"/>
    <n v="6000"/>
    <x v="3"/>
    <s v="US"/>
    <s v="USD"/>
    <n v="1364597692"/>
    <x v="2001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x v="9"/>
    <n v="5000"/>
    <x v="3"/>
    <s v="US"/>
    <s v="USD"/>
    <n v="1461336720"/>
    <x v="2002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x v="40"/>
    <n v="8026"/>
    <x v="3"/>
    <s v="US"/>
    <s v="USD"/>
    <n v="1340914571"/>
    <x v="2003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x v="46"/>
    <n v="6500"/>
    <x v="3"/>
    <s v="US"/>
    <s v="USD"/>
    <n v="1429505400"/>
    <x v="2004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x v="131"/>
    <n v="4518"/>
    <x v="3"/>
    <s v="US"/>
    <s v="USD"/>
    <n v="1439611140"/>
    <x v="2005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x v="30"/>
    <n v="10025"/>
    <x v="3"/>
    <s v="US"/>
    <s v="USD"/>
    <n v="1422913152"/>
    <x v="2006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x v="1"/>
    <n v="3003"/>
    <x v="3"/>
    <s v="GB"/>
    <s v="GBP"/>
    <n v="1425682174"/>
    <x v="2007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x v="312"/>
    <n v="11500"/>
    <x v="3"/>
    <s v="CA"/>
    <s v="CAD"/>
    <n v="1425937761"/>
    <x v="2008"/>
    <b v="0"/>
    <n v="84"/>
    <b v="1"/>
    <s v="technology/space exploration"/>
    <n v="100"/>
    <n v="136.9"/>
    <x v="1"/>
    <s v="space exploration"/>
    <x v="2008"/>
    <d v="2015-03-09T21:49:21"/>
  </r>
  <r>
    <n v="2847"/>
    <s v="COLOR ME"/>
    <s v="Dark secrets come to light when Mariah meets Stella. They find a way to face the south's largest elephant in the room: RACISM."/>
    <x v="59"/>
    <n v="0"/>
    <x v="1"/>
    <s v="US"/>
    <s v="USD"/>
    <n v="1464031265"/>
    <x v="2009"/>
    <b v="0"/>
    <n v="0"/>
    <b v="0"/>
    <s v="theater/plays"/>
    <n v="0"/>
    <n v="0"/>
    <x v="8"/>
    <s v="plays"/>
    <x v="2009"/>
    <d v="2016-05-23T19:21:05"/>
  </r>
  <r>
    <n v="3916"/>
    <s v="Final exam"/>
    <s v="We're a small group of University students who need a little help making our final exam production the best product possible."/>
    <x v="59"/>
    <n v="0"/>
    <x v="1"/>
    <s v="DK"/>
    <s v="DKK"/>
    <n v="1464952752"/>
    <x v="2010"/>
    <b v="0"/>
    <n v="0"/>
    <b v="0"/>
    <s v="theater/plays"/>
    <n v="0"/>
    <n v="0"/>
    <x v="8"/>
    <s v="plays"/>
    <x v="2010"/>
    <d v="2016-06-03T11:19:12"/>
  </r>
  <r>
    <n v="3945"/>
    <s v="Camp Curtain Call: Star Wars (A Parody)"/>
    <s v="We do a theatre camp for kids every summer doing parady shows of diff stories for kids to learn theater. This year is Star Wars Parody."/>
    <x v="59"/>
    <n v="5"/>
    <x v="1"/>
    <s v="US"/>
    <s v="USD"/>
    <n v="1431717268"/>
    <x v="2011"/>
    <b v="0"/>
    <n v="1"/>
    <b v="0"/>
    <s v="theater/plays"/>
    <n v="0"/>
    <n v="5"/>
    <x v="8"/>
    <s v="plays"/>
    <x v="2011"/>
    <d v="2015-05-15T19:14:28"/>
  </r>
  <r>
    <n v="3994"/>
    <s v="Poles Apart - A Play in 2 Acts"/>
    <s v="Is Henson willing to dare risk a theatrical speaking tour of his North Pole adventures...and more?"/>
    <x v="59"/>
    <n v="5"/>
    <x v="1"/>
    <s v="US"/>
    <s v="USD"/>
    <n v="1405761690"/>
    <x v="2012"/>
    <b v="0"/>
    <n v="1"/>
    <b v="0"/>
    <s v="theater/plays"/>
    <n v="0"/>
    <n v="5"/>
    <x v="8"/>
    <s v="plays"/>
    <x v="2012"/>
    <d v="2014-07-19T09:21:30"/>
  </r>
  <r>
    <n v="4007"/>
    <s v="POLES APART - A PLAY IN 2 ACTS"/>
    <s v="Is the public ready to hear Matt's story? Is he willing to risk public speaking and the waning reputation among his own race?"/>
    <x v="59"/>
    <n v="5"/>
    <x v="1"/>
    <s v="US"/>
    <s v="USD"/>
    <n v="1409070480"/>
    <x v="2013"/>
    <b v="0"/>
    <n v="1"/>
    <b v="0"/>
    <s v="theater/plays"/>
    <n v="0"/>
    <n v="5"/>
    <x v="8"/>
    <s v="plays"/>
    <x v="2013"/>
    <d v="2014-08-26T16:28:00"/>
  </r>
  <r>
    <n v="2890"/>
    <s v="the Savannah Disputation"/>
    <s v="This Theological Comedy tells a story of when seemingly similar beliefs are discovered to be worlds apart; Damnation-Southern Style."/>
    <x v="59"/>
    <n v="21"/>
    <x v="1"/>
    <s v="US"/>
    <s v="USD"/>
    <n v="1407553200"/>
    <x v="2014"/>
    <b v="0"/>
    <n v="3"/>
    <b v="0"/>
    <s v="theater/plays"/>
    <n v="1"/>
    <n v="7"/>
    <x v="8"/>
    <s v="plays"/>
    <x v="2014"/>
    <d v="2014-08-09T03:00:00"/>
  </r>
  <r>
    <n v="3866"/>
    <s v="a feminine ending, brought to you by the East End Theatre Co"/>
    <s v="A funny, moving, witty piece about a girl, her oboe, and her dreams."/>
    <x v="59"/>
    <n v="11"/>
    <x v="1"/>
    <s v="US"/>
    <s v="USD"/>
    <n v="1458703740"/>
    <x v="2015"/>
    <b v="0"/>
    <n v="2"/>
    <b v="0"/>
    <s v="theater/plays"/>
    <n v="1"/>
    <n v="5.5"/>
    <x v="8"/>
    <s v="plays"/>
    <x v="2015"/>
    <d v="2016-03-23T03:29:00"/>
  </r>
  <r>
    <n v="2922"/>
    <s v="Les Miserables - Backing fund"/>
    <s v="We as a Performing Arts College are to perform 'Les Miserables'. We need backing in order to afford the set, costume and other aspects."/>
    <x v="89"/>
    <n v="500"/>
    <x v="3"/>
    <s v="GB"/>
    <s v="GBP"/>
    <n v="1431982727"/>
    <x v="2016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x v="173"/>
    <n v="300"/>
    <x v="3"/>
    <s v="US"/>
    <s v="USD"/>
    <n v="1422068400"/>
    <x v="2017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x v="26"/>
    <n v="1000"/>
    <x v="3"/>
    <s v="US"/>
    <s v="USD"/>
    <n v="1457135846"/>
    <x v="2018"/>
    <b v="0"/>
    <n v="24"/>
    <b v="1"/>
    <s v="theater/musical"/>
    <n v="100"/>
    <n v="41.67"/>
    <x v="8"/>
    <s v="musical"/>
    <x v="2018"/>
    <d v="2016-03-04T23:57:26"/>
  </r>
  <r>
    <n v="4013"/>
    <s v="Harriet Tubman Woman Of Faith"/>
    <s v="Harriet Tubman Woman of Faith is a remarkable narrative about the life and faith of Harriet Tubman, told through a dream of a teenager."/>
    <x v="59"/>
    <n v="26"/>
    <x v="1"/>
    <s v="US"/>
    <s v="USD"/>
    <n v="1424070823"/>
    <x v="2019"/>
    <b v="0"/>
    <n v="2"/>
    <b v="0"/>
    <s v="theater/plays"/>
    <n v="1"/>
    <n v="13"/>
    <x v="8"/>
    <s v="plays"/>
    <x v="2019"/>
    <d v="2015-02-16T07:13:43"/>
  </r>
  <r>
    <n v="2859"/>
    <s v="Grover Theatre Company (GTC)"/>
    <s v="A theatre company that will create works to inspire young people and get everyone involved."/>
    <x v="59"/>
    <n v="35"/>
    <x v="1"/>
    <s v="AU"/>
    <s v="AUD"/>
    <n v="1444984904"/>
    <x v="2020"/>
    <b v="0"/>
    <n v="1"/>
    <b v="0"/>
    <s v="theater/plays"/>
    <n v="2"/>
    <n v="35"/>
    <x v="8"/>
    <s v="plays"/>
    <x v="2020"/>
    <d v="2015-10-16T08:41:44"/>
  </r>
  <r>
    <n v="2984"/>
    <s v="BABA YAGA: A Traveling Performing Arts Wagon"/>
    <s v="A traveling wooden wagon that transforms into a theatrical playing space presenting FREE original performance while building community!"/>
    <x v="32"/>
    <n v="25088"/>
    <x v="3"/>
    <s v="US"/>
    <s v="USD"/>
    <n v="1472020881"/>
    <x v="202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x v="26"/>
    <n v="1000"/>
    <x v="3"/>
    <s v="GB"/>
    <s v="GBP"/>
    <n v="1466412081"/>
    <x v="2022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x v="30"/>
    <n v="10000"/>
    <x v="3"/>
    <s v="US"/>
    <s v="USD"/>
    <n v="1452174420"/>
    <x v="2023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x v="26"/>
    <n v="1003"/>
    <x v="3"/>
    <s v="US"/>
    <s v="USD"/>
    <n v="1455998867"/>
    <x v="2024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x v="89"/>
    <n v="500"/>
    <x v="3"/>
    <s v="US"/>
    <s v="USD"/>
    <n v="1485885600"/>
    <x v="2025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x v="25"/>
    <n v="1500"/>
    <x v="3"/>
    <s v="US"/>
    <s v="USD"/>
    <n v="1476479447"/>
    <x v="2026"/>
    <b v="0"/>
    <n v="29"/>
    <b v="1"/>
    <s v="theater/spaces"/>
    <n v="100"/>
    <n v="51.72"/>
    <x v="8"/>
    <s v="spaces"/>
    <x v="2026"/>
    <d v="2016-10-14T21:10:47"/>
  </r>
  <r>
    <n v="4107"/>
    <s v="Sacrifice"/>
    <s v="A new dramatic comedy dealing with a father's unwillingness to let go of his past causes major problems for the future of his daughter."/>
    <x v="59"/>
    <n v="41"/>
    <x v="1"/>
    <s v="US"/>
    <s v="USD"/>
    <n v="1411596001"/>
    <x v="2027"/>
    <b v="0"/>
    <n v="4"/>
    <b v="0"/>
    <s v="theater/plays"/>
    <n v="2"/>
    <n v="10.25"/>
    <x v="8"/>
    <s v="plays"/>
    <x v="2027"/>
    <d v="2014-09-24T22:00:01"/>
  </r>
  <r>
    <n v="3861"/>
    <s v="READY OR NOT HERE I COME"/>
    <s v="THE COMING OF THE LORD!"/>
    <x v="59"/>
    <n v="100"/>
    <x v="1"/>
    <s v="US"/>
    <s v="USD"/>
    <n v="1415828820"/>
    <x v="2028"/>
    <b v="0"/>
    <n v="1"/>
    <b v="0"/>
    <s v="theater/plays"/>
    <n v="5"/>
    <n v="100"/>
    <x v="8"/>
    <s v="plays"/>
    <x v="2028"/>
    <d v="2014-11-12T21:47:00"/>
  </r>
  <r>
    <n v="3964"/>
    <s v="MAMA'Z BA-B: The StagePlay"/>
    <s v="&quot;MAMA'Z BA-B&quot; is the story of Marcus Williams who struggles to find a place for himself as a young black male."/>
    <x v="59"/>
    <n v="126"/>
    <x v="1"/>
    <s v="US"/>
    <s v="USD"/>
    <n v="1429460386"/>
    <x v="2029"/>
    <b v="0"/>
    <n v="3"/>
    <b v="0"/>
    <s v="theater/plays"/>
    <n v="6"/>
    <n v="42"/>
    <x v="8"/>
    <s v="plays"/>
    <x v="2029"/>
    <d v="2015-04-19T16:19:46"/>
  </r>
  <r>
    <n v="4003"/>
    <s v="MAMA BA-B: The Stage Play"/>
    <s v="&quot;MAMA'Z BA-B&quot; is the story of Marcus Williams who struggles to find a place for himself as a young black male."/>
    <x v="59"/>
    <n v="201"/>
    <x v="1"/>
    <s v="US"/>
    <s v="USD"/>
    <n v="1424009147"/>
    <x v="2030"/>
    <b v="0"/>
    <n v="2"/>
    <b v="0"/>
    <s v="theater/plays"/>
    <n v="10"/>
    <n v="100.5"/>
    <x v="8"/>
    <s v="plays"/>
    <x v="2030"/>
    <d v="2015-02-15T14:05:47"/>
  </r>
  <r>
    <n v="3978"/>
    <s v="For Colored Girl Play Production"/>
    <s v="Staged play within the communities of eastern ( Kinston Wilson Wilmington ) North Carolina ! Funds will allow a child to attend! THX"/>
    <x v="59"/>
    <n v="214"/>
    <x v="1"/>
    <s v="US"/>
    <s v="USD"/>
    <n v="1422717953"/>
    <x v="2031"/>
    <b v="0"/>
    <n v="8"/>
    <b v="0"/>
    <s v="theater/plays"/>
    <n v="11"/>
    <n v="26.75"/>
    <x v="8"/>
    <s v="plays"/>
    <x v="2031"/>
    <d v="2015-01-31T15:25:53"/>
  </r>
  <r>
    <n v="4088"/>
    <s v="Community Theatre Project-Children's Show (Arthur)"/>
    <s v="Young persons theatre company working in deprived area seeking funding for children's theatrical production."/>
    <x v="59"/>
    <n v="216"/>
    <x v="1"/>
    <s v="GB"/>
    <s v="GBP"/>
    <n v="1421403960"/>
    <x v="2032"/>
    <b v="0"/>
    <n v="3"/>
    <b v="0"/>
    <s v="theater/plays"/>
    <n v="11"/>
    <n v="72"/>
    <x v="8"/>
    <s v="plays"/>
    <x v="2032"/>
    <d v="2015-01-16T10:26:00"/>
  </r>
  <r>
    <n v="3867"/>
    <s v="RUSSIAN PLAY &quot;HOW TO BE BRAVE&quot;"/>
    <s v="What do you know about Russian Culture? Our project helps the American children to find out about Russian literature."/>
    <x v="59"/>
    <n v="251"/>
    <x v="1"/>
    <s v="US"/>
    <s v="USD"/>
    <n v="1466278339"/>
    <x v="2033"/>
    <b v="0"/>
    <n v="5"/>
    <b v="0"/>
    <s v="theater/plays"/>
    <n v="13"/>
    <n v="50.2"/>
    <x v="8"/>
    <s v="plays"/>
    <x v="2033"/>
    <d v="2016-06-18T19:32:19"/>
  </r>
  <r>
    <n v="3965"/>
    <s v="Fringe Fest: Take Comfort in Falling Forever"/>
    <s v="Andrew Heller producing a production of an original play for the Philadelphia Fringe Festival. Written and Directed by Andrew Heller"/>
    <x v="59"/>
    <n v="285"/>
    <x v="1"/>
    <s v="US"/>
    <s v="USD"/>
    <n v="1460608780"/>
    <x v="2034"/>
    <b v="0"/>
    <n v="4"/>
    <b v="0"/>
    <s v="theater/plays"/>
    <n v="14"/>
    <n v="71.25"/>
    <x v="8"/>
    <s v="plays"/>
    <x v="2034"/>
    <d v="2016-04-14T04:39:40"/>
  </r>
  <r>
    <n v="3740"/>
    <s v="dasGROUP Theatre: Savage in Limbo"/>
    <s v="Savage in Limbo is the pilot production of dasGROUP Theatre; a Dallas-based production company with an eye for grit &amp; love of theatre."/>
    <x v="59"/>
    <n v="358"/>
    <x v="1"/>
    <s v="US"/>
    <s v="USD"/>
    <n v="1407808438"/>
    <x v="2035"/>
    <b v="0"/>
    <n v="14"/>
    <b v="0"/>
    <s v="theater/plays"/>
    <n v="18"/>
    <n v="25.57"/>
    <x v="8"/>
    <s v="plays"/>
    <x v="2035"/>
    <d v="2014-08-12T01:53:58"/>
  </r>
  <r>
    <n v="4064"/>
    <s v="Help us make &quot;The Odd Couple&quot; a show to remember."/>
    <s v="We are mounting a production of Neil Simon's brilliant comedy, The Odd Couple, and need your help to make it as wonderful as we can."/>
    <x v="59"/>
    <n v="385"/>
    <x v="1"/>
    <s v="AU"/>
    <s v="AUD"/>
    <n v="1430316426"/>
    <x v="2036"/>
    <b v="0"/>
    <n v="6"/>
    <b v="0"/>
    <s v="theater/plays"/>
    <n v="19"/>
    <n v="64.17"/>
    <x v="8"/>
    <s v="plays"/>
    <x v="2036"/>
    <d v="2015-04-29T14:07:06"/>
  </r>
  <r>
    <n v="2917"/>
    <s v="Elevation Twelfth Night"/>
    <s v="Cross dressing, cross gartering, crossed swords. Cross a bridge and come see this fantastically fun rendition of Twelfth Night"/>
    <x v="59"/>
    <n v="437"/>
    <x v="1"/>
    <s v="US"/>
    <s v="USD"/>
    <n v="1442381847"/>
    <x v="2037"/>
    <b v="0"/>
    <n v="9"/>
    <b v="0"/>
    <s v="theater/plays"/>
    <n v="22"/>
    <n v="48.56"/>
    <x v="8"/>
    <s v="plays"/>
    <x v="2037"/>
    <d v="2015-09-16T05:37:27"/>
  </r>
  <r>
    <n v="3888"/>
    <s v="Popinjay Productions' The Odyssey"/>
    <s v="We are devising a vibrant new adaptation of Homer's The Odyssey featuring dynamic storytelling, stunning visuals and original music."/>
    <x v="59"/>
    <n v="542"/>
    <x v="1"/>
    <s v="GB"/>
    <s v="GBP"/>
    <n v="1488114358"/>
    <x v="2038"/>
    <b v="0"/>
    <n v="14"/>
    <b v="0"/>
    <s v="theater/plays"/>
    <n v="27"/>
    <n v="38.71"/>
    <x v="8"/>
    <s v="plays"/>
    <x v="2038"/>
    <d v="2017-02-26T13:05:58"/>
  </r>
  <r>
    <n v="4028"/>
    <s v="The Last King of the I.D.A. (Minnesota Fringe)"/>
    <s v="The 2014 Minnesota Fringe Festival brings the World Premiere of LightBright's one-act play, The Last King of the I.D.A."/>
    <x v="59"/>
    <n v="561"/>
    <x v="1"/>
    <s v="US"/>
    <s v="USD"/>
    <n v="1402007500"/>
    <x v="2039"/>
    <b v="0"/>
    <n v="11"/>
    <b v="0"/>
    <s v="theater/plays"/>
    <n v="28"/>
    <n v="51"/>
    <x v="8"/>
    <s v="plays"/>
    <x v="2039"/>
    <d v="2014-06-05T22:31:40"/>
  </r>
  <r>
    <n v="4075"/>
    <s v="Julius Caesar - Which side will you choose?"/>
    <s v="Set in the near future, this version of Shakespeare's classic play looks at how events that shook an empire could still happen today."/>
    <x v="59"/>
    <n v="576"/>
    <x v="1"/>
    <s v="GB"/>
    <s v="GBP"/>
    <n v="1404149280"/>
    <x v="2040"/>
    <b v="0"/>
    <n v="13"/>
    <b v="0"/>
    <s v="theater/plays"/>
    <n v="29"/>
    <n v="44.31"/>
    <x v="8"/>
    <s v="plays"/>
    <x v="2040"/>
    <d v="2014-06-30T17:28:00"/>
  </r>
  <r>
    <n v="3958"/>
    <s v="Shakespeare with Noodles:  Henry IV"/>
    <s v="A children's theatre group constructing props out of swimming noodles to provide free Shakespeare in the parks to local communities."/>
    <x v="59"/>
    <n v="641"/>
    <x v="1"/>
    <s v="US"/>
    <s v="USD"/>
    <n v="1406988000"/>
    <x v="2041"/>
    <b v="0"/>
    <n v="16"/>
    <b v="0"/>
    <s v="theater/plays"/>
    <n v="32"/>
    <n v="40.06"/>
    <x v="8"/>
    <s v="plays"/>
    <x v="2041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59"/>
    <n v="641"/>
    <x v="1"/>
    <s v="US"/>
    <s v="USD"/>
    <n v="1456002300"/>
    <x v="2042"/>
    <b v="0"/>
    <n v="19"/>
    <b v="0"/>
    <s v="theater/plays"/>
    <n v="32"/>
    <n v="33.74"/>
    <x v="8"/>
    <s v="plays"/>
    <x v="2042"/>
    <d v="2016-02-20T21:05:00"/>
  </r>
  <r>
    <n v="4094"/>
    <s v="Live at the Speakeasy with Ryan Anderson"/>
    <s v="Live at the Speakeasy with Ryan Anderson is a local talk show! Showcasing local artist, special guest, and talented bands."/>
    <x v="59"/>
    <n v="730"/>
    <x v="1"/>
    <s v="US"/>
    <s v="USD"/>
    <n v="1413953940"/>
    <x v="2043"/>
    <b v="0"/>
    <n v="8"/>
    <b v="0"/>
    <s v="theater/plays"/>
    <n v="37"/>
    <n v="91.25"/>
    <x v="8"/>
    <s v="plays"/>
    <x v="2043"/>
    <d v="2014-10-22T04:59:00"/>
  </r>
  <r>
    <n v="533"/>
    <s v="Foresight"/>
    <s v="New writing â€¢ Twisty-turny magical realist retro sci-fi â€¢ Human lives â€¢ Storytelling â€¢ The slope our society slips down..."/>
    <x v="59"/>
    <n v="2004"/>
    <x v="3"/>
    <s v="GB"/>
    <s v="GBP"/>
    <n v="1463394365"/>
    <x v="2044"/>
    <b v="0"/>
    <n v="17"/>
    <b v="1"/>
    <s v="theater/plays"/>
    <n v="100"/>
    <n v="117.88"/>
    <x v="8"/>
    <s v="plays"/>
    <x v="2044"/>
    <d v="2016-05-16T10:26:05"/>
  </r>
  <r>
    <n v="3216"/>
    <s v="BRUTE"/>
    <s v="Brute (winner of the 2015 IdeasTap Underbelly Award) is new writing based on the true story of a rather twisted, horrible schoolgirl."/>
    <x v="59"/>
    <n v="2001"/>
    <x v="3"/>
    <s v="GB"/>
    <s v="GBP"/>
    <n v="1436625000"/>
    <x v="2045"/>
    <b v="1"/>
    <n v="35"/>
    <b v="1"/>
    <s v="theater/plays"/>
    <n v="100"/>
    <n v="57.17"/>
    <x v="8"/>
    <s v="plays"/>
    <x v="2045"/>
    <d v="2015-07-11T14:30:00"/>
  </r>
  <r>
    <n v="3373"/>
    <s v="The Rules: Sex, Lies &amp; Serial Killers"/>
    <s v="The Rules is a brand new black-comedy, serial-killer-romance debuting at the Edinburgh Fringe this August and we need your help!"/>
    <x v="59"/>
    <n v="2005"/>
    <x v="3"/>
    <s v="GB"/>
    <s v="GBP"/>
    <n v="1437235200"/>
    <x v="2046"/>
    <b v="0"/>
    <n v="30"/>
    <b v="1"/>
    <s v="theater/plays"/>
    <n v="100"/>
    <n v="66.83"/>
    <x v="8"/>
    <s v="plays"/>
    <x v="2046"/>
    <d v="2015-07-18T16:00:00"/>
  </r>
  <r>
    <n v="3385"/>
    <s v="The Crusade of Connor Stephens: Professional Play Reading"/>
    <s v="An Equity Reading of a new play; Intimate drama about a family dealing with consequence of actions after a school shooting."/>
    <x v="59"/>
    <n v="2000"/>
    <x v="3"/>
    <s v="US"/>
    <s v="USD"/>
    <n v="1418244552"/>
    <x v="2047"/>
    <b v="0"/>
    <n v="15"/>
    <b v="1"/>
    <s v="theater/plays"/>
    <n v="100"/>
    <n v="133.33000000000001"/>
    <x v="8"/>
    <s v="plays"/>
    <x v="2047"/>
    <d v="2014-12-10T20:49:12"/>
  </r>
  <r>
    <n v="3403"/>
    <s v="'Fats and Tanya' - a play by Lucy Gallagher"/>
    <s v="Two worlds, one bond - no turning back._x000a_A dark comedy about domestic abuse and the power of an unlikely friendship"/>
    <x v="59"/>
    <n v="2000"/>
    <x v="3"/>
    <s v="GB"/>
    <s v="GBP"/>
    <n v="1435230324"/>
    <x v="2048"/>
    <b v="0"/>
    <n v="17"/>
    <b v="1"/>
    <s v="theater/plays"/>
    <n v="100"/>
    <n v="117.65"/>
    <x v="8"/>
    <s v="plays"/>
    <x v="2048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x v="59"/>
    <n v="2000"/>
    <x v="3"/>
    <s v="US"/>
    <s v="USD"/>
    <n v="1408383153"/>
    <x v="2049"/>
    <b v="0"/>
    <n v="21"/>
    <b v="1"/>
    <s v="theater/plays"/>
    <n v="100"/>
    <n v="95.24"/>
    <x v="8"/>
    <s v="plays"/>
    <x v="2049"/>
    <d v="2014-08-18T17:32:33"/>
  </r>
  <r>
    <n v="3445"/>
    <s v="Axon Theatre - First Project (Phase 1)"/>
    <s v="Rehearsal &amp; development of our first project as Axon Theatre: &quot;The Star-Spangled Girl&quot; in South Wales."/>
    <x v="59"/>
    <n v="2000"/>
    <x v="3"/>
    <s v="GB"/>
    <s v="GBP"/>
    <n v="1445604236"/>
    <x v="2050"/>
    <b v="0"/>
    <n v="31"/>
    <b v="1"/>
    <s v="theater/plays"/>
    <n v="100"/>
    <n v="64.52"/>
    <x v="8"/>
    <s v="plays"/>
    <x v="2050"/>
    <d v="2015-10-23T12:43:56"/>
  </r>
  <r>
    <n v="3627"/>
    <s v="One Shot Theatre Company"/>
    <s v="One Shot Theatre Company is an organization that promotes youth theatre for social change, putting on shows that open a social dialogue"/>
    <x v="59"/>
    <n v="2000"/>
    <x v="3"/>
    <s v="US"/>
    <s v="USD"/>
    <n v="1463803140"/>
    <x v="2051"/>
    <b v="0"/>
    <n v="29"/>
    <b v="1"/>
    <s v="theater/plays"/>
    <n v="100"/>
    <n v="68.97"/>
    <x v="8"/>
    <s v="plays"/>
    <x v="2051"/>
    <d v="2016-05-21T03:59:00"/>
  </r>
  <r>
    <n v="1284"/>
    <s v="Free Jujube Brown NYC Performance"/>
    <s v="â€œFree Jujube Brownâ€ by Psalmayene 24 is coming home to NYC and we need YOUR support of this moving and inspiring piece"/>
    <x v="59"/>
    <n v="2020"/>
    <x v="3"/>
    <s v="US"/>
    <s v="USD"/>
    <n v="1483203540"/>
    <x v="2052"/>
    <b v="0"/>
    <n v="31"/>
    <b v="1"/>
    <s v="theater/plays"/>
    <n v="101"/>
    <n v="65.16"/>
    <x v="8"/>
    <s v="plays"/>
    <x v="2052"/>
    <d v="2016-12-31T16:59:00"/>
  </r>
  <r>
    <n v="3357"/>
    <s v="Poleroid Theatre Present : FREE FALL by Vinay Patel"/>
    <s v="Two strangers on a bridge in the dead of night, a game of dominoes, and a value ready meal - by upcoming HighTide Escalator Playwright."/>
    <x v="59"/>
    <n v="2020"/>
    <x v="3"/>
    <s v="GB"/>
    <s v="GBP"/>
    <n v="1406887310"/>
    <x v="2053"/>
    <b v="0"/>
    <n v="21"/>
    <b v="1"/>
    <s v="theater/plays"/>
    <n v="101"/>
    <n v="96.19"/>
    <x v="8"/>
    <s v="plays"/>
    <x v="2053"/>
    <d v="2014-08-01T10:01:50"/>
  </r>
  <r>
    <n v="3474"/>
    <s v="Be Prepared"/>
    <s v="Help us get actor-writer Ian Bonar's debut play - a hilarious, heartbreaking story of grief and loss - to the 2016 Edinburgh Fringe."/>
    <x v="59"/>
    <n v="2020"/>
    <x v="3"/>
    <s v="GB"/>
    <s v="GBP"/>
    <n v="1469016131"/>
    <x v="2054"/>
    <b v="0"/>
    <n v="39"/>
    <b v="1"/>
    <s v="theater/plays"/>
    <n v="101"/>
    <n v="51.79"/>
    <x v="8"/>
    <s v="plays"/>
    <x v="2054"/>
    <d v="2016-07-20T12:02:11"/>
  </r>
  <r>
    <n v="3519"/>
    <s v="Bookstory"/>
    <s v="Bookstory is a tiny puppet musical with some very big ideas that tells the story of the story in the digital age"/>
    <x v="59"/>
    <n v="2027"/>
    <x v="3"/>
    <s v="GB"/>
    <s v="GBP"/>
    <n v="1425478950"/>
    <x v="2055"/>
    <b v="0"/>
    <n v="28"/>
    <b v="1"/>
    <s v="theater/plays"/>
    <n v="101"/>
    <n v="72.39"/>
    <x v="8"/>
    <s v="plays"/>
    <x v="2055"/>
    <d v="2015-03-04T14:22:30"/>
  </r>
  <r>
    <n v="3520"/>
    <s v="Protocols"/>
    <s v="Help us to bring &quot;Protocols&quot; at the 2015 Camden Fringe. The most controversial play of the year."/>
    <x v="59"/>
    <n v="2015"/>
    <x v="3"/>
    <s v="GB"/>
    <s v="GBP"/>
    <n v="1441547220"/>
    <x v="2056"/>
    <b v="0"/>
    <n v="21"/>
    <b v="1"/>
    <s v="theater/plays"/>
    <n v="101"/>
    <n v="95.95"/>
    <x v="8"/>
    <s v="plays"/>
    <x v="2056"/>
    <d v="2015-09-06T13:47:00"/>
  </r>
  <r>
    <n v="3618"/>
    <s v="Checkpoint 22"/>
    <s v="The play yet to be described as &quot;A surefire Edinburgh Fringe Festival Cult Hit&quot;. Coming to the Underbelly, Edinburgh, 5th-30th August."/>
    <x v="59"/>
    <n v="2020"/>
    <x v="3"/>
    <s v="GB"/>
    <s v="GBP"/>
    <n v="1433343850"/>
    <x v="2057"/>
    <b v="0"/>
    <n v="56"/>
    <b v="1"/>
    <s v="theater/plays"/>
    <n v="101"/>
    <n v="36.07"/>
    <x v="8"/>
    <s v="plays"/>
    <x v="2057"/>
    <d v="2015-06-03T15:04:10"/>
  </r>
  <r>
    <n v="3653"/>
    <s v="ALLIE"/>
    <s v="ALLIE is a new dark comedy play which will premiere at the Edinburgh Festival Fringe 2015. Written and produced by Ruaraidh Murray."/>
    <x v="59"/>
    <n v="2010"/>
    <x v="3"/>
    <s v="GB"/>
    <s v="GBP"/>
    <n v="1438764207"/>
    <x v="2058"/>
    <b v="0"/>
    <n v="33"/>
    <b v="1"/>
    <s v="theater/plays"/>
    <n v="101"/>
    <n v="60.91"/>
    <x v="8"/>
    <s v="plays"/>
    <x v="2058"/>
    <d v="2015-08-05T08:43:27"/>
  </r>
  <r>
    <n v="3727"/>
    <s v="Star-Spangled Sitcoms: Huzzah &amp; John Adams"/>
    <s v="It's exactly what you think it is: a historical parody of your favorite sitcom about a bar and its psychiatrist spinoff!"/>
    <x v="59"/>
    <n v="2015"/>
    <x v="3"/>
    <s v="US"/>
    <s v="USD"/>
    <n v="1476939300"/>
    <x v="2059"/>
    <b v="0"/>
    <n v="33"/>
    <b v="1"/>
    <s v="theater/plays"/>
    <n v="101"/>
    <n v="61.06"/>
    <x v="8"/>
    <s v="plays"/>
    <x v="2059"/>
    <d v="2016-10-20T04:55:00"/>
  </r>
  <r>
    <n v="3809"/>
    <s v="15% of The Seagull Flies to Edinburgh"/>
    <s v="The story of two women trying to produce their own version of Chekhov's The Seagull with limited resources and unfettered enthusiasm."/>
    <x v="59"/>
    <n v="2025"/>
    <x v="3"/>
    <s v="GB"/>
    <s v="GBP"/>
    <n v="1406761200"/>
    <x v="2060"/>
    <b v="0"/>
    <n v="38"/>
    <b v="1"/>
    <s v="theater/plays"/>
    <n v="101"/>
    <n v="53.29"/>
    <x v="8"/>
    <s v="plays"/>
    <x v="2060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x v="59"/>
    <n v="2025"/>
    <x v="3"/>
    <s v="US"/>
    <s v="USD"/>
    <n v="1438226724"/>
    <x v="2061"/>
    <b v="0"/>
    <n v="32"/>
    <b v="1"/>
    <s v="theater/plays"/>
    <n v="101"/>
    <n v="63.28"/>
    <x v="8"/>
    <s v="plays"/>
    <x v="2061"/>
    <d v="2015-07-30T03:25:24"/>
  </r>
  <r>
    <n v="1285"/>
    <s v="We just keep going"/>
    <s v="The world premiere of hysterically funny and heartbreaking story about family, unconditional love and facing the unfaceable"/>
    <x v="59"/>
    <n v="2033"/>
    <x v="3"/>
    <s v="GB"/>
    <s v="GBP"/>
    <n v="1434808775"/>
    <x v="2062"/>
    <b v="0"/>
    <n v="63"/>
    <b v="1"/>
    <s v="theater/plays"/>
    <n v="102"/>
    <n v="32.270000000000003"/>
    <x v="8"/>
    <s v="plays"/>
    <x v="2062"/>
    <d v="2015-06-20T13:59:35"/>
  </r>
  <r>
    <n v="3225"/>
    <s v="Two &quot;Gentlemen&quot; of Verona by William Shakespeare"/>
    <s v="Bare Theatre brings one of Shakespeare's most accessible early comedies to life free to the public across the NC Triangle"/>
    <x v="59"/>
    <n v="2047"/>
    <x v="3"/>
    <s v="US"/>
    <s v="USD"/>
    <n v="1464987600"/>
    <x v="2063"/>
    <b v="1"/>
    <n v="39"/>
    <b v="1"/>
    <s v="theater/plays"/>
    <n v="102"/>
    <n v="52.49"/>
    <x v="8"/>
    <s v="plays"/>
    <x v="2063"/>
    <d v="2016-06-03T21:00:00"/>
  </r>
  <r>
    <n v="3472"/>
    <s v="Dandelion Theatre: 'Body Awareness' by Annie Baker"/>
    <s v="Raising funds for Dandelion Theatre's Chicago production of 'Body Awareness' by the Pulitzer Prize-winning playwright Annie Baker."/>
    <x v="59"/>
    <n v="2041"/>
    <x v="3"/>
    <s v="US"/>
    <s v="USD"/>
    <n v="1415253540"/>
    <x v="2064"/>
    <b v="0"/>
    <n v="23"/>
    <b v="1"/>
    <s v="theater/plays"/>
    <n v="102"/>
    <n v="88.74"/>
    <x v="8"/>
    <s v="plays"/>
    <x v="2064"/>
    <d v="2014-11-06T05:59:00"/>
  </r>
  <r>
    <n v="3713"/>
    <s v="Bring Matt Fotis's Nights on the Couch to NYC!"/>
    <s v="Matt Fotis's play, Nights on the Couch, was accepted to the 28th Annual Strawberry One Act Festival! Show your support!"/>
    <x v="59"/>
    <n v="2030"/>
    <x v="3"/>
    <s v="US"/>
    <s v="USD"/>
    <n v="1465062166"/>
    <x v="2065"/>
    <b v="0"/>
    <n v="19"/>
    <b v="1"/>
    <s v="theater/plays"/>
    <n v="102"/>
    <n v="106.84"/>
    <x v="8"/>
    <s v="plays"/>
    <x v="2065"/>
    <d v="2016-06-04T17:42:46"/>
  </r>
  <r>
    <n v="3837"/>
    <s v="Farcical Elements Presents Boeing-Boeing"/>
    <s v="A high-flying French farce with the thrust of a well-tuned jet engine"/>
    <x v="59"/>
    <n v="2042"/>
    <x v="3"/>
    <s v="GB"/>
    <s v="GBP"/>
    <n v="1435947758"/>
    <x v="2066"/>
    <b v="0"/>
    <n v="17"/>
    <b v="1"/>
    <s v="theater/plays"/>
    <n v="102"/>
    <n v="120.12"/>
    <x v="8"/>
    <s v="plays"/>
    <x v="2066"/>
    <d v="2015-07-03T18:22:38"/>
  </r>
  <r>
    <n v="535"/>
    <s v="Astronauts of Hartlepool: a Brexit sci-fi for VAULT 2017"/>
    <s v="Weâ€™re producing a Northern Brexit sci-fi play for VAULT festival 2017 and we need your help!"/>
    <x v="59"/>
    <n v="2050"/>
    <x v="3"/>
    <s v="GB"/>
    <s v="GBP"/>
    <n v="1483707905"/>
    <x v="2067"/>
    <b v="0"/>
    <n v="59"/>
    <b v="1"/>
    <s v="theater/plays"/>
    <n v="103"/>
    <n v="34.75"/>
    <x v="8"/>
    <s v="plays"/>
    <x v="2067"/>
    <d v="2017-01-06T13:05:05"/>
  </r>
  <r>
    <n v="1301"/>
    <s v="the dreamer examines his pillow"/>
    <s v="The Attic Theater Company presents John Patrick Shanley's THE DREAMER EXAMINES HIS PILLOW, the first official revival since 1986"/>
    <x v="59"/>
    <n v="2055"/>
    <x v="3"/>
    <s v="US"/>
    <s v="USD"/>
    <n v="1437447600"/>
    <x v="2068"/>
    <b v="0"/>
    <n v="29"/>
    <b v="1"/>
    <s v="theater/plays"/>
    <n v="103"/>
    <n v="70.86"/>
    <x v="8"/>
    <s v="plays"/>
    <x v="2068"/>
    <d v="2015-07-21T03:00:00"/>
  </r>
  <r>
    <n v="2788"/>
    <s v="ACT Underground Theatre, TLDC"/>
    <s v="MOVING FORWARD! WE HAVE REACHED GOAL BUT HAVE MORE TIME!! PLEASE CONSIDER PLEDGING."/>
    <x v="59"/>
    <n v="2050"/>
    <x v="3"/>
    <s v="US"/>
    <s v="USD"/>
    <n v="1469811043"/>
    <x v="2069"/>
    <b v="0"/>
    <n v="20"/>
    <b v="1"/>
    <s v="theater/plays"/>
    <n v="103"/>
    <n v="102.5"/>
    <x v="8"/>
    <s v="plays"/>
    <x v="2069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x v="59"/>
    <n v="2050"/>
    <x v="3"/>
    <s v="US"/>
    <s v="USD"/>
    <n v="1473393600"/>
    <x v="2070"/>
    <b v="0"/>
    <n v="28"/>
    <b v="1"/>
    <s v="theater/plays"/>
    <n v="103"/>
    <n v="73.209999999999994"/>
    <x v="8"/>
    <s v="plays"/>
    <x v="2070"/>
    <d v="2016-09-09T04:00:00"/>
  </r>
  <r>
    <n v="3280"/>
    <s v="Greensboro: A Requiem presented by ATC's Youth Ensemble"/>
    <s v="Support CPS students' travel to North Carolina to interview community members and produce the documentary play, Greensboro: A Requiem."/>
    <x v="59"/>
    <n v="2060"/>
    <x v="3"/>
    <s v="US"/>
    <s v="USD"/>
    <n v="1433134800"/>
    <x v="2071"/>
    <b v="0"/>
    <n v="30"/>
    <b v="1"/>
    <s v="theater/plays"/>
    <n v="103"/>
    <n v="68.67"/>
    <x v="8"/>
    <s v="plays"/>
    <x v="2071"/>
    <d v="2015-06-01T05:00:00"/>
  </r>
  <r>
    <n v="3428"/>
    <s v="CREDITORS | Jack Studio Theatre | Smith after Strindberg"/>
    <s v="The WORLD PREMIERE of Neil Smith's beautiful and thrilling new version of Strindberg's modern masterpiece - CREDITORS."/>
    <x v="59"/>
    <n v="2055"/>
    <x v="3"/>
    <s v="GB"/>
    <s v="GBP"/>
    <n v="1425142800"/>
    <x v="2072"/>
    <b v="0"/>
    <n v="51"/>
    <b v="1"/>
    <s v="theater/plays"/>
    <n v="103"/>
    <n v="40.29"/>
    <x v="8"/>
    <s v="plays"/>
    <x v="2072"/>
    <d v="2015-02-28T17:00:00"/>
  </r>
  <r>
    <n v="3465"/>
    <s v="Crooked Tree Theatre Presents Family Duels"/>
    <s v="Family Duels is a tragicomedy about family, filth, fraud and fornication. Please help us bring Crooked Tree to the Camden Fringe."/>
    <x v="59"/>
    <n v="2060"/>
    <x v="3"/>
    <s v="GB"/>
    <s v="GBP"/>
    <n v="1439136000"/>
    <x v="2073"/>
    <b v="0"/>
    <n v="36"/>
    <b v="1"/>
    <s v="theater/plays"/>
    <n v="103"/>
    <n v="57.22"/>
    <x v="8"/>
    <s v="plays"/>
    <x v="2073"/>
    <d v="2015-08-09T16:00:00"/>
  </r>
  <r>
    <n v="3535"/>
    <s v="Twelve Angry Women"/>
    <s v="On the 60th anniversary of Twelve Angry Men, 12 female writers create 12 short pieces about what makes them angry."/>
    <x v="59"/>
    <n v="2063"/>
    <x v="3"/>
    <s v="GB"/>
    <s v="GBP"/>
    <n v="1443808800"/>
    <x v="2074"/>
    <b v="0"/>
    <n v="46"/>
    <b v="1"/>
    <s v="theater/plays"/>
    <n v="103"/>
    <n v="44.85"/>
    <x v="8"/>
    <s v="plays"/>
    <x v="2074"/>
    <d v="2015-10-02T18:00:00"/>
  </r>
  <r>
    <n v="3678"/>
    <s v="Some big Some bang"/>
    <s v="The Ugly Collective takes Some big Some bang to the Underbelly Venues at the Edinburgh Fringe!"/>
    <x v="59"/>
    <n v="2050"/>
    <x v="3"/>
    <s v="GB"/>
    <s v="GBP"/>
    <n v="1433076298"/>
    <x v="2075"/>
    <b v="0"/>
    <n v="31"/>
    <b v="1"/>
    <s v="theater/plays"/>
    <n v="103"/>
    <n v="66.13"/>
    <x v="8"/>
    <s v="plays"/>
    <x v="2075"/>
    <d v="2015-05-31T12:44:58"/>
  </r>
  <r>
    <n v="3379"/>
    <s v="The Promise"/>
    <s v="A play by Alexei Arbuzov about the lives of three teenagers during the Nazi siege of Leningrad, 1942, in a new adaptation by Nick Dear."/>
    <x v="59"/>
    <n v="2073"/>
    <x v="3"/>
    <s v="GB"/>
    <s v="GBP"/>
    <n v="1440630000"/>
    <x v="2076"/>
    <b v="0"/>
    <n v="38"/>
    <b v="1"/>
    <s v="theater/plays"/>
    <n v="104"/>
    <n v="54.55"/>
    <x v="8"/>
    <s v="plays"/>
    <x v="2076"/>
    <d v="2015-08-26T23:00:00"/>
  </r>
  <r>
    <n v="3601"/>
    <s v="Pink Confetti at The Courtyard Theatre, Hoxton"/>
    <s v="New play 'Pink Confetti' by Paul Roberts at The Courtyard Theatre produced by Etch and directed by Oliver Dawe."/>
    <x v="59"/>
    <n v="2087"/>
    <x v="3"/>
    <s v="GB"/>
    <s v="GBP"/>
    <n v="1421452682"/>
    <x v="2077"/>
    <b v="0"/>
    <n v="53"/>
    <b v="1"/>
    <s v="theater/plays"/>
    <n v="104"/>
    <n v="39.380000000000003"/>
    <x v="8"/>
    <s v="plays"/>
    <x v="2077"/>
    <d v="2015-01-16T23:58:02"/>
  </r>
  <r>
    <n v="1298"/>
    <s v="Dinosaur Dreams"/>
    <s v="A play that raises awareness for mental health and explores the psychological effects childhood abuse can have on an adult."/>
    <x v="59"/>
    <n v="2093"/>
    <x v="3"/>
    <s v="GB"/>
    <s v="GBP"/>
    <n v="1461860432"/>
    <x v="2078"/>
    <b v="0"/>
    <n v="33"/>
    <b v="1"/>
    <s v="theater/plays"/>
    <n v="105"/>
    <n v="63.42"/>
    <x v="8"/>
    <s v="plays"/>
    <x v="2078"/>
    <d v="2016-04-28T16:20:32"/>
  </r>
  <r>
    <n v="2972"/>
    <s v="A Bad Plan"/>
    <s v="A group of artists. A mythical art piece. A harrowing quest. And some margaritas."/>
    <x v="59"/>
    <n v="2107"/>
    <x v="3"/>
    <s v="US"/>
    <s v="USD"/>
    <n v="1480899600"/>
    <x v="2079"/>
    <b v="0"/>
    <n v="17"/>
    <b v="1"/>
    <s v="theater/plays"/>
    <n v="105"/>
    <n v="123.94"/>
    <x v="8"/>
    <s v="plays"/>
    <x v="2079"/>
    <d v="2016-12-05T01:00:00"/>
  </r>
  <r>
    <n v="3161"/>
    <s v="Faustus"/>
    <s v="Iâ€™ll Be Right Back presents a story of murder and corruption. Faustus is a modern re-imagining of Christopher Marloweâ€™s classic tale."/>
    <x v="59"/>
    <n v="2102"/>
    <x v="3"/>
    <s v="GB"/>
    <s v="GBP"/>
    <n v="1413377522"/>
    <x v="2080"/>
    <b v="1"/>
    <n v="74"/>
    <b v="1"/>
    <s v="theater/plays"/>
    <n v="105"/>
    <n v="28.41"/>
    <x v="8"/>
    <s v="plays"/>
    <x v="2080"/>
    <d v="2014-10-15T12:52:02"/>
  </r>
  <r>
    <n v="3386"/>
    <s v="Going To Market"/>
    <s v="Stories from the Bronx make for an uncommon play. Help us finish funding this production, supported by the Kevin Spacey Foundation."/>
    <x v="59"/>
    <n v="2100"/>
    <x v="3"/>
    <s v="US"/>
    <s v="USD"/>
    <n v="1417620506"/>
    <x v="2081"/>
    <b v="0"/>
    <n v="41"/>
    <b v="1"/>
    <s v="theater/plays"/>
    <n v="105"/>
    <n v="51.22"/>
    <x v="8"/>
    <s v="plays"/>
    <x v="2081"/>
    <d v="2014-12-03T15:28:26"/>
  </r>
  <r>
    <n v="3566"/>
    <s v="VANITY BITES BACK by Helen Duff"/>
    <s v="A &quot;bold, subversive and very funny&quot; clown cookery show about searching for self worth in a cheesecake - VAULT Festival &amp; Tour 2015"/>
    <x v="59"/>
    <n v="2095"/>
    <x v="3"/>
    <s v="GB"/>
    <s v="GBP"/>
    <n v="1422015083"/>
    <x v="2082"/>
    <b v="0"/>
    <n v="38"/>
    <b v="1"/>
    <s v="theater/plays"/>
    <n v="105"/>
    <n v="55.13"/>
    <x v="8"/>
    <s v="plays"/>
    <x v="2082"/>
    <d v="2015-01-23T12:11:23"/>
  </r>
  <r>
    <n v="3257"/>
    <s v="'Hello From Bertha' &amp; '27 Wagons Full of Cotton'"/>
    <s v="A week long run of Tennessee Williams's 'Hello From Bertha' &amp; '27 Wagons Full of Cotton' to raise awareness of Abuse &amp; Prostitution."/>
    <x v="59"/>
    <n v="2125.9899999999998"/>
    <x v="3"/>
    <s v="GB"/>
    <s v="GBP"/>
    <n v="1487769952"/>
    <x v="2083"/>
    <b v="0"/>
    <n v="41"/>
    <b v="1"/>
    <s v="theater/plays"/>
    <n v="106"/>
    <n v="51.85"/>
    <x v="8"/>
    <s v="plays"/>
    <x v="2083"/>
    <d v="2017-02-22T13:25:52"/>
  </r>
  <r>
    <n v="3499"/>
    <s v="Fefu and Her Friends"/>
    <s v="Figure 8 Troupe's debut performance! A stunning piece of theatre written by premier female playwright Maria Irene Fornes."/>
    <x v="59"/>
    <n v="2110"/>
    <x v="3"/>
    <s v="US"/>
    <s v="USD"/>
    <n v="1435733940"/>
    <x v="2084"/>
    <b v="0"/>
    <n v="35"/>
    <b v="1"/>
    <s v="theater/plays"/>
    <n v="106"/>
    <n v="60.29"/>
    <x v="8"/>
    <s v="plays"/>
    <x v="2084"/>
    <d v="2015-07-01T06:59:00"/>
  </r>
  <r>
    <n v="3407"/>
    <s v="Chlorine Edinburgh 2014"/>
    <s v="Biddy is 24. Biddy is a hopeless romantic. Biddy always wanted to be a vegan. Find out what happens_x000a_when Biddy gets sectioned."/>
    <x v="59"/>
    <n v="2142"/>
    <x v="3"/>
    <s v="GB"/>
    <s v="GBP"/>
    <n v="1404641289"/>
    <x v="2085"/>
    <b v="0"/>
    <n v="67"/>
    <b v="1"/>
    <s v="theater/plays"/>
    <n v="107"/>
    <n v="31.97"/>
    <x v="8"/>
    <s v="plays"/>
    <x v="2085"/>
    <d v="2014-07-06T10:08:09"/>
  </r>
  <r>
    <n v="3817"/>
    <s v="TWIST: adapted from the novel Oliver Twist"/>
    <s v="Using 9 actors, TWIST focuses on the horror and unjust in 1837 London.  Think Peter and the Starcatcher meets American Horror Story."/>
    <x v="59"/>
    <n v="2145"/>
    <x v="3"/>
    <s v="US"/>
    <s v="USD"/>
    <n v="1445659140"/>
    <x v="2086"/>
    <b v="0"/>
    <n v="20"/>
    <b v="1"/>
    <s v="theater/plays"/>
    <n v="107"/>
    <n v="107.25"/>
    <x v="8"/>
    <s v="plays"/>
    <x v="2086"/>
    <d v="2015-10-24T03:59:00"/>
  </r>
  <r>
    <n v="2792"/>
    <s v="That Still Small Voice Stage Play"/>
    <s v="Homeless and hopeless, this prequel tells the story of a Colorado youth who leans on her friends when family leaves her behind."/>
    <x v="59"/>
    <n v="2152"/>
    <x v="3"/>
    <s v="US"/>
    <s v="USD"/>
    <n v="1439357559"/>
    <x v="2087"/>
    <b v="0"/>
    <n v="24"/>
    <b v="1"/>
    <s v="theater/plays"/>
    <n v="108"/>
    <n v="89.67"/>
    <x v="8"/>
    <s v="plays"/>
    <x v="2087"/>
    <d v="2015-08-12T05:32:39"/>
  </r>
  <r>
    <n v="2826"/>
    <s v="Mickey &amp; Worm: The Tour"/>
    <s v="Mickey &amp; Worm is a Noir stage experience, written by Santa Paula playwright John McKinley and back again on tour by popular demand!"/>
    <x v="59"/>
    <n v="2155"/>
    <x v="3"/>
    <s v="US"/>
    <s v="USD"/>
    <n v="1436511600"/>
    <x v="2088"/>
    <b v="0"/>
    <n v="19"/>
    <b v="1"/>
    <s v="theater/plays"/>
    <n v="108"/>
    <n v="113.42"/>
    <x v="8"/>
    <s v="plays"/>
    <x v="2088"/>
    <d v="2015-07-10T07:00:00"/>
  </r>
  <r>
    <n v="3697"/>
    <s v="Sid the tour 2016"/>
    <s v="With your support this one-man show will tour various theatres in the UK - it's a story of hero worship and love beyond the grave."/>
    <x v="59"/>
    <n v="2160"/>
    <x v="3"/>
    <s v="GB"/>
    <s v="GBP"/>
    <n v="1462878648"/>
    <x v="2089"/>
    <b v="0"/>
    <n v="30"/>
    <b v="1"/>
    <s v="theater/plays"/>
    <n v="108"/>
    <n v="72"/>
    <x v="8"/>
    <s v="plays"/>
    <x v="2089"/>
    <d v="2016-05-10T11:10:48"/>
  </r>
  <r>
    <n v="3430"/>
    <s v="Being Patient"/>
    <s v="We need support for our play so we can promote awareness of kidney diseases and the effect it has on sufferers and their families."/>
    <x v="59"/>
    <n v="2170.9899999999998"/>
    <x v="3"/>
    <s v="GB"/>
    <s v="GBP"/>
    <n v="1406760101"/>
    <x v="2090"/>
    <b v="0"/>
    <n v="72"/>
    <b v="1"/>
    <s v="theater/plays"/>
    <n v="109"/>
    <n v="30.15"/>
    <x v="8"/>
    <s v="plays"/>
    <x v="2090"/>
    <d v="2014-07-30T22:41:41"/>
  </r>
  <r>
    <n v="3432"/>
    <s v="Love Letters"/>
    <s v="Bare Theatre stages A.R. Gurney's Pulitzer Finalist script about a relationship spanning a lifetime and long distance."/>
    <x v="59"/>
    <n v="2193"/>
    <x v="3"/>
    <s v="US"/>
    <s v="USD"/>
    <n v="1454709600"/>
    <x v="2091"/>
    <b v="0"/>
    <n v="42"/>
    <b v="1"/>
    <s v="theater/plays"/>
    <n v="110"/>
    <n v="52.21"/>
    <x v="8"/>
    <s v="plays"/>
    <x v="2091"/>
    <d v="2016-02-05T22:00:00"/>
  </r>
  <r>
    <n v="3679"/>
    <s v="DOG SEES GOD: Confessions of a Teenage Blockhead"/>
    <s v="Bert V. Royal makes a strong statement about drug use, suicide, teen violence, rebellion and sexual identity in this powerful play."/>
    <x v="59"/>
    <n v="2202"/>
    <x v="3"/>
    <s v="US"/>
    <s v="USD"/>
    <n v="1404190740"/>
    <x v="2092"/>
    <b v="0"/>
    <n v="30"/>
    <b v="1"/>
    <s v="theater/plays"/>
    <n v="110"/>
    <n v="73.400000000000006"/>
    <x v="8"/>
    <s v="plays"/>
    <x v="2092"/>
    <d v="2014-07-01T04:59:00"/>
  </r>
  <r>
    <n v="3812"/>
    <s v="Save &quot;The Stage Door&quot;"/>
    <s v="We are raising funds for our local theatre group &quot;The Stage Door&quot;. Funding required for lighting, stage equipment and productions."/>
    <x v="59"/>
    <n v="2191"/>
    <x v="3"/>
    <s v="CA"/>
    <s v="CAD"/>
    <n v="1433131140"/>
    <x v="2093"/>
    <b v="0"/>
    <n v="11"/>
    <b v="1"/>
    <s v="theater/plays"/>
    <n v="110"/>
    <n v="199.18"/>
    <x v="8"/>
    <s v="plays"/>
    <x v="2093"/>
    <d v="2015-06-01T03:59:00"/>
  </r>
  <r>
    <n v="3657"/>
    <s v="Teaterforestilling: Shakespeare patchwork"/>
    <s v="Vi mindes 400-Ã¥ret for Shakespeares dÃ¸d ved at producere en forestilling, som indeholder alt det, som vi kender Shakespeare for."/>
    <x v="59"/>
    <n v="2215"/>
    <x v="3"/>
    <s v="DK"/>
    <s v="DKK"/>
    <n v="1464817320"/>
    <x v="2094"/>
    <b v="0"/>
    <n v="20"/>
    <b v="1"/>
    <s v="theater/plays"/>
    <n v="111"/>
    <n v="110.75"/>
    <x v="8"/>
    <s v="plays"/>
    <x v="2094"/>
    <d v="2016-06-01T21:42:00"/>
  </r>
  <r>
    <n v="3170"/>
    <s v="Ain't She Brave FringeNYC 2014 Project"/>
    <s v="An emotionally-charged journey through the history of black women in America told in reverse."/>
    <x v="59"/>
    <n v="2245"/>
    <x v="3"/>
    <s v="US"/>
    <s v="USD"/>
    <n v="1404273600"/>
    <x v="2095"/>
    <b v="1"/>
    <n v="71"/>
    <b v="1"/>
    <s v="theater/plays"/>
    <n v="112"/>
    <n v="31.62"/>
    <x v="8"/>
    <s v="plays"/>
    <x v="2095"/>
    <d v="2014-07-02T04:00:00"/>
  </r>
  <r>
    <n v="3478"/>
    <s v="Measure for Measure"/>
    <s v="Bare Theatre takes on Shakespeare's most notorious &quot;problem play,&quot; which asks how far we are willing to go to do what is right."/>
    <x v="59"/>
    <n v="2257"/>
    <x v="3"/>
    <s v="US"/>
    <s v="USD"/>
    <n v="1426539600"/>
    <x v="2096"/>
    <b v="0"/>
    <n v="57"/>
    <b v="1"/>
    <s v="theater/plays"/>
    <n v="113"/>
    <n v="39.6"/>
    <x v="8"/>
    <s v="plays"/>
    <x v="2096"/>
    <d v="2015-03-16T21:00:00"/>
  </r>
  <r>
    <n v="3570"/>
    <s v="The Lower Depths"/>
    <s v="Theatre Machine presents an all-new adaptation of Maxim Gorky's classic of Russian theatre, The Lower Depths."/>
    <x v="59"/>
    <n v="2287"/>
    <x v="3"/>
    <s v="US"/>
    <s v="USD"/>
    <n v="1420009200"/>
    <x v="2097"/>
    <b v="0"/>
    <n v="26"/>
    <b v="1"/>
    <s v="theater/plays"/>
    <n v="114"/>
    <n v="87.96"/>
    <x v="8"/>
    <s v="plays"/>
    <x v="2097"/>
    <d v="2014-12-31T07:00:00"/>
  </r>
  <r>
    <n v="3172"/>
    <s v="Outcry Theatre presents &quot;Dark Play or Stories for Boys&quot;"/>
    <s v="Outcry Theatre needs your help to produce Carlos Murillo's play &quot;Dark Play&quot; for the 2012 Dallas fringe festival, Out of the Loop."/>
    <x v="59"/>
    <n v="2300"/>
    <x v="3"/>
    <s v="US"/>
    <s v="USD"/>
    <n v="1329240668"/>
    <x v="2098"/>
    <b v="1"/>
    <n v="29"/>
    <b v="1"/>
    <s v="theater/plays"/>
    <n v="115"/>
    <n v="79.31"/>
    <x v="8"/>
    <s v="plays"/>
    <x v="2098"/>
    <d v="2012-02-14T17:31:08"/>
  </r>
  <r>
    <n v="3750"/>
    <s v="Stars on Stage, Kids be Heard!"/>
    <s v="Stars on Stage children's theatre program is in need of 6 new wireless body microphones!_x000a__x000a_#soskidsbeheard   _x000a__x000a_www.apatheplace.org"/>
    <x v="24"/>
    <n v="6027"/>
    <x v="3"/>
    <s v="US"/>
    <s v="USD"/>
    <n v="1423555140"/>
    <x v="2099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x v="89"/>
    <n v="500"/>
    <x v="3"/>
    <s v="GB"/>
    <s v="GBP"/>
    <n v="1439247600"/>
    <x v="2100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x v="9"/>
    <n v="5000"/>
    <x v="3"/>
    <s v="US"/>
    <s v="USD"/>
    <n v="1427907626"/>
    <x v="2101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x v="25"/>
    <n v="1500"/>
    <x v="3"/>
    <s v="US"/>
    <s v="USD"/>
    <n v="1464482160"/>
    <x v="210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x v="98"/>
    <n v="1100"/>
    <x v="3"/>
    <s v="US"/>
    <s v="USD"/>
    <n v="1460730079"/>
    <x v="2103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x v="59"/>
    <n v="2000"/>
    <x v="3"/>
    <s v="GB"/>
    <s v="GBP"/>
    <n v="1434234010"/>
    <x v="2104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x v="29"/>
    <n v="2500"/>
    <x v="3"/>
    <s v="CA"/>
    <s v="CAD"/>
    <n v="1428606055"/>
    <x v="210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59"/>
    <n v="2005"/>
    <x v="3"/>
    <s v="US"/>
    <s v="USD"/>
    <n v="1428552000"/>
    <x v="2106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x v="188"/>
    <n v="351"/>
    <x v="3"/>
    <s v="US"/>
    <s v="USD"/>
    <n v="1436587140"/>
    <x v="2107"/>
    <b v="0"/>
    <n v="10"/>
    <b v="1"/>
    <s v="theater/musical"/>
    <n v="100"/>
    <n v="35.1"/>
    <x v="8"/>
    <s v="musical"/>
    <x v="2107"/>
    <d v="2015-07-11T03:59:00"/>
  </r>
  <r>
    <n v="3313"/>
    <s v="Melbin the Accidental"/>
    <s v="A modern reworking of Shakespeare's histories and tragedies in iambic pentameter to talk of death, love, and race."/>
    <x v="59"/>
    <n v="2321"/>
    <x v="3"/>
    <s v="US"/>
    <s v="USD"/>
    <n v="1453856400"/>
    <x v="2108"/>
    <b v="0"/>
    <n v="29"/>
    <b v="1"/>
    <s v="theater/plays"/>
    <n v="116"/>
    <n v="80.03"/>
    <x v="8"/>
    <s v="plays"/>
    <x v="2108"/>
    <d v="2016-01-27T01:00:00"/>
  </r>
  <r>
    <n v="3347"/>
    <s v="Sea Life by Lucy Catherine at The Hope Theatre"/>
    <s v="The Hope Theatre is fundraising for their second in-house show, the London premiere of Sea Life by Lucy Catherine opening 24th May 2016"/>
    <x v="59"/>
    <n v="2389"/>
    <x v="3"/>
    <s v="GB"/>
    <s v="GBP"/>
    <n v="1462741200"/>
    <x v="2109"/>
    <b v="0"/>
    <n v="22"/>
    <b v="1"/>
    <s v="theater/plays"/>
    <n v="119"/>
    <n v="108.59"/>
    <x v="8"/>
    <s v="plays"/>
    <x v="2109"/>
    <d v="2016-05-08T21:00:00"/>
  </r>
  <r>
    <n v="2827"/>
    <s v="The Pennington School Alumni Theater Series: Charlie &amp; Bruno"/>
    <s v="We are Capital J Theater Company and are looking to create the first production of an Alumni Theater Series at The Pennington School!"/>
    <x v="59"/>
    <n v="2405"/>
    <x v="3"/>
    <s v="US"/>
    <s v="USD"/>
    <n v="1464971400"/>
    <x v="2110"/>
    <b v="0"/>
    <n v="23"/>
    <b v="1"/>
    <s v="theater/plays"/>
    <n v="120"/>
    <n v="104.57"/>
    <x v="8"/>
    <s v="plays"/>
    <x v="2110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x v="59"/>
    <n v="2405"/>
    <x v="3"/>
    <s v="US"/>
    <s v="USD"/>
    <n v="1407967200"/>
    <x v="2111"/>
    <b v="0"/>
    <n v="54"/>
    <b v="1"/>
    <s v="theater/plays"/>
    <n v="120"/>
    <n v="44.54"/>
    <x v="8"/>
    <s v="plays"/>
    <x v="2111"/>
    <d v="2014-08-13T22:00:00"/>
  </r>
  <r>
    <n v="7"/>
    <s v="Skin: Film Production By 14 Year Old Aniya Wolfe"/>
    <s v="Secrets bond three unfortunate teens who are facing issues that are common among youth today. And for one, it becomes too much to bear."/>
    <x v="75"/>
    <n v="9110"/>
    <x v="3"/>
    <s v="US"/>
    <s v="USD"/>
    <n v="1467680867"/>
    <x v="2112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x v="1"/>
    <n v="3015"/>
    <x v="3"/>
    <s v="US"/>
    <s v="USD"/>
    <n v="1403660279"/>
    <x v="2113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x v="24"/>
    <n v="6056"/>
    <x v="3"/>
    <s v="AU"/>
    <s v="AUD"/>
    <n v="1405259940"/>
    <x v="2114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x v="25"/>
    <n v="1510"/>
    <x v="3"/>
    <s v="GB"/>
    <s v="GBP"/>
    <n v="1415126022"/>
    <x v="2115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x v="4"/>
    <n v="4051.99"/>
    <x v="3"/>
    <s v="US"/>
    <s v="USD"/>
    <n v="1408604515"/>
    <x v="2116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x v="59"/>
    <n v="2027"/>
    <x v="3"/>
    <s v="US"/>
    <s v="USD"/>
    <n v="1403150400"/>
    <x v="2117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x v="30"/>
    <n v="10100"/>
    <x v="3"/>
    <s v="US"/>
    <s v="USD"/>
    <n v="1451063221"/>
    <x v="2118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x v="9"/>
    <n v="5025"/>
    <x v="3"/>
    <s v="US"/>
    <s v="USD"/>
    <n v="1333391901"/>
    <x v="2119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x v="72"/>
    <n v="86133"/>
    <x v="3"/>
    <s v="US"/>
    <s v="USD"/>
    <n v="1325961309"/>
    <x v="2120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x v="25"/>
    <n v="1511"/>
    <x v="3"/>
    <s v="US"/>
    <s v="USD"/>
    <n v="1329320235"/>
    <x v="2121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x v="67"/>
    <n v="45535"/>
    <x v="3"/>
    <s v="US"/>
    <s v="USD"/>
    <n v="1266876000"/>
    <x v="212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x v="44"/>
    <n v="26360"/>
    <x v="3"/>
    <s v="US"/>
    <s v="USD"/>
    <n v="1398009714"/>
    <x v="2123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x v="5"/>
    <n v="20128"/>
    <x v="3"/>
    <s v="US"/>
    <s v="USD"/>
    <n v="1430452740"/>
    <x v="2124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x v="32"/>
    <n v="25312"/>
    <x v="3"/>
    <s v="US"/>
    <s v="USD"/>
    <n v="1345660334"/>
    <x v="2125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x v="50"/>
    <n v="30241"/>
    <x v="3"/>
    <s v="US"/>
    <s v="USD"/>
    <n v="1386778483"/>
    <x v="2126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x v="30"/>
    <n v="10119"/>
    <x v="3"/>
    <s v="US"/>
    <s v="USD"/>
    <n v="1431716400"/>
    <x v="212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x v="1"/>
    <n v="3035.05"/>
    <x v="3"/>
    <s v="US"/>
    <s v="USD"/>
    <n v="1426298708"/>
    <x v="212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x v="27"/>
    <n v="12165"/>
    <x v="3"/>
    <s v="US"/>
    <s v="USD"/>
    <n v="1437621060"/>
    <x v="2129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313"/>
    <n v="9044"/>
    <x v="3"/>
    <s v="US"/>
    <s v="USD"/>
    <n v="1272828120"/>
    <x v="2130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x v="88"/>
    <n v="38500"/>
    <x v="3"/>
    <s v="US"/>
    <s v="USD"/>
    <n v="1337540518"/>
    <x v="2131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x v="5"/>
    <n v="20122"/>
    <x v="3"/>
    <s v="US"/>
    <s v="USD"/>
    <n v="1324169940"/>
    <x v="2132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x v="314"/>
    <n v="18667"/>
    <x v="3"/>
    <s v="US"/>
    <s v="USD"/>
    <n v="1315450800"/>
    <x v="2133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x v="24"/>
    <n v="6086.26"/>
    <x v="3"/>
    <s v="US"/>
    <s v="USD"/>
    <n v="1383676790"/>
    <x v="2134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x v="50"/>
    <n v="30315"/>
    <x v="3"/>
    <s v="US"/>
    <s v="USD"/>
    <n v="1387688400"/>
    <x v="2135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x v="315"/>
    <n v="22542"/>
    <x v="3"/>
    <s v="US"/>
    <s v="USD"/>
    <n v="1437633997"/>
    <x v="2136"/>
    <b v="0"/>
    <n v="104"/>
    <b v="1"/>
    <s v="film &amp; video/documentary"/>
    <n v="101"/>
    <n v="216.75"/>
    <x v="0"/>
    <s v="documentary"/>
    <x v="2136"/>
    <d v="2015-07-23T06:46:37"/>
  </r>
  <r>
    <n v="537"/>
    <s v="Be A Buddy Not A Bully (Anti-Bullying Stage Play TOUR)"/>
    <s v="Transforming bystanders into anti-bullies since 2012 thru inclusive learning environments.  Together we can take back our classrooms."/>
    <x v="59"/>
    <n v="2410"/>
    <x v="3"/>
    <s v="US"/>
    <s v="USD"/>
    <n v="1446665191"/>
    <x v="2137"/>
    <b v="0"/>
    <n v="59"/>
    <b v="1"/>
    <s v="theater/plays"/>
    <n v="121"/>
    <n v="40.85"/>
    <x v="8"/>
    <s v="plays"/>
    <x v="2137"/>
    <d v="2015-11-04T19:26:31"/>
  </r>
  <r>
    <n v="3290"/>
    <s v="Get JunkBox Theatre To Edinburgh Fringe!"/>
    <s v="Pregnancy. Viagra. Murder. Nutella. What more could you want?_x000a__x000a_Help get JunkBox Theatre to Edinburgh Fringe 2017!"/>
    <x v="59"/>
    <n v="2424"/>
    <x v="3"/>
    <s v="GB"/>
    <s v="GBP"/>
    <n v="1489234891"/>
    <x v="2138"/>
    <b v="0"/>
    <n v="72"/>
    <b v="1"/>
    <s v="theater/plays"/>
    <n v="121"/>
    <n v="33.67"/>
    <x v="8"/>
    <s v="plays"/>
    <x v="2138"/>
    <d v="2017-03-11T12:21:31"/>
  </r>
  <r>
    <n v="651"/>
    <s v="Pacha's Pajamas: Award-Winning Healthy Kids Entertainment!"/>
    <s v="Pacha's Pajamas is an epic story told through books, music, videos and now augmented PJs that's uplifting kids everywhere!"/>
    <x v="32"/>
    <n v="25132"/>
    <x v="3"/>
    <s v="US"/>
    <s v="USD"/>
    <n v="1418430311"/>
    <x v="2139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x v="1"/>
    <n v="3017"/>
    <x v="3"/>
    <s v="US"/>
    <s v="USD"/>
    <n v="1440339295"/>
    <x v="2140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x v="29"/>
    <n v="2535"/>
    <x v="3"/>
    <s v="US"/>
    <s v="USD"/>
    <n v="1365728487"/>
    <x v="2141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x v="30"/>
    <n v="10135"/>
    <x v="3"/>
    <s v="US"/>
    <s v="USD"/>
    <n v="1379279400"/>
    <x v="2142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x v="24"/>
    <n v="6080"/>
    <x v="3"/>
    <s v="US"/>
    <s v="USD"/>
    <n v="1347854700"/>
    <x v="2143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x v="11"/>
    <n v="5580"/>
    <x v="3"/>
    <s v="US"/>
    <s v="USD"/>
    <n v="1332719730"/>
    <x v="2144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x v="41"/>
    <n v="15091.06"/>
    <x v="3"/>
    <s v="US"/>
    <s v="USD"/>
    <n v="1327133580"/>
    <x v="214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x v="9"/>
    <n v="5046.5200000000004"/>
    <x v="3"/>
    <s v="US"/>
    <s v="USD"/>
    <n v="1381108918"/>
    <x v="2146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x v="9"/>
    <n v="5066"/>
    <x v="3"/>
    <s v="US"/>
    <s v="USD"/>
    <n v="1415653663"/>
    <x v="2147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x v="316"/>
    <n v="2693"/>
    <x v="3"/>
    <s v="GB"/>
    <s v="GBP"/>
    <n v="1436380200"/>
    <x v="2148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x v="112"/>
    <n v="13112"/>
    <x v="3"/>
    <s v="DE"/>
    <s v="EUR"/>
    <n v="1434197351"/>
    <x v="2149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x v="26"/>
    <n v="1011"/>
    <x v="3"/>
    <s v="CA"/>
    <s v="CAD"/>
    <n v="1465505261"/>
    <x v="2150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x v="59"/>
    <n v="2025"/>
    <x v="3"/>
    <s v="US"/>
    <s v="USD"/>
    <n v="1390983227"/>
    <x v="2151"/>
    <b v="1"/>
    <n v="52"/>
    <b v="1"/>
    <s v="music/rock"/>
    <n v="101"/>
    <n v="38.94"/>
    <x v="3"/>
    <s v="rock"/>
    <x v="2151"/>
    <d v="2014-01-29T08:13:47"/>
  </r>
  <r>
    <n v="3318"/>
    <s v="ROOMIES - Atlantic Canada Tour 2016-17"/>
    <s v="Help us strengthen and inspire disability arts in Atlantic Canada"/>
    <x v="59"/>
    <n v="2512"/>
    <x v="3"/>
    <s v="CA"/>
    <s v="CAD"/>
    <n v="1460341800"/>
    <x v="2152"/>
    <b v="0"/>
    <n v="32"/>
    <b v="1"/>
    <s v="theater/plays"/>
    <n v="126"/>
    <n v="78.5"/>
    <x v="8"/>
    <s v="plays"/>
    <x v="2152"/>
    <d v="2016-04-11T02:30:00"/>
  </r>
  <r>
    <n v="1351"/>
    <s v="Purpose: Your Journey To Find Meaning"/>
    <s v="Discover your purpose, live a more fulfilling life, leave a positive footprint on society."/>
    <x v="5"/>
    <n v="20253"/>
    <x v="3"/>
    <s v="US"/>
    <s v="USD"/>
    <n v="1455299144"/>
    <x v="2153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x v="41"/>
    <n v="15186.69"/>
    <x v="3"/>
    <s v="US"/>
    <s v="USD"/>
    <n v="1413849600"/>
    <x v="21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x v="66"/>
    <n v="22318"/>
    <x v="3"/>
    <s v="GB"/>
    <s v="GBP"/>
    <n v="1458943200"/>
    <x v="2155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x v="146"/>
    <n v="16165.6"/>
    <x v="3"/>
    <s v="GB"/>
    <s v="GBP"/>
    <n v="1405761278"/>
    <x v="2156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x v="251"/>
    <n v="19129"/>
    <x v="3"/>
    <s v="US"/>
    <s v="USD"/>
    <n v="1426773920"/>
    <x v="2157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x v="24"/>
    <n v="6041.6"/>
    <x v="3"/>
    <s v="US"/>
    <s v="USD"/>
    <n v="1312182000"/>
    <x v="2158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40"/>
    <n v="8080.33"/>
    <x v="3"/>
    <s v="US"/>
    <s v="USD"/>
    <n v="1300930838"/>
    <x v="2159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x v="7"/>
    <n v="1215"/>
    <x v="3"/>
    <s v="US"/>
    <s v="USD"/>
    <n v="1388553960"/>
    <x v="2160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x v="68"/>
    <n v="758"/>
    <x v="3"/>
    <s v="GB"/>
    <s v="GBP"/>
    <n v="1377621089"/>
    <x v="2161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x v="40"/>
    <n v="8095"/>
    <x v="3"/>
    <s v="US"/>
    <s v="USD"/>
    <n v="1385932867"/>
    <x v="2162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x v="4"/>
    <n v="4037"/>
    <x v="3"/>
    <s v="US"/>
    <s v="USD"/>
    <n v="1403026882"/>
    <x v="2163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x v="59"/>
    <n v="2010"/>
    <x v="3"/>
    <s v="US"/>
    <s v="USD"/>
    <n v="1306994340"/>
    <x v="2164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x v="29"/>
    <n v="2535"/>
    <x v="3"/>
    <s v="US"/>
    <s v="USD"/>
    <n v="1418998744"/>
    <x v="2165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x v="317"/>
    <n v="3822.33"/>
    <x v="3"/>
    <s v="US"/>
    <s v="USD"/>
    <n v="1400862355"/>
    <x v="2166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x v="59"/>
    <n v="2015"/>
    <x v="3"/>
    <s v="US"/>
    <s v="USD"/>
    <n v="1303801140"/>
    <x v="2167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131"/>
    <n v="4530"/>
    <x v="3"/>
    <s v="US"/>
    <s v="USD"/>
    <n v="1385297393"/>
    <x v="2168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x v="59"/>
    <n v="2013.47"/>
    <x v="3"/>
    <s v="US"/>
    <s v="USD"/>
    <n v="1470056614"/>
    <x v="2169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x v="52"/>
    <n v="65924.38"/>
    <x v="2"/>
    <s v="US"/>
    <s v="USD"/>
    <n v="1490752800"/>
    <x v="2170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x v="59"/>
    <n v="2020"/>
    <x v="3"/>
    <s v="US"/>
    <s v="USD"/>
    <n v="1392675017"/>
    <x v="2171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40"/>
    <n v="8053"/>
    <x v="3"/>
    <s v="US"/>
    <s v="USD"/>
    <n v="1299138561"/>
    <x v="2172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x v="25"/>
    <n v="1521"/>
    <x v="3"/>
    <s v="US"/>
    <s v="USD"/>
    <n v="1307761200"/>
    <x v="2173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x v="59"/>
    <n v="2025"/>
    <x v="3"/>
    <s v="US"/>
    <s v="USD"/>
    <n v="1405715472"/>
    <x v="2174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x v="318"/>
    <n v="3380"/>
    <x v="3"/>
    <s v="US"/>
    <s v="USD"/>
    <n v="1341964080"/>
    <x v="2175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x v="126"/>
    <n v="805.07"/>
    <x v="3"/>
    <s v="US"/>
    <s v="USD"/>
    <n v="1258955940"/>
    <x v="2176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x v="9"/>
    <n v="5051"/>
    <x v="3"/>
    <s v="US"/>
    <s v="USD"/>
    <n v="1448466551"/>
    <x v="2177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x v="4"/>
    <n v="4028"/>
    <x v="3"/>
    <s v="US"/>
    <s v="USD"/>
    <n v="1323838740"/>
    <x v="2178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x v="24"/>
    <n v="6077"/>
    <x v="3"/>
    <s v="US"/>
    <s v="USD"/>
    <n v="1318006732"/>
    <x v="2179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x v="203"/>
    <n v="48434"/>
    <x v="3"/>
    <s v="US"/>
    <s v="USD"/>
    <n v="1349203203"/>
    <x v="2180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x v="59"/>
    <n v="2015"/>
    <x v="3"/>
    <s v="US"/>
    <s v="USD"/>
    <n v="1345086445"/>
    <x v="2181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x v="40"/>
    <n v="8070.43"/>
    <x v="3"/>
    <s v="US"/>
    <s v="USD"/>
    <n v="1388617736"/>
    <x v="2182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x v="284"/>
    <n v="425"/>
    <x v="3"/>
    <s v="US"/>
    <s v="USD"/>
    <n v="1446451200"/>
    <x v="218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x v="85"/>
    <n v="3540"/>
    <x v="3"/>
    <s v="US"/>
    <s v="USD"/>
    <n v="1374888436"/>
    <x v="2184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x v="1"/>
    <n v="3025.66"/>
    <x v="3"/>
    <s v="US"/>
    <s v="USD"/>
    <n v="1336528804"/>
    <x v="2185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x v="26"/>
    <n v="1006"/>
    <x v="3"/>
    <s v="US"/>
    <s v="USD"/>
    <n v="1331697540"/>
    <x v="2186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x v="126"/>
    <n v="810"/>
    <x v="3"/>
    <s v="US"/>
    <s v="USD"/>
    <n v="1340904416"/>
    <x v="2187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x v="24"/>
    <n v="6042.02"/>
    <x v="3"/>
    <s v="US"/>
    <s v="USD"/>
    <n v="1293857940"/>
    <x v="2188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71"/>
    <n v="18221"/>
    <x v="3"/>
    <s v="US"/>
    <s v="USD"/>
    <n v="1407520800"/>
    <x v="2189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x v="13"/>
    <n v="50653.11"/>
    <x v="3"/>
    <s v="US"/>
    <s v="USD"/>
    <n v="1409274000"/>
    <x v="2190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x v="41"/>
    <n v="15171.5"/>
    <x v="3"/>
    <s v="US"/>
    <s v="USD"/>
    <n v="1404077484"/>
    <x v="2191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x v="106"/>
    <n v="35296"/>
    <x v="3"/>
    <s v="US"/>
    <s v="USD"/>
    <n v="1489207808"/>
    <x v="2192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x v="54"/>
    <n v="8567"/>
    <x v="3"/>
    <s v="US"/>
    <s v="USD"/>
    <n v="1483417020"/>
    <x v="2193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x v="25"/>
    <n v="1515.08"/>
    <x v="3"/>
    <s v="US"/>
    <s v="USD"/>
    <n v="1337786944"/>
    <x v="219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x v="9"/>
    <n v="5041"/>
    <x v="3"/>
    <s v="US"/>
    <s v="USD"/>
    <n v="1341750569"/>
    <x v="2195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x v="46"/>
    <n v="6555"/>
    <x v="3"/>
    <s v="US"/>
    <s v="USD"/>
    <n v="1444276740"/>
    <x v="219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x v="123"/>
    <n v="1776"/>
    <x v="3"/>
    <s v="US"/>
    <s v="USD"/>
    <n v="1387835654"/>
    <x v="2197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x v="58"/>
    <n v="7576"/>
    <x v="3"/>
    <s v="US"/>
    <s v="USD"/>
    <n v="1348256294"/>
    <x v="2198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x v="319"/>
    <n v="3938"/>
    <x v="3"/>
    <s v="GB"/>
    <s v="GBP"/>
    <n v="1403301660"/>
    <x v="2199"/>
    <b v="1"/>
    <n v="73"/>
    <b v="1"/>
    <s v="theater/spaces"/>
    <n v="101"/>
    <n v="53.95"/>
    <x v="8"/>
    <s v="spaces"/>
    <x v="2199"/>
    <d v="2014-06-20T22:01:00"/>
  </r>
  <r>
    <n v="3592"/>
    <s v="boom- a play by Peter Sinn Nachtrieb"/>
    <s v="Sex. Fish. A COMET THAT DESTROYS THE WORLD. boom a play by Peter Sinn Nachtrieb- Feb 19-21 at The Bridge in NYC."/>
    <x v="59"/>
    <n v="2545"/>
    <x v="3"/>
    <s v="US"/>
    <s v="USD"/>
    <n v="1423630740"/>
    <x v="2200"/>
    <b v="0"/>
    <n v="35"/>
    <b v="1"/>
    <s v="theater/plays"/>
    <n v="127"/>
    <n v="72.709999999999994"/>
    <x v="8"/>
    <s v="plays"/>
    <x v="2200"/>
    <d v="2015-02-11T04:59:00"/>
  </r>
  <r>
    <n v="3268"/>
    <s v="EgoPo's Hairy Ape Tours to the Provincetown Festival"/>
    <s v="EgoPo's The Hairy Ape has been invited to the Provincetown Theater Festival! Help us support our artists on this exciting tour."/>
    <x v="59"/>
    <n v="2560"/>
    <x v="3"/>
    <s v="US"/>
    <s v="USD"/>
    <n v="1472074928"/>
    <x v="2201"/>
    <b v="1"/>
    <n v="42"/>
    <b v="1"/>
    <s v="theater/plays"/>
    <n v="128"/>
    <n v="60.95"/>
    <x v="8"/>
    <s v="plays"/>
    <x v="2201"/>
    <d v="2016-08-24T21:42:08"/>
  </r>
  <r>
    <n v="2930"/>
    <s v="Forbear! Theatre"/>
    <s v="Forbear! is a new theatre company aiming to produce exciting and innovative theatre using performers from a variety of disciplines."/>
    <x v="30"/>
    <n v="10092"/>
    <x v="3"/>
    <s v="GB"/>
    <s v="GBP"/>
    <n v="1431007264"/>
    <x v="2202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x v="85"/>
    <n v="3531"/>
    <x v="3"/>
    <s v="US"/>
    <s v="USD"/>
    <n v="1472490000"/>
    <x v="2203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x v="4"/>
    <n v="4055"/>
    <x v="3"/>
    <s v="US"/>
    <s v="USD"/>
    <n v="1422636814"/>
    <x v="2204"/>
    <b v="0"/>
    <n v="32"/>
    <b v="1"/>
    <s v="theater/musical"/>
    <n v="101"/>
    <n v="126.72"/>
    <x v="8"/>
    <s v="musical"/>
    <x v="2204"/>
    <d v="2015-01-30T16:53:34"/>
  </r>
  <r>
    <n v="3487"/>
    <s v="Jericho Creek"/>
    <s v="Jericho Creek is an original production by Fledgling Theatre Company which will be performed at The Cockpit Theatre in July 2015"/>
    <x v="59"/>
    <n v="2555"/>
    <x v="3"/>
    <s v="GB"/>
    <s v="GBP"/>
    <n v="1435185252"/>
    <x v="2205"/>
    <b v="0"/>
    <n v="66"/>
    <b v="1"/>
    <s v="theater/plays"/>
    <n v="128"/>
    <n v="38.71"/>
    <x v="8"/>
    <s v="plays"/>
    <x v="2205"/>
    <d v="2015-06-24T22:34:12"/>
  </r>
  <r>
    <n v="3538"/>
    <s v="'Mooring' - Vocal Point Theatre Project"/>
    <s v="A play about riverside homelessness, inspired by true events. Shows at Brunel Museum, 240 Project and similar community organisations."/>
    <x v="59"/>
    <n v="2569"/>
    <x v="3"/>
    <s v="GB"/>
    <s v="GBP"/>
    <n v="1471428340"/>
    <x v="2206"/>
    <b v="0"/>
    <n v="83"/>
    <b v="1"/>
    <s v="theater/plays"/>
    <n v="128"/>
    <n v="30.95"/>
    <x v="8"/>
    <s v="plays"/>
    <x v="2206"/>
    <d v="2016-08-17T10:05:40"/>
  </r>
  <r>
    <n v="3003"/>
    <s v="Outskirts Theatre Co. Finds a Home!"/>
    <s v="We finally found a place to call home! Help us move in to (and collaborate with) the NEW Fischer Creative Arts Center in Waukesha, WI!"/>
    <x v="1"/>
    <n v="3035"/>
    <x v="3"/>
    <s v="US"/>
    <s v="USD"/>
    <n v="1456811940"/>
    <x v="2207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x v="1"/>
    <n v="3035"/>
    <x v="3"/>
    <s v="US"/>
    <s v="USD"/>
    <n v="1453352719"/>
    <x v="2208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x v="148"/>
    <n v="4230"/>
    <x v="3"/>
    <s v="FR"/>
    <s v="EUR"/>
    <n v="1437429600"/>
    <x v="2209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x v="12"/>
    <n v="7040"/>
    <x v="3"/>
    <s v="US"/>
    <s v="USD"/>
    <n v="1439583533"/>
    <x v="2210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x v="30"/>
    <n v="10088"/>
    <x v="3"/>
    <s v="US"/>
    <s v="USD"/>
    <n v="1472338409"/>
    <x v="2211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x v="26"/>
    <n v="1005"/>
    <x v="3"/>
    <s v="US"/>
    <s v="USD"/>
    <n v="1457071397"/>
    <x v="2212"/>
    <b v="0"/>
    <n v="27"/>
    <b v="1"/>
    <s v="theater/spaces"/>
    <n v="101"/>
    <n v="37.22"/>
    <x v="8"/>
    <s v="spaces"/>
    <x v="2212"/>
    <d v="2016-03-04T06:03:17"/>
  </r>
  <r>
    <n v="3457"/>
    <s v="The Impossible Adventures Of Supernova Jones"/>
    <s v="Robots, Space Battles, Mystery, and Intrigue. Nothing is Impossible..."/>
    <x v="59"/>
    <n v="2804"/>
    <x v="3"/>
    <s v="US"/>
    <s v="USD"/>
    <n v="1423720740"/>
    <x v="2213"/>
    <b v="0"/>
    <n v="55"/>
    <b v="1"/>
    <s v="theater/plays"/>
    <n v="140"/>
    <n v="50.98"/>
    <x v="8"/>
    <s v="plays"/>
    <x v="2213"/>
    <d v="2015-02-12T05:59:00"/>
  </r>
  <r>
    <n v="3696"/>
    <s v="&quot;Lifted&quot; - The Theatre Shed's 10 Year Anniversary Show"/>
    <s v="We are 10 years old - please help us celebrate the last 10 years and secure our future for the next 10 years."/>
    <x v="59"/>
    <n v="3100"/>
    <x v="3"/>
    <s v="GB"/>
    <s v="GBP"/>
    <n v="1423838916"/>
    <x v="2214"/>
    <b v="0"/>
    <n v="78"/>
    <b v="1"/>
    <s v="theater/plays"/>
    <n v="155"/>
    <n v="39.74"/>
    <x v="8"/>
    <s v="plays"/>
    <x v="2214"/>
    <d v="2015-02-13T14:48:36"/>
  </r>
  <r>
    <n v="3813"/>
    <s v="SUCKIN INJUN"/>
    <s v="A comedic play about hillbilly vampires and the absurdity of judging by appearances. Wanna live forever? Better watch what you drink."/>
    <x v="103"/>
    <n v="2119.9899999999998"/>
    <x v="3"/>
    <s v="US"/>
    <s v="USD"/>
    <n v="1465940580"/>
    <x v="2215"/>
    <b v="0"/>
    <n v="27"/>
    <b v="1"/>
    <s v="theater/plays"/>
    <n v="101"/>
    <n v="78.52"/>
    <x v="8"/>
    <s v="plays"/>
    <x v="2215"/>
    <d v="2016-06-14T21:43:00"/>
  </r>
  <r>
    <n v="3548"/>
    <s v="THE UNDERSTUDY @ WORKING STAGE"/>
    <s v="We're putting together a production of THE UNDERSTUDY by Theresa Rebeck and hope you'll help us share this story."/>
    <x v="103"/>
    <n v="2140"/>
    <x v="3"/>
    <s v="US"/>
    <s v="USD"/>
    <n v="1457139600"/>
    <x v="2216"/>
    <b v="0"/>
    <n v="13"/>
    <b v="1"/>
    <s v="theater/plays"/>
    <n v="102"/>
    <n v="164.62"/>
    <x v="8"/>
    <s v="plays"/>
    <x v="2216"/>
    <d v="2016-03-05T01:00:00"/>
  </r>
  <r>
    <n v="3448"/>
    <s v="The Mount, new play about Edith Wharton"/>
    <s v="The Mount-- a new play based off the life of Edith Wharton-- is having its premiere reading AT the real Mount in Lenox, MA!"/>
    <x v="103"/>
    <n v="2305"/>
    <x v="3"/>
    <s v="US"/>
    <s v="USD"/>
    <n v="1418784689"/>
    <x v="2217"/>
    <b v="0"/>
    <n v="45"/>
    <b v="1"/>
    <s v="theater/plays"/>
    <n v="110"/>
    <n v="51.22"/>
    <x v="8"/>
    <s v="plays"/>
    <x v="2217"/>
    <d v="2014-12-17T02:51:29"/>
  </r>
  <r>
    <n v="3743"/>
    <s v="Down the Mississippi"/>
    <s v="I'm taking the Adventures of Huckleberry Finn puppet show down the Mississippi River!"/>
    <x v="84"/>
    <n v="0"/>
    <x v="1"/>
    <s v="US"/>
    <s v="USD"/>
    <n v="1404406964"/>
    <x v="2218"/>
    <b v="0"/>
    <n v="0"/>
    <b v="0"/>
    <s v="theater/plays"/>
    <n v="0"/>
    <n v="0"/>
    <x v="8"/>
    <s v="plays"/>
    <x v="2218"/>
    <d v="2014-07-03T17:02:44"/>
  </r>
  <r>
    <n v="3556"/>
    <s v="Immortal"/>
    <s v="'Immortal', a play about five English Air Bombers in WW2, is an exciting first project for the brand new Production Company, GreanTea."/>
    <x v="84"/>
    <n v="2210"/>
    <x v="3"/>
    <s v="GB"/>
    <s v="GBP"/>
    <n v="1408289724"/>
    <x v="2219"/>
    <b v="0"/>
    <n v="20"/>
    <b v="1"/>
    <s v="theater/plays"/>
    <n v="100"/>
    <n v="110.5"/>
    <x v="8"/>
    <s v="plays"/>
    <x v="2219"/>
    <d v="2014-08-17T15:35:24"/>
  </r>
  <r>
    <n v="3152"/>
    <s v="'Gilead', an original theatre piece"/>
    <s v="'Gilead' is an original theatre piece inspired by Margaret Atwood's 'The Handmaid's Tale'. (Brighton Fringe 2014)"/>
    <x v="84"/>
    <n v="2331"/>
    <x v="3"/>
    <s v="GB"/>
    <s v="GBP"/>
    <n v="1383425367"/>
    <x v="2220"/>
    <b v="1"/>
    <n v="67"/>
    <b v="1"/>
    <s v="theater/plays"/>
    <n v="106"/>
    <n v="34.79"/>
    <x v="8"/>
    <s v="plays"/>
    <x v="2220"/>
    <d v="2013-11-02T20:49:27"/>
  </r>
  <r>
    <n v="4081"/>
    <s v="AU Theatre Wing (Pygmalion Sound and Lighting Fees)"/>
    <s v="AUTheatreWing is a student theatre association fostering the development of the dramatic arts at our university."/>
    <x v="320"/>
    <n v="350"/>
    <x v="1"/>
    <s v="US"/>
    <s v="USD"/>
    <n v="1425819425"/>
    <x v="2221"/>
    <b v="0"/>
    <n v="12"/>
    <b v="0"/>
    <s v="theater/plays"/>
    <n v="16"/>
    <n v="29.17"/>
    <x v="8"/>
    <s v="plays"/>
    <x v="2221"/>
    <d v="2015-03-08T12:57:05"/>
  </r>
  <r>
    <n v="3252"/>
    <s v="Modern Love"/>
    <s v="How do we navigate the boundaries between friendship, sexual intimacy and obsessive desire?"/>
    <x v="121"/>
    <n v="2876"/>
    <x v="3"/>
    <s v="GB"/>
    <s v="GBP"/>
    <n v="1473247240"/>
    <x v="2222"/>
    <b v="1"/>
    <n v="50"/>
    <b v="1"/>
    <s v="theater/plays"/>
    <n v="128"/>
    <n v="57.52"/>
    <x v="8"/>
    <s v="plays"/>
    <x v="2222"/>
    <d v="2016-09-07T11:20:40"/>
  </r>
  <r>
    <n v="3555"/>
    <s v="Free Theatre for Kids: Baby Living Room"/>
    <s v="Baby Living Room is a project created by Spazio Farma Mestre for children: free theatre for kids as sustainable education for families"/>
    <x v="120"/>
    <n v="2400"/>
    <x v="3"/>
    <s v="IT"/>
    <s v="EUR"/>
    <n v="1479382594"/>
    <x v="2223"/>
    <b v="0"/>
    <n v="14"/>
    <b v="1"/>
    <s v="theater/plays"/>
    <n v="100"/>
    <n v="171.43"/>
    <x v="8"/>
    <s v="plays"/>
    <x v="2223"/>
    <d v="2016-11-17T11:36:34"/>
  </r>
  <r>
    <n v="3865"/>
    <s v="Fellatia's-Fantastic-Fun-Time-Show"/>
    <s v="Sissy Entertainment delivers a delicious cabaret that blends comedic monologue, song, and traditional sketch comedy."/>
    <x v="321"/>
    <n v="650"/>
    <x v="1"/>
    <s v="CA"/>
    <s v="CAD"/>
    <n v="1409376600"/>
    <x v="2224"/>
    <b v="0"/>
    <n v="14"/>
    <b v="0"/>
    <s v="theater/plays"/>
    <n v="27"/>
    <n v="46.43"/>
    <x v="8"/>
    <s v="plays"/>
    <x v="2224"/>
    <d v="2014-08-30T05:30:00"/>
  </r>
  <r>
    <n v="2907"/>
    <s v="Little Nell's - a play"/>
    <s v="Spend an evening in the afterlife with some of the greatest women who ever lived. LITTLE NELL's,by Jill Hughes, Los Angeles- June, 2016"/>
    <x v="29"/>
    <n v="2"/>
    <x v="1"/>
    <s v="US"/>
    <s v="USD"/>
    <n v="1463259837"/>
    <x v="2225"/>
    <b v="0"/>
    <n v="2"/>
    <b v="0"/>
    <s v="theater/plays"/>
    <n v="0"/>
    <n v="1"/>
    <x v="8"/>
    <s v="plays"/>
    <x v="2225"/>
    <d v="2016-05-14T21:03:57"/>
  </r>
  <r>
    <n v="3859"/>
    <s v="What Dreams Were Made Of"/>
    <s v="This is a play that will have each and everyone that sees it thinking about the dreams they had growing up. It's a dramady"/>
    <x v="29"/>
    <n v="1"/>
    <x v="1"/>
    <s v="US"/>
    <s v="USD"/>
    <n v="1403730000"/>
    <x v="2226"/>
    <b v="0"/>
    <n v="1"/>
    <b v="0"/>
    <s v="theater/plays"/>
    <n v="0"/>
    <n v="1"/>
    <x v="8"/>
    <s v="plays"/>
    <x v="222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x v="29"/>
    <n v="1"/>
    <x v="1"/>
    <s v="IE"/>
    <s v="EUR"/>
    <n v="1456617600"/>
    <x v="2227"/>
    <b v="0"/>
    <n v="1"/>
    <b v="0"/>
    <s v="theater/plays"/>
    <n v="0"/>
    <n v="1"/>
    <x v="8"/>
    <s v="plays"/>
    <x v="2227"/>
    <d v="2016-02-28T00:00:00"/>
  </r>
  <r>
    <n v="3747"/>
    <s v="Counting Stars"/>
    <s v="The world premiere of an astonishing new play by acclaimed writer Atiha Sen Gupta."/>
    <x v="29"/>
    <n v="25"/>
    <x v="1"/>
    <s v="GB"/>
    <s v="GBP"/>
    <n v="1436137140"/>
    <x v="2228"/>
    <b v="0"/>
    <n v="1"/>
    <b v="0"/>
    <s v="theater/plays"/>
    <n v="1"/>
    <n v="25"/>
    <x v="8"/>
    <s v="plays"/>
    <x v="2228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x v="29"/>
    <n v="25"/>
    <x v="1"/>
    <s v="GB"/>
    <s v="GBP"/>
    <n v="1407565504"/>
    <x v="2229"/>
    <b v="0"/>
    <n v="2"/>
    <b v="0"/>
    <s v="theater/plays"/>
    <n v="1"/>
    <n v="12.5"/>
    <x v="8"/>
    <s v="plays"/>
    <x v="2229"/>
    <d v="2014-08-09T06:25:04"/>
  </r>
  <r>
    <n v="2864"/>
    <s v="'Haunting Julia' by Alan Ayckbourn"/>
    <s v="Accessible, original theatre for all!"/>
    <x v="29"/>
    <n v="40"/>
    <x v="1"/>
    <s v="GB"/>
    <s v="GBP"/>
    <n v="1437139080"/>
    <x v="2230"/>
    <b v="0"/>
    <n v="3"/>
    <b v="0"/>
    <s v="theater/plays"/>
    <n v="2"/>
    <n v="13.33"/>
    <x v="8"/>
    <s v="plays"/>
    <x v="2230"/>
    <d v="2015-07-17T13:18:00"/>
  </r>
  <r>
    <n v="4093"/>
    <s v="The Grouch Who Couldn't Steal Christmas"/>
    <s v="'The Grouch' is the perfect way to brighten up your Christmas. Full of love, laughs and some sheer calculated silliness, don't miss it!"/>
    <x v="29"/>
    <n v="60"/>
    <x v="1"/>
    <s v="GB"/>
    <s v="GBP"/>
    <n v="1440272093"/>
    <x v="2231"/>
    <b v="0"/>
    <n v="4"/>
    <b v="0"/>
    <s v="theater/plays"/>
    <n v="2"/>
    <n v="15"/>
    <x v="8"/>
    <s v="plays"/>
    <x v="2231"/>
    <d v="2015-08-22T19:34:53"/>
  </r>
  <r>
    <n v="3900"/>
    <s v="HUB Theatre Group presents John Logan's RED"/>
    <s v="HUB Theatre Group collaborates with local artists to present John Logan's RED to the community."/>
    <x v="29"/>
    <n v="135"/>
    <x v="1"/>
    <s v="US"/>
    <s v="USD"/>
    <n v="1433988791"/>
    <x v="2232"/>
    <b v="0"/>
    <n v="5"/>
    <b v="0"/>
    <s v="theater/plays"/>
    <n v="5"/>
    <n v="27"/>
    <x v="8"/>
    <s v="plays"/>
    <x v="2232"/>
    <d v="2015-06-11T02:13:11"/>
  </r>
  <r>
    <n v="3920"/>
    <s v="'SCARAMOUCHE JONES'' by Justin Butcher"/>
    <s v="An enthralling tale charting the ecstasies and tragedies behind the seven white masks of centenarian clown,Scaramouche Jones."/>
    <x v="29"/>
    <n v="135"/>
    <x v="1"/>
    <s v="GB"/>
    <s v="GBP"/>
    <n v="1479032260"/>
    <x v="2233"/>
    <b v="0"/>
    <n v="3"/>
    <b v="0"/>
    <s v="theater/plays"/>
    <n v="5"/>
    <n v="45"/>
    <x v="8"/>
    <s v="plays"/>
    <x v="2233"/>
    <d v="2016-11-13T10:17:40"/>
  </r>
  <r>
    <n v="4038"/>
    <s v="Take the Vagina Monologues to Main Street in Lexington, NC!"/>
    <s v="We are vagina warriors ready to bring our message of human rights, empowerment and diversity to Main St. Lexington, NC."/>
    <x v="29"/>
    <n v="301"/>
    <x v="1"/>
    <s v="US"/>
    <s v="USD"/>
    <n v="1413573010"/>
    <x v="2234"/>
    <b v="0"/>
    <n v="4"/>
    <b v="0"/>
    <s v="theater/plays"/>
    <n v="12"/>
    <n v="75.25"/>
    <x v="8"/>
    <s v="plays"/>
    <x v="2234"/>
    <d v="2014-10-17T19:10:10"/>
  </r>
  <r>
    <n v="4030"/>
    <s v="The Martin and Lewis Tribute Show"/>
    <s v="The world's best and only tribute to Dean Martin and Jerry Lewis_x000a_ bringing back the Music, Laughter and the Love."/>
    <x v="29"/>
    <n v="400"/>
    <x v="1"/>
    <s v="US"/>
    <s v="USD"/>
    <n v="1454525340"/>
    <x v="2235"/>
    <b v="0"/>
    <n v="6"/>
    <b v="0"/>
    <s v="theater/plays"/>
    <n v="16"/>
    <n v="66.67"/>
    <x v="8"/>
    <s v="plays"/>
    <x v="2235"/>
    <d v="2016-02-03T18:49:00"/>
  </r>
  <r>
    <n v="3897"/>
    <s v="Terry Pratchett's Wyrd Sisters at Paeroa Little Theatre"/>
    <s v="Help us to put on a production of Terry Pratchett's Wyrd Sisters, an ambitions show for our theatre but one I believe we can do."/>
    <x v="29"/>
    <n v="440"/>
    <x v="1"/>
    <s v="NZ"/>
    <s v="NZD"/>
    <n v="1420750683"/>
    <x v="2236"/>
    <b v="0"/>
    <n v="10"/>
    <b v="0"/>
    <s v="theater/plays"/>
    <n v="18"/>
    <n v="44"/>
    <x v="8"/>
    <s v="plays"/>
    <x v="2236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x v="29"/>
    <n v="450"/>
    <x v="1"/>
    <s v="US"/>
    <s v="USD"/>
    <n v="1404570147"/>
    <x v="2237"/>
    <b v="0"/>
    <n v="7"/>
    <b v="0"/>
    <s v="theater/plays"/>
    <n v="18"/>
    <n v="64.290000000000006"/>
    <x v="8"/>
    <s v="plays"/>
    <x v="2237"/>
    <d v="2014-07-05T14:22:27"/>
  </r>
  <r>
    <n v="2867"/>
    <s v="A Midsummer Night's Dream"/>
    <s v="This production is being put together by Wilson's newest professional theater company, the Wyldepine Players in conjunction w/ Taiplab"/>
    <x v="29"/>
    <n v="504"/>
    <x v="1"/>
    <s v="US"/>
    <s v="USD"/>
    <n v="1467604800"/>
    <x v="2238"/>
    <b v="0"/>
    <n v="10"/>
    <b v="0"/>
    <s v="theater/plays"/>
    <n v="20"/>
    <n v="50.4"/>
    <x v="8"/>
    <s v="plays"/>
    <x v="2238"/>
    <d v="2016-07-04T04:00:00"/>
  </r>
  <r>
    <n v="2920"/>
    <s v="Save 'The Stage Door'."/>
    <s v="Help save this village theatre group. Funding required for lighting, stage equipment, &amp; ongoing productions. Involves youth  &amp; adults."/>
    <x v="29"/>
    <n v="671"/>
    <x v="1"/>
    <s v="CA"/>
    <s v="CAD"/>
    <n v="1427306470"/>
    <x v="2239"/>
    <b v="0"/>
    <n v="13"/>
    <b v="0"/>
    <s v="theater/plays"/>
    <n v="27"/>
    <n v="51.62"/>
    <x v="8"/>
    <s v="plays"/>
    <x v="2239"/>
    <d v="2015-03-25T18:01:10"/>
  </r>
  <r>
    <n v="3898"/>
    <s v="The Return of The Walthamstow Mysteries"/>
    <s v="'Somewhere you know, nowhere you've been' a theatrical _x000a_re-imagining of Walthamstowâ€™s past acted out beneath big skies in the marshes."/>
    <x v="29"/>
    <n v="814"/>
    <x v="1"/>
    <s v="GB"/>
    <s v="GBP"/>
    <n v="1439827200"/>
    <x v="2240"/>
    <b v="0"/>
    <n v="16"/>
    <b v="0"/>
    <s v="theater/plays"/>
    <n v="33"/>
    <n v="50.88"/>
    <x v="8"/>
    <s v="plays"/>
    <x v="2240"/>
    <d v="2015-08-17T16:00:00"/>
  </r>
  <r>
    <n v="3851"/>
    <s v="Waving Goodbye"/>
    <s v="A play about the horrible choices we have to make every day. Should we take a risk, or take the road most travelled?"/>
    <x v="29"/>
    <n v="852"/>
    <x v="1"/>
    <s v="GB"/>
    <s v="GBP"/>
    <n v="1437129179"/>
    <x v="2241"/>
    <b v="1"/>
    <n v="24"/>
    <b v="0"/>
    <s v="theater/plays"/>
    <n v="34"/>
    <n v="35.5"/>
    <x v="8"/>
    <s v="plays"/>
    <x v="2241"/>
    <d v="2015-07-17T10:32:59"/>
  </r>
  <r>
    <n v="3914"/>
    <s v="Support Catalan Drama: Skin in Flames, by Guillem Clua"/>
    <s v="Bots &amp; Barrals and StoneCrabs Theatre are excited to present the UK premiere of Guillem Clua's powerful Catalan drama Skin in Flames."/>
    <x v="29"/>
    <n v="909"/>
    <x v="1"/>
    <s v="GB"/>
    <s v="GBP"/>
    <n v="1431298740"/>
    <x v="2242"/>
    <b v="0"/>
    <n v="27"/>
    <b v="0"/>
    <s v="theater/plays"/>
    <n v="36"/>
    <n v="33.67"/>
    <x v="8"/>
    <s v="plays"/>
    <x v="2242"/>
    <d v="2015-05-10T22:59:00"/>
  </r>
  <r>
    <n v="2873"/>
    <s v="&quot;Fortune's Child&quot; by Mark Scharf"/>
    <s v="DC/Baltimore AEA actors band together produce a world premiere of a touching, bittersweet, award winning play about letting go to live"/>
    <x v="29"/>
    <n v="953"/>
    <x v="1"/>
    <s v="US"/>
    <s v="USD"/>
    <n v="1422473831"/>
    <x v="2243"/>
    <b v="0"/>
    <n v="8"/>
    <b v="0"/>
    <s v="theater/plays"/>
    <n v="38"/>
    <n v="119.13"/>
    <x v="8"/>
    <s v="plays"/>
    <x v="2243"/>
    <d v="2015-01-28T19:37:11"/>
  </r>
  <r>
    <n v="1302"/>
    <s v="Help bring Boys of a Certain Age back to NYC!"/>
    <s v="Boys of a Certain Age is a unique and special show that we're trying to remount in New York City in 2017."/>
    <x v="29"/>
    <n v="2500"/>
    <x v="3"/>
    <s v="US"/>
    <s v="USD"/>
    <n v="1480559011"/>
    <x v="2244"/>
    <b v="0"/>
    <n v="50"/>
    <b v="1"/>
    <s v="theater/plays"/>
    <n v="100"/>
    <n v="50"/>
    <x v="8"/>
    <s v="plays"/>
    <x v="2244"/>
    <d v="2016-12-01T02:23:31"/>
  </r>
  <r>
    <n v="3287"/>
    <s v="Three Things: Stories About Life"/>
    <s v="An inspirational one-man play about crisis, community, and the search for wholeness."/>
    <x v="29"/>
    <n v="2500"/>
    <x v="3"/>
    <s v="CA"/>
    <s v="CAD"/>
    <n v="1448733628"/>
    <x v="2245"/>
    <b v="0"/>
    <n v="34"/>
    <b v="1"/>
    <s v="theater/plays"/>
    <n v="100"/>
    <n v="73.53"/>
    <x v="8"/>
    <s v="plays"/>
    <x v="2245"/>
    <d v="2015-11-28T18:00:28"/>
  </r>
  <r>
    <n v="3312"/>
    <s v="Richard III"/>
    <s v="Bare Theatre presents one of Shakespeare's most notorious characters in the final chapter of the War of the Roses saga."/>
    <x v="29"/>
    <n v="2501"/>
    <x v="3"/>
    <s v="US"/>
    <s v="USD"/>
    <n v="1478901600"/>
    <x v="2246"/>
    <b v="0"/>
    <n v="41"/>
    <b v="1"/>
    <s v="theater/plays"/>
    <n v="100"/>
    <n v="61"/>
    <x v="8"/>
    <s v="plays"/>
    <x v="2246"/>
    <d v="2016-11-11T22:00:00"/>
  </r>
  <r>
    <n v="3516"/>
    <s v="The March of the Bonus Army"/>
    <s v="A new play about a lesser known yet pivotal event in American history, about a group of WWI Veterans fighting for their rights."/>
    <x v="29"/>
    <n v="2500"/>
    <x v="3"/>
    <s v="US"/>
    <s v="USD"/>
    <n v="1410145200"/>
    <x v="2247"/>
    <b v="0"/>
    <n v="11"/>
    <b v="1"/>
    <s v="theater/plays"/>
    <n v="100"/>
    <n v="227.27"/>
    <x v="8"/>
    <s v="plays"/>
    <x v="2247"/>
    <d v="2014-09-08T03:00:00"/>
  </r>
  <r>
    <n v="3544"/>
    <s v="Gruoch, or Lady Macbeth"/>
    <s v="Death &amp; Pretzels presents the world premiere of Paul Pasulka's Gruoch, or Lady Macbeth"/>
    <x v="29"/>
    <n v="2500"/>
    <x v="3"/>
    <s v="US"/>
    <s v="USD"/>
    <n v="1425758257"/>
    <x v="2248"/>
    <b v="0"/>
    <n v="24"/>
    <b v="1"/>
    <s v="theater/plays"/>
    <n v="100"/>
    <n v="104.17"/>
    <x v="8"/>
    <s v="plays"/>
    <x v="2248"/>
    <d v="2015-03-07T19:57:37"/>
  </r>
  <r>
    <n v="3320"/>
    <s v="Mama Threw Me So High &amp; He Who Speaks"/>
    <s v="Imaginary Theater Company presents two modern day tall tales about family, resilience and redemption."/>
    <x v="29"/>
    <n v="2525"/>
    <x v="3"/>
    <s v="US"/>
    <s v="USD"/>
    <n v="1466557557"/>
    <x v="2249"/>
    <b v="0"/>
    <n v="38"/>
    <b v="1"/>
    <s v="theater/plays"/>
    <n v="101"/>
    <n v="66.45"/>
    <x v="8"/>
    <s v="plays"/>
    <x v="2249"/>
    <d v="2016-06-22T01:05:57"/>
  </r>
  <r>
    <n v="3614"/>
    <s v="Gruesome Playground Injuries"/>
    <s v="A production of &quot;Gruesome Playground Injuries&quot; by Rajiv Joseph July 24th-August 9th at The Bakery in Denver, CO."/>
    <x v="29"/>
    <n v="2520"/>
    <x v="3"/>
    <s v="US"/>
    <s v="USD"/>
    <n v="1434675616"/>
    <x v="2250"/>
    <b v="0"/>
    <n v="71"/>
    <b v="1"/>
    <s v="theater/plays"/>
    <n v="101"/>
    <n v="35.49"/>
    <x v="8"/>
    <s v="plays"/>
    <x v="2250"/>
    <d v="2015-06-19T01:00:16"/>
  </r>
  <r>
    <n v="3699"/>
    <s v="Tell Me That You Love Me"/>
    <s v="Tell Me That You Love Me, a new play about the love affair between Actress and Writer, with the novel Arch of Triumph as the backdrop"/>
    <x v="29"/>
    <n v="2520"/>
    <x v="3"/>
    <s v="US"/>
    <s v="USD"/>
    <n v="1413383216"/>
    <x v="2251"/>
    <b v="0"/>
    <n v="40"/>
    <b v="1"/>
    <s v="theater/plays"/>
    <n v="101"/>
    <n v="63"/>
    <x v="8"/>
    <s v="plays"/>
    <x v="2251"/>
    <d v="2014-10-15T14:26:56"/>
  </r>
  <r>
    <n v="1295"/>
    <s v="Misfits of London: The Gin Chronicles"/>
    <s v="We had everything sorted for the Fringe, but now our accommodation and Edinburgh angel have fallen through. We're needing vital help."/>
    <x v="29"/>
    <n v="2549"/>
    <x v="3"/>
    <s v="GB"/>
    <s v="GBP"/>
    <n v="1438189200"/>
    <x v="2252"/>
    <b v="0"/>
    <n v="64"/>
    <b v="1"/>
    <s v="theater/plays"/>
    <n v="102"/>
    <n v="39.83"/>
    <x v="8"/>
    <s v="plays"/>
    <x v="2252"/>
    <d v="2015-07-29T17:00:00"/>
  </r>
  <r>
    <n v="2809"/>
    <s v="Sugarglass Theatre"/>
    <s v="Sugarglass is a Dublin based theatre company committed to international collaboration. 2016 sees the launch of their NYC division."/>
    <x v="29"/>
    <n v="2560"/>
    <x v="3"/>
    <s v="US"/>
    <s v="USD"/>
    <n v="1459348740"/>
    <x v="2253"/>
    <b v="0"/>
    <n v="21"/>
    <b v="1"/>
    <s v="theater/plays"/>
    <n v="102"/>
    <n v="121.9"/>
    <x v="8"/>
    <s v="plays"/>
    <x v="2253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x v="29"/>
    <n v="2560"/>
    <x v="3"/>
    <s v="US"/>
    <s v="USD"/>
    <n v="1438799760"/>
    <x v="2254"/>
    <b v="0"/>
    <n v="54"/>
    <b v="1"/>
    <s v="theater/plays"/>
    <n v="102"/>
    <n v="47.41"/>
    <x v="8"/>
    <s v="plays"/>
    <x v="2254"/>
    <d v="2015-08-05T18:36:00"/>
  </r>
  <r>
    <n v="3264"/>
    <s v="Kapow-i GoGo at The PIT"/>
    <s v="The three part comedic saga of Kapow-i GoGo, who saves the world.  Again.  And again."/>
    <x v="29"/>
    <n v="2575"/>
    <x v="3"/>
    <s v="US"/>
    <s v="USD"/>
    <n v="1422482400"/>
    <x v="2255"/>
    <b v="1"/>
    <n v="49"/>
    <b v="1"/>
    <s v="theater/plays"/>
    <n v="103"/>
    <n v="52.55"/>
    <x v="8"/>
    <s v="plays"/>
    <x v="2255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x v="29"/>
    <n v="2585"/>
    <x v="3"/>
    <s v="GB"/>
    <s v="GBP"/>
    <n v="1433017303"/>
    <x v="2256"/>
    <b v="1"/>
    <n v="34"/>
    <b v="1"/>
    <s v="theater/plays"/>
    <n v="103"/>
    <n v="76.03"/>
    <x v="8"/>
    <s v="plays"/>
    <x v="2256"/>
    <d v="2015-05-30T20:21:43"/>
  </r>
  <r>
    <n v="3441"/>
    <s v="Putting on a great play in Los Angeles!"/>
    <s v="We are producing the play Bug, by Tracy Letts.  This will be an inspiring show, and a great way to bring help to a great LA charity."/>
    <x v="29"/>
    <n v="2565"/>
    <x v="3"/>
    <s v="US"/>
    <s v="USD"/>
    <n v="1447445820"/>
    <x v="2257"/>
    <b v="0"/>
    <n v="43"/>
    <b v="1"/>
    <s v="theater/plays"/>
    <n v="103"/>
    <n v="59.65"/>
    <x v="8"/>
    <s v="plays"/>
    <x v="2257"/>
    <d v="2015-11-13T20:17:00"/>
  </r>
  <r>
    <n v="3597"/>
    <s v="Akvavit Theatre presents NOTHING OF ME by Arne Lygre"/>
    <s v="&quot;I think that I have my own will. I can stop this, I tell myself. But it's not true.&quot;"/>
    <x v="29"/>
    <n v="2565"/>
    <x v="3"/>
    <s v="US"/>
    <s v="USD"/>
    <n v="1456984740"/>
    <x v="2258"/>
    <b v="0"/>
    <n v="33"/>
    <b v="1"/>
    <s v="theater/plays"/>
    <n v="103"/>
    <n v="77.73"/>
    <x v="8"/>
    <s v="plays"/>
    <x v="2258"/>
    <d v="2016-03-03T05:59:00"/>
  </r>
  <r>
    <n v="2840"/>
    <s v="Scarlet at Southwark Playhouse - Theatre Renegade"/>
    <s v="The world premiere of an astounding new play at Southwark Playhouse exploring slut shaming/cyber bullying &amp; the emotional repercussions"/>
    <x v="29"/>
    <n v="2600"/>
    <x v="3"/>
    <s v="GB"/>
    <s v="GBP"/>
    <n v="1426698000"/>
    <x v="2259"/>
    <b v="0"/>
    <n v="132"/>
    <b v="1"/>
    <s v="theater/plays"/>
    <n v="104"/>
    <n v="19.7"/>
    <x v="8"/>
    <s v="plays"/>
    <x v="2259"/>
    <d v="2015-03-18T17:00:00"/>
  </r>
  <r>
    <n v="3365"/>
    <s v="From the Pulpit to the Runway"/>
    <s v="A dazzling dramatic musical drama that takes place inside a Charm City Church! Help us finance a play that is back by popular demand!"/>
    <x v="29"/>
    <n v="2600"/>
    <x v="3"/>
    <s v="US"/>
    <s v="USD"/>
    <n v="1449973592"/>
    <x v="2260"/>
    <b v="0"/>
    <n v="3"/>
    <b v="1"/>
    <s v="theater/plays"/>
    <n v="104"/>
    <n v="866.67"/>
    <x v="8"/>
    <s v="plays"/>
    <x v="2260"/>
    <d v="2015-12-13T02:26:32"/>
  </r>
  <r>
    <n v="3438"/>
    <s v="KLIPPIES"/>
    <s v="Klippies is the debut play from Johannesburg-born writer Jessica SiÃ¢n, premiering at the Southwark Playhouse, London in May 2015."/>
    <x v="29"/>
    <n v="2605"/>
    <x v="3"/>
    <s v="GB"/>
    <s v="GBP"/>
    <n v="1430600400"/>
    <x v="2261"/>
    <b v="0"/>
    <n v="14"/>
    <b v="1"/>
    <s v="theater/plays"/>
    <n v="104"/>
    <n v="186.07"/>
    <x v="8"/>
    <s v="plays"/>
    <x v="2261"/>
    <d v="2015-05-02T21:00:00"/>
  </r>
  <r>
    <n v="3505"/>
    <s v="Second Act: The Four Disgracers"/>
    <s v="Four myths._x000a_Four writers._x000a_Four new takes._x000a__x000a_The Four Disgracers comes to the stage to launch a new theatre group, Ixion."/>
    <x v="29"/>
    <n v="2594"/>
    <x v="3"/>
    <s v="US"/>
    <s v="USD"/>
    <n v="1399953600"/>
    <x v="2262"/>
    <b v="0"/>
    <n v="39"/>
    <b v="1"/>
    <s v="theater/plays"/>
    <n v="104"/>
    <n v="66.510000000000005"/>
    <x v="8"/>
    <s v="plays"/>
    <x v="2262"/>
    <d v="2014-05-13T04:00:00"/>
  </r>
  <r>
    <n v="3550"/>
    <s v="MOONFACE"/>
    <s v="MOONFACE explores the formative f***k-ups of adolescence. Fresh, incisive new writing. Monologue, movement and striking naturalism."/>
    <x v="29"/>
    <n v="2620"/>
    <x v="3"/>
    <s v="GB"/>
    <s v="GBP"/>
    <n v="1462224398"/>
    <x v="2263"/>
    <b v="0"/>
    <n v="64"/>
    <b v="1"/>
    <s v="theater/plays"/>
    <n v="105"/>
    <n v="40.94"/>
    <x v="8"/>
    <s v="plays"/>
    <x v="2263"/>
    <d v="2016-05-02T21:26:38"/>
  </r>
  <r>
    <n v="3756"/>
    <s v="the purple light theatre company's Into the Woods"/>
    <s v="&quot;Into the Woods, it's time to go!&quot; purple light presents a reimagined take on Sondheim and Lapine's musical masterwork."/>
    <x v="131"/>
    <n v="4550"/>
    <x v="3"/>
    <s v="US"/>
    <s v="USD"/>
    <n v="1402515198"/>
    <x v="2264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x v="9"/>
    <n v="5050.7700000000004"/>
    <x v="3"/>
    <s v="US"/>
    <s v="USD"/>
    <n v="1399293386"/>
    <x v="2265"/>
    <b v="0"/>
    <n v="91"/>
    <b v="1"/>
    <s v="theater/musical"/>
    <n v="101"/>
    <n v="55.5"/>
    <x v="8"/>
    <s v="musical"/>
    <x v="2265"/>
    <d v="2014-05-05T12:36:26"/>
  </r>
  <r>
    <n v="3247"/>
    <s v="Open Letter Theatre presents 'Boys' by Ella Hickson"/>
    <s v="Open Letter Theatre presents 'Boys' by Ella Hickson, at 2015's Edinburgh Fringe Festival! Four students, one flat, one last party!"/>
    <x v="29"/>
    <n v="2646.5"/>
    <x v="3"/>
    <s v="GB"/>
    <s v="GBP"/>
    <n v="1436696712"/>
    <x v="2266"/>
    <b v="1"/>
    <n v="57"/>
    <b v="1"/>
    <s v="theater/plays"/>
    <n v="106"/>
    <n v="46.43"/>
    <x v="8"/>
    <s v="plays"/>
    <x v="2266"/>
    <d v="2015-07-12T10:25:12"/>
  </r>
  <r>
    <n v="3823"/>
    <s v="FEED"/>
    <s v="Feed, a new play by Garrett Markgraf (based on the novel by M.T. Anderson), Directed by Anna Marck at Oakland University."/>
    <x v="29"/>
    <n v="2650"/>
    <x v="3"/>
    <s v="US"/>
    <s v="USD"/>
    <n v="1437364740"/>
    <x v="2267"/>
    <b v="0"/>
    <n v="41"/>
    <b v="1"/>
    <s v="theater/plays"/>
    <n v="106"/>
    <n v="64.63"/>
    <x v="8"/>
    <s v="plays"/>
    <x v="2267"/>
    <d v="2015-07-20T03:59:00"/>
  </r>
  <r>
    <n v="2829"/>
    <s v="MUMBURGER by Sarah Kosar"/>
    <s v="In a visceral new play about family, grief and red meat, Sarah Kosar (Royal Court) asks how far we'd go to connect with those we love."/>
    <x v="29"/>
    <n v="2663"/>
    <x v="3"/>
    <s v="GB"/>
    <s v="GBP"/>
    <n v="1464863118"/>
    <x v="2268"/>
    <b v="0"/>
    <n v="76"/>
    <b v="1"/>
    <s v="theater/plays"/>
    <n v="107"/>
    <n v="35.04"/>
    <x v="8"/>
    <s v="plays"/>
    <x v="2268"/>
    <d v="2016-06-02T10:25:18"/>
  </r>
  <r>
    <n v="3164"/>
    <s v="Better Than Shakespeare Presents: Much Ado About Something"/>
    <s v="Better than Shakespeare! Theatre Companyâ€™s inaugural production, â€œMuch Ado About Something.â€ The Something is Aliens."/>
    <x v="29"/>
    <n v="2669"/>
    <x v="3"/>
    <s v="US"/>
    <s v="USD"/>
    <n v="1402341615"/>
    <x v="2269"/>
    <b v="1"/>
    <n v="71"/>
    <b v="1"/>
    <s v="theater/plays"/>
    <n v="107"/>
    <n v="37.590000000000003"/>
    <x v="8"/>
    <s v="plays"/>
    <x v="2269"/>
    <d v="2014-06-09T19:20:15"/>
  </r>
  <r>
    <n v="33"/>
    <s v="Imaginary Problems"/>
    <s v="3 best friends balance their work, personal and private lives while finding time for their imaginary friends (who are 3 puppets)."/>
    <x v="322"/>
    <n v="5360"/>
    <x v="3"/>
    <s v="US"/>
    <s v="USD"/>
    <n v="1447001501"/>
    <x v="2270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x v="41"/>
    <n v="15285"/>
    <x v="3"/>
    <s v="US"/>
    <s v="USD"/>
    <n v="1429991962"/>
    <x v="2271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x v="58"/>
    <n v="7685"/>
    <x v="3"/>
    <s v="US"/>
    <s v="USD"/>
    <n v="1303688087"/>
    <x v="2272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x v="70"/>
    <n v="76130.2"/>
    <x v="3"/>
    <s v="US"/>
    <s v="USD"/>
    <n v="1319860740"/>
    <x v="2273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x v="32"/>
    <n v="25430.66"/>
    <x v="3"/>
    <s v="US"/>
    <s v="USD"/>
    <n v="1303686138"/>
    <x v="2274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x v="54"/>
    <n v="8636"/>
    <x v="3"/>
    <s v="US"/>
    <s v="USD"/>
    <n v="1438441308"/>
    <x v="2275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x v="106"/>
    <n v="35640"/>
    <x v="3"/>
    <s v="US"/>
    <s v="USD"/>
    <n v="1368763140"/>
    <x v="2276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x v="50"/>
    <n v="30608.59"/>
    <x v="3"/>
    <s v="US"/>
    <s v="USD"/>
    <n v="1415934000"/>
    <x v="2277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323"/>
    <n v="34198"/>
    <x v="3"/>
    <s v="US"/>
    <s v="USD"/>
    <n v="1433125200"/>
    <x v="2278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x v="59"/>
    <n v="2031"/>
    <x v="3"/>
    <s v="US"/>
    <s v="USD"/>
    <n v="1321739650"/>
    <x v="2279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x v="91"/>
    <n v="1430.06"/>
    <x v="3"/>
    <s v="CA"/>
    <s v="CAD"/>
    <n v="1413547200"/>
    <x v="2280"/>
    <b v="0"/>
    <n v="21"/>
    <b v="1"/>
    <s v="film &amp; video/documentary"/>
    <n v="102"/>
    <n v="68.099999999999994"/>
    <x v="0"/>
    <s v="documentary"/>
    <x v="2280"/>
    <d v="2014-10-17T12:00:00"/>
  </r>
  <r>
    <n v="3615"/>
    <s v="See Bob Run by Daniel MacIvor"/>
    <s v="Bob is on the road. Bob is on the run. But from what? Will she make it to her destination and what will she find whens she gets there?"/>
    <x v="29"/>
    <n v="2670"/>
    <x v="3"/>
    <s v="GB"/>
    <s v="GBP"/>
    <n v="1449756896"/>
    <x v="2281"/>
    <b v="0"/>
    <n v="72"/>
    <b v="1"/>
    <s v="theater/plays"/>
    <n v="107"/>
    <n v="37.08"/>
    <x v="8"/>
    <s v="plays"/>
    <x v="2281"/>
    <d v="2015-12-10T14:14:56"/>
  </r>
  <r>
    <n v="741"/>
    <s v="reVILNA: the vilna ghetto project"/>
    <s v="A revolutionary digital mapping project of the Vilna Ghetto"/>
    <x v="112"/>
    <n v="13293.8"/>
    <x v="3"/>
    <s v="US"/>
    <s v="USD"/>
    <n v="1370964806"/>
    <x v="2282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x v="9"/>
    <n v="5116"/>
    <x v="3"/>
    <s v="US"/>
    <s v="USD"/>
    <n v="1355439503"/>
    <x v="228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x v="29"/>
    <n v="2547.69"/>
    <x v="3"/>
    <s v="US"/>
    <s v="USD"/>
    <n v="1369010460"/>
    <x v="2284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x v="29"/>
    <n v="2550"/>
    <x v="3"/>
    <s v="US"/>
    <s v="USD"/>
    <n v="1286568268"/>
    <x v="2285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x v="9"/>
    <n v="5096"/>
    <x v="3"/>
    <s v="GB"/>
    <s v="GBP"/>
    <n v="1404892539"/>
    <x v="2286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x v="24"/>
    <n v="6100"/>
    <x v="3"/>
    <s v="US"/>
    <s v="USD"/>
    <n v="1397941475"/>
    <x v="2287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x v="26"/>
    <n v="1021"/>
    <x v="3"/>
    <s v="US"/>
    <s v="USD"/>
    <n v="1431925200"/>
    <x v="2288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x v="24"/>
    <n v="6146.27"/>
    <x v="3"/>
    <s v="GB"/>
    <s v="GBP"/>
    <n v="1468593246"/>
    <x v="2289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x v="324"/>
    <n v="16700"/>
    <x v="3"/>
    <s v="US"/>
    <s v="USD"/>
    <n v="1433083527"/>
    <x v="2290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x v="46"/>
    <n v="6645"/>
    <x v="3"/>
    <s v="GB"/>
    <s v="GBP"/>
    <n v="1485886100"/>
    <x v="2291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x v="24"/>
    <n v="6108"/>
    <x v="3"/>
    <s v="US"/>
    <s v="USD"/>
    <n v="1316979167"/>
    <x v="2292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x v="66"/>
    <n v="22396"/>
    <x v="3"/>
    <s v="US"/>
    <s v="USD"/>
    <n v="1374674558"/>
    <x v="2293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x v="58"/>
    <n v="7635"/>
    <x v="3"/>
    <s v="US"/>
    <s v="USD"/>
    <n v="1384363459"/>
    <x v="2294"/>
    <b v="1"/>
    <n v="31"/>
    <b v="1"/>
    <s v="music/rock"/>
    <n v="102"/>
    <n v="246.29"/>
    <x v="3"/>
    <s v="rock"/>
    <x v="2294"/>
    <d v="2013-11-13T17:24:19"/>
  </r>
  <r>
    <n v="2810"/>
    <s v="Bring Bigger, Badder BRIEF HISTORY Back To The Stage!"/>
    <s v="We're remounting the musical that brought down the Bush Administration: A Brief History of the Earth And Everything In It!"/>
    <x v="29"/>
    <n v="2705"/>
    <x v="3"/>
    <s v="US"/>
    <s v="USD"/>
    <n v="1401595140"/>
    <x v="2295"/>
    <b v="0"/>
    <n v="57"/>
    <b v="1"/>
    <s v="theater/plays"/>
    <n v="108"/>
    <n v="47.46"/>
    <x v="8"/>
    <s v="plays"/>
    <x v="2295"/>
    <d v="2014-06-01T03:59:00"/>
  </r>
  <r>
    <n v="3503"/>
    <s v="Tarantella"/>
    <s v="A group of Sicilian immigrants in New York struggle to deal with conflict from both within the family and from without."/>
    <x v="29"/>
    <n v="2689"/>
    <x v="3"/>
    <s v="GB"/>
    <s v="GBP"/>
    <n v="1469359728"/>
    <x v="2296"/>
    <b v="0"/>
    <n v="38"/>
    <b v="1"/>
    <s v="theater/plays"/>
    <n v="108"/>
    <n v="70.760000000000005"/>
    <x v="8"/>
    <s v="plays"/>
    <x v="2296"/>
    <d v="2016-07-24T11:28:48"/>
  </r>
  <r>
    <n v="3183"/>
    <s v="The Seagull on The River"/>
    <s v="Anton Chekhov's The Seagull. An outdoor Amphitheater in Manhattan. Trees. A River. Daybreak."/>
    <x v="29"/>
    <n v="2725"/>
    <x v="3"/>
    <s v="US"/>
    <s v="USD"/>
    <n v="1377284669"/>
    <x v="2297"/>
    <b v="1"/>
    <n v="68"/>
    <b v="1"/>
    <s v="theater/plays"/>
    <n v="109"/>
    <n v="40.07"/>
    <x v="8"/>
    <s v="plays"/>
    <x v="2297"/>
    <d v="2013-08-23T19:04:29"/>
  </r>
  <r>
    <n v="1343"/>
    <s v="Sleepman: The First Sleep Enhancement &amp; Fatigue Alert Device"/>
    <s v="Sleepman is a bio-signal monitoring wristwatch featuring smart alarm with the unique sleep enhancement and fatigue detection options!"/>
    <x v="13"/>
    <n v="51149"/>
    <x v="0"/>
    <s v="US"/>
    <s v="USD"/>
    <n v="1471579140"/>
    <x v="2298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x v="29"/>
    <n v="2555"/>
    <x v="3"/>
    <s v="US"/>
    <s v="USD"/>
    <n v="1425741525"/>
    <x v="2299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325"/>
    <n v="5985"/>
    <x v="3"/>
    <s v="US"/>
    <s v="USD"/>
    <n v="1418904533"/>
    <x v="2300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x v="30"/>
    <n v="10235"/>
    <x v="3"/>
    <s v="US"/>
    <s v="USD"/>
    <n v="1470068523"/>
    <x v="2301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x v="266"/>
    <n v="9725"/>
    <x v="3"/>
    <s v="US"/>
    <s v="USD"/>
    <n v="1307838049"/>
    <x v="2302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x v="26"/>
    <n v="1015"/>
    <x v="3"/>
    <s v="US"/>
    <s v="USD"/>
    <n v="1342921202"/>
    <x v="2303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x v="326"/>
    <n v="7019"/>
    <x v="3"/>
    <s v="US"/>
    <s v="USD"/>
    <n v="1418803140"/>
    <x v="230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x v="4"/>
    <n v="4065"/>
    <x v="3"/>
    <s v="US"/>
    <s v="USD"/>
    <n v="1316851854"/>
    <x v="2305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x v="27"/>
    <n v="12229"/>
    <x v="3"/>
    <s v="US"/>
    <s v="USD"/>
    <n v="1477255840"/>
    <x v="2306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x v="41"/>
    <n v="15230"/>
    <x v="3"/>
    <s v="US"/>
    <s v="USD"/>
    <n v="1393259107"/>
    <x v="23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x v="59"/>
    <n v="2035"/>
    <x v="3"/>
    <s v="US"/>
    <s v="USD"/>
    <n v="1400561940"/>
    <x v="2308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x v="75"/>
    <n v="9137"/>
    <x v="3"/>
    <s v="US"/>
    <s v="USD"/>
    <n v="1405033300"/>
    <x v="2309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x v="126"/>
    <n v="815"/>
    <x v="3"/>
    <s v="US"/>
    <s v="USD"/>
    <n v="1352860017"/>
    <x v="2310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x v="41"/>
    <n v="15318.55"/>
    <x v="3"/>
    <s v="US"/>
    <s v="USD"/>
    <n v="1369355437"/>
    <x v="2311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x v="7"/>
    <n v="1225"/>
    <x v="3"/>
    <s v="US"/>
    <s v="USD"/>
    <n v="1415832338"/>
    <x v="2312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x v="327"/>
    <n v="9228"/>
    <x v="3"/>
    <s v="US"/>
    <s v="USD"/>
    <n v="1445363722"/>
    <x v="2313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x v="328"/>
    <n v="6506"/>
    <x v="3"/>
    <s v="US"/>
    <s v="USD"/>
    <n v="1393966800"/>
    <x v="2314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x v="52"/>
    <n v="66458.23"/>
    <x v="3"/>
    <s v="IE"/>
    <s v="EUR"/>
    <n v="1439455609"/>
    <x v="2315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x v="25"/>
    <n v="1537"/>
    <x v="3"/>
    <s v="US"/>
    <s v="USD"/>
    <n v="1356211832"/>
    <x v="2316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x v="6"/>
    <n v="610"/>
    <x v="3"/>
    <s v="US"/>
    <s v="USD"/>
    <n v="1351223940"/>
    <x v="2317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x v="26"/>
    <n v="1016"/>
    <x v="3"/>
    <s v="US"/>
    <s v="USD"/>
    <n v="1333771200"/>
    <x v="2318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x v="26"/>
    <n v="1015"/>
    <x v="3"/>
    <s v="US"/>
    <s v="USD"/>
    <n v="1440004512"/>
    <x v="2319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x v="106"/>
    <n v="35848"/>
    <x v="3"/>
    <s v="US"/>
    <s v="USD"/>
    <n v="1451001600"/>
    <x v="2320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x v="4"/>
    <n v="4078"/>
    <x v="3"/>
    <s v="US"/>
    <s v="USD"/>
    <n v="1415208840"/>
    <x v="2321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2"/>
    <n v="25568"/>
    <x v="3"/>
    <s v="US"/>
    <s v="USD"/>
    <n v="1402494243"/>
    <x v="2322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x v="41"/>
    <n v="15230.03"/>
    <x v="3"/>
    <s v="US"/>
    <s v="USD"/>
    <n v="1414465860"/>
    <x v="2323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x v="282"/>
    <n v="23530"/>
    <x v="3"/>
    <s v="US"/>
    <s v="USD"/>
    <n v="1458826056"/>
    <x v="2324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x v="50"/>
    <n v="30675"/>
    <x v="3"/>
    <s v="US"/>
    <s v="USD"/>
    <n v="1458742685"/>
    <x v="232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x v="58"/>
    <n v="7620"/>
    <x v="3"/>
    <s v="US"/>
    <s v="USD"/>
    <n v="1419136200"/>
    <x v="2326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x v="4"/>
    <n v="4085"/>
    <x v="3"/>
    <s v="US"/>
    <s v="USD"/>
    <n v="1382068740"/>
    <x v="2327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x v="24"/>
    <n v="6111"/>
    <x v="3"/>
    <s v="FR"/>
    <s v="EUR"/>
    <n v="1475209620"/>
    <x v="2328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x v="249"/>
    <n v="10710"/>
    <x v="3"/>
    <s v="US"/>
    <s v="USD"/>
    <n v="1398834000"/>
    <x v="2329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x v="329"/>
    <n v="353"/>
    <x v="3"/>
    <s v="US"/>
    <s v="USD"/>
    <n v="1421358895"/>
    <x v="2330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x v="13"/>
    <n v="50803"/>
    <x v="3"/>
    <s v="US"/>
    <s v="USD"/>
    <n v="1475553540"/>
    <x v="233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x v="43"/>
    <n v="153362"/>
    <x v="3"/>
    <s v="US"/>
    <s v="USD"/>
    <n v="1450971684"/>
    <x v="2332"/>
    <b v="1"/>
    <n v="1420"/>
    <b v="1"/>
    <s v="theater/spaces"/>
    <n v="102"/>
    <n v="108"/>
    <x v="8"/>
    <s v="spaces"/>
    <x v="2332"/>
    <d v="2015-12-24T15:41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29"/>
    <n v="2746"/>
    <x v="3"/>
    <s v="US"/>
    <s v="USD"/>
    <n v="1445065210"/>
    <x v="2333"/>
    <b v="0"/>
    <n v="45"/>
    <b v="1"/>
    <s v="theater/plays"/>
    <n v="110"/>
    <n v="61.02"/>
    <x v="8"/>
    <s v="plays"/>
    <x v="2333"/>
    <d v="2015-10-17T07:00:10"/>
  </r>
  <r>
    <n v="3337"/>
    <s v="Das Ding - A Globetrotting Comedy"/>
    <s v="StoneCrabs is thrilled to bring to the UK the first English production of Philipp LÃ¶hleâ€™s play Das Ding (The Thing)."/>
    <x v="29"/>
    <n v="2755"/>
    <x v="3"/>
    <s v="GB"/>
    <s v="GBP"/>
    <n v="1412974800"/>
    <x v="2334"/>
    <b v="0"/>
    <n v="34"/>
    <b v="1"/>
    <s v="theater/plays"/>
    <n v="110"/>
    <n v="81.03"/>
    <x v="8"/>
    <s v="plays"/>
    <x v="2334"/>
    <d v="2014-10-10T21:00:00"/>
  </r>
  <r>
    <n v="2925"/>
    <s v="Bring &quot;Snow White and the Seven Bottoms&quot; to NYC!"/>
    <s v="Help the Gold Dust Orphans bring their new musical 'SNOW WHITE AND THE SEVEN BOTTOMS' to New York City this fall!"/>
    <x v="67"/>
    <n v="46100.69"/>
    <x v="3"/>
    <s v="US"/>
    <s v="USD"/>
    <n v="1410444068"/>
    <x v="2335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x v="40"/>
    <n v="8165.55"/>
    <x v="3"/>
    <s v="US"/>
    <s v="USD"/>
    <n v="1401024758"/>
    <x v="2336"/>
    <b v="0"/>
    <n v="32"/>
    <b v="1"/>
    <s v="theater/musical"/>
    <n v="102"/>
    <n v="255.17"/>
    <x v="8"/>
    <s v="musical"/>
    <x v="2336"/>
    <d v="2014-05-25T13:32:38"/>
  </r>
  <r>
    <n v="3263"/>
    <s v="Titus Andronicus (with an all-female cast &amp; crew)"/>
    <s v="Shakespeare's bloodiest tragedy, performed and produced exclusively by women."/>
    <x v="29"/>
    <n v="2804.16"/>
    <x v="3"/>
    <s v="US"/>
    <s v="USD"/>
    <n v="1446238800"/>
    <x v="2337"/>
    <b v="1"/>
    <n v="68"/>
    <b v="1"/>
    <s v="theater/plays"/>
    <n v="112"/>
    <n v="41.24"/>
    <x v="8"/>
    <s v="plays"/>
    <x v="2337"/>
    <d v="2015-10-30T21:00:00"/>
  </r>
  <r>
    <n v="2982"/>
    <s v="Railway Playhouse: Setting up a community arts space"/>
    <s v="Renovating this historical landmark, into an arts venue and theatre space for the community."/>
    <x v="9"/>
    <n v="5103"/>
    <x v="3"/>
    <s v="GB"/>
    <s v="GBP"/>
    <n v="1455208143"/>
    <x v="2338"/>
    <b v="1"/>
    <n v="59"/>
    <b v="1"/>
    <s v="theater/spaces"/>
    <n v="102"/>
    <n v="86.49"/>
    <x v="8"/>
    <s v="spaces"/>
    <x v="2338"/>
    <d v="2016-02-11T16:29:03"/>
  </r>
  <r>
    <n v="3484"/>
    <s v="Macbeth in the Basement"/>
    <s v="MACBETH IN THE BASEMENT will premiere at the Capital Fringe Festival in July 2016. A teenage kingâ€™s rise and fall in a vicious game."/>
    <x v="29"/>
    <n v="2856"/>
    <x v="3"/>
    <s v="US"/>
    <s v="USD"/>
    <n v="1466014499"/>
    <x v="2339"/>
    <b v="0"/>
    <n v="44"/>
    <b v="1"/>
    <s v="theater/plays"/>
    <n v="114"/>
    <n v="64.91"/>
    <x v="8"/>
    <s v="plays"/>
    <x v="2339"/>
    <d v="2016-06-15T18:14:59"/>
  </r>
  <r>
    <n v="2832"/>
    <s v="Secret Diaries"/>
    <s v="Charting the big stuff in life from dance routines to coming out; exploring homophobia, family, friendship &amp; finding your own voice."/>
    <x v="29"/>
    <n v="2867.99"/>
    <x v="3"/>
    <s v="GB"/>
    <s v="GBP"/>
    <n v="1416780000"/>
    <x v="2340"/>
    <b v="0"/>
    <n v="95"/>
    <b v="1"/>
    <s v="theater/plays"/>
    <n v="115"/>
    <n v="30.19"/>
    <x v="8"/>
    <s v="plays"/>
    <x v="2340"/>
    <d v="2014-11-23T22:00:00"/>
  </r>
  <r>
    <n v="3177"/>
    <s v="Tilted Field presents NO STATIC AT ALL in New York City"/>
    <s v="This one-man play made a splash on the west coast. Help shine a spotlight on this rock &amp; roll spectacle in NEW YORK CITY_x0008_!"/>
    <x v="29"/>
    <n v="2935"/>
    <x v="3"/>
    <s v="US"/>
    <s v="USD"/>
    <n v="1403366409"/>
    <x v="2341"/>
    <b v="1"/>
    <n v="51"/>
    <b v="1"/>
    <s v="theater/plays"/>
    <n v="117"/>
    <n v="57.55"/>
    <x v="8"/>
    <s v="plays"/>
    <x v="2341"/>
    <d v="2014-06-21T16:00:09"/>
  </r>
  <r>
    <n v="2786"/>
    <s v="Fierce"/>
    <s v="A heart-melting farce about sex, art and the lovelorn lay-abouts of London-town."/>
    <x v="29"/>
    <n v="2946"/>
    <x v="3"/>
    <s v="GB"/>
    <s v="GBP"/>
    <n v="1404913180"/>
    <x v="2342"/>
    <b v="0"/>
    <n v="74"/>
    <b v="1"/>
    <s v="theater/plays"/>
    <n v="118"/>
    <n v="39.81"/>
    <x v="8"/>
    <s v="plays"/>
    <x v="2342"/>
    <d v="2014-07-09T13:39:40"/>
  </r>
  <r>
    <n v="3623"/>
    <s v="Since I've Been Here"/>
    <s v="An original play exploring the complications of romantic relationships in all forms."/>
    <x v="29"/>
    <n v="3000"/>
    <x v="3"/>
    <s v="US"/>
    <s v="USD"/>
    <n v="1406358000"/>
    <x v="2343"/>
    <b v="0"/>
    <n v="34"/>
    <b v="1"/>
    <s v="theater/plays"/>
    <n v="120"/>
    <n v="88.24"/>
    <x v="8"/>
    <s v="plays"/>
    <x v="2343"/>
    <d v="2014-07-26T07:00:00"/>
  </r>
  <r>
    <n v="3168"/>
    <s v="Cosmicomics"/>
    <s v="A dazzling aerial show that brings to life the whimsical and romantic short stories of beloved fantasy author Italo Calvino."/>
    <x v="29"/>
    <n v="3105"/>
    <x v="3"/>
    <s v="US"/>
    <s v="USD"/>
    <n v="1402696800"/>
    <x v="2344"/>
    <b v="1"/>
    <n v="61"/>
    <b v="1"/>
    <s v="theater/plays"/>
    <n v="124"/>
    <n v="50.9"/>
    <x v="8"/>
    <s v="plays"/>
    <x v="2344"/>
    <d v="2014-06-13T22:00:00"/>
  </r>
  <r>
    <n v="3222"/>
    <s v="Shakespeare in ASL - and FREE for everyone"/>
    <s v="Shakespeare's classic re-imagined as a spoken and signed production for deaf and hearing audiences"/>
    <x v="29"/>
    <n v="3120"/>
    <x v="3"/>
    <s v="US"/>
    <s v="USD"/>
    <n v="1445722140"/>
    <x v="2345"/>
    <b v="1"/>
    <n v="84"/>
    <b v="1"/>
    <s v="theater/plays"/>
    <n v="125"/>
    <n v="37.14"/>
    <x v="8"/>
    <s v="plays"/>
    <x v="2345"/>
    <d v="2015-10-24T21:29:00"/>
  </r>
  <r>
    <n v="3616"/>
    <s v="Taming of the Shrew - New Wimbledon Theatre"/>
    <s v="A vibrant, gender-inverted film-noir adaptation of Shakespeare's brutal comedy Taming of the Shrew, a visceral physical spectacle."/>
    <x v="29"/>
    <n v="3120"/>
    <x v="3"/>
    <s v="GB"/>
    <s v="GBP"/>
    <n v="1426801664"/>
    <x v="2346"/>
    <b v="0"/>
    <n v="45"/>
    <b v="1"/>
    <s v="theater/plays"/>
    <n v="125"/>
    <n v="69.33"/>
    <x v="8"/>
    <s v="plays"/>
    <x v="2346"/>
    <d v="2015-03-19T21:47:44"/>
  </r>
  <r>
    <n v="3611"/>
    <s v="Xavier Project: Leftovers"/>
    <s v="How do you retain a sense identity after losing your home, your family and your country? Leftovers is a play about refugees in Nairobi."/>
    <x v="29"/>
    <n v="3400"/>
    <x v="3"/>
    <s v="GB"/>
    <s v="GBP"/>
    <n v="1428483201"/>
    <x v="2347"/>
    <b v="0"/>
    <n v="51"/>
    <b v="1"/>
    <s v="theater/plays"/>
    <n v="136"/>
    <n v="66.67"/>
    <x v="8"/>
    <s v="plays"/>
    <x v="2347"/>
    <d v="2015-04-08T08:53:21"/>
  </r>
  <r>
    <n v="3230"/>
    <s v="#CLOUD$ - a modern adaptation of Aristophanes' Clouds"/>
    <s v="Recently under fire for its cheeky and contextual revisiting of an ancient comedy, this show has lost funding and needs your support!"/>
    <x v="330"/>
    <n v="2857"/>
    <x v="3"/>
    <s v="US"/>
    <s v="USD"/>
    <n v="1412135940"/>
    <x v="2348"/>
    <b v="1"/>
    <n v="37"/>
    <b v="1"/>
    <s v="theater/plays"/>
    <n v="110"/>
    <n v="77.22"/>
    <x v="8"/>
    <s v="plays"/>
    <x v="2348"/>
    <d v="2014-10-01T03:59:00"/>
  </r>
  <r>
    <n v="3595"/>
    <s v="The Flu Season"/>
    <s v="A new theatre company staging Will Eno's The Flu Season in Seattle"/>
    <x v="330"/>
    <n v="3081"/>
    <x v="3"/>
    <s v="US"/>
    <s v="USD"/>
    <n v="1426229940"/>
    <x v="2349"/>
    <b v="0"/>
    <n v="62"/>
    <b v="1"/>
    <s v="theater/plays"/>
    <n v="119"/>
    <n v="49.69"/>
    <x v="8"/>
    <s v="plays"/>
    <x v="2349"/>
    <d v="2015-03-13T06:59:00"/>
  </r>
  <r>
    <n v="2833"/>
    <s v="Star Man Rocket Man"/>
    <s v="A new play about exploring outer space"/>
    <x v="235"/>
    <n v="2923"/>
    <x v="3"/>
    <s v="US"/>
    <s v="USD"/>
    <n v="1444528800"/>
    <x v="2350"/>
    <b v="0"/>
    <n v="35"/>
    <b v="1"/>
    <s v="theater/plays"/>
    <n v="108"/>
    <n v="83.51"/>
    <x v="8"/>
    <s v="plays"/>
    <x v="2350"/>
    <d v="2015-10-11T02:00:00"/>
  </r>
  <r>
    <n v="3265"/>
    <s v="&quot;Where was I&quot; - an autobiographical play on Dementia"/>
    <s v="A theatrical play on Alzheimerâ€™s and the challenges of loving a person who keeps disappearing."/>
    <x v="235"/>
    <n v="4428"/>
    <x v="3"/>
    <s v="IE"/>
    <s v="EUR"/>
    <n v="1449162000"/>
    <x v="2351"/>
    <b v="1"/>
    <n v="63"/>
    <b v="1"/>
    <s v="theater/plays"/>
    <n v="164"/>
    <n v="70.290000000000006"/>
    <x v="8"/>
    <s v="plays"/>
    <x v="2351"/>
    <d v="2015-12-03T17:00:00"/>
  </r>
  <r>
    <n v="3142"/>
    <s v="The Pendulum Swings UK Theatre Tour/EdFringe"/>
    <s v="Our aim is to deliver a powerful piece of theatre to audiences across the UK, including Edinburgh Fringe (2017)."/>
    <x v="197"/>
    <n v="45"/>
    <x v="2"/>
    <s v="GB"/>
    <s v="GBP"/>
    <n v="1489922339"/>
    <x v="2352"/>
    <b v="0"/>
    <n v="3"/>
    <b v="0"/>
    <s v="theater/plays"/>
    <n v="2"/>
    <n v="15"/>
    <x v="8"/>
    <s v="plays"/>
    <x v="2352"/>
    <d v="2017-03-19T11:18:59"/>
  </r>
  <r>
    <n v="4074"/>
    <s v="The Free Man - the story of Hurr"/>
    <s v="A performance to inspire people, regardless of their faith, to visualise the repentance of Hurr and the forgiveness of Imam Hussain"/>
    <x v="197"/>
    <n v="735"/>
    <x v="1"/>
    <s v="GB"/>
    <s v="GBP"/>
    <n v="1446732975"/>
    <x v="2353"/>
    <b v="0"/>
    <n v="21"/>
    <b v="0"/>
    <s v="theater/plays"/>
    <n v="27"/>
    <n v="35"/>
    <x v="8"/>
    <s v="plays"/>
    <x v="2353"/>
    <d v="2015-11-05T14:16:15"/>
  </r>
  <r>
    <n v="3530"/>
    <s v="Far From Fiction"/>
    <s v="â€œFar From Fictionâ€ is a powerful play, written by Sally Willis, offering insights into a new understanding of  female psychology."/>
    <x v="197"/>
    <n v="2750"/>
    <x v="3"/>
    <s v="GB"/>
    <s v="GBP"/>
    <n v="1460318400"/>
    <x v="2354"/>
    <b v="0"/>
    <n v="22"/>
    <b v="1"/>
    <s v="theater/plays"/>
    <n v="100"/>
    <n v="125"/>
    <x v="8"/>
    <s v="plays"/>
    <x v="2354"/>
    <d v="2016-04-10T20:00:00"/>
  </r>
  <r>
    <n v="3419"/>
    <s v="HAMLET presented by AC Productions"/>
    <s v="As part of the 400th anniversary of Shakespeareâ€™s death, AC Productions will present a new production of Hamlet adapted by Peter Reid"/>
    <x v="197"/>
    <n v="2930"/>
    <x v="3"/>
    <s v="IE"/>
    <s v="EUR"/>
    <n v="1459978200"/>
    <x v="2355"/>
    <b v="0"/>
    <n v="46"/>
    <b v="1"/>
    <s v="theater/plays"/>
    <n v="107"/>
    <n v="63.7"/>
    <x v="8"/>
    <s v="plays"/>
    <x v="2355"/>
    <d v="2016-04-06T21:30:00"/>
  </r>
  <r>
    <n v="3238"/>
    <s v="All Bare Theatre bring THE MAIDS to Edinburgh 2015"/>
    <s v="A bit of role-play never hurt anyone, right? Two maids play a game of murder. Genet's THE MAIDS in a visceral production by ALL BARE."/>
    <x v="269"/>
    <n v="3145"/>
    <x v="3"/>
    <s v="GB"/>
    <s v="GBP"/>
    <n v="1435752898"/>
    <x v="2356"/>
    <b v="1"/>
    <n v="79"/>
    <b v="1"/>
    <s v="theater/plays"/>
    <n v="112"/>
    <n v="39.81"/>
    <x v="8"/>
    <s v="plays"/>
    <x v="2356"/>
    <d v="2015-07-01T12:14:58"/>
  </r>
  <r>
    <n v="3469"/>
    <s v="An Evening of Original One Acts"/>
    <s v="Original plays written, performed, and produced by young and diverse theater artists - alumni from Hostos Lincoln Academy in the Bronx."/>
    <x v="269"/>
    <n v="3175"/>
    <x v="3"/>
    <s v="US"/>
    <s v="USD"/>
    <n v="1461857045"/>
    <x v="2357"/>
    <b v="0"/>
    <n v="63"/>
    <b v="1"/>
    <s v="theater/plays"/>
    <n v="113"/>
    <n v="50.4"/>
    <x v="8"/>
    <s v="plays"/>
    <x v="2357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x v="269"/>
    <n v="3315"/>
    <x v="3"/>
    <s v="US"/>
    <s v="USD"/>
    <n v="1401857940"/>
    <x v="2358"/>
    <b v="0"/>
    <n v="44"/>
    <b v="1"/>
    <s v="theater/plays"/>
    <n v="118"/>
    <n v="75.34"/>
    <x v="8"/>
    <s v="plays"/>
    <x v="2358"/>
    <d v="2014-06-04T04:59:00"/>
  </r>
  <r>
    <n v="2813"/>
    <s v="Hi, Are You Single? by Ryan J. Haddad"/>
    <s v="Ryan has a higher sex drive than you. He also has cerebral palsy. Join him for his hilarious and poignant new solo show!"/>
    <x v="269"/>
    <n v="3572.12"/>
    <x v="3"/>
    <s v="US"/>
    <s v="USD"/>
    <n v="1481737761"/>
    <x v="2359"/>
    <b v="0"/>
    <n v="96"/>
    <b v="1"/>
    <s v="theater/plays"/>
    <n v="128"/>
    <n v="37.21"/>
    <x v="8"/>
    <s v="plays"/>
    <x v="2359"/>
    <d v="2016-12-14T17:49:21"/>
  </r>
  <r>
    <n v="3969"/>
    <s v="Ghost Pirate Cruise on the Hudson Sept. 3rd"/>
    <s v="Board a pirate ship and sail with us on a midnight cruise into the dark realms of forgotten pirate lore with music, theater &amp; burlesque"/>
    <x v="331"/>
    <n v="211"/>
    <x v="1"/>
    <s v="US"/>
    <s v="USD"/>
    <n v="1472442900"/>
    <x v="2360"/>
    <b v="0"/>
    <n v="6"/>
    <b v="0"/>
    <s v="theater/plays"/>
    <n v="7"/>
    <n v="35.17"/>
    <x v="8"/>
    <s v="plays"/>
    <x v="2360"/>
    <d v="2016-08-29T03:55:00"/>
  </r>
  <r>
    <n v="3705"/>
    <s v="Pennywinkle: A New Chicago Comedy"/>
    <s v="The play satirizes the Chicago improvisation scene exposing the rules of the craft and the eccentricities of its participants"/>
    <x v="332"/>
    <n v="2925"/>
    <x v="3"/>
    <s v="US"/>
    <s v="USD"/>
    <n v="1403546400"/>
    <x v="2361"/>
    <b v="0"/>
    <n v="35"/>
    <b v="1"/>
    <s v="theater/plays"/>
    <n v="103"/>
    <n v="83.57"/>
    <x v="8"/>
    <s v="plays"/>
    <x v="2361"/>
    <d v="2014-06-23T18:00:00"/>
  </r>
  <r>
    <n v="3937"/>
    <s v="Fever - a workshop production"/>
    <s v="Support the artists of the new play FEVER: a story of love, friendship and sonnets. Donate to help us develop this production!"/>
    <x v="333"/>
    <n v="2485"/>
    <x v="1"/>
    <s v="US"/>
    <s v="USD"/>
    <n v="1468249760"/>
    <x v="2362"/>
    <b v="0"/>
    <n v="10"/>
    <b v="0"/>
    <s v="theater/plays"/>
    <n v="86"/>
    <n v="248.5"/>
    <x v="8"/>
    <s v="plays"/>
    <x v="2362"/>
    <d v="2016-07-11T15:09:20"/>
  </r>
  <r>
    <n v="2865"/>
    <s v="FRINGE 2015 by YER Productions"/>
    <s v="Prepare to be Swept Away. Three short plays from three master playwrights; LANDFALL, SNIPER and DANGERS of TOBACCO!"/>
    <x v="334"/>
    <n v="0"/>
    <x v="1"/>
    <s v="US"/>
    <s v="USD"/>
    <n v="1420512259"/>
    <x v="2363"/>
    <b v="0"/>
    <n v="0"/>
    <b v="0"/>
    <s v="theater/plays"/>
    <n v="0"/>
    <n v="0"/>
    <x v="8"/>
    <s v="plays"/>
    <x v="2363"/>
    <d v="2015-01-06T02:44:19"/>
  </r>
  <r>
    <n v="3401"/>
    <s v="This is why we Live ... (Astonishment)"/>
    <s v="Support a daring new theatre creation               _x000a_Supportez une audacieuse compagnie internationale et aidez-les Ã  crÃ©er leur piÃ¨ce"/>
    <x v="90"/>
    <n v="2954"/>
    <x v="3"/>
    <s v="GB"/>
    <s v="GBP"/>
    <n v="1438968146"/>
    <x v="2364"/>
    <b v="0"/>
    <n v="66"/>
    <b v="1"/>
    <s v="theater/plays"/>
    <n v="102"/>
    <n v="44.76"/>
    <x v="8"/>
    <s v="plays"/>
    <x v="2364"/>
    <d v="2015-08-07T17:22:26"/>
  </r>
  <r>
    <n v="2872"/>
    <s v="Loud Arts"/>
    <s v="Local Theatre group in Loudoun County, Virginia. Looking for funds to start producing shows!"/>
    <x v="1"/>
    <n v="0"/>
    <x v="1"/>
    <s v="US"/>
    <s v="USD"/>
    <n v="1434768438"/>
    <x v="2365"/>
    <b v="0"/>
    <n v="0"/>
    <b v="0"/>
    <s v="theater/plays"/>
    <n v="0"/>
    <n v="0"/>
    <x v="8"/>
    <s v="plays"/>
    <x v="2365"/>
    <d v="2015-06-20T02:47:18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"/>
    <n v="5"/>
    <x v="1"/>
    <s v="US"/>
    <s v="USD"/>
    <n v="1420971324"/>
    <x v="2366"/>
    <b v="0"/>
    <n v="1"/>
    <b v="0"/>
    <s v="theater/plays"/>
    <n v="0"/>
    <n v="5"/>
    <x v="8"/>
    <s v="plays"/>
    <x v="2366"/>
    <d v="2015-01-11T10:15:24"/>
  </r>
  <r>
    <n v="3921"/>
    <s v="Shakespeare's R&amp;J - Chapel Lane Theatre Company"/>
    <s v="CLTC are crowdfunding for our latest production - Joe Calarco's brilliant adaptation of Shakespeare's most loved tragedy."/>
    <x v="1"/>
    <n v="0"/>
    <x v="1"/>
    <s v="GB"/>
    <s v="GBP"/>
    <n v="1414346400"/>
    <x v="2367"/>
    <b v="0"/>
    <n v="0"/>
    <b v="0"/>
    <s v="theater/plays"/>
    <n v="0"/>
    <n v="0"/>
    <x v="8"/>
    <s v="plays"/>
    <x v="2367"/>
    <d v="2014-10-26T18:00:00"/>
  </r>
  <r>
    <n v="3989"/>
    <s v="A Gentleman, A Lady and A Thug"/>
    <s v="I love to write. I have written and published my first book and everyone that read it enjoyed it. My dream is to one day write movies"/>
    <x v="1"/>
    <n v="0"/>
    <x v="1"/>
    <s v="US"/>
    <s v="USD"/>
    <n v="1447009181"/>
    <x v="2368"/>
    <b v="0"/>
    <n v="0"/>
    <b v="0"/>
    <s v="theater/plays"/>
    <n v="0"/>
    <n v="0"/>
    <x v="8"/>
    <s v="plays"/>
    <x v="2368"/>
    <d v="2015-11-08T18:59:41"/>
  </r>
  <r>
    <n v="3997"/>
    <s v="'Working Play Title'"/>
    <s v="We aim to produce a Professional Published Play for two days in October 2015 on Fri 30th &amp; Sat 31st with three performances in total."/>
    <x v="1"/>
    <n v="0"/>
    <x v="1"/>
    <s v="GB"/>
    <s v="GBP"/>
    <n v="1428222221"/>
    <x v="2369"/>
    <b v="0"/>
    <n v="0"/>
    <b v="0"/>
    <s v="theater/plays"/>
    <n v="0"/>
    <n v="0"/>
    <x v="8"/>
    <s v="plays"/>
    <x v="2369"/>
    <d v="2015-04-05T08:23:41"/>
  </r>
  <r>
    <n v="4079"/>
    <s v="Professor O'Hannigan's Time Machine (Student Directed)"/>
    <s v="A tale of obsession, science, and lost love! Help the Caddo Magnet Players give this student-written play its debut on a real stage!"/>
    <x v="1"/>
    <n v="5"/>
    <x v="1"/>
    <s v="US"/>
    <s v="USD"/>
    <n v="1466375521"/>
    <x v="2370"/>
    <b v="0"/>
    <n v="1"/>
    <b v="0"/>
    <s v="theater/plays"/>
    <n v="0"/>
    <n v="5"/>
    <x v="8"/>
    <s v="plays"/>
    <x v="2370"/>
    <d v="2016-06-19T22:32:01"/>
  </r>
  <r>
    <n v="4080"/>
    <s v="Uncommonnotions"/>
    <s v="&quot;Uncommonnotion&quot;. is a collections of short humors stories, I want to develop into plays, interest has been shown in this idea."/>
    <x v="1"/>
    <n v="0"/>
    <x v="1"/>
    <s v="US"/>
    <s v="USD"/>
    <n v="1465930440"/>
    <x v="2371"/>
    <b v="0"/>
    <n v="0"/>
    <b v="0"/>
    <s v="theater/plays"/>
    <n v="0"/>
    <n v="0"/>
    <x v="8"/>
    <s v="plays"/>
    <x v="2371"/>
    <d v="2016-06-14T18:54:00"/>
  </r>
  <r>
    <n v="4084"/>
    <s v="WANTS (We Are Not The Same)"/>
    <s v="WANTS deals with diversity in all its various facets._x000a_The drama is set in a futuristic society where no diversity si accepted."/>
    <x v="1"/>
    <n v="10"/>
    <x v="1"/>
    <s v="IT"/>
    <s v="EUR"/>
    <n v="1476008906"/>
    <x v="2372"/>
    <b v="0"/>
    <n v="1"/>
    <b v="0"/>
    <s v="theater/plays"/>
    <n v="0"/>
    <n v="10"/>
    <x v="8"/>
    <s v="plays"/>
    <x v="2372"/>
    <d v="2016-10-09T10:28:26"/>
  </r>
  <r>
    <n v="3901"/>
    <s v="De Lewe: A Youth Movement(Traveling Show)"/>
    <s v="&quot;De Lewe&quot; deals with the critical issues within today's youth. It reminds us that standing together is stronger than falling apart."/>
    <x v="1"/>
    <n v="25"/>
    <x v="1"/>
    <s v="US"/>
    <s v="USD"/>
    <n v="1450554599"/>
    <x v="2373"/>
    <b v="0"/>
    <n v="1"/>
    <b v="0"/>
    <s v="theater/plays"/>
    <n v="1"/>
    <n v="25"/>
    <x v="8"/>
    <s v="plays"/>
    <x v="2373"/>
    <d v="2015-12-19T19:49:59"/>
  </r>
  <r>
    <n v="4005"/>
    <s v="Bringing more Art to the Community"/>
    <s v="Help us bring more Art to the Community. It's our second production, Fences by August Wilson. Help us make it a success!"/>
    <x v="1"/>
    <n v="40"/>
    <x v="1"/>
    <s v="US"/>
    <s v="USD"/>
    <n v="1413832985"/>
    <x v="2374"/>
    <b v="0"/>
    <n v="2"/>
    <b v="0"/>
    <s v="theater/plays"/>
    <n v="1"/>
    <n v="20"/>
    <x v="8"/>
    <s v="plays"/>
    <x v="2374"/>
    <d v="2014-10-20T19:23:05"/>
  </r>
  <r>
    <n v="2878"/>
    <s v="(TBC) I'M JUST HERE TO BUY SOY SAUCE by Jingan Young"/>
    <s v="World premiere of &quot;I'm Just Here to Buy Soy Sauce&quot;, a play about China &amp; the UK housing crisis by Jingan Young location TBC"/>
    <x v="1"/>
    <n v="63"/>
    <x v="1"/>
    <s v="GB"/>
    <s v="GBP"/>
    <n v="1435934795"/>
    <x v="2375"/>
    <b v="0"/>
    <n v="4"/>
    <b v="0"/>
    <s v="theater/plays"/>
    <n v="2"/>
    <n v="15.75"/>
    <x v="8"/>
    <s v="plays"/>
    <x v="2375"/>
    <d v="2015-07-03T14:46:35"/>
  </r>
  <r>
    <n v="3960"/>
    <s v="In The Time of New York"/>
    <s v="You are closer to your dreams than what you expect, your demons will always wait for you to realize them, theyâ€™ll torture you Manny."/>
    <x v="1"/>
    <n v="45"/>
    <x v="1"/>
    <s v="US"/>
    <s v="USD"/>
    <n v="1451852256"/>
    <x v="2376"/>
    <b v="0"/>
    <n v="4"/>
    <b v="0"/>
    <s v="theater/plays"/>
    <n v="2"/>
    <n v="11.25"/>
    <x v="8"/>
    <s v="plays"/>
    <x v="2376"/>
    <d v="2016-01-03T20:17:36"/>
  </r>
  <r>
    <n v="4108"/>
    <s v="The Black Woman's Attitude Stage Play"/>
    <s v="We are producing and directing a stage play that will focus on relationships and the stereotypes/truths that prohibit growth."/>
    <x v="1"/>
    <n v="59"/>
    <x v="1"/>
    <s v="US"/>
    <s v="USD"/>
    <n v="1488517200"/>
    <x v="2377"/>
    <b v="0"/>
    <n v="1"/>
    <b v="0"/>
    <s v="theater/plays"/>
    <n v="2"/>
    <n v="59"/>
    <x v="8"/>
    <s v="plays"/>
    <x v="2377"/>
    <d v="2017-03-03T05:00:00"/>
  </r>
  <r>
    <n v="3947"/>
    <s v="Tell'em I'm Gonna Make It"/>
    <s v="Soon to be known as one of the greatest gospel stage plays of all times. Great hit in New England and now we want to take  it on tour"/>
    <x v="1"/>
    <n v="101"/>
    <x v="1"/>
    <s v="US"/>
    <s v="USD"/>
    <n v="1475378744"/>
    <x v="2378"/>
    <b v="0"/>
    <n v="2"/>
    <b v="0"/>
    <s v="theater/plays"/>
    <n v="3"/>
    <n v="50.5"/>
    <x v="8"/>
    <s v="plays"/>
    <x v="2378"/>
    <d v="2016-10-02T03:25:44"/>
  </r>
  <r>
    <n v="4111"/>
    <s v="REBORN IN LOVE"/>
    <s v="REBORN IN LOVE is the sequel to REBORN FROM ABOVE: A Tale of Eternal Love.  This is part two, of a One-Act play series."/>
    <x v="1"/>
    <n v="94"/>
    <x v="1"/>
    <s v="US"/>
    <s v="USD"/>
    <n v="1424747740"/>
    <x v="2379"/>
    <b v="0"/>
    <n v="6"/>
    <b v="0"/>
    <s v="theater/plays"/>
    <n v="3"/>
    <n v="15.67"/>
    <x v="8"/>
    <s v="plays"/>
    <x v="2379"/>
    <d v="2015-02-24T03:15:40"/>
  </r>
  <r>
    <n v="2856"/>
    <s v="The JOkeress Going Live"/>
    <s v="This will be the fifth play of The Jokeress, based on the ebook/paperback novelette series. It is scifi, suspense, terror, and noir."/>
    <x v="1"/>
    <n v="146"/>
    <x v="1"/>
    <s v="US"/>
    <s v="USD"/>
    <n v="1439069640"/>
    <x v="2380"/>
    <b v="0"/>
    <n v="6"/>
    <b v="0"/>
    <s v="theater/plays"/>
    <n v="5"/>
    <n v="24.33"/>
    <x v="8"/>
    <s v="plays"/>
    <x v="2380"/>
    <d v="2015-08-08T21:34:00"/>
  </r>
  <r>
    <n v="4027"/>
    <s v="Lincoln High School presents: Little Shop of Horrors"/>
    <s v="Drama Students at Lincoln High School in Walla Walla, WA are working hard to present their excellent version of Little Shop of Horrors."/>
    <x v="1"/>
    <n v="215"/>
    <x v="1"/>
    <s v="US"/>
    <s v="USD"/>
    <n v="1487811600"/>
    <x v="2381"/>
    <b v="0"/>
    <n v="7"/>
    <b v="0"/>
    <s v="theater/plays"/>
    <n v="7"/>
    <n v="30.71"/>
    <x v="8"/>
    <s v="plays"/>
    <x v="2381"/>
    <d v="2017-02-23T01:00:00"/>
  </r>
  <r>
    <n v="3758"/>
    <s v="Luigi's Ladies"/>
    <s v="LUIGI'S LADIES: an original one-woman musical comedy"/>
    <x v="25"/>
    <n v="1535"/>
    <x v="3"/>
    <s v="US"/>
    <s v="USD"/>
    <n v="1400475600"/>
    <x v="2382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x v="59"/>
    <n v="2035"/>
    <x v="3"/>
    <s v="GB"/>
    <s v="GBP"/>
    <n v="1469401200"/>
    <x v="2383"/>
    <b v="0"/>
    <n v="27"/>
    <b v="1"/>
    <s v="theater/musical"/>
    <n v="102"/>
    <n v="75.37"/>
    <x v="8"/>
    <s v="musical"/>
    <x v="2383"/>
    <d v="2016-07-24T23:00:00"/>
  </r>
  <r>
    <n v="3996"/>
    <s v="Anansi the Spider - An African Folktale"/>
    <s v="The African tale of Anansi the Spider is that of a trickster who often uses cleverness and harmless jokes to get what he wants."/>
    <x v="1"/>
    <n v="497"/>
    <x v="1"/>
    <s v="US"/>
    <s v="USD"/>
    <n v="1416499440"/>
    <x v="2384"/>
    <b v="0"/>
    <n v="17"/>
    <b v="0"/>
    <s v="theater/plays"/>
    <n v="17"/>
    <n v="29.24"/>
    <x v="8"/>
    <s v="plays"/>
    <x v="2384"/>
    <d v="2014-11-20T16:04:00"/>
  </r>
  <r>
    <n v="58"/>
    <s v="Gloaming"/>
    <s v="Alex thought he knew how the world worked. You live, you die and it's over. He was very, very wrong."/>
    <x v="30"/>
    <n v="10291"/>
    <x v="3"/>
    <s v="US"/>
    <s v="USD"/>
    <n v="1416423172"/>
    <x v="2385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x v="131"/>
    <n v="4648.33"/>
    <x v="3"/>
    <s v="GB"/>
    <s v="GBP"/>
    <n v="1395532800"/>
    <x v="2386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x v="38"/>
    <n v="205"/>
    <x v="3"/>
    <s v="GB"/>
    <s v="GBP"/>
    <n v="1424604600"/>
    <x v="2387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x v="85"/>
    <n v="3600"/>
    <x v="3"/>
    <s v="US"/>
    <s v="USD"/>
    <n v="1403452131"/>
    <x v="2388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x v="1"/>
    <n v="3100"/>
    <x v="3"/>
    <s v="US"/>
    <s v="USD"/>
    <n v="1326436488"/>
    <x v="2389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x v="32"/>
    <n v="25648"/>
    <x v="3"/>
    <s v="US"/>
    <s v="USD"/>
    <n v="1393031304"/>
    <x v="2390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x v="13"/>
    <n v="51605.31"/>
    <x v="3"/>
    <s v="US"/>
    <s v="USD"/>
    <n v="1340683393"/>
    <x v="2391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x v="106"/>
    <n v="35932"/>
    <x v="3"/>
    <s v="DE"/>
    <s v="EUR"/>
    <n v="1478605386"/>
    <x v="2392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x v="54"/>
    <n v="8735"/>
    <x v="3"/>
    <s v="US"/>
    <s v="USD"/>
    <n v="1431122400"/>
    <x v="2393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x v="30"/>
    <n v="10300"/>
    <x v="3"/>
    <s v="US"/>
    <s v="USD"/>
    <n v="1440165916"/>
    <x v="2394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x v="58"/>
    <n v="7701.93"/>
    <x v="3"/>
    <s v="US"/>
    <s v="USD"/>
    <n v="1458152193"/>
    <x v="2395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x v="13"/>
    <n v="51544"/>
    <x v="3"/>
    <s v="US"/>
    <s v="USD"/>
    <n v="1466002800"/>
    <x v="2396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x v="30"/>
    <n v="10335.01"/>
    <x v="3"/>
    <s v="US"/>
    <s v="USD"/>
    <n v="1367384340"/>
    <x v="2397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x v="106"/>
    <n v="36082"/>
    <x v="3"/>
    <s v="US"/>
    <s v="USD"/>
    <n v="1391641440"/>
    <x v="2398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x v="314"/>
    <n v="19028"/>
    <x v="3"/>
    <s v="US"/>
    <s v="USD"/>
    <n v="1381541465"/>
    <x v="2399"/>
    <b v="0"/>
    <n v="208"/>
    <b v="1"/>
    <s v="film &amp; video/documentary"/>
    <n v="103"/>
    <n v="91.48"/>
    <x v="0"/>
    <s v="documentary"/>
    <x v="2399"/>
    <d v="2013-10-12T01:31:05"/>
  </r>
  <r>
    <n v="2896"/>
    <s v="&quot;Miracle on 34th Street&quot; - We believe. Do you believe in us?"/>
    <s v="&quot;Miracle on 34th Street&quot; is about faith and believing in others. _x000a_We believe. Do you?"/>
    <x v="1"/>
    <n v="625"/>
    <x v="1"/>
    <s v="US"/>
    <s v="USD"/>
    <n v="1481522400"/>
    <x v="2400"/>
    <b v="0"/>
    <n v="12"/>
    <b v="0"/>
    <s v="theater/plays"/>
    <n v="21"/>
    <n v="52.08"/>
    <x v="8"/>
    <s v="plays"/>
    <x v="2400"/>
    <d v="2016-12-12T06:00:00"/>
  </r>
  <r>
    <n v="750"/>
    <s v="A book no one should have to write-but everyone should read."/>
    <s v="The epic adventure of a 33 year journey surviving 4 open heart surgeries- emotionally powerful. Graphic. Honest. Funny"/>
    <x v="335"/>
    <n v="4559"/>
    <x v="3"/>
    <s v="US"/>
    <s v="USD"/>
    <n v="1361739872"/>
    <x v="2401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x v="26"/>
    <n v="1025"/>
    <x v="3"/>
    <s v="US"/>
    <s v="USD"/>
    <n v="1395023719"/>
    <x v="2402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x v="197"/>
    <n v="2826.43"/>
    <x v="3"/>
    <s v="US"/>
    <s v="USD"/>
    <n v="1372827540"/>
    <x v="2403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x v="173"/>
    <n v="310"/>
    <x v="3"/>
    <s v="US"/>
    <s v="USD"/>
    <n v="1329248940"/>
    <x v="2404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x v="336"/>
    <n v="1500"/>
    <x v="3"/>
    <s v="US"/>
    <s v="USD"/>
    <n v="1469329217"/>
    <x v="2405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x v="337"/>
    <n v="7733"/>
    <x v="3"/>
    <s v="US"/>
    <s v="USD"/>
    <n v="1414025347"/>
    <x v="2406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x v="338"/>
    <n v="1366"/>
    <x v="3"/>
    <s v="GB"/>
    <s v="GBP"/>
    <n v="1481564080"/>
    <x v="2407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x v="112"/>
    <n v="13383"/>
    <x v="3"/>
    <s v="US"/>
    <s v="USD"/>
    <n v="1449205200"/>
    <x v="2408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x v="281"/>
    <n v="27189"/>
    <x v="3"/>
    <s v="US"/>
    <s v="USD"/>
    <n v="1468524340"/>
    <x v="2409"/>
    <b v="0"/>
    <n v="183"/>
    <b v="1"/>
    <s v="photography/photobooks"/>
    <n v="103"/>
    <n v="148.57"/>
    <x v="7"/>
    <s v="photobooks"/>
    <x v="2409"/>
    <d v="2016-07-14T19:25:40"/>
  </r>
  <r>
    <n v="4104"/>
    <s v="PETER PAN - a new play by Ebony Rattle"/>
    <s v="PETER PAN, written by Ebony Rattle, is a new retelling of the classic play by J.M. Barrie about a boy who refused to grow up."/>
    <x v="1"/>
    <n v="641"/>
    <x v="1"/>
    <s v="AU"/>
    <s v="AUD"/>
    <n v="1477550434"/>
    <x v="2410"/>
    <b v="0"/>
    <n v="14"/>
    <b v="0"/>
    <s v="theater/plays"/>
    <n v="21"/>
    <n v="45.79"/>
    <x v="8"/>
    <s v="plays"/>
    <x v="2410"/>
    <d v="2016-10-27T06:40:34"/>
  </r>
  <r>
    <n v="1403"/>
    <s v="Gregorian Rock"/>
    <s v="Gregorian Rock merges Gregorian chant with modern music. It is serene, yet pummeling. It's not for everyone, but it might be for you."/>
    <x v="4"/>
    <n v="4103"/>
    <x v="3"/>
    <s v="US"/>
    <s v="USD"/>
    <n v="1374802235"/>
    <x v="2411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x v="75"/>
    <n v="9302.75"/>
    <x v="3"/>
    <s v="US"/>
    <s v="USD"/>
    <n v="1403301540"/>
    <x v="2412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x v="71"/>
    <n v="18625"/>
    <x v="3"/>
    <s v="US"/>
    <s v="USD"/>
    <n v="1418961600"/>
    <x v="24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x v="12"/>
    <n v="7184"/>
    <x v="3"/>
    <s v="US"/>
    <s v="USD"/>
    <n v="1421952370"/>
    <x v="2414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x v="9"/>
    <n v="5135"/>
    <x v="3"/>
    <s v="US"/>
    <s v="USD"/>
    <n v="1407085200"/>
    <x v="2415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x v="270"/>
    <n v="8098"/>
    <x v="3"/>
    <s v="AT"/>
    <s v="EUR"/>
    <n v="1453064400"/>
    <x v="2416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40"/>
    <n v="8211"/>
    <x v="3"/>
    <s v="US"/>
    <s v="USD"/>
    <n v="1325310336"/>
    <x v="2417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x v="40"/>
    <n v="8211"/>
    <x v="3"/>
    <s v="US"/>
    <s v="USD"/>
    <n v="1322454939"/>
    <x v="2418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x v="26"/>
    <n v="1026"/>
    <x v="3"/>
    <s v="US"/>
    <s v="USD"/>
    <n v="1278302400"/>
    <x v="241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x v="188"/>
    <n v="360"/>
    <x v="2"/>
    <s v="US"/>
    <s v="USD"/>
    <n v="1490331623"/>
    <x v="2420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x v="30"/>
    <n v="10290"/>
    <x v="3"/>
    <s v="US"/>
    <s v="USD"/>
    <n v="1426787123"/>
    <x v="2421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x v="11"/>
    <n v="5655.6"/>
    <x v="3"/>
    <s v="US"/>
    <s v="USD"/>
    <n v="1472443269"/>
    <x v="2422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x v="26"/>
    <n v="1030"/>
    <x v="3"/>
    <s v="US"/>
    <s v="USD"/>
    <n v="1336866863"/>
    <x v="242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x v="6"/>
    <n v="620"/>
    <x v="3"/>
    <s v="US"/>
    <s v="USD"/>
    <n v="1331182740"/>
    <x v="2424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x v="339"/>
    <n v="2630"/>
    <x v="3"/>
    <s v="US"/>
    <s v="USD"/>
    <n v="1367940794"/>
    <x v="2425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x v="154"/>
    <n v="100939"/>
    <x v="3"/>
    <s v="AU"/>
    <s v="AUD"/>
    <n v="1429228800"/>
    <x v="2426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x v="6"/>
    <n v="615"/>
    <x v="3"/>
    <s v="US"/>
    <s v="USD"/>
    <n v="1462564182"/>
    <x v="2427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x v="11"/>
    <n v="5645"/>
    <x v="3"/>
    <s v="US"/>
    <s v="USD"/>
    <n v="1466827140"/>
    <x v="2428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x v="4"/>
    <n v="4119"/>
    <x v="3"/>
    <s v="GB"/>
    <s v="GBP"/>
    <n v="1462453307"/>
    <x v="2429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x v="98"/>
    <n v="1130"/>
    <x v="3"/>
    <s v="US"/>
    <s v="USD"/>
    <n v="1334556624"/>
    <x v="2430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x v="39"/>
    <n v="28728"/>
    <x v="3"/>
    <s v="US"/>
    <s v="USD"/>
    <n v="1489283915"/>
    <x v="2431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x v="29"/>
    <n v="2565"/>
    <x v="3"/>
    <s v="US"/>
    <s v="USD"/>
    <n v="1336238743"/>
    <x v="2432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x v="26"/>
    <n v="1031.6400000000001"/>
    <x v="3"/>
    <s v="US"/>
    <s v="USD"/>
    <n v="1337824055"/>
    <x v="2433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x v="59"/>
    <n v="2065"/>
    <x v="3"/>
    <s v="US"/>
    <s v="USD"/>
    <n v="1318463879"/>
    <x v="2434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x v="89"/>
    <n v="516"/>
    <x v="3"/>
    <s v="US"/>
    <s v="USD"/>
    <n v="1295142660"/>
    <x v="2435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x v="29"/>
    <n v="2585"/>
    <x v="3"/>
    <s v="US"/>
    <s v="USD"/>
    <n v="1319904721"/>
    <x v="2436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x v="340"/>
    <n v="1614"/>
    <x v="3"/>
    <s v="GB"/>
    <s v="GBP"/>
    <n v="1370019600"/>
    <x v="2437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x v="341"/>
    <n v="3775.5"/>
    <x v="3"/>
    <s v="US"/>
    <s v="USD"/>
    <n v="1332362880"/>
    <x v="2438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x v="9"/>
    <n v="5145"/>
    <x v="3"/>
    <s v="US"/>
    <s v="USD"/>
    <n v="1382742010"/>
    <x v="2439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x v="87"/>
    <n v="18100"/>
    <x v="3"/>
    <s v="US"/>
    <s v="USD"/>
    <n v="1449644340"/>
    <x v="2440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x v="173"/>
    <n v="310"/>
    <x v="3"/>
    <s v="US"/>
    <s v="USD"/>
    <n v="1426117552"/>
    <x v="2441"/>
    <b v="0"/>
    <n v="17"/>
    <b v="1"/>
    <s v="technology/hardware"/>
    <n v="103"/>
    <n v="18.239999999999998"/>
    <x v="1"/>
    <s v="hardware"/>
    <x v="2441"/>
    <d v="2015-03-11T23:45:52"/>
  </r>
  <r>
    <n v="2889"/>
    <s v="Halfway, Nebraska"/>
    <s v="Halfway, Nebraska explores the limits of hope and what it means to love someone who may be too far damaged to save."/>
    <x v="1"/>
    <n v="1142"/>
    <x v="1"/>
    <s v="US"/>
    <s v="USD"/>
    <n v="1409344985"/>
    <x v="2442"/>
    <b v="0"/>
    <n v="14"/>
    <b v="0"/>
    <s v="theater/plays"/>
    <n v="38"/>
    <n v="81.569999999999993"/>
    <x v="8"/>
    <s v="plays"/>
    <x v="2442"/>
    <d v="2014-08-29T20:43:05"/>
  </r>
  <r>
    <n v="4052"/>
    <s v="Throw Like A Girl"/>
    <s v="This empowering piece encourages women to rise up and pursue their dreams, not by behaving like a boy but by,_x000a_â€œThrowing Like A Girl.â€"/>
    <x v="1"/>
    <n v="1126"/>
    <x v="1"/>
    <s v="US"/>
    <s v="USD"/>
    <n v="1413234316"/>
    <x v="2443"/>
    <b v="0"/>
    <n v="13"/>
    <b v="0"/>
    <s v="theater/plays"/>
    <n v="38"/>
    <n v="86.62"/>
    <x v="8"/>
    <s v="plays"/>
    <x v="2443"/>
    <d v="2014-10-13T21:05:16"/>
  </r>
  <r>
    <n v="3935"/>
    <s v="Mr Mineshaft - A Play about Julius Eastman"/>
    <s v="Forgotten composer, virtuoso pianist, actor, and activist._x000a_I'm hoping to produce my play which explores Julius's life and music."/>
    <x v="1"/>
    <n v="1315"/>
    <x v="1"/>
    <s v="GB"/>
    <s v="GBP"/>
    <n v="1443973546"/>
    <x v="2444"/>
    <b v="0"/>
    <n v="23"/>
    <b v="0"/>
    <s v="theater/plays"/>
    <n v="44"/>
    <n v="57.17"/>
    <x v="8"/>
    <s v="plays"/>
    <x v="2444"/>
    <d v="2015-10-04T15:45:46"/>
  </r>
  <r>
    <n v="3902"/>
    <s v="Over Here Theatre/Scotchbonnet present: Love, Sex and Apps"/>
    <s v="Love, Sex and Apps is a double bill exploring the way in which we are both connected and disconnected with those around us."/>
    <x v="1"/>
    <n v="1465"/>
    <x v="1"/>
    <s v="GB"/>
    <s v="GBP"/>
    <n v="1479125642"/>
    <x v="2445"/>
    <b v="0"/>
    <n v="31"/>
    <b v="0"/>
    <s v="theater/plays"/>
    <n v="49"/>
    <n v="47.26"/>
    <x v="8"/>
    <s v="plays"/>
    <x v="2445"/>
    <d v="2016-11-14T12:14:02"/>
  </r>
  <r>
    <n v="2924"/>
    <s v="There's No Place Like Home!"/>
    <s v="Theatre is home and there's no place like home!  So, click your heels three times, and come home to the magic we create for you!"/>
    <x v="32"/>
    <n v="25800"/>
    <x v="3"/>
    <s v="US"/>
    <s v="USD"/>
    <n v="1431143940"/>
    <x v="2446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x v="29"/>
    <n v="2569"/>
    <x v="3"/>
    <s v="US"/>
    <s v="USD"/>
    <n v="1465081053"/>
    <x v="2447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x v="40"/>
    <n v="8230"/>
    <x v="3"/>
    <s v="US"/>
    <s v="USD"/>
    <n v="1409187600"/>
    <x v="2448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x v="54"/>
    <n v="8780"/>
    <x v="3"/>
    <s v="US"/>
    <s v="USD"/>
    <n v="1485547530"/>
    <x v="2449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x v="13"/>
    <n v="51514.5"/>
    <x v="3"/>
    <s v="US"/>
    <s v="USD"/>
    <n v="1402892700"/>
    <x v="2450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x v="295"/>
    <n v="3508"/>
    <x v="3"/>
    <s v="US"/>
    <s v="USD"/>
    <n v="1402459200"/>
    <x v="2451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54"/>
    <n v="8722"/>
    <x v="3"/>
    <s v="US"/>
    <s v="USD"/>
    <n v="1405688952"/>
    <x v="24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x v="219"/>
    <n v="721"/>
    <x v="3"/>
    <s v="GB"/>
    <s v="GBP"/>
    <n v="1434039186"/>
    <x v="2453"/>
    <b v="0"/>
    <n v="6"/>
    <b v="1"/>
    <s v="theater/spaces"/>
    <n v="103"/>
    <n v="120.17"/>
    <x v="8"/>
    <s v="spaces"/>
    <x v="2453"/>
    <d v="2015-06-11T16:13:06"/>
  </r>
  <r>
    <n v="2830"/>
    <s v="Nakhtik and Avalon"/>
    <s v="Avalon is a new South African Township play and Nakhtik is a  danced political lecture."/>
    <x v="1"/>
    <n v="3000"/>
    <x v="3"/>
    <s v="US"/>
    <s v="USD"/>
    <n v="1399867140"/>
    <x v="2454"/>
    <b v="0"/>
    <n v="11"/>
    <b v="1"/>
    <s v="theater/plays"/>
    <n v="100"/>
    <n v="272.73"/>
    <x v="8"/>
    <s v="plays"/>
    <x v="2454"/>
    <d v="2014-05-12T03:59:00"/>
  </r>
  <r>
    <n v="3375"/>
    <s v="The Frida Kahlo of Penge West"/>
    <s v="Production of wickedly funny new play for two women, written by iconic songwriter and ex-London's Burning man, Chris Larner"/>
    <x v="1"/>
    <n v="3000"/>
    <x v="3"/>
    <s v="GB"/>
    <s v="GBP"/>
    <n v="1400423973"/>
    <x v="2455"/>
    <b v="0"/>
    <n v="17"/>
    <b v="1"/>
    <s v="theater/plays"/>
    <n v="100"/>
    <n v="176.47"/>
    <x v="8"/>
    <s v="plays"/>
    <x v="2455"/>
    <d v="2014-05-18T14:39:33"/>
  </r>
  <r>
    <n v="3412"/>
    <s v="Joe Orton's Fred &amp; Madge"/>
    <s v="Rough Haired Pointer present for the first time ever Joe Orton's 'Fred &amp; Madge' at the Hope Theatre, Islington this Sept and Oct"/>
    <x v="1"/>
    <n v="3000"/>
    <x v="3"/>
    <s v="GB"/>
    <s v="GBP"/>
    <n v="1411858862"/>
    <x v="2456"/>
    <b v="0"/>
    <n v="26"/>
    <b v="1"/>
    <s v="theater/plays"/>
    <n v="100"/>
    <n v="115.38"/>
    <x v="8"/>
    <s v="plays"/>
    <x v="2456"/>
    <d v="2014-09-27T23:01:02"/>
  </r>
  <r>
    <n v="2789"/>
    <s v="The Adventurers Club"/>
    <s v="BNT's Biggest Adventure So Far: Our 2015 full length production!"/>
    <x v="1"/>
    <n v="3035"/>
    <x v="3"/>
    <s v="US"/>
    <s v="USD"/>
    <n v="1426132800"/>
    <x v="2457"/>
    <b v="0"/>
    <n v="24"/>
    <b v="1"/>
    <s v="theater/plays"/>
    <n v="101"/>
    <n v="126.46"/>
    <x v="8"/>
    <s v="plays"/>
    <x v="2457"/>
    <d v="2015-03-12T04:00:00"/>
  </r>
  <r>
    <n v="3174"/>
    <s v="A Race Redux"/>
    <s v="This adaptation uses the text of Oâ€™Neill to explore race, and asks the audience if stereotypes impact a characters guilt or innocence."/>
    <x v="1"/>
    <n v="3034"/>
    <x v="3"/>
    <s v="US"/>
    <s v="USD"/>
    <n v="1408999508"/>
    <x v="2458"/>
    <b v="1"/>
    <n v="23"/>
    <b v="1"/>
    <s v="theater/plays"/>
    <n v="101"/>
    <n v="131.91"/>
    <x v="8"/>
    <s v="plays"/>
    <x v="2458"/>
    <d v="2014-08-25T20:45:08"/>
  </r>
  <r>
    <n v="3240"/>
    <s v="Princess Suffragette: a new play for VAULT Festival 2017"/>
    <s v="An inventive (re)telling of Princess Sophia Duleep Singhâ€™s journey, from an aristocratic upbringing to a life of political activism."/>
    <x v="1"/>
    <n v="3017"/>
    <x v="3"/>
    <s v="GB"/>
    <s v="GBP"/>
    <n v="1487286000"/>
    <x v="2459"/>
    <b v="0"/>
    <n v="34"/>
    <b v="1"/>
    <s v="theater/plays"/>
    <n v="101"/>
    <n v="88.74"/>
    <x v="8"/>
    <s v="plays"/>
    <x v="2459"/>
    <d v="2017-02-16T23:00:00"/>
  </r>
  <r>
    <n v="3437"/>
    <s v="Alzheimer's:The Musical World Premiere Tickets &amp; FUNdrasier!"/>
    <s v="Join people who stutter as they come together to support Stuttering &amp; Alzheimer's organizations. Everyone's voice is heard right now!!"/>
    <x v="1"/>
    <n v="3030"/>
    <x v="3"/>
    <s v="US"/>
    <s v="USD"/>
    <n v="1440003820"/>
    <x v="2460"/>
    <b v="0"/>
    <n v="36"/>
    <b v="1"/>
    <s v="theater/plays"/>
    <n v="101"/>
    <n v="84.17"/>
    <x v="8"/>
    <s v="plays"/>
    <x v="2460"/>
    <d v="2015-08-19T17:03:40"/>
  </r>
  <r>
    <n v="3467"/>
    <s v="Venus in Fur, Los Angeles."/>
    <s v="Venus in Fur, By David Ives."/>
    <x v="1"/>
    <n v="3030"/>
    <x v="3"/>
    <s v="US"/>
    <s v="USD"/>
    <n v="1426864032"/>
    <x v="2461"/>
    <b v="0"/>
    <n v="47"/>
    <b v="1"/>
    <s v="theater/plays"/>
    <n v="101"/>
    <n v="64.47"/>
    <x v="8"/>
    <s v="plays"/>
    <x v="2461"/>
    <d v="2015-03-20T15:07:12"/>
  </r>
  <r>
    <n v="2802"/>
    <s v="The Eulogy of Toby Peach - Edinburgh Festival 2015"/>
    <s v="An honest &amp; inspiring journey with cancer, discovery of self-mortality &amp; celebration of life. Winner of IdeasTap Underbelly Award 2015."/>
    <x v="1"/>
    <n v="3055"/>
    <x v="3"/>
    <s v="GB"/>
    <s v="GBP"/>
    <n v="1438875107"/>
    <x v="2462"/>
    <b v="0"/>
    <n v="90"/>
    <b v="1"/>
    <s v="theater/plays"/>
    <n v="102"/>
    <n v="33.94"/>
    <x v="8"/>
    <s v="plays"/>
    <x v="2462"/>
    <d v="2015-08-06T15:31:47"/>
  </r>
  <r>
    <n v="3284"/>
    <s v="Help fund Black Enough!"/>
    <s v="Black Enough is an LSU student-staged performance exploring the effects of white supremacy on the black community."/>
    <x v="1"/>
    <n v="3048"/>
    <x v="3"/>
    <s v="US"/>
    <s v="USD"/>
    <n v="1454047140"/>
    <x v="2463"/>
    <b v="0"/>
    <n v="15"/>
    <b v="1"/>
    <s v="theater/plays"/>
    <n v="102"/>
    <n v="203.2"/>
    <x v="8"/>
    <s v="plays"/>
    <x v="2463"/>
    <d v="2016-01-29T05:59:00"/>
  </r>
  <r>
    <n v="3354"/>
    <s v="Strangeloop Theatre - A Focus on New Works"/>
    <s v="Help Strangeloop Theatre create and support new work by sponsoring our 2015-2016 season."/>
    <x v="1"/>
    <n v="3058"/>
    <x v="3"/>
    <s v="US"/>
    <s v="USD"/>
    <n v="1446091260"/>
    <x v="2464"/>
    <b v="0"/>
    <n v="55"/>
    <b v="1"/>
    <s v="theater/plays"/>
    <n v="102"/>
    <n v="55.6"/>
    <x v="8"/>
    <s v="plays"/>
    <x v="2464"/>
    <d v="2015-10-29T04:01:00"/>
  </r>
  <r>
    <n v="3506"/>
    <s v="&quot;The Secret&quot; Goes to NYC International Fringe Festival"/>
    <s v="The Secret is a historical drama about a lawyer who worked for the Spanish Inquisition &amp; crossed the Atlantic with Menendez in 1565."/>
    <x v="1"/>
    <n v="3045"/>
    <x v="3"/>
    <s v="US"/>
    <s v="USD"/>
    <n v="1408815440"/>
    <x v="2465"/>
    <b v="0"/>
    <n v="29"/>
    <b v="1"/>
    <s v="theater/plays"/>
    <n v="102"/>
    <n v="105"/>
    <x v="8"/>
    <s v="plays"/>
    <x v="2465"/>
    <d v="2014-08-23T17:37:20"/>
  </r>
  <r>
    <n v="3659"/>
    <s v="Reality of Love Remix (Love in Disguise)"/>
    <s v="We want you to analyze while we dramatize if people who romanticize can recognize true love in a disguise."/>
    <x v="1"/>
    <n v="3061"/>
    <x v="3"/>
    <s v="US"/>
    <s v="USD"/>
    <n v="1426775940"/>
    <x v="2466"/>
    <b v="0"/>
    <n v="13"/>
    <b v="1"/>
    <s v="theater/plays"/>
    <n v="102"/>
    <n v="235.46"/>
    <x v="8"/>
    <s v="plays"/>
    <x v="246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x v="1"/>
    <n v="3046"/>
    <x v="3"/>
    <s v="GB"/>
    <s v="GBP"/>
    <n v="1411771384"/>
    <x v="2467"/>
    <b v="0"/>
    <n v="57"/>
    <b v="1"/>
    <s v="theater/plays"/>
    <n v="102"/>
    <n v="53.44"/>
    <x v="8"/>
    <s v="plays"/>
    <x v="2467"/>
    <d v="2014-09-26T22:43:04"/>
  </r>
  <r>
    <n v="2825"/>
    <s v="The Night Before Christmas"/>
    <s v="Help Saltmine Theatre Company tell the exciting story of St Nicholas and the importance of gratefulness in their new Christmas show."/>
    <x v="1"/>
    <n v="3100"/>
    <x v="3"/>
    <s v="GB"/>
    <s v="GBP"/>
    <n v="1449255686"/>
    <x v="2468"/>
    <b v="0"/>
    <n v="51"/>
    <b v="1"/>
    <s v="theater/plays"/>
    <n v="103"/>
    <n v="60.78"/>
    <x v="8"/>
    <s v="plays"/>
    <x v="2468"/>
    <d v="2015-12-04T19:01:26"/>
  </r>
  <r>
    <n v="3515"/>
    <s v="Twelfth Night by William Shakespeare"/>
    <s v="We are casting an all-inclusive production of Shakespeare's Twelfth Night in a non-traditional performance space."/>
    <x v="1"/>
    <n v="3080"/>
    <x v="3"/>
    <s v="US"/>
    <s v="USD"/>
    <n v="1433097171"/>
    <x v="2469"/>
    <b v="0"/>
    <n v="46"/>
    <b v="1"/>
    <s v="theater/plays"/>
    <n v="103"/>
    <n v="66.959999999999994"/>
    <x v="8"/>
    <s v="plays"/>
    <x v="2469"/>
    <d v="2015-05-31T18:32:51"/>
  </r>
  <r>
    <n v="3573"/>
    <s v="Licensed To Ill"/>
    <s v="London based theatre makers collaborating to create a new show about the history of HipHop."/>
    <x v="1"/>
    <n v="3084"/>
    <x v="3"/>
    <s v="GB"/>
    <s v="GBP"/>
    <n v="1415440846"/>
    <x v="2470"/>
    <b v="0"/>
    <n v="78"/>
    <b v="1"/>
    <s v="theater/plays"/>
    <n v="103"/>
    <n v="39.54"/>
    <x v="8"/>
    <s v="plays"/>
    <x v="2470"/>
    <d v="2014-11-08T10:00:46"/>
  </r>
  <r>
    <n v="3625"/>
    <s v="Village Pub Theatre- FRINGE 2015"/>
    <s v="Help us run Leithâ€™s acclaimed, year round pub theatre VPT as part of Edinburgh Fringe 2015. Presenting 72 short plays over two weeks."/>
    <x v="1"/>
    <n v="3080"/>
    <x v="3"/>
    <s v="GB"/>
    <s v="GBP"/>
    <n v="1435851577"/>
    <x v="2471"/>
    <b v="0"/>
    <n v="78"/>
    <b v="1"/>
    <s v="theater/plays"/>
    <n v="103"/>
    <n v="39.49"/>
    <x v="8"/>
    <s v="plays"/>
    <x v="2471"/>
    <d v="2015-07-02T15:39:37"/>
  </r>
  <r>
    <n v="3667"/>
    <s v="The Stolen Inches, Edinburgh 2015"/>
    <s v="A short man takes his tall family to court for stealing his height. Help Small Things Theatre take this big story to EdFringe 2015!"/>
    <x v="1"/>
    <n v="3095.11"/>
    <x v="3"/>
    <s v="GB"/>
    <s v="GBP"/>
    <n v="1437261419"/>
    <x v="2472"/>
    <b v="0"/>
    <n v="58"/>
    <b v="1"/>
    <s v="theater/plays"/>
    <n v="103"/>
    <n v="53.36"/>
    <x v="8"/>
    <s v="plays"/>
    <x v="2472"/>
    <d v="2015-07-18T23:16:59"/>
  </r>
  <r>
    <n v="3380"/>
    <s v="A Hard Rain - New York Debut"/>
    <s v="A Hard Rain is a new play that takes place on the eve of the Stonewall riots in the â€˜hiddenâ€™ gay bars of 1969 Greenwich Village."/>
    <x v="1"/>
    <n v="3133"/>
    <x v="3"/>
    <s v="US"/>
    <s v="USD"/>
    <n v="1417305178"/>
    <x v="2473"/>
    <b v="0"/>
    <n v="28"/>
    <b v="1"/>
    <s v="theater/plays"/>
    <n v="104"/>
    <n v="111.89"/>
    <x v="8"/>
    <s v="plays"/>
    <x v="2473"/>
    <d v="2014-11-29T23:52:58"/>
  </r>
  <r>
    <n v="3414"/>
    <s v="PCSF PlayOffs 2016"/>
    <s v="A new twist on our annual festival of fully-produced plays by member playwrights, performed by a talented ensemble cast!"/>
    <x v="1"/>
    <n v="3105"/>
    <x v="3"/>
    <s v="US"/>
    <s v="USD"/>
    <n v="1480579140"/>
    <x v="2474"/>
    <b v="0"/>
    <n v="44"/>
    <b v="1"/>
    <s v="theater/plays"/>
    <n v="104"/>
    <n v="70.569999999999993"/>
    <x v="8"/>
    <s v="plays"/>
    <x v="2474"/>
    <d v="2016-12-01T07:59:00"/>
  </r>
  <r>
    <n v="2790"/>
    <s v="Help us get &quot;Old Friends&quot; to the El Portal!!!"/>
    <s v="We want to perform the one act play &quot;Old Friends&quot; at the El Portal Theatre in North Hollywood, CA.!!  Help us to get on the stage!!"/>
    <x v="1"/>
    <n v="3160"/>
    <x v="3"/>
    <s v="US"/>
    <s v="USD"/>
    <n v="1423693903"/>
    <x v="2475"/>
    <b v="0"/>
    <n v="66"/>
    <b v="1"/>
    <s v="theater/plays"/>
    <n v="105"/>
    <n v="47.88"/>
    <x v="8"/>
    <s v="plays"/>
    <x v="2475"/>
    <d v="2015-02-11T22:31:43"/>
  </r>
  <r>
    <n v="3624"/>
    <s v="&quot;The Next Event&quot;"/>
    <s v="â€œThe Event of a Lifetimeâ€¦â€_x000a__x000a_After the books stopped selling, and family disappears..the next event is closer than expected for him."/>
    <x v="1"/>
    <n v="3148"/>
    <x v="3"/>
    <s v="US"/>
    <s v="USD"/>
    <n v="1471977290"/>
    <x v="2476"/>
    <b v="0"/>
    <n v="39"/>
    <b v="1"/>
    <s v="theater/plays"/>
    <n v="105"/>
    <n v="80.72"/>
    <x v="8"/>
    <s v="plays"/>
    <x v="2476"/>
    <d v="2016-08-23T18:34:50"/>
  </r>
  <r>
    <n v="3364"/>
    <s v="Cancel The Sunshine"/>
    <s v="Cancel The SunshineÂ is a new play that explores living with a mental health condition in an honest, witty and articulate way."/>
    <x v="1"/>
    <n v="3178"/>
    <x v="3"/>
    <s v="GB"/>
    <s v="GBP"/>
    <n v="1458075600"/>
    <x v="2477"/>
    <b v="0"/>
    <n v="72"/>
    <b v="1"/>
    <s v="theater/plays"/>
    <n v="106"/>
    <n v="44.14"/>
    <x v="8"/>
    <s v="plays"/>
    <x v="2477"/>
    <d v="2016-03-15T21:00:00"/>
  </r>
  <r>
    <n v="3509"/>
    <s v="PL@Y, an all-original fusion of comedy, rock, and dance"/>
    <s v="PL@Y is an original comedic fantasy spectacle inspired by the original music of the Amboys and classic rabbit-hole fiction archetypes"/>
    <x v="1"/>
    <n v="3190"/>
    <x v="3"/>
    <s v="US"/>
    <s v="USD"/>
    <n v="1416545700"/>
    <x v="2478"/>
    <b v="0"/>
    <n v="33"/>
    <b v="1"/>
    <s v="theater/plays"/>
    <n v="106"/>
    <n v="96.67"/>
    <x v="8"/>
    <s v="plays"/>
    <x v="2478"/>
    <d v="2014-11-21T04:55:00"/>
  </r>
  <r>
    <n v="2980"/>
    <s v="INDEPENDENCE NYC"/>
    <s v="1 director, 4 actors, and a whole lotta determination. Help us bring this brilliant story to the heart of NYC!"/>
    <x v="1"/>
    <n v="3275"/>
    <x v="3"/>
    <s v="US"/>
    <s v="USD"/>
    <n v="1440381600"/>
    <x v="2479"/>
    <b v="0"/>
    <n v="24"/>
    <b v="1"/>
    <s v="theater/plays"/>
    <n v="109"/>
    <n v="136.46"/>
    <x v="8"/>
    <s v="plays"/>
    <x v="2479"/>
    <d v="2015-08-24T02:00:00"/>
  </r>
  <r>
    <n v="3410"/>
    <s v="the southland company - LAUNCH LOS ANGELES"/>
    <s v="Join us in a campaign benefitting the southland company and its interdisciplinary artistic efforts in Los Angeles."/>
    <x v="1"/>
    <n v="3255"/>
    <x v="3"/>
    <s v="US"/>
    <s v="USD"/>
    <n v="1465196400"/>
    <x v="2480"/>
    <b v="0"/>
    <n v="40"/>
    <b v="1"/>
    <s v="theater/plays"/>
    <n v="109"/>
    <n v="81.38"/>
    <x v="8"/>
    <s v="plays"/>
    <x v="248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x v="1"/>
    <n v="3273"/>
    <x v="3"/>
    <s v="GB"/>
    <s v="GBP"/>
    <n v="1450051200"/>
    <x v="2481"/>
    <b v="0"/>
    <n v="46"/>
    <b v="1"/>
    <s v="theater/plays"/>
    <n v="109"/>
    <n v="71.150000000000006"/>
    <x v="8"/>
    <s v="plays"/>
    <x v="2481"/>
    <d v="2015-12-14T00:00:00"/>
  </r>
  <r>
    <n v="3583"/>
    <s v="The Tragedy of Mario and Juliet"/>
    <s v="Bumbling architect Romeo and handsome contractor Mario meet their match while building a balcony for Verona, NJ siren, Juliet."/>
    <x v="1"/>
    <n v="3255"/>
    <x v="3"/>
    <s v="US"/>
    <s v="USD"/>
    <n v="1460970805"/>
    <x v="2482"/>
    <b v="0"/>
    <n v="24"/>
    <b v="1"/>
    <s v="theater/plays"/>
    <n v="109"/>
    <n v="135.63"/>
    <x v="8"/>
    <s v="plays"/>
    <x v="2482"/>
    <d v="2016-04-18T09:13:25"/>
  </r>
  <r>
    <n v="3688"/>
    <s v="The Tulip Tree 2014"/>
    <s v="The Tulip Tree is a project I have been passionate about for 5 years. It is an unforgettable story that has never been told."/>
    <x v="1"/>
    <n v="3275"/>
    <x v="3"/>
    <s v="GB"/>
    <s v="GBP"/>
    <n v="1407524004"/>
    <x v="2483"/>
    <b v="0"/>
    <n v="39"/>
    <b v="1"/>
    <s v="theater/plays"/>
    <n v="109"/>
    <n v="83.97"/>
    <x v="8"/>
    <s v="plays"/>
    <x v="2483"/>
    <d v="2014-08-08T18:53:24"/>
  </r>
  <r>
    <n v="3753"/>
    <s v="Wagner in English"/>
    <s v="An English-language production of the opera TannhÃ¤user. Some of the greatest songs ever composed, now with lyrics we can understand."/>
    <x v="9"/>
    <n v="5167"/>
    <x v="3"/>
    <s v="US"/>
    <s v="USD"/>
    <n v="1433289600"/>
    <x v="2484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x v="30"/>
    <n v="10265.01"/>
    <x v="3"/>
    <s v="US"/>
    <s v="USD"/>
    <n v="1404360045"/>
    <x v="248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x v="30"/>
    <n v="10390"/>
    <x v="3"/>
    <s v="US"/>
    <s v="USD"/>
    <n v="1407414107"/>
    <x v="2486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x v="342"/>
    <n v="8750"/>
    <x v="3"/>
    <s v="AU"/>
    <s v="AUD"/>
    <n v="1450220974"/>
    <x v="2487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x v="76"/>
    <n v="260"/>
    <x v="3"/>
    <s v="GB"/>
    <s v="GBP"/>
    <n v="1396890822"/>
    <x v="2488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x v="9"/>
    <n v="5200"/>
    <x v="3"/>
    <s v="US"/>
    <s v="USD"/>
    <n v="1397354400"/>
    <x v="2489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x v="9"/>
    <n v="5186"/>
    <x v="3"/>
    <s v="US"/>
    <s v="USD"/>
    <n v="1345079785"/>
    <x v="2490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x v="26"/>
    <n v="1041.29"/>
    <x v="3"/>
    <s v="US"/>
    <s v="USD"/>
    <n v="1319076000"/>
    <x v="2491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x v="5"/>
    <n v="20820.330000000002"/>
    <x v="3"/>
    <s v="US"/>
    <s v="USD"/>
    <n v="1325404740"/>
    <x v="24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x v="13"/>
    <n v="52198"/>
    <x v="3"/>
    <s v="US"/>
    <s v="USD"/>
    <n v="1482208233"/>
    <x v="249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x v="70"/>
    <n v="77710.8"/>
    <x v="3"/>
    <s v="US"/>
    <s v="USD"/>
    <n v="1446350400"/>
    <x v="2494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x v="85"/>
    <n v="3638"/>
    <x v="3"/>
    <s v="US"/>
    <s v="USD"/>
    <n v="1460141521"/>
    <x v="2495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x v="41"/>
    <n v="15596"/>
    <x v="3"/>
    <s v="GB"/>
    <s v="GBP"/>
    <n v="1393597999"/>
    <x v="2496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x v="34"/>
    <n v="13014"/>
    <x v="3"/>
    <s v="US"/>
    <s v="USD"/>
    <n v="1426426322"/>
    <x v="2497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343"/>
    <n v="12929.35"/>
    <x v="3"/>
    <s v="US"/>
    <s v="USD"/>
    <n v="1283312640"/>
    <x v="2498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x v="13"/>
    <n v="51906"/>
    <x v="3"/>
    <s v="US"/>
    <s v="USD"/>
    <n v="1312747970"/>
    <x v="2499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x v="344"/>
    <n v="30177"/>
    <x v="3"/>
    <s v="US"/>
    <s v="USD"/>
    <n v="1437933600"/>
    <x v="2500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x v="59"/>
    <n v="2075"/>
    <x v="3"/>
    <s v="US"/>
    <s v="USD"/>
    <n v="1357408721"/>
    <x v="250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x v="26"/>
    <n v="1040"/>
    <x v="3"/>
    <s v="US"/>
    <s v="USD"/>
    <n v="1304439025"/>
    <x v="2502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x v="58"/>
    <n v="7790"/>
    <x v="3"/>
    <s v="US"/>
    <s v="USD"/>
    <n v="1384322340"/>
    <x v="2503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x v="40"/>
    <n v="8355"/>
    <x v="3"/>
    <s v="US"/>
    <s v="USD"/>
    <n v="1315413339"/>
    <x v="2504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x v="4"/>
    <n v="4151"/>
    <x v="3"/>
    <s v="US"/>
    <s v="USD"/>
    <n v="1390161630"/>
    <x v="2505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x v="26"/>
    <n v="1040"/>
    <x v="3"/>
    <s v="US"/>
    <s v="USD"/>
    <n v="1373475120"/>
    <x v="2506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x v="89"/>
    <n v="520"/>
    <x v="3"/>
    <s v="GB"/>
    <s v="GBP"/>
    <n v="1468437240"/>
    <x v="2507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x v="29"/>
    <n v="2608"/>
    <x v="3"/>
    <s v="CA"/>
    <s v="CAD"/>
    <n v="1381723140"/>
    <x v="2508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9"/>
    <n v="5200"/>
    <x v="0"/>
    <s v="GB"/>
    <s v="GBP"/>
    <n v="1485796613"/>
    <x v="2509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x v="133"/>
    <n v="9111"/>
    <x v="3"/>
    <s v="US"/>
    <s v="USD"/>
    <n v="1431885600"/>
    <x v="2510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54"/>
    <n v="21831"/>
    <x v="3"/>
    <s v="US"/>
    <s v="USD"/>
    <n v="1460223453"/>
    <x v="2511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x v="345"/>
    <n v="17396"/>
    <x v="3"/>
    <s v="IT"/>
    <s v="EUR"/>
    <n v="1459418400"/>
    <x v="2512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x v="41"/>
    <n v="15565"/>
    <x v="3"/>
    <s v="DE"/>
    <s v="EUR"/>
    <n v="1440515112"/>
    <x v="2513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x v="59"/>
    <n v="2076"/>
    <x v="3"/>
    <s v="US"/>
    <s v="USD"/>
    <n v="1366664400"/>
    <x v="2514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x v="9"/>
    <n v="5222"/>
    <x v="3"/>
    <s v="US"/>
    <s v="USD"/>
    <n v="1341683211"/>
    <x v="2515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x v="29"/>
    <n v="2606"/>
    <x v="3"/>
    <s v="US"/>
    <s v="USD"/>
    <n v="1402286340"/>
    <x v="2516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x v="4"/>
    <n v="4140"/>
    <x v="3"/>
    <s v="CA"/>
    <s v="CAD"/>
    <n v="1409506291"/>
    <x v="2517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x v="1"/>
    <n v="3132.63"/>
    <x v="3"/>
    <s v="US"/>
    <s v="USD"/>
    <n v="1251777600"/>
    <x v="2518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x v="9"/>
    <n v="5202.5"/>
    <x v="3"/>
    <s v="US"/>
    <s v="USD"/>
    <n v="1451089134"/>
    <x v="2519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x v="25"/>
    <n v="1555"/>
    <x v="3"/>
    <s v="US"/>
    <s v="USD"/>
    <n v="1381881890"/>
    <x v="252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x v="40"/>
    <n v="8349"/>
    <x v="3"/>
    <s v="US"/>
    <s v="USD"/>
    <n v="1367867536"/>
    <x v="2521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x v="210"/>
    <n v="33229"/>
    <x v="3"/>
    <s v="US"/>
    <s v="USD"/>
    <n v="1428620334"/>
    <x v="2522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x v="146"/>
    <n v="16573"/>
    <x v="3"/>
    <s v="DE"/>
    <s v="EUR"/>
    <n v="1458676860"/>
    <x v="252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x v="30"/>
    <n v="10420"/>
    <x v="3"/>
    <s v="US"/>
    <s v="USD"/>
    <n v="1353621600"/>
    <x v="2524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x v="24"/>
    <n v="6220"/>
    <x v="3"/>
    <s v="US"/>
    <s v="USD"/>
    <n v="1392929333"/>
    <x v="2525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x v="131"/>
    <n v="4660"/>
    <x v="3"/>
    <s v="US"/>
    <s v="USD"/>
    <n v="1307851200"/>
    <x v="2526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89"/>
    <n v="519"/>
    <x v="3"/>
    <s v="US"/>
    <s v="USD"/>
    <n v="1262302740"/>
    <x v="2527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x v="89"/>
    <n v="520"/>
    <x v="3"/>
    <s v="GB"/>
    <s v="GBP"/>
    <n v="1459439471"/>
    <x v="2528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x v="29"/>
    <n v="2600"/>
    <x v="3"/>
    <s v="US"/>
    <s v="USD"/>
    <n v="1302926340"/>
    <x v="2529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25"/>
    <n v="1553"/>
    <x v="3"/>
    <s v="US"/>
    <s v="USD"/>
    <n v="1315457658"/>
    <x v="2530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x v="314"/>
    <n v="19324"/>
    <x v="3"/>
    <s v="US"/>
    <s v="USD"/>
    <n v="1438185565"/>
    <x v="2531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x v="25"/>
    <n v="1561"/>
    <x v="3"/>
    <s v="US"/>
    <s v="USD"/>
    <n v="1259686800"/>
    <x v="2532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x v="75"/>
    <n v="9370"/>
    <x v="3"/>
    <s v="US"/>
    <s v="USD"/>
    <n v="1399421189"/>
    <x v="2533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41"/>
    <n v="15606.4"/>
    <x v="3"/>
    <s v="US"/>
    <s v="USD"/>
    <n v="1260383040"/>
    <x v="2534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x v="48"/>
    <n v="416"/>
    <x v="3"/>
    <s v="US"/>
    <s v="USD"/>
    <n v="1266210000"/>
    <x v="2535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x v="58"/>
    <n v="7785"/>
    <x v="3"/>
    <s v="US"/>
    <s v="USD"/>
    <n v="1317438000"/>
    <x v="2536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x v="24"/>
    <n v="6257"/>
    <x v="3"/>
    <s v="US"/>
    <s v="USD"/>
    <n v="1332636975"/>
    <x v="2537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x v="5"/>
    <n v="20755"/>
    <x v="3"/>
    <s v="US"/>
    <s v="USD"/>
    <n v="1417463945"/>
    <x v="2538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x v="219"/>
    <n v="725"/>
    <x v="3"/>
    <s v="US"/>
    <s v="USD"/>
    <n v="1380599940"/>
    <x v="2539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x v="5"/>
    <n v="20843.599999999999"/>
    <x v="3"/>
    <s v="US"/>
    <s v="USD"/>
    <n v="1335662023"/>
    <x v="2540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x v="97"/>
    <n v="41500"/>
    <x v="2"/>
    <s v="MX"/>
    <s v="MXN"/>
    <n v="1490196830"/>
    <x v="2541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x v="71"/>
    <n v="18645"/>
    <x v="3"/>
    <s v="US"/>
    <s v="USD"/>
    <n v="1462316400"/>
    <x v="2542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x v="58"/>
    <n v="7833"/>
    <x v="3"/>
    <s v="US"/>
    <s v="USD"/>
    <n v="1430459197"/>
    <x v="2543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x v="50"/>
    <n v="31291"/>
    <x v="3"/>
    <s v="US"/>
    <s v="USD"/>
    <n v="1413604800"/>
    <x v="2544"/>
    <b v="0"/>
    <n v="37"/>
    <b v="1"/>
    <s v="technology/hardware"/>
    <n v="104"/>
    <n v="845.7"/>
    <x v="1"/>
    <s v="hardware"/>
    <x v="2544"/>
    <d v="2014-10-18T04:00:00"/>
  </r>
  <r>
    <n v="3702"/>
    <s v="SANKARA"/>
    <s v="Shakespeare's &quot;Julius Caesar&quot; inspires the unforgettable story of the &quot;African Che Guevara&quot; Thomas Sankara, President of Burkina Faso."/>
    <x v="1"/>
    <n v="3275"/>
    <x v="3"/>
    <s v="GB"/>
    <s v="GBP"/>
    <n v="1468191540"/>
    <x v="2545"/>
    <b v="0"/>
    <n v="21"/>
    <b v="1"/>
    <s v="theater/plays"/>
    <n v="109"/>
    <n v="155.94999999999999"/>
    <x v="8"/>
    <s v="plays"/>
    <x v="2545"/>
    <d v="2016-07-10T22:59:00"/>
  </r>
  <r>
    <n v="3834"/>
    <s v="Better to Have Loved...?"/>
    <s v="About the impact of addiction on relationships; my play hopes to inspire &amp; support those affected to connect with their own creativity"/>
    <x v="1"/>
    <n v="3271"/>
    <x v="3"/>
    <s v="GB"/>
    <s v="GBP"/>
    <n v="1434624067"/>
    <x v="2546"/>
    <b v="0"/>
    <n v="57"/>
    <b v="1"/>
    <s v="theater/plays"/>
    <n v="109"/>
    <n v="57.39"/>
    <x v="8"/>
    <s v="plays"/>
    <x v="2546"/>
    <d v="2015-06-18T10:41:07"/>
  </r>
  <r>
    <n v="2997"/>
    <s v="Sonorous Road is Expanding! Join Us!"/>
    <s v="We're moving to a new space and upgrading our facilities to continue providing a local theatre venue and arts education program!"/>
    <x v="30"/>
    <n v="10373"/>
    <x v="3"/>
    <s v="US"/>
    <s v="USD"/>
    <n v="1488171540"/>
    <x v="2547"/>
    <b v="0"/>
    <n v="115"/>
    <b v="1"/>
    <s v="theater/spaces"/>
    <n v="104"/>
    <n v="90.2"/>
    <x v="8"/>
    <s v="spaces"/>
    <x v="2547"/>
    <d v="2017-02-27T04:59:00"/>
  </r>
  <r>
    <n v="3621"/>
    <s v="EverScape"/>
    <s v="Bare Theatre and Sonorous Road collaborate on the NC debut of  Allan Maule's gamer fantasy play that was extended in New York."/>
    <x v="1"/>
    <n v="3292"/>
    <x v="3"/>
    <s v="US"/>
    <s v="USD"/>
    <n v="1475269200"/>
    <x v="2548"/>
    <b v="0"/>
    <n v="70"/>
    <b v="1"/>
    <s v="theater/plays"/>
    <n v="110"/>
    <n v="47.03"/>
    <x v="8"/>
    <s v="plays"/>
    <x v="2548"/>
    <d v="2016-09-30T21:00:00"/>
  </r>
  <r>
    <n v="2831"/>
    <s v="Tackett &amp; Pyke put on a Play"/>
    <s v="We each wrote a play and would like to produce them for you for nothing more than art's sake!"/>
    <x v="1"/>
    <n v="3320"/>
    <x v="3"/>
    <s v="US"/>
    <s v="USD"/>
    <n v="1437076070"/>
    <x v="2549"/>
    <b v="0"/>
    <n v="52"/>
    <b v="1"/>
    <s v="theater/plays"/>
    <n v="111"/>
    <n v="63.85"/>
    <x v="8"/>
    <s v="plays"/>
    <x v="254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x v="1"/>
    <n v="3319"/>
    <x v="3"/>
    <s v="US"/>
    <s v="USD"/>
    <n v="1420489560"/>
    <x v="2550"/>
    <b v="0"/>
    <n v="43"/>
    <b v="1"/>
    <s v="theater/plays"/>
    <n v="111"/>
    <n v="77.19"/>
    <x v="8"/>
    <s v="plays"/>
    <x v="2550"/>
    <d v="2015-01-05T20:26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"/>
    <n v="3330"/>
    <x v="3"/>
    <s v="US"/>
    <s v="USD"/>
    <n v="1460260800"/>
    <x v="2551"/>
    <b v="0"/>
    <n v="36"/>
    <b v="1"/>
    <s v="theater/plays"/>
    <n v="111"/>
    <n v="92.5"/>
    <x v="8"/>
    <s v="plays"/>
    <x v="2551"/>
    <d v="2016-04-10T04:00:00"/>
  </r>
  <r>
    <n v="2806"/>
    <s v="And Now: The World!"/>
    <s v="A one woman show about the challenges of being a feminist in a digital age. Touring 6 UK cities. Now with Stretch Goals!"/>
    <x v="1"/>
    <n v="3363"/>
    <x v="3"/>
    <s v="GB"/>
    <s v="GBP"/>
    <n v="1438772400"/>
    <x v="2552"/>
    <b v="0"/>
    <n v="76"/>
    <b v="1"/>
    <s v="theater/plays"/>
    <n v="112"/>
    <n v="44.25"/>
    <x v="8"/>
    <s v="plays"/>
    <x v="2552"/>
    <d v="2015-08-05T11:00:00"/>
  </r>
  <r>
    <n v="3604"/>
    <s v="Suddenly Split &amp; Swiping Over"/>
    <s v="â€œSuddenly Split &amp; Swiping Overâ€ is a sassy and heartfelt one-woman show about ending a longterm relationship and starting over."/>
    <x v="1"/>
    <n v="3385"/>
    <x v="3"/>
    <s v="US"/>
    <s v="USD"/>
    <n v="1461913140"/>
    <x v="2553"/>
    <b v="0"/>
    <n v="69"/>
    <b v="1"/>
    <s v="theater/plays"/>
    <n v="113"/>
    <n v="49.06"/>
    <x v="8"/>
    <s v="plays"/>
    <x v="2553"/>
    <d v="2016-04-29T06:59:00"/>
  </r>
  <r>
    <n v="3680"/>
    <s v="Loading Dock Theatre Presents: The Dudleys! A Family Game"/>
    <s v="In The Dudleys! family memories are brought to life as a malfunctioning 8-bit video game. Press Start."/>
    <x v="1"/>
    <n v="3383"/>
    <x v="3"/>
    <s v="US"/>
    <s v="USD"/>
    <n v="1475664834"/>
    <x v="2554"/>
    <b v="0"/>
    <n v="34"/>
    <b v="1"/>
    <s v="theater/plays"/>
    <n v="113"/>
    <n v="99.5"/>
    <x v="8"/>
    <s v="plays"/>
    <x v="2554"/>
    <d v="2016-10-05T10:53:54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"/>
    <n v="3407"/>
    <x v="3"/>
    <s v="US"/>
    <s v="USD"/>
    <n v="1427076840"/>
    <x v="2555"/>
    <b v="0"/>
    <n v="30"/>
    <b v="1"/>
    <s v="theater/plays"/>
    <n v="114"/>
    <n v="113.57"/>
    <x v="8"/>
    <s v="plays"/>
    <x v="2555"/>
    <d v="2015-03-23T02:14:00"/>
  </r>
  <r>
    <n v="522"/>
    <s v="COMPASS PLAYERS"/>
    <s v="*** TO MAKE DONATIONS IN THE FUTURE                                   GO TO OUR WEBSITE: www.compassplayers.com ***"/>
    <x v="1"/>
    <n v="3440"/>
    <x v="3"/>
    <s v="US"/>
    <s v="USD"/>
    <n v="1458518325"/>
    <x v="2556"/>
    <b v="0"/>
    <n v="31"/>
    <b v="1"/>
    <s v="theater/plays"/>
    <n v="115"/>
    <n v="110.97"/>
    <x v="8"/>
    <s v="plays"/>
    <x v="2556"/>
    <d v="2016-03-20T23:58:45"/>
  </r>
  <r>
    <n v="3167"/>
    <s v="Destiny is Judd Nelson: a new play at FringeNYC"/>
    <s v="What is destiny? Explore it with us this August at FringeNYC."/>
    <x v="1"/>
    <n v="3485"/>
    <x v="3"/>
    <s v="US"/>
    <s v="USD"/>
    <n v="1406952781"/>
    <x v="2557"/>
    <b v="1"/>
    <n v="55"/>
    <b v="1"/>
    <s v="theater/plays"/>
    <n v="116"/>
    <n v="63.36"/>
    <x v="8"/>
    <s v="plays"/>
    <x v="2557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x v="1"/>
    <n v="3486"/>
    <x v="3"/>
    <s v="US"/>
    <s v="USD"/>
    <n v="1444860063"/>
    <x v="2558"/>
    <b v="0"/>
    <n v="63"/>
    <b v="1"/>
    <s v="theater/plays"/>
    <n v="116"/>
    <n v="55.33"/>
    <x v="8"/>
    <s v="plays"/>
    <x v="2558"/>
    <d v="2015-10-14T22:01:03"/>
  </r>
  <r>
    <n v="3584"/>
    <s v="Pramkicker - Edinburgh and Beyond"/>
    <s v="Critically-acclaimed Old Trunk are back with their new play. _x000a_PRAMKICKER. _x000a__x000a_Written by Sadie Hasler &amp; directed by Sarah Mayhew."/>
    <x v="1"/>
    <n v="3465"/>
    <x v="3"/>
    <s v="GB"/>
    <s v="GBP"/>
    <n v="1436772944"/>
    <x v="2559"/>
    <b v="0"/>
    <n v="112"/>
    <b v="1"/>
    <s v="theater/plays"/>
    <n v="116"/>
    <n v="30.94"/>
    <x v="8"/>
    <s v="plays"/>
    <x v="2559"/>
    <d v="2015-07-13T07:35:44"/>
  </r>
  <r>
    <n v="3387"/>
    <s v="LIBERTY! EQUALITY! AND FIREWORKS!... A Civil Rights Play"/>
    <s v="Pollyanna just completed an extremely successful run of this new educational play and wants to tour to more under-served communities."/>
    <x v="1"/>
    <n v="3506"/>
    <x v="3"/>
    <s v="US"/>
    <s v="USD"/>
    <n v="1418581088"/>
    <x v="2560"/>
    <b v="0"/>
    <n v="35"/>
    <b v="1"/>
    <s v="theater/plays"/>
    <n v="117"/>
    <n v="100.17"/>
    <x v="8"/>
    <s v="plays"/>
    <x v="2560"/>
    <d v="2014-12-14T18:18:08"/>
  </r>
  <r>
    <n v="3689"/>
    <s v="Random Us"/>
    <s v="A humorous, touching play about the joys and challenges of a married couple's tender, yet intense relationship &quot;Love is never random&quot;"/>
    <x v="1"/>
    <n v="3550"/>
    <x v="3"/>
    <s v="US"/>
    <s v="USD"/>
    <n v="1434925500"/>
    <x v="2561"/>
    <b v="0"/>
    <n v="62"/>
    <b v="1"/>
    <s v="theater/plays"/>
    <n v="118"/>
    <n v="57.26"/>
    <x v="8"/>
    <s v="plays"/>
    <x v="2561"/>
    <d v="2015-06-21T22:25:00"/>
  </r>
  <r>
    <n v="3488"/>
    <s v="Gorilla Theater Productions Presents: Phase 3"/>
    <s v="GTP has been protected financially by The Director since 2012. Now it's time for the community. Do you want GTP? Are we worth it?"/>
    <x v="1"/>
    <n v="3636"/>
    <x v="3"/>
    <s v="US"/>
    <s v="USD"/>
    <n v="1429286400"/>
    <x v="2562"/>
    <b v="0"/>
    <n v="29"/>
    <b v="1"/>
    <s v="theater/plays"/>
    <n v="121"/>
    <n v="125.38"/>
    <x v="8"/>
    <s v="plays"/>
    <x v="2562"/>
    <d v="2015-04-17T16:00:00"/>
  </r>
  <r>
    <n v="3496"/>
    <s v="Resurrecting LIZZIE BORDEN LIVE"/>
    <s v="A one-woman play based on Lizzie Borden who was accused of the brutal hatchet murders of her father and step-mother.  Workshop Oct NYC."/>
    <x v="1"/>
    <n v="3732"/>
    <x v="3"/>
    <s v="US"/>
    <s v="USD"/>
    <n v="1473625166"/>
    <x v="2563"/>
    <b v="0"/>
    <n v="78"/>
    <b v="1"/>
    <s v="theater/plays"/>
    <n v="124"/>
    <n v="47.85"/>
    <x v="8"/>
    <s v="plays"/>
    <x v="2563"/>
    <d v="2016-09-11T20:19:26"/>
  </r>
  <r>
    <n v="3210"/>
    <s v="&quot;The Red Herring&quot; World Premiere"/>
    <s v="The Red Herring is a new play full of wickedly fast dialogue, a joke for every sentence, and more puns than you can shake a stick at."/>
    <x v="1"/>
    <n v="3773"/>
    <x v="3"/>
    <s v="US"/>
    <s v="USD"/>
    <n v="1338523140"/>
    <x v="2564"/>
    <b v="1"/>
    <n v="60"/>
    <b v="1"/>
    <s v="theater/plays"/>
    <n v="126"/>
    <n v="62.88"/>
    <x v="8"/>
    <s v="plays"/>
    <x v="2564"/>
    <d v="2012-06-01T03:59:00"/>
  </r>
  <r>
    <n v="3606"/>
    <s v="Critical Ambition - BLINK by Phil Porter"/>
    <s v="Support Swansea's youngest theatre company Critical Ambition, in their co-production of BLINK with Volcano and The Other Room."/>
    <x v="1"/>
    <n v="3908"/>
    <x v="3"/>
    <s v="GB"/>
    <s v="GBP"/>
    <n v="1471185057"/>
    <x v="2565"/>
    <b v="0"/>
    <n v="64"/>
    <b v="1"/>
    <s v="theater/plays"/>
    <n v="130"/>
    <n v="61.06"/>
    <x v="8"/>
    <s v="plays"/>
    <x v="2565"/>
    <d v="2016-08-14T14:30:57"/>
  </r>
  <r>
    <n v="3301"/>
    <s v="right left with heels: US Premiere at City Garage"/>
    <s v="The US premiere of the controversial new Polish play the authorities don't want you to see, staged by an award-winning director."/>
    <x v="1"/>
    <n v="4004"/>
    <x v="3"/>
    <s v="US"/>
    <s v="USD"/>
    <n v="1470034740"/>
    <x v="2566"/>
    <b v="0"/>
    <n v="70"/>
    <b v="1"/>
    <s v="theater/plays"/>
    <n v="133"/>
    <n v="57.2"/>
    <x v="8"/>
    <s v="plays"/>
    <x v="2566"/>
    <d v="2016-08-01T06:59:00"/>
  </r>
  <r>
    <n v="1300"/>
    <s v="Before The Lights Go Up"/>
    <s v="What would you do with the time ticking and the pressure building to make a choice?! Find out what happens in this hilarious new play!!"/>
    <x v="1"/>
    <n v="4050"/>
    <x v="3"/>
    <s v="US"/>
    <s v="USD"/>
    <n v="1464807420"/>
    <x v="2567"/>
    <b v="0"/>
    <n v="24"/>
    <b v="1"/>
    <s v="theater/plays"/>
    <n v="135"/>
    <n v="168.75"/>
    <x v="8"/>
    <s v="plays"/>
    <x v="2567"/>
    <d v="2016-06-01T18:57:00"/>
  </r>
  <r>
    <n v="3300"/>
    <s v="MAX &amp; ELSA: NO MUSIC. NO CHILDREN."/>
    <s v="A subversive parody about the two people for whom the hills were NOT alive with THE SOUND OF MUSIC."/>
    <x v="1"/>
    <n v="4085"/>
    <x v="3"/>
    <s v="US"/>
    <s v="USD"/>
    <n v="1430329862"/>
    <x v="2568"/>
    <b v="0"/>
    <n v="88"/>
    <b v="1"/>
    <s v="theater/plays"/>
    <n v="136"/>
    <n v="46.42"/>
    <x v="8"/>
    <s v="plays"/>
    <x v="2568"/>
    <d v="2015-04-29T17:51:02"/>
  </r>
  <r>
    <n v="3340"/>
    <s v="King Lear"/>
    <s v="The Eno River Players is a community theater in Durham, North Carolina. We are trying to raise money to get our second show on its feet"/>
    <x v="1"/>
    <n v="4145"/>
    <x v="3"/>
    <s v="US"/>
    <s v="USD"/>
    <n v="1481066554"/>
    <x v="2569"/>
    <b v="0"/>
    <n v="38"/>
    <b v="1"/>
    <s v="theater/plays"/>
    <n v="138"/>
    <n v="109.08"/>
    <x v="8"/>
    <s v="plays"/>
    <x v="2569"/>
    <d v="2016-12-06T23:22:34"/>
  </r>
  <r>
    <n v="3482"/>
    <s v="Old Trunk - Edinburgh 2014"/>
    <s v="Critically-acclaimed new-writing company Old Trunk make their Edinburgh debut alternating their two darkly comic plays."/>
    <x v="1"/>
    <n v="4150"/>
    <x v="3"/>
    <s v="GB"/>
    <s v="GBP"/>
    <n v="1404671466"/>
    <x v="2570"/>
    <b v="0"/>
    <n v="80"/>
    <b v="1"/>
    <s v="theater/plays"/>
    <n v="138"/>
    <n v="51.88"/>
    <x v="8"/>
    <s v="plays"/>
    <x v="2570"/>
    <d v="2014-07-06T18:31:06"/>
  </r>
  <r>
    <n v="3682"/>
    <s v="&quot;Unexpectedly Expecting&quot; - A One-Woman Show"/>
    <s v="My one-woman show invites audiences to join me on my path to pregnancy as I share my neuroses, challenges and revelations."/>
    <x v="1"/>
    <n v="4176"/>
    <x v="3"/>
    <s v="US"/>
    <s v="USD"/>
    <n v="1402901940"/>
    <x v="2571"/>
    <b v="0"/>
    <n v="67"/>
    <b v="1"/>
    <s v="theater/plays"/>
    <n v="139"/>
    <n v="62.33"/>
    <x v="8"/>
    <s v="plays"/>
    <x v="2571"/>
    <d v="2014-06-16T06:59:00"/>
  </r>
  <r>
    <n v="2816"/>
    <s v="In My Head - A new mental health theatre project"/>
    <s v="Inspired by real life interviews 'In My Head' is a new play exploring the lives of those living with a mental health condition."/>
    <x v="1"/>
    <n v="4247"/>
    <x v="3"/>
    <s v="GB"/>
    <s v="GBP"/>
    <n v="1438531200"/>
    <x v="2572"/>
    <b v="0"/>
    <n v="169"/>
    <b v="1"/>
    <s v="theater/plays"/>
    <n v="142"/>
    <n v="25.13"/>
    <x v="8"/>
    <s v="plays"/>
    <x v="2572"/>
    <d v="2015-08-02T16:00:00"/>
  </r>
  <r>
    <n v="1291"/>
    <s v="Enso Theatre Ensemble's &quot;Pride &amp; Prejudice&quot;"/>
    <s v="Perception. Impulse. Love. The Enso Theatre Ensemble presents Jane Austen's &quot;Pride &amp; Prejudice&quot; like you've never seen it before."/>
    <x v="1"/>
    <n v="4371"/>
    <x v="3"/>
    <s v="US"/>
    <s v="USD"/>
    <n v="1428390000"/>
    <x v="2573"/>
    <b v="0"/>
    <n v="42"/>
    <b v="1"/>
    <s v="theater/plays"/>
    <n v="146"/>
    <n v="104.07"/>
    <x v="8"/>
    <s v="plays"/>
    <x v="2573"/>
    <d v="2015-04-07T07:00:00"/>
  </r>
  <r>
    <n v="3827"/>
    <s v="BROKEN BISCUITS EDINBURGH"/>
    <s v="IAM TRYING TO TAKE MY DEBUT PLAY BROKEN BISCUITS TO EDINGBURGH FESTIVAL 2015 AND REALLY NEED SOME FUNDING TO HELP ME ACHIEVE THIS GOAL"/>
    <x v="1"/>
    <n v="4580"/>
    <x v="3"/>
    <s v="GB"/>
    <s v="GBP"/>
    <n v="1427414400"/>
    <x v="2574"/>
    <b v="0"/>
    <n v="65"/>
    <b v="1"/>
    <s v="theater/plays"/>
    <n v="153"/>
    <n v="70.459999999999994"/>
    <x v="8"/>
    <s v="plays"/>
    <x v="2574"/>
    <d v="2015-03-27T00:00:00"/>
  </r>
  <r>
    <n v="3748"/>
    <s v="CAUCUS! THE MUSICAL"/>
    <s v="An irreverent look at the Iowa Caucuses and the oversized role this undersized state plays in the presidential election process."/>
    <x v="9"/>
    <n v="5176"/>
    <x v="3"/>
    <s v="US"/>
    <s v="USD"/>
    <n v="1455602340"/>
    <x v="2575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x v="41"/>
    <n v="15597"/>
    <x v="3"/>
    <s v="US"/>
    <s v="USD"/>
    <n v="1459010340"/>
    <x v="2576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x v="89"/>
    <n v="525"/>
    <x v="3"/>
    <s v="GB"/>
    <s v="GBP"/>
    <n v="1455555083"/>
    <x v="2577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x v="29"/>
    <n v="2615"/>
    <x v="3"/>
    <s v="US"/>
    <s v="USD"/>
    <n v="1275529260"/>
    <x v="2578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x v="9"/>
    <n v="5260"/>
    <x v="3"/>
    <s v="CA"/>
    <s v="CAD"/>
    <n v="1485936000"/>
    <x v="2579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x v="273"/>
    <n v="1367"/>
    <x v="3"/>
    <s v="GB"/>
    <s v="GBP"/>
    <n v="1394220030"/>
    <x v="258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x v="212"/>
    <n v="3398.1"/>
    <x v="3"/>
    <s v="US"/>
    <s v="USD"/>
    <n v="1313276400"/>
    <x v="2581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x v="50"/>
    <n v="31404"/>
    <x v="3"/>
    <s v="US"/>
    <s v="USD"/>
    <n v="1388649600"/>
    <x v="2582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x v="97"/>
    <n v="41850.46"/>
    <x v="3"/>
    <s v="US"/>
    <s v="USD"/>
    <n v="1327167780"/>
    <x v="2583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x v="41"/>
    <n v="15723"/>
    <x v="3"/>
    <s v="GB"/>
    <s v="GBP"/>
    <n v="1383389834"/>
    <x v="258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x v="20"/>
    <n v="17805"/>
    <x v="3"/>
    <s v="US"/>
    <s v="USD"/>
    <n v="1281542340"/>
    <x v="2585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x v="346"/>
    <n v="25375"/>
    <x v="3"/>
    <s v="US"/>
    <s v="USD"/>
    <n v="1415941920"/>
    <x v="2586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x v="32"/>
    <n v="26182.5"/>
    <x v="3"/>
    <s v="US"/>
    <s v="USD"/>
    <n v="1343624400"/>
    <x v="258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x v="9"/>
    <n v="5263"/>
    <x v="3"/>
    <s v="US"/>
    <s v="USD"/>
    <n v="1312960080"/>
    <x v="2588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x v="347"/>
    <n v="13451"/>
    <x v="3"/>
    <s v="US"/>
    <s v="USD"/>
    <n v="1342731811"/>
    <x v="2589"/>
    <b v="0"/>
    <n v="171"/>
    <b v="1"/>
    <s v="film &amp; video/documentary"/>
    <n v="105"/>
    <n v="78.66"/>
    <x v="0"/>
    <s v="documentary"/>
    <x v="2589"/>
    <d v="2012-07-19T21:03:31"/>
  </r>
  <r>
    <n v="3486"/>
    <s v="Might As Well Live: Dorothy Parker Does Hollywood Fringe"/>
    <s v="Dorothy Parker's unforgettable characters come to life onstage in &quot;Might As Well Live&quot; at the 2015 Hollywood Fringe Festival."/>
    <x v="1"/>
    <n v="4656"/>
    <x v="3"/>
    <s v="US"/>
    <s v="USD"/>
    <n v="1433314740"/>
    <x v="2590"/>
    <b v="0"/>
    <n v="56"/>
    <b v="1"/>
    <s v="theater/plays"/>
    <n v="155"/>
    <n v="83.14"/>
    <x v="8"/>
    <s v="plays"/>
    <x v="2590"/>
    <d v="2015-06-03T06:59:00"/>
  </r>
  <r>
    <n v="3456"/>
    <s v="THIEF"/>
    <s v="&quot;Thief,&quot; a one man touring show, a theatrical experience portraying a supernatural story about the 3 days Jesus spent in the grave."/>
    <x v="1"/>
    <n v="5739"/>
    <x v="3"/>
    <s v="US"/>
    <s v="USD"/>
    <n v="1406876340"/>
    <x v="2591"/>
    <b v="0"/>
    <n v="16"/>
    <b v="1"/>
    <s v="theater/plays"/>
    <n v="191"/>
    <n v="358.69"/>
    <x v="8"/>
    <s v="plays"/>
    <x v="2591"/>
    <d v="2014-08-01T06:59:00"/>
  </r>
  <r>
    <n v="724"/>
    <s v="The Adventure Access Guide: How to Walk Across America"/>
    <s v="We are creating the Adventure Access Trail, a new walking trail from Boston to San Francisco.  _x000a_http://adventureaccess.org"/>
    <x v="12"/>
    <n v="7383.01"/>
    <x v="3"/>
    <s v="US"/>
    <s v="USD"/>
    <n v="1309447163"/>
    <x v="2592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x v="40"/>
    <n v="8425"/>
    <x v="3"/>
    <s v="US"/>
    <s v="USD"/>
    <n v="1315242360"/>
    <x v="2593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x v="1"/>
    <n v="3150"/>
    <x v="3"/>
    <s v="US"/>
    <s v="USD"/>
    <n v="1310857200"/>
    <x v="2594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x v="4"/>
    <n v="4205"/>
    <x v="3"/>
    <s v="US"/>
    <s v="USD"/>
    <n v="1488333600"/>
    <x v="2595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x v="25"/>
    <n v="1575"/>
    <x v="3"/>
    <s v="US"/>
    <s v="USD"/>
    <n v="1346462462"/>
    <x v="2596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x v="85"/>
    <n v="3674"/>
    <x v="3"/>
    <s v="US"/>
    <s v="USD"/>
    <n v="1477342800"/>
    <x v="2597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x v="4"/>
    <n v="4187"/>
    <x v="3"/>
    <s v="US"/>
    <s v="USD"/>
    <n v="1433376000"/>
    <x v="259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x v="66"/>
    <n v="23086"/>
    <x v="3"/>
    <s v="GB"/>
    <s v="GBP"/>
    <n v="1486391011"/>
    <x v="2599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x v="34"/>
    <n v="13180"/>
    <x v="3"/>
    <s v="US"/>
    <s v="USD"/>
    <n v="1433736000"/>
    <x v="2600"/>
    <b v="0"/>
    <n v="111"/>
    <b v="1"/>
    <s v="photography/photobooks"/>
    <n v="105"/>
    <n v="118.74"/>
    <x v="7"/>
    <s v="photobooks"/>
    <x v="2600"/>
    <d v="2015-06-08T04:00:00"/>
  </r>
  <r>
    <n v="3153"/>
    <s v="Terminator the Second"/>
    <s v="A stage production of Terminator 2: Judgment Day, composed entirely of the words of William Shakespeare"/>
    <x v="1"/>
    <n v="10067.5"/>
    <x v="3"/>
    <s v="US"/>
    <s v="USD"/>
    <n v="1304225940"/>
    <x v="2601"/>
    <b v="1"/>
    <n v="241"/>
    <b v="1"/>
    <s v="theater/plays"/>
    <n v="336"/>
    <n v="41.77"/>
    <x v="8"/>
    <s v="plays"/>
    <x v="2601"/>
    <d v="2011-05-01T04:59:00"/>
  </r>
  <r>
    <n v="1369"/>
    <s v="FEEL BETTER: Derek Fawcett's solo, full-length debut"/>
    <s v="Fawcett's FEEL BETTER is an album of love unrequited, realized, and rued, with echoes of Petty, Springsteen, Neil Young &amp; Coldplay."/>
    <x v="348"/>
    <n v="34090.629999999997"/>
    <x v="3"/>
    <s v="US"/>
    <s v="USD"/>
    <n v="1397225746"/>
    <x v="2602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x v="30"/>
    <n v="10501"/>
    <x v="3"/>
    <s v="US"/>
    <s v="USD"/>
    <n v="1483138233"/>
    <x v="260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x v="25"/>
    <n v="1576"/>
    <x v="3"/>
    <s v="US"/>
    <s v="USD"/>
    <n v="1362757335"/>
    <x v="2604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x v="26"/>
    <n v="1050"/>
    <x v="3"/>
    <s v="US"/>
    <s v="USD"/>
    <n v="1362086700"/>
    <x v="2605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x v="9"/>
    <n v="5236"/>
    <x v="3"/>
    <s v="US"/>
    <s v="USD"/>
    <n v="1339235377"/>
    <x v="2606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x v="32"/>
    <n v="26233.45"/>
    <x v="3"/>
    <s v="US"/>
    <s v="USD"/>
    <n v="1337885168"/>
    <x v="2607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x v="75"/>
    <n v="9446"/>
    <x v="3"/>
    <s v="GB"/>
    <s v="GBP"/>
    <n v="1447426800"/>
    <x v="2608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x v="59"/>
    <n v="2101"/>
    <x v="3"/>
    <s v="US"/>
    <s v="USD"/>
    <n v="1373572903"/>
    <x v="2609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x v="349"/>
    <n v="1047"/>
    <x v="3"/>
    <s v="US"/>
    <s v="USD"/>
    <n v="1333921508"/>
    <x v="2610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x v="32"/>
    <n v="26305.97"/>
    <x v="3"/>
    <s v="US"/>
    <s v="USD"/>
    <n v="1476994315"/>
    <x v="2611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x v="12"/>
    <n v="7340"/>
    <x v="3"/>
    <s v="US"/>
    <s v="USD"/>
    <n v="1411505176"/>
    <x v="2612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9"/>
    <n v="5235"/>
    <x v="3"/>
    <s v="US"/>
    <s v="USD"/>
    <n v="1291870740"/>
    <x v="2613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x v="50"/>
    <n v="31522"/>
    <x v="3"/>
    <s v="US"/>
    <s v="USD"/>
    <n v="1395861033"/>
    <x v="2614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x v="29"/>
    <n v="2618"/>
    <x v="3"/>
    <s v="US"/>
    <s v="USD"/>
    <n v="1278799200"/>
    <x v="261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x v="104"/>
    <n v="3360.72"/>
    <x v="3"/>
    <s v="US"/>
    <s v="USD"/>
    <n v="1415004770"/>
    <x v="2616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59"/>
    <n v="2100"/>
    <x v="3"/>
    <s v="US"/>
    <s v="USD"/>
    <n v="1262325600"/>
    <x v="2617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x v="41"/>
    <n v="15808"/>
    <x v="3"/>
    <s v="US"/>
    <s v="USD"/>
    <n v="1449000061"/>
    <x v="2618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x v="5"/>
    <n v="20919.25"/>
    <x v="3"/>
    <s v="CA"/>
    <s v="CAD"/>
    <n v="1441378800"/>
    <x v="2619"/>
    <b v="0"/>
    <n v="56"/>
    <b v="1"/>
    <s v="technology/makerspaces"/>
    <n v="105"/>
    <n v="373.56"/>
    <x v="1"/>
    <s v="makerspaces"/>
    <x v="2619"/>
    <d v="2015-09-04T15:00:00"/>
  </r>
  <r>
    <n v="3223"/>
    <s v="Good People by David Lindsay-Abaire at Waterfront Playhouse"/>
    <s v="Bringing David Lindsay-Abaire's award-winning story of our times to the East Bay."/>
    <x v="350"/>
    <n v="3395"/>
    <x v="3"/>
    <s v="US"/>
    <s v="USD"/>
    <n v="1440100976"/>
    <x v="2620"/>
    <b v="1"/>
    <n v="74"/>
    <b v="1"/>
    <s v="theater/plays"/>
    <n v="110"/>
    <n v="45.88"/>
    <x v="8"/>
    <s v="plays"/>
    <x v="2620"/>
    <d v="2015-08-20T20:02:56"/>
  </r>
  <r>
    <n v="2971"/>
    <s v="World Premiere of &quot;The Piano&quot;"/>
    <s v="An Asian-Jewish-American family collides with music, food, and identity crises in this world premiere New York theater production."/>
    <x v="104"/>
    <n v="3205"/>
    <x v="3"/>
    <s v="US"/>
    <s v="USD"/>
    <n v="1409500078"/>
    <x v="2621"/>
    <b v="0"/>
    <n v="43"/>
    <b v="1"/>
    <s v="theater/plays"/>
    <n v="100"/>
    <n v="74.53"/>
    <x v="8"/>
    <s v="plays"/>
    <x v="2621"/>
    <d v="2014-08-31T15:47:58"/>
  </r>
  <r>
    <n v="3186"/>
    <s v="Honest"/>
    <s v="Honest is an exciting and dark new play by Bristol based writer Alice Nicholas, touring the South of England and London this October."/>
    <x v="104"/>
    <n v="3270"/>
    <x v="3"/>
    <s v="GB"/>
    <s v="GBP"/>
    <n v="1410901200"/>
    <x v="2622"/>
    <b v="1"/>
    <n v="70"/>
    <b v="1"/>
    <s v="theater/plays"/>
    <n v="102"/>
    <n v="46.71"/>
    <x v="8"/>
    <s v="plays"/>
    <x v="2622"/>
    <d v="2014-09-16T21:00:00"/>
  </r>
  <r>
    <n v="3560"/>
    <s v="Book Club: A Comedy"/>
    <s v="The world premiere of an endearing play about love, friendship, men's styling putty, Dungeons &amp; Dragons &amp; our capacity for forbearance."/>
    <x v="104"/>
    <n v="3470"/>
    <x v="3"/>
    <s v="CA"/>
    <s v="CAD"/>
    <n v="1432694700"/>
    <x v="2623"/>
    <b v="0"/>
    <n v="74"/>
    <b v="1"/>
    <s v="theater/plays"/>
    <n v="108"/>
    <n v="46.89"/>
    <x v="8"/>
    <s v="plays"/>
    <x v="2623"/>
    <d v="2015-05-27T02:45:00"/>
  </r>
  <r>
    <n v="2932"/>
    <s v="Magpie- A Melbourne Written Dramatic Musical"/>
    <s v="When a rich girl fakes destitution so she can audition for a homeless talent show, she bridges our wealth gap with a tragic love."/>
    <x v="350"/>
    <n v="3258"/>
    <x v="3"/>
    <s v="AU"/>
    <s v="AUD"/>
    <n v="1424516400"/>
    <x v="2624"/>
    <b v="0"/>
    <n v="38"/>
    <b v="1"/>
    <s v="theater/musical"/>
    <n v="105"/>
    <n v="85.74"/>
    <x v="8"/>
    <s v="musical"/>
    <x v="2624"/>
    <d v="2015-02-21T11:00:00"/>
  </r>
  <r>
    <n v="3938"/>
    <s v="Broken Alley â€”Â Year 3"/>
    <s v="We Kickstarted Broken Alley Theatre in the summer of 2013. It's been an amazing two years. This year, BATx goes bigger than ever."/>
    <x v="351"/>
    <n v="397"/>
    <x v="1"/>
    <s v="US"/>
    <s v="USD"/>
    <n v="1435441454"/>
    <x v="2625"/>
    <b v="0"/>
    <n v="5"/>
    <b v="0"/>
    <s v="theater/plays"/>
    <n v="12"/>
    <n v="79.400000000000006"/>
    <x v="8"/>
    <s v="plays"/>
    <x v="2625"/>
    <d v="2015-06-27T21:44:14"/>
  </r>
  <r>
    <n v="2992"/>
    <s v="Th'underGrounds"/>
    <s v="Creating a non-profit CAFE &amp; VILLAGE COMMONS in SE Portland, in service to Neighbors, Kids, Artists &amp; the Underserved"/>
    <x v="1"/>
    <n v="3135"/>
    <x v="3"/>
    <s v="US"/>
    <s v="USD"/>
    <n v="1476037510"/>
    <x v="2626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x v="41"/>
    <n v="15744"/>
    <x v="3"/>
    <s v="US"/>
    <s v="USD"/>
    <n v="1484841471"/>
    <x v="2627"/>
    <b v="0"/>
    <n v="249"/>
    <b v="1"/>
    <s v="theater/spaces"/>
    <n v="105"/>
    <n v="63.23"/>
    <x v="8"/>
    <s v="spaces"/>
    <x v="2627"/>
    <d v="2017-01-19T15:57:51"/>
  </r>
  <r>
    <n v="3261"/>
    <s v="Scrappy Shakespeare: A Midsummer Night's Dream"/>
    <s v="Six Spartanburg-based professional actors perform A Midsummer Night's Dream outdoors in downtown Spartanburg."/>
    <x v="45"/>
    <n v="3315"/>
    <x v="3"/>
    <s v="US"/>
    <s v="USD"/>
    <n v="1437067476"/>
    <x v="2628"/>
    <b v="1"/>
    <n v="49"/>
    <b v="1"/>
    <s v="theater/plays"/>
    <n v="100"/>
    <n v="67.650000000000006"/>
    <x v="8"/>
    <s v="plays"/>
    <x v="2628"/>
    <d v="2015-07-16T17:24:36"/>
  </r>
  <r>
    <n v="3322"/>
    <s v="Familiar Strangers â€” A Staged Reading"/>
    <s v="Familiar Strangers follows the journey of a community of people living homeless on the streets in and around Tompkins Square Park."/>
    <x v="45"/>
    <n v="3350"/>
    <x v="3"/>
    <s v="US"/>
    <s v="USD"/>
    <n v="1466567700"/>
    <x v="2629"/>
    <b v="0"/>
    <n v="23"/>
    <b v="1"/>
    <s v="theater/plays"/>
    <n v="102"/>
    <n v="145.65"/>
    <x v="8"/>
    <s v="plays"/>
    <x v="2629"/>
    <d v="2016-06-22T03:55:00"/>
  </r>
  <r>
    <n v="3526"/>
    <s v="Human, Kind Theater Project"/>
    <s v="By day we perform Acts of Kindness, by night we perform free theater, all sustained by the love of our neighbors, not ticket prices."/>
    <x v="45"/>
    <n v="3366"/>
    <x v="3"/>
    <s v="US"/>
    <s v="USD"/>
    <n v="1461823140"/>
    <x v="2630"/>
    <b v="0"/>
    <n v="34"/>
    <b v="1"/>
    <s v="theater/plays"/>
    <n v="102"/>
    <n v="99"/>
    <x v="8"/>
    <s v="plays"/>
    <x v="2630"/>
    <d v="2016-04-28T05:59:00"/>
  </r>
  <r>
    <n v="3720"/>
    <s v="Lakotas and the American Theatre"/>
    <s v="Breaking the American Indian stereotype in the American Theatre."/>
    <x v="45"/>
    <n v="3449"/>
    <x v="3"/>
    <s v="US"/>
    <s v="USD"/>
    <n v="1435881006"/>
    <x v="2631"/>
    <b v="0"/>
    <n v="40"/>
    <b v="1"/>
    <s v="theater/plays"/>
    <n v="105"/>
    <n v="86.23"/>
    <x v="8"/>
    <s v="plays"/>
    <x v="2631"/>
    <d v="2015-07-02T23:50:06"/>
  </r>
  <r>
    <n v="536"/>
    <s v="Much Further Out Than You Thought @ Edinburgh Fringe 2015"/>
    <s v="A new one-man play by Giles Roberts, shining a different light on the very human cost of war *IDEASTAP UNDERBELLY AWARD WINNER 2015*"/>
    <x v="45"/>
    <n v="3902.5"/>
    <x v="3"/>
    <s v="GB"/>
    <s v="GBP"/>
    <n v="1438624800"/>
    <x v="2632"/>
    <b v="0"/>
    <n v="39"/>
    <b v="1"/>
    <s v="theater/plays"/>
    <n v="118"/>
    <n v="100.06"/>
    <x v="8"/>
    <s v="plays"/>
    <x v="2632"/>
    <d v="2015-08-03T18:00:00"/>
  </r>
  <r>
    <n v="3341"/>
    <s v="Today I Live"/>
    <s v="A London flat, two stories play simultaneously. Irish mapmaker 1821, Iranian artist present day. Each senses the other. Worlds collide."/>
    <x v="318"/>
    <n v="3350"/>
    <x v="3"/>
    <s v="GB"/>
    <s v="GBP"/>
    <n v="1465750800"/>
    <x v="2633"/>
    <b v="0"/>
    <n v="28"/>
    <b v="1"/>
    <s v="theater/plays"/>
    <n v="100"/>
    <n v="119.64"/>
    <x v="8"/>
    <s v="plays"/>
    <x v="2633"/>
    <d v="2016-06-12T17:00:00"/>
  </r>
  <r>
    <n v="3483"/>
    <s v="The Faculty Lounge"/>
    <s v="Join 5 high school teachers in the lounge of every high school in America.  Hear what they never say in the classroom."/>
    <x v="318"/>
    <n v="5358"/>
    <x v="3"/>
    <s v="US"/>
    <s v="USD"/>
    <n v="1404403381"/>
    <x v="2634"/>
    <b v="0"/>
    <n v="133"/>
    <b v="1"/>
    <s v="theater/plays"/>
    <n v="160"/>
    <n v="40.29"/>
    <x v="8"/>
    <s v="plays"/>
    <x v="2634"/>
    <d v="2014-07-03T16:03:01"/>
  </r>
  <r>
    <n v="3585"/>
    <s v="The Lost Boy (a play)"/>
    <s v="The world premiere of a play, a true story about love, loss, and a man reaching back in time as the only way to move forward."/>
    <x v="295"/>
    <n v="4050"/>
    <x v="3"/>
    <s v="US"/>
    <s v="USD"/>
    <n v="1419181890"/>
    <x v="2635"/>
    <b v="0"/>
    <n v="23"/>
    <b v="1"/>
    <s v="theater/plays"/>
    <n v="119"/>
    <n v="176.09"/>
    <x v="8"/>
    <s v="plays"/>
    <x v="2635"/>
    <d v="2014-12-21T17:11:30"/>
  </r>
  <r>
    <n v="530"/>
    <s v="Corners Grove"/>
    <s v="Corners Grove is a coming-of-age play about leaving home, gender identity and the death of Whitney Houston; will benefit Win NYC."/>
    <x v="352"/>
    <n v="3670"/>
    <x v="3"/>
    <s v="US"/>
    <s v="USD"/>
    <n v="1435111200"/>
    <x v="2636"/>
    <b v="0"/>
    <n v="29"/>
    <b v="1"/>
    <s v="theater/plays"/>
    <n v="108"/>
    <n v="126.55"/>
    <x v="8"/>
    <s v="plays"/>
    <x v="2636"/>
    <d v="2015-06-24T02:00:00"/>
  </r>
  <r>
    <n v="4068"/>
    <s v="Produce BELLE DAME SANS MERCI a stage play"/>
    <s v="Be a PRODUCER of the Original stage play BELLE DAME SANS MERCI by Michael Fenlason! :-) :-( !"/>
    <x v="353"/>
    <n v="34.950000000000003"/>
    <x v="1"/>
    <s v="US"/>
    <s v="USD"/>
    <n v="1484348700"/>
    <x v="2637"/>
    <b v="0"/>
    <n v="1"/>
    <b v="0"/>
    <s v="theater/plays"/>
    <n v="1"/>
    <n v="34.950000000000003"/>
    <x v="8"/>
    <s v="plays"/>
    <x v="2637"/>
    <d v="2017-01-13T23:05:00"/>
  </r>
  <r>
    <n v="3917"/>
    <s v="Romeo and Juliet by Cry of Curs"/>
    <s v="We place the actors and script to the fore, with productions stripped down to barest level, aiming to make theatre accessible."/>
    <x v="85"/>
    <n v="10"/>
    <x v="1"/>
    <s v="GB"/>
    <s v="GBP"/>
    <n v="1410439161"/>
    <x v="2638"/>
    <b v="0"/>
    <n v="1"/>
    <b v="0"/>
    <s v="theater/plays"/>
    <n v="0"/>
    <n v="10"/>
    <x v="8"/>
    <s v="plays"/>
    <x v="2638"/>
    <d v="2014-09-11T12:39:21"/>
  </r>
  <r>
    <n v="4085"/>
    <s v="Age of Valor: Heritage - The Audio Drama"/>
    <s v="Just like the good old fashioned radio dramas, Heritage will be performed and narrated for you by 16 different talented voice actors."/>
    <x v="85"/>
    <n v="10"/>
    <x v="1"/>
    <s v="US"/>
    <s v="USD"/>
    <n v="1427169540"/>
    <x v="2639"/>
    <b v="0"/>
    <n v="1"/>
    <b v="0"/>
    <s v="theater/plays"/>
    <n v="0"/>
    <n v="10"/>
    <x v="8"/>
    <s v="plays"/>
    <x v="2639"/>
    <d v="2015-03-24T03:59:00"/>
  </r>
  <r>
    <n v="4019"/>
    <s v="We Don't Play Fight"/>
    <s v="Finally a crossover of the arts takes place! Theater &amp; LIVE Pro Wrestling. A unique story featuring TV Pro Wrestling without the TV."/>
    <x v="85"/>
    <n v="29"/>
    <x v="1"/>
    <s v="US"/>
    <s v="USD"/>
    <n v="1460737680"/>
    <x v="2640"/>
    <b v="0"/>
    <n v="4"/>
    <b v="0"/>
    <s v="theater/plays"/>
    <n v="1"/>
    <n v="7.25"/>
    <x v="8"/>
    <s v="plays"/>
    <x v="2640"/>
    <d v="2016-04-15T16:28:00"/>
  </r>
  <r>
    <n v="4073"/>
    <s v="OTHELLO, by William Shakespeare ( FUNDRAISER)"/>
    <s v="OTHELLO, directed by Daniel Echevarria. A tragedy that highlights political corruption and the madness that can come out of love."/>
    <x v="85"/>
    <n v="37"/>
    <x v="1"/>
    <s v="US"/>
    <s v="USD"/>
    <n v="1431144000"/>
    <x v="2641"/>
    <b v="0"/>
    <n v="2"/>
    <b v="0"/>
    <s v="theater/plays"/>
    <n v="1"/>
    <n v="18.5"/>
    <x v="8"/>
    <s v="plays"/>
    <x v="2641"/>
    <d v="2015-05-09T04:00:00"/>
  </r>
  <r>
    <n v="4096"/>
    <s v="Theatre for Life, Youth Theatre Company, Southampton UK"/>
    <s v="Theatre for Life believes in unlocking young people's creativity, developing self belief and creating positive opportunities."/>
    <x v="85"/>
    <n v="400"/>
    <x v="1"/>
    <s v="GB"/>
    <s v="GBP"/>
    <n v="1488271860"/>
    <x v="2642"/>
    <b v="0"/>
    <n v="5"/>
    <b v="0"/>
    <s v="theater/plays"/>
    <n v="11"/>
    <n v="80"/>
    <x v="8"/>
    <s v="plays"/>
    <x v="2642"/>
    <d v="2017-02-28T08:51:00"/>
  </r>
  <r>
    <n v="2905"/>
    <s v="DIANA's &quot;Late: A Cowboy Song&quot; by Sarah Ruhl"/>
    <s v="Philly-based feminist theatre's inaugural production about a woman's friendship with an awesome lady cowboy."/>
    <x v="85"/>
    <n v="622"/>
    <x v="1"/>
    <s v="US"/>
    <s v="USD"/>
    <n v="1473211313"/>
    <x v="2643"/>
    <b v="0"/>
    <n v="17"/>
    <b v="0"/>
    <s v="theater/plays"/>
    <n v="18"/>
    <n v="36.590000000000003"/>
    <x v="8"/>
    <s v="plays"/>
    <x v="2643"/>
    <d v="2016-09-07T01:21:53"/>
  </r>
  <r>
    <n v="4057"/>
    <s v="HOWARD BARKER DOUBLE BILL - Arcola Theatre 2015"/>
    <s v="Exhilarating Double Bill uniting London premiere of THE TWELFTH BATTLE OF ISONZO &amp; thrilling revival of JUDITH: A PARTING FROM THE BODY"/>
    <x v="85"/>
    <n v="775"/>
    <x v="1"/>
    <s v="GB"/>
    <s v="GBP"/>
    <n v="1448492400"/>
    <x v="2644"/>
    <b v="0"/>
    <n v="6"/>
    <b v="0"/>
    <s v="theater/plays"/>
    <n v="22"/>
    <n v="129.16999999999999"/>
    <x v="8"/>
    <s v="plays"/>
    <x v="2644"/>
    <d v="2015-11-25T23:00:00"/>
  </r>
  <r>
    <n v="4083"/>
    <s v="Defendant Maurice Chevalier"/>
    <s v="Condemned to death for Collaboration with the Nazis, popular French Singer &amp; Entertainer Maurice Chevalier tells his side of the story"/>
    <x v="85"/>
    <n v="759"/>
    <x v="1"/>
    <s v="US"/>
    <s v="USD"/>
    <n v="1452795416"/>
    <x v="2645"/>
    <b v="0"/>
    <n v="6"/>
    <b v="0"/>
    <s v="theater/plays"/>
    <n v="22"/>
    <n v="126.5"/>
    <x v="8"/>
    <s v="plays"/>
    <x v="2645"/>
    <d v="2016-01-14T18:16:56"/>
  </r>
  <r>
    <n v="3151"/>
    <s v="&quot;The Holiday Bug&quot; 2014 Puppet Show"/>
    <s v="A Multi-Media Puppet Show, with large cable control puppets to tell a hilarious story for all ages."/>
    <x v="85"/>
    <n v="3514"/>
    <x v="3"/>
    <s v="US"/>
    <s v="USD"/>
    <n v="1410379774"/>
    <x v="2646"/>
    <b v="1"/>
    <n v="34"/>
    <b v="1"/>
    <s v="theater/plays"/>
    <n v="100"/>
    <n v="103.35"/>
    <x v="8"/>
    <s v="plays"/>
    <x v="2646"/>
    <d v="2014-09-10T20:09:3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5"/>
    <n v="3535"/>
    <x v="3"/>
    <s v="US"/>
    <s v="USD"/>
    <n v="1295928000"/>
    <x v="2647"/>
    <b v="1"/>
    <n v="104"/>
    <b v="1"/>
    <s v="theater/plays"/>
    <n v="101"/>
    <n v="33.99"/>
    <x v="8"/>
    <s v="plays"/>
    <x v="2647"/>
    <d v="2011-01-25T04:00:00"/>
  </r>
  <r>
    <n v="3382"/>
    <s v="Cosmic Fear or The Day Brad Pitt Got Paranoia - EdFringe '16"/>
    <s v="Peter Brook Award Nominees Empty Deck need Â£3500 to get 'Cosmic Fear or The Day Brad Pitt Got Paranoia' to the Edinburgh Fringe!"/>
    <x v="85"/>
    <n v="3526"/>
    <x v="3"/>
    <s v="GB"/>
    <s v="GBP"/>
    <n v="1470092340"/>
    <x v="2648"/>
    <b v="0"/>
    <n v="46"/>
    <b v="1"/>
    <s v="theater/plays"/>
    <n v="101"/>
    <n v="76.650000000000006"/>
    <x v="8"/>
    <s v="plays"/>
    <x v="2648"/>
    <d v="2016-08-01T22:59:00"/>
  </r>
  <r>
    <n v="3749"/>
    <s v="Dante's Capstone Project: Who am I?"/>
    <s v="A night of music, fellowship, and a reflection of my experiences over the past 4 years at Ball State University."/>
    <x v="89"/>
    <n v="525"/>
    <x v="3"/>
    <s v="US"/>
    <s v="USD"/>
    <n v="1461902340"/>
    <x v="2649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x v="120"/>
    <n v="2521"/>
    <x v="3"/>
    <s v="US"/>
    <s v="USD"/>
    <n v="1423942780"/>
    <x v="2650"/>
    <b v="0"/>
    <n v="36"/>
    <b v="1"/>
    <s v="theater/musical"/>
    <n v="105"/>
    <n v="70.03"/>
    <x v="8"/>
    <s v="musical"/>
    <x v="2650"/>
    <d v="2015-02-14T19:39:40"/>
  </r>
  <r>
    <n v="3671"/>
    <s v="Kylie for President"/>
    <s v="Bring a touring character education play about making wise choices to elementary students in Kentuckiana. Vote Kylie for President!"/>
    <x v="85"/>
    <n v="3530"/>
    <x v="3"/>
    <s v="US"/>
    <s v="USD"/>
    <n v="1405915140"/>
    <x v="2651"/>
    <b v="0"/>
    <n v="40"/>
    <b v="1"/>
    <s v="theater/plays"/>
    <n v="101"/>
    <n v="88.25"/>
    <x v="8"/>
    <s v="plays"/>
    <x v="2651"/>
    <d v="2014-07-21T03:59:00"/>
  </r>
  <r>
    <n v="3715"/>
    <s v="The Inspectors Call"/>
    <s v="Vibrant contemporary political theatre, exploring the professional and human impact of the growing corporate culture in education."/>
    <x v="85"/>
    <n v="3590"/>
    <x v="3"/>
    <s v="GB"/>
    <s v="GBP"/>
    <n v="1427806320"/>
    <x v="2652"/>
    <b v="0"/>
    <n v="27"/>
    <b v="1"/>
    <s v="theater/plays"/>
    <n v="103"/>
    <n v="132.96"/>
    <x v="8"/>
    <s v="plays"/>
    <x v="2652"/>
    <d v="2015-03-31T12:52:00"/>
  </r>
  <r>
    <n v="3350"/>
    <s v="Visions"/>
    <s v="Nora Wageners TheaterstÃ¼ck lÃ¤dt den Zuschauer ein auf eine teils lustige, teils dÃ¼stere Reise ins Wohnzimmer der jungen, arbeitslosen K"/>
    <x v="85"/>
    <n v="3655"/>
    <x v="3"/>
    <s v="LU"/>
    <s v="EUR"/>
    <n v="1448838000"/>
    <x v="2653"/>
    <b v="0"/>
    <n v="51"/>
    <b v="1"/>
    <s v="theater/plays"/>
    <n v="104"/>
    <n v="71.67"/>
    <x v="8"/>
    <s v="plays"/>
    <x v="2653"/>
    <d v="2015-11-29T23:00:00"/>
  </r>
  <r>
    <n v="6"/>
    <s v="POINT HOPE"/>
    <s v="The story of &quot;Point Hope&quot; will honor, respect, and share the beauty and traditions of the Alaska Natives in Point Hope, AK: the Inupiat"/>
    <x v="40"/>
    <n v="8519"/>
    <x v="3"/>
    <s v="US"/>
    <s v="USD"/>
    <n v="1402710250"/>
    <x v="2654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x v="50"/>
    <n v="31896.33"/>
    <x v="3"/>
    <s v="US"/>
    <s v="USD"/>
    <n v="1410958856"/>
    <x v="2655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x v="24"/>
    <n v="6388"/>
    <x v="3"/>
    <s v="FR"/>
    <s v="EUR"/>
    <n v="1451226045"/>
    <x v="2656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x v="48"/>
    <n v="425"/>
    <x v="3"/>
    <s v="US"/>
    <s v="USD"/>
    <n v="1310440482"/>
    <x v="2657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x v="104"/>
    <n v="3400"/>
    <x v="3"/>
    <s v="US"/>
    <s v="USD"/>
    <n v="1354923000"/>
    <x v="2658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x v="25"/>
    <n v="1590.29"/>
    <x v="3"/>
    <s v="US"/>
    <s v="USD"/>
    <n v="1390426799"/>
    <x v="265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x v="50"/>
    <n v="31675"/>
    <x v="3"/>
    <s v="US"/>
    <s v="USD"/>
    <n v="1370525691"/>
    <x v="2660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x v="30"/>
    <n v="10640"/>
    <x v="3"/>
    <s v="US"/>
    <s v="USD"/>
    <n v="1279360740"/>
    <x v="2661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x v="27"/>
    <n v="12668"/>
    <x v="3"/>
    <s v="US"/>
    <s v="USD"/>
    <n v="1299775210"/>
    <x v="2662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x v="30"/>
    <n v="10550"/>
    <x v="3"/>
    <s v="US"/>
    <s v="USD"/>
    <n v="1446868800"/>
    <x v="2663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x v="354"/>
    <n v="2596"/>
    <x v="3"/>
    <s v="GB"/>
    <s v="GBP"/>
    <n v="1472122316"/>
    <x v="2664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x v="32"/>
    <n v="26495.5"/>
    <x v="3"/>
    <s v="US"/>
    <s v="USD"/>
    <n v="1416582101"/>
    <x v="2665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x v="32"/>
    <n v="26452"/>
    <x v="3"/>
    <s v="US"/>
    <s v="USD"/>
    <n v="1433085875"/>
    <x v="2666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x v="58"/>
    <n v="7917.45"/>
    <x v="3"/>
    <s v="US"/>
    <s v="USD"/>
    <n v="1313957157"/>
    <x v="266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x v="30"/>
    <n v="10556"/>
    <x v="3"/>
    <s v="US"/>
    <s v="USD"/>
    <n v="1485642930"/>
    <x v="2668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x v="24"/>
    <n v="6360"/>
    <x v="3"/>
    <s v="US"/>
    <s v="USD"/>
    <n v="1488053905"/>
    <x v="2669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x v="9"/>
    <n v="5300"/>
    <x v="3"/>
    <s v="US"/>
    <s v="USD"/>
    <n v="1276574400"/>
    <x v="2670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x v="41"/>
    <n v="15918.65"/>
    <x v="3"/>
    <s v="US"/>
    <s v="USD"/>
    <n v="1346765347"/>
    <x v="2671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x v="32"/>
    <n v="26619"/>
    <x v="3"/>
    <s v="US"/>
    <s v="USD"/>
    <n v="1443363640"/>
    <x v="2672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0"/>
    <n v="10555"/>
    <x v="3"/>
    <s v="US"/>
    <s v="USD"/>
    <n v="1279778400"/>
    <x v="2673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x v="13"/>
    <n v="53001.3"/>
    <x v="3"/>
    <s v="GB"/>
    <s v="GBP"/>
    <n v="1404986951"/>
    <x v="2674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x v="4"/>
    <n v="4243"/>
    <x v="3"/>
    <s v="US"/>
    <s v="USD"/>
    <n v="1434949200"/>
    <x v="267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x v="173"/>
    <n v="317"/>
    <x v="3"/>
    <s v="US"/>
    <s v="USD"/>
    <n v="1437674545"/>
    <x v="2676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x v="271"/>
    <n v="20631"/>
    <x v="3"/>
    <s v="CA"/>
    <s v="CAD"/>
    <n v="1435418568"/>
    <x v="2677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x v="355"/>
    <n v="4856"/>
    <x v="3"/>
    <s v="US"/>
    <s v="USD"/>
    <n v="1388936289"/>
    <x v="2678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x v="24"/>
    <n v="6373.27"/>
    <x v="3"/>
    <s v="US"/>
    <s v="USD"/>
    <n v="1299902400"/>
    <x v="2679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x v="32"/>
    <n v="26480"/>
    <x v="3"/>
    <s v="US"/>
    <s v="USD"/>
    <n v="1405609146"/>
    <x v="2680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x v="32"/>
    <n v="26577"/>
    <x v="3"/>
    <s v="US"/>
    <s v="USD"/>
    <n v="1423235071"/>
    <x v="268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x v="97"/>
    <n v="42311"/>
    <x v="3"/>
    <s v="US"/>
    <s v="USD"/>
    <n v="1477841138"/>
    <x v="2682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x v="26"/>
    <n v="1056"/>
    <x v="3"/>
    <s v="US"/>
    <s v="USD"/>
    <n v="1422400387"/>
    <x v="2683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x v="356"/>
    <n v="786"/>
    <x v="3"/>
    <s v="US"/>
    <s v="USD"/>
    <n v="1356392857"/>
    <x v="2684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x v="357"/>
    <n v="986"/>
    <x v="3"/>
    <s v="US"/>
    <s v="USD"/>
    <n v="1475163921"/>
    <x v="2685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x v="1"/>
    <n v="3170"/>
    <x v="3"/>
    <s v="US"/>
    <s v="USD"/>
    <n v="1433735474"/>
    <x v="2686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x v="56"/>
    <n v="105745"/>
    <x v="3"/>
    <s v="US"/>
    <s v="USD"/>
    <n v="1461333311"/>
    <x v="2687"/>
    <b v="0"/>
    <n v="404"/>
    <b v="1"/>
    <s v="technology/hardware"/>
    <n v="106"/>
    <n v="261.75"/>
    <x v="1"/>
    <s v="hardware"/>
    <x v="2687"/>
    <d v="2016-04-22T13:55:11"/>
  </r>
  <r>
    <n v="3333"/>
    <s v="From Providence to Cuba: A Historic Theater Adventure"/>
    <s v="Providence's Latino theater, ECAS Theater, is headed to Cuba in July to premiere an original Cuban play there. Help us make history!"/>
    <x v="85"/>
    <n v="3660"/>
    <x v="3"/>
    <s v="US"/>
    <s v="USD"/>
    <n v="1434384880"/>
    <x v="2688"/>
    <b v="0"/>
    <n v="111"/>
    <b v="1"/>
    <s v="theater/plays"/>
    <n v="105"/>
    <n v="32.97"/>
    <x v="8"/>
    <s v="plays"/>
    <x v="2688"/>
    <d v="2015-06-15T16:14:40"/>
  </r>
  <r>
    <n v="2931"/>
    <s v="And More Shenanigans Theatre Company"/>
    <s v="And More Shenanigans Theatre is a brand new Edmonton based theatre company dedicated to creating and developing quirky original works"/>
    <x v="68"/>
    <n v="795"/>
    <x v="3"/>
    <s v="CA"/>
    <s v="CAD"/>
    <n v="1410761280"/>
    <x v="2689"/>
    <b v="0"/>
    <n v="9"/>
    <b v="1"/>
    <s v="theater/musical"/>
    <n v="106"/>
    <n v="88.33"/>
    <x v="8"/>
    <s v="musical"/>
    <x v="2689"/>
    <d v="2014-09-15T06:08:00"/>
  </r>
  <r>
    <n v="3821"/>
    <s v="Brooklyn Quartet, directed by reg e gaines. Spring of 2016"/>
    <s v="Brooklyn Quartet, directed by reg e gaines, in a collaboration of ambitious and unique storytelling, live music and cinematic staging,"/>
    <x v="85"/>
    <n v="3659"/>
    <x v="3"/>
    <s v="US"/>
    <s v="USD"/>
    <n v="1451881207"/>
    <x v="2690"/>
    <b v="0"/>
    <n v="46"/>
    <b v="1"/>
    <s v="theater/plays"/>
    <n v="105"/>
    <n v="79.540000000000006"/>
    <x v="8"/>
    <s v="plays"/>
    <x v="2690"/>
    <d v="2016-01-04T04:20:07"/>
  </r>
  <r>
    <n v="2968"/>
    <s v="The Curse of the Babywoman @ FringeNYC"/>
    <s v="The Curse of the Babywoman is real â€” and it is coming to FringeNYC this August."/>
    <x v="85"/>
    <n v="3710"/>
    <x v="3"/>
    <s v="US"/>
    <s v="USD"/>
    <n v="1471406340"/>
    <x v="2691"/>
    <b v="0"/>
    <n v="47"/>
    <b v="1"/>
    <s v="theater/plays"/>
    <n v="106"/>
    <n v="78.94"/>
    <x v="8"/>
    <s v="plays"/>
    <x v="2691"/>
    <d v="2016-08-17T03:59:00"/>
  </r>
  <r>
    <n v="2986"/>
    <s v="Higher Education"/>
    <s v="Support the circus arts and help our aerial students work with more height. With your support, we will install beams at 19ft!"/>
    <x v="120"/>
    <n v="2532"/>
    <x v="3"/>
    <s v="GB"/>
    <s v="GBP"/>
    <n v="1462100406"/>
    <x v="2692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x v="66"/>
    <n v="23285"/>
    <x v="3"/>
    <s v="US"/>
    <s v="USD"/>
    <n v="1408566243"/>
    <x v="269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x v="6"/>
    <n v="636"/>
    <x v="3"/>
    <s v="US"/>
    <s v="USD"/>
    <n v="1462420960"/>
    <x v="2694"/>
    <b v="0"/>
    <n v="9"/>
    <b v="1"/>
    <s v="theater/spaces"/>
    <n v="106"/>
    <n v="70.67"/>
    <x v="8"/>
    <s v="spaces"/>
    <x v="2694"/>
    <d v="2016-05-05T04:02:40"/>
  </r>
  <r>
    <n v="3374"/>
    <s v="HELP BUILD &quot;THE CASTLE&quot;"/>
    <s v="A rare  production of World acclaimed playwright Howard Barker's groundbreaking &amp; provocative 'The Castle'."/>
    <x v="85"/>
    <n v="3730"/>
    <x v="3"/>
    <s v="CA"/>
    <s v="CAD"/>
    <n v="1446053616"/>
    <x v="2695"/>
    <b v="0"/>
    <n v="52"/>
    <b v="1"/>
    <s v="theater/plays"/>
    <n v="107"/>
    <n v="71.73"/>
    <x v="8"/>
    <s v="plays"/>
    <x v="2695"/>
    <d v="2015-10-28T17:33:36"/>
  </r>
  <r>
    <n v="3694"/>
    <s v="Three Christs - Presented at Dixon Place"/>
    <s v="A new play exploring themes of reverence, belief, and certainty. _x000a_&quot;Because what is is, and what is cannot not be...&quot;"/>
    <x v="85"/>
    <n v="3760"/>
    <x v="3"/>
    <s v="US"/>
    <s v="USD"/>
    <n v="1465178400"/>
    <x v="2696"/>
    <b v="0"/>
    <n v="60"/>
    <b v="1"/>
    <s v="theater/plays"/>
    <n v="107"/>
    <n v="62.67"/>
    <x v="8"/>
    <s v="plays"/>
    <x v="2696"/>
    <d v="2016-06-06T02:00:00"/>
  </r>
  <r>
    <n v="524"/>
    <s v="Zero Down"/>
    <s v="Angel on the Corner need YOUR help to raise Â£3,500 to take Zero Down by Sarah Hehir to the Edinburgh Fringe Festival this August!"/>
    <x v="85"/>
    <n v="3803.55"/>
    <x v="3"/>
    <s v="GB"/>
    <s v="GBP"/>
    <n v="1464801169"/>
    <x v="2697"/>
    <b v="0"/>
    <n v="130"/>
    <b v="1"/>
    <s v="theater/plays"/>
    <n v="109"/>
    <n v="29.26"/>
    <x v="8"/>
    <s v="plays"/>
    <x v="2697"/>
    <d v="2016-06-01T17:12:49"/>
  </r>
  <r>
    <n v="1290"/>
    <s v="I Died... I Came Back, ... Whatever"/>
    <s v="Sometimes your Heart has to STOP for your Life to START."/>
    <x v="85"/>
    <n v="3800"/>
    <x v="3"/>
    <s v="US"/>
    <s v="USD"/>
    <n v="1429772340"/>
    <x v="2698"/>
    <b v="0"/>
    <n v="86"/>
    <b v="1"/>
    <s v="theater/plays"/>
    <n v="109"/>
    <n v="44.19"/>
    <x v="8"/>
    <s v="plays"/>
    <x v="2698"/>
    <d v="2015-04-23T06:59:00"/>
  </r>
  <r>
    <n v="2839"/>
    <s v="&quot;The Annual Neighborhood Garage Tour&quot;"/>
    <s v="Help us tour our brand new show &quot;Stripe and Spot (Learn to) Get Along&quot; to neighborhoods throughout the Twin Cities metro area!"/>
    <x v="85"/>
    <n v="3900"/>
    <x v="3"/>
    <s v="US"/>
    <s v="USD"/>
    <n v="1408942740"/>
    <x v="2699"/>
    <b v="0"/>
    <n v="31"/>
    <b v="1"/>
    <s v="theater/plays"/>
    <n v="111"/>
    <n v="125.81"/>
    <x v="8"/>
    <s v="plays"/>
    <x v="2699"/>
    <d v="2014-08-25T04:59:00"/>
  </r>
  <r>
    <n v="3683"/>
    <s v="A Krumpus Story - World Premiere"/>
    <s v="A Krumpus Story is a dark holiday comedy for anyone who wants a little more spice in their holiday fare."/>
    <x v="85"/>
    <n v="3880"/>
    <x v="3"/>
    <s v="US"/>
    <s v="USD"/>
    <n v="1476931696"/>
    <x v="2700"/>
    <b v="0"/>
    <n v="66"/>
    <b v="1"/>
    <s v="theater/plays"/>
    <n v="111"/>
    <n v="58.79"/>
    <x v="8"/>
    <s v="plays"/>
    <x v="2700"/>
    <d v="2016-10-20T02:48:16"/>
  </r>
  <r>
    <n v="3308"/>
    <s v="A Hand of Talons"/>
    <s v="Descend into the dark world of steampunk noir in this thrilling new play, written by Maggie Lee and directed by Amy Poisson!"/>
    <x v="85"/>
    <n v="4280"/>
    <x v="3"/>
    <s v="US"/>
    <s v="USD"/>
    <n v="1460581365"/>
    <x v="2701"/>
    <b v="0"/>
    <n v="57"/>
    <b v="1"/>
    <s v="theater/plays"/>
    <n v="122"/>
    <n v="75.09"/>
    <x v="8"/>
    <s v="plays"/>
    <x v="2701"/>
    <d v="2016-04-13T21:02:45"/>
  </r>
  <r>
    <n v="1299"/>
    <s v="The (out)Siders Project"/>
    <s v="A new work inspired by the classic novel and created by Dallas teens under the direction of professional artists."/>
    <x v="85"/>
    <n v="4340"/>
    <x v="3"/>
    <s v="US"/>
    <s v="USD"/>
    <n v="1436902359"/>
    <x v="2702"/>
    <b v="0"/>
    <n v="32"/>
    <b v="1"/>
    <s v="theater/plays"/>
    <n v="124"/>
    <n v="135.63"/>
    <x v="8"/>
    <s v="plays"/>
    <x v="2702"/>
    <d v="2015-07-14T19:32:39"/>
  </r>
  <r>
    <n v="3466"/>
    <s v="Spotlight Youth Theater Production of Wizard"/>
    <s v="The Spotlight Youth Theater is a program where every participant has a moment in the spotlight."/>
    <x v="85"/>
    <n v="4450"/>
    <x v="3"/>
    <s v="US"/>
    <s v="USD"/>
    <n v="1461108450"/>
    <x v="2703"/>
    <b v="0"/>
    <n v="61"/>
    <b v="1"/>
    <s v="theater/plays"/>
    <n v="127"/>
    <n v="72.95"/>
    <x v="8"/>
    <s v="plays"/>
    <x v="2703"/>
    <d v="2016-04-19T23:27:30"/>
  </r>
  <r>
    <n v="1303"/>
    <s v="Forward Arena Theatre Company: Summer Season"/>
    <s v="Groundbreaking queer theatre."/>
    <x v="85"/>
    <n v="4559.13"/>
    <x v="3"/>
    <s v="GB"/>
    <s v="GBP"/>
    <n v="1469962800"/>
    <x v="2704"/>
    <b v="0"/>
    <n v="108"/>
    <b v="1"/>
    <s v="theater/plays"/>
    <n v="130"/>
    <n v="42.21"/>
    <x v="8"/>
    <s v="plays"/>
    <x v="2704"/>
    <d v="2016-07-31T11:00:00"/>
  </r>
  <r>
    <n v="4058"/>
    <s v="Secret of Shahrazad (World Premier)"/>
    <s v="Help reveal the beauty of Islamic culture by launching this new adventure play celebrating Persian music, dance, and lore."/>
    <x v="196"/>
    <n v="95"/>
    <x v="1"/>
    <s v="US"/>
    <s v="USD"/>
    <n v="1459483140"/>
    <x v="2705"/>
    <b v="0"/>
    <n v="4"/>
    <b v="0"/>
    <s v="theater/plays"/>
    <n v="3"/>
    <n v="23.75"/>
    <x v="8"/>
    <s v="plays"/>
    <x v="2705"/>
    <d v="2016-04-01T03:59:00"/>
  </r>
  <r>
    <n v="3426"/>
    <s v="Holocene"/>
    <s v="Part ghost story, part cautionary tale, Holocene is a play about the end of our world, and the beginning of another."/>
    <x v="196"/>
    <n v="4055"/>
    <x v="3"/>
    <s v="US"/>
    <s v="USD"/>
    <n v="1411264800"/>
    <x v="2706"/>
    <b v="0"/>
    <n v="87"/>
    <b v="1"/>
    <s v="theater/plays"/>
    <n v="108"/>
    <n v="46.61"/>
    <x v="8"/>
    <s v="plays"/>
    <x v="2706"/>
    <d v="2014-09-21T02:00:00"/>
  </r>
  <r>
    <n v="3492"/>
    <s v="The Man from Willow's Brook, a new play by Kevin Kordis"/>
    <s v="We have the Blackbox Fellowship at Boston Playwright's Theatre, now all we need is your support to produce Kevin's new play!"/>
    <x v="317"/>
    <n v="4000.22"/>
    <x v="3"/>
    <s v="US"/>
    <s v="USD"/>
    <n v="1445818397"/>
    <x v="2707"/>
    <b v="0"/>
    <n v="35"/>
    <b v="1"/>
    <s v="theater/plays"/>
    <n v="105"/>
    <n v="114.29"/>
    <x v="8"/>
    <s v="plays"/>
    <x v="2707"/>
    <d v="2015-10-26T00:13:17"/>
  </r>
  <r>
    <n v="3334"/>
    <s v="The Saltbox Theatre Collective Seed Money Project"/>
    <s v="The Saltbox Theatre Collective is a brand new not-for-profit theatre company in Illinois."/>
    <x v="358"/>
    <n v="5366"/>
    <x v="3"/>
    <s v="US"/>
    <s v="USD"/>
    <n v="1438259422"/>
    <x v="2708"/>
    <b v="0"/>
    <n v="46"/>
    <b v="1"/>
    <s v="theater/plays"/>
    <n v="139"/>
    <n v="116.65"/>
    <x v="8"/>
    <s v="plays"/>
    <x v="2708"/>
    <d v="2015-07-30T12:30:22"/>
  </r>
  <r>
    <n v="4026"/>
    <s v="Speak to my Soul: A Montage of Voices"/>
    <s v="This is a play that voices that stories of the black experience in America using spoken word, song and dance."/>
    <x v="4"/>
    <n v="0"/>
    <x v="1"/>
    <s v="US"/>
    <s v="USD"/>
    <n v="1449247439"/>
    <x v="2709"/>
    <b v="0"/>
    <n v="0"/>
    <b v="0"/>
    <s v="theater/plays"/>
    <n v="0"/>
    <n v="0"/>
    <x v="8"/>
    <s v="plays"/>
    <x v="2709"/>
    <d v="2015-12-04T16:43:59"/>
  </r>
  <r>
    <n v="3950"/>
    <s v="The Great Elephant Repertory Company"/>
    <s v="With the Great Elephant Repertory we can reach those children who are perceived unreachable, educating them through performance art."/>
    <x v="4"/>
    <n v="25"/>
    <x v="1"/>
    <s v="US"/>
    <s v="USD"/>
    <n v="1460140500"/>
    <x v="2710"/>
    <b v="0"/>
    <n v="1"/>
    <b v="0"/>
    <s v="theater/plays"/>
    <n v="1"/>
    <n v="25"/>
    <x v="8"/>
    <s v="plays"/>
    <x v="2710"/>
    <d v="2016-04-08T18:35:00"/>
  </r>
  <r>
    <n v="4065"/>
    <s v="A Midsummer's Night's Dream"/>
    <s v="A classical/ fantasy version of midsummers done by professionally trained actors in Tulsa!"/>
    <x v="4"/>
    <n v="27"/>
    <x v="1"/>
    <s v="US"/>
    <s v="USD"/>
    <n v="1407883811"/>
    <x v="2711"/>
    <b v="0"/>
    <n v="4"/>
    <b v="0"/>
    <s v="theater/plays"/>
    <n v="1"/>
    <n v="6.75"/>
    <x v="8"/>
    <s v="plays"/>
    <x v="2711"/>
    <d v="2014-08-12T22:50:11"/>
  </r>
  <r>
    <n v="2860"/>
    <s v="Macbeth For President 2016"/>
    <s v="The Bard's classic tale set in the 2016 Presidential Campaign. Power, corruption, greed, and conspiracy. How far are you willing to go?"/>
    <x v="4"/>
    <n v="266"/>
    <x v="1"/>
    <s v="US"/>
    <s v="USD"/>
    <n v="1466363576"/>
    <x v="2712"/>
    <b v="0"/>
    <n v="9"/>
    <b v="0"/>
    <s v="theater/plays"/>
    <n v="7"/>
    <n v="29.56"/>
    <x v="8"/>
    <s v="plays"/>
    <x v="2712"/>
    <d v="2016-06-19T19:12:56"/>
  </r>
  <r>
    <n v="3739"/>
    <s v="Verge of Strife - The life and poetry of Rupert Brooke"/>
    <s v="Jonny Labey (Eastenders) leads this poetic production as WWI poet Rupert Brooke, in this dynamic, moving portrait of a flawed genius."/>
    <x v="4"/>
    <n v="805"/>
    <x v="1"/>
    <s v="GB"/>
    <s v="GBP"/>
    <n v="1468752468"/>
    <x v="2713"/>
    <b v="0"/>
    <n v="8"/>
    <b v="0"/>
    <s v="theater/plays"/>
    <n v="20"/>
    <n v="100.63"/>
    <x v="8"/>
    <s v="plays"/>
    <x v="2713"/>
    <d v="2016-07-17T10:47:48"/>
  </r>
  <r>
    <n v="531"/>
    <s v="COMPASS PLAYERS presents SYLVIA by A. R. Gurney"/>
    <s v="SYLVIA is a modern romantic comedy about a marriage and a talking dog. Directed by Jeanna Michaels. January 12 through January 29, 2017"/>
    <x v="4"/>
    <n v="4000"/>
    <x v="3"/>
    <s v="US"/>
    <s v="USD"/>
    <n v="1481957940"/>
    <x v="2714"/>
    <b v="0"/>
    <n v="31"/>
    <b v="1"/>
    <s v="theater/plays"/>
    <n v="100"/>
    <n v="129.03"/>
    <x v="8"/>
    <s v="plays"/>
    <x v="2714"/>
    <d v="2016-12-17T06:59:00"/>
  </r>
  <r>
    <n v="3762"/>
    <s v="iolite the musical"/>
    <s v="We are trying to raise money to perform a musical we have written, called &quot;Iolite&quot;, at the Edinburgh Fringe in 2015."/>
    <x v="272"/>
    <n v="1328"/>
    <x v="3"/>
    <s v="GB"/>
    <s v="GBP"/>
    <n v="1438543889"/>
    <x v="2715"/>
    <b v="0"/>
    <n v="28"/>
    <b v="1"/>
    <s v="theater/musical"/>
    <n v="106"/>
    <n v="47.43"/>
    <x v="8"/>
    <s v="musical"/>
    <x v="2715"/>
    <d v="2015-08-02T19:31:29"/>
  </r>
  <r>
    <n v="1288"/>
    <s v="&quot;The Rounds&quot; by Justin Moriarty, presented by EggSalad"/>
    <s v="EggSalad presents an unflinching new work mapping the mental landscape of addiction and recovery. Premiering in NY Aug 26-27 &amp; Sept 2!"/>
    <x v="4"/>
    <n v="4018"/>
    <x v="3"/>
    <s v="US"/>
    <s v="USD"/>
    <n v="1470801600"/>
    <x v="2716"/>
    <b v="0"/>
    <n v="61"/>
    <b v="1"/>
    <s v="theater/plays"/>
    <n v="100"/>
    <n v="65.87"/>
    <x v="8"/>
    <s v="plays"/>
    <x v="2716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x v="4"/>
    <n v="4015.71"/>
    <x v="3"/>
    <s v="GB"/>
    <s v="GBP"/>
    <n v="1485991860"/>
    <x v="2717"/>
    <b v="0"/>
    <n v="115"/>
    <b v="1"/>
    <s v="theater/plays"/>
    <n v="100"/>
    <n v="34.92"/>
    <x v="8"/>
    <s v="plays"/>
    <x v="2717"/>
    <d v="2017-02-01T23:31:00"/>
  </r>
  <r>
    <n v="3517"/>
    <s v="A Bright Room Called Day by Tony Kushner"/>
    <s v="Support an outstanding cast of actors to take on a professional production of a masterpiece of modern theatre"/>
    <x v="4"/>
    <n v="4000"/>
    <x v="3"/>
    <s v="GB"/>
    <s v="GBP"/>
    <n v="1404471600"/>
    <x v="2718"/>
    <b v="0"/>
    <n v="13"/>
    <b v="1"/>
    <s v="theater/plays"/>
    <n v="100"/>
    <n v="307.69"/>
    <x v="8"/>
    <s v="plays"/>
    <x v="2718"/>
    <d v="2014-07-04T11:00:00"/>
  </r>
  <r>
    <n v="15"/>
    <s v="Cien&amp;Cia"/>
    <s v="Cien&amp;Cia es un proyecto transmedia para televisiÃ³n; la finalidad de la venta de camisetas es financiar el reality (Factual)."/>
    <x v="59"/>
    <n v="2132"/>
    <x v="3"/>
    <s v="ES"/>
    <s v="EUR"/>
    <n v="1443384840"/>
    <x v="2719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x v="40"/>
    <n v="8581"/>
    <x v="3"/>
    <s v="GB"/>
    <s v="GBP"/>
    <n v="1433779200"/>
    <x v="2720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x v="27"/>
    <n v="12870"/>
    <x v="3"/>
    <s v="US"/>
    <s v="USD"/>
    <n v="1386640856"/>
    <x v="2721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x v="84"/>
    <n v="2363"/>
    <x v="3"/>
    <s v="US"/>
    <s v="USD"/>
    <n v="1463184000"/>
    <x v="2722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x v="40"/>
    <n v="8538.66"/>
    <x v="3"/>
    <s v="US"/>
    <s v="USD"/>
    <n v="1300275482"/>
    <x v="2723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x v="106"/>
    <n v="37354.269999999997"/>
    <x v="3"/>
    <s v="US"/>
    <s v="USD"/>
    <n v="1463670162"/>
    <x v="2724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x v="5"/>
    <n v="21480"/>
    <x v="3"/>
    <s v="US"/>
    <s v="USD"/>
    <n v="1339080900"/>
    <x v="2725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x v="131"/>
    <n v="4800.8"/>
    <x v="3"/>
    <s v="US"/>
    <s v="USD"/>
    <n v="1296633540"/>
    <x v="2726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5"/>
    <n v="21316"/>
    <x v="3"/>
    <s v="GB"/>
    <s v="GBP"/>
    <n v="1450825200"/>
    <x v="2727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x v="97"/>
    <n v="42642"/>
    <x v="3"/>
    <s v="US"/>
    <s v="USD"/>
    <n v="1466171834"/>
    <x v="2728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x v="85"/>
    <n v="3735"/>
    <x v="3"/>
    <s v="US"/>
    <s v="USD"/>
    <n v="1412135940"/>
    <x v="2729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x v="359"/>
    <n v="12007.18"/>
    <x v="3"/>
    <s v="US"/>
    <s v="USD"/>
    <n v="1487937508"/>
    <x v="2730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x v="58"/>
    <n v="8000"/>
    <x v="3"/>
    <s v="US"/>
    <s v="USD"/>
    <n v="1342648398"/>
    <x v="2731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x v="41"/>
    <n v="16000"/>
    <x v="3"/>
    <s v="US"/>
    <s v="USD"/>
    <n v="1341668006"/>
    <x v="2732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x v="5"/>
    <n v="21361"/>
    <x v="3"/>
    <s v="GB"/>
    <s v="GBP"/>
    <n v="1481716800"/>
    <x v="2733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x v="59"/>
    <n v="2141"/>
    <x v="3"/>
    <s v="CA"/>
    <s v="CAD"/>
    <n v="1458235549"/>
    <x v="2734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x v="25"/>
    <n v="1601"/>
    <x v="3"/>
    <s v="US"/>
    <s v="USD"/>
    <n v="1417409940"/>
    <x v="2735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x v="1"/>
    <n v="3222"/>
    <x v="3"/>
    <s v="US"/>
    <s v="USD"/>
    <n v="1434857482"/>
    <x v="2736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x v="4"/>
    <n v="4280"/>
    <x v="3"/>
    <s v="US"/>
    <s v="USD"/>
    <n v="1414879303"/>
    <x v="2737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x v="273"/>
    <n v="1391"/>
    <x v="3"/>
    <s v="US"/>
    <s v="USD"/>
    <n v="1340641440"/>
    <x v="2738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x v="30"/>
    <n v="10740"/>
    <x v="3"/>
    <s v="US"/>
    <s v="USD"/>
    <n v="1450290010"/>
    <x v="2739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x v="58"/>
    <n v="8005"/>
    <x v="3"/>
    <s v="GB"/>
    <s v="GBP"/>
    <n v="1433198520"/>
    <x v="2740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x v="360"/>
    <n v="7495"/>
    <x v="3"/>
    <s v="US"/>
    <s v="USD"/>
    <n v="1431022342"/>
    <x v="2741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9"/>
    <n v="5355"/>
    <x v="3"/>
    <s v="US"/>
    <s v="USD"/>
    <n v="1482988125"/>
    <x v="2742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x v="24"/>
    <n v="6438"/>
    <x v="3"/>
    <s v="US"/>
    <s v="USD"/>
    <n v="1423871882"/>
    <x v="2743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x v="361"/>
    <n v="40055"/>
    <x v="3"/>
    <s v="US"/>
    <s v="USD"/>
    <n v="1465272091"/>
    <x v="2744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x v="9"/>
    <n v="5330"/>
    <x v="3"/>
    <s v="US"/>
    <s v="USD"/>
    <n v="1427309629"/>
    <x v="2745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x v="1"/>
    <n v="3221"/>
    <x v="3"/>
    <s v="US"/>
    <s v="USD"/>
    <n v="1312095540"/>
    <x v="2746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x v="59"/>
    <n v="2132"/>
    <x v="3"/>
    <s v="US"/>
    <s v="USD"/>
    <n v="1363024946"/>
    <x v="2747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x v="322"/>
    <n v="5617"/>
    <x v="3"/>
    <s v="US"/>
    <s v="USD"/>
    <n v="1327433173"/>
    <x v="2748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x v="84"/>
    <n v="2355"/>
    <x v="3"/>
    <s v="US"/>
    <s v="USD"/>
    <n v="1359176974"/>
    <x v="2749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x v="146"/>
    <n v="17170"/>
    <x v="3"/>
    <s v="US"/>
    <s v="USD"/>
    <n v="1347249300"/>
    <x v="275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x v="4"/>
    <n v="4261"/>
    <x v="3"/>
    <s v="US"/>
    <s v="USD"/>
    <n v="1436115617"/>
    <x v="2751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x v="59"/>
    <n v="2130"/>
    <x v="3"/>
    <s v="US"/>
    <s v="USD"/>
    <n v="1313370000"/>
    <x v="2752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x v="9"/>
    <n v="5359.21"/>
    <x v="3"/>
    <s v="US"/>
    <s v="USD"/>
    <n v="1447434268"/>
    <x v="2753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x v="12"/>
    <n v="7505"/>
    <x v="3"/>
    <s v="GB"/>
    <s v="GBP"/>
    <n v="1481749278"/>
    <x v="2754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x v="25"/>
    <n v="1611"/>
    <x v="3"/>
    <s v="US"/>
    <s v="USD"/>
    <n v="1386372120"/>
    <x v="2755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x v="59"/>
    <n v="2145.0100000000002"/>
    <x v="3"/>
    <s v="US"/>
    <s v="USD"/>
    <n v="1334767476"/>
    <x v="275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x v="85"/>
    <n v="3736.55"/>
    <x v="3"/>
    <s v="US"/>
    <s v="USD"/>
    <n v="1331352129"/>
    <x v="2757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x v="362"/>
    <n v="2095.2600000000002"/>
    <x v="3"/>
    <s v="US"/>
    <s v="USD"/>
    <n v="1336245328"/>
    <x v="2758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x v="24"/>
    <n v="6400.47"/>
    <x v="3"/>
    <s v="US"/>
    <s v="USD"/>
    <n v="1362872537"/>
    <x v="2759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x v="59"/>
    <n v="2144.34"/>
    <x v="3"/>
    <s v="US"/>
    <s v="USD"/>
    <n v="1351400400"/>
    <x v="2760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x v="1"/>
    <n v="3201"/>
    <x v="3"/>
    <s v="US"/>
    <s v="USD"/>
    <n v="1321459908"/>
    <x v="2761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x v="4"/>
    <n v="4289.99"/>
    <x v="3"/>
    <s v="GB"/>
    <s v="GBP"/>
    <n v="1440068400"/>
    <x v="2762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x v="85"/>
    <n v="3746"/>
    <x v="3"/>
    <s v="GB"/>
    <s v="GBP"/>
    <n v="1380192418"/>
    <x v="2763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x v="1"/>
    <n v="3195"/>
    <x v="3"/>
    <s v="US"/>
    <s v="USD"/>
    <n v="1488741981"/>
    <x v="2764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x v="59"/>
    <n v="2147"/>
    <x v="3"/>
    <s v="US"/>
    <s v="USD"/>
    <n v="1338219793"/>
    <x v="2765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x v="56"/>
    <n v="107421.57"/>
    <x v="3"/>
    <s v="US"/>
    <s v="USD"/>
    <n v="1466168390"/>
    <x v="2766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x v="5"/>
    <n v="21360"/>
    <x v="3"/>
    <s v="US"/>
    <s v="USD"/>
    <n v="1440179713"/>
    <x v="2767"/>
    <b v="0"/>
    <n v="80"/>
    <b v="1"/>
    <s v="technology/makerspaces"/>
    <n v="107"/>
    <n v="267"/>
    <x v="1"/>
    <s v="makerspaces"/>
    <x v="2767"/>
    <d v="2015-08-21T17:55:13"/>
  </r>
  <r>
    <n v="3602"/>
    <s v="Red Lion Theatre Presents Shakespeare's Macbeth"/>
    <s v="A student directed and student performed production of Shakespeare's Macbeth in Milwaukee's beautiful Lake Park on June 3rd &amp; 4th"/>
    <x v="4"/>
    <n v="4002"/>
    <x v="3"/>
    <s v="US"/>
    <s v="USD"/>
    <n v="1463520479"/>
    <x v="2768"/>
    <b v="0"/>
    <n v="49"/>
    <b v="1"/>
    <s v="theater/plays"/>
    <n v="100"/>
    <n v="81.67"/>
    <x v="8"/>
    <s v="plays"/>
    <x v="2768"/>
    <d v="2016-05-17T21:27:59"/>
  </r>
  <r>
    <n v="2940"/>
    <s v="ITAVA Players &quot;Little Shop of Horrors&quot;"/>
    <s v="We are asking for people to donate to our theater club, the ITAVA Players, a public high school club from Brooklyn, NY."/>
    <x v="29"/>
    <n v="2681"/>
    <x v="3"/>
    <s v="US"/>
    <s v="USD"/>
    <n v="1421606018"/>
    <x v="2769"/>
    <b v="0"/>
    <n v="33"/>
    <b v="1"/>
    <s v="theater/musical"/>
    <n v="107"/>
    <n v="81.239999999999995"/>
    <x v="8"/>
    <s v="musical"/>
    <x v="2769"/>
    <d v="2015-01-18T18:33:38"/>
  </r>
  <r>
    <n v="3695"/>
    <s v="The History Boys at USC"/>
    <s v="Tony-Award Winning Play, The History Boys brought to you by the Independent Student Production Company Narrative Series: Page to Stage!"/>
    <x v="4"/>
    <n v="4005"/>
    <x v="3"/>
    <s v="US"/>
    <s v="USD"/>
    <n v="1421009610"/>
    <x v="2770"/>
    <b v="0"/>
    <n v="33"/>
    <b v="1"/>
    <s v="theater/plays"/>
    <n v="100"/>
    <n v="121.36"/>
    <x v="8"/>
    <s v="plays"/>
    <x v="2770"/>
    <d v="2015-01-11T20:53:30"/>
  </r>
  <r>
    <n v="3030"/>
    <s v="Guilford Center Stage Lights Up"/>
    <s v="Guilford Center Stage is a new project bringing theater to our 1896 Grange; we need to purchase simple theater lighting for our stage."/>
    <x v="123"/>
    <n v="1867"/>
    <x v="3"/>
    <s v="US"/>
    <s v="USD"/>
    <n v="1442426171"/>
    <x v="27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x v="196"/>
    <n v="4000"/>
    <x v="3"/>
    <s v="US"/>
    <s v="USD"/>
    <n v="1434241255"/>
    <x v="2772"/>
    <b v="0"/>
    <n v="54"/>
    <b v="1"/>
    <s v="theater/spaces"/>
    <n v="107"/>
    <n v="74.069999999999993"/>
    <x v="8"/>
    <s v="spaces"/>
    <x v="2772"/>
    <d v="2015-06-14T00:20:55"/>
  </r>
  <r>
    <n v="3157"/>
    <s v="Summer FourPlay"/>
    <s v="Four Directors.  Four One Acts.  Four Genres.  For You."/>
    <x v="4"/>
    <n v="4040"/>
    <x v="3"/>
    <s v="US"/>
    <s v="USD"/>
    <n v="1405746000"/>
    <x v="2773"/>
    <b v="1"/>
    <n v="41"/>
    <b v="1"/>
    <s v="theater/plays"/>
    <n v="101"/>
    <n v="98.54"/>
    <x v="8"/>
    <s v="plays"/>
    <x v="2773"/>
    <d v="2014-07-19T05:00:00"/>
  </r>
  <r>
    <n v="3418"/>
    <s v="&quot;Mukha-Tsokotukha&quot; SoloSchool Youth Play"/>
    <s v="Atlanta SoloSchool brings a beloved children's play to the 4th Annual Festival of Russian Youth Theaters in Washington, DC on May 31."/>
    <x v="4"/>
    <n v="4035"/>
    <x v="3"/>
    <s v="US"/>
    <s v="USD"/>
    <n v="1400875307"/>
    <x v="2774"/>
    <b v="0"/>
    <n v="56"/>
    <b v="1"/>
    <s v="theater/plays"/>
    <n v="101"/>
    <n v="72.05"/>
    <x v="8"/>
    <s v="plays"/>
    <x v="2774"/>
    <d v="2014-05-23T20:01:47"/>
  </r>
  <r>
    <n v="3717"/>
    <s v="Told Look Younger at Jermyn Street Theatre"/>
    <s v="A heart-warming comedy by award-winning writer about Love, Sex, Friendship of three old gay men in their 60s'!"/>
    <x v="4"/>
    <n v="4030"/>
    <x v="3"/>
    <s v="GB"/>
    <s v="GBP"/>
    <n v="1431204449"/>
    <x v="2775"/>
    <b v="0"/>
    <n v="13"/>
    <b v="1"/>
    <s v="theater/plays"/>
    <n v="101"/>
    <n v="310"/>
    <x v="8"/>
    <s v="plays"/>
    <x v="2775"/>
    <d v="2015-05-09T20:47:29"/>
  </r>
  <r>
    <n v="3305"/>
    <s v="The Judgment of Paris"/>
    <s v="The Judgement of Paris is an exciting, inspirational poem set to run Oct. 2, 3 &amp; 4 at Plays &amp; Players, but we need funding and fans."/>
    <x v="4"/>
    <n v="4081"/>
    <x v="3"/>
    <s v="US"/>
    <s v="USD"/>
    <n v="1438374748"/>
    <x v="2776"/>
    <b v="0"/>
    <n v="20"/>
    <b v="1"/>
    <s v="theater/plays"/>
    <n v="102"/>
    <n v="204.05"/>
    <x v="8"/>
    <s v="plays"/>
    <x v="2776"/>
    <d v="2015-07-31T20:32:28"/>
  </r>
  <r>
    <n v="3381"/>
    <s v="Syrian Children's Play: Romeo &amp; Juliet Separated by War"/>
    <s v="A creative art therapy project for Syrian children. Romeo &amp; Juliet are lovers separated by war. Romeo in Jordan &amp; Juliet in Syria."/>
    <x v="4"/>
    <n v="4090"/>
    <x v="3"/>
    <s v="US"/>
    <s v="USD"/>
    <n v="1426044383"/>
    <x v="2777"/>
    <b v="0"/>
    <n v="48"/>
    <b v="1"/>
    <s v="theater/plays"/>
    <n v="102"/>
    <n v="85.21"/>
    <x v="8"/>
    <s v="plays"/>
    <x v="2777"/>
    <d v="2015-03-11T03:26:23"/>
  </r>
  <r>
    <n v="3626"/>
    <s v="These are your lives."/>
    <s v="The first four-week performance run for our dance-theatre company, Geste Records, to be performed at The Yard Theatre in September."/>
    <x v="4"/>
    <n v="4073"/>
    <x v="3"/>
    <s v="GB"/>
    <s v="GBP"/>
    <n v="1408204857"/>
    <x v="2778"/>
    <b v="0"/>
    <n v="48"/>
    <b v="1"/>
    <s v="theater/plays"/>
    <n v="102"/>
    <n v="84.85"/>
    <x v="8"/>
    <s v="plays"/>
    <x v="2778"/>
    <d v="2014-08-16T16:00:57"/>
  </r>
  <r>
    <n v="3221"/>
    <s v="The Hitchhiker's Guide to the Family"/>
    <s v="A one-man show about love, loss, and motorways, written &amp; performed by Ben Norris. Help us get to the 2015 Edinburgh Fringe and beyond!"/>
    <x v="4"/>
    <n v="4137"/>
    <x v="3"/>
    <s v="GB"/>
    <s v="GBP"/>
    <n v="1436114603"/>
    <x v="2779"/>
    <b v="1"/>
    <n v="113"/>
    <b v="1"/>
    <s v="theater/plays"/>
    <n v="103"/>
    <n v="36.61"/>
    <x v="8"/>
    <s v="plays"/>
    <x v="2779"/>
    <d v="2015-07-05T16:43:23"/>
  </r>
  <r>
    <n v="3502"/>
    <s v="Dickhead"/>
    <s v="Dickhead is a play about one man's struggle with the dicks in his head. If you want to know more stop being a twat and put out...please"/>
    <x v="4"/>
    <n v="4216"/>
    <x v="3"/>
    <s v="US"/>
    <s v="USD"/>
    <n v="1458100740"/>
    <x v="2780"/>
    <b v="0"/>
    <n v="31"/>
    <b v="1"/>
    <s v="theater/plays"/>
    <n v="105"/>
    <n v="136"/>
    <x v="8"/>
    <s v="plays"/>
    <x v="2780"/>
    <d v="2016-03-16T03:59:00"/>
  </r>
  <r>
    <n v="3359"/>
    <s v="BEIRUT, LADY OF LEBANON"/>
    <s v="A Theatrical Production Celebrating the Lebanese Culture and the Human Spirit in Time of War."/>
    <x v="4"/>
    <n v="4250"/>
    <x v="3"/>
    <s v="US"/>
    <s v="USD"/>
    <n v="1487985734"/>
    <x v="2781"/>
    <b v="0"/>
    <n v="23"/>
    <b v="1"/>
    <s v="theater/plays"/>
    <n v="106"/>
    <n v="184.78"/>
    <x v="8"/>
    <s v="plays"/>
    <x v="2781"/>
    <d v="2017-02-25T01:22:14"/>
  </r>
  <r>
    <n v="3273"/>
    <s v="Toscana, or What I Remember"/>
    <s v="We're bringing Tuscany to the Cherry Lane Theatre with a new play about memory and how we deal with people we love but we can't stand."/>
    <x v="4"/>
    <n v="4296"/>
    <x v="3"/>
    <s v="US"/>
    <s v="USD"/>
    <n v="1473879600"/>
    <x v="2782"/>
    <b v="1"/>
    <n v="21"/>
    <b v="1"/>
    <s v="theater/plays"/>
    <n v="107"/>
    <n v="204.57"/>
    <x v="8"/>
    <s v="plays"/>
    <x v="2782"/>
    <d v="2016-09-14T19:00:00"/>
  </r>
  <r>
    <n v="3315"/>
    <s v="Red and The Wolf: A Prospero Theatre Production"/>
    <s v="Help Prospero take its Dark Retelling of the &quot;Red&quot; story to Edinburgh! The Forest breathes and waits...will you join us?"/>
    <x v="4"/>
    <n v="4400"/>
    <x v="3"/>
    <s v="GB"/>
    <s v="GBP"/>
    <n v="1462519041"/>
    <x v="2783"/>
    <b v="0"/>
    <n v="89"/>
    <b v="1"/>
    <s v="theater/plays"/>
    <n v="110"/>
    <n v="49.44"/>
    <x v="8"/>
    <s v="plays"/>
    <x v="2783"/>
    <d v="2016-05-06T07:17:2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40"/>
    <n v="8537"/>
    <x v="3"/>
    <s v="US"/>
    <s v="USD"/>
    <n v="1406854800"/>
    <x v="2784"/>
    <b v="0"/>
    <n v="94"/>
    <b v="1"/>
    <s v="theater/musical"/>
    <n v="107"/>
    <n v="90.82"/>
    <x v="8"/>
    <s v="musical"/>
    <x v="2784"/>
    <d v="2014-08-01T01:00:00"/>
  </r>
  <r>
    <n v="3398"/>
    <s v="Lord of the Flies - Syracuse University"/>
    <s v="We're mounting a theatrical adaptation of Lord of the Flies completely student directed, produced, designed, managed and performed."/>
    <x v="4"/>
    <n v="4443"/>
    <x v="3"/>
    <s v="US"/>
    <s v="USD"/>
    <n v="1416589200"/>
    <x v="2785"/>
    <b v="0"/>
    <n v="65"/>
    <b v="1"/>
    <s v="theater/plays"/>
    <n v="111"/>
    <n v="68.349999999999994"/>
    <x v="8"/>
    <s v="plays"/>
    <x v="2785"/>
    <d v="2014-11-21T17:00:00"/>
  </r>
  <r>
    <n v="47"/>
    <s v="Jane Don't Date - TV pilot (sitcom)"/>
    <s v="Cursed with attracting odd men, an independent woman takes on the Chicago dating scene again with the help of her offbeat friends."/>
    <x v="9"/>
    <n v="5380.55"/>
    <x v="3"/>
    <s v="US"/>
    <s v="USD"/>
    <n v="1419021607"/>
    <x v="2786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x v="59"/>
    <n v="2159"/>
    <x v="3"/>
    <s v="GB"/>
    <s v="GBP"/>
    <n v="1425211200"/>
    <x v="2787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x v="12"/>
    <n v="7527"/>
    <x v="3"/>
    <s v="CA"/>
    <s v="CAD"/>
    <n v="1407736740"/>
    <x v="2788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x v="84"/>
    <n v="2385"/>
    <x v="3"/>
    <s v="US"/>
    <s v="USD"/>
    <n v="1352937600"/>
    <x v="2789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x v="41"/>
    <n v="16145.12"/>
    <x v="3"/>
    <s v="US"/>
    <s v="USD"/>
    <n v="1367773211"/>
    <x v="2790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x v="9"/>
    <n v="5388.79"/>
    <x v="3"/>
    <s v="US"/>
    <s v="USD"/>
    <n v="1309694266"/>
    <x v="2791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x v="5"/>
    <n v="21679"/>
    <x v="3"/>
    <s v="US"/>
    <s v="USD"/>
    <n v="1352511966"/>
    <x v="2792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x v="32"/>
    <n v="26978"/>
    <x v="3"/>
    <s v="US"/>
    <s v="USD"/>
    <n v="1463146848"/>
    <x v="2793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x v="24"/>
    <n v="6485"/>
    <x v="3"/>
    <s v="US"/>
    <s v="USD"/>
    <n v="1430331268"/>
    <x v="2794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x v="30"/>
    <n v="10804.45"/>
    <x v="3"/>
    <s v="US"/>
    <s v="USD"/>
    <n v="1335562320"/>
    <x v="2795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x v="363"/>
    <n v="3036"/>
    <x v="3"/>
    <s v="US"/>
    <s v="USD"/>
    <n v="1394071339"/>
    <x v="2796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x v="269"/>
    <n v="3015.73"/>
    <x v="3"/>
    <s v="US"/>
    <s v="USD"/>
    <n v="1304920740"/>
    <x v="2797"/>
    <b v="0"/>
    <n v="35"/>
    <b v="1"/>
    <s v="film &amp; video/documentary"/>
    <n v="108"/>
    <n v="86.16"/>
    <x v="0"/>
    <s v="documentary"/>
    <x v="2797"/>
    <d v="2011-05-09T05:59:00"/>
  </r>
  <r>
    <n v="3523"/>
    <s v="Magnificence"/>
    <s v="An old play about our world. Set in 1970s England, Magnificence is a gut-wrenching story of radicalisation, idealism and pity."/>
    <x v="4"/>
    <n v="4546"/>
    <x v="3"/>
    <s v="GB"/>
    <s v="GBP"/>
    <n v="1474844400"/>
    <x v="2798"/>
    <b v="0"/>
    <n v="80"/>
    <b v="1"/>
    <s v="theater/plays"/>
    <n v="114"/>
    <n v="56.83"/>
    <x v="8"/>
    <s v="plays"/>
    <x v="2798"/>
    <d v="2016-09-25T23:00:00"/>
  </r>
  <r>
    <n v="797"/>
    <s v="Lust Control NEW CD!!!"/>
    <s v="Help Lust Control Kickstart their first cd in 20 years!!  To be mixed by Rocky Gray (Living Sacrifice, Soul Embraced, Evanescence)!!"/>
    <x v="1"/>
    <n v="3226"/>
    <x v="3"/>
    <s v="US"/>
    <s v="USD"/>
    <n v="1335672000"/>
    <x v="2799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x v="304"/>
    <n v="1941"/>
    <x v="3"/>
    <s v="US"/>
    <s v="USD"/>
    <n v="1363952225"/>
    <x v="2800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x v="364"/>
    <n v="5858.84"/>
    <x v="3"/>
    <s v="US"/>
    <s v="USD"/>
    <n v="1466697625"/>
    <x v="2801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x v="199"/>
    <n v="4952"/>
    <x v="3"/>
    <s v="US"/>
    <s v="USD"/>
    <n v="1423668220"/>
    <x v="2802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x v="75"/>
    <n v="9700"/>
    <x v="3"/>
    <s v="US"/>
    <s v="USD"/>
    <n v="1467242995"/>
    <x v="2803"/>
    <b v="0"/>
    <n v="86"/>
    <b v="1"/>
    <s v="photography/photobooks"/>
    <n v="108"/>
    <n v="112.79"/>
    <x v="7"/>
    <s v="photobooks"/>
    <x v="2803"/>
    <d v="2016-06-29T23:29:55"/>
  </r>
  <r>
    <n v="3673"/>
    <s v="CHILD Z"/>
    <s v="Zoe is a teenage girl growing up in a deeply disturbing society. If those paid to protect her aren't listening, then who is?"/>
    <x v="4"/>
    <n v="4545"/>
    <x v="3"/>
    <s v="GB"/>
    <s v="GBP"/>
    <n v="1415191920"/>
    <x v="2804"/>
    <b v="0"/>
    <n v="114"/>
    <b v="1"/>
    <s v="theater/plays"/>
    <n v="114"/>
    <n v="39.869999999999997"/>
    <x v="8"/>
    <s v="plays"/>
    <x v="2804"/>
    <d v="2014-11-05T12:52:00"/>
  </r>
  <r>
    <n v="1466"/>
    <s v="WAYO 104.3 FM ROCHESTER, NY"/>
    <s v="WAYO needs your financial support to operate in 2016. Help keep the creativity and ideas of the Rochester community on the radio!"/>
    <x v="146"/>
    <n v="17260.37"/>
    <x v="3"/>
    <s v="US"/>
    <s v="USD"/>
    <n v="1452574800"/>
    <x v="2805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x v="365"/>
    <n v="47978"/>
    <x v="3"/>
    <s v="US"/>
    <s v="USD"/>
    <n v="1360938109"/>
    <x v="2806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x v="196"/>
    <n v="4045.93"/>
    <x v="3"/>
    <s v="BE"/>
    <s v="EUR"/>
    <n v="1477210801"/>
    <x v="2807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x v="29"/>
    <n v="2706.23"/>
    <x v="3"/>
    <s v="US"/>
    <s v="USD"/>
    <n v="1304561633"/>
    <x v="2808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x v="26"/>
    <n v="1080"/>
    <x v="3"/>
    <s v="US"/>
    <s v="USD"/>
    <n v="1422750707"/>
    <x v="2809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x v="41"/>
    <n v="16200"/>
    <x v="3"/>
    <s v="DK"/>
    <s v="DKK"/>
    <n v="1458579568"/>
    <x v="2810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x v="29"/>
    <n v="2710"/>
    <x v="3"/>
    <s v="US"/>
    <s v="USD"/>
    <n v="1403326740"/>
    <x v="281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x v="41"/>
    <n v="16232"/>
    <x v="3"/>
    <s v="US"/>
    <s v="USD"/>
    <n v="1434212714"/>
    <x v="2812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x v="9"/>
    <n v="5396"/>
    <x v="3"/>
    <s v="US"/>
    <s v="USD"/>
    <n v="1483208454"/>
    <x v="2813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x v="1"/>
    <n v="3250"/>
    <x v="3"/>
    <s v="US"/>
    <s v="USD"/>
    <n v="1399186740"/>
    <x v="2814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x v="59"/>
    <n v="2154.66"/>
    <x v="3"/>
    <s v="US"/>
    <s v="USD"/>
    <n v="1415815393"/>
    <x v="2815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x v="58"/>
    <n v="8109"/>
    <x v="3"/>
    <s v="US"/>
    <s v="USD"/>
    <n v="1461369600"/>
    <x v="2816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x v="71"/>
    <n v="19523.310000000001"/>
    <x v="3"/>
    <s v="US"/>
    <s v="USD"/>
    <n v="1455253140"/>
    <x v="2817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x v="92"/>
    <n v="920"/>
    <x v="3"/>
    <s v="US"/>
    <s v="USD"/>
    <n v="1348545540"/>
    <x v="2818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x v="1"/>
    <n v="3236"/>
    <x v="3"/>
    <s v="US"/>
    <s v="USD"/>
    <n v="1397862000"/>
    <x v="2819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x v="1"/>
    <n v="3231"/>
    <x v="3"/>
    <s v="US"/>
    <s v="USD"/>
    <n v="1387072685"/>
    <x v="2820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x v="58"/>
    <n v="8091"/>
    <x v="3"/>
    <s v="US"/>
    <s v="USD"/>
    <n v="1437627540"/>
    <x v="2821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x v="48"/>
    <n v="430"/>
    <x v="3"/>
    <s v="US"/>
    <s v="USD"/>
    <n v="1472621760"/>
    <x v="2822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x v="30"/>
    <n v="10800"/>
    <x v="3"/>
    <s v="US"/>
    <s v="USD"/>
    <n v="1417321515"/>
    <x v="2823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x v="13"/>
    <n v="53769"/>
    <x v="3"/>
    <s v="US"/>
    <s v="USD"/>
    <n v="1428643974"/>
    <x v="2824"/>
    <b v="0"/>
    <n v="119"/>
    <b v="1"/>
    <s v="technology/hardware"/>
    <n v="108"/>
    <n v="451.84"/>
    <x v="1"/>
    <s v="hardware"/>
    <x v="2824"/>
    <d v="2015-04-10T05:32:54"/>
  </r>
  <r>
    <n v="3416"/>
    <s v="'I and The Village' by Silva Semerciyan - World Premiere"/>
    <s v="Be part of bringing this witty, engaging &amp; important play by award-winning writer Silva Semerciyan to London's Theatre 503 this summer."/>
    <x v="4"/>
    <n v="4784"/>
    <x v="3"/>
    <s v="GB"/>
    <s v="GBP"/>
    <n v="1429813800"/>
    <x v="2825"/>
    <b v="0"/>
    <n v="30"/>
    <b v="1"/>
    <s v="theater/plays"/>
    <n v="120"/>
    <n v="159.47"/>
    <x v="8"/>
    <s v="plays"/>
    <x v="2825"/>
    <d v="2015-04-23T18:30:00"/>
  </r>
  <r>
    <n v="3212"/>
    <s v="Campo Maldito"/>
    <s v="Help us bring our production of Campo Maldito to New York AND San Francisco!"/>
    <x v="4"/>
    <n v="5050"/>
    <x v="3"/>
    <s v="US"/>
    <s v="USD"/>
    <n v="1407524751"/>
    <x v="2826"/>
    <b v="1"/>
    <n v="94"/>
    <b v="1"/>
    <s v="theater/plays"/>
    <n v="126"/>
    <n v="53.72"/>
    <x v="8"/>
    <s v="plays"/>
    <x v="2826"/>
    <d v="2014-08-08T19:05:51"/>
  </r>
  <r>
    <n v="3162"/>
    <s v="Your Radio Adventure!"/>
    <s v="Radio show meets interactive novel, accompanied by live foley, music, and audience participation. YOU choose what happens next!"/>
    <x v="4"/>
    <n v="5086"/>
    <x v="3"/>
    <s v="US"/>
    <s v="USD"/>
    <n v="1404698400"/>
    <x v="2827"/>
    <b v="1"/>
    <n v="63"/>
    <b v="1"/>
    <s v="theater/plays"/>
    <n v="127"/>
    <n v="80.73"/>
    <x v="8"/>
    <s v="plays"/>
    <x v="2827"/>
    <d v="2014-07-07T02:00:00"/>
  </r>
  <r>
    <n v="3589"/>
    <s v="God is a Woman (The Untitled Mitchell Buckley Project)"/>
    <s v="After being officially selected for the 2015 FringeNYC Festival, we are looking for your help to put on this new and exciting play!"/>
    <x v="4"/>
    <n v="5100"/>
    <x v="3"/>
    <s v="US"/>
    <s v="USD"/>
    <n v="1432654347"/>
    <x v="2828"/>
    <b v="0"/>
    <n v="62"/>
    <b v="1"/>
    <s v="theater/plays"/>
    <n v="128"/>
    <n v="82.26"/>
    <x v="8"/>
    <s v="plays"/>
    <x v="2828"/>
    <d v="2015-05-26T15:32:27"/>
  </r>
  <r>
    <n v="3131"/>
    <s v="SNAKE EYES"/>
    <s v="A Staged Reading of &quot;Snake Eyes,&quot; a new play by Alex Rafala"/>
    <x v="177"/>
    <n v="645"/>
    <x v="2"/>
    <s v="US"/>
    <s v="USD"/>
    <n v="1491656045"/>
    <x v="2829"/>
    <b v="0"/>
    <n v="12"/>
    <b v="0"/>
    <s v="theater/plays"/>
    <n v="16"/>
    <n v="53.75"/>
    <x v="8"/>
    <s v="plays"/>
    <x v="2829"/>
    <d v="2017-04-08T12:54:05"/>
  </r>
  <r>
    <n v="3179"/>
    <s v="I Do Wonder"/>
    <s v="A Sci-fi play in several vignettes that will narrate an alternate history in the mid-20th century."/>
    <x v="148"/>
    <n v="4794.82"/>
    <x v="3"/>
    <s v="US"/>
    <s v="USD"/>
    <n v="1367859071"/>
    <x v="2830"/>
    <b v="1"/>
    <n v="62"/>
    <b v="1"/>
    <s v="theater/plays"/>
    <n v="114"/>
    <n v="77.34"/>
    <x v="8"/>
    <s v="plays"/>
    <x v="2830"/>
    <d v="2013-05-06T16:51:11"/>
  </r>
  <r>
    <n v="2934"/>
    <s v="Songs for a New World"/>
    <s v="Powerful community theatre production of Jason Robert Brown's &quot;Songs for a New World&quot; in London, Ontario."/>
    <x v="29"/>
    <n v="2700"/>
    <x v="3"/>
    <s v="CA"/>
    <s v="CAD"/>
    <n v="1402845364"/>
    <x v="2831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x v="40"/>
    <n v="8620"/>
    <x v="3"/>
    <s v="CA"/>
    <s v="CAD"/>
    <n v="1418580591"/>
    <x v="2832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x v="1"/>
    <n v="3225"/>
    <x v="3"/>
    <s v="US"/>
    <s v="USD"/>
    <n v="1435359600"/>
    <x v="2833"/>
    <b v="0"/>
    <n v="42"/>
    <b v="1"/>
    <s v="theater/spaces"/>
    <n v="108"/>
    <n v="76.790000000000006"/>
    <x v="8"/>
    <s v="spaces"/>
    <x v="2833"/>
    <d v="2015-06-26T23:00:00"/>
  </r>
  <r>
    <n v="3724"/>
    <s v="Send 'Bin Laden: The One Man Show' to Hollywood!"/>
    <s v="One man, one monster, one unforgettable act of violence. This is the story of the worldâ€™s most notorious terrorist. It is going to USA"/>
    <x v="298"/>
    <n v="4409.55"/>
    <x v="3"/>
    <s v="GB"/>
    <s v="GBP"/>
    <n v="1462402800"/>
    <x v="2834"/>
    <b v="0"/>
    <n v="89"/>
    <b v="1"/>
    <s v="theater/plays"/>
    <n v="103"/>
    <n v="49.55"/>
    <x v="8"/>
    <s v="plays"/>
    <x v="2834"/>
    <d v="2016-05-04T23:00:00"/>
  </r>
  <r>
    <n v="3184"/>
    <s v="Equus at Frenetic Theatre"/>
    <s v="Equus is the story of a psychiatrist treating a teenaged boy who blinds six horses with a metal spike."/>
    <x v="298"/>
    <n v="4610"/>
    <x v="3"/>
    <s v="US"/>
    <s v="USD"/>
    <n v="1404258631"/>
    <x v="2835"/>
    <b v="1"/>
    <n v="46"/>
    <b v="1"/>
    <s v="theater/plays"/>
    <n v="107"/>
    <n v="100.22"/>
    <x v="8"/>
    <s v="plays"/>
    <x v="2835"/>
    <d v="2014-07-01T23:50:31"/>
  </r>
  <r>
    <n v="2851"/>
    <s v="The Divideâ€ A Great New Controversial Play."/>
    <s v="Set in Southern America â€œThe Divideâ€ is a stage play that touches on the issues that are forefront in America and the world."/>
    <x v="131"/>
    <n v="0"/>
    <x v="1"/>
    <s v="IE"/>
    <s v="EUR"/>
    <n v="1454109420"/>
    <x v="2836"/>
    <b v="0"/>
    <n v="0"/>
    <b v="0"/>
    <s v="theater/plays"/>
    <n v="0"/>
    <n v="0"/>
    <x v="8"/>
    <s v="plays"/>
    <x v="2836"/>
    <d v="2016-01-29T23:17:00"/>
  </r>
  <r>
    <n v="4099"/>
    <s v="L.U.N.A. Theatre Company produces &quot;Steel Magnolias&quot;"/>
    <s v="L.U.N.A. (Love, Understanding, Nurturing, and Awareness) is a non-profit organization dedicated to helping raise awareness for causes."/>
    <x v="131"/>
    <n v="50"/>
    <x v="1"/>
    <s v="US"/>
    <s v="USD"/>
    <n v="1472847873"/>
    <x v="2837"/>
    <b v="0"/>
    <n v="1"/>
    <b v="0"/>
    <s v="theater/plays"/>
    <n v="1"/>
    <n v="50"/>
    <x v="8"/>
    <s v="plays"/>
    <x v="2837"/>
    <d v="2016-09-02T20:24:33"/>
  </r>
  <r>
    <n v="2808"/>
    <s v="PICNIC, by William Inge: An Inaugural Production"/>
    <s v="Seat of the Pants mounts our first show in a black box space that could become permanent; can you help us excel and seal the deal?"/>
    <x v="131"/>
    <n v="4511"/>
    <x v="3"/>
    <s v="US"/>
    <s v="USD"/>
    <n v="1440274735"/>
    <x v="2838"/>
    <b v="0"/>
    <n v="69"/>
    <b v="1"/>
    <s v="theater/plays"/>
    <n v="100"/>
    <n v="65.38"/>
    <x v="8"/>
    <s v="plays"/>
    <x v="2838"/>
    <d v="2015-08-22T20:18:55"/>
  </r>
  <r>
    <n v="3674"/>
    <s v="FAUST.hier und jetzt"/>
    <s v="Theaterprojekt 12. Kl. Waldorfschule Essen. 2 junge Regisseure bringen volles Engagement &amp; Zeit ein. FÃ¼r ihre Finanzierung sammeln wir."/>
    <x v="131"/>
    <n v="4500"/>
    <x v="3"/>
    <s v="DE"/>
    <s v="EUR"/>
    <n v="1472936229"/>
    <x v="2839"/>
    <b v="0"/>
    <n v="31"/>
    <b v="1"/>
    <s v="theater/plays"/>
    <n v="100"/>
    <n v="145.16"/>
    <x v="8"/>
    <s v="plays"/>
    <x v="2839"/>
    <d v="2016-09-03T20:57:09"/>
  </r>
  <r>
    <n v="3344"/>
    <s v="The Other Group Theatre"/>
    <s v="We are a company of crafted and trained actors, writers and directors dedicated to the principles set by the legendary Group Theatre."/>
    <x v="131"/>
    <n v="4565"/>
    <x v="3"/>
    <s v="US"/>
    <s v="USD"/>
    <n v="1409374093"/>
    <x v="2840"/>
    <b v="0"/>
    <n v="40"/>
    <b v="1"/>
    <s v="theater/plays"/>
    <n v="101"/>
    <n v="114.13"/>
    <x v="8"/>
    <s v="plays"/>
    <x v="2840"/>
    <d v="2014-08-30T04:48:13"/>
  </r>
  <r>
    <n v="3160"/>
    <s v="We Play Chekhov"/>
    <s v="Two stories by Anton Chekhov adapted for the stage and performed back-to-back in a stunning live theatrical performance."/>
    <x v="131"/>
    <n v="4569"/>
    <x v="3"/>
    <s v="US"/>
    <s v="USD"/>
    <n v="1407905940"/>
    <x v="2841"/>
    <b v="1"/>
    <n v="57"/>
    <b v="1"/>
    <s v="theater/plays"/>
    <n v="102"/>
    <n v="80.16"/>
    <x v="8"/>
    <s v="plays"/>
    <x v="2841"/>
    <d v="2014-08-13T04:59:00"/>
  </r>
  <r>
    <n v="3723"/>
    <s v="Beauty and the Beast"/>
    <s v="Saltmine Theatre Company present Beauty and the Beast:"/>
    <x v="131"/>
    <n v="4592"/>
    <x v="3"/>
    <s v="GB"/>
    <s v="GBP"/>
    <n v="1417374262"/>
    <x v="2842"/>
    <b v="0"/>
    <n v="63"/>
    <b v="1"/>
    <s v="theater/plays"/>
    <n v="102"/>
    <n v="72.89"/>
    <x v="8"/>
    <s v="plays"/>
    <x v="2842"/>
    <d v="2014-11-30T19:04:22"/>
  </r>
  <r>
    <n v="3217"/>
    <s v="Wake Up Call @ IRT Theater"/>
    <s v="Wake Up Call is a comedic play about a group of hotel employees working on Christmas Eve."/>
    <x v="131"/>
    <n v="5221"/>
    <x v="3"/>
    <s v="US"/>
    <s v="USD"/>
    <n v="1478264784"/>
    <x v="2843"/>
    <b v="1"/>
    <n v="104"/>
    <b v="1"/>
    <s v="theater/plays"/>
    <n v="116"/>
    <n v="50.2"/>
    <x v="8"/>
    <s v="plays"/>
    <x v="2843"/>
    <d v="2016-11-04T13:06:24"/>
  </r>
  <r>
    <n v="3276"/>
    <s v="We The Astronomers"/>
    <s v="In 2016, KO Theatre presents a world premiere play in Toronto, ON about faith, home, and the secrets we keep from those we love."/>
    <x v="131"/>
    <n v="5258"/>
    <x v="3"/>
    <s v="CA"/>
    <s v="CAD"/>
    <n v="1459483140"/>
    <x v="2844"/>
    <b v="1"/>
    <n v="100"/>
    <b v="1"/>
    <s v="theater/plays"/>
    <n v="117"/>
    <n v="52.58"/>
    <x v="8"/>
    <s v="plays"/>
    <x v="2844"/>
    <d v="2016-04-01T03:59:00"/>
  </r>
  <r>
    <n v="3293"/>
    <s v="Threefold Social Organism Theatre Project"/>
    <s v="In 1917 Rudolf Steiner's Threefold Social Organism was an attempt to save a devastated Europe. 100 years later do we have a new chance?"/>
    <x v="131"/>
    <n v="7670"/>
    <x v="3"/>
    <s v="NZ"/>
    <s v="NZD"/>
    <n v="1488622352"/>
    <x v="2845"/>
    <b v="0"/>
    <n v="91"/>
    <b v="1"/>
    <s v="theater/plays"/>
    <n v="170"/>
    <n v="84.29"/>
    <x v="8"/>
    <s v="plays"/>
    <x v="2845"/>
    <d v="2017-03-04T10:12:32"/>
  </r>
  <r>
    <n v="3473"/>
    <s v="King Sisyphus"/>
    <s v="A modern telling of the Greek myth. Sisyphus defies the Gods and attempts to change the world order... but can he overcome his fate?"/>
    <x v="366"/>
    <n v="4900"/>
    <x v="3"/>
    <s v="US"/>
    <s v="USD"/>
    <n v="1426883220"/>
    <x v="2846"/>
    <b v="0"/>
    <n v="33"/>
    <b v="1"/>
    <s v="theater/plays"/>
    <n v="100"/>
    <n v="148.47999999999999"/>
    <x v="8"/>
    <s v="plays"/>
    <x v="2846"/>
    <d v="2015-03-20T20:27:00"/>
  </r>
  <r>
    <n v="3768"/>
    <s v="Unexpected Stage's Dani Girl, A New Musical"/>
    <s v="Meet Dani, a 9 year old battling leukemia. This witty musical inspires us to believe in the indomitable power of human imagination."/>
    <x v="4"/>
    <n v="4306.1099999999997"/>
    <x v="3"/>
    <s v="US"/>
    <s v="USD"/>
    <n v="1402594090"/>
    <x v="2847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x v="9"/>
    <n v="5410"/>
    <x v="3"/>
    <s v="US"/>
    <s v="USD"/>
    <n v="1479175680"/>
    <x v="2848"/>
    <b v="0"/>
    <n v="57"/>
    <b v="1"/>
    <s v="theater/musical"/>
    <n v="108"/>
    <n v="94.91"/>
    <x v="8"/>
    <s v="musical"/>
    <x v="2848"/>
    <d v="2016-11-15T02:08:00"/>
  </r>
  <r>
    <n v="3285"/>
    <s v="By Morning"/>
    <s v="A new play by Matthew Gasda"/>
    <x v="367"/>
    <n v="5604"/>
    <x v="3"/>
    <s v="US"/>
    <s v="USD"/>
    <n v="1488258000"/>
    <x v="2849"/>
    <b v="0"/>
    <n v="81"/>
    <b v="1"/>
    <s v="theater/plays"/>
    <n v="112"/>
    <n v="69.19"/>
    <x v="8"/>
    <s v="plays"/>
    <x v="2849"/>
    <d v="2017-02-28T05:00:00"/>
  </r>
  <r>
    <n v="21"/>
    <s v="Life of an Ingredient: The Pilot Episode"/>
    <s v="â€œLIFE of an INGREDIENT,&quot; a series that tells the story of the greatest chef &amp; farm collaborators in todayâ€™s marketplace."/>
    <x v="314"/>
    <n v="20190"/>
    <x v="3"/>
    <s v="US"/>
    <s v="USD"/>
    <n v="1411743789"/>
    <x v="2850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x v="106"/>
    <n v="38082.69"/>
    <x v="3"/>
    <s v="US"/>
    <s v="USD"/>
    <n v="1442345940"/>
    <x v="2851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x v="41"/>
    <n v="16373"/>
    <x v="3"/>
    <s v="US"/>
    <s v="USD"/>
    <n v="1364236524"/>
    <x v="2852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x v="368"/>
    <n v="137254.84"/>
    <x v="3"/>
    <s v="US"/>
    <s v="USD"/>
    <n v="1399669200"/>
    <x v="2853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x v="369"/>
    <n v="63460.18"/>
    <x v="3"/>
    <s v="US"/>
    <s v="USD"/>
    <n v="1447963219"/>
    <x v="2854"/>
    <b v="1"/>
    <n v="613"/>
    <b v="1"/>
    <s v="film &amp; video/documentary"/>
    <n v="109"/>
    <n v="103.52"/>
    <x v="0"/>
    <s v="documentary"/>
    <x v="2854"/>
    <d v="2015-11-19T20:00:19"/>
  </r>
  <r>
    <n v="3856"/>
    <s v="&quot;Trouble at the Gate&quot; play"/>
    <s v="Thought-provoking drama about one who gets so caught up in churchwork, loses the true meaning of serving God, &amp; has TROUBLE AT THE GATE"/>
    <x v="9"/>
    <n v="1"/>
    <x v="1"/>
    <s v="US"/>
    <s v="USD"/>
    <n v="1425833403"/>
    <x v="2855"/>
    <b v="0"/>
    <n v="1"/>
    <b v="0"/>
    <s v="theater/plays"/>
    <n v="0"/>
    <n v="1"/>
    <x v="8"/>
    <s v="plays"/>
    <x v="2855"/>
    <d v="2015-03-08T16:50:03"/>
  </r>
  <r>
    <n v="723"/>
    <s v="The 2015 Pro Football Beast Book"/>
    <s v="The Definitive (and Slightly Ridiculous) Guide to Enjoying the 2015 Pro Football Season"/>
    <x v="9"/>
    <n v="5469"/>
    <x v="3"/>
    <s v="US"/>
    <s v="USD"/>
    <n v="1438228740"/>
    <x v="2856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x v="300"/>
    <n v="1860"/>
    <x v="3"/>
    <s v="US"/>
    <s v="USD"/>
    <n v="1358755140"/>
    <x v="2857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x v="48"/>
    <n v="435"/>
    <x v="3"/>
    <s v="US"/>
    <s v="USD"/>
    <n v="1387601040"/>
    <x v="2858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x v="235"/>
    <n v="2945"/>
    <x v="3"/>
    <s v="US"/>
    <s v="USD"/>
    <n v="1458480560"/>
    <x v="2859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x v="370"/>
    <n v="20426"/>
    <x v="3"/>
    <s v="US"/>
    <s v="USD"/>
    <n v="1460764800"/>
    <x v="2860"/>
    <b v="1"/>
    <n v="206"/>
    <b v="1"/>
    <s v="music/rock"/>
    <n v="109"/>
    <n v="99.16"/>
    <x v="3"/>
    <s v="rock"/>
    <x v="2860"/>
    <d v="2016-04-16T00:00:00"/>
  </r>
  <r>
    <n v="3926"/>
    <s v="Caryl Churchill's 'Top Girls' - NSW HSC Text"/>
    <s v="Producing syllabus-relevant theatre targeted to HSC students on the NSW Central Coast"/>
    <x v="9"/>
    <n v="15"/>
    <x v="1"/>
    <s v="AU"/>
    <s v="AUD"/>
    <n v="1419645748"/>
    <x v="2861"/>
    <b v="0"/>
    <n v="1"/>
    <b v="0"/>
    <s v="theater/plays"/>
    <n v="0"/>
    <n v="15"/>
    <x v="8"/>
    <s v="plays"/>
    <x v="2861"/>
    <d v="2014-12-27T02:02:28"/>
  </r>
  <r>
    <n v="1362"/>
    <s v="A Fantastic Affair: Karl Barth in America 1962â€“Research"/>
    <s v="The never-before-told story of Karl Barth's (first and only) journey to the United States in 1962."/>
    <x v="26"/>
    <n v="1091"/>
    <x v="3"/>
    <s v="US"/>
    <s v="USD"/>
    <n v="1378592731"/>
    <x v="2862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x v="269"/>
    <n v="3055"/>
    <x v="3"/>
    <s v="US"/>
    <s v="USD"/>
    <n v="1430154720"/>
    <x v="2863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x v="29"/>
    <n v="2729"/>
    <x v="3"/>
    <s v="GB"/>
    <s v="GBP"/>
    <n v="1430439411"/>
    <x v="2864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x v="4"/>
    <n v="4340.7"/>
    <x v="3"/>
    <s v="US"/>
    <s v="USD"/>
    <n v="1365609271"/>
    <x v="2865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x v="20"/>
    <n v="18472"/>
    <x v="3"/>
    <s v="US"/>
    <s v="USD"/>
    <n v="1475762400"/>
    <x v="2866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x v="40"/>
    <n v="8730"/>
    <x v="2"/>
    <s v="US"/>
    <s v="USD"/>
    <n v="1489775641"/>
    <x v="2867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x v="59"/>
    <n v="2175"/>
    <x v="3"/>
    <s v="US"/>
    <s v="USD"/>
    <n v="1483822800"/>
    <x v="2868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x v="115"/>
    <n v="980"/>
    <x v="3"/>
    <s v="US"/>
    <s v="USD"/>
    <n v="1367902740"/>
    <x v="2869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x v="371"/>
    <n v="6041.55"/>
    <x v="3"/>
    <s v="US"/>
    <s v="USD"/>
    <n v="1324014521"/>
    <x v="2870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x v="29"/>
    <n v="2734.11"/>
    <x v="3"/>
    <s v="US"/>
    <s v="USD"/>
    <n v="1349517540"/>
    <x v="287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x v="372"/>
    <n v="7053.61"/>
    <x v="3"/>
    <s v="US"/>
    <s v="USD"/>
    <n v="1323747596"/>
    <x v="2872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x v="9"/>
    <n v="5433"/>
    <x v="3"/>
    <s v="US"/>
    <s v="USD"/>
    <n v="1396463800"/>
    <x v="2873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x v="1"/>
    <n v="3258"/>
    <x v="3"/>
    <s v="US"/>
    <s v="USD"/>
    <n v="1464199591"/>
    <x v="2874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34"/>
    <n v="13685.99"/>
    <x v="3"/>
    <s v="US"/>
    <s v="USD"/>
    <n v="1444778021"/>
    <x v="2875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x v="272"/>
    <n v="1361"/>
    <x v="3"/>
    <s v="AU"/>
    <s v="AUD"/>
    <n v="1430488740"/>
    <x v="287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x v="24"/>
    <n v="6530"/>
    <x v="3"/>
    <s v="US"/>
    <s v="USD"/>
    <n v="1460936694"/>
    <x v="2877"/>
    <b v="0"/>
    <n v="69"/>
    <b v="1"/>
    <s v="theater/spaces"/>
    <n v="109"/>
    <n v="94.64"/>
    <x v="8"/>
    <s v="spaces"/>
    <x v="2877"/>
    <d v="2016-04-17T23:44:54"/>
  </r>
  <r>
    <n v="3939"/>
    <s v="'Potter.' Funding 2015"/>
    <s v="'Potter.' is a parody of the popular Harry Potter series allowing aspiring actors a chance to work in a professional production."/>
    <x v="9"/>
    <n v="5"/>
    <x v="1"/>
    <s v="AU"/>
    <s v="AUD"/>
    <n v="1412656200"/>
    <x v="2878"/>
    <b v="0"/>
    <n v="1"/>
    <b v="0"/>
    <s v="theater/plays"/>
    <n v="0"/>
    <n v="5"/>
    <x v="8"/>
    <s v="plays"/>
    <x v="2878"/>
    <d v="2014-10-07T04:30:00"/>
  </r>
  <r>
    <n v="3940"/>
    <s v="Attraction"/>
    <s v="A Stage Play that will bring you to the edge of your seat , leave you thinkin and will also have you laughing while enjoyin the talent"/>
    <x v="9"/>
    <n v="11"/>
    <x v="1"/>
    <s v="US"/>
    <s v="USD"/>
    <n v="1420199351"/>
    <x v="2879"/>
    <b v="0"/>
    <n v="2"/>
    <b v="0"/>
    <s v="theater/plays"/>
    <n v="0"/>
    <n v="5.5"/>
    <x v="8"/>
    <s v="plays"/>
    <x v="2879"/>
    <d v="2015-01-02T11:49:11"/>
  </r>
  <r>
    <n v="3002"/>
    <s v="Help Fund the &quot;Back Room&quot; Arts Space at Jimmy's No 43!"/>
    <s v="Make the workshop/ small stage space at Jimmy's No 43 even better than before!"/>
    <x v="12"/>
    <n v="7595.43"/>
    <x v="3"/>
    <s v="US"/>
    <s v="USD"/>
    <n v="1356552252"/>
    <x v="2880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x v="32"/>
    <n v="27196.71"/>
    <x v="3"/>
    <s v="US"/>
    <s v="USD"/>
    <n v="1367674009"/>
    <x v="2881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x v="5"/>
    <n v="21742.78"/>
    <x v="3"/>
    <s v="US"/>
    <s v="USD"/>
    <n v="1388303940"/>
    <x v="2882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x v="27"/>
    <n v="13121"/>
    <x v="3"/>
    <s v="US"/>
    <s v="USD"/>
    <n v="1454433998"/>
    <x v="2883"/>
    <b v="0"/>
    <n v="156"/>
    <b v="1"/>
    <s v="theater/spaces"/>
    <n v="109"/>
    <n v="84.11"/>
    <x v="8"/>
    <s v="spaces"/>
    <x v="2883"/>
    <d v="2016-02-02T17:26:38"/>
  </r>
  <r>
    <n v="3944"/>
    <s v="Shakespeare Shortened School Plays"/>
    <s v="My project is to finish writing all 38 of Shakespeare's Plays into shortened 15-20 minute Shortened versions and publish them in 1 year"/>
    <x v="9"/>
    <n v="0"/>
    <x v="1"/>
    <s v="US"/>
    <s v="USD"/>
    <n v="1440690875"/>
    <x v="2884"/>
    <b v="0"/>
    <n v="0"/>
    <b v="0"/>
    <s v="theater/plays"/>
    <n v="0"/>
    <n v="0"/>
    <x v="8"/>
    <s v="plays"/>
    <x v="2884"/>
    <d v="2015-08-27T15:54:35"/>
  </r>
  <r>
    <n v="3961"/>
    <s v="New Edinburgh play"/>
    <s v="I've written a fun new play exploring the reality of gay stereotypes in 2014 - with accommodation and venue hire it needs some dough :)"/>
    <x v="9"/>
    <n v="21"/>
    <x v="1"/>
    <s v="GB"/>
    <s v="GBP"/>
    <n v="1399584210"/>
    <x v="2885"/>
    <b v="0"/>
    <n v="2"/>
    <b v="0"/>
    <s v="theater/plays"/>
    <n v="0"/>
    <n v="10.5"/>
    <x v="8"/>
    <s v="plays"/>
    <x v="2885"/>
    <d v="2014-05-08T21:23:30"/>
  </r>
  <r>
    <n v="4031"/>
    <s v="As You Like It in The Enchanted Forest Wildlife Sanctuary"/>
    <s v="HeARTistry's contemporary production of As You Like It epitomizes the wit and eloquence of William Shakespeare for a modern audience."/>
    <x v="9"/>
    <n v="0"/>
    <x v="1"/>
    <s v="US"/>
    <s v="USD"/>
    <n v="1418914964"/>
    <x v="2886"/>
    <b v="0"/>
    <n v="0"/>
    <b v="0"/>
    <s v="theater/plays"/>
    <n v="0"/>
    <n v="0"/>
    <x v="8"/>
    <s v="plays"/>
    <x v="2886"/>
    <d v="2014-12-18T15:02:44"/>
  </r>
  <r>
    <n v="4041"/>
    <s v="In the Land of Gold"/>
    <s v="A bold, colouful, vibrant play centred around the last remaining monarchy of Africa."/>
    <x v="9"/>
    <n v="21"/>
    <x v="1"/>
    <s v="GB"/>
    <s v="GBP"/>
    <n v="1473160954"/>
    <x v="2887"/>
    <b v="0"/>
    <n v="2"/>
    <b v="0"/>
    <s v="theater/plays"/>
    <n v="0"/>
    <n v="10.5"/>
    <x v="8"/>
    <s v="plays"/>
    <x v="2887"/>
    <d v="2016-09-06T11:22:34"/>
  </r>
  <r>
    <n v="4045"/>
    <s v="The Hostages"/>
    <s v="&quot;The Hostages&quot; is about a bank robbery gone wrong, as we learn more about each characters, we question who are the actually hostages..."/>
    <x v="9"/>
    <n v="1"/>
    <x v="1"/>
    <s v="AU"/>
    <s v="AUD"/>
    <n v="1408596589"/>
    <x v="2888"/>
    <b v="0"/>
    <n v="1"/>
    <b v="0"/>
    <s v="theater/plays"/>
    <n v="0"/>
    <n v="1"/>
    <x v="8"/>
    <s v="plays"/>
    <x v="2888"/>
    <d v="2014-08-21T04:49:49"/>
  </r>
  <r>
    <n v="2866"/>
    <s v="Church Folk Can Be Dangerous People"/>
    <s v="The reality is dark, sinister. The milieu is not as friendly as it claims. What is this place? Where is it? Is it your local church?"/>
    <x v="9"/>
    <n v="45"/>
    <x v="1"/>
    <s v="US"/>
    <s v="USD"/>
    <n v="1476482400"/>
    <x v="2889"/>
    <b v="0"/>
    <n v="2"/>
    <b v="0"/>
    <s v="theater/plays"/>
    <n v="1"/>
    <n v="22.5"/>
    <x v="8"/>
    <s v="plays"/>
    <x v="2889"/>
    <d v="2016-10-14T22:00:00"/>
  </r>
  <r>
    <n v="2893"/>
    <s v="REDISCOVERING KIA THE PLAY"/>
    <s v="Fundraising for REDISCOVERING KIA THE PLAY"/>
    <x v="9"/>
    <n v="25"/>
    <x v="1"/>
    <s v="US"/>
    <s v="USD"/>
    <n v="1420768800"/>
    <x v="2890"/>
    <b v="0"/>
    <n v="2"/>
    <b v="0"/>
    <s v="theater/plays"/>
    <n v="1"/>
    <n v="12.5"/>
    <x v="8"/>
    <s v="plays"/>
    <x v="2890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x v="9"/>
    <n v="39"/>
    <x v="1"/>
    <s v="US"/>
    <s v="USD"/>
    <n v="1441771218"/>
    <x v="2891"/>
    <b v="0"/>
    <n v="4"/>
    <b v="0"/>
    <s v="theater/plays"/>
    <n v="1"/>
    <n v="9.75"/>
    <x v="8"/>
    <s v="plays"/>
    <x v="2891"/>
    <d v="2015-09-09T04:00:18"/>
  </r>
  <r>
    <n v="3864"/>
    <s v="Grammar Land Performances"/>
    <s v="I want to create a theatrical performance of the book Grammar Land and present it at schools to help children learn proper grammar."/>
    <x v="9"/>
    <n v="60"/>
    <x v="1"/>
    <s v="US"/>
    <s v="USD"/>
    <n v="1447799054"/>
    <x v="2892"/>
    <b v="0"/>
    <n v="3"/>
    <b v="0"/>
    <s v="theater/plays"/>
    <n v="1"/>
    <n v="20"/>
    <x v="8"/>
    <s v="plays"/>
    <x v="2892"/>
    <d v="2015-11-17T22:24:14"/>
  </r>
  <r>
    <n v="2852"/>
    <s v="Freedom Train"/>
    <s v="Just one time back to the past on the Freedom Train will open your eyes and your lives will never ever be the same!"/>
    <x v="9"/>
    <n v="95"/>
    <x v="1"/>
    <s v="US"/>
    <s v="USD"/>
    <n v="1403312703"/>
    <x v="2893"/>
    <b v="0"/>
    <n v="6"/>
    <b v="0"/>
    <s v="theater/plays"/>
    <n v="2"/>
    <n v="15.83"/>
    <x v="8"/>
    <s v="plays"/>
    <x v="2893"/>
    <d v="2014-06-21T01:05:03"/>
  </r>
  <r>
    <n v="3742"/>
    <s v="The Jennings Family Reunion"/>
    <s v="In the midst of dealing with sending their son off to the army, Mitch and Melanie Jennings plan a family reunion to ease their sorrow."/>
    <x v="9"/>
    <n v="100"/>
    <x v="1"/>
    <s v="US"/>
    <s v="USD"/>
    <n v="1409980144"/>
    <x v="2894"/>
    <b v="0"/>
    <n v="4"/>
    <b v="0"/>
    <s v="theater/plays"/>
    <n v="2"/>
    <n v="25"/>
    <x v="8"/>
    <s v="plays"/>
    <x v="2894"/>
    <d v="2014-09-06T05:09:04"/>
  </r>
  <r>
    <n v="3919"/>
    <s v="After The Blue"/>
    <s v="Two sisters living in a Cornish seaside town attempt to hide and escape from a life- circle of deceit, abuse, incest and revenge."/>
    <x v="9"/>
    <n v="90"/>
    <x v="1"/>
    <s v="GB"/>
    <s v="GBP"/>
    <n v="1453075200"/>
    <x v="2895"/>
    <b v="0"/>
    <n v="3"/>
    <b v="0"/>
    <s v="theater/plays"/>
    <n v="2"/>
    <n v="30"/>
    <x v="8"/>
    <s v="plays"/>
    <x v="2895"/>
    <d v="2016-01-18T00:00:00"/>
  </r>
  <r>
    <n v="4047"/>
    <s v="The Bridge That Brought Us Over: The History of Gospel Music"/>
    <s v="A conservative grandmother takes her hip-hop generation grandchildren through the history of Gospel music in one night..."/>
    <x v="9"/>
    <n v="110"/>
    <x v="1"/>
    <s v="US"/>
    <s v="USD"/>
    <n v="1420938000"/>
    <x v="2896"/>
    <b v="0"/>
    <n v="4"/>
    <b v="0"/>
    <s v="theater/plays"/>
    <n v="2"/>
    <n v="27.5"/>
    <x v="8"/>
    <s v="plays"/>
    <x v="2896"/>
    <d v="2015-01-11T01:00:00"/>
  </r>
  <r>
    <n v="2874"/>
    <s v="Lead Players Theatre Company"/>
    <s v="We present Classics made for the 21st Century and we need a space! Please help us rent a space for The Importance of Being Earnest!"/>
    <x v="9"/>
    <n v="271"/>
    <x v="1"/>
    <s v="US"/>
    <s v="USD"/>
    <n v="1484684186"/>
    <x v="2897"/>
    <b v="0"/>
    <n v="3"/>
    <b v="0"/>
    <s v="theater/plays"/>
    <n v="5"/>
    <n v="90.33"/>
    <x v="8"/>
    <s v="plays"/>
    <x v="2897"/>
    <d v="2017-01-17T20:16:26"/>
  </r>
  <r>
    <n v="3857"/>
    <s v="I support Molding Heartz"/>
    <s v="The Ultimate Screenwriting Conference_x000a_is the experience showing screenwriters how to write and sell a screenplay in hollywood!"/>
    <x v="9"/>
    <n v="260"/>
    <x v="1"/>
    <s v="US"/>
    <s v="USD"/>
    <n v="1406913120"/>
    <x v="2898"/>
    <b v="0"/>
    <n v="4"/>
    <b v="0"/>
    <s v="theater/plays"/>
    <n v="5"/>
    <n v="65"/>
    <x v="8"/>
    <s v="plays"/>
    <x v="2898"/>
    <d v="2014-08-01T17:12:00"/>
  </r>
  <r>
    <n v="4025"/>
    <s v="Financement et aide Ã  la crÃ©ation"/>
    <s v="Acteurs, scÃ©naristes et metteurs en scÃ¨ne souhaitant monter, 5 piÃ¨ces de thÃ©Ã¢tre ainsi que 3 courts mÃ©trages et 2 long-mÃ©trages."/>
    <x v="9"/>
    <n v="250"/>
    <x v="1"/>
    <s v="FR"/>
    <s v="EUR"/>
    <n v="1437889336"/>
    <x v="2899"/>
    <b v="0"/>
    <n v="4"/>
    <b v="0"/>
    <s v="theater/plays"/>
    <n v="5"/>
    <n v="62.5"/>
    <x v="8"/>
    <s v="plays"/>
    <x v="2899"/>
    <d v="2015-07-26T05:42:16"/>
  </r>
  <r>
    <n v="3757"/>
    <s v="Anti-Bullying Musicalâ€¦ &quot;It's Easy!&quot;"/>
    <s v="New Anti-Bullying Musical's cast of 30 kids is ready to &quot;speak up and reach out&quot; to the world by recording a show CD!"/>
    <x v="85"/>
    <n v="3798"/>
    <x v="3"/>
    <s v="US"/>
    <s v="USD"/>
    <n v="1417465515"/>
    <x v="2900"/>
    <b v="0"/>
    <n v="50"/>
    <b v="1"/>
    <s v="theater/musical"/>
    <n v="109"/>
    <n v="75.959999999999994"/>
    <x v="8"/>
    <s v="musical"/>
    <x v="2900"/>
    <d v="2014-12-01T20:25:15"/>
  </r>
  <r>
    <n v="4089"/>
    <s v="THE SNAIL: a comedy play at Hollywood Fringe Festival 2015"/>
    <s v="&quot;The Snail&quot; is the story of Andrew, a Transgender, who discovers his identity through the relationship with parents, with peers and sex"/>
    <x v="9"/>
    <n v="240"/>
    <x v="1"/>
    <s v="US"/>
    <s v="USD"/>
    <n v="1433093700"/>
    <x v="2901"/>
    <b v="0"/>
    <n v="8"/>
    <b v="0"/>
    <s v="theater/plays"/>
    <n v="5"/>
    <n v="30"/>
    <x v="8"/>
    <s v="plays"/>
    <x v="2901"/>
    <d v="2015-05-31T17:35:00"/>
  </r>
  <r>
    <n v="5"/>
    <s v="Terry Matthews to be the NEXT star on the Network Television"/>
    <s v="The BBQ Daddy will be Filming the 1st episode of the Next Hit series to come to Network Television &quot;Bailout My Cookout&quot;"/>
    <x v="373"/>
    <n v="4390"/>
    <x v="3"/>
    <s v="US"/>
    <s v="USD"/>
    <n v="1469770500"/>
    <x v="2902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x v="29"/>
    <n v="2751"/>
    <x v="3"/>
    <s v="US"/>
    <s v="USD"/>
    <n v="1368235344"/>
    <x v="2903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x v="1"/>
    <n v="3289"/>
    <x v="3"/>
    <s v="US"/>
    <s v="USD"/>
    <n v="1396648800"/>
    <x v="2904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x v="52"/>
    <n v="71748"/>
    <x v="3"/>
    <s v="US"/>
    <s v="USD"/>
    <n v="1432416219"/>
    <x v="2905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x v="41"/>
    <n v="16520.04"/>
    <x v="3"/>
    <s v="US"/>
    <s v="USD"/>
    <n v="1472864400"/>
    <x v="2906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x v="12"/>
    <n v="7711.3"/>
    <x v="3"/>
    <s v="US"/>
    <s v="USD"/>
    <n v="1403323140"/>
    <x v="2907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x v="46"/>
    <n v="7160.12"/>
    <x v="3"/>
    <s v="US"/>
    <s v="USD"/>
    <n v="1326633269"/>
    <x v="2908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x v="13"/>
    <n v="55223"/>
    <x v="3"/>
    <s v="US"/>
    <s v="USD"/>
    <n v="1381424452"/>
    <x v="2909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x v="0"/>
    <n v="76949.820000000007"/>
    <x v="3"/>
    <s v="US"/>
    <s v="USD"/>
    <n v="1426532437"/>
    <x v="2910"/>
    <b v="1"/>
    <n v="1071"/>
    <b v="1"/>
    <s v="music/electronic music"/>
    <n v="110"/>
    <n v="71.849999999999994"/>
    <x v="3"/>
    <s v="electronic music"/>
    <x v="2910"/>
    <d v="2015-03-16T19:00:37"/>
  </r>
  <r>
    <n v="3729"/>
    <s v="Picasso at The Lapin Agile, a play by Steve Martin"/>
    <s v="Shoe-string, Independent theater with a focus on art that makes you think.  Next, we're putting on an award winning Steve Martin play!"/>
    <x v="9"/>
    <n v="362"/>
    <x v="1"/>
    <s v="US"/>
    <s v="USD"/>
    <n v="1427082912"/>
    <x v="2911"/>
    <b v="0"/>
    <n v="5"/>
    <b v="0"/>
    <s v="theater/plays"/>
    <n v="7"/>
    <n v="72.400000000000006"/>
    <x v="8"/>
    <s v="plays"/>
    <x v="2911"/>
    <d v="2015-03-23T03:55:12"/>
  </r>
  <r>
    <n v="3986"/>
    <s v="Hippolytos - Polish Tour"/>
    <s v="After a successful run at London's Cockpit Theatre, we are invited to perform in Gardzienice OPT and at Teatr Polski in Warsaw, Poland."/>
    <x v="9"/>
    <n v="488"/>
    <x v="1"/>
    <s v="GB"/>
    <s v="GBP"/>
    <n v="1462539840"/>
    <x v="2912"/>
    <b v="0"/>
    <n v="13"/>
    <b v="0"/>
    <s v="theater/plays"/>
    <n v="10"/>
    <n v="37.54"/>
    <x v="8"/>
    <s v="plays"/>
    <x v="2912"/>
    <d v="2016-05-06T13:04:00"/>
  </r>
  <r>
    <n v="1385"/>
    <s v="Chi Might Project"/>
    <s v="Musicians, singers &amp; songwriters from all over the world collaborate via YouTube in order to create an amazing album!"/>
    <x v="40"/>
    <n v="8832.49"/>
    <x v="3"/>
    <s v="DE"/>
    <s v="EUR"/>
    <n v="1461931860"/>
    <x v="2913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x v="89"/>
    <n v="551"/>
    <x v="3"/>
    <s v="US"/>
    <s v="USD"/>
    <n v="1440219540"/>
    <x v="2914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x v="35"/>
    <n v="4826"/>
    <x v="3"/>
    <s v="US"/>
    <s v="USD"/>
    <n v="1467752334"/>
    <x v="2915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x v="85"/>
    <n v="3865.55"/>
    <x v="3"/>
    <s v="US"/>
    <s v="USD"/>
    <n v="1489497886"/>
    <x v="291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x v="89"/>
    <n v="550"/>
    <x v="3"/>
    <s v="US"/>
    <s v="USD"/>
    <n v="1357160384"/>
    <x v="2917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x v="30"/>
    <n v="10950"/>
    <x v="3"/>
    <s v="US"/>
    <s v="USD"/>
    <n v="1353551160"/>
    <x v="2918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x v="59"/>
    <n v="2204"/>
    <x v="3"/>
    <s v="GB"/>
    <s v="GBP"/>
    <n v="1408039860"/>
    <x v="2919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x v="25"/>
    <n v="1655"/>
    <x v="3"/>
    <s v="US"/>
    <s v="USD"/>
    <n v="1381449600"/>
    <x v="2920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x v="5"/>
    <n v="21935"/>
    <x v="3"/>
    <s v="US"/>
    <s v="USD"/>
    <n v="1473213600"/>
    <x v="2921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x v="59"/>
    <n v="2191"/>
    <x v="3"/>
    <s v="CA"/>
    <s v="CAD"/>
    <n v="1443127082"/>
    <x v="292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x v="9"/>
    <n v="5509"/>
    <x v="3"/>
    <s v="US"/>
    <s v="USD"/>
    <n v="1465498800"/>
    <x v="2923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x v="26"/>
    <n v="1100"/>
    <x v="3"/>
    <s v="US"/>
    <s v="USD"/>
    <n v="1312212855"/>
    <x v="2924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x v="180"/>
    <n v="12106"/>
    <x v="3"/>
    <s v="US"/>
    <s v="USD"/>
    <n v="1398791182"/>
    <x v="2925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x v="374"/>
    <n v="926"/>
    <x v="3"/>
    <s v="US"/>
    <s v="USD"/>
    <n v="1417389067"/>
    <x v="2926"/>
    <b v="0"/>
    <n v="21"/>
    <b v="1"/>
    <s v="technology/space exploration"/>
    <n v="110"/>
    <n v="44.1"/>
    <x v="1"/>
    <s v="space exploration"/>
    <x v="2926"/>
    <d v="2014-11-30T23:11:07"/>
  </r>
  <r>
    <n v="3934"/>
    <s v="&quot;A Measure of Normalcy&quot;"/>
    <s v="Lost youth and lost souls struggle to find meaning amid dingy basements, vanishing malls, and a bleak Midwestern summer."/>
    <x v="9"/>
    <n v="550"/>
    <x v="1"/>
    <s v="US"/>
    <s v="USD"/>
    <n v="1443704400"/>
    <x v="2927"/>
    <b v="0"/>
    <n v="12"/>
    <b v="0"/>
    <s v="theater/plays"/>
    <n v="11"/>
    <n v="45.83"/>
    <x v="8"/>
    <s v="plays"/>
    <x v="2927"/>
    <d v="2015-10-01T13:00:00"/>
  </r>
  <r>
    <n v="3968"/>
    <s v="Scarlet Letters (a play with songs)"/>
    <s v="&quot;On the breast of her gown, in fine red cloth, appeared the letter A.&quot; But what about the rest of the alphabet?"/>
    <x v="9"/>
    <n v="527"/>
    <x v="1"/>
    <s v="US"/>
    <s v="USD"/>
    <n v="1463945673"/>
    <x v="2928"/>
    <b v="0"/>
    <n v="11"/>
    <b v="0"/>
    <s v="theater/plays"/>
    <n v="11"/>
    <n v="47.91"/>
    <x v="8"/>
    <s v="plays"/>
    <x v="2928"/>
    <d v="2016-05-22T19:34:33"/>
  </r>
  <r>
    <n v="2987"/>
    <s v="Curious Comedy's Remodel &amp; Technical Equipment Upgrade"/>
    <s v="Help Curious Comedy evolve into an independent comedy theater with a complete professional digital production studio built right in."/>
    <x v="32"/>
    <n v="27600.2"/>
    <x v="3"/>
    <s v="US"/>
    <s v="USD"/>
    <n v="1476316800"/>
    <x v="2929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x v="50"/>
    <n v="32903"/>
    <x v="3"/>
    <s v="US"/>
    <s v="USD"/>
    <n v="1416285300"/>
    <x v="2930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x v="375"/>
    <n v="9170"/>
    <x v="3"/>
    <s v="US"/>
    <s v="USD"/>
    <n v="1453323048"/>
    <x v="2931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x v="41"/>
    <n v="16501"/>
    <x v="3"/>
    <s v="CA"/>
    <s v="CAD"/>
    <n v="1429152600"/>
    <x v="2932"/>
    <b v="0"/>
    <n v="128"/>
    <b v="1"/>
    <s v="theater/spaces"/>
    <n v="110"/>
    <n v="128.91"/>
    <x v="8"/>
    <s v="spaces"/>
    <x v="2932"/>
    <d v="2015-04-16T02:50:00"/>
  </r>
  <r>
    <n v="3928"/>
    <s v="CHARM by Philip Dawkins"/>
    <s v="&quot;Charm&quot; class is in session! Mama Darleena, a transgender African-American woman, shares rules for etiquette with her LGBTQ students."/>
    <x v="9"/>
    <n v="651"/>
    <x v="1"/>
    <s v="US"/>
    <s v="USD"/>
    <n v="1444971540"/>
    <x v="2933"/>
    <b v="0"/>
    <n v="7"/>
    <b v="0"/>
    <s v="theater/plays"/>
    <n v="13"/>
    <n v="93"/>
    <x v="8"/>
    <s v="plays"/>
    <x v="2933"/>
    <d v="2015-10-16T04:59:00"/>
  </r>
  <r>
    <n v="2870"/>
    <s v="America is at the Mall: A Post 9/11 Happily  Never After"/>
    <s v="The war in Iraq changed everything -one journey from the safe haven of the 99% to the shadows of veteran. How would you persevere?"/>
    <x v="9"/>
    <n v="750"/>
    <x v="1"/>
    <s v="US"/>
    <s v="USD"/>
    <n v="1400301165"/>
    <x v="2934"/>
    <b v="0"/>
    <n v="9"/>
    <b v="0"/>
    <s v="theater/plays"/>
    <n v="15"/>
    <n v="83.33"/>
    <x v="8"/>
    <s v="plays"/>
    <x v="2934"/>
    <d v="2014-05-17T04:32:45"/>
  </r>
  <r>
    <n v="4055"/>
    <s v="'The Tempest' at the Minack Theatre Cornwall, July 2014"/>
    <s v="Moving Stories' 'The Tempest' promises to be vibrant &amp; enchanting, with original music, vivid design &amp; unforgettable performances."/>
    <x v="9"/>
    <n v="881"/>
    <x v="1"/>
    <s v="GB"/>
    <s v="GBP"/>
    <n v="1403192031"/>
    <x v="2935"/>
    <b v="0"/>
    <n v="21"/>
    <b v="0"/>
    <s v="theater/plays"/>
    <n v="18"/>
    <n v="41.95"/>
    <x v="8"/>
    <s v="plays"/>
    <x v="2935"/>
    <d v="2014-06-19T15:33:51"/>
  </r>
  <r>
    <n v="3843"/>
    <s v="Vengeance Can Wait"/>
    <s v="Vengeance Can Wait navigates Japanese sub-culture as it charts a dark, twisted and touching, â€œdifferentâ€ kind of love story."/>
    <x v="9"/>
    <n v="1065"/>
    <x v="1"/>
    <s v="US"/>
    <s v="USD"/>
    <n v="1401587064"/>
    <x v="2936"/>
    <b v="1"/>
    <n v="19"/>
    <b v="0"/>
    <s v="theater/plays"/>
    <n v="21"/>
    <n v="56.05"/>
    <x v="8"/>
    <s v="plays"/>
    <x v="2936"/>
    <d v="2014-06-01T01:44:24"/>
  </r>
  <r>
    <n v="3842"/>
    <s v="Shakespeare's The Tempest: In-The-Round"/>
    <s v="Follow the sell-out Tree Folk Theatre, as we lead you through The Tempest with masks, puppetry and live music! 15th July - 3rd August"/>
    <x v="9"/>
    <n v="1097"/>
    <x v="1"/>
    <s v="GB"/>
    <s v="GBP"/>
    <n v="1399809052"/>
    <x v="2937"/>
    <b v="1"/>
    <n v="23"/>
    <b v="0"/>
    <s v="theater/plays"/>
    <n v="22"/>
    <n v="47.7"/>
    <x v="8"/>
    <s v="plays"/>
    <x v="2937"/>
    <d v="2014-05-11T11:50:52"/>
  </r>
  <r>
    <n v="2918"/>
    <s v="When Johnny Comes Marching Home"/>
    <s v="A meta-theatrical retelling of Chekhov's Three Sisters, framed with Civil War Hymns, Dance, and wild theatricality."/>
    <x v="9"/>
    <n v="1362"/>
    <x v="1"/>
    <s v="US"/>
    <s v="USD"/>
    <n v="1446131207"/>
    <x v="2938"/>
    <b v="0"/>
    <n v="20"/>
    <b v="0"/>
    <s v="theater/plays"/>
    <n v="27"/>
    <n v="68.099999999999994"/>
    <x v="8"/>
    <s v="plays"/>
    <x v="2938"/>
    <d v="2015-10-29T15:06:47"/>
  </r>
  <r>
    <n v="3943"/>
    <s v="Alexandra Petri's &quot;The Scrum&quot;  - Field Trip Theatre"/>
    <s v="Field Trip Theatre has  commissioned Alexandra Petri to write a world premiere play set in DC , &quot;The Scrum&quot;,"/>
    <x v="9"/>
    <n v="1782"/>
    <x v="1"/>
    <s v="US"/>
    <s v="USD"/>
    <n v="1446483000"/>
    <x v="2939"/>
    <b v="0"/>
    <n v="13"/>
    <b v="0"/>
    <s v="theater/plays"/>
    <n v="36"/>
    <n v="137.08000000000001"/>
    <x v="8"/>
    <s v="plays"/>
    <x v="2939"/>
    <d v="2015-11-02T16:50:00"/>
  </r>
  <r>
    <n v="4067"/>
    <s v="Help Shakespeare Troupe accept invite to perform in UK!"/>
    <s v="Will Power Troupe is the only US group invited to perform in London's Shakespeare Festival. We need your help to bring the USA to UK!"/>
    <x v="9"/>
    <n v="3045"/>
    <x v="1"/>
    <s v="US"/>
    <s v="USD"/>
    <n v="1443408550"/>
    <x v="2940"/>
    <b v="0"/>
    <n v="17"/>
    <b v="0"/>
    <s v="theater/plays"/>
    <n v="61"/>
    <n v="179.12"/>
    <x v="8"/>
    <s v="plays"/>
    <x v="2940"/>
    <d v="2015-09-28T02:49:10"/>
  </r>
  <r>
    <n v="4106"/>
    <s v="David Facer, Paradox Magic"/>
    <s v="No magic show has ever integrated theatre arts like this.  World of Paradox is designed for all audiences and is interactive in nature."/>
    <x v="9"/>
    <n v="3530"/>
    <x v="1"/>
    <s v="US"/>
    <s v="USD"/>
    <n v="1427936400"/>
    <x v="2941"/>
    <b v="0"/>
    <n v="33"/>
    <b v="0"/>
    <s v="theater/plays"/>
    <n v="71"/>
    <n v="106.97"/>
    <x v="8"/>
    <s v="plays"/>
    <x v="2941"/>
    <d v="2015-04-02T01:00:00"/>
  </r>
  <r>
    <n v="3973"/>
    <s v="Staged Right Theatre First Season Campaign"/>
    <s v="Staged Right Theatre Company is putting on its first season this year, and we need your help with raising money to put on four plays!"/>
    <x v="9"/>
    <n v="3905"/>
    <x v="1"/>
    <s v="US"/>
    <s v="USD"/>
    <n v="1462766400"/>
    <x v="2942"/>
    <b v="0"/>
    <n v="37"/>
    <b v="0"/>
    <s v="theater/plays"/>
    <n v="78"/>
    <n v="105.54"/>
    <x v="8"/>
    <s v="plays"/>
    <x v="2942"/>
    <d v="2016-05-09T04:00:00"/>
  </r>
  <r>
    <n v="3335"/>
    <s v="Unhinged Creations Presents 'Phantom Pain' - Ed Fringe 2014"/>
    <s v="Phantom Pain - a new play promoting mental health awareness written and performed by fledgling theatre company Unhinged Creations."/>
    <x v="9"/>
    <n v="5016"/>
    <x v="3"/>
    <s v="GB"/>
    <s v="GBP"/>
    <n v="1407106800"/>
    <x v="2943"/>
    <b v="0"/>
    <n v="63"/>
    <b v="1"/>
    <s v="theater/plays"/>
    <n v="100"/>
    <n v="79.62"/>
    <x v="8"/>
    <s v="plays"/>
    <x v="2943"/>
    <d v="2014-08-03T23:00:00"/>
  </r>
  <r>
    <n v="3569"/>
    <s v="Green Light Productions produces theatre created by women"/>
    <s v="In 2015, Green Light is producing 3 shows of new plays exclusively written, directed and created by women- help make it happen!"/>
    <x v="9"/>
    <n v="5024"/>
    <x v="3"/>
    <s v="US"/>
    <s v="USD"/>
    <n v="1420734696"/>
    <x v="2944"/>
    <b v="0"/>
    <n v="41"/>
    <b v="1"/>
    <s v="theater/plays"/>
    <n v="100"/>
    <n v="122.54"/>
    <x v="8"/>
    <s v="plays"/>
    <x v="2944"/>
    <d v="2015-01-08T16:31:36"/>
  </r>
  <r>
    <n v="3590"/>
    <s v="The Glasshouse"/>
    <s v="Two men on trial for desertion, confined within a Glasshouse. How long can friendship last? How much can a man stand before he breaks?"/>
    <x v="9"/>
    <n v="5003"/>
    <x v="3"/>
    <s v="GB"/>
    <s v="GBP"/>
    <n v="1413792034"/>
    <x v="2945"/>
    <b v="0"/>
    <n v="73"/>
    <b v="1"/>
    <s v="theater/plays"/>
    <n v="100"/>
    <n v="68.53"/>
    <x v="8"/>
    <s v="plays"/>
    <x v="2945"/>
    <d v="2014-10-20T08:00:34"/>
  </r>
  <r>
    <n v="3687"/>
    <s v="death (and straight boys)"/>
    <s v="&quot;death (and straight boys)&quot; is a 5 play cycle, loosely founded on the KÃ¼bler-Ross model, more commonly known as the 5 stages of grief."/>
    <x v="9"/>
    <n v="5012.25"/>
    <x v="3"/>
    <s v="US"/>
    <s v="USD"/>
    <n v="1403846055"/>
    <x v="2946"/>
    <b v="0"/>
    <n v="25"/>
    <b v="1"/>
    <s v="theater/plays"/>
    <n v="100"/>
    <n v="200.49"/>
    <x v="8"/>
    <s v="plays"/>
    <x v="2946"/>
    <d v="2014-06-27T05:14:15"/>
  </r>
  <r>
    <n v="3828"/>
    <s v="A Few Brave Men: The Chosen Few"/>
    <s v="In 1942 three black and one Puerto Rican jazz musicians from Harlem join the segregated US Marines. We see &quot;Love In Time of War&quot;"/>
    <x v="9"/>
    <n v="5000"/>
    <x v="3"/>
    <s v="US"/>
    <s v="USD"/>
    <n v="1420033187"/>
    <x v="2947"/>
    <b v="0"/>
    <n v="28"/>
    <b v="1"/>
    <s v="theater/plays"/>
    <n v="100"/>
    <n v="178.57"/>
    <x v="8"/>
    <s v="plays"/>
    <x v="2947"/>
    <d v="2014-12-31T13:39:47"/>
  </r>
  <r>
    <n v="2798"/>
    <s v="Happy to Help: A New Play About the Supermarket Industry"/>
    <s v="A darkly funny new play about the supermarket industry and its impact on all of our lives by award-nominated playwright Michael Ross."/>
    <x v="9"/>
    <n v="5070"/>
    <x v="3"/>
    <s v="GB"/>
    <s v="GBP"/>
    <n v="1438358400"/>
    <x v="2948"/>
    <b v="0"/>
    <n v="139"/>
    <b v="1"/>
    <s v="theater/plays"/>
    <n v="101"/>
    <n v="36.47"/>
    <x v="8"/>
    <s v="plays"/>
    <x v="2948"/>
    <d v="2015-07-31T16:00:00"/>
  </r>
  <r>
    <n v="3759"/>
    <s v="Pared Down Productions"/>
    <s v="A production company specializing in small-scale musicals"/>
    <x v="4"/>
    <n v="4409.7700000000004"/>
    <x v="3"/>
    <s v="US"/>
    <s v="USD"/>
    <n v="1440556553"/>
    <x v="2949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x v="9"/>
    <n v="5510"/>
    <x v="3"/>
    <s v="US"/>
    <s v="USD"/>
    <n v="1480399200"/>
    <x v="2950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x v="131"/>
    <n v="4935"/>
    <x v="3"/>
    <s v="US"/>
    <s v="USD"/>
    <n v="1410210685"/>
    <x v="2951"/>
    <b v="0"/>
    <n v="52"/>
    <b v="1"/>
    <s v="theater/musical"/>
    <n v="110"/>
    <n v="94.9"/>
    <x v="8"/>
    <s v="musical"/>
    <x v="2951"/>
    <d v="2014-09-08T21:11:25"/>
  </r>
  <r>
    <n v="2964"/>
    <s v="Pug-let: The First Ever All-Pug Production of Hamlet"/>
    <s v="I want to produce the first-ever all-pug production of &quot;Hamlet.&quot;  As you can imagine, this will require finding very talented pugs."/>
    <x v="9"/>
    <n v="5035.6899999999996"/>
    <x v="3"/>
    <s v="US"/>
    <s v="USD"/>
    <n v="1407360720"/>
    <x v="2952"/>
    <b v="0"/>
    <n v="196"/>
    <b v="1"/>
    <s v="theater/plays"/>
    <n v="101"/>
    <n v="25.69"/>
    <x v="8"/>
    <s v="plays"/>
    <x v="2952"/>
    <d v="2014-08-06T21:32:00"/>
  </r>
  <r>
    <n v="2979"/>
    <s v="'ART'"/>
    <s v="Dear Stone returns with Yasmina Reza's 'ART', a compelling, clever exploration of friendship under duress. Thanks for watching!"/>
    <x v="9"/>
    <n v="5070"/>
    <x v="3"/>
    <s v="US"/>
    <s v="USD"/>
    <n v="1420524000"/>
    <x v="2953"/>
    <b v="0"/>
    <n v="46"/>
    <b v="1"/>
    <s v="theater/plays"/>
    <n v="101"/>
    <n v="110.22"/>
    <x v="8"/>
    <s v="plays"/>
    <x v="2953"/>
    <d v="2015-01-06T06:00:00"/>
  </r>
  <r>
    <n v="69"/>
    <s v="More Than A Drive"/>
    <s v="A breakthrough cinematic experience about more than just the carsâ€¦the people, lifestyle, enthusiasm, party, and the Leavenworth Drive."/>
    <x v="30"/>
    <n v="11094.23"/>
    <x v="3"/>
    <s v="US"/>
    <s v="USD"/>
    <n v="1317538740"/>
    <x v="2954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x v="26"/>
    <n v="1106"/>
    <x v="3"/>
    <s v="US"/>
    <s v="USD"/>
    <n v="1341349200"/>
    <x v="2955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x v="9"/>
    <n v="5555"/>
    <x v="3"/>
    <s v="US"/>
    <s v="USD"/>
    <n v="1273522560"/>
    <x v="2956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x v="9"/>
    <n v="5570"/>
    <x v="3"/>
    <s v="US"/>
    <s v="USD"/>
    <n v="1320640778"/>
    <x v="2957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x v="66"/>
    <n v="24490"/>
    <x v="3"/>
    <s v="US"/>
    <s v="USD"/>
    <n v="1360276801"/>
    <x v="2958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x v="106"/>
    <n v="38876.949999999997"/>
    <x v="3"/>
    <s v="US"/>
    <s v="USD"/>
    <n v="1416704506"/>
    <x v="2959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x v="91"/>
    <n v="1550"/>
    <x v="3"/>
    <s v="US"/>
    <s v="USD"/>
    <n v="1395435712"/>
    <x v="2960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x v="376"/>
    <n v="3318"/>
    <x v="3"/>
    <s v="US"/>
    <s v="USD"/>
    <n v="1348372740"/>
    <x v="2961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x v="84"/>
    <n v="2451.0100000000002"/>
    <x v="3"/>
    <s v="GB"/>
    <s v="GBP"/>
    <n v="1480809600"/>
    <x v="2962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x v="377"/>
    <n v="13864.17"/>
    <x v="3"/>
    <s v="US"/>
    <s v="USD"/>
    <n v="1395624170"/>
    <x v="2963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x v="41"/>
    <n v="16636.78"/>
    <x v="3"/>
    <s v="US"/>
    <s v="USD"/>
    <n v="1299003054"/>
    <x v="296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x v="12"/>
    <n v="7750"/>
    <x v="3"/>
    <s v="US"/>
    <s v="USD"/>
    <n v="1375033836"/>
    <x v="2965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x v="9"/>
    <n v="5535"/>
    <x v="3"/>
    <s v="US"/>
    <s v="USD"/>
    <n v="1434342894"/>
    <x v="2966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x v="50"/>
    <n v="33393"/>
    <x v="3"/>
    <s v="US"/>
    <s v="USD"/>
    <n v="1324609200"/>
    <x v="2967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x v="25"/>
    <n v="1671"/>
    <x v="3"/>
    <s v="GB"/>
    <s v="GBP"/>
    <n v="1406227904"/>
    <x v="2968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x v="314"/>
    <n v="20491"/>
    <x v="3"/>
    <s v="US"/>
    <s v="USD"/>
    <n v="1403880281"/>
    <x v="2969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x v="9"/>
    <n v="5540"/>
    <x v="3"/>
    <s v="US"/>
    <s v="USD"/>
    <n v="1379515740"/>
    <x v="297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x v="7"/>
    <n v="1330"/>
    <x v="3"/>
    <s v="GB"/>
    <s v="GBP"/>
    <n v="1433948671"/>
    <x v="29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x v="54"/>
    <n v="9395"/>
    <x v="3"/>
    <s v="CA"/>
    <s v="CAD"/>
    <n v="1428091353"/>
    <x v="2972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x v="1"/>
    <n v="3335"/>
    <x v="3"/>
    <s v="ES"/>
    <s v="EUR"/>
    <n v="1449178200"/>
    <x v="2973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x v="30"/>
    <n v="11070"/>
    <x v="3"/>
    <s v="US"/>
    <s v="USD"/>
    <n v="1362955108"/>
    <x v="2974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x v="378"/>
    <n v="79173"/>
    <x v="3"/>
    <s v="US"/>
    <s v="USD"/>
    <n v="1462629432"/>
    <x v="2975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x v="25"/>
    <n v="1661"/>
    <x v="3"/>
    <s v="US"/>
    <s v="USD"/>
    <n v="1322106796"/>
    <x v="297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x v="4"/>
    <n v="4457"/>
    <x v="3"/>
    <s v="US"/>
    <s v="USD"/>
    <n v="1334424960"/>
    <x v="2977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x v="27"/>
    <n v="13279"/>
    <x v="3"/>
    <s v="US"/>
    <s v="USD"/>
    <n v="1403796143"/>
    <x v="2978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x v="1"/>
    <n v="3321.25"/>
    <x v="3"/>
    <s v="US"/>
    <s v="USD"/>
    <n v="1342672096"/>
    <x v="2979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x v="59"/>
    <n v="2222"/>
    <x v="3"/>
    <s v="CA"/>
    <s v="CAD"/>
    <n v="1443641340"/>
    <x v="2980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x v="58"/>
    <n v="8300"/>
    <x v="3"/>
    <s v="US"/>
    <s v="USD"/>
    <n v="1362160868"/>
    <x v="298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x v="126"/>
    <n v="890"/>
    <x v="3"/>
    <s v="US"/>
    <s v="USD"/>
    <n v="1321385820"/>
    <x v="2982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x v="25"/>
    <n v="1660"/>
    <x v="3"/>
    <s v="US"/>
    <s v="USD"/>
    <n v="1455142416"/>
    <x v="2983"/>
    <b v="0"/>
    <n v="18"/>
    <b v="1"/>
    <s v="technology/makerspaces"/>
    <n v="111"/>
    <n v="92.22"/>
    <x v="1"/>
    <s v="makerspaces"/>
    <x v="2983"/>
    <d v="2016-02-10T22:13:36"/>
  </r>
  <r>
    <n v="3351"/>
    <s v="Action To The Word's DRACULA"/>
    <s v="A thrilling 'steampunk' reworking of the infamous gothic horror novel by a powerhouse ensemble will leave you begging to be bitten."/>
    <x v="9"/>
    <n v="5055"/>
    <x v="3"/>
    <s v="GB"/>
    <s v="GBP"/>
    <n v="1406113200"/>
    <x v="2984"/>
    <b v="0"/>
    <n v="54"/>
    <b v="1"/>
    <s v="theater/plays"/>
    <n v="101"/>
    <n v="93.61"/>
    <x v="8"/>
    <s v="plays"/>
    <x v="2984"/>
    <d v="2014-07-23T11:00:00"/>
  </r>
  <r>
    <n v="3721"/>
    <s v="MamaÃ­ Kickstarts its 2015 Season: Chekhov, Williams &amp; more!"/>
    <s v="Our birthing pains are over! Mamai Theatre Co. has delivered. Ease our growing pains as we move to downtown venues &amp; Playhouse Square!"/>
    <x v="9"/>
    <n v="5040"/>
    <x v="3"/>
    <s v="US"/>
    <s v="USD"/>
    <n v="1415230084"/>
    <x v="2985"/>
    <b v="0"/>
    <n v="44"/>
    <b v="1"/>
    <s v="theater/plays"/>
    <n v="101"/>
    <n v="114.55"/>
    <x v="8"/>
    <s v="plays"/>
    <x v="2985"/>
    <d v="2014-11-05T23:28:04"/>
  </r>
  <r>
    <n v="520"/>
    <s v="Darktales The Play"/>
    <s v="Tim Arthur's 21st anniversary sell-out production of his 'chilling' and 'sinister' ghostly thriller returns to the Edinburgh Fringe!"/>
    <x v="9"/>
    <n v="5105"/>
    <x v="3"/>
    <s v="GB"/>
    <s v="GBP"/>
    <n v="1449766261"/>
    <x v="2986"/>
    <b v="0"/>
    <n v="34"/>
    <b v="1"/>
    <s v="theater/plays"/>
    <n v="102"/>
    <n v="150.15"/>
    <x v="8"/>
    <s v="plays"/>
    <x v="2986"/>
    <d v="2015-12-10T16:51:01"/>
  </r>
  <r>
    <n v="2974"/>
    <s v="The World Premiere of Fire Work by Lauren Gunderson"/>
    <s v="Known for producing gritty new work, TheatreFIRST presents an exciting new romantic comedy by the hottest playwright in the country."/>
    <x v="9"/>
    <n v="5100"/>
    <x v="3"/>
    <s v="US"/>
    <s v="USD"/>
    <n v="1411695300"/>
    <x v="2987"/>
    <b v="0"/>
    <n v="87"/>
    <b v="1"/>
    <s v="theater/plays"/>
    <n v="102"/>
    <n v="58.62"/>
    <x v="8"/>
    <s v="plays"/>
    <x v="2987"/>
    <d v="2014-09-26T01:35:00"/>
  </r>
  <r>
    <n v="3464"/>
    <s v="SHE! Is History!"/>
    <s v="Why Do We Know More About Kim Kardashian Than Abigail Adams?  Let's produce and publish a play about women who MAKE and MADE history!"/>
    <x v="9"/>
    <n v="5116.18"/>
    <x v="3"/>
    <s v="US"/>
    <s v="USD"/>
    <n v="1471921637"/>
    <x v="2988"/>
    <b v="0"/>
    <n v="93"/>
    <b v="1"/>
    <s v="theater/plays"/>
    <n v="102"/>
    <n v="55.01"/>
    <x v="8"/>
    <s v="plays"/>
    <x v="2988"/>
    <d v="2016-08-23T03:07:17"/>
  </r>
  <r>
    <n v="3208"/>
    <s v="The Blind Owl Stages Shinn's &quot;The Coming World&quot;"/>
    <s v="The political and personal collide in a raw and intimate look at a pre-9/11 America: &quot;The Coming World&quot; by Christopher Shinn"/>
    <x v="9"/>
    <n v="5175"/>
    <x v="3"/>
    <s v="US"/>
    <s v="USD"/>
    <n v="1406557877"/>
    <x v="2989"/>
    <b v="1"/>
    <n v="82"/>
    <b v="1"/>
    <s v="theater/plays"/>
    <n v="104"/>
    <n v="63.11"/>
    <x v="8"/>
    <s v="plays"/>
    <x v="2989"/>
    <d v="2014-07-28T14:31:17"/>
  </r>
  <r>
    <n v="3369"/>
    <s v="The Collector, a play by Daniel Wade"/>
    <s v="How far would you go for revenge? The Collector is a dark thriller of regret, retribution and broken masculinity."/>
    <x v="9"/>
    <n v="5195"/>
    <x v="3"/>
    <s v="IE"/>
    <s v="EUR"/>
    <n v="1484441980"/>
    <x v="2990"/>
    <b v="0"/>
    <n v="54"/>
    <b v="1"/>
    <s v="theater/plays"/>
    <n v="104"/>
    <n v="96.2"/>
    <x v="8"/>
    <s v="plays"/>
    <x v="2990"/>
    <d v="2017-01-15T00:59:4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9"/>
    <n v="5232"/>
    <x v="3"/>
    <s v="US"/>
    <s v="USD"/>
    <n v="1477976340"/>
    <x v="2991"/>
    <b v="0"/>
    <n v="56"/>
    <b v="1"/>
    <s v="theater/plays"/>
    <n v="105"/>
    <n v="93.43"/>
    <x v="8"/>
    <s v="plays"/>
    <x v="2991"/>
    <d v="2016-11-01T04:59:00"/>
  </r>
  <r>
    <n v="2785"/>
    <s v="Henry VI: The War of the Roses"/>
    <s v="Bare Theatre and Raleigh Little Theatre present Shakespeare's epic, set in a post-apocalyptic dystopia."/>
    <x v="9"/>
    <n v="5234"/>
    <x v="3"/>
    <s v="US"/>
    <s v="USD"/>
    <n v="1470430800"/>
    <x v="2992"/>
    <b v="0"/>
    <n v="142"/>
    <b v="1"/>
    <s v="theater/plays"/>
    <n v="105"/>
    <n v="36.86"/>
    <x v="8"/>
    <s v="plays"/>
    <x v="2992"/>
    <d v="2016-08-05T21:00:00"/>
  </r>
  <r>
    <n v="2819"/>
    <s v="Make TES a success at The Edinburgh Fringe Fest"/>
    <s v="Years of work, my best show, and a top Edinburgh venue.  Help me expose my talents to the UK and tell an important story."/>
    <x v="9"/>
    <n v="5240"/>
    <x v="3"/>
    <s v="GB"/>
    <s v="GBP"/>
    <n v="1434285409"/>
    <x v="2993"/>
    <b v="0"/>
    <n v="104"/>
    <b v="1"/>
    <s v="theater/plays"/>
    <n v="105"/>
    <n v="50.38"/>
    <x v="8"/>
    <s v="plays"/>
    <x v="2993"/>
    <d v="2015-06-14T12:36:49"/>
  </r>
  <r>
    <n v="3331"/>
    <s v="Play A 'Role' In &quot;Kickstarting A Battle Stage Plays Tour&quot;"/>
    <s v="Battle Stage Plays is seeking to raise funds to cover developmental costs and move closer towards touring our dynamic hit stage plays."/>
    <x v="9"/>
    <n v="5226"/>
    <x v="3"/>
    <s v="US"/>
    <s v="USD"/>
    <n v="1444149886"/>
    <x v="2994"/>
    <b v="0"/>
    <n v="65"/>
    <b v="1"/>
    <s v="theater/plays"/>
    <n v="105"/>
    <n v="80.400000000000006"/>
    <x v="8"/>
    <s v="plays"/>
    <x v="2994"/>
    <d v="2015-10-06T16:44:46"/>
  </r>
  <r>
    <n v="3440"/>
    <s v="Gruesome Playground Injuries"/>
    <s v="LA-based team of professional actors and directors taking Rajiv Joseph's harrowing and romantic play to the Boulder community."/>
    <x v="9"/>
    <n v="5260.92"/>
    <x v="3"/>
    <s v="US"/>
    <s v="USD"/>
    <n v="1405095300"/>
    <x v="2995"/>
    <b v="0"/>
    <n v="82"/>
    <b v="1"/>
    <s v="theater/plays"/>
    <n v="105"/>
    <n v="64.16"/>
    <x v="8"/>
    <s v="plays"/>
    <x v="2995"/>
    <d v="2014-07-11T16:15:00"/>
  </r>
  <r>
    <n v="3825"/>
    <s v="Help keep girls in school in Burkina Faso"/>
    <s v="A girl in Burkina Faso is more likely to marry than finish high school. Public theatre can promote the need for girls to stay in school"/>
    <x v="9"/>
    <n v="5271"/>
    <x v="3"/>
    <s v="US"/>
    <s v="USD"/>
    <n v="1434505214"/>
    <x v="2996"/>
    <b v="0"/>
    <n v="49"/>
    <b v="1"/>
    <s v="theater/plays"/>
    <n v="105"/>
    <n v="107.57"/>
    <x v="8"/>
    <s v="plays"/>
    <x v="2996"/>
    <d v="2015-06-17T01:40:14"/>
  </r>
  <r>
    <n v="3436"/>
    <s v="â€œDamselflyâ€ Gracing the stage"/>
    <s v="Please help us fund &quot;Damselfly&quot; - The Play ( put on by Saints on Stage Alumni &amp; sponsored by Mothers Against Medical Error)"/>
    <x v="9"/>
    <n v="5295"/>
    <x v="3"/>
    <s v="US"/>
    <s v="USD"/>
    <n v="1408638480"/>
    <x v="2997"/>
    <b v="0"/>
    <n v="37"/>
    <b v="1"/>
    <s v="theater/plays"/>
    <n v="106"/>
    <n v="143.11000000000001"/>
    <x v="8"/>
    <s v="plays"/>
    <x v="2997"/>
    <d v="2014-08-21T16:28:00"/>
  </r>
  <r>
    <n v="3786"/>
    <s v="Puberty the Musical: Original Cast Recording"/>
    <s v="The brainchild of Coleman Peterson and Janice Gilbert.  The funding will be used to professionally record the songs."/>
    <x v="24"/>
    <n v="6658"/>
    <x v="3"/>
    <s v="US"/>
    <s v="USD"/>
    <n v="1464310475"/>
    <x v="2998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x v="5"/>
    <n v="22345"/>
    <x v="3"/>
    <s v="NZ"/>
    <s v="NZD"/>
    <n v="1416113833"/>
    <x v="2999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x v="40"/>
    <n v="8950"/>
    <x v="3"/>
    <s v="US"/>
    <s v="USD"/>
    <n v="1365973432"/>
    <x v="3000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x v="97"/>
    <n v="44636.2"/>
    <x v="3"/>
    <s v="US"/>
    <s v="USD"/>
    <n v="1447505609"/>
    <x v="3001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x v="1"/>
    <n v="3353"/>
    <x v="3"/>
    <s v="CA"/>
    <s v="CAD"/>
    <n v="1453765920"/>
    <x v="3002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x v="5"/>
    <n v="22421"/>
    <x v="3"/>
    <s v="US"/>
    <s v="USD"/>
    <n v="1420569947"/>
    <x v="3003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x v="379"/>
    <n v="5259"/>
    <x v="3"/>
    <s v="ES"/>
    <s v="EUR"/>
    <n v="1460918282"/>
    <x v="3004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x v="30"/>
    <n v="11230.25"/>
    <x v="3"/>
    <s v="US"/>
    <s v="USD"/>
    <n v="1400297400"/>
    <x v="3005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x v="25"/>
    <n v="1686"/>
    <x v="3"/>
    <s v="US"/>
    <s v="USD"/>
    <n v="1418953984"/>
    <x v="3006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x v="9"/>
    <n v="5585"/>
    <x v="3"/>
    <s v="AU"/>
    <s v="AUD"/>
    <n v="1476615600"/>
    <x v="300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x v="64"/>
    <n v="15650"/>
    <x v="3"/>
    <s v="US"/>
    <s v="USD"/>
    <n v="1333774740"/>
    <x v="3008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x v="59"/>
    <n v="2230.4299999999998"/>
    <x v="3"/>
    <s v="US"/>
    <s v="USD"/>
    <n v="1309547120"/>
    <x v="3009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x v="30"/>
    <n v="11176"/>
    <x v="3"/>
    <s v="SE"/>
    <s v="SEK"/>
    <n v="1428184740"/>
    <x v="3010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x v="131"/>
    <n v="5056.22"/>
    <x v="3"/>
    <s v="US"/>
    <s v="USD"/>
    <n v="1357545600"/>
    <x v="3011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x v="380"/>
    <n v="22197"/>
    <x v="3"/>
    <s v="US"/>
    <s v="USD"/>
    <n v="1478754909"/>
    <x v="3012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x v="312"/>
    <n v="12879"/>
    <x v="0"/>
    <s v="US"/>
    <s v="USD"/>
    <n v="1444943468"/>
    <x v="3013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x v="1"/>
    <n v="3350"/>
    <x v="3"/>
    <s v="US"/>
    <s v="USD"/>
    <n v="1309009323"/>
    <x v="3014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x v="30"/>
    <n v="11160"/>
    <x v="3"/>
    <s v="US"/>
    <s v="USD"/>
    <n v="1433504876"/>
    <x v="3015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x v="85"/>
    <n v="3916"/>
    <x v="3"/>
    <s v="US"/>
    <s v="USD"/>
    <n v="1484430481"/>
    <x v="3016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x v="1"/>
    <n v="3368"/>
    <x v="3"/>
    <s v="US"/>
    <s v="USD"/>
    <n v="1379093292"/>
    <x v="3017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x v="64"/>
    <n v="15651"/>
    <x v="3"/>
    <s v="US"/>
    <s v="USD"/>
    <n v="1447858804"/>
    <x v="3018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x v="24"/>
    <n v="6700"/>
    <x v="3"/>
    <s v="ES"/>
    <s v="EUR"/>
    <n v="1460786340"/>
    <x v="3019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x v="131"/>
    <n v="5052"/>
    <x v="3"/>
    <s v="US"/>
    <s v="USD"/>
    <n v="1406226191"/>
    <x v="3020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x v="85"/>
    <n v="3910"/>
    <x v="3"/>
    <s v="US"/>
    <s v="USD"/>
    <n v="1380949200"/>
    <x v="3021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x v="29"/>
    <n v="2800"/>
    <x v="3"/>
    <s v="US"/>
    <s v="USD"/>
    <n v="1433343869"/>
    <x v="3022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x v="106"/>
    <n v="39304"/>
    <x v="3"/>
    <s v="US"/>
    <s v="USD"/>
    <n v="1413442740"/>
    <x v="3023"/>
    <b v="1"/>
    <n v="263"/>
    <b v="1"/>
    <s v="theater/spaces"/>
    <n v="112"/>
    <n v="149.44"/>
    <x v="8"/>
    <s v="spaces"/>
    <x v="3023"/>
    <d v="2014-10-16T06:59:00"/>
  </r>
  <r>
    <n v="3656"/>
    <s v="AG Theater RÃ¤mibÃ¼hl Projekt 2017"/>
    <s v="Auch dieses Jahr soll wieder unter der Leitung von Christian Seiler &amp; Bruno Catalano ein Projekt der AG Theater stattfinden."/>
    <x v="9"/>
    <n v="5291"/>
    <x v="3"/>
    <s v="CH"/>
    <s v="CHF"/>
    <n v="1485989940"/>
    <x v="3024"/>
    <b v="0"/>
    <n v="46"/>
    <b v="1"/>
    <s v="theater/plays"/>
    <n v="106"/>
    <n v="115.02"/>
    <x v="8"/>
    <s v="plays"/>
    <x v="3024"/>
    <d v="2017-02-01T22:59:00"/>
  </r>
  <r>
    <n v="3685"/>
    <s v="Two Noble Kinsmen: Fire &amp; Shadows"/>
    <s v="Bare Theatre &amp; Cirque de Vol Studios are back for another outdoor adventure in the amphitheatre at Raleigh Little Theatre!"/>
    <x v="9"/>
    <n v="5285"/>
    <x v="3"/>
    <s v="US"/>
    <s v="USD"/>
    <n v="1400533200"/>
    <x v="3025"/>
    <b v="0"/>
    <n v="126"/>
    <b v="1"/>
    <s v="theater/plays"/>
    <n v="106"/>
    <n v="41.94"/>
    <x v="8"/>
    <s v="plays"/>
    <x v="3025"/>
    <d v="2014-05-19T21:00:00"/>
  </r>
  <r>
    <n v="3495"/>
    <s v="The Village - one woman show"/>
    <s v="A one-woman show by Canadian artist Tina Milo. it is a multimedia show about an actress auditioning for a role of a depressed woman."/>
    <x v="9"/>
    <n v="5343"/>
    <x v="3"/>
    <s v="CA"/>
    <s v="CAD"/>
    <n v="1414862280"/>
    <x v="3026"/>
    <b v="0"/>
    <n v="72"/>
    <b v="1"/>
    <s v="theater/plays"/>
    <n v="107"/>
    <n v="74.209999999999994"/>
    <x v="8"/>
    <s v="plays"/>
    <x v="3026"/>
    <d v="2014-11-01T17:18:00"/>
  </r>
  <r>
    <n v="3352"/>
    <s v="Brief Hiatus: Little Deaths 2016"/>
    <s v="Actors creating more theatre in Brighton. A LOT MORE. Classics, contemporary, new writing, Shakespeare, foreign translations and more."/>
    <x v="9"/>
    <n v="5376"/>
    <x v="3"/>
    <s v="GB"/>
    <s v="GBP"/>
    <n v="1467414000"/>
    <x v="3027"/>
    <b v="0"/>
    <n v="70"/>
    <b v="1"/>
    <s v="theater/plays"/>
    <n v="108"/>
    <n v="76.8"/>
    <x v="8"/>
    <s v="plays"/>
    <x v="3027"/>
    <d v="2016-07-01T23:00:00"/>
  </r>
  <r>
    <n v="3260"/>
    <s v="Keep the Art of Marionettes Alive With PUPPETWORKS!"/>
    <s v="We're looking to raise money to continue bringing Brooklyn the vanishing art form of marionette puppetry."/>
    <x v="9"/>
    <n v="5462"/>
    <x v="3"/>
    <s v="US"/>
    <s v="USD"/>
    <n v="1448903318"/>
    <x v="3028"/>
    <b v="1"/>
    <n v="73"/>
    <b v="1"/>
    <s v="theater/plays"/>
    <n v="109"/>
    <n v="74.819999999999993"/>
    <x v="8"/>
    <s v="plays"/>
    <x v="3028"/>
    <d v="2015-11-30T17:08:38"/>
  </r>
  <r>
    <n v="3277"/>
    <s v="Go People does 'Almost, Maine'"/>
    <s v="One of the most popular American plays of the last decade comes to London for its international premiere. Festive and bittersweet."/>
    <x v="9"/>
    <n v="5430"/>
    <x v="3"/>
    <s v="GB"/>
    <s v="GBP"/>
    <n v="1416331406"/>
    <x v="3029"/>
    <b v="1"/>
    <n v="100"/>
    <b v="1"/>
    <s v="theater/plays"/>
    <n v="109"/>
    <n v="54.3"/>
    <x v="8"/>
    <s v="plays"/>
    <x v="3029"/>
    <d v="2014-11-18T17:23:26"/>
  </r>
  <r>
    <n v="2961"/>
    <s v="Shakespeare in the Park! A Comedy of Errors"/>
    <s v="Teens in Take Note Troupe put on Shakespeare in the Park annually. Keep relevant, family-friendly Shakespeare in the community!"/>
    <x v="9"/>
    <n v="5481"/>
    <x v="3"/>
    <s v="US"/>
    <s v="USD"/>
    <n v="1427342400"/>
    <x v="3030"/>
    <b v="0"/>
    <n v="108"/>
    <b v="1"/>
    <s v="theater/plays"/>
    <n v="110"/>
    <n v="50.75"/>
    <x v="8"/>
    <s v="plays"/>
    <x v="3030"/>
    <d v="2015-03-26T04:00:00"/>
  </r>
  <r>
    <n v="3175"/>
    <s v="The Killing Room"/>
    <s v="One Year Lease Theater Company's world premiere theater production of THE KILLING ROOM, by playwright Daniel Keene, March 2011 in NYC."/>
    <x v="9"/>
    <n v="5478"/>
    <x v="3"/>
    <s v="US"/>
    <s v="USD"/>
    <n v="1297977427"/>
    <x v="3031"/>
    <b v="1"/>
    <n v="60"/>
    <b v="1"/>
    <s v="theater/plays"/>
    <n v="110"/>
    <n v="91.3"/>
    <x v="8"/>
    <s v="plays"/>
    <x v="3031"/>
    <d v="2011-02-17T21:17:07"/>
  </r>
  <r>
    <n v="3822"/>
    <s v="Geschichten sollen leben"/>
    <s v="19 TheaterstÃ¼cke des Schnuppe Figurentheaters bei einem GroÃŸbrand zerstÃ¶rt - bitte unterstÃ¼tzt uns, den Wiederaufbau zu finanzieren"/>
    <x v="9"/>
    <n v="5501"/>
    <x v="3"/>
    <s v="DE"/>
    <s v="EUR"/>
    <n v="1453244340"/>
    <x v="3032"/>
    <b v="0"/>
    <n v="76"/>
    <b v="1"/>
    <s v="theater/plays"/>
    <n v="110"/>
    <n v="72.38"/>
    <x v="8"/>
    <s v="plays"/>
    <x v="3032"/>
    <d v="2016-01-19T22:59:00"/>
  </r>
  <r>
    <n v="74"/>
    <s v="L'oiseau la nuit - Court-mÃ©trage"/>
    <s v="La nuit est devenue le lieu de la terreur. Alors qu'un couvre-feu est imposÃ©, une petite fille est enlevÃ©e par un rapace nocturne."/>
    <x v="89"/>
    <n v="564.66"/>
    <x v="3"/>
    <s v="FR"/>
    <s v="EUR"/>
    <n v="1453376495"/>
    <x v="3033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x v="9"/>
    <n v="5651.58"/>
    <x v="3"/>
    <s v="US"/>
    <s v="USD"/>
    <n v="1311902236"/>
    <x v="3034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x v="381"/>
    <n v="41000"/>
    <x v="3"/>
    <s v="US"/>
    <s v="USD"/>
    <n v="1419180304"/>
    <x v="3035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x v="112"/>
    <n v="14750"/>
    <x v="3"/>
    <s v="US"/>
    <s v="USD"/>
    <n v="1324381790"/>
    <x v="3036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0"/>
    <n v="11292"/>
    <x v="3"/>
    <s v="US"/>
    <s v="USD"/>
    <n v="1282498800"/>
    <x v="3037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x v="9"/>
    <n v="5634"/>
    <x v="3"/>
    <s v="US"/>
    <s v="USD"/>
    <n v="1265097540"/>
    <x v="3038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x v="43"/>
    <n v="169394.6"/>
    <x v="3"/>
    <s v="US"/>
    <s v="USD"/>
    <n v="1489532220"/>
    <x v="3039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x v="56"/>
    <n v="113015"/>
    <x v="3"/>
    <s v="US"/>
    <s v="USD"/>
    <n v="1446019200"/>
    <x v="3040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x v="26"/>
    <n v="1130"/>
    <x v="3"/>
    <s v="US"/>
    <s v="USD"/>
    <n v="1361606940"/>
    <x v="3041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x v="89"/>
    <n v="564"/>
    <x v="3"/>
    <s v="GB"/>
    <s v="GBP"/>
    <n v="1387281600"/>
    <x v="3042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x v="300"/>
    <n v="1920"/>
    <x v="3"/>
    <s v="US"/>
    <s v="USD"/>
    <n v="1338824730"/>
    <x v="3043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x v="382"/>
    <n v="8136.01"/>
    <x v="3"/>
    <s v="US"/>
    <s v="USD"/>
    <n v="1315602163"/>
    <x v="3044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x v="68"/>
    <n v="850"/>
    <x v="3"/>
    <s v="US"/>
    <s v="USD"/>
    <n v="1338830395"/>
    <x v="304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x v="59"/>
    <n v="2265"/>
    <x v="3"/>
    <s v="US"/>
    <s v="USD"/>
    <n v="1329104114"/>
    <x v="3046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x v="40"/>
    <n v="9015"/>
    <x v="3"/>
    <s v="US"/>
    <s v="USD"/>
    <n v="1447862947"/>
    <x v="30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x v="4"/>
    <n v="4516.4399999999996"/>
    <x v="3"/>
    <s v="US"/>
    <s v="USD"/>
    <n v="1335799808"/>
    <x v="304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x v="4"/>
    <n v="4510.8599999999997"/>
    <x v="3"/>
    <s v="US"/>
    <s v="USD"/>
    <n v="1312578338"/>
    <x v="3049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x v="6"/>
    <n v="680"/>
    <x v="3"/>
    <s v="US"/>
    <s v="USD"/>
    <n v="1340476375"/>
    <x v="3050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x v="4"/>
    <n v="4518"/>
    <x v="3"/>
    <s v="US"/>
    <s v="USD"/>
    <n v="1418014740"/>
    <x v="3051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x v="71"/>
    <n v="20343.169999999998"/>
    <x v="3"/>
    <s v="US"/>
    <s v="USD"/>
    <n v="1361681940"/>
    <x v="3052"/>
    <b v="0"/>
    <n v="185"/>
    <b v="1"/>
    <s v="music/classical music"/>
    <n v="113"/>
    <n v="109.96"/>
    <x v="3"/>
    <s v="classical music"/>
    <x v="3052"/>
    <d v="2013-02-24T04:59:00"/>
  </r>
  <r>
    <n v="3698"/>
    <s v="CORIOLANUS | THE NORMAL HEART @ The Lab Theater"/>
    <s v="Two great political plays, separated in authorship by four hundred years but united in their urgency."/>
    <x v="9"/>
    <n v="5526"/>
    <x v="3"/>
    <s v="US"/>
    <s v="USD"/>
    <n v="1456946487"/>
    <x v="3053"/>
    <b v="0"/>
    <n v="136"/>
    <b v="1"/>
    <s v="theater/plays"/>
    <n v="111"/>
    <n v="40.630000000000003"/>
    <x v="8"/>
    <s v="plays"/>
    <x v="3053"/>
    <d v="2016-03-02T19:21:27"/>
  </r>
  <r>
    <n v="3004"/>
    <s v="Save the Agawam Cinemas"/>
    <s v="The Agawam Cinemas is to be successfully reopened by new ownership and the twin theaters must be converted to digital projection."/>
    <x v="97"/>
    <n v="45126"/>
    <x v="3"/>
    <s v="US"/>
    <s v="USD"/>
    <n v="1416089324"/>
    <x v="305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x v="32"/>
    <n v="28276"/>
    <x v="3"/>
    <s v="US"/>
    <s v="USD"/>
    <n v="1415163600"/>
    <x v="3055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x v="56"/>
    <n v="112536"/>
    <x v="3"/>
    <s v="US"/>
    <s v="USD"/>
    <n v="1477972740"/>
    <x v="3056"/>
    <b v="0"/>
    <n v="1260"/>
    <b v="1"/>
    <s v="theater/spaces"/>
    <n v="113"/>
    <n v="89.31"/>
    <x v="8"/>
    <s v="spaces"/>
    <x v="3056"/>
    <d v="2016-11-01T03:59:00"/>
  </r>
  <r>
    <n v="2812"/>
    <s v="BULL by Mike Bartlett at the Coal Mine Theatre"/>
    <s v="&quot;A short, nasty and razor sharp play in one of Toronto's hottest new &quot;off-off Broadway&quot; style venues."/>
    <x v="9"/>
    <n v="5665"/>
    <x v="3"/>
    <s v="CA"/>
    <s v="CAD"/>
    <n v="1428292800"/>
    <x v="3057"/>
    <b v="0"/>
    <n v="83"/>
    <b v="1"/>
    <s v="theater/plays"/>
    <n v="113"/>
    <n v="68.25"/>
    <x v="8"/>
    <s v="plays"/>
    <x v="3057"/>
    <d v="2015-04-06T04:00:00"/>
  </r>
  <r>
    <n v="3361"/>
    <s v="Vieux Carre: from Binghamton, NY to Provincetown, MA"/>
    <s v="KNOW Theatre has been invited to bring our production of Vieux CarrÃ© to the Provincetown Tennessee Williams Theatre Festival!"/>
    <x v="9"/>
    <n v="5673"/>
    <x v="3"/>
    <s v="US"/>
    <s v="USD"/>
    <n v="1409587140"/>
    <x v="3058"/>
    <b v="0"/>
    <n v="68"/>
    <b v="1"/>
    <s v="theater/plays"/>
    <n v="113"/>
    <n v="83.43"/>
    <x v="8"/>
    <s v="plays"/>
    <x v="3058"/>
    <d v="2014-09-01T15:59:00"/>
  </r>
  <r>
    <n v="3489"/>
    <s v="&quot;Oh, the Humanity&quot; at the Tabard Theatre this September"/>
    <s v="A brilliant play by Will Eno. An exciting, young theatre company. A production that promises to wow. You wouldn't want to miss it."/>
    <x v="9"/>
    <n v="5635"/>
    <x v="3"/>
    <s v="GB"/>
    <s v="GBP"/>
    <n v="1400965200"/>
    <x v="3059"/>
    <b v="0"/>
    <n v="72"/>
    <b v="1"/>
    <s v="theater/plays"/>
    <n v="113"/>
    <n v="78.260000000000005"/>
    <x v="8"/>
    <s v="plays"/>
    <x v="3059"/>
    <d v="2014-05-24T21:00:00"/>
  </r>
  <r>
    <n v="3554"/>
    <s v="MASKS: Off-Broadway Debut"/>
    <s v="MASKS is a dramedy dealing with what it means to be alive, the reliability of identity, and what it means to suffer."/>
    <x v="9"/>
    <n v="5671.11"/>
    <x v="3"/>
    <s v="US"/>
    <s v="USD"/>
    <n v="1423674000"/>
    <x v="3060"/>
    <b v="0"/>
    <n v="53"/>
    <b v="1"/>
    <s v="theater/plays"/>
    <n v="113"/>
    <n v="107"/>
    <x v="8"/>
    <s v="plays"/>
    <x v="3060"/>
    <d v="2015-02-11T17:00:00"/>
  </r>
  <r>
    <n v="2967"/>
    <s v="Scissortail: A play about the Oklahoma City Bombing"/>
    <s v="Scissortail is a story of loss, grief, and recovery based on the events of the 1995 Oklahoma City Bombing."/>
    <x v="9"/>
    <n v="5696"/>
    <x v="3"/>
    <s v="US"/>
    <s v="USD"/>
    <n v="1425872692"/>
    <x v="3061"/>
    <b v="0"/>
    <n v="71"/>
    <b v="1"/>
    <s v="theater/plays"/>
    <n v="114"/>
    <n v="80.23"/>
    <x v="8"/>
    <s v="plays"/>
    <x v="3061"/>
    <d v="2015-03-09T03:44:52"/>
  </r>
  <r>
    <n v="3158"/>
    <s v="Nursery Crimes"/>
    <s v="A 40s crime-noir play using nursery rhyme characters."/>
    <x v="9"/>
    <n v="5700"/>
    <x v="3"/>
    <s v="US"/>
    <s v="USD"/>
    <n v="1374523752"/>
    <x v="3062"/>
    <b v="1"/>
    <n v="69"/>
    <b v="1"/>
    <s v="theater/plays"/>
    <n v="114"/>
    <n v="82.61"/>
    <x v="8"/>
    <s v="plays"/>
    <x v="3062"/>
    <d v="2013-07-22T20:09:12"/>
  </r>
  <r>
    <n v="3655"/>
    <s v="The Tumbleweed Zephyr"/>
    <s v="All aboard for the world premiere of a new steampunk-inspired train adventure play, written by Maggie Lee and directed by Amy Poisson!"/>
    <x v="9"/>
    <n v="5813"/>
    <x v="3"/>
    <s v="US"/>
    <s v="USD"/>
    <n v="1437202740"/>
    <x v="3063"/>
    <b v="0"/>
    <n v="79"/>
    <b v="1"/>
    <s v="theater/plays"/>
    <n v="116"/>
    <n v="73.58"/>
    <x v="8"/>
    <s v="plays"/>
    <x v="3063"/>
    <d v="2015-07-18T06:59:00"/>
  </r>
  <r>
    <n v="2799"/>
    <s v="Yuri in Edinburgh"/>
    <s v="August012 make their debut at Edinburgh Fringe with their play about the absurdity of wanting to bring children into a deranged world"/>
    <x v="9"/>
    <n v="5831.74"/>
    <x v="3"/>
    <s v="GB"/>
    <s v="GBP"/>
    <n v="1466179200"/>
    <x v="3064"/>
    <b v="0"/>
    <n v="130"/>
    <b v="1"/>
    <s v="theater/plays"/>
    <n v="117"/>
    <n v="44.86"/>
    <x v="8"/>
    <s v="plays"/>
    <x v="3064"/>
    <d v="2016-06-17T16:00:00"/>
  </r>
  <r>
    <n v="3233"/>
    <s v="64 Squares"/>
    <s v="64 Squares is an autobiographical one-man exploration of the internal chess game played to reconcile relationships."/>
    <x v="9"/>
    <n v="5940"/>
    <x v="3"/>
    <s v="US"/>
    <s v="USD"/>
    <n v="1488482355"/>
    <x v="3065"/>
    <b v="0"/>
    <n v="61"/>
    <b v="1"/>
    <s v="theater/plays"/>
    <n v="119"/>
    <n v="97.38"/>
    <x v="8"/>
    <s v="plays"/>
    <x v="3065"/>
    <d v="2017-03-02T19:19:15"/>
  </r>
  <r>
    <n v="523"/>
    <s v="&quot;The Star on My Heart&quot; Original Play Project on Holocaust"/>
    <s v="The Star on My Heart, an original play based on a survivor of the Terezin concentration camp, with community outreach for all ages."/>
    <x v="9"/>
    <n v="6030"/>
    <x v="3"/>
    <s v="US"/>
    <s v="USD"/>
    <n v="1442805076"/>
    <x v="3066"/>
    <b v="0"/>
    <n v="84"/>
    <b v="1"/>
    <s v="theater/plays"/>
    <n v="121"/>
    <n v="71.790000000000006"/>
    <x v="8"/>
    <s v="plays"/>
    <x v="3066"/>
    <d v="2015-09-21T03:11:16"/>
  </r>
  <r>
    <n v="3281"/>
    <s v="KICK It's Not How High. It's How Strong! Written &amp; Performed"/>
    <s v="&quot;This is how theater should connect to people&quot;  Margo Jefferson, Pulitzer Prize winning critic"/>
    <x v="9"/>
    <n v="6080"/>
    <x v="3"/>
    <s v="US"/>
    <s v="USD"/>
    <n v="1441153705"/>
    <x v="3067"/>
    <b v="0"/>
    <n v="47"/>
    <b v="1"/>
    <s v="theater/plays"/>
    <n v="122"/>
    <n v="129.36000000000001"/>
    <x v="8"/>
    <s v="plays"/>
    <x v="3067"/>
    <d v="2015-09-02T00:28:25"/>
  </r>
  <r>
    <n v="3752"/>
    <s v="POP! Community Cabaret Presents..."/>
    <s v="Welcome to POP! Community Cabaret: the &quot;friendliest mad bunch ever&quot;!_x000a_We are a cabaret group run by our community for our community."/>
    <x v="89"/>
    <n v="565"/>
    <x v="3"/>
    <s v="GB"/>
    <s v="GBP"/>
    <n v="1476651600"/>
    <x v="3068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x v="12"/>
    <n v="7942"/>
    <x v="3"/>
    <s v="US"/>
    <s v="USD"/>
    <n v="1406745482"/>
    <x v="3069"/>
    <b v="0"/>
    <n v="107"/>
    <b v="1"/>
    <s v="theater/musical"/>
    <n v="113"/>
    <n v="74.22"/>
    <x v="8"/>
    <s v="musical"/>
    <x v="3069"/>
    <d v="2014-07-30T18:38:02"/>
  </r>
  <r>
    <n v="2807"/>
    <s v="The Commission Theatre Co."/>
    <s v="Bringing Shakespeare back to the Playwrights"/>
    <x v="9"/>
    <n v="6300"/>
    <x v="3"/>
    <s v="US"/>
    <s v="USD"/>
    <n v="1435611438"/>
    <x v="3070"/>
    <b v="0"/>
    <n v="93"/>
    <b v="1"/>
    <s v="theater/plays"/>
    <n v="126"/>
    <n v="67.739999999999995"/>
    <x v="8"/>
    <s v="plays"/>
    <x v="3070"/>
    <d v="2015-06-29T20:57:18"/>
  </r>
  <r>
    <n v="63"/>
    <s v="The Attic"/>
    <s v="The Attic is my first short film.  Please help me with post production and distribution so that I can let it out into the world"/>
    <x v="59"/>
    <n v="2270.37"/>
    <x v="3"/>
    <s v="US"/>
    <s v="USD"/>
    <n v="1388206740"/>
    <x v="3071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x v="85"/>
    <n v="3978"/>
    <x v="3"/>
    <s v="US"/>
    <s v="USD"/>
    <n v="1302260155"/>
    <x v="3072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x v="85"/>
    <n v="3981.5"/>
    <x v="3"/>
    <s v="US"/>
    <s v="USD"/>
    <n v="1268723160"/>
    <x v="3073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x v="71"/>
    <n v="20569.05"/>
    <x v="3"/>
    <s v="US"/>
    <s v="USD"/>
    <n v="1306904340"/>
    <x v="307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x v="41"/>
    <n v="17066"/>
    <x v="3"/>
    <s v="CA"/>
    <s v="CAD"/>
    <n v="1418273940"/>
    <x v="3075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x v="43"/>
    <n v="171253"/>
    <x v="3"/>
    <s v="US"/>
    <s v="USD"/>
    <n v="1359743139"/>
    <x v="3076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x v="27"/>
    <n v="13728"/>
    <x v="3"/>
    <s v="US"/>
    <s v="USD"/>
    <n v="1447484460"/>
    <x v="3077"/>
    <b v="0"/>
    <n v="133"/>
    <b v="1"/>
    <s v="film &amp; video/documentary"/>
    <n v="114"/>
    <n v="103.22"/>
    <x v="0"/>
    <s v="documentary"/>
    <x v="3077"/>
    <d v="2015-11-14T07:01:00"/>
  </r>
  <r>
    <n v="3612"/>
    <s v="Welcome Back To Harlem: A Hellfighter's Story"/>
    <s v="A Harlem Hellfighter struggles to re-integrate into his community after heroically fighting for his country in WW1."/>
    <x v="9"/>
    <n v="7220"/>
    <x v="3"/>
    <s v="CA"/>
    <s v="CAD"/>
    <n v="1402334811"/>
    <x v="3078"/>
    <b v="0"/>
    <n v="57"/>
    <b v="1"/>
    <s v="theater/plays"/>
    <n v="144"/>
    <n v="126.67"/>
    <x v="8"/>
    <s v="plays"/>
    <x v="3078"/>
    <d v="2014-06-09T17:26:51"/>
  </r>
  <r>
    <n v="735"/>
    <s v="TOP FUEL FOR LIFE - Life Lessons from a Crew Chief"/>
    <s v="TOP FUEL FOR LIFE â€¦ a true story of victory, unimaginable loss_x000a_and the epiphany that changed everything."/>
    <x v="383"/>
    <n v="53771"/>
    <x v="3"/>
    <s v="US"/>
    <s v="USD"/>
    <n v="1417653540"/>
    <x v="3079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x v="7"/>
    <n v="1370"/>
    <x v="3"/>
    <s v="US"/>
    <s v="USD"/>
    <n v="1383318226"/>
    <x v="3080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x v="45"/>
    <n v="3751"/>
    <x v="3"/>
    <s v="US"/>
    <s v="USD"/>
    <n v="1393445620"/>
    <x v="3081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x v="9"/>
    <n v="5713"/>
    <x v="3"/>
    <s v="US"/>
    <s v="USD"/>
    <n v="1447463050"/>
    <x v="3082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x v="29"/>
    <n v="2841"/>
    <x v="3"/>
    <s v="US"/>
    <s v="USD"/>
    <n v="1456976586"/>
    <x v="3083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x v="30"/>
    <n v="11385"/>
    <x v="3"/>
    <s v="US"/>
    <s v="USD"/>
    <n v="1477603140"/>
    <x v="3084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x v="40"/>
    <n v="9130"/>
    <x v="3"/>
    <s v="US"/>
    <s v="USD"/>
    <n v="1323742396"/>
    <x v="3085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x v="12"/>
    <n v="7981"/>
    <x v="3"/>
    <s v="US"/>
    <s v="USD"/>
    <n v="1482372000"/>
    <x v="3086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x v="1"/>
    <n v="3432"/>
    <x v="3"/>
    <s v="US"/>
    <s v="USD"/>
    <n v="1389814380"/>
    <x v="3087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x v="106"/>
    <n v="39757"/>
    <x v="3"/>
    <s v="GB"/>
    <s v="GBP"/>
    <n v="1399033810"/>
    <x v="3088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x v="64"/>
    <n v="15937"/>
    <x v="3"/>
    <s v="US"/>
    <s v="USD"/>
    <n v="1480662000"/>
    <x v="3089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x v="24"/>
    <n v="6863"/>
    <x v="3"/>
    <s v="US"/>
    <s v="USD"/>
    <n v="1383526800"/>
    <x v="3090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x v="7"/>
    <n v="1364"/>
    <x v="3"/>
    <s v="US"/>
    <s v="USD"/>
    <n v="1297160329"/>
    <x v="3091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x v="98"/>
    <n v="1251"/>
    <x v="3"/>
    <s v="US"/>
    <s v="USD"/>
    <n v="1335891603"/>
    <x v="3092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x v="59"/>
    <n v="2280"/>
    <x v="3"/>
    <s v="US"/>
    <s v="USD"/>
    <n v="1480658966"/>
    <x v="3093"/>
    <b v="0"/>
    <n v="62"/>
    <b v="1"/>
    <s v="technology/space exploration"/>
    <n v="114"/>
    <n v="36.770000000000003"/>
    <x v="1"/>
    <s v="space exploration"/>
    <x v="3093"/>
    <d v="2016-12-02T06:09:26"/>
  </r>
  <r>
    <n v="3534"/>
    <s v="Night of Ashes"/>
    <s v="A Theatrical Prequel to Hell's Rebels, the current Pathfinder Adventure Path from Paizo Publishing"/>
    <x v="9"/>
    <n v="7810"/>
    <x v="3"/>
    <s v="US"/>
    <s v="USD"/>
    <n v="1443711623"/>
    <x v="3094"/>
    <b v="0"/>
    <n v="204"/>
    <b v="1"/>
    <s v="theater/plays"/>
    <n v="156"/>
    <n v="38.28"/>
    <x v="8"/>
    <s v="plays"/>
    <x v="3094"/>
    <d v="2015-10-01T15:00:23"/>
  </r>
  <r>
    <n v="2973"/>
    <s v="CST's As You Like It goes to Canada!"/>
    <s v="We're going to represent the entire USA at the World Festival of Children's Theater in Stratford, ON in June, 2016. Help us get there!"/>
    <x v="9"/>
    <n v="8740"/>
    <x v="3"/>
    <s v="US"/>
    <s v="USD"/>
    <n v="1451620800"/>
    <x v="3095"/>
    <b v="0"/>
    <n v="33"/>
    <b v="1"/>
    <s v="theater/plays"/>
    <n v="175"/>
    <n v="264.85000000000002"/>
    <x v="8"/>
    <s v="plays"/>
    <x v="3095"/>
    <d v="2016-01-01T04:00:00"/>
  </r>
  <r>
    <n v="3155"/>
    <s v="Stage Adaptation of Studio Ghibli's Princess Mononoke"/>
    <s v="We want to take our stage adaptation of Studio Ghibli's 'Princess Mononoke' to more people.  Help us do it!"/>
    <x v="9"/>
    <n v="9425.23"/>
    <x v="3"/>
    <s v="GB"/>
    <s v="GBP"/>
    <n v="1356004725"/>
    <x v="3096"/>
    <b v="1"/>
    <n v="302"/>
    <b v="1"/>
    <s v="theater/plays"/>
    <n v="189"/>
    <n v="31.21"/>
    <x v="8"/>
    <s v="plays"/>
    <x v="3096"/>
    <d v="2012-12-20T11:58:45"/>
  </r>
  <r>
    <n v="538"/>
    <s v="Shakespeare Orange County's HAMLET: Match This!"/>
    <s v="SOC produces affordable and accessible theatre in the heart of Orange County, CA, and we need your help to match a $5,000 grant!"/>
    <x v="9"/>
    <n v="15121"/>
    <x v="3"/>
    <s v="US"/>
    <s v="USD"/>
    <n v="1463166263"/>
    <x v="3097"/>
    <b v="0"/>
    <n v="60"/>
    <b v="1"/>
    <s v="theater/plays"/>
    <n v="302"/>
    <n v="252.02"/>
    <x v="8"/>
    <s v="plays"/>
    <x v="3097"/>
    <d v="2016-05-13T19:04: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1"/>
    <n v="0"/>
    <x v="1"/>
    <s v="US"/>
    <s v="USD"/>
    <n v="1417620036"/>
    <x v="3098"/>
    <b v="0"/>
    <n v="0"/>
    <b v="0"/>
    <s v="theater/plays"/>
    <n v="0"/>
    <n v="0"/>
    <x v="8"/>
    <s v="plays"/>
    <x v="3098"/>
    <d v="2014-12-03T15:20:36"/>
  </r>
  <r>
    <n v="3956"/>
    <s v="The Woman in Me"/>
    <s v="This saucy stage play chronicles the highs and lows of my life involving gangs, drugs and prison. The story is a transforming ministry."/>
    <x v="11"/>
    <n v="0"/>
    <x v="1"/>
    <s v="US"/>
    <s v="USD"/>
    <n v="1461543600"/>
    <x v="3099"/>
    <b v="0"/>
    <n v="0"/>
    <b v="0"/>
    <s v="theater/plays"/>
    <n v="0"/>
    <n v="0"/>
    <x v="8"/>
    <s v="plays"/>
    <x v="3099"/>
    <d v="2016-04-25T00:20:00"/>
  </r>
  <r>
    <n v="3941"/>
    <s v="TWO for the PRICE OF ONE THEATRE"/>
    <s v="Help produce &quot;Boseman and Lena&quot; by Athol Fugard._x000a_Celebrate 18 years of Service to Arts and Community, 2nd Show of a 7th Season in NOLA!"/>
    <x v="11"/>
    <n v="50"/>
    <x v="1"/>
    <s v="US"/>
    <s v="USD"/>
    <n v="1416877200"/>
    <x v="3100"/>
    <b v="0"/>
    <n v="2"/>
    <b v="0"/>
    <s v="theater/plays"/>
    <n v="1"/>
    <n v="25"/>
    <x v="8"/>
    <s v="plays"/>
    <x v="3100"/>
    <d v="2014-11-25T01:00:00"/>
  </r>
  <r>
    <n v="2892"/>
    <s v="Something Precious"/>
    <s v="Something Precious is the world's first musical to alert folks to the harmful effects of technology on the human spirit."/>
    <x v="11"/>
    <n v="500"/>
    <x v="1"/>
    <s v="US"/>
    <s v="USD"/>
    <n v="1409000400"/>
    <x v="3101"/>
    <b v="0"/>
    <n v="17"/>
    <b v="0"/>
    <s v="theater/plays"/>
    <n v="9"/>
    <n v="29.41"/>
    <x v="8"/>
    <s v="plays"/>
    <x v="3101"/>
    <d v="2014-08-25T21:00:00"/>
  </r>
  <r>
    <n v="3731"/>
    <s v="The Rabbit on the Moon"/>
    <s v="A long distance wrong number leads to love, but with Emily flying in to finally meet, Nick somehow forgot to mention he's blind."/>
    <x v="11"/>
    <n v="620"/>
    <x v="1"/>
    <s v="US"/>
    <s v="USD"/>
    <n v="1420860180"/>
    <x v="3102"/>
    <b v="0"/>
    <n v="12"/>
    <b v="0"/>
    <s v="theater/plays"/>
    <n v="11"/>
    <n v="51.67"/>
    <x v="8"/>
    <s v="plays"/>
    <x v="3102"/>
    <d v="2015-01-10T03:23:00"/>
  </r>
  <r>
    <n v="2900"/>
    <s v="Bring Oedipus Revenant to Life!"/>
    <s v="In October, we plan to premiere Oedipus Revenant, a historically grounded horror adaptation of Sophoclesâ€™ classic, Oedipus the Tyrant."/>
    <x v="11"/>
    <n v="3405"/>
    <x v="1"/>
    <s v="US"/>
    <s v="USD"/>
    <n v="1407562632"/>
    <x v="3103"/>
    <b v="0"/>
    <n v="7"/>
    <b v="0"/>
    <s v="theater/plays"/>
    <n v="62"/>
    <n v="486.43"/>
    <x v="8"/>
    <s v="plays"/>
    <x v="3103"/>
    <d v="2014-08-09T05:37:12"/>
  </r>
  <r>
    <n v="3297"/>
    <s v="MY EYES WENT DARK"/>
    <s v="A father loses his family in a freak plane crash and goes on to murder the air traffic controller he holds responsible."/>
    <x v="11"/>
    <n v="5504"/>
    <x v="3"/>
    <s v="GB"/>
    <s v="GBP"/>
    <n v="1438037940"/>
    <x v="3104"/>
    <b v="0"/>
    <n v="44"/>
    <b v="1"/>
    <s v="theater/plays"/>
    <n v="100"/>
    <n v="125.09"/>
    <x v="8"/>
    <s v="plays"/>
    <x v="3104"/>
    <d v="2015-07-27T22:59:00"/>
  </r>
  <r>
    <n v="3348"/>
    <s v="Macbeth"/>
    <s v="Old Hat's new production explores the bleak culture of war and the cosmic powers of guilt and imagination in Shakespeare's tragedy."/>
    <x v="11"/>
    <n v="5516"/>
    <x v="3"/>
    <s v="US"/>
    <s v="USD"/>
    <n v="1461988740"/>
    <x v="3105"/>
    <b v="0"/>
    <n v="79"/>
    <b v="1"/>
    <s v="theater/plays"/>
    <n v="100"/>
    <n v="69.819999999999993"/>
    <x v="8"/>
    <s v="plays"/>
    <x v="3105"/>
    <d v="2016-04-30T03:59:00"/>
  </r>
  <r>
    <n v="3156"/>
    <s v="Bringing First Love/Worst Love To Life"/>
    <s v="First Love/Worst Love is an examination of love and its mutability, as expressed through twelve stories and five actors on one stage."/>
    <x v="11"/>
    <n v="5600"/>
    <x v="3"/>
    <s v="US"/>
    <s v="USD"/>
    <n v="1338591144"/>
    <x v="3106"/>
    <b v="1"/>
    <n v="89"/>
    <b v="1"/>
    <s v="theater/plays"/>
    <n v="102"/>
    <n v="62.92"/>
    <x v="8"/>
    <s v="plays"/>
    <x v="3106"/>
    <d v="2012-06-01T22:52:24"/>
  </r>
  <r>
    <n v="3542"/>
    <s v="Gifts of War"/>
    <s v="Ancient Greece. Giddy, champagne soaked debauchery celebrating the Trojan War's end leads to a shocking and deadly surprise."/>
    <x v="11"/>
    <n v="5623"/>
    <x v="3"/>
    <s v="US"/>
    <s v="USD"/>
    <n v="1410099822"/>
    <x v="3107"/>
    <b v="0"/>
    <n v="85"/>
    <b v="1"/>
    <s v="theater/plays"/>
    <n v="102"/>
    <n v="66.150000000000006"/>
    <x v="8"/>
    <s v="plays"/>
    <x v="3107"/>
    <d v="2014-09-07T14:23:42"/>
  </r>
  <r>
    <n v="75"/>
    <s v="&quot;DAD&quot; - A USC Short Film"/>
    <s v="A teenager named Charlie discovers something new about himself while coping with the loss of his father."/>
    <x v="85"/>
    <n v="4040"/>
    <x v="3"/>
    <s v="US"/>
    <s v="USD"/>
    <n v="1366693272"/>
    <x v="3108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x v="24"/>
    <n v="6904"/>
    <x v="3"/>
    <s v="US"/>
    <s v="USD"/>
    <n v="1370196192"/>
    <x v="3109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x v="25"/>
    <n v="1720"/>
    <x v="3"/>
    <s v="US"/>
    <s v="USD"/>
    <n v="1280631600"/>
    <x v="3110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x v="32"/>
    <n v="28690"/>
    <x v="3"/>
    <s v="US"/>
    <s v="USD"/>
    <n v="1473566340"/>
    <x v="3111"/>
    <b v="1"/>
    <n v="221"/>
    <b v="1"/>
    <s v="film &amp; video/documentary"/>
    <n v="115"/>
    <n v="129.82"/>
    <x v="0"/>
    <s v="documentary"/>
    <x v="3111"/>
    <d v="2016-09-11T03:59:00"/>
  </r>
  <r>
    <n v="3249"/>
    <s v="Yesterday Again, Please - A New Play by Dezi Gallegos"/>
    <s v="A new work about guilt, trauma, love, and change; this original play tells the story of a boy and a girl who love and lose each other."/>
    <x v="11"/>
    <n v="5771"/>
    <x v="3"/>
    <s v="US"/>
    <s v="USD"/>
    <n v="1434822914"/>
    <x v="3112"/>
    <b v="1"/>
    <n v="88"/>
    <b v="1"/>
    <s v="theater/plays"/>
    <n v="105"/>
    <n v="65.58"/>
    <x v="8"/>
    <s v="plays"/>
    <x v="3112"/>
    <d v="2015-06-20T17:55:14"/>
  </r>
  <r>
    <n v="798"/>
    <s v="Eric Stuart Band 4 Song EP &quot;Character&quot;"/>
    <s v="We have some great new songs and want to record a special edition 4 song EP as our next Eric Stuart Band release"/>
    <x v="85"/>
    <n v="4021"/>
    <x v="3"/>
    <s v="US"/>
    <s v="USD"/>
    <n v="1412086187"/>
    <x v="3113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x v="12"/>
    <n v="8058.55"/>
    <x v="3"/>
    <s v="US"/>
    <s v="USD"/>
    <n v="1365489000"/>
    <x v="3114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x v="59"/>
    <n v="2298"/>
    <x v="3"/>
    <s v="US"/>
    <s v="USD"/>
    <n v="1431876677"/>
    <x v="3115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x v="115"/>
    <n v="1035"/>
    <x v="3"/>
    <s v="AT"/>
    <s v="EUR"/>
    <n v="1489238940"/>
    <x v="3116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x v="30"/>
    <n v="11472"/>
    <x v="3"/>
    <s v="US"/>
    <s v="USD"/>
    <n v="1332704042"/>
    <x v="3117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x v="97"/>
    <n v="46032"/>
    <x v="3"/>
    <s v="US"/>
    <s v="USD"/>
    <n v="1332699285"/>
    <x v="3118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x v="1"/>
    <n v="3460"/>
    <x v="3"/>
    <s v="US"/>
    <s v="USD"/>
    <n v="1334980740"/>
    <x v="3119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x v="26"/>
    <n v="1147"/>
    <x v="3"/>
    <s v="US"/>
    <s v="USD"/>
    <n v="1468536992"/>
    <x v="3120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x v="26"/>
    <n v="1145"/>
    <x v="3"/>
    <s v="US"/>
    <s v="USD"/>
    <n v="1329082983"/>
    <x v="3121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x v="10"/>
    <n v="229802.31"/>
    <x v="3"/>
    <s v="US"/>
    <s v="USD"/>
    <n v="1447909140"/>
    <x v="3122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x v="56"/>
    <n v="114977"/>
    <x v="3"/>
    <s v="DK"/>
    <s v="DKK"/>
    <n v="1458807098"/>
    <x v="3123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x v="85"/>
    <n v="4010"/>
    <x v="3"/>
    <s v="US"/>
    <s v="USD"/>
    <n v="1337144340"/>
    <x v="3124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x v="40"/>
    <n v="9203.23"/>
    <x v="3"/>
    <s v="US"/>
    <s v="USD"/>
    <n v="1361696955"/>
    <x v="312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x v="30"/>
    <n v="11545"/>
    <x v="3"/>
    <s v="US"/>
    <s v="USD"/>
    <n v="1488750490"/>
    <x v="3126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x v="32"/>
    <n v="28633.5"/>
    <x v="3"/>
    <s v="US"/>
    <s v="USD"/>
    <n v="1440546729"/>
    <x v="3127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x v="5"/>
    <n v="22933.05"/>
    <x v="3"/>
    <s v="US"/>
    <s v="USD"/>
    <n v="1440907427"/>
    <x v="3128"/>
    <b v="0"/>
    <n v="286"/>
    <b v="1"/>
    <s v="technology/space exploration"/>
    <n v="115"/>
    <n v="80.19"/>
    <x v="1"/>
    <s v="space exploration"/>
    <x v="3128"/>
    <d v="2015-08-30T04:03:47"/>
  </r>
  <r>
    <n v="3553"/>
    <s v="Coming Home"/>
    <s v="Professional actors bring to life the true stories of 5 African-Americans struggling with mental health and their search for healing."/>
    <x v="11"/>
    <n v="5845"/>
    <x v="3"/>
    <s v="US"/>
    <s v="USD"/>
    <n v="1439337600"/>
    <x v="3129"/>
    <b v="0"/>
    <n v="104"/>
    <b v="1"/>
    <s v="theater/plays"/>
    <n v="106"/>
    <n v="56.2"/>
    <x v="8"/>
    <s v="plays"/>
    <x v="3129"/>
    <d v="2015-08-12T00:00:00"/>
  </r>
  <r>
    <n v="4046"/>
    <s v="Glenn Herman's EXPRESSIONS: The UnKnown"/>
    <s v="An eclectic One Man stage show, that takes the audience on a journey through vast personalities, as he discovers his true self...#Drama"/>
    <x v="384"/>
    <n v="460"/>
    <x v="1"/>
    <s v="US"/>
    <s v="USD"/>
    <n v="1413992210"/>
    <x v="3130"/>
    <b v="0"/>
    <n v="12"/>
    <b v="0"/>
    <s v="theater/plays"/>
    <n v="8"/>
    <n v="38.33"/>
    <x v="8"/>
    <s v="plays"/>
    <x v="3130"/>
    <d v="2014-10-22T15:36:50"/>
  </r>
  <r>
    <n v="3574"/>
    <s v="Galli Theater Fresh Start Fundraiser"/>
    <s v="Help Galli Theater continue to bring fairytales to children in English &amp; German in our theater and to institutions serving children."/>
    <x v="267"/>
    <n v="6155"/>
    <x v="3"/>
    <s v="US"/>
    <s v="USD"/>
    <n v="1415921848"/>
    <x v="3131"/>
    <b v="0"/>
    <n v="45"/>
    <b v="1"/>
    <s v="theater/plays"/>
    <n v="106"/>
    <n v="136.78"/>
    <x v="8"/>
    <s v="plays"/>
    <x v="3131"/>
    <d v="2014-11-13T23:37:28"/>
  </r>
  <r>
    <n v="3279"/>
    <s v="Good People at The Hudson Guild Theatre"/>
    <s v="LOOKING FOR GOOD PEOPLE to help fund our production of &quot;Good People&quot; with Kia Hellman &amp; Shayne Anderson, directed by Christine Dunford."/>
    <x v="267"/>
    <n v="6628"/>
    <x v="3"/>
    <s v="US"/>
    <s v="USD"/>
    <n v="1459474059"/>
    <x v="3132"/>
    <b v="0"/>
    <n v="63"/>
    <b v="1"/>
    <s v="theater/plays"/>
    <n v="114"/>
    <n v="105.21"/>
    <x v="8"/>
    <s v="plays"/>
    <x v="3132"/>
    <d v="2016-04-01T01:27:39"/>
  </r>
  <r>
    <n v="3239"/>
    <s v="The Book's the Thing - Welcome to Hamlet's Library"/>
    <s v="The first regional library-touring show from new UK company Librarian Theatre - transforming local libraries into magical theatres"/>
    <x v="385"/>
    <n v="6208.98"/>
    <x v="3"/>
    <s v="GB"/>
    <s v="GBP"/>
    <n v="1445817540"/>
    <x v="3133"/>
    <b v="1"/>
    <n v="104"/>
    <b v="1"/>
    <s v="theater/plays"/>
    <n v="106"/>
    <n v="59.7"/>
    <x v="8"/>
    <s v="plays"/>
    <x v="3133"/>
    <d v="2015-10-25T23:59:00"/>
  </r>
  <r>
    <n v="3863"/>
    <s v="Umma Yemaya"/>
    <s v="Umma Yemaya is  a play that examines the challenges of unconventional love. The Lady  and the Artist create their own world for love."/>
    <x v="24"/>
    <n v="0"/>
    <x v="1"/>
    <s v="US"/>
    <s v="USD"/>
    <n v="1446739905"/>
    <x v="3134"/>
    <b v="0"/>
    <n v="0"/>
    <b v="0"/>
    <s v="theater/plays"/>
    <n v="0"/>
    <n v="0"/>
    <x v="8"/>
    <s v="plays"/>
    <x v="3134"/>
    <d v="2015-11-05T16:11:45"/>
  </r>
  <r>
    <n v="3979"/>
    <s v="What a Gay Play - back, bigger and longer"/>
    <s v="After a successful premiere run at Edinburgh 2014, it's been rewritten and revised and is back for another run of Edinburgh fun in 2015"/>
    <x v="24"/>
    <n v="110"/>
    <x v="1"/>
    <s v="GB"/>
    <s v="GBP"/>
    <n v="1427659200"/>
    <x v="3135"/>
    <b v="0"/>
    <n v="6"/>
    <b v="0"/>
    <s v="theater/plays"/>
    <n v="2"/>
    <n v="18.329999999999998"/>
    <x v="8"/>
    <s v="plays"/>
    <x v="3135"/>
    <d v="2015-03-29T20:00:00"/>
  </r>
  <r>
    <n v="3910"/>
    <s v="&quot;SHERLOCK HOLMES AND THE SCARLET AVENGER&quot;"/>
    <s v="Join Sherlock Holmes and Dr. Watson as the first adventure together is dramatized live on-stage!  The game is afoot!"/>
    <x v="24"/>
    <n v="185"/>
    <x v="1"/>
    <s v="US"/>
    <s v="USD"/>
    <n v="1441649397"/>
    <x v="3136"/>
    <b v="0"/>
    <n v="3"/>
    <b v="0"/>
    <s v="theater/plays"/>
    <n v="3"/>
    <n v="61.67"/>
    <x v="8"/>
    <s v="plays"/>
    <x v="3136"/>
    <d v="2015-09-07T18:09:57"/>
  </r>
  <r>
    <n v="3946"/>
    <s v="DR. Mecurio's Mythical Marvels &amp; Beastiry"/>
    <s v="Dr. Mecurio's is an original work of fantasy designed and written for the stage."/>
    <x v="24"/>
    <n v="195"/>
    <x v="1"/>
    <s v="US"/>
    <s v="USD"/>
    <n v="1425110400"/>
    <x v="3137"/>
    <b v="0"/>
    <n v="5"/>
    <b v="0"/>
    <s v="theater/plays"/>
    <n v="3"/>
    <n v="39"/>
    <x v="8"/>
    <s v="plays"/>
    <x v="3137"/>
    <d v="2015-02-28T08:00:00"/>
  </r>
  <r>
    <n v="3784"/>
    <s v="Whitehall Theatre Presents: Little Shop of Horrors"/>
    <s v="This year, we will be producing the cult classic Little Shop of Horrors with your proceeds going towards venue and production costs."/>
    <x v="26"/>
    <n v="1150"/>
    <x v="3"/>
    <s v="CA"/>
    <s v="CAD"/>
    <n v="1468193532"/>
    <x v="3138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x v="30"/>
    <n v="11621"/>
    <x v="3"/>
    <s v="US"/>
    <s v="USD"/>
    <n v="1405615846"/>
    <x v="3139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x v="59"/>
    <n v="2325"/>
    <x v="3"/>
    <s v="US"/>
    <s v="USD"/>
    <n v="1342360804"/>
    <x v="3140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x v="106"/>
    <n v="40690"/>
    <x v="3"/>
    <s v="US"/>
    <s v="USD"/>
    <n v="1417420994"/>
    <x v="3141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x v="41"/>
    <n v="17412"/>
    <x v="3"/>
    <s v="US"/>
    <s v="USD"/>
    <n v="1336062672"/>
    <x v="3142"/>
    <b v="0"/>
    <n v="149"/>
    <b v="1"/>
    <s v="film &amp; video/documentary"/>
    <n v="116"/>
    <n v="116.86"/>
    <x v="0"/>
    <s v="documentary"/>
    <x v="3142"/>
    <d v="2012-05-03T16:31:12"/>
  </r>
  <r>
    <n v="2906"/>
    <s v="NO HOMO at Atwater Village Theatre"/>
    <s v="The smash hit, award-winning comedy sashays onto the Los Angeles Theater Scene in a fabulous new production at Atwater Village Theatre."/>
    <x v="24"/>
    <n v="565"/>
    <x v="1"/>
    <s v="US"/>
    <s v="USD"/>
    <n v="1438390800"/>
    <x v="3143"/>
    <b v="0"/>
    <n v="7"/>
    <b v="0"/>
    <s v="theater/plays"/>
    <n v="9"/>
    <n v="80.709999999999994"/>
    <x v="8"/>
    <s v="plays"/>
    <x v="3143"/>
    <d v="2015-08-01T01:00:00"/>
  </r>
  <r>
    <n v="1359"/>
    <s v="UnConventional - Worldcon 2011 Research"/>
    <s v="Funding for a 2011 trip to Worldcon for research for &quot;UnConventional,&quot; a book on the history of the American fan convention."/>
    <x v="386"/>
    <n v="764"/>
    <x v="3"/>
    <s v="US"/>
    <s v="USD"/>
    <n v="1309980790"/>
    <x v="3144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x v="273"/>
    <n v="1510"/>
    <x v="3"/>
    <s v="US"/>
    <s v="USD"/>
    <n v="1486095060"/>
    <x v="3145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x v="9"/>
    <n v="5800"/>
    <x v="3"/>
    <s v="US"/>
    <s v="USD"/>
    <n v="1485631740"/>
    <x v="3146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x v="219"/>
    <n v="811"/>
    <x v="3"/>
    <s v="US"/>
    <s v="USD"/>
    <n v="1351095976"/>
    <x v="3147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x v="387"/>
    <n v="5322"/>
    <x v="3"/>
    <s v="US"/>
    <s v="USD"/>
    <n v="1344636000"/>
    <x v="3148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x v="59"/>
    <n v="2311"/>
    <x v="3"/>
    <s v="US"/>
    <s v="USD"/>
    <n v="1386828507"/>
    <x v="3149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x v="41"/>
    <n v="17390"/>
    <x v="3"/>
    <s v="US"/>
    <s v="USD"/>
    <n v="1372741200"/>
    <x v="3150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0"/>
    <n v="11570.92"/>
    <x v="3"/>
    <s v="US"/>
    <s v="USD"/>
    <n v="1282622400"/>
    <x v="3151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x v="13"/>
    <n v="57754"/>
    <x v="3"/>
    <s v="US"/>
    <s v="USD"/>
    <n v="1433538000"/>
    <x v="3152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x v="1"/>
    <n v="3465.32"/>
    <x v="3"/>
    <s v="US"/>
    <s v="USD"/>
    <n v="1284177540"/>
    <x v="3153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x v="48"/>
    <n v="463"/>
    <x v="3"/>
    <s v="US"/>
    <s v="USD"/>
    <n v="1443040059"/>
    <x v="3154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x v="58"/>
    <n v="8666"/>
    <x v="3"/>
    <s v="SE"/>
    <s v="SEK"/>
    <n v="1422734313"/>
    <x v="3155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x v="59"/>
    <n v="2325"/>
    <x v="3"/>
    <s v="US"/>
    <s v="USD"/>
    <n v="1366138800"/>
    <x v="3156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x v="125"/>
    <n v="29"/>
    <x v="3"/>
    <s v="US"/>
    <s v="USD"/>
    <n v="1375151566"/>
    <x v="3157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x v="32"/>
    <n v="29089"/>
    <x v="3"/>
    <s v="US"/>
    <s v="USD"/>
    <n v="1476486000"/>
    <x v="3158"/>
    <b v="1"/>
    <n v="305"/>
    <b v="1"/>
    <s v="theater/spaces"/>
    <n v="116"/>
    <n v="95.37"/>
    <x v="8"/>
    <s v="spaces"/>
    <x v="3158"/>
    <d v="2016-10-14T23:00:00"/>
  </r>
  <r>
    <n v="2877"/>
    <s v="COLLABORATION: WARHOL &amp; BASQUIAT"/>
    <s v="Two of the 20th Centuryâ€™s Greatest Artists _x000a_navigate the perilous terrain of Art &amp; Fame _x000a_in a historic Collaboration."/>
    <x v="24"/>
    <n v="650"/>
    <x v="1"/>
    <s v="US"/>
    <s v="USD"/>
    <n v="1480525200"/>
    <x v="3159"/>
    <b v="0"/>
    <n v="6"/>
    <b v="0"/>
    <s v="theater/plays"/>
    <n v="11"/>
    <n v="108.33"/>
    <x v="8"/>
    <s v="plays"/>
    <x v="3159"/>
    <d v="2016-11-30T17:00:00"/>
  </r>
  <r>
    <n v="3021"/>
    <s v="BEEP! BEEP! 2ND STORY IS ON THE MOVE!"/>
    <s v="At the end of October 2016, 2nd Story will be moving from its current office space to a storefront space in Albany Park, Chicago, IL."/>
    <x v="131"/>
    <n v="5221"/>
    <x v="3"/>
    <s v="US"/>
    <s v="USD"/>
    <n v="1479794340"/>
    <x v="3160"/>
    <b v="0"/>
    <n v="103"/>
    <b v="1"/>
    <s v="theater/spaces"/>
    <n v="116"/>
    <n v="50.69"/>
    <x v="8"/>
    <s v="spaces"/>
    <x v="3160"/>
    <d v="2016-11-22T05:59:00"/>
  </r>
  <r>
    <n v="3860"/>
    <s v="Tennessee Williams' ONE ARM @ Minnesota Fringe"/>
    <s v="The unproduced screenplay by Tennessee Williams is given life for the first time on a Twin Cities stage by an ensemble of local actors."/>
    <x v="24"/>
    <n v="1060"/>
    <x v="1"/>
    <s v="US"/>
    <s v="USD"/>
    <n v="1407858710"/>
    <x v="3161"/>
    <b v="0"/>
    <n v="13"/>
    <b v="0"/>
    <s v="theater/plays"/>
    <n v="18"/>
    <n v="81.540000000000006"/>
    <x v="8"/>
    <s v="plays"/>
    <x v="3161"/>
    <d v="2014-08-12T15:51:50"/>
  </r>
  <r>
    <n v="4036"/>
    <s v="3 Days In Savannah"/>
    <s v="&quot;3 Days In Savannah&quot; explores the issues of love, racism, and regret while reminding us that, &quot;life is a game and love is the prize.&quot;"/>
    <x v="24"/>
    <n v="2823"/>
    <x v="1"/>
    <s v="US"/>
    <s v="USD"/>
    <n v="1404253800"/>
    <x v="3162"/>
    <b v="0"/>
    <n v="17"/>
    <b v="0"/>
    <s v="theater/plays"/>
    <n v="47"/>
    <n v="166.06"/>
    <x v="8"/>
    <s v="plays"/>
    <x v="3162"/>
    <d v="2014-07-01T22:30:00"/>
  </r>
  <r>
    <n v="2822"/>
    <s v="Theatre Forever's The Nature Crown"/>
    <s v="A campaign to support the artists creating Theatre Forever's The Nature Crown, premiering in the Guthrie Theater's Dowling Studio!"/>
    <x v="24"/>
    <n v="6000"/>
    <x v="3"/>
    <s v="US"/>
    <s v="USD"/>
    <n v="1427469892"/>
    <x v="3163"/>
    <b v="0"/>
    <n v="94"/>
    <b v="1"/>
    <s v="theater/plays"/>
    <n v="100"/>
    <n v="63.83"/>
    <x v="8"/>
    <s v="plays"/>
    <x v="3163"/>
    <d v="2015-03-27T15:24:52"/>
  </r>
  <r>
    <n v="3213"/>
    <s v="Moving Dust presents 'THIS MUCH' 2015"/>
    <s v="3 boys, 1 white dress and a hoover collide in this explosive new play by John Fitzpatrick. Life's a wedding disco. Let's dance."/>
    <x v="24"/>
    <n v="6007"/>
    <x v="3"/>
    <s v="GB"/>
    <s v="GBP"/>
    <n v="1437934759"/>
    <x v="3164"/>
    <b v="1"/>
    <n v="47"/>
    <b v="1"/>
    <s v="theater/plays"/>
    <n v="100"/>
    <n v="127.81"/>
    <x v="8"/>
    <s v="plays"/>
    <x v="3164"/>
    <d v="2015-07-26T18:19:19"/>
  </r>
  <r>
    <n v="3332"/>
    <s v="Cortez"/>
    <s v="Two marine biologists are at odds during an important expedition. When a stranded shark refuses to die, things get weird."/>
    <x v="24"/>
    <n v="6000"/>
    <x v="3"/>
    <s v="US"/>
    <s v="USD"/>
    <n v="1405802330"/>
    <x v="3165"/>
    <b v="0"/>
    <n v="83"/>
    <b v="1"/>
    <s v="theater/plays"/>
    <n v="100"/>
    <n v="72.290000000000006"/>
    <x v="8"/>
    <s v="plays"/>
    <x v="3165"/>
    <d v="2014-07-19T20:38:50"/>
  </r>
  <r>
    <n v="3384"/>
    <s v="The Hat"/>
    <s v="Six gay men, emotional baggage, and online dating: what could go wrong? A play about looking for love and finding something better."/>
    <x v="24"/>
    <n v="6000.66"/>
    <x v="3"/>
    <s v="US"/>
    <s v="USD"/>
    <n v="1448074800"/>
    <x v="3166"/>
    <b v="0"/>
    <n v="64"/>
    <b v="1"/>
    <s v="theater/plays"/>
    <n v="100"/>
    <n v="93.76"/>
    <x v="8"/>
    <s v="plays"/>
    <x v="3166"/>
    <d v="2015-11-21T03:00:00"/>
  </r>
  <r>
    <n v="3342"/>
    <s v="Uprising Theatre Company's First Production"/>
    <s v="We believe in the power of stories to change the world. Theatre that inspires transformation."/>
    <x v="24"/>
    <n v="6100"/>
    <x v="3"/>
    <s v="US"/>
    <s v="USD"/>
    <n v="1427864340"/>
    <x v="3167"/>
    <b v="0"/>
    <n v="78"/>
    <b v="1"/>
    <s v="theater/plays"/>
    <n v="102"/>
    <n v="78.209999999999994"/>
    <x v="8"/>
    <s v="plays"/>
    <x v="3167"/>
    <d v="2015-04-01T04:59:00"/>
  </r>
  <r>
    <n v="3424"/>
    <s v="Maggie LumiÃ¨re and The Ghost Train: an exciting new play!"/>
    <s v="Maggie is a deaf girl determined to make a silent film masterpiece. Help us share her story with students across the state of Idaho."/>
    <x v="24"/>
    <n v="6215"/>
    <x v="3"/>
    <s v="US"/>
    <s v="USD"/>
    <n v="1423119540"/>
    <x v="3168"/>
    <b v="0"/>
    <n v="76"/>
    <b v="1"/>
    <s v="theater/plays"/>
    <n v="104"/>
    <n v="81.78"/>
    <x v="8"/>
    <s v="plays"/>
    <x v="3168"/>
    <d v="2015-02-05T06:59:00"/>
  </r>
  <r>
    <n v="22"/>
    <s v="CREATURES OF HABIT!"/>
    <s v="Meet Gary, and Troy: Two unlikely friends that investigate &quot;strange phenomenon&quot;."/>
    <x v="188"/>
    <n v="410"/>
    <x v="3"/>
    <s v="US"/>
    <s v="USD"/>
    <n v="1420099140"/>
    <x v="3169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x v="275"/>
    <n v="28067.34"/>
    <x v="3"/>
    <s v="US"/>
    <s v="USD"/>
    <n v="1445047200"/>
    <x v="317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x v="32"/>
    <n v="29209.78"/>
    <x v="3"/>
    <s v="US"/>
    <s v="USD"/>
    <n v="1447427918"/>
    <x v="3171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x v="30"/>
    <n v="11656"/>
    <x v="3"/>
    <s v="US"/>
    <s v="USD"/>
    <n v="1412740868"/>
    <x v="3172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x v="59"/>
    <n v="2345"/>
    <x v="3"/>
    <s v="US"/>
    <s v="USD"/>
    <n v="1337396400"/>
    <x v="3173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x v="9"/>
    <n v="5830.83"/>
    <x v="3"/>
    <s v="US"/>
    <s v="USD"/>
    <n v="1348337956"/>
    <x v="3174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x v="30"/>
    <n v="11727"/>
    <x v="3"/>
    <s v="GB"/>
    <s v="GBP"/>
    <n v="1488830400"/>
    <x v="317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x v="59"/>
    <n v="2340"/>
    <x v="3"/>
    <s v="US"/>
    <s v="USD"/>
    <n v="1323136949"/>
    <x v="3176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x v="27"/>
    <n v="14000"/>
    <x v="3"/>
    <s v="US"/>
    <s v="USD"/>
    <n v="1379708247"/>
    <x v="317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x v="13"/>
    <n v="58520.2"/>
    <x v="3"/>
    <s v="US"/>
    <s v="USD"/>
    <n v="1374858000"/>
    <x v="3178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x v="59"/>
    <n v="2340"/>
    <x v="3"/>
    <s v="US"/>
    <s v="USD"/>
    <n v="1353905940"/>
    <x v="317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x v="41"/>
    <n v="17545"/>
    <x v="3"/>
    <s v="US"/>
    <s v="USD"/>
    <n v="1429920000"/>
    <x v="3180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x v="58"/>
    <n v="8739.01"/>
    <x v="3"/>
    <s v="US"/>
    <s v="USD"/>
    <n v="1323151140"/>
    <x v="3181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x v="388"/>
    <n v="1839"/>
    <x v="3"/>
    <s v="US"/>
    <s v="USD"/>
    <n v="1316442622"/>
    <x v="3182"/>
    <b v="1"/>
    <n v="41"/>
    <b v="1"/>
    <s v="technology/hardware"/>
    <n v="117"/>
    <n v="44.85"/>
    <x v="1"/>
    <s v="hardware"/>
    <x v="3182"/>
    <d v="2011-09-19T14:30:22"/>
  </r>
  <r>
    <n v="2970"/>
    <s v="Leah in Vegas at The New York International Fringe Festival"/>
    <s v="Kara Ayn Napolitano's latest play about a young mother's attempt to reclaim her life after making a serious mistake."/>
    <x v="24"/>
    <n v="6360"/>
    <x v="3"/>
    <s v="US"/>
    <s v="USD"/>
    <n v="1405699451"/>
    <x v="3183"/>
    <b v="0"/>
    <n v="91"/>
    <b v="1"/>
    <s v="theater/plays"/>
    <n v="106"/>
    <n v="69.89"/>
    <x v="8"/>
    <s v="plays"/>
    <x v="3183"/>
    <d v="2014-07-18T16:04:11"/>
  </r>
  <r>
    <n v="3527"/>
    <s v="Darryl Reuben Hall's THE DINNER Nat'l Premiere in NY Fest!"/>
    <s v="A 'tasty' new drama ~&quot;Booker T Washington of Tuskegee, Alabama, dined with the President (Roosevelt) last evening.&quot;~ the White House."/>
    <x v="24"/>
    <n v="7015"/>
    <x v="3"/>
    <s v="US"/>
    <s v="USD"/>
    <n v="1436587140"/>
    <x v="3184"/>
    <b v="0"/>
    <n v="86"/>
    <b v="1"/>
    <s v="theater/plays"/>
    <n v="117"/>
    <n v="81.569999999999993"/>
    <x v="8"/>
    <s v="plays"/>
    <x v="3184"/>
    <d v="2015-07-11T03:59:00"/>
  </r>
  <r>
    <n v="3012"/>
    <s v="Up-lifting Up-Fit!"/>
    <s v="Spring Theatre has recently found a new home in the heart of Winston Salem. We need your help for an up-lifting up-fit!"/>
    <x v="4"/>
    <n v="4685"/>
    <x v="3"/>
    <s v="US"/>
    <s v="USD"/>
    <n v="1423587130"/>
    <x v="3185"/>
    <b v="0"/>
    <n v="55"/>
    <b v="1"/>
    <s v="theater/spaces"/>
    <n v="117"/>
    <n v="85.18"/>
    <x v="8"/>
    <s v="spaces"/>
    <x v="3185"/>
    <d v="2015-02-10T16:52:10"/>
  </r>
  <r>
    <n v="2784"/>
    <s v="&quot;The Santaland Diaries&quot; by David Sedaris in Los Angeles 2014"/>
    <s v="David Sedaris' &quot;The Santaland Diaries&quot; starring Matt Crabtree at The Working Stage Theatre in Hollywood!"/>
    <x v="24"/>
    <n v="7140"/>
    <x v="3"/>
    <s v="US"/>
    <s v="USD"/>
    <n v="1414608843"/>
    <x v="3186"/>
    <b v="0"/>
    <n v="108"/>
    <b v="1"/>
    <s v="theater/plays"/>
    <n v="119"/>
    <n v="66.11"/>
    <x v="8"/>
    <s v="plays"/>
    <x v="3186"/>
    <d v="2014-10-29T18:54:03"/>
  </r>
  <r>
    <n v="3266"/>
    <s v="Macbeth"/>
    <s v="An original version of Shakespeare's masterpiece that emphasizes family and explores the destruction of blood ties"/>
    <x v="24"/>
    <n v="7877"/>
    <x v="3"/>
    <s v="US"/>
    <s v="USD"/>
    <n v="1434142800"/>
    <x v="3187"/>
    <b v="1"/>
    <n v="163"/>
    <b v="1"/>
    <s v="theater/plays"/>
    <n v="131"/>
    <n v="48.33"/>
    <x v="8"/>
    <s v="plays"/>
    <x v="3187"/>
    <d v="2015-06-12T21:00:00"/>
  </r>
  <r>
    <n v="4032"/>
    <s v="The Modern Theater's 'Play It Forward' Fund"/>
    <s v="'Play it Forward' is a ticket bank for individuals in need. Fund a theater experience for someone that would otherwise go without!"/>
    <x v="389"/>
    <n v="413"/>
    <x v="1"/>
    <s v="US"/>
    <s v="USD"/>
    <n v="1450211116"/>
    <x v="3188"/>
    <b v="0"/>
    <n v="7"/>
    <b v="0"/>
    <s v="theater/plays"/>
    <n v="7"/>
    <n v="59"/>
    <x v="8"/>
    <s v="plays"/>
    <x v="3188"/>
    <d v="2015-12-15T20:25:16"/>
  </r>
  <r>
    <n v="3310"/>
    <s v="The Island Boys: A New Play"/>
    <s v="A new play about coming coming home, recovery, and trying to find God in the process."/>
    <x v="46"/>
    <n v="6505"/>
    <x v="3"/>
    <s v="US"/>
    <s v="USD"/>
    <n v="1444169825"/>
    <x v="3189"/>
    <b v="0"/>
    <n v="31"/>
    <b v="1"/>
    <s v="theater/plays"/>
    <n v="100"/>
    <n v="209.84"/>
    <x v="8"/>
    <s v="plays"/>
    <x v="3189"/>
    <d v="2015-10-06T22:17:05"/>
  </r>
  <r>
    <n v="4015"/>
    <s v="Shakespeare In The Park"/>
    <s v="FREE Shakespeare In the Park in Bergen County, NJ on July 24, 25, 31, and August 1. We need your support to help keep our show FREE"/>
    <x v="12"/>
    <n v="1"/>
    <x v="1"/>
    <s v="US"/>
    <s v="USD"/>
    <n v="1437331463"/>
    <x v="3190"/>
    <b v="0"/>
    <n v="1"/>
    <b v="0"/>
    <s v="theater/plays"/>
    <n v="0"/>
    <n v="1"/>
    <x v="8"/>
    <s v="plays"/>
    <x v="3190"/>
    <d v="2015-07-19T18:44:23"/>
  </r>
  <r>
    <n v="3767"/>
    <s v="Accidental Artists Lab"/>
    <s v="A ragtag crew collaborating on a live performance for the first time, with music as their medium and NYC as their inspiration."/>
    <x v="59"/>
    <n v="2335"/>
    <x v="3"/>
    <s v="US"/>
    <s v="USD"/>
    <n v="1425185940"/>
    <x v="3191"/>
    <b v="0"/>
    <n v="56"/>
    <b v="1"/>
    <s v="theater/musical"/>
    <n v="117"/>
    <n v="41.7"/>
    <x v="8"/>
    <s v="musical"/>
    <x v="3191"/>
    <d v="2015-03-01T04:59:00"/>
  </r>
  <r>
    <n v="4023"/>
    <s v="Forgive &amp; Forget"/>
    <s v="An original gospel stage play that explores the pain and hurt caused by those who struggle to forgive others!"/>
    <x v="12"/>
    <n v="0"/>
    <x v="1"/>
    <s v="US"/>
    <s v="USD"/>
    <n v="1458860363"/>
    <x v="3192"/>
    <b v="0"/>
    <n v="0"/>
    <b v="0"/>
    <s v="theater/plays"/>
    <n v="0"/>
    <n v="0"/>
    <x v="8"/>
    <s v="plays"/>
    <x v="3192"/>
    <d v="2016-03-24T22:59:23"/>
  </r>
  <r>
    <n v="263"/>
    <s v="AMERICAN WINTER: A Documentary Film"/>
    <s v="We need $75,000 to finish this film on families struggling in the worst_x000a_economy in 80 years, while facing huge cuts to social services."/>
    <x v="32"/>
    <n v="29520.27"/>
    <x v="3"/>
    <s v="US"/>
    <s v="USD"/>
    <n v="1348786494"/>
    <x v="3193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9"/>
    <n v="5910"/>
    <x v="3"/>
    <s v="US"/>
    <s v="USD"/>
    <n v="1336747995"/>
    <x v="3194"/>
    <b v="1"/>
    <n v="91"/>
    <b v="1"/>
    <s v="film &amp; video/documentary"/>
    <n v="118"/>
    <n v="64.95"/>
    <x v="0"/>
    <s v="documentary"/>
    <x v="3194"/>
    <d v="2012-05-11T14:53:15"/>
  </r>
  <r>
    <n v="3846"/>
    <s v="My Insane Shakespeare"/>
    <s v="My Insane Shakespeare. An original play by Arthur Elbakyan premiering October 13th at United Solo, New York City."/>
    <x v="12"/>
    <n v="189"/>
    <x v="1"/>
    <s v="US"/>
    <s v="USD"/>
    <n v="1412405940"/>
    <x v="3195"/>
    <b v="1"/>
    <n v="8"/>
    <b v="0"/>
    <s v="theater/plays"/>
    <n v="3"/>
    <n v="23.63"/>
    <x v="8"/>
    <s v="plays"/>
    <x v="3195"/>
    <d v="2014-10-04T06:59:00"/>
  </r>
  <r>
    <n v="756"/>
    <s v="Shemdegi Sadguri: photopoetic commentary on Eastern Europe"/>
    <s v="A mixed media (poetry, photo, prose and sound) text focusing on/inspired by rural life in former Communist republics. "/>
    <x v="219"/>
    <n v="824"/>
    <x v="3"/>
    <s v="US"/>
    <s v="USD"/>
    <n v="1303147459"/>
    <x v="3196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x v="390"/>
    <n v="32865.300000000003"/>
    <x v="3"/>
    <s v="US"/>
    <s v="USD"/>
    <n v="1482901546"/>
    <x v="3197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x v="50"/>
    <n v="35389.129999999997"/>
    <x v="3"/>
    <s v="US"/>
    <s v="USD"/>
    <n v="1329084231"/>
    <x v="3198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x v="41"/>
    <n v="17680"/>
    <x v="3"/>
    <s v="US"/>
    <s v="USD"/>
    <n v="1416964500"/>
    <x v="3199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x v="25"/>
    <n v="1775"/>
    <x v="3"/>
    <s v="US"/>
    <s v="USD"/>
    <n v="1320220800"/>
    <x v="3200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x v="26"/>
    <n v="1180"/>
    <x v="3"/>
    <s v="US"/>
    <s v="USD"/>
    <n v="1357721335"/>
    <x v="3201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x v="25"/>
    <n v="1776"/>
    <x v="3"/>
    <s v="US"/>
    <s v="USD"/>
    <n v="1391718671"/>
    <x v="3202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x v="26"/>
    <n v="1175"/>
    <x v="3"/>
    <s v="US"/>
    <s v="USD"/>
    <n v="1405188667"/>
    <x v="3203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x v="11"/>
    <n v="6515"/>
    <x v="3"/>
    <s v="GB"/>
    <s v="GBP"/>
    <n v="1425821477"/>
    <x v="3204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x v="30"/>
    <n v="11805"/>
    <x v="3"/>
    <s v="US"/>
    <s v="USD"/>
    <n v="1422140895"/>
    <x v="320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x v="0"/>
    <n v="82532"/>
    <x v="3"/>
    <s v="SE"/>
    <s v="SEK"/>
    <n v="1419151341"/>
    <x v="3206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x v="115"/>
    <n v="1066"/>
    <x v="3"/>
    <s v="GB"/>
    <s v="GBP"/>
    <n v="1400176386"/>
    <x v="3207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x v="32"/>
    <n v="29531"/>
    <x v="3"/>
    <s v="US"/>
    <s v="USD"/>
    <n v="1478866253"/>
    <x v="3208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x v="27"/>
    <n v="14190"/>
    <x v="3"/>
    <s v="US"/>
    <s v="USD"/>
    <n v="1369699200"/>
    <x v="3209"/>
    <b v="0"/>
    <n v="146"/>
    <b v="1"/>
    <s v="technology/hardware"/>
    <n v="118"/>
    <n v="97.19"/>
    <x v="1"/>
    <s v="hardware"/>
    <x v="3209"/>
    <d v="2013-05-28T00:00:00"/>
  </r>
  <r>
    <n v="3933"/>
    <s v="Three for 5: A King's Story"/>
    <s v="Presenting the complete three part of writer/director Ty Foard's &quot;A King's Story&quot; ...a dramatic artistic one director play festival"/>
    <x v="12"/>
    <n v="1102"/>
    <x v="1"/>
    <s v="US"/>
    <s v="USD"/>
    <n v="1468716180"/>
    <x v="3210"/>
    <b v="0"/>
    <n v="12"/>
    <b v="0"/>
    <s v="theater/plays"/>
    <n v="16"/>
    <n v="91.83"/>
    <x v="8"/>
    <s v="plays"/>
    <x v="3210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x v="12"/>
    <n v="1156"/>
    <x v="1"/>
    <s v="US"/>
    <s v="USD"/>
    <n v="1409514709"/>
    <x v="3211"/>
    <b v="0"/>
    <n v="14"/>
    <b v="0"/>
    <s v="theater/plays"/>
    <n v="17"/>
    <n v="82.57"/>
    <x v="8"/>
    <s v="plays"/>
    <x v="3211"/>
    <d v="2014-08-31T19:51:49"/>
  </r>
  <r>
    <n v="3182"/>
    <s v="A Thought in Three Parts"/>
    <s v="FRANK, a newborn company, presents Wallace Shawn's famously unproduced,&quot;A Thought in Three Parts.&quot;_x000a_Be FRANK with us!"/>
    <x v="12"/>
    <n v="7062"/>
    <x v="3"/>
    <s v="US"/>
    <s v="USD"/>
    <n v="1328029200"/>
    <x v="3212"/>
    <b v="1"/>
    <n v="151"/>
    <b v="1"/>
    <s v="theater/plays"/>
    <n v="101"/>
    <n v="46.77"/>
    <x v="8"/>
    <s v="plays"/>
    <x v="3212"/>
    <d v="2012-01-31T17:00:00"/>
  </r>
  <r>
    <n v="3228"/>
    <s v="Hear Me Roar: A Season of Powerful Women"/>
    <s v="A Season of Powerful Women. A Season of Defiance."/>
    <x v="12"/>
    <n v="7164"/>
    <x v="3"/>
    <s v="US"/>
    <s v="USD"/>
    <n v="1450328340"/>
    <x v="3213"/>
    <b v="1"/>
    <n v="37"/>
    <b v="1"/>
    <s v="theater/plays"/>
    <n v="102"/>
    <n v="193.62"/>
    <x v="8"/>
    <s v="plays"/>
    <x v="3213"/>
    <d v="2015-12-17T04:59:00"/>
  </r>
  <r>
    <n v="3258"/>
    <s v="Bluebirds by Joe Brondo"/>
    <s v="A guy named Walt steals a book and plans to sell it to get his life on track... until his wife finds out."/>
    <x v="12"/>
    <n v="7365"/>
    <x v="3"/>
    <s v="US"/>
    <s v="USD"/>
    <n v="1420751861"/>
    <x v="3214"/>
    <b v="1"/>
    <n v="75"/>
    <b v="1"/>
    <s v="theater/plays"/>
    <n v="105"/>
    <n v="98.2"/>
    <x v="8"/>
    <s v="plays"/>
    <x v="3214"/>
    <d v="2015-01-08T21:17:41"/>
  </r>
  <r>
    <n v="3171"/>
    <s v="The Fall - an epic theatrical adaptation"/>
    <s v="The theatrical adaptation of the epic film â€˜THE FALLâ€™ for the stage, combining theatre, live music, animation and expansive projection."/>
    <x v="12"/>
    <n v="7617"/>
    <x v="3"/>
    <s v="GB"/>
    <s v="GBP"/>
    <n v="1462545358"/>
    <x v="3215"/>
    <b v="1"/>
    <n v="117"/>
    <b v="1"/>
    <s v="theater/plays"/>
    <n v="109"/>
    <n v="65.099999999999994"/>
    <x v="8"/>
    <s v="plays"/>
    <x v="3215"/>
    <d v="2016-05-06T14:35:58"/>
  </r>
  <r>
    <n v="23"/>
    <s v="Bad Boy of Beauty and Bride Crashers!"/>
    <s v="Lois and Berlin are the Lucy and Ricky of reality. You will go on  journey to reinvent beauty from the inside out. Be the star !"/>
    <x v="59"/>
    <n v="2370"/>
    <x v="3"/>
    <s v="US"/>
    <s v="USD"/>
    <n v="1430407200"/>
    <x v="3216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x v="59"/>
    <n v="2372"/>
    <x v="3"/>
    <s v="US"/>
    <s v="USD"/>
    <n v="1468873420"/>
    <x v="3217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x v="32"/>
    <n v="29681.55"/>
    <x v="3"/>
    <s v="US"/>
    <s v="USD"/>
    <n v="1347017083"/>
    <x v="3218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x v="112"/>
    <n v="15435.55"/>
    <x v="3"/>
    <s v="US"/>
    <s v="USD"/>
    <n v="1363711335"/>
    <x v="3219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x v="71"/>
    <n v="21410"/>
    <x v="3"/>
    <s v="US"/>
    <s v="USD"/>
    <n v="1346695334"/>
    <x v="3220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x v="97"/>
    <n v="47665"/>
    <x v="3"/>
    <s v="US"/>
    <s v="USD"/>
    <n v="1439473248"/>
    <x v="3221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x v="1"/>
    <n v="3555"/>
    <x v="3"/>
    <s v="US"/>
    <s v="USD"/>
    <n v="1312470475"/>
    <x v="3222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x v="1"/>
    <n v="3575"/>
    <x v="3"/>
    <s v="US"/>
    <s v="USD"/>
    <n v="1349477050"/>
    <x v="3223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x v="5"/>
    <n v="23727.55"/>
    <x v="3"/>
    <s v="SE"/>
    <s v="SEK"/>
    <n v="1454248563"/>
    <x v="3224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x v="25"/>
    <n v="1785"/>
    <x v="3"/>
    <s v="US"/>
    <s v="USD"/>
    <n v="1396054800"/>
    <x v="3225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x v="85"/>
    <n v="4170.17"/>
    <x v="3"/>
    <s v="US"/>
    <s v="USD"/>
    <n v="1291131815"/>
    <x v="3226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40"/>
    <n v="49830"/>
    <x v="3"/>
    <s v="DK"/>
    <s v="DKK"/>
    <n v="1420648906"/>
    <x v="3227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x v="85"/>
    <n v="4181"/>
    <x v="3"/>
    <s v="US"/>
    <s v="USD"/>
    <n v="1298343600"/>
    <x v="3228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x v="26"/>
    <n v="1185"/>
    <x v="3"/>
    <s v="US"/>
    <s v="USD"/>
    <n v="1336669200"/>
    <x v="3229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x v="85"/>
    <n v="4176.1099999999997"/>
    <x v="3"/>
    <s v="US"/>
    <s v="USD"/>
    <n v="1316124003"/>
    <x v="3230"/>
    <b v="0"/>
    <n v="90"/>
    <b v="1"/>
    <s v="music/indie rock"/>
    <n v="119"/>
    <n v="46.4"/>
    <x v="3"/>
    <s v="indie rock"/>
    <x v="3230"/>
    <d v="2011-09-15T22:00:03"/>
  </r>
  <r>
    <n v="3154"/>
    <s v="&quot;Bright Ideas&quot; By Eric Coble"/>
    <s v="Hilarious play about two parents obsessed with getting their kid into the best pre-school and are willing to do ANYTHING to get him in!"/>
    <x v="12"/>
    <n v="7905"/>
    <x v="3"/>
    <s v="US"/>
    <s v="USD"/>
    <n v="1333310458"/>
    <x v="3231"/>
    <b v="1"/>
    <n v="123"/>
    <b v="1"/>
    <s v="theater/plays"/>
    <n v="113"/>
    <n v="64.27"/>
    <x v="8"/>
    <s v="plays"/>
    <x v="3231"/>
    <d v="2012-04-01T20:00:58"/>
  </r>
  <r>
    <n v="2999"/>
    <s v="RAT Fund-Riser"/>
    <s v="Restless Artists' Theatre is building risers and installing better lighting for our patrons.  We need to purchase raw materials."/>
    <x v="391"/>
    <n v="1605"/>
    <x v="3"/>
    <s v="US"/>
    <s v="USD"/>
    <n v="1488333600"/>
    <x v="3232"/>
    <b v="0"/>
    <n v="20"/>
    <b v="1"/>
    <s v="theater/spaces"/>
    <n v="119"/>
    <n v="80.25"/>
    <x v="8"/>
    <s v="spaces"/>
    <x v="3232"/>
    <d v="2017-03-01T02:00:00"/>
  </r>
  <r>
    <n v="4010"/>
    <s v="The Connection Play 2014"/>
    <s v="JUNTO Productions is proud to present our first production, the premiere of The Connection, a play by Jeffrey Paul."/>
    <x v="382"/>
    <n v="1742"/>
    <x v="1"/>
    <s v="US"/>
    <s v="USD"/>
    <n v="1414348166"/>
    <x v="3233"/>
    <b v="0"/>
    <n v="38"/>
    <b v="0"/>
    <s v="theater/plays"/>
    <n v="24"/>
    <n v="45.84"/>
    <x v="8"/>
    <s v="plays"/>
    <x v="3233"/>
    <d v="2014-10-26T18:29:26"/>
  </r>
  <r>
    <n v="3862"/>
    <s v="The Container Play"/>
    <s v="The hit immersive theatre experience of England comes to Corpus Christi!"/>
    <x v="58"/>
    <n v="1"/>
    <x v="1"/>
    <s v="US"/>
    <s v="USD"/>
    <n v="1473699540"/>
    <x v="3234"/>
    <b v="0"/>
    <n v="1"/>
    <b v="0"/>
    <s v="theater/plays"/>
    <n v="0"/>
    <n v="1"/>
    <x v="8"/>
    <s v="plays"/>
    <x v="3234"/>
    <d v="2016-09-12T16:59:00"/>
  </r>
  <r>
    <n v="3966"/>
    <s v="Moroccan National Debate Team"/>
    <s v="MNDT will be the first Moroccan Team in history to participate in the WSDC. the worldâ€™s biggest high school debate tournament."/>
    <x v="58"/>
    <n v="45"/>
    <x v="1"/>
    <s v="US"/>
    <s v="USD"/>
    <n v="1406170740"/>
    <x v="3235"/>
    <b v="0"/>
    <n v="2"/>
    <b v="0"/>
    <s v="theater/plays"/>
    <n v="1"/>
    <n v="22.5"/>
    <x v="8"/>
    <s v="plays"/>
    <x v="3235"/>
    <d v="2014-07-24T02:59:00"/>
  </r>
  <r>
    <n v="2898"/>
    <s v="Galaxy Express - The Play"/>
    <s v="This is an action packed Sci-Fi stage play, using foam latex creature puppets, projected video footage, and audience participation."/>
    <x v="58"/>
    <n v="316"/>
    <x v="1"/>
    <s v="US"/>
    <s v="USD"/>
    <n v="1446307053"/>
    <x v="3236"/>
    <b v="0"/>
    <n v="12"/>
    <b v="0"/>
    <s v="theater/plays"/>
    <n v="4"/>
    <n v="26.33"/>
    <x v="8"/>
    <s v="plays"/>
    <x v="3236"/>
    <d v="2015-10-31T15:57:33"/>
  </r>
  <r>
    <n v="2845"/>
    <s v="Haberdasher Theatre Inc. : Richard Greenbergâ€™s, The Maderati"/>
    <s v="The Maderati: A bitingly witty absurdest comedy, which pokes wickedly perceptive fun at NY artist lifestyle."/>
    <x v="58"/>
    <n v="2366"/>
    <x v="1"/>
    <s v="US"/>
    <s v="USD"/>
    <n v="1433723033"/>
    <x v="3237"/>
    <b v="0"/>
    <n v="39"/>
    <b v="0"/>
    <s v="theater/plays"/>
    <n v="32"/>
    <n v="60.67"/>
    <x v="8"/>
    <s v="plays"/>
    <x v="3237"/>
    <d v="2015-06-08T00:23:53"/>
  </r>
  <r>
    <n v="3586"/>
    <s v="Actors &amp; Musicians who are Blind or Autistic"/>
    <s v="See Theatre In A New Light"/>
    <x v="58"/>
    <n v="8207"/>
    <x v="3"/>
    <s v="US"/>
    <s v="USD"/>
    <n v="1474649070"/>
    <x v="3238"/>
    <b v="0"/>
    <n v="54"/>
    <b v="1"/>
    <s v="theater/plays"/>
    <n v="109"/>
    <n v="151.97999999999999"/>
    <x v="8"/>
    <s v="plays"/>
    <x v="3238"/>
    <d v="2016-09-23T16:44:30"/>
  </r>
  <r>
    <n v="3712"/>
    <s v="IT'S JUST MY LIFE"/>
    <s v="Married, Single, Divorced, Straight, Gay, Transgendered, Birth Mother, Adoptive Mother.... Everyone has a story.  These are ours."/>
    <x v="58"/>
    <n v="11530"/>
    <x v="3"/>
    <s v="US"/>
    <s v="USD"/>
    <n v="1433055540"/>
    <x v="3239"/>
    <b v="0"/>
    <n v="104"/>
    <b v="1"/>
    <s v="theater/plays"/>
    <n v="154"/>
    <n v="110.87"/>
    <x v="8"/>
    <s v="plays"/>
    <x v="3239"/>
    <d v="2015-05-31T06:59:00"/>
  </r>
  <r>
    <n v="3363"/>
    <s v="Making the Move--Edinburgh Fringe 2014"/>
    <s v="A first play about a first kiss, Making the Move is going to the Edinburgh Fringe festival.  Join the party, fall in love.  Help us!"/>
    <x v="392"/>
    <n v="7860"/>
    <x v="3"/>
    <s v="US"/>
    <s v="USD"/>
    <n v="1408464000"/>
    <x v="3240"/>
    <b v="0"/>
    <n v="26"/>
    <b v="1"/>
    <s v="theater/plays"/>
    <n v="101"/>
    <n v="302.31"/>
    <x v="8"/>
    <s v="plays"/>
    <x v="3240"/>
    <d v="2014-08-19T16:00:00"/>
  </r>
  <r>
    <n v="2846"/>
    <s v="SIN, The Stage Play-Spreading Awareness One City At A Time"/>
    <s v="SIN, has an important message, outstanding music, uplifting performances and amazing entertainment. SIN, is a &quot;must see&quot; for everyone!"/>
    <x v="40"/>
    <n v="0"/>
    <x v="1"/>
    <s v="US"/>
    <s v="USD"/>
    <n v="1432917394"/>
    <x v="3241"/>
    <b v="0"/>
    <n v="0"/>
    <b v="0"/>
    <s v="theater/plays"/>
    <n v="0"/>
    <n v="0"/>
    <x v="8"/>
    <s v="plays"/>
    <x v="3241"/>
    <d v="2015-05-29T16:36:34"/>
  </r>
  <r>
    <n v="3931"/>
    <s v="Still I Weep"/>
    <s v="An original stage play designed to bring to light the long-term effects on adult survivors of childhood sexual abuse. We do survive!"/>
    <x v="40"/>
    <n v="0"/>
    <x v="1"/>
    <s v="US"/>
    <s v="USD"/>
    <n v="1441510707"/>
    <x v="3242"/>
    <b v="0"/>
    <n v="0"/>
    <b v="0"/>
    <s v="theater/plays"/>
    <n v="0"/>
    <n v="0"/>
    <x v="8"/>
    <s v="plays"/>
    <x v="3242"/>
    <d v="2015-09-06T03:38:27"/>
  </r>
  <r>
    <n v="4000"/>
    <s v="The Escorts"/>
    <s v="An Enticing Trip into the World of Assisted Dying"/>
    <x v="40"/>
    <n v="10"/>
    <x v="1"/>
    <s v="US"/>
    <s v="USD"/>
    <n v="1462631358"/>
    <x v="3243"/>
    <b v="0"/>
    <n v="1"/>
    <b v="0"/>
    <s v="theater/plays"/>
    <n v="0"/>
    <n v="10"/>
    <x v="8"/>
    <s v="plays"/>
    <x v="3243"/>
    <d v="2016-05-07T14:29:18"/>
  </r>
  <r>
    <n v="45"/>
    <s v="The Art of the Lift"/>
    <s v="The Art of the Lift is a crime drama that follows an expert crew of pick-pockets and their attempt at breaking in a new recruit."/>
    <x v="9"/>
    <n v="6000"/>
    <x v="3"/>
    <s v="US"/>
    <s v="USD"/>
    <n v="1461769107"/>
    <x v="3244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x v="1"/>
    <n v="3600"/>
    <x v="3"/>
    <s v="US"/>
    <s v="USD"/>
    <n v="1305625164"/>
    <x v="3245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x v="89"/>
    <n v="600"/>
    <x v="3"/>
    <s v="US"/>
    <s v="USD"/>
    <n v="1301792400"/>
    <x v="324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x v="9"/>
    <n v="6001"/>
    <x v="3"/>
    <s v="US"/>
    <s v="USD"/>
    <n v="1367366460"/>
    <x v="3247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x v="89"/>
    <n v="600"/>
    <x v="3"/>
    <s v="US"/>
    <s v="USD"/>
    <n v="1393694280"/>
    <x v="3248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x v="26"/>
    <n v="1202.17"/>
    <x v="3"/>
    <s v="US"/>
    <s v="USD"/>
    <n v="1391851831"/>
    <x v="3249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x v="29"/>
    <n v="3012"/>
    <x v="3"/>
    <s v="GB"/>
    <s v="GBP"/>
    <n v="1387533892"/>
    <x v="3250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x v="30"/>
    <n v="12041.66"/>
    <x v="3"/>
    <s v="US"/>
    <s v="USD"/>
    <n v="1474694787"/>
    <x v="3251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x v="9"/>
    <n v="6019.01"/>
    <x v="3"/>
    <s v="US"/>
    <s v="USD"/>
    <n v="1473047940"/>
    <x v="3252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x v="4"/>
    <n v="4796"/>
    <x v="3"/>
    <s v="US"/>
    <s v="USD"/>
    <n v="1426473264"/>
    <x v="3253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x v="59"/>
    <n v="2405"/>
    <x v="3"/>
    <s v="US"/>
    <s v="USD"/>
    <n v="1402755834"/>
    <x v="325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x v="282"/>
    <n v="27675"/>
    <x v="3"/>
    <s v="US"/>
    <s v="USD"/>
    <n v="1453185447"/>
    <x v="3255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x v="98"/>
    <n v="1319"/>
    <x v="3"/>
    <s v="US"/>
    <s v="USD"/>
    <n v="1334784160"/>
    <x v="3256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x v="125"/>
    <n v="30"/>
    <x v="3"/>
    <s v="US"/>
    <s v="USD"/>
    <n v="1444071361"/>
    <x v="3257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x v="56"/>
    <n v="120249"/>
    <x v="3"/>
    <s v="US"/>
    <s v="USD"/>
    <n v="1427740319"/>
    <x v="3258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x v="13"/>
    <n v="60175"/>
    <x v="3"/>
    <s v="NL"/>
    <s v="EUR"/>
    <n v="1420765200"/>
    <x v="3259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x v="13"/>
    <n v="60095.35"/>
    <x v="3"/>
    <s v="GB"/>
    <s v="GBP"/>
    <n v="1386025140"/>
    <x v="3260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x v="29"/>
    <n v="3010.01"/>
    <x v="3"/>
    <s v="US"/>
    <s v="USD"/>
    <n v="1375408194"/>
    <x v="3261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x v="71"/>
    <n v="21684.2"/>
    <x v="3"/>
    <s v="US"/>
    <s v="USD"/>
    <n v="1299009600"/>
    <x v="3262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x v="167"/>
    <n v="180"/>
    <x v="3"/>
    <s v="US"/>
    <s v="USD"/>
    <n v="1347672937"/>
    <x v="3263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x v="68"/>
    <n v="898"/>
    <x v="3"/>
    <s v="GB"/>
    <s v="GBP"/>
    <n v="1487102427"/>
    <x v="3264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x v="199"/>
    <n v="5535"/>
    <x v="3"/>
    <s v="US"/>
    <s v="USD"/>
    <n v="1439317900"/>
    <x v="3265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x v="29"/>
    <n v="2990"/>
    <x v="3"/>
    <s v="US"/>
    <s v="USD"/>
    <n v="1393156857"/>
    <x v="3266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x v="131"/>
    <n v="5398.99"/>
    <x v="3"/>
    <s v="US"/>
    <s v="USD"/>
    <n v="1403539260"/>
    <x v="3267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x v="11"/>
    <n v="6592"/>
    <x v="3"/>
    <s v="US"/>
    <s v="USD"/>
    <n v="1333560803"/>
    <x v="3268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x v="30"/>
    <n v="11998.01"/>
    <x v="3"/>
    <s v="DE"/>
    <s v="EUR"/>
    <n v="1444291193"/>
    <x v="3269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x v="32"/>
    <n v="30026"/>
    <x v="3"/>
    <s v="US"/>
    <s v="USD"/>
    <n v="1417906649"/>
    <x v="3270"/>
    <b v="1"/>
    <n v="325"/>
    <b v="1"/>
    <s v="theater/spaces"/>
    <n v="120"/>
    <n v="92.39"/>
    <x v="8"/>
    <s v="spaces"/>
    <x v="3270"/>
    <d v="2014-12-06T22:57:29"/>
  </r>
  <r>
    <n v="3889"/>
    <s v="Sherri's Playhouse Present's A Heavenly Hand!"/>
    <s v="A romantic comedy about a girl trying to figure out what to do with her life and an angel who comes to help her."/>
    <x v="40"/>
    <n v="118"/>
    <x v="1"/>
    <s v="US"/>
    <s v="USD"/>
    <n v="1420413960"/>
    <x v="3271"/>
    <b v="0"/>
    <n v="9"/>
    <b v="0"/>
    <s v="theater/plays"/>
    <n v="1"/>
    <n v="13.11"/>
    <x v="8"/>
    <s v="plays"/>
    <x v="3271"/>
    <d v="2015-01-04T23:26:00"/>
  </r>
  <r>
    <n v="2850"/>
    <s v="Romeo and Juliet...Choose Your Own Ending"/>
    <s v="Romeo and Juliet: Wouldn't it be great if they didn't all die at the end? Now YOU get to control the fate of these timeless characters!"/>
    <x v="40"/>
    <n v="311"/>
    <x v="1"/>
    <s v="US"/>
    <s v="USD"/>
    <n v="1409962211"/>
    <x v="3272"/>
    <b v="0"/>
    <n v="13"/>
    <b v="0"/>
    <s v="theater/plays"/>
    <n v="4"/>
    <n v="23.92"/>
    <x v="8"/>
    <s v="plays"/>
    <x v="3272"/>
    <d v="2014-09-06T00:10:11"/>
  </r>
  <r>
    <n v="4040"/>
    <s v="The Last Encore Musical"/>
    <s v="This nationally published book, set in the 70â€™s, tells the untold story of singers and a friendly reunion visit turning bad."/>
    <x v="40"/>
    <n v="2500"/>
    <x v="1"/>
    <s v="US"/>
    <s v="USD"/>
    <n v="1437188400"/>
    <x v="3273"/>
    <b v="0"/>
    <n v="2"/>
    <b v="0"/>
    <s v="theater/plays"/>
    <n v="31"/>
    <n v="1250"/>
    <x v="8"/>
    <s v="plays"/>
    <x v="3273"/>
    <d v="2015-07-18T03:00:00"/>
  </r>
  <r>
    <n v="3911"/>
    <s v="Ministers of Grace"/>
    <s v="â€˜Ministers of Graceâ€™ imagines what the movie Ghostbusters would be like if written by William Shakespeare."/>
    <x v="40"/>
    <n v="2993"/>
    <x v="1"/>
    <s v="US"/>
    <s v="USD"/>
    <n v="1417033777"/>
    <x v="3274"/>
    <b v="0"/>
    <n v="36"/>
    <b v="0"/>
    <s v="theater/plays"/>
    <n v="37"/>
    <n v="83.14"/>
    <x v="8"/>
    <s v="plays"/>
    <x v="3274"/>
    <d v="2014-11-26T20:29:37"/>
  </r>
  <r>
    <n v="3005"/>
    <s v="Pangea House Revitalization Project"/>
    <s v="Pangea House is a collectively run, all ages music venue and community space in desperate need of some renovation and updates."/>
    <x v="393"/>
    <n v="12772.6"/>
    <x v="3"/>
    <s v="US"/>
    <s v="USD"/>
    <n v="1412611905"/>
    <x v="327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x v="32"/>
    <n v="29939"/>
    <x v="3"/>
    <s v="US"/>
    <s v="USD"/>
    <n v="1417012840"/>
    <x v="3276"/>
    <b v="0"/>
    <n v="128"/>
    <b v="1"/>
    <s v="theater/spaces"/>
    <n v="120"/>
    <n v="233.9"/>
    <x v="8"/>
    <s v="spaces"/>
    <x v="3276"/>
    <d v="2014-11-26T14:40:40"/>
  </r>
  <r>
    <n v="2975"/>
    <s v="The Butterfingers Angel... [By The Mummers]"/>
    <s v="[By The Mummers] needs your help this holiday season to stage a full scale production of William Gibson's &quot;The Butterfingers Angel...&quot;"/>
    <x v="40"/>
    <n v="8010"/>
    <x v="3"/>
    <s v="US"/>
    <s v="USD"/>
    <n v="1417057200"/>
    <x v="3277"/>
    <b v="0"/>
    <n v="113"/>
    <b v="1"/>
    <s v="theater/plays"/>
    <n v="100"/>
    <n v="70.88"/>
    <x v="8"/>
    <s v="plays"/>
    <x v="3277"/>
    <d v="2014-11-27T03:00:00"/>
  </r>
  <r>
    <n v="3376"/>
    <s v="The Tutors"/>
    <s v="3 college grads struggling to fund their social network. 1 bratty blackmailing student. 1 dreamy Asian business man. 1 awesome play."/>
    <x v="40"/>
    <n v="8001"/>
    <x v="3"/>
    <s v="US"/>
    <s v="USD"/>
    <n v="1429976994"/>
    <x v="3278"/>
    <b v="0"/>
    <n v="19"/>
    <b v="1"/>
    <s v="theater/plays"/>
    <n v="100"/>
    <n v="421.11"/>
    <x v="8"/>
    <s v="plays"/>
    <x v="3278"/>
    <d v="2015-04-25T15:49:54"/>
  </r>
  <r>
    <n v="3326"/>
    <s v="Me? A Caregiver?"/>
    <s v="An edgy, hilarious, compassionate and honest show to help caregivers find courage, trust their instincts and above all, to laugh."/>
    <x v="40"/>
    <n v="8110"/>
    <x v="3"/>
    <s v="US"/>
    <s v="USD"/>
    <n v="1425830905"/>
    <x v="3279"/>
    <b v="0"/>
    <n v="57"/>
    <b v="1"/>
    <s v="theater/plays"/>
    <n v="101"/>
    <n v="142.28"/>
    <x v="8"/>
    <s v="plays"/>
    <x v="3279"/>
    <d v="2015-03-08T16:08:25"/>
  </r>
  <r>
    <n v="3377"/>
    <s v="To Kill a Machine"/>
    <s v="An empowering play about war time code breaker Alan Turing which tells the real story of a hero vilified for his sexuality and suicide."/>
    <x v="40"/>
    <n v="8084"/>
    <x v="3"/>
    <s v="GB"/>
    <s v="GBP"/>
    <n v="1426870560"/>
    <x v="3280"/>
    <b v="0"/>
    <n v="77"/>
    <b v="1"/>
    <s v="theater/plays"/>
    <n v="101"/>
    <n v="104.99"/>
    <x v="8"/>
    <s v="plays"/>
    <x v="3280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x v="40"/>
    <n v="8114"/>
    <x v="3"/>
    <s v="CA"/>
    <s v="CAD"/>
    <n v="1427775414"/>
    <x v="3281"/>
    <b v="0"/>
    <n v="40"/>
    <b v="1"/>
    <s v="theater/plays"/>
    <n v="101"/>
    <n v="202.85"/>
    <x v="8"/>
    <s v="plays"/>
    <x v="3281"/>
    <d v="2015-03-31T04:16:54"/>
  </r>
  <r>
    <n v="3269"/>
    <s v="Cicada Studios presents &quot;Miss Sarah&quot;"/>
    <s v="Cicada Studios presents, as their inaugural production, a new-writing world premiere at the Edinburgh Fringe Festival 2015."/>
    <x v="40"/>
    <n v="8120"/>
    <x v="3"/>
    <s v="GB"/>
    <s v="GBP"/>
    <n v="1434452400"/>
    <x v="3282"/>
    <b v="1"/>
    <n v="70"/>
    <b v="1"/>
    <s v="theater/plays"/>
    <n v="102"/>
    <n v="116"/>
    <x v="8"/>
    <s v="plays"/>
    <x v="3282"/>
    <d v="2015-06-16T11:00:00"/>
  </r>
  <r>
    <n v="3754"/>
    <s v="Little Shop of Horrors"/>
    <s v="CitÃ© des Arts needs your help in funding their fall production of the hit musical comedy &quot;Little Shop of Horrors.&quot;"/>
    <x v="29"/>
    <n v="3000"/>
    <x v="3"/>
    <s v="US"/>
    <s v="USD"/>
    <n v="1406350740"/>
    <x v="3283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x v="29"/>
    <n v="3000"/>
    <x v="3"/>
    <s v="US"/>
    <s v="USD"/>
    <n v="1436817960"/>
    <x v="3284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x v="9"/>
    <n v="6025"/>
    <x v="3"/>
    <s v="US"/>
    <s v="USD"/>
    <n v="1471834800"/>
    <x v="3285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x v="11"/>
    <n v="6632.32"/>
    <x v="3"/>
    <s v="US"/>
    <s v="USD"/>
    <n v="1249932360"/>
    <x v="3286"/>
    <b v="1"/>
    <n v="79"/>
    <b v="1"/>
    <s v="film &amp; video/documentary"/>
    <n v="121"/>
    <n v="83.95"/>
    <x v="0"/>
    <s v="documentary"/>
    <x v="3286"/>
    <d v="2009-08-10T19:26:00"/>
  </r>
  <r>
    <n v="2797"/>
    <s v="Once Upon A Nightmare"/>
    <s v="&quot;Labyrinth&quot; meets &quot;Jumanji&quot;  in this dark adventure fantasy play from the makers of the five star fringe hit &quot;Death Ship 666&quot;"/>
    <x v="40"/>
    <n v="8211.61"/>
    <x v="3"/>
    <s v="GB"/>
    <s v="GBP"/>
    <n v="1404858840"/>
    <x v="3287"/>
    <b v="0"/>
    <n v="94"/>
    <b v="1"/>
    <s v="theater/plays"/>
    <n v="103"/>
    <n v="87.36"/>
    <x v="8"/>
    <s v="plays"/>
    <x v="3287"/>
    <d v="2014-07-08T22:34:00"/>
  </r>
  <r>
    <n v="3169"/>
    <s v="The Window"/>
    <s v="We're bringing The Window to the Cherry Lane Theater in January 2014."/>
    <x v="40"/>
    <n v="8241"/>
    <x v="3"/>
    <s v="US"/>
    <s v="USD"/>
    <n v="1386910740"/>
    <x v="3288"/>
    <b v="1"/>
    <n v="82"/>
    <b v="1"/>
    <s v="theater/plays"/>
    <n v="103"/>
    <n v="100.5"/>
    <x v="8"/>
    <s v="plays"/>
    <x v="3288"/>
    <d v="2013-12-13T04:59:00"/>
  </r>
  <r>
    <n v="1473"/>
    <s v="ONE LOVES ONLY FORM"/>
    <s v="Public Radio Project"/>
    <x v="25"/>
    <n v="1807.74"/>
    <x v="3"/>
    <s v="US"/>
    <s v="USD"/>
    <n v="1330644639"/>
    <x v="328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x v="9"/>
    <n v="6060"/>
    <x v="3"/>
    <s v="US"/>
    <s v="USD"/>
    <n v="1338177540"/>
    <x v="3290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x v="29"/>
    <n v="3022"/>
    <x v="3"/>
    <s v="US"/>
    <s v="USD"/>
    <n v="1429594832"/>
    <x v="3291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x v="59"/>
    <n v="2412.02"/>
    <x v="3"/>
    <s v="US"/>
    <s v="USD"/>
    <n v="1337657400"/>
    <x v="3292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x v="30"/>
    <n v="12110"/>
    <x v="3"/>
    <s v="US"/>
    <s v="USD"/>
    <n v="1369282044"/>
    <x v="3293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x v="85"/>
    <n v="4219"/>
    <x v="3"/>
    <s v="US"/>
    <s v="USD"/>
    <n v="1330916400"/>
    <x v="3294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x v="1"/>
    <n v="3641"/>
    <x v="3"/>
    <s v="US"/>
    <s v="USD"/>
    <n v="1340944043"/>
    <x v="3295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x v="9"/>
    <n v="6053"/>
    <x v="3"/>
    <s v="US"/>
    <s v="USD"/>
    <n v="1253937540"/>
    <x v="3296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x v="89"/>
    <n v="607"/>
    <x v="3"/>
    <s v="US"/>
    <s v="USD"/>
    <n v="1340429276"/>
    <x v="3297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x v="41"/>
    <n v="18185"/>
    <x v="3"/>
    <s v="US"/>
    <s v="USD"/>
    <n v="1401159600"/>
    <x v="3298"/>
    <b v="0"/>
    <n v="226"/>
    <b v="1"/>
    <s v="theater/spaces"/>
    <n v="121"/>
    <n v="80.459999999999994"/>
    <x v="8"/>
    <s v="spaces"/>
    <x v="3298"/>
    <d v="2014-05-27T03:00:00"/>
  </r>
  <r>
    <n v="3243"/>
    <s v="THE INCREDIBLE FOX SISTERS"/>
    <s v="Live Source's world premiere of a new play by Jaclyn Backhaus, premiering at the New Ohio Theatre October 30th-November 8th."/>
    <x v="40"/>
    <n v="8227"/>
    <x v="3"/>
    <s v="US"/>
    <s v="USD"/>
    <n v="1444348800"/>
    <x v="3299"/>
    <b v="1"/>
    <n v="71"/>
    <b v="1"/>
    <s v="theater/plays"/>
    <n v="103"/>
    <n v="115.87"/>
    <x v="8"/>
    <s v="plays"/>
    <x v="3299"/>
    <d v="2015-10-09T00:00:00"/>
  </r>
  <r>
    <n v="3339"/>
    <s v="FRESH PRODUCE'd LA presents: Friends in Transient Places"/>
    <s v="FPLA presents FRIENDS IN TRANSIENT PLACES by Jonathan Caren: a magical story of modern life."/>
    <x v="40"/>
    <n v="8348"/>
    <x v="3"/>
    <s v="US"/>
    <s v="USD"/>
    <n v="1469721518"/>
    <x v="3300"/>
    <b v="0"/>
    <n v="47"/>
    <b v="1"/>
    <s v="theater/plays"/>
    <n v="104"/>
    <n v="177.62"/>
    <x v="8"/>
    <s v="plays"/>
    <x v="3300"/>
    <d v="2016-07-28T15:58:38"/>
  </r>
  <r>
    <n v="3302"/>
    <s v="El muro de BorÃ­s KiÃ©n"/>
    <s v="FilosofÃ­a de los anÃ³nimos"/>
    <x v="342"/>
    <n v="8685"/>
    <x v="3"/>
    <s v="ES"/>
    <s v="EUR"/>
    <n v="1481099176"/>
    <x v="3301"/>
    <b v="0"/>
    <n v="50"/>
    <b v="1"/>
    <s v="theater/plays"/>
    <n v="103"/>
    <n v="173.7"/>
    <x v="8"/>
    <s v="plays"/>
    <x v="3301"/>
    <d v="2016-12-07T08:26:16"/>
  </r>
  <r>
    <n v="3746"/>
    <s v="Stage Play Production - &quot;I Love You to Death&quot;"/>
    <s v="Generational curses CAN be broken...right?"/>
    <x v="54"/>
    <n v="202"/>
    <x v="1"/>
    <s v="US"/>
    <s v="USD"/>
    <n v="1475918439"/>
    <x v="3302"/>
    <b v="0"/>
    <n v="1"/>
    <b v="0"/>
    <s v="theater/plays"/>
    <n v="2"/>
    <n v="202"/>
    <x v="8"/>
    <s v="plays"/>
    <x v="3302"/>
    <d v="2016-10-08T09:20:39"/>
  </r>
  <r>
    <n v="370"/>
    <s v="Hola Mohalla: Festival of Soldier Saints"/>
    <s v="An exploration of what Sikhism is, through the journey of eight pilgrims at Hola Mohalla, a religious festival in Anandpur Sahib, India"/>
    <x v="32"/>
    <n v="30505"/>
    <x v="3"/>
    <s v="US"/>
    <s v="USD"/>
    <n v="1483729500"/>
    <x v="3303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x v="394"/>
    <n v="10013"/>
    <x v="3"/>
    <s v="US"/>
    <s v="USD"/>
    <n v="1406900607"/>
    <x v="3304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x v="9"/>
    <n v="6120"/>
    <x v="3"/>
    <s v="US"/>
    <s v="USD"/>
    <n v="1392408000"/>
    <x v="3305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x v="29"/>
    <n v="3045"/>
    <x v="3"/>
    <s v="US"/>
    <s v="USD"/>
    <n v="1398988662"/>
    <x v="3306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x v="98"/>
    <n v="1342.01"/>
    <x v="3"/>
    <s v="GB"/>
    <s v="GBP"/>
    <n v="1394460000"/>
    <x v="3307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x v="85"/>
    <n v="4275"/>
    <x v="3"/>
    <s v="US"/>
    <s v="USD"/>
    <n v="1367823655"/>
    <x v="3308"/>
    <b v="1"/>
    <n v="50"/>
    <b v="1"/>
    <s v="music/rock"/>
    <n v="122"/>
    <n v="85.5"/>
    <x v="3"/>
    <s v="rock"/>
    <x v="3308"/>
    <d v="2013-05-06T07:00:55"/>
  </r>
  <r>
    <n v="3241"/>
    <s v="THE SOPHOCLES PROJECT"/>
    <s v="iDiOM mounts the West Coast Premiere of â€œThese Seven Sicknessesâ€ â€“ ALL SEVEN of Sophoclesâ€™ surviving plays in one epic production."/>
    <x v="54"/>
    <n v="9801"/>
    <x v="3"/>
    <s v="US"/>
    <s v="USD"/>
    <n v="1413269940"/>
    <x v="3309"/>
    <b v="1"/>
    <n v="167"/>
    <b v="1"/>
    <s v="theater/plays"/>
    <n v="115"/>
    <n v="58.69"/>
    <x v="8"/>
    <s v="plays"/>
    <x v="3309"/>
    <d v="2014-10-14T06:59:00"/>
  </r>
  <r>
    <n v="1394"/>
    <s v="&quot;Intrusive Thoughts&quot;: first full LP by The Reckless Scamps"/>
    <s v="We've finally finished recording our first full length album! We're getting together all the merch to go along with the release."/>
    <x v="68"/>
    <n v="916"/>
    <x v="3"/>
    <s v="US"/>
    <s v="USD"/>
    <n v="1488337200"/>
    <x v="3310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269"/>
    <n v="3419"/>
    <x v="3"/>
    <s v="US"/>
    <s v="USD"/>
    <n v="1332011835"/>
    <x v="3311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x v="29"/>
    <n v="3060.22"/>
    <x v="3"/>
    <s v="US"/>
    <s v="USD"/>
    <n v="1331870340"/>
    <x v="3312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x v="71"/>
    <n v="21884.69"/>
    <x v="3"/>
    <s v="US"/>
    <s v="USD"/>
    <n v="1486702800"/>
    <x v="3313"/>
    <b v="0"/>
    <n v="340"/>
    <b v="1"/>
    <s v="music/rock"/>
    <n v="122"/>
    <n v="64.37"/>
    <x v="3"/>
    <s v="rock"/>
    <x v="3313"/>
    <d v="2017-02-10T05:00:00"/>
  </r>
  <r>
    <n v="4054"/>
    <s v="Truth is..&quot;Real Love Ain't Suppose to Hurt&quot;"/>
    <s v="I love you,he said,then he kissed her as her tears fell down.It was my fault but make up will fix it&quot;she replied,then he hit her again!"/>
    <x v="395"/>
    <n v="0"/>
    <x v="1"/>
    <s v="US"/>
    <s v="USD"/>
    <n v="1475294400"/>
    <x v="3314"/>
    <b v="0"/>
    <n v="0"/>
    <b v="0"/>
    <s v="theater/plays"/>
    <n v="0"/>
    <n v="0"/>
    <x v="8"/>
    <s v="plays"/>
    <x v="3314"/>
    <d v="2016-10-01T04:00:00"/>
  </r>
  <r>
    <n v="2985"/>
    <s v="React Aerial Studio"/>
    <s v="From the moment we flew in to the world of The Circus, we have dreamed of opening our own studio. Help us get our dream off the ground!"/>
    <x v="30"/>
    <n v="12165"/>
    <x v="3"/>
    <s v="NZ"/>
    <s v="NZD"/>
    <n v="1477886400"/>
    <x v="3315"/>
    <b v="0"/>
    <n v="111"/>
    <b v="1"/>
    <s v="theater/spaces"/>
    <n v="122"/>
    <n v="109.59"/>
    <x v="8"/>
    <s v="spaces"/>
    <x v="3315"/>
    <d v="2016-10-31T04:00:00"/>
  </r>
  <r>
    <n v="4014"/>
    <s v="Ministry theater"/>
    <s v="I am trying to put together a ministry theater company for junior / high schoolers that which puts on free shows in the SoCal area."/>
    <x v="75"/>
    <n v="0"/>
    <x v="1"/>
    <s v="US"/>
    <s v="USD"/>
    <n v="1457157269"/>
    <x v="3316"/>
    <b v="0"/>
    <n v="0"/>
    <b v="0"/>
    <s v="theater/plays"/>
    <n v="0"/>
    <n v="0"/>
    <x v="8"/>
    <s v="plays"/>
    <x v="3316"/>
    <d v="2016-03-05T05:54:29"/>
  </r>
  <r>
    <n v="3360"/>
    <s v="Pretty Butch"/>
    <s v="World Premiere, an M1 Singapore Fringe Festival 2017 commission."/>
    <x v="75"/>
    <n v="9124"/>
    <x v="3"/>
    <s v="SG"/>
    <s v="SGD"/>
    <n v="1481731140"/>
    <x v="3317"/>
    <b v="0"/>
    <n v="72"/>
    <b v="1"/>
    <s v="theater/plays"/>
    <n v="101"/>
    <n v="126.72"/>
    <x v="8"/>
    <s v="plays"/>
    <x v="3317"/>
    <d v="2016-12-14T15:59:00"/>
  </r>
  <r>
    <n v="2853"/>
    <s v="Eighteen Months- A Love Story Interrupted"/>
    <s v="Much has been written by women on breast cancer. Yet, there is little that has been written for the theatre on this by men. I have!"/>
    <x v="266"/>
    <n v="0"/>
    <x v="1"/>
    <s v="CA"/>
    <s v="CAD"/>
    <n v="1410669297"/>
    <x v="3318"/>
    <b v="0"/>
    <n v="0"/>
    <b v="0"/>
    <s v="theater/plays"/>
    <n v="0"/>
    <n v="0"/>
    <x v="8"/>
    <s v="plays"/>
    <x v="3318"/>
    <d v="2014-09-14T04:34:57"/>
  </r>
  <r>
    <n v="4063"/>
    <s v="Whisper Me Happy Ever After (WMHEA)"/>
    <s v="WMHAE by Julie McNamara, raises awareness of the effects domestic violence has on the mental health of young people who witness it."/>
    <x v="266"/>
    <n v="135"/>
    <x v="1"/>
    <s v="GB"/>
    <s v="GBP"/>
    <n v="1403886084"/>
    <x v="3319"/>
    <b v="0"/>
    <n v="9"/>
    <b v="0"/>
    <s v="theater/plays"/>
    <n v="1"/>
    <n v="15"/>
    <x v="8"/>
    <s v="plays"/>
    <x v="3319"/>
    <d v="2014-06-27T16:21:24"/>
  </r>
  <r>
    <n v="2828"/>
    <s v="Peace In Our Time"/>
    <s v="The Battle of Britain has been lost; London is occupied, who can you trust? Help produce this classic piece of theatre. Drama for now."/>
    <x v="266"/>
    <n v="9536"/>
    <x v="3"/>
    <s v="GB"/>
    <s v="GBP"/>
    <n v="1443826800"/>
    <x v="3320"/>
    <b v="0"/>
    <n v="97"/>
    <b v="1"/>
    <s v="theater/plays"/>
    <n v="100"/>
    <n v="98.31"/>
    <x v="8"/>
    <s v="plays"/>
    <x v="3320"/>
    <d v="2015-10-02T23:00:00"/>
  </r>
  <r>
    <n v="3433"/>
    <s v="The Dybbuk"/>
    <s v="death&amp;pretzels presents their first Chicago based project:_x000a_The Dybbuk by S. Ansky"/>
    <x v="266"/>
    <n v="9525"/>
    <x v="3"/>
    <s v="US"/>
    <s v="USD"/>
    <n v="1402974000"/>
    <x v="3321"/>
    <b v="0"/>
    <n v="71"/>
    <b v="1"/>
    <s v="theater/plays"/>
    <n v="100"/>
    <n v="134.15"/>
    <x v="8"/>
    <s v="plays"/>
    <x v="3321"/>
    <d v="2014-06-17T03:00:00"/>
  </r>
  <r>
    <n v="4"/>
    <s v="Party Monsters"/>
    <s v="19th centuryâ€™s most notorious literary characters, out of step with the times, find comradery as roommates in modern day Los Angeles."/>
    <x v="396"/>
    <n v="54116.28"/>
    <x v="3"/>
    <s v="US"/>
    <s v="USD"/>
    <n v="1450555279"/>
    <x v="3322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x v="1"/>
    <n v="3700"/>
    <x v="3"/>
    <s v="GB"/>
    <s v="GBP"/>
    <n v="1406045368"/>
    <x v="3323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x v="364"/>
    <n v="6646"/>
    <x v="3"/>
    <s v="US"/>
    <s v="USD"/>
    <n v="1482307140"/>
    <x v="3324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x v="221"/>
    <n v="17875"/>
    <x v="3"/>
    <s v="US"/>
    <s v="USD"/>
    <n v="1432161590"/>
    <x v="3325"/>
    <b v="1"/>
    <n v="179"/>
    <b v="1"/>
    <s v="film &amp; video/documentary"/>
    <n v="123"/>
    <n v="99.86"/>
    <x v="0"/>
    <s v="documentary"/>
    <x v="3325"/>
    <d v="2015-05-20T22:39:50"/>
  </r>
  <r>
    <n v="3209"/>
    <s v="King Kirby, a play by Crystal Skillman and Fred Van Lente"/>
    <s v="The hysterical and heartbreaking story of artist Jack Kirby, &quot;the King of the Comics,&quot; at the 2014 Comic Book Theater Festival"/>
    <x v="266"/>
    <n v="11335.7"/>
    <x v="3"/>
    <s v="US"/>
    <s v="USD"/>
    <n v="1403305200"/>
    <x v="3326"/>
    <b v="1"/>
    <n v="226"/>
    <b v="1"/>
    <s v="theater/plays"/>
    <n v="119"/>
    <n v="50.16"/>
    <x v="8"/>
    <s v="plays"/>
    <x v="3326"/>
    <d v="2014-06-20T23:00:00"/>
  </r>
  <r>
    <n v="803"/>
    <s v="The Beautiful Refrain's &quot;Page One&quot; Project"/>
    <s v="We're recording our first single in Nashville this summer and sending it to radio with Shamrock Media Group.  We need your help!!"/>
    <x v="397"/>
    <n v="2835"/>
    <x v="3"/>
    <s v="US"/>
    <s v="USD"/>
    <n v="1306630800"/>
    <x v="3327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x v="29"/>
    <n v="3067"/>
    <x v="3"/>
    <s v="GB"/>
    <s v="GBP"/>
    <n v="1354269600"/>
    <x v="3328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x v="398"/>
    <n v="12410.5"/>
    <x v="3"/>
    <s v="LU"/>
    <s v="EUR"/>
    <n v="1488394800"/>
    <x v="3329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x v="59"/>
    <n v="2456.66"/>
    <x v="3"/>
    <s v="US"/>
    <s v="USD"/>
    <n v="1346198400"/>
    <x v="3330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x v="1"/>
    <n v="3684"/>
    <x v="3"/>
    <s v="US"/>
    <s v="USD"/>
    <n v="1433131140"/>
    <x v="3331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x v="85"/>
    <n v="4310"/>
    <x v="3"/>
    <s v="US"/>
    <s v="USD"/>
    <n v="1430774974"/>
    <x v="3332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x v="40"/>
    <n v="9832"/>
    <x v="3"/>
    <s v="CA"/>
    <s v="CAD"/>
    <n v="1398268773"/>
    <x v="3333"/>
    <b v="0"/>
    <n v="58"/>
    <b v="1"/>
    <s v="technology/hardware"/>
    <n v="123"/>
    <n v="169.52"/>
    <x v="1"/>
    <s v="hardware"/>
    <x v="3333"/>
    <d v="2014-04-23T15:59:33"/>
  </r>
  <r>
    <n v="4087"/>
    <s v="Stage Production &quot;The Nail Shop&quot;"/>
    <s v="Comedy Stage Play"/>
    <x v="399"/>
    <n v="0"/>
    <x v="1"/>
    <s v="US"/>
    <s v="USD"/>
    <n v="1468777786"/>
    <x v="3334"/>
    <b v="0"/>
    <n v="0"/>
    <b v="0"/>
    <s v="theater/plays"/>
    <n v="0"/>
    <n v="0"/>
    <x v="8"/>
    <s v="plays"/>
    <x v="3334"/>
    <d v="2016-07-17T17:49:46"/>
  </r>
  <r>
    <n v="2908"/>
    <s v="&quot;THIS THING OF OURS&quot;"/>
    <s v="A dinner theatre/show about a day in the life of a Vegas &quot;Mob Boss&quot;_x000a_circa 1965- ish. It is all at once realistic,tragic, farce/comical"/>
    <x v="399"/>
    <n v="264"/>
    <x v="1"/>
    <s v="US"/>
    <s v="USD"/>
    <n v="1465407219"/>
    <x v="3335"/>
    <b v="0"/>
    <n v="5"/>
    <b v="0"/>
    <s v="theater/plays"/>
    <n v="3"/>
    <n v="52.8"/>
    <x v="8"/>
    <s v="plays"/>
    <x v="3335"/>
    <d v="2016-06-08T17:33:39"/>
  </r>
  <r>
    <n v="71"/>
    <s v="Diggin Deep to help find &quot;A Man, Buried&quot;"/>
    <s v="A comedic tale about the duality of man set in a trailer park needs your help with sound design and getting it into film festivals"/>
    <x v="304"/>
    <n v="2231"/>
    <x v="3"/>
    <s v="US"/>
    <s v="USD"/>
    <n v="1338186657"/>
    <x v="3336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x v="400"/>
    <n v="12000"/>
    <x v="3"/>
    <s v="US"/>
    <s v="USD"/>
    <n v="1407456000"/>
    <x v="3337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x v="41"/>
    <n v="18542"/>
    <x v="3"/>
    <s v="US"/>
    <s v="USD"/>
    <n v="1386565140"/>
    <x v="3338"/>
    <b v="1"/>
    <n v="274"/>
    <b v="1"/>
    <s v="music/rock"/>
    <n v="124"/>
    <n v="67.67"/>
    <x v="3"/>
    <s v="rock"/>
    <x v="3338"/>
    <d v="2013-12-09T04:59:00"/>
  </r>
  <r>
    <n v="3844"/>
    <s v="Get &quot;Walken in His Shoes&quot; to Capital Fringe Festival in DC!"/>
    <s v="A comedy about a Christopher Walken Club.  This show was chosen to perform in DC!  Help the production get to our nation's capital."/>
    <x v="401"/>
    <n v="4066"/>
    <x v="1"/>
    <s v="US"/>
    <s v="USD"/>
    <n v="1401778740"/>
    <x v="3339"/>
    <b v="1"/>
    <n v="50"/>
    <b v="0"/>
    <s v="theater/plays"/>
    <n v="41"/>
    <n v="81.319999999999993"/>
    <x v="8"/>
    <s v="plays"/>
    <x v="3339"/>
    <d v="2014-06-03T06:59:00"/>
  </r>
  <r>
    <n v="1372"/>
    <s v="Ted Lukas &amp; the Misled new CD - &quot;FEED&quot;"/>
    <s v="Please help us raise funds to press our new CD!"/>
    <x v="89"/>
    <n v="620"/>
    <x v="3"/>
    <s v="US"/>
    <s v="USD"/>
    <n v="1342115132"/>
    <x v="3340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x v="85"/>
    <n v="4343"/>
    <x v="3"/>
    <s v="US"/>
    <s v="USD"/>
    <n v="1436117922"/>
    <x v="3341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x v="87"/>
    <n v="21637.22"/>
    <x v="3"/>
    <s v="DE"/>
    <s v="EUR"/>
    <n v="1487113140"/>
    <x v="3342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0"/>
    <n v="12400.61"/>
    <x v="3"/>
    <s v="US"/>
    <s v="USD"/>
    <n v="1298245954"/>
    <x v="3343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x v="402"/>
    <n v="559"/>
    <x v="3"/>
    <s v="US"/>
    <s v="USD"/>
    <n v="1334250165"/>
    <x v="3344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x v="9"/>
    <n v="6181"/>
    <x v="3"/>
    <s v="US"/>
    <s v="USD"/>
    <n v="1324789200"/>
    <x v="3345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x v="50"/>
    <n v="37104.03"/>
    <x v="3"/>
    <s v="US"/>
    <s v="USD"/>
    <n v="1381895940"/>
    <x v="3346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x v="30"/>
    <n v="12353"/>
    <x v="3"/>
    <s v="US"/>
    <s v="USD"/>
    <n v="1453481974"/>
    <x v="3347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x v="24"/>
    <n v="7412"/>
    <x v="3"/>
    <s v="US"/>
    <s v="USD"/>
    <n v="1342382587"/>
    <x v="3348"/>
    <b v="0"/>
    <n v="83"/>
    <b v="1"/>
    <s v="music/indie rock"/>
    <n v="124"/>
    <n v="89.3"/>
    <x v="3"/>
    <s v="indie rock"/>
    <x v="3348"/>
    <d v="2012-07-15T20:03:07"/>
  </r>
  <r>
    <n v="2899"/>
    <s v="The Esoteric Camgirl"/>
    <s v="Sex, intrigue, lust, &amp; love; follow the lives of two individuals as their romance turns from innocent online flirting to something more"/>
    <x v="30"/>
    <n v="0"/>
    <x v="1"/>
    <s v="US"/>
    <s v="USD"/>
    <n v="1469325158"/>
    <x v="3349"/>
    <b v="0"/>
    <n v="0"/>
    <b v="0"/>
    <s v="theater/plays"/>
    <n v="0"/>
    <n v="0"/>
    <x v="8"/>
    <s v="plays"/>
    <x v="3349"/>
    <d v="2016-07-24T01:52:38"/>
  </r>
  <r>
    <n v="3011"/>
    <s v="Katharsis Teatro en Navidad"/>
    <s v="Necesitamos tu ayuda para poder llevar la magia del teatro universitario al Teatro Lagrada de Madrid el 23 de diciembre :)"/>
    <x v="173"/>
    <n v="371"/>
    <x v="3"/>
    <s v="ES"/>
    <s v="EUR"/>
    <n v="1450911540"/>
    <x v="3350"/>
    <b v="0"/>
    <n v="25"/>
    <b v="1"/>
    <s v="theater/spaces"/>
    <n v="124"/>
    <n v="14.84"/>
    <x v="8"/>
    <s v="spaces"/>
    <x v="3350"/>
    <d v="2015-12-23T22:59:00"/>
  </r>
  <r>
    <n v="2913"/>
    <s v="The Salem Haunted Magic Show"/>
    <s v="A LIVE history infused, frightening magic and mind reading show in the heart of the Halloween capital of the world, Salem, MA!!"/>
    <x v="30"/>
    <n v="2"/>
    <x v="1"/>
    <s v="US"/>
    <s v="USD"/>
    <n v="1410041339"/>
    <x v="3351"/>
    <b v="0"/>
    <n v="2"/>
    <b v="0"/>
    <s v="theater/plays"/>
    <n v="0"/>
    <n v="1"/>
    <x v="8"/>
    <s v="plays"/>
    <x v="3351"/>
    <d v="2014-09-06T22:08:59"/>
  </r>
  <r>
    <n v="3852"/>
    <s v="Rob Base Presents Unequally Yoked The Stage Play"/>
    <s v="Writer/Director Lynette J. Blackwell presents the hilarious entangled love story of when evil and good attempt to coexist."/>
    <x v="30"/>
    <n v="20"/>
    <x v="1"/>
    <s v="US"/>
    <s v="USD"/>
    <n v="1427427276"/>
    <x v="3352"/>
    <b v="0"/>
    <n v="2"/>
    <b v="0"/>
    <s v="theater/plays"/>
    <n v="0"/>
    <n v="10"/>
    <x v="8"/>
    <s v="plays"/>
    <x v="3352"/>
    <d v="2015-03-27T03:34:36"/>
  </r>
  <r>
    <n v="3904"/>
    <s v="Black America from Prophets to Pimps"/>
    <s v="A play that will cover 4000 years of black history."/>
    <x v="30"/>
    <n v="3"/>
    <x v="1"/>
    <s v="US"/>
    <s v="USD"/>
    <n v="1429074240"/>
    <x v="3353"/>
    <b v="0"/>
    <n v="2"/>
    <b v="0"/>
    <s v="theater/plays"/>
    <n v="0"/>
    <n v="1.5"/>
    <x v="8"/>
    <s v="plays"/>
    <x v="3353"/>
    <d v="2015-04-15T05:04:00"/>
  </r>
  <r>
    <n v="3930"/>
    <s v="Foundry Theatre Brisbane"/>
    <s v="We are a new and exciting semi-pro  theatre company who will support &amp; hire local actors &amp; writers in Brisbane &amp; Queensland."/>
    <x v="30"/>
    <n v="0"/>
    <x v="1"/>
    <s v="AU"/>
    <s v="AUD"/>
    <n v="1459490400"/>
    <x v="3354"/>
    <b v="0"/>
    <n v="0"/>
    <b v="0"/>
    <s v="theater/plays"/>
    <n v="0"/>
    <n v="0"/>
    <x v="8"/>
    <s v="plays"/>
    <x v="3354"/>
    <d v="2016-04-01T06:00:00"/>
  </r>
  <r>
    <n v="333"/>
    <s v="CUBAN FOOD STORIES - A Feature Documentary"/>
    <s v="Enter a unique world of flavors, passion, resourcefulness and breathtaking locations. Join us on this unprecedented journey!"/>
    <x v="97"/>
    <n v="50091"/>
    <x v="3"/>
    <s v="US"/>
    <s v="USD"/>
    <n v="1460038591"/>
    <x v="3355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x v="106"/>
    <n v="43758"/>
    <x v="3"/>
    <s v="US"/>
    <s v="USD"/>
    <n v="1489006800"/>
    <x v="3356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x v="173"/>
    <n v="376"/>
    <x v="3"/>
    <s v="GB"/>
    <s v="GBP"/>
    <n v="1459872000"/>
    <x v="3357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x v="58"/>
    <n v="9387"/>
    <x v="3"/>
    <s v="US"/>
    <s v="USD"/>
    <n v="1430334126"/>
    <x v="3358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x v="46"/>
    <n v="8152"/>
    <x v="3"/>
    <s v="CA"/>
    <s v="CAD"/>
    <n v="1392574692"/>
    <x v="3359"/>
    <b v="1"/>
    <n v="105"/>
    <b v="1"/>
    <s v="music/rock"/>
    <n v="125"/>
    <n v="77.64"/>
    <x v="3"/>
    <s v="rock"/>
    <x v="3359"/>
    <d v="2014-02-16T18:18:12"/>
  </r>
  <r>
    <n v="3963"/>
    <s v="Une minute de silence"/>
    <s v="les effets de censeur sur l'immigration.Ã§a c'est une piÃ¨ce de l'histoire de la rÃ©volution en Iran jusqu'Ã  des meurtres en sÃ©rie en 1999"/>
    <x v="30"/>
    <n v="0"/>
    <x v="1"/>
    <s v="CA"/>
    <s v="CAD"/>
    <n v="1447821717"/>
    <x v="3360"/>
    <b v="0"/>
    <n v="0"/>
    <b v="0"/>
    <s v="theater/plays"/>
    <n v="0"/>
    <n v="0"/>
    <x v="8"/>
    <s v="plays"/>
    <x v="3360"/>
    <d v="2015-11-18T04:41:57"/>
  </r>
  <r>
    <n v="1345"/>
    <s v="Tell the World - My journey from Islam to Christianity"/>
    <s v="Peacefully taking you through my journey of being raised as a Muslim then becoming Christian, and sharing the truths I unveiled."/>
    <x v="173"/>
    <n v="375"/>
    <x v="3"/>
    <s v="US"/>
    <s v="USD"/>
    <n v="1405366359"/>
    <x v="3361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x v="59"/>
    <n v="2506"/>
    <x v="3"/>
    <s v="US"/>
    <s v="USD"/>
    <n v="1362117540"/>
    <x v="3362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x v="25"/>
    <n v="1877"/>
    <x v="3"/>
    <s v="US"/>
    <s v="USD"/>
    <n v="1356724263"/>
    <x v="33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x v="314"/>
    <n v="23096"/>
    <x v="3"/>
    <s v="US"/>
    <s v="USD"/>
    <n v="1419292800"/>
    <x v="3364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x v="126"/>
    <n v="1001"/>
    <x v="3"/>
    <s v="US"/>
    <s v="USD"/>
    <n v="1370390432"/>
    <x v="3365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x v="59"/>
    <n v="2506"/>
    <x v="3"/>
    <s v="US"/>
    <s v="USD"/>
    <n v="1468270261"/>
    <x v="3366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x v="9"/>
    <n v="6235"/>
    <x v="3"/>
    <s v="US"/>
    <s v="USD"/>
    <n v="1348516012"/>
    <x v="3367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x v="397"/>
    <n v="2881"/>
    <x v="3"/>
    <s v="US"/>
    <s v="USD"/>
    <n v="1300636482"/>
    <x v="3368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x v="59"/>
    <n v="2505"/>
    <x v="3"/>
    <s v="US"/>
    <s v="USD"/>
    <n v="1425275940"/>
    <x v="3369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x v="32"/>
    <n v="31275.599999999999"/>
    <x v="3"/>
    <s v="US"/>
    <s v="USD"/>
    <n v="1332561600"/>
    <x v="3370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x v="56"/>
    <n v="125137"/>
    <x v="3"/>
    <s v="US"/>
    <s v="USD"/>
    <n v="1465652372"/>
    <x v="3371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x v="7"/>
    <n v="1503"/>
    <x v="3"/>
    <s v="US"/>
    <s v="USD"/>
    <n v="1359240856"/>
    <x v="3372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x v="6"/>
    <n v="750"/>
    <x v="3"/>
    <s v="US"/>
    <s v="USD"/>
    <n v="1339840740"/>
    <x v="3373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x v="126"/>
    <n v="1001"/>
    <x v="3"/>
    <s v="US"/>
    <s v="USD"/>
    <n v="1452387096"/>
    <x v="3374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x v="1"/>
    <n v="3750"/>
    <x v="3"/>
    <s v="US"/>
    <s v="USD"/>
    <n v="1424715779"/>
    <x v="3375"/>
    <b v="0"/>
    <n v="50"/>
    <b v="1"/>
    <s v="theater/musical"/>
    <n v="125"/>
    <n v="75"/>
    <x v="8"/>
    <s v="musical"/>
    <x v="3375"/>
    <d v="2015-02-23T18:22:59"/>
  </r>
  <r>
    <n v="4042"/>
    <s v="Messages"/>
    <s v="Acting group and production for inner city youth, about inner city youth. The problems and stuation that they see everyday."/>
    <x v="30"/>
    <n v="21"/>
    <x v="1"/>
    <s v="US"/>
    <s v="USD"/>
    <n v="1421781360"/>
    <x v="3376"/>
    <b v="0"/>
    <n v="3"/>
    <b v="0"/>
    <s v="theater/plays"/>
    <n v="0"/>
    <n v="7"/>
    <x v="8"/>
    <s v="plays"/>
    <x v="3376"/>
    <d v="2015-01-20T19:16:00"/>
  </r>
  <r>
    <n v="4097"/>
    <s v="And There Was War! Major Theatre Production"/>
    <s v="And There Was War is a play, a biblical narrative deeply entrenched in the concepts of the great controversy between Good and Evil!"/>
    <x v="30"/>
    <n v="0"/>
    <x v="1"/>
    <s v="GB"/>
    <s v="GBP"/>
    <n v="1454284500"/>
    <x v="3377"/>
    <b v="0"/>
    <n v="0"/>
    <b v="0"/>
    <s v="theater/plays"/>
    <n v="0"/>
    <n v="0"/>
    <x v="8"/>
    <s v="plays"/>
    <x v="3377"/>
    <d v="2016-01-31T23:55:00"/>
  </r>
  <r>
    <n v="3140"/>
    <s v="ReminiSens Restaurant &amp; Theatre in Versailles"/>
    <s v="ReminiSens offers an Enchanting Time Travel experience: have diner at the court of Versailles and interact with the nobles of the time!"/>
    <x v="30"/>
    <n v="96"/>
    <x v="2"/>
    <s v="FR"/>
    <s v="EUR"/>
    <n v="1491581703"/>
    <x v="3378"/>
    <b v="0"/>
    <n v="4"/>
    <b v="0"/>
    <s v="theater/plays"/>
    <n v="1"/>
    <n v="24"/>
    <x v="8"/>
    <s v="plays"/>
    <x v="3378"/>
    <d v="2017-04-07T16:15:03"/>
  </r>
  <r>
    <n v="9"/>
    <s v="The Academy: Mockumentary Sitcom TV Pilot"/>
    <s v="Capturing everyday life at Falkirk Academy, a fictitious elite private high school where &quot;everyday life&quot; is anything but normal."/>
    <x v="89"/>
    <n v="629.99"/>
    <x v="3"/>
    <s v="US"/>
    <s v="USD"/>
    <n v="1460860144"/>
    <x v="3379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x v="7"/>
    <n v="1506"/>
    <x v="3"/>
    <s v="US"/>
    <s v="USD"/>
    <n v="1316746837"/>
    <x v="3380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x v="85"/>
    <n v="4395"/>
    <x v="3"/>
    <s v="US"/>
    <s v="USD"/>
    <n v="1337194800"/>
    <x v="3381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x v="9"/>
    <n v="6308"/>
    <x v="3"/>
    <s v="US"/>
    <s v="USD"/>
    <n v="1469670580"/>
    <x v="3382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x v="41"/>
    <n v="18855"/>
    <x v="3"/>
    <s v="US"/>
    <s v="USD"/>
    <n v="1450901872"/>
    <x v="3383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x v="9"/>
    <n v="6300"/>
    <x v="3"/>
    <s v="US"/>
    <s v="USD"/>
    <n v="1327212000"/>
    <x v="3384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x v="54"/>
    <n v="10670"/>
    <x v="3"/>
    <s v="CA"/>
    <s v="CAD"/>
    <n v="1431147600"/>
    <x v="3385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x v="260"/>
    <n v="6029"/>
    <x v="3"/>
    <s v="US"/>
    <s v="USD"/>
    <n v="1429183656"/>
    <x v="338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x v="24"/>
    <n v="7559"/>
    <x v="3"/>
    <s v="GB"/>
    <s v="GBP"/>
    <n v="1403370772"/>
    <x v="3387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x v="58"/>
    <n v="9486.69"/>
    <x v="3"/>
    <s v="US"/>
    <s v="USD"/>
    <n v="1417049663"/>
    <x v="3388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x v="75"/>
    <n v="11353"/>
    <x v="3"/>
    <s v="US"/>
    <s v="USD"/>
    <n v="1412640373"/>
    <x v="3389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x v="14"/>
    <n v="315295.89"/>
    <x v="3"/>
    <s v="US"/>
    <s v="USD"/>
    <n v="1400137131"/>
    <x v="3390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x v="1"/>
    <n v="3785"/>
    <x v="3"/>
    <s v="US"/>
    <s v="USD"/>
    <n v="1268690100"/>
    <x v="3391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x v="9"/>
    <n v="6301"/>
    <x v="3"/>
    <s v="US"/>
    <s v="USD"/>
    <n v="1430579509"/>
    <x v="3392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x v="54"/>
    <n v="10706"/>
    <x v="3"/>
    <s v="US"/>
    <s v="USD"/>
    <n v="1398460127"/>
    <x v="3393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x v="275"/>
    <n v="30226"/>
    <x v="3"/>
    <s v="US"/>
    <s v="USD"/>
    <n v="1426777228"/>
    <x v="3394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x v="4"/>
    <n v="5045"/>
    <x v="3"/>
    <s v="US"/>
    <s v="USD"/>
    <n v="1345148566"/>
    <x v="3395"/>
    <b v="0"/>
    <n v="60"/>
    <b v="1"/>
    <s v="music/classical music"/>
    <n v="126"/>
    <n v="84.08"/>
    <x v="3"/>
    <s v="classical music"/>
    <x v="3395"/>
    <d v="2012-08-16T20:22:46"/>
  </r>
  <r>
    <n v="3899"/>
    <s v="RAIN | a theatrical production of life-changing proportions"/>
    <s v="More than just a play, RAIN is an outreach to hurting people who feel disengaged or rejected by others."/>
    <x v="30"/>
    <n v="125"/>
    <x v="1"/>
    <s v="US"/>
    <s v="USD"/>
    <n v="1407868561"/>
    <x v="3396"/>
    <b v="0"/>
    <n v="2"/>
    <b v="0"/>
    <s v="theater/plays"/>
    <n v="1"/>
    <n v="62.5"/>
    <x v="8"/>
    <s v="plays"/>
    <x v="3396"/>
    <d v="2014-08-12T18:36:01"/>
  </r>
  <r>
    <n v="4017"/>
    <s v="The Rights (and Wrongs) of Mary Wollstonecraft"/>
    <s v="The true story of the romantic entanglements of Mary Shelley's parents. Anarchist; William Godwin &amp;, 1st feminist; Mary Wollstonecraft."/>
    <x v="30"/>
    <n v="105"/>
    <x v="1"/>
    <s v="US"/>
    <s v="USD"/>
    <n v="1409846874"/>
    <x v="3397"/>
    <b v="0"/>
    <n v="2"/>
    <b v="0"/>
    <s v="theater/plays"/>
    <n v="1"/>
    <n v="52.5"/>
    <x v="8"/>
    <s v="plays"/>
    <x v="3397"/>
    <d v="2014-09-04T16:07:54"/>
  </r>
  <r>
    <n v="2891"/>
    <s v="Literacy for Brooklyn Kids"/>
    <s v="Did you know that we are enriching the lives of Brooklyn kids through literacy and educational theater? We just need a little help."/>
    <x v="30"/>
    <n v="273"/>
    <x v="1"/>
    <s v="US"/>
    <s v="USD"/>
    <n v="1460751128"/>
    <x v="3398"/>
    <b v="0"/>
    <n v="10"/>
    <b v="0"/>
    <s v="theater/plays"/>
    <n v="3"/>
    <n v="27.3"/>
    <x v="8"/>
    <s v="plays"/>
    <x v="3398"/>
    <d v="2016-04-15T20:12:08"/>
  </r>
  <r>
    <n v="4059"/>
    <s v="The Million Dollar Shot"/>
    <s v="A very Canadian children's play inspired by the tradition of British pantomimes like Aladdin, and the Nutcracker."/>
    <x v="30"/>
    <n v="250"/>
    <x v="1"/>
    <s v="CA"/>
    <s v="CAD"/>
    <n v="1410836400"/>
    <x v="3399"/>
    <b v="0"/>
    <n v="7"/>
    <b v="0"/>
    <s v="theater/plays"/>
    <n v="3"/>
    <n v="35.71"/>
    <x v="8"/>
    <s v="plays"/>
    <x v="3399"/>
    <d v="2014-09-16T03:00:00"/>
  </r>
  <r>
    <n v="4060"/>
    <s v="Good Evening, I'm Robert Service"/>
    <s v="A funny, poignant play that revives the forgotten life and adventures of great Scottish Canadian, world renowned poet, Robert Service."/>
    <x v="30"/>
    <n v="285"/>
    <x v="1"/>
    <s v="CA"/>
    <s v="CAD"/>
    <n v="1403539200"/>
    <x v="3400"/>
    <b v="0"/>
    <n v="5"/>
    <b v="0"/>
    <s v="theater/plays"/>
    <n v="3"/>
    <n v="57"/>
    <x v="8"/>
    <s v="plays"/>
    <x v="3400"/>
    <d v="2014-06-23T16:00:00"/>
  </r>
  <r>
    <n v="3130"/>
    <s v="MEDEA | A New Vision"/>
    <s v="A shockingly relevant modern take on a 2,000-year-old tragedy that confronts current gender politics."/>
    <x v="30"/>
    <n v="375"/>
    <x v="2"/>
    <s v="US"/>
    <s v="USD"/>
    <n v="1492145940"/>
    <x v="3401"/>
    <b v="0"/>
    <n v="4"/>
    <b v="0"/>
    <s v="theater/plays"/>
    <n v="4"/>
    <n v="93.75"/>
    <x v="8"/>
    <s v="plays"/>
    <x v="3401"/>
    <d v="2017-04-14T04:59:00"/>
  </r>
  <r>
    <n v="2871"/>
    <s v="The Bill Cosby Assault, a play"/>
    <s v="America's dad or serial rapist? Or both? The stories of the Bill Cosby accusers and the society so skeptical of them."/>
    <x v="30"/>
    <n v="467"/>
    <x v="1"/>
    <s v="US"/>
    <s v="USD"/>
    <n v="1419183813"/>
    <x v="3402"/>
    <b v="0"/>
    <n v="13"/>
    <b v="0"/>
    <s v="theater/plays"/>
    <n v="5"/>
    <n v="35.92"/>
    <x v="8"/>
    <s v="plays"/>
    <x v="3402"/>
    <d v="2014-12-21T17:43:33"/>
  </r>
  <r>
    <n v="3992"/>
    <s v="Tearing Down Cabrini-Green, a dynamic social commentary."/>
    <s v="A richly textured and intellectually powerful social commentary about family, community and America."/>
    <x v="30"/>
    <n v="541"/>
    <x v="1"/>
    <s v="US"/>
    <s v="USD"/>
    <n v="1449876859"/>
    <x v="3403"/>
    <b v="0"/>
    <n v="9"/>
    <b v="0"/>
    <s v="theater/plays"/>
    <n v="5"/>
    <n v="60.11"/>
    <x v="8"/>
    <s v="plays"/>
    <x v="3403"/>
    <d v="2015-12-11T23:34:19"/>
  </r>
  <r>
    <n v="3841"/>
    <s v="&quot;If They Come Back&quot;"/>
    <s v="A play by award winning writer Eric Monte. _x000a_&quot;If they come back&quot; follows the lives of two teenage boys during the civil rights movement."/>
    <x v="30"/>
    <n v="872"/>
    <x v="1"/>
    <s v="US"/>
    <s v="USD"/>
    <n v="1405882287"/>
    <x v="3404"/>
    <b v="1"/>
    <n v="34"/>
    <b v="0"/>
    <s v="theater/plays"/>
    <n v="9"/>
    <n v="25.65"/>
    <x v="8"/>
    <s v="plays"/>
    <x v="3404"/>
    <d v="2014-07-20T18:51:27"/>
  </r>
  <r>
    <n v="3913"/>
    <s v="The Great Gatsby at All-of-us Express Children's Theatre"/>
    <s v="â€œNo amount of fire or freshness can challenge what a man will store up in his ghostly heart.â€ â€“ The Great Gatsby"/>
    <x v="30"/>
    <n v="1000"/>
    <x v="1"/>
    <s v="US"/>
    <s v="USD"/>
    <n v="1448863449"/>
    <x v="3405"/>
    <b v="0"/>
    <n v="7"/>
    <b v="0"/>
    <s v="theater/plays"/>
    <n v="10"/>
    <n v="142.86000000000001"/>
    <x v="8"/>
    <s v="plays"/>
    <x v="3405"/>
    <d v="2015-11-30T06:04:09"/>
  </r>
  <r>
    <n v="68"/>
    <s v="King Eider: Short Film"/>
    <s v="Black Comedy by final year students at Leeds University. _x000a_'Bird watching, tea, seaside and murder. Just your average British holiday.'"/>
    <x v="6"/>
    <n v="763"/>
    <x v="3"/>
    <s v="GB"/>
    <s v="GBP"/>
    <n v="1393162791"/>
    <x v="3406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x v="89"/>
    <n v="636"/>
    <x v="3"/>
    <s v="US"/>
    <s v="USD"/>
    <n v="1315171845"/>
    <x v="3407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x v="273"/>
    <n v="1651"/>
    <x v="3"/>
    <s v="GB"/>
    <s v="GBP"/>
    <n v="1398451093"/>
    <x v="3408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x v="403"/>
    <n v="43296"/>
    <x v="3"/>
    <s v="ES"/>
    <s v="EUR"/>
    <n v="1460066954"/>
    <x v="3409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x v="29"/>
    <n v="3171"/>
    <x v="3"/>
    <s v="US"/>
    <s v="USD"/>
    <n v="1343238578"/>
    <x v="3410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x v="106"/>
    <n v="44388"/>
    <x v="3"/>
    <s v="US"/>
    <s v="USD"/>
    <n v="1413304708"/>
    <x v="3411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x v="26"/>
    <n v="1273"/>
    <x v="3"/>
    <s v="US"/>
    <s v="USD"/>
    <n v="1306865040"/>
    <x v="3412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x v="295"/>
    <n v="4313"/>
    <x v="3"/>
    <s v="US"/>
    <s v="USD"/>
    <n v="1394521140"/>
    <x v="3413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x v="26"/>
    <n v="1270"/>
    <x v="3"/>
    <s v="US"/>
    <s v="USD"/>
    <n v="1373203482"/>
    <x v="3414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x v="251"/>
    <n v="24108"/>
    <x v="3"/>
    <s v="GB"/>
    <s v="GBP"/>
    <n v="1410862734"/>
    <x v="3415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x v="404"/>
    <n v="628"/>
    <x v="3"/>
    <s v="GB"/>
    <s v="GBP"/>
    <n v="1432499376"/>
    <x v="341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x v="148"/>
    <n v="5331"/>
    <x v="3"/>
    <s v="US"/>
    <s v="USD"/>
    <n v="1378785540"/>
    <x v="3417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x v="26"/>
    <n v="1272"/>
    <x v="3"/>
    <s v="US"/>
    <s v="USD"/>
    <n v="1441933459"/>
    <x v="3418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x v="32"/>
    <n v="31683"/>
    <x v="3"/>
    <s v="US"/>
    <s v="USD"/>
    <n v="1376654340"/>
    <x v="3419"/>
    <b v="0"/>
    <n v="329"/>
    <b v="1"/>
    <s v="theater/spaces"/>
    <n v="127"/>
    <n v="96.3"/>
    <x v="8"/>
    <s v="spaces"/>
    <x v="3419"/>
    <d v="2013-08-16T11:59:00"/>
  </r>
  <r>
    <n v="3949"/>
    <s v="Various Unfortunate Deaths of Tâ€™Abbott and Rue Doch Juniors"/>
    <s v="A brilliant project making a huge difference : a play about Climate Change and a series of panels on environmental and community issues"/>
    <x v="30"/>
    <n v="1577"/>
    <x v="1"/>
    <s v="AU"/>
    <s v="AUD"/>
    <n v="1423623221"/>
    <x v="3420"/>
    <b v="0"/>
    <n v="32"/>
    <b v="0"/>
    <s v="theater/plays"/>
    <n v="16"/>
    <n v="49.28"/>
    <x v="8"/>
    <s v="plays"/>
    <x v="3420"/>
    <d v="2015-02-11T02:53:41"/>
  </r>
  <r>
    <n v="2883"/>
    <s v="&quot;Skip To My Lou,&quot; a NEW play by Steve Romagnoli"/>
    <s v="Ticket sales benefit Bedford Hills Maximum Security Prison, Women's College Program Library. Presented by Theater For The New City."/>
    <x v="30"/>
    <n v="1908"/>
    <x v="1"/>
    <s v="US"/>
    <s v="USD"/>
    <n v="1454734740"/>
    <x v="3421"/>
    <b v="0"/>
    <n v="5"/>
    <b v="0"/>
    <s v="theater/plays"/>
    <n v="19"/>
    <n v="381.6"/>
    <x v="8"/>
    <s v="plays"/>
    <x v="3421"/>
    <d v="2016-02-06T04:59:00"/>
  </r>
  <r>
    <n v="4035"/>
    <s v="The Lost Boy"/>
    <s v="&quot;Stories are where you go to look for the truth of your own life.&quot; (Frank Delaney)"/>
    <x v="30"/>
    <n v="3685"/>
    <x v="1"/>
    <s v="US"/>
    <s v="USD"/>
    <n v="1413925887"/>
    <x v="3422"/>
    <b v="0"/>
    <n v="25"/>
    <b v="0"/>
    <s v="theater/plays"/>
    <n v="37"/>
    <n v="147.4"/>
    <x v="8"/>
    <s v="plays"/>
    <x v="3422"/>
    <d v="2014-10-21T21:11:27"/>
  </r>
  <r>
    <n v="3144"/>
    <s v="Benghazi Bergen-Belsen"/>
    <s v="Two women, one love, one must die: a multicultural cast in a play about the denied holocaust of Libyan Jews. Premieres in March in NYC"/>
    <x v="30"/>
    <n v="7540"/>
    <x v="2"/>
    <s v="US"/>
    <s v="USD"/>
    <n v="1489903200"/>
    <x v="3423"/>
    <b v="0"/>
    <n v="30"/>
    <b v="0"/>
    <s v="theater/plays"/>
    <n v="75"/>
    <n v="251.33"/>
    <x v="8"/>
    <s v="plays"/>
    <x v="3423"/>
    <d v="2017-03-19T06:00:00"/>
  </r>
  <r>
    <n v="2811"/>
    <s v="Ray Gunn and Starburst"/>
    <s v="Ray Gunn and Starburst is an audio sci-fi/comedy sending up the tropes of classic and pulp science-fiction."/>
    <x v="30"/>
    <n v="10027"/>
    <x v="3"/>
    <s v="GB"/>
    <s v="GBP"/>
    <n v="1424692503"/>
    <x v="3424"/>
    <b v="0"/>
    <n v="108"/>
    <b v="1"/>
    <s v="theater/plays"/>
    <n v="100"/>
    <n v="92.84"/>
    <x v="8"/>
    <s v="plays"/>
    <x v="34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x v="30"/>
    <n v="10026.49"/>
    <x v="3"/>
    <s v="GB"/>
    <s v="GBP"/>
    <n v="1466463600"/>
    <x v="3425"/>
    <b v="0"/>
    <n v="207"/>
    <b v="1"/>
    <s v="theater/plays"/>
    <n v="100"/>
    <n v="48.44"/>
    <x v="8"/>
    <s v="plays"/>
    <x v="3425"/>
    <d v="2016-06-20T23:00:00"/>
  </r>
  <r>
    <n v="51"/>
    <s v="SKY CITY HAYA"/>
    <s v="Please help us reach stretch goals of 16k, 26k, 41k for the soundtrack, extended scenes &amp; story development for our sci-fi TV series!"/>
    <x v="180"/>
    <n v="14082"/>
    <x v="3"/>
    <s v="US"/>
    <s v="USD"/>
    <n v="1439245037"/>
    <x v="3426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x v="24"/>
    <n v="7665"/>
    <x v="3"/>
    <s v="US"/>
    <s v="USD"/>
    <n v="1293073733"/>
    <x v="3427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x v="26"/>
    <n v="1283"/>
    <x v="3"/>
    <s v="CA"/>
    <s v="CAD"/>
    <n v="1434670397"/>
    <x v="3428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x v="30"/>
    <n v="12800"/>
    <x v="3"/>
    <s v="US"/>
    <s v="USD"/>
    <n v="1423922991"/>
    <x v="3429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x v="89"/>
    <n v="641"/>
    <x v="3"/>
    <s v="US"/>
    <s v="USD"/>
    <n v="1481615940"/>
    <x v="3430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x v="103"/>
    <n v="2690"/>
    <x v="3"/>
    <s v="US"/>
    <s v="USD"/>
    <n v="1425675892"/>
    <x v="3431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x v="13"/>
    <n v="64203.33"/>
    <x v="3"/>
    <s v="US"/>
    <s v="USD"/>
    <n v="1451776791"/>
    <x v="3432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x v="32"/>
    <n v="32006.67"/>
    <x v="3"/>
    <s v="US"/>
    <s v="USD"/>
    <n v="1385870520"/>
    <x v="3433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x v="89"/>
    <n v="640"/>
    <x v="3"/>
    <s v="US"/>
    <s v="USD"/>
    <n v="1327535392"/>
    <x v="3434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x v="40"/>
    <n v="10200"/>
    <x v="3"/>
    <s v="US"/>
    <s v="USD"/>
    <n v="1358117313"/>
    <x v="3435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x v="25"/>
    <n v="1913.05"/>
    <x v="3"/>
    <s v="US"/>
    <s v="USD"/>
    <n v="1339022575"/>
    <x v="3436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x v="9"/>
    <n v="6387"/>
    <x v="3"/>
    <s v="GB"/>
    <s v="GBP"/>
    <n v="1431608122"/>
    <x v="3437"/>
    <b v="0"/>
    <n v="100"/>
    <b v="1"/>
    <s v="technology/space exploration"/>
    <n v="128"/>
    <n v="63.87"/>
    <x v="1"/>
    <s v="space exploration"/>
    <x v="3437"/>
    <d v="2015-05-14T12:55:22"/>
  </r>
  <r>
    <n v="3400"/>
    <s v="You, Me and That Guy"/>
    <s v="A hilarious comedy starring Sarah, a recent grad, who uses the magic of a mystical open mic to solve the problems of her relationships."/>
    <x v="30"/>
    <n v="10041"/>
    <x v="3"/>
    <s v="US"/>
    <s v="USD"/>
    <n v="1409266414"/>
    <x v="3438"/>
    <b v="0"/>
    <n v="85"/>
    <b v="1"/>
    <s v="theater/plays"/>
    <n v="100"/>
    <n v="118.13"/>
    <x v="8"/>
    <s v="plays"/>
    <x v="3438"/>
    <d v="2014-08-28T22:53:34"/>
  </r>
  <r>
    <n v="3406"/>
    <s v="Voices of Swords"/>
    <s v="A funny and moving new play about two families dealing with aging parents in very different ways!"/>
    <x v="30"/>
    <n v="10031"/>
    <x v="3"/>
    <s v="US"/>
    <s v="USD"/>
    <n v="1405511376"/>
    <x v="3439"/>
    <b v="0"/>
    <n v="91"/>
    <b v="1"/>
    <s v="theater/plays"/>
    <n v="100"/>
    <n v="110.23"/>
    <x v="8"/>
    <s v="plays"/>
    <x v="3439"/>
    <d v="2014-07-16T11:49:36"/>
  </r>
  <r>
    <n v="2936"/>
    <s v="Put Music in our Musical: Rosetown Playhouse"/>
    <s v="We need your help to complete our musical! Help us add two more original songs to our winter show, Babes in Toyland."/>
    <x v="26"/>
    <n v="1280"/>
    <x v="3"/>
    <s v="US"/>
    <s v="USD"/>
    <n v="1413176340"/>
    <x v="3440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x v="25"/>
    <n v="1920"/>
    <x v="3"/>
    <s v="GB"/>
    <s v="GBP"/>
    <n v="1444149047"/>
    <x v="3441"/>
    <b v="0"/>
    <n v="37"/>
    <b v="1"/>
    <s v="theater/spaces"/>
    <n v="128"/>
    <n v="51.89"/>
    <x v="8"/>
    <s v="spaces"/>
    <x v="3441"/>
    <d v="2015-10-06T16:30:47"/>
  </r>
  <r>
    <n v="527"/>
    <s v="Omega Kids - a new play"/>
    <s v="OMEGA KIDS, a new play by Noah Mease, directed by Jay Stull &amp; produced by New Light Theater Project in association with Access Theater."/>
    <x v="30"/>
    <n v="10085"/>
    <x v="3"/>
    <s v="US"/>
    <s v="USD"/>
    <n v="1487347500"/>
    <x v="3442"/>
    <b v="0"/>
    <n v="158"/>
    <b v="1"/>
    <s v="theater/plays"/>
    <n v="101"/>
    <n v="63.83"/>
    <x v="8"/>
    <s v="plays"/>
    <x v="3442"/>
    <d v="2017-02-17T16:05:00"/>
  </r>
  <r>
    <n v="3421"/>
    <s v="New Works Lab @ PPAS: &quot;Begets: Fall of a High School Ronin&quot;"/>
    <s v="Waterwell's New Works Lab @ PPAS is the country's leading development program for challenging new plays for young actors."/>
    <x v="30"/>
    <n v="10115"/>
    <x v="3"/>
    <s v="US"/>
    <s v="USD"/>
    <n v="1425495563"/>
    <x v="3443"/>
    <b v="0"/>
    <n v="98"/>
    <b v="1"/>
    <s v="theater/plays"/>
    <n v="101"/>
    <n v="103.21"/>
    <x v="8"/>
    <s v="plays"/>
    <x v="3443"/>
    <d v="2015-03-04T18:59: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0"/>
    <n v="10065"/>
    <x v="3"/>
    <s v="US"/>
    <s v="USD"/>
    <n v="1476381627"/>
    <x v="3444"/>
    <b v="0"/>
    <n v="69"/>
    <b v="1"/>
    <s v="theater/plays"/>
    <n v="101"/>
    <n v="145.87"/>
    <x v="8"/>
    <s v="plays"/>
    <x v="3444"/>
    <d v="2016-10-13T18:00:27"/>
  </r>
  <r>
    <n v="3575"/>
    <s v="AnaiÌˆs Nin Goes to Hell"/>
    <s v="An island in hell. Cleopatra, Joan of Arc, &amp; Queen Victoria wait, trapped in the memory of who they were... until AnaiÌˆs Nin shows up."/>
    <x v="30"/>
    <n v="10133"/>
    <x v="3"/>
    <s v="US"/>
    <s v="USD"/>
    <n v="1470887940"/>
    <x v="3445"/>
    <b v="0"/>
    <n v="102"/>
    <b v="1"/>
    <s v="theater/plays"/>
    <n v="101"/>
    <n v="99.34"/>
    <x v="8"/>
    <s v="plays"/>
    <x v="3445"/>
    <d v="2016-08-11T03:59:00"/>
  </r>
  <r>
    <n v="3298"/>
    <s v="Get. That. Snitch. - The World's Most Dangerous Play"/>
    <s v="A stylishly sinister story about blood, guns, and raw ambition. You can help Great Minds bring the world's most dangerous play to life!"/>
    <x v="30"/>
    <n v="10173"/>
    <x v="3"/>
    <s v="US"/>
    <s v="USD"/>
    <n v="1442102400"/>
    <x v="3446"/>
    <b v="0"/>
    <n v="72"/>
    <b v="1"/>
    <s v="theater/plays"/>
    <n v="102"/>
    <n v="141.29"/>
    <x v="8"/>
    <s v="plays"/>
    <x v="3446"/>
    <d v="2015-09-13T00:00:00"/>
  </r>
  <r>
    <n v="3524"/>
    <s v="Sweet, Sweet Spirit"/>
    <s v="A West Texas matriarch is enraged by the news that her gay grandson has been the victim of a hate crime committed by his own father."/>
    <x v="30"/>
    <n v="10156"/>
    <x v="3"/>
    <s v="US"/>
    <s v="USD"/>
    <n v="1410580800"/>
    <x v="3447"/>
    <b v="0"/>
    <n v="74"/>
    <b v="1"/>
    <s v="theater/plays"/>
    <n v="102"/>
    <n v="137.24"/>
    <x v="8"/>
    <s v="plays"/>
    <x v="3447"/>
    <d v="2014-09-13T04:00:00"/>
  </r>
  <r>
    <n v="3714"/>
    <s v="Expedition (to NYC)"/>
    <s v="This summer, help some of the top high school theater students from across the country come to NYC to create a world premiere play."/>
    <x v="30"/>
    <n v="10235"/>
    <x v="3"/>
    <s v="US"/>
    <s v="USD"/>
    <n v="1432612740"/>
    <x v="3448"/>
    <b v="0"/>
    <n v="97"/>
    <b v="1"/>
    <s v="theater/plays"/>
    <n v="102"/>
    <n v="105.52"/>
    <x v="8"/>
    <s v="plays"/>
    <x v="3448"/>
    <d v="2015-05-26T03:59:00"/>
  </r>
  <r>
    <n v="3173"/>
    <s v="Melissa Arctic At the Road Theatre"/>
    <s v="A play with songs written by Craig Wright, based on Shakespeare's &quot;The Winter's Tale&quot; set in late 20th Century, Pine City, Minnesota."/>
    <x v="30"/>
    <n v="10300"/>
    <x v="3"/>
    <s v="US"/>
    <s v="USD"/>
    <n v="1411765492"/>
    <x v="3449"/>
    <b v="1"/>
    <n v="74"/>
    <b v="1"/>
    <s v="theater/plays"/>
    <n v="103"/>
    <n v="139.19"/>
    <x v="8"/>
    <s v="plays"/>
    <x v="3449"/>
    <d v="2014-09-26T21:04:52"/>
  </r>
  <r>
    <n v="3358"/>
    <s v="One-Man Show: &quot;The Book Of oded, Chapter 2&quot;"/>
    <s v="Alef productions, LLC is proud to present a World Premiere Play about Acceptance, Relationships,  Mortality and Love!"/>
    <x v="30"/>
    <n v="10299"/>
    <x v="3"/>
    <s v="US"/>
    <s v="USD"/>
    <n v="1416385679"/>
    <x v="3450"/>
    <b v="0"/>
    <n v="162"/>
    <b v="1"/>
    <s v="theater/plays"/>
    <n v="103"/>
    <n v="63.57"/>
    <x v="8"/>
    <s v="plays"/>
    <x v="3450"/>
    <d v="2014-11-19T08:27:59"/>
  </r>
  <r>
    <n v="3463"/>
    <s v="Uncalled For Presents: Playday Mayday in Toronto!"/>
    <s v="Uncalled For is finally bringing their latest work of intelligently reckless stream-of-consciousness sketch comedy to Toronto."/>
    <x v="30"/>
    <n v="10338"/>
    <x v="3"/>
    <s v="CA"/>
    <s v="CAD"/>
    <n v="1476158340"/>
    <x v="3451"/>
    <b v="0"/>
    <n v="114"/>
    <b v="1"/>
    <s v="theater/plays"/>
    <n v="103"/>
    <n v="90.68"/>
    <x v="8"/>
    <s v="plays"/>
    <x v="3451"/>
    <d v="2016-10-11T03:59:00"/>
  </r>
  <r>
    <n v="3507"/>
    <s v="The Chameleon Fools Theatre Troupe Project"/>
    <s v="Please help our troupe bring our first project from planning to reality! Join us on one exciting ride!"/>
    <x v="30"/>
    <n v="10440"/>
    <x v="3"/>
    <s v="US"/>
    <s v="USD"/>
    <n v="1464732537"/>
    <x v="3452"/>
    <b v="0"/>
    <n v="72"/>
    <b v="1"/>
    <s v="theater/plays"/>
    <n v="104"/>
    <n v="145"/>
    <x v="8"/>
    <s v="plays"/>
    <x v="3452"/>
    <d v="2016-05-31T22:08:57"/>
  </r>
  <r>
    <n v="2818"/>
    <s v="Joe West's THEATER OF DEATH"/>
    <s v="Joe West and his wonderful theater company THEATER OF DEATH present original plays both horrific and comical."/>
    <x v="30"/>
    <n v="10603"/>
    <x v="3"/>
    <s v="US"/>
    <s v="USD"/>
    <n v="1443018086"/>
    <x v="3453"/>
    <b v="0"/>
    <n v="102"/>
    <b v="1"/>
    <s v="theater/plays"/>
    <n v="106"/>
    <n v="103.95"/>
    <x v="8"/>
    <s v="plays"/>
    <x v="3453"/>
    <d v="2015-09-23T14:21:26"/>
  </r>
  <r>
    <n v="55"/>
    <s v="Di FAMILY"/>
    <s v="A story of an Italian family who tried it the right way but realized things work better if they do it &quot;their&quot; way. Weekly Series PILOT"/>
    <x v="405"/>
    <n v="11090"/>
    <x v="3"/>
    <s v="US"/>
    <s v="USD"/>
    <n v="1464390916"/>
    <x v="3454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x v="29"/>
    <n v="3226"/>
    <x v="3"/>
    <s v="US"/>
    <s v="USD"/>
    <n v="1448586000"/>
    <x v="345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x v="5"/>
    <n v="25740"/>
    <x v="3"/>
    <s v="US"/>
    <s v="USD"/>
    <n v="1367208140"/>
    <x v="3456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x v="99"/>
    <n v="129"/>
    <x v="3"/>
    <s v="US"/>
    <s v="USD"/>
    <n v="1411679804"/>
    <x v="3457"/>
    <b v="0"/>
    <n v="3"/>
    <b v="1"/>
    <s v="theater/musical"/>
    <n v="129"/>
    <n v="43"/>
    <x v="8"/>
    <s v="musical"/>
    <x v="3457"/>
    <d v="2014-09-25T21:16:44"/>
  </r>
  <r>
    <n v="3434"/>
    <s v="The Williams Project"/>
    <s v="Bringing Tennessee Williams, Shakespeare, and 8 world class actors to Longview, Washington to build a play in and for the community."/>
    <x v="30"/>
    <n v="10555"/>
    <x v="3"/>
    <s v="US"/>
    <s v="USD"/>
    <n v="1404983269"/>
    <x v="3458"/>
    <b v="0"/>
    <n v="168"/>
    <b v="1"/>
    <s v="theater/plays"/>
    <n v="106"/>
    <n v="62.83"/>
    <x v="8"/>
    <s v="plays"/>
    <x v="3458"/>
    <d v="2014-07-10T09:07:49"/>
  </r>
  <r>
    <n v="2981"/>
    <s v="Creation of the Dublin Circus Centre"/>
    <s v="We are fundraising to create a Dublin based circus training centre for public and professionals to learn, upskill, perform and teach."/>
    <x v="4"/>
    <n v="5157"/>
    <x v="3"/>
    <s v="IE"/>
    <s v="EUR"/>
    <n v="1443014756"/>
    <x v="3459"/>
    <b v="1"/>
    <n v="97"/>
    <b v="1"/>
    <s v="theater/spaces"/>
    <n v="129"/>
    <n v="53.16"/>
    <x v="8"/>
    <s v="spaces"/>
    <x v="3459"/>
    <d v="2015-09-23T13:25:56"/>
  </r>
  <r>
    <n v="2963"/>
    <s v="One Funny Mother: I'm Not Crazy!!"/>
    <s v="A hilarious comedy show about motherhood...through stories, videos and stand-up you'll realize YOUâ€™RE NOT CRAZY, motherhood is!"/>
    <x v="30"/>
    <n v="10685"/>
    <x v="3"/>
    <s v="US"/>
    <s v="USD"/>
    <n v="1435835824"/>
    <x v="3460"/>
    <b v="0"/>
    <n v="98"/>
    <b v="1"/>
    <s v="theater/plays"/>
    <n v="107"/>
    <n v="109.03"/>
    <x v="8"/>
    <s v="plays"/>
    <x v="3460"/>
    <d v="2015-07-02T11:17:04"/>
  </r>
  <r>
    <n v="2793"/>
    <s v="THE GOODS Theatre Company Premiere DROPPED @ Old Fitz"/>
    <s v="THE GOODS are Premiering the NEW Australian play DROPPED by Katy Warner @ OLD FITZ THEATRE Dec 8-20 _x000a_Its Godot with Gals n Grenades"/>
    <x v="30"/>
    <n v="11056.75"/>
    <x v="3"/>
    <s v="AU"/>
    <s v="AUD"/>
    <n v="1437473005"/>
    <x v="3461"/>
    <b v="0"/>
    <n v="73"/>
    <b v="1"/>
    <s v="theater/plays"/>
    <n v="111"/>
    <n v="151.46"/>
    <x v="8"/>
    <s v="plays"/>
    <x v="3461"/>
    <d v="2015-07-21T10:03:25"/>
  </r>
  <r>
    <n v="3783"/>
    <s v="Help DORO &amp; DIEGA find their way to the Orlando FRINGE 2016"/>
    <s v="Help fund Doro &amp; Diega's journey to the Orlando Fringe 2016. A brand new choose-your-own adventure musical!"/>
    <x v="7"/>
    <n v="1547"/>
    <x v="3"/>
    <s v="US"/>
    <s v="USD"/>
    <n v="1458057600"/>
    <x v="3462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x v="330"/>
    <n v="3392"/>
    <x v="3"/>
    <s v="US"/>
    <s v="USD"/>
    <n v="1407224601"/>
    <x v="3463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x v="58"/>
    <n v="9775"/>
    <x v="3"/>
    <s v="US"/>
    <s v="USD"/>
    <n v="1331392049"/>
    <x v="3464"/>
    <b v="1"/>
    <n v="189"/>
    <b v="1"/>
    <s v="film &amp; video/documentary"/>
    <n v="130"/>
    <n v="51.72"/>
    <x v="0"/>
    <s v="documentary"/>
    <x v="3464"/>
    <d v="2012-03-10T15:07:29"/>
  </r>
  <r>
    <n v="3246"/>
    <s v="The Gray Man"/>
    <s v="The Gray Man isnâ€™t real. Heâ€™s a ghost story, a boogeyman, a tale mothers make up to keep their children safe."/>
    <x v="30"/>
    <n v="11122"/>
    <x v="3"/>
    <s v="US"/>
    <s v="USD"/>
    <n v="1442030340"/>
    <x v="3465"/>
    <b v="1"/>
    <n v="193"/>
    <b v="1"/>
    <s v="theater/plays"/>
    <n v="111"/>
    <n v="57.63"/>
    <x v="8"/>
    <s v="plays"/>
    <x v="3465"/>
    <d v="2015-09-12T03:59:00"/>
  </r>
  <r>
    <n v="851"/>
    <s v="M.F.Crew, 1er Album &quot;First Ride&quot;"/>
    <s v="Salut, nous c'est M.F.Crew, on a besoin de vous pour produire notre premier album &quot;First Ride&quot; ! :)"/>
    <x v="59"/>
    <n v="2609"/>
    <x v="3"/>
    <s v="FR"/>
    <s v="EUR"/>
    <n v="1469994300"/>
    <x v="3466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x v="9"/>
    <n v="6500.09"/>
    <x v="3"/>
    <s v="US"/>
    <s v="USD"/>
    <n v="1470369540"/>
    <x v="3467"/>
    <b v="0"/>
    <n v="166"/>
    <b v="1"/>
    <s v="music/electronic music"/>
    <n v="130"/>
    <n v="39.159999999999997"/>
    <x v="3"/>
    <s v="electronic music"/>
    <x v="3467"/>
    <d v="2016-08-05T03:59:00"/>
  </r>
  <r>
    <n v="2966"/>
    <s v="Fat Pig, The Play!"/>
    <s v="Bringing one of Neil LaBute's incredibly witty and viciously honest plays, about body image and the effect it has on us, to life!"/>
    <x v="30"/>
    <n v="11363"/>
    <x v="3"/>
    <s v="US"/>
    <s v="USD"/>
    <n v="1442425412"/>
    <x v="3468"/>
    <b v="0"/>
    <n v="128"/>
    <b v="1"/>
    <s v="theater/plays"/>
    <n v="114"/>
    <n v="88.77"/>
    <x v="8"/>
    <s v="plays"/>
    <x v="3468"/>
    <d v="2015-09-16T17:43:32"/>
  </r>
  <r>
    <n v="1354"/>
    <s v="We Beat Leukaemia: my family's journey with childhood cancer"/>
    <s v="Raising awareness of childhood cancer by publishing my diary of Andrew's diagnosis and his journey to remission 1235 days later."/>
    <x v="7"/>
    <n v="1563"/>
    <x v="3"/>
    <s v="GB"/>
    <s v="GBP"/>
    <n v="1465672979"/>
    <x v="346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x v="13"/>
    <n v="64974"/>
    <x v="3"/>
    <s v="CA"/>
    <s v="CAD"/>
    <n v="1441234143"/>
    <x v="3470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x v="40"/>
    <n v="10429"/>
    <x v="3"/>
    <s v="US"/>
    <s v="USD"/>
    <n v="1388017937"/>
    <x v="3471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x v="126"/>
    <n v="1036"/>
    <x v="3"/>
    <s v="US"/>
    <s v="USD"/>
    <n v="1369958400"/>
    <x v="3472"/>
    <b v="0"/>
    <n v="37"/>
    <b v="1"/>
    <s v="music/indie rock"/>
    <n v="130"/>
    <n v="28"/>
    <x v="3"/>
    <s v="indie rock"/>
    <x v="3472"/>
    <d v="2013-05-31T00:00:00"/>
  </r>
  <r>
    <n v="3389"/>
    <s v="Chimera Ensemble Productions Fund"/>
    <s v="Chimera Ensemble is launching 2 inaugural theater productions, and we need support to do high quality work!"/>
    <x v="30"/>
    <n v="11450"/>
    <x v="3"/>
    <s v="US"/>
    <s v="USD"/>
    <n v="1464960682"/>
    <x v="3473"/>
    <b v="0"/>
    <n v="62"/>
    <b v="1"/>
    <s v="theater/plays"/>
    <n v="115"/>
    <n v="184.68"/>
    <x v="8"/>
    <s v="plays"/>
    <x v="3473"/>
    <d v="2016-06-03T13:31:22"/>
  </r>
  <r>
    <n v="3481"/>
    <s v="FIX THE FITZ"/>
    <s v="One of Australia's greatest theatres needs your help. Please help us refurnish, fit out and restore this legendary storytelling venue."/>
    <x v="30"/>
    <n v="11880"/>
    <x v="3"/>
    <s v="AU"/>
    <s v="AUD"/>
    <n v="1420178188"/>
    <x v="3474"/>
    <b v="0"/>
    <n v="95"/>
    <b v="1"/>
    <s v="theater/plays"/>
    <n v="119"/>
    <n v="125.05"/>
    <x v="8"/>
    <s v="plays"/>
    <x v="3474"/>
    <d v="2015-01-02T05:56:28"/>
  </r>
  <r>
    <n v="3468"/>
    <s v="Publicity for &quot;When Yellow Were the Stars on Earth&quot;"/>
    <s v="Amidst the atrocities of WWII, two women transcend enemy lines to make the ultimate heroic sacrifice."/>
    <x v="30"/>
    <n v="12178"/>
    <x v="3"/>
    <s v="US"/>
    <s v="USD"/>
    <n v="1474426800"/>
    <x v="3475"/>
    <b v="0"/>
    <n v="17"/>
    <b v="1"/>
    <s v="theater/plays"/>
    <n v="122"/>
    <n v="716.35"/>
    <x v="8"/>
    <s v="plays"/>
    <x v="3475"/>
    <d v="2016-09-21T03:00:00"/>
  </r>
  <r>
    <n v="532"/>
    <s v="Walken On Sunshine"/>
    <s v="A fast paced, comedic play about an anxiety-ridden filmmaker who lies to investors about having Christopher Walken in his film."/>
    <x v="30"/>
    <n v="12325"/>
    <x v="3"/>
    <s v="US"/>
    <s v="USD"/>
    <n v="1463098208"/>
    <x v="3476"/>
    <b v="0"/>
    <n v="173"/>
    <b v="1"/>
    <s v="theater/plays"/>
    <n v="123"/>
    <n v="71.239999999999995"/>
    <x v="8"/>
    <s v="plays"/>
    <x v="3476"/>
    <d v="2016-05-13T00:10:08"/>
  </r>
  <r>
    <n v="3242"/>
    <s v="First Day Off in a Long Time by Brian Finkelstein"/>
    <s v="First Day Off in a Long Time is a comedy show...            _x000a_About suicide."/>
    <x v="30"/>
    <n v="12730.42"/>
    <x v="3"/>
    <s v="US"/>
    <s v="USD"/>
    <n v="1411150092"/>
    <x v="3477"/>
    <b v="1"/>
    <n v="183"/>
    <b v="1"/>
    <s v="theater/plays"/>
    <n v="127"/>
    <n v="69.569999999999993"/>
    <x v="8"/>
    <s v="plays"/>
    <x v="3477"/>
    <d v="2014-09-19T18:08:12"/>
  </r>
  <r>
    <n v="2803"/>
    <s v="Princess Cut: A young girl's reality inside a TN sex ring"/>
    <s v="An original theatrical production using music, movement and monologues to tell the story of a TN native growing up within a sex ring."/>
    <x v="30"/>
    <n v="12795"/>
    <x v="3"/>
    <s v="US"/>
    <s v="USD"/>
    <n v="1437004800"/>
    <x v="3478"/>
    <b v="0"/>
    <n v="141"/>
    <b v="1"/>
    <s v="theater/plays"/>
    <n v="128"/>
    <n v="90.74"/>
    <x v="8"/>
    <s v="plays"/>
    <x v="3478"/>
    <d v="2015-07-16T00:00:00"/>
  </r>
  <r>
    <n v="3256"/>
    <s v="Paperhand Puppet Intervention 16th Annual Summer Show"/>
    <s v="Our 16th year promises to be bigger and better than ever but we need your help to bring the show to life!"/>
    <x v="30"/>
    <n v="12806"/>
    <x v="3"/>
    <s v="US"/>
    <s v="USD"/>
    <n v="1433995140"/>
    <x v="3479"/>
    <b v="1"/>
    <n v="176"/>
    <b v="1"/>
    <s v="theater/plays"/>
    <n v="128"/>
    <n v="72.760000000000005"/>
    <x v="8"/>
    <s v="plays"/>
    <x v="3479"/>
    <d v="2015-06-11T03:59:00"/>
  </r>
  <r>
    <n v="3272"/>
    <s v="&quot;Next Stop&quot; - Adjusting to dating in NYC"/>
    <s v="A new original play that follows two Israeli singles navigate the humorous and confusing dating scene of NYC."/>
    <x v="30"/>
    <n v="15443"/>
    <x v="3"/>
    <s v="US"/>
    <s v="USD"/>
    <n v="1446814809"/>
    <x v="3480"/>
    <b v="1"/>
    <n v="145"/>
    <b v="1"/>
    <s v="theater/plays"/>
    <n v="154"/>
    <n v="106.5"/>
    <x v="8"/>
    <s v="plays"/>
    <x v="3480"/>
    <d v="2015-11-06T13:00:09"/>
  </r>
  <r>
    <n v="3755"/>
    <s v="Retro Rhapsody"/>
    <s v="We have formed an innovative company that aims to create musical comedic performances suitable for a range of venues."/>
    <x v="55"/>
    <n v="713"/>
    <x v="3"/>
    <s v="GB"/>
    <s v="GBP"/>
    <n v="1460753307"/>
    <x v="3481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x v="32"/>
    <n v="32745"/>
    <x v="3"/>
    <s v="GB"/>
    <s v="GBP"/>
    <n v="1401058740"/>
    <x v="3482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x v="188"/>
    <n v="460"/>
    <x v="3"/>
    <s v="US"/>
    <s v="USD"/>
    <n v="1330214841"/>
    <x v="3483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x v="273"/>
    <n v="1700"/>
    <x v="3"/>
    <s v="US"/>
    <s v="USD"/>
    <n v="1384408740"/>
    <x v="3484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x v="24"/>
    <n v="7839"/>
    <x v="3"/>
    <s v="US"/>
    <s v="USD"/>
    <n v="1316208031"/>
    <x v="3485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x v="4"/>
    <n v="5226"/>
    <x v="3"/>
    <s v="US"/>
    <s v="USD"/>
    <n v="1348028861"/>
    <x v="3486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x v="11"/>
    <n v="7206"/>
    <x v="3"/>
    <s v="US"/>
    <s v="USD"/>
    <n v="1372651140"/>
    <x v="3487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x v="5"/>
    <n v="26241"/>
    <x v="3"/>
    <s v="ES"/>
    <s v="EUR"/>
    <n v="1482085857"/>
    <x v="3488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x v="25"/>
    <n v="1967.76"/>
    <x v="3"/>
    <s v="IT"/>
    <s v="EUR"/>
    <n v="1483120216"/>
    <x v="3489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x v="11"/>
    <n v="7226"/>
    <x v="3"/>
    <s v="US"/>
    <s v="USD"/>
    <n v="1373738400"/>
    <x v="349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x v="304"/>
    <n v="2355"/>
    <x v="3"/>
    <s v="US"/>
    <s v="USD"/>
    <n v="1405400400"/>
    <x v="3491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x v="97"/>
    <n v="52576"/>
    <x v="3"/>
    <s v="US"/>
    <s v="USD"/>
    <n v="1426866851"/>
    <x v="3492"/>
    <b v="0"/>
    <n v="320"/>
    <b v="1"/>
    <s v="theater/spaces"/>
    <n v="131"/>
    <n v="164.3"/>
    <x v="8"/>
    <s v="spaces"/>
    <x v="3492"/>
    <d v="2015-03-20T15:54:11"/>
  </r>
  <r>
    <n v="3847"/>
    <s v="Madame X"/>
    <s v="The production of the original play &quot;Madame X&quot; by Amanda Davison. Inspired by the painting by John Singer Sargent."/>
    <x v="249"/>
    <n v="1697"/>
    <x v="1"/>
    <s v="US"/>
    <s v="USD"/>
    <n v="1437283391"/>
    <x v="3493"/>
    <b v="1"/>
    <n v="9"/>
    <b v="0"/>
    <s v="theater/plays"/>
    <n v="16"/>
    <n v="188.56"/>
    <x v="8"/>
    <s v="plays"/>
    <x v="3493"/>
    <d v="2015-07-19T05:23:11"/>
  </r>
  <r>
    <n v="3620"/>
    <s v="The Irish play MISTERMAN by Enda Walsh, heads to Boulder"/>
    <s v="An Irish show about mental illness though the eyes of the man experiencing it. Support this show and help get it to Boulder and NYC."/>
    <x v="249"/>
    <n v="11045"/>
    <x v="3"/>
    <s v="US"/>
    <s v="USD"/>
    <n v="1425528000"/>
    <x v="3494"/>
    <b v="0"/>
    <n v="197"/>
    <b v="1"/>
    <s v="theater/plays"/>
    <n v="105"/>
    <n v="56.07"/>
    <x v="8"/>
    <s v="plays"/>
    <x v="3494"/>
    <d v="2015-03-05T04:00:00"/>
  </r>
  <r>
    <n v="3854"/>
    <s v="The Case Of Soghomon Tehlirian"/>
    <s v="A play dedicated to the 100th anniversary of the Armenian Genocide."/>
    <x v="180"/>
    <n v="1788"/>
    <x v="1"/>
    <s v="US"/>
    <s v="USD"/>
    <n v="1431206058"/>
    <x v="3495"/>
    <b v="0"/>
    <n v="20"/>
    <b v="0"/>
    <s v="theater/plays"/>
    <n v="16"/>
    <n v="89.4"/>
    <x v="8"/>
    <s v="plays"/>
    <x v="3495"/>
    <d v="2015-05-09T21:14:18"/>
  </r>
  <r>
    <n v="3983"/>
    <s v="A Season of Love and Music (Spring 2014)"/>
    <s v="Donâ€™t miss Golden Threadâ€™s new family-friendly play with live music about Ziryab, the 9th century musician and cultural trailblazer!"/>
    <x v="406"/>
    <n v="3877"/>
    <x v="1"/>
    <s v="US"/>
    <s v="USD"/>
    <n v="1400569140"/>
    <x v="3496"/>
    <b v="0"/>
    <n v="46"/>
    <b v="0"/>
    <s v="theater/plays"/>
    <n v="35"/>
    <n v="84.28"/>
    <x v="8"/>
    <s v="plays"/>
    <x v="3496"/>
    <d v="2014-05-20T06:59:00"/>
  </r>
  <r>
    <n v="259"/>
    <s v="The Colossus Of Destiny - A Melvins Tale"/>
    <s v="A tale about a band who have journeyed through time, dodging hype and mediocrity, and still managed to survive even stronger than ever."/>
    <x v="70"/>
    <n v="98953.42"/>
    <x v="3"/>
    <s v="US"/>
    <s v="USD"/>
    <n v="1428514969"/>
    <x v="3497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x v="407"/>
    <n v="12965.44"/>
    <x v="3"/>
    <s v="GB"/>
    <s v="GBP"/>
    <n v="1403693499"/>
    <x v="3498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x v="126"/>
    <n v="1055.01"/>
    <x v="3"/>
    <s v="US"/>
    <s v="USD"/>
    <n v="1407788867"/>
    <x v="3499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x v="32"/>
    <n v="33006"/>
    <x v="3"/>
    <s v="US"/>
    <s v="USD"/>
    <n v="1333909178"/>
    <x v="3500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x v="5"/>
    <n v="26438"/>
    <x v="3"/>
    <s v="US"/>
    <s v="USD"/>
    <n v="1323280391"/>
    <x v="350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x v="59"/>
    <n v="2636"/>
    <x v="3"/>
    <s v="US"/>
    <s v="USD"/>
    <n v="1433880605"/>
    <x v="3502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x v="4"/>
    <n v="5297"/>
    <x v="3"/>
    <s v="US"/>
    <s v="USD"/>
    <n v="1464040800"/>
    <x v="3503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x v="24"/>
    <n v="7934"/>
    <x v="3"/>
    <s v="US"/>
    <s v="USD"/>
    <n v="1355840400"/>
    <x v="3504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x v="1"/>
    <n v="3955"/>
    <x v="3"/>
    <s v="US"/>
    <s v="USD"/>
    <n v="1316716129"/>
    <x v="3505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x v="50"/>
    <n v="39500.5"/>
    <x v="3"/>
    <s v="US"/>
    <s v="USD"/>
    <n v="1399668319"/>
    <x v="3506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x v="1"/>
    <n v="3971"/>
    <x v="3"/>
    <s v="US"/>
    <s v="USD"/>
    <n v="1435808400"/>
    <x v="3507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x v="29"/>
    <n v="3305"/>
    <x v="3"/>
    <s v="US"/>
    <s v="USD"/>
    <n v="1433735400"/>
    <x v="3508"/>
    <b v="0"/>
    <n v="44"/>
    <b v="1"/>
    <s v="music/rock"/>
    <n v="132"/>
    <n v="75.11"/>
    <x v="3"/>
    <s v="rock"/>
    <x v="3508"/>
    <d v="2015-06-08T03:50:00"/>
  </r>
  <r>
    <n v="2879"/>
    <s v="Girls, Ladies and Women - A Gospel Drama"/>
    <s v="She that fines a husband? Wait, is that right? Girl... you better check yourself, before you wreck yourself!"/>
    <x v="408"/>
    <n v="29"/>
    <x v="1"/>
    <s v="US"/>
    <s v="USD"/>
    <n v="1453310661"/>
    <x v="3509"/>
    <b v="0"/>
    <n v="1"/>
    <b v="0"/>
    <s v="theater/plays"/>
    <n v="0"/>
    <n v="29"/>
    <x v="8"/>
    <s v="plays"/>
    <x v="3509"/>
    <d v="2016-01-20T17:24:21"/>
  </r>
  <r>
    <n v="25"/>
    <s v="RAM- An independent writer's breakthrough tv production"/>
    <s v="A dram-com television series revolved around memory and the hardships and revelations that come with its early turning point."/>
    <x v="6"/>
    <n v="800"/>
    <x v="3"/>
    <s v="US"/>
    <s v="USD"/>
    <n v="1452299761"/>
    <x v="3510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x v="13"/>
    <n v="66554.559999999998"/>
    <x v="3"/>
    <s v="US"/>
    <s v="USD"/>
    <n v="1383264000"/>
    <x v="3511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x v="126"/>
    <n v="1065.23"/>
    <x v="3"/>
    <s v="US"/>
    <s v="USD"/>
    <n v="1370649674"/>
    <x v="3512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x v="25"/>
    <n v="2000"/>
    <x v="3"/>
    <s v="US"/>
    <s v="USD"/>
    <n v="1410755286"/>
    <x v="3513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x v="68"/>
    <n v="1001"/>
    <x v="3"/>
    <s v="US"/>
    <s v="USD"/>
    <n v="1391706084"/>
    <x v="351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x v="115"/>
    <n v="1200"/>
    <x v="3"/>
    <s v="US"/>
    <s v="USD"/>
    <n v="1427319366"/>
    <x v="3515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x v="32"/>
    <n v="33370.769999999997"/>
    <x v="3"/>
    <s v="US"/>
    <s v="USD"/>
    <n v="1398052740"/>
    <x v="3516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x v="97"/>
    <n v="53157"/>
    <x v="3"/>
    <s v="US"/>
    <s v="USD"/>
    <n v="1447507200"/>
    <x v="3517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x v="25"/>
    <n v="1993"/>
    <x v="3"/>
    <s v="US"/>
    <s v="USD"/>
    <n v="1362814119"/>
    <x v="3518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x v="173"/>
    <n v="400.33"/>
    <x v="3"/>
    <s v="US"/>
    <s v="USD"/>
    <n v="1343440800"/>
    <x v="3519"/>
    <b v="0"/>
    <n v="16"/>
    <b v="1"/>
    <s v="music/indie rock"/>
    <n v="133"/>
    <n v="25.02"/>
    <x v="3"/>
    <s v="indie rock"/>
    <x v="3519"/>
    <d v="2012-07-28T02:00:00"/>
  </r>
  <r>
    <n v="3923"/>
    <s v="Mrs Roosevelt Flies to London UK tour"/>
    <s v="Eleanor Roosevelt: Passionate campaigner for human rights, champion for peace, staunch supporter of FDR's policies, betrayed wife."/>
    <x v="312"/>
    <n v="1384"/>
    <x v="1"/>
    <s v="GB"/>
    <s v="GBP"/>
    <n v="1428622271"/>
    <x v="3520"/>
    <b v="0"/>
    <n v="17"/>
    <b v="0"/>
    <s v="theater/plays"/>
    <n v="12"/>
    <n v="81.41"/>
    <x v="8"/>
    <s v="plays"/>
    <x v="3520"/>
    <d v="2015-04-09T23:31:11"/>
  </r>
  <r>
    <n v="3316"/>
    <s v="LOVENESS, the play @FringeNYC 2014"/>
    <s v="Gorgeousness that which sits in the root of Loveness._x000a_Other than this there is no endearment for or otherwise_x000a_to describe."/>
    <x v="409"/>
    <n v="11747.18"/>
    <x v="3"/>
    <s v="US"/>
    <s v="USD"/>
    <n v="1407506040"/>
    <x v="3521"/>
    <b v="0"/>
    <n v="125"/>
    <b v="1"/>
    <s v="theater/plays"/>
    <n v="100"/>
    <n v="93.98"/>
    <x v="8"/>
    <s v="plays"/>
    <x v="3521"/>
    <d v="2014-08-08T13:54:00"/>
  </r>
  <r>
    <n v="2937"/>
    <s v="UCAS"/>
    <s v="UCAS is a new British musical premiering at the Edinburgh Fringe Festival 2014."/>
    <x v="25"/>
    <n v="2000"/>
    <x v="3"/>
    <s v="GB"/>
    <s v="GBP"/>
    <n v="1405249113"/>
    <x v="3522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x v="4"/>
    <n v="5308.26"/>
    <x v="3"/>
    <s v="US"/>
    <s v="USD"/>
    <n v="1408679055"/>
    <x v="3523"/>
    <b v="0"/>
    <n v="64"/>
    <b v="1"/>
    <s v="theater/spaces"/>
    <n v="133"/>
    <n v="82.94"/>
    <x v="8"/>
    <s v="spaces"/>
    <x v="3523"/>
    <d v="2014-08-22T03:44:15"/>
  </r>
  <r>
    <n v="3932"/>
    <s v="Improv Patrol &quot;The Gift of Your Story is Our Script&quot;"/>
    <s v="Audience tell stories from their life chooses the improv actors to re-enact the story on the spot via song, dance and theatrics."/>
    <x v="27"/>
    <n v="1"/>
    <x v="1"/>
    <s v="US"/>
    <s v="USD"/>
    <n v="1458097364"/>
    <x v="3524"/>
    <b v="0"/>
    <n v="1"/>
    <b v="0"/>
    <s v="theater/plays"/>
    <n v="0"/>
    <n v="1"/>
    <x v="8"/>
    <s v="plays"/>
    <x v="3524"/>
    <d v="2016-03-16T03:02:44"/>
  </r>
  <r>
    <n v="2897"/>
    <s v="CAYCE"/>
    <s v="A unique stage play about the epic struggle of psychic Edgar Cayce to deal with his extraordinary abilities and find his place in life."/>
    <x v="27"/>
    <n v="550"/>
    <x v="1"/>
    <s v="US"/>
    <s v="USD"/>
    <n v="1444577345"/>
    <x v="3525"/>
    <b v="0"/>
    <n v="3"/>
    <b v="0"/>
    <s v="theater/plays"/>
    <n v="5"/>
    <n v="183.33"/>
    <x v="8"/>
    <s v="plays"/>
    <x v="3525"/>
    <d v="2015-10-11T15:29:05"/>
  </r>
  <r>
    <n v="2880"/>
    <s v="BELIEF on the Isle of Skye"/>
    <s v="BELIEF leaves res &amp; crosses nations, swims the Atlantic, landing on Isle where Salish meets Gaelic, where humanity transcends barriers"/>
    <x v="27"/>
    <n v="2800"/>
    <x v="1"/>
    <s v="US"/>
    <s v="USD"/>
    <n v="1440090300"/>
    <x v="3526"/>
    <b v="0"/>
    <n v="29"/>
    <b v="0"/>
    <s v="theater/plays"/>
    <n v="23"/>
    <n v="96.55"/>
    <x v="8"/>
    <s v="plays"/>
    <x v="3526"/>
    <d v="2015-08-20T17:05:00"/>
  </r>
  <r>
    <n v="3751"/>
    <s v="GGC Productions 2016"/>
    <s v="I will be performing in TWO productions to kick off the 2016 season. NEED HELP TO FUND THESE GREAT SHOWS!"/>
    <x v="26"/>
    <n v="1326"/>
    <x v="3"/>
    <s v="US"/>
    <s v="USD"/>
    <n v="1459641073"/>
    <x v="3527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x v="9"/>
    <n v="6705"/>
    <x v="3"/>
    <s v="US"/>
    <s v="USD"/>
    <n v="1287200340"/>
    <x v="3528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x v="59"/>
    <n v="2681"/>
    <x v="3"/>
    <s v="US"/>
    <s v="USD"/>
    <n v="1402290000"/>
    <x v="3529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x v="233"/>
    <n v="2150.1"/>
    <x v="3"/>
    <s v="US"/>
    <s v="USD"/>
    <n v="1271573940"/>
    <x v="3530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x v="26"/>
    <n v="1336"/>
    <x v="3"/>
    <s v="US"/>
    <s v="USD"/>
    <n v="1362960000"/>
    <x v="3531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x v="54"/>
    <n v="11428.19"/>
    <x v="3"/>
    <s v="US"/>
    <s v="USD"/>
    <n v="1408177077"/>
    <x v="3532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x v="9"/>
    <n v="6680.22"/>
    <x v="3"/>
    <s v="US"/>
    <s v="USD"/>
    <n v="1371785496"/>
    <x v="3533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x v="6"/>
    <n v="801"/>
    <x v="3"/>
    <s v="US"/>
    <s v="USD"/>
    <n v="1451430000"/>
    <x v="3534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x v="85"/>
    <n v="4678.5"/>
    <x v="3"/>
    <s v="US"/>
    <s v="USD"/>
    <n v="1368117239"/>
    <x v="3535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x v="89"/>
    <n v="675"/>
    <x v="3"/>
    <s v="US"/>
    <s v="USD"/>
    <n v="1409500725"/>
    <x v="3536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x v="30"/>
    <n v="13500"/>
    <x v="3"/>
    <s v="IT"/>
    <s v="EUR"/>
    <n v="1450602000"/>
    <x v="3537"/>
    <b v="0"/>
    <n v="170"/>
    <b v="1"/>
    <s v="photography/photobooks"/>
    <n v="135"/>
    <n v="79.41"/>
    <x v="7"/>
    <s v="photobooks"/>
    <x v="3537"/>
    <d v="2015-12-20T09:00:00"/>
  </r>
  <r>
    <n v="525"/>
    <s v="EUPHORIA! A New Play by John Corigliano"/>
    <s v="EUPHORIA! is a new play about the decriminalization of drugs, and its profound effect on both the criminals in prison and &quot;The Man.&quot;"/>
    <x v="27"/>
    <n v="12000"/>
    <x v="3"/>
    <s v="US"/>
    <s v="USD"/>
    <n v="1410601041"/>
    <x v="3538"/>
    <b v="0"/>
    <n v="12"/>
    <b v="1"/>
    <s v="theater/plays"/>
    <n v="100"/>
    <n v="1000"/>
    <x v="8"/>
    <s v="plays"/>
    <x v="3538"/>
    <d v="2014-09-13T09:37:21"/>
  </r>
  <r>
    <n v="1388"/>
    <s v="Ghosts of Jupiter: The Great Bright Horses"/>
    <s v="&quot;The Great Bright Horses&quot; is finished and ready for release! Help us put on the finishing touches and share it with the universe."/>
    <x v="9"/>
    <n v="6740.37"/>
    <x v="3"/>
    <s v="US"/>
    <s v="USD"/>
    <n v="1476720840"/>
    <x v="3539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x v="106"/>
    <n v="47189"/>
    <x v="3"/>
    <s v="US"/>
    <s v="USD"/>
    <n v="1445624695"/>
    <x v="3540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x v="29"/>
    <n v="3372.25"/>
    <x v="3"/>
    <s v="US"/>
    <s v="USD"/>
    <n v="1330760367"/>
    <x v="3541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x v="26"/>
    <n v="1351"/>
    <x v="3"/>
    <s v="US"/>
    <s v="USD"/>
    <n v="1354017600"/>
    <x v="3542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x v="26"/>
    <n v="1346.11"/>
    <x v="3"/>
    <s v="US"/>
    <s v="USD"/>
    <n v="1311538136"/>
    <x v="3543"/>
    <b v="0"/>
    <n v="17"/>
    <b v="1"/>
    <s v="music/indie rock"/>
    <n v="135"/>
    <n v="79.180000000000007"/>
    <x v="3"/>
    <s v="indie rock"/>
    <x v="3543"/>
    <d v="2011-07-24T20:08:56"/>
  </r>
  <r>
    <n v="3248"/>
    <s v="Honest Accomplice Theatre 2015-16 Season"/>
    <s v="Honest Accomplice Theatre produces theatre for social change."/>
    <x v="27"/>
    <n v="12095"/>
    <x v="3"/>
    <s v="US"/>
    <s v="USD"/>
    <n v="1428178757"/>
    <x v="3544"/>
    <b v="1"/>
    <n v="200"/>
    <b v="1"/>
    <s v="theater/plays"/>
    <n v="101"/>
    <n v="60.48"/>
    <x v="8"/>
    <s v="plays"/>
    <x v="3544"/>
    <d v="2015-04-04T20:19:17"/>
  </r>
  <r>
    <n v="327"/>
    <s v="Finding Beauty In the Rubble"/>
    <s v="A short film documenting the inspirational life of Mrs. Fukuoka, a tsunami survivor helping to bring hope back to her community."/>
    <x v="4"/>
    <n v="5456"/>
    <x v="3"/>
    <s v="US"/>
    <s v="USD"/>
    <n v="1427011200"/>
    <x v="3545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x v="30"/>
    <n v="13614"/>
    <x v="3"/>
    <s v="US"/>
    <s v="USD"/>
    <n v="1441425540"/>
    <x v="354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x v="5"/>
    <n v="27197.22"/>
    <x v="3"/>
    <s v="US"/>
    <s v="USD"/>
    <n v="1483481019"/>
    <x v="3547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x v="74"/>
    <n v="170271"/>
    <x v="3"/>
    <s v="US"/>
    <s v="USD"/>
    <n v="1480568340"/>
    <x v="3548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x v="26"/>
    <n v="1360"/>
    <x v="3"/>
    <s v="US"/>
    <s v="USD"/>
    <n v="1304628648"/>
    <x v="3549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x v="58"/>
    <n v="10182.02"/>
    <x v="3"/>
    <s v="US"/>
    <s v="USD"/>
    <n v="1283562180"/>
    <x v="3550"/>
    <b v="0"/>
    <n v="104"/>
    <b v="1"/>
    <s v="music/indie rock"/>
    <n v="136"/>
    <n v="97.9"/>
    <x v="3"/>
    <s v="indie rock"/>
    <x v="3550"/>
    <d v="2010-09-04T01:03:00"/>
  </r>
  <r>
    <n v="3214"/>
    <s v="World Premiere of Sket - a play by  Maya Sondhi"/>
    <s v="Sexting, selfies and social media pressures that affect young people  connected 24/7.  Mistakes happen but now they can remain forever!"/>
    <x v="27"/>
    <n v="12256"/>
    <x v="3"/>
    <s v="GB"/>
    <s v="GBP"/>
    <n v="1452038100"/>
    <x v="3551"/>
    <b v="1"/>
    <n v="115"/>
    <b v="1"/>
    <s v="theater/plays"/>
    <n v="102"/>
    <n v="106.57"/>
    <x v="8"/>
    <s v="plays"/>
    <x v="355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x v="27"/>
    <n v="12252"/>
    <x v="3"/>
    <s v="GB"/>
    <s v="GBP"/>
    <n v="1419984000"/>
    <x v="3552"/>
    <b v="1"/>
    <n v="184"/>
    <b v="1"/>
    <s v="theater/plays"/>
    <n v="102"/>
    <n v="66.59"/>
    <x v="8"/>
    <s v="plays"/>
    <x v="3552"/>
    <d v="2014-12-31T00:00:00"/>
  </r>
  <r>
    <n v="3677"/>
    <s v="Goldfish Memory Productions"/>
    <s v="Goldfish Memory Productions seeks at least $12,000 to begin their first 3 professional projects."/>
    <x v="27"/>
    <n v="12348.5"/>
    <x v="3"/>
    <s v="US"/>
    <s v="USD"/>
    <n v="1404359940"/>
    <x v="3553"/>
    <b v="0"/>
    <n v="199"/>
    <b v="1"/>
    <s v="theater/plays"/>
    <n v="103"/>
    <n v="62.05"/>
    <x v="8"/>
    <s v="plays"/>
    <x v="3553"/>
    <d v="2014-07-03T03:59:00"/>
  </r>
  <r>
    <n v="3262"/>
    <s v="Prison Boxing: A New Play by Leah Joki"/>
    <s v="A one-woman theatrical exploration of the prison system and its inhabitants."/>
    <x v="410"/>
    <n v="12571"/>
    <x v="3"/>
    <s v="US"/>
    <s v="USD"/>
    <n v="1419220800"/>
    <x v="3554"/>
    <b v="1"/>
    <n v="134"/>
    <b v="1"/>
    <s v="theater/plays"/>
    <n v="103"/>
    <n v="93.81"/>
    <x v="8"/>
    <s v="plays"/>
    <x v="3554"/>
    <d v="2014-12-22T04:00:00"/>
  </r>
  <r>
    <n v="0"/>
    <s v="GIRLS STATE a new musical comedy TV project"/>
    <s v="In this new TV show &quot;All Politics is Vocal&quot; as high school girls campaign, sing and cheer to be elected Governor of their summer camp."/>
    <x v="54"/>
    <n v="11633"/>
    <x v="3"/>
    <s v="US"/>
    <s v="USD"/>
    <n v="1437620400"/>
    <x v="3555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x v="1"/>
    <n v="4124"/>
    <x v="3"/>
    <s v="US"/>
    <s v="USD"/>
    <n v="1338601346"/>
    <x v="355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x v="89"/>
    <n v="684"/>
    <x v="3"/>
    <s v="GB"/>
    <s v="GBP"/>
    <n v="1469220144"/>
    <x v="3557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x v="25"/>
    <n v="2056.66"/>
    <x v="3"/>
    <s v="US"/>
    <s v="USD"/>
    <n v="1331441940"/>
    <x v="3558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x v="4"/>
    <n v="5465"/>
    <x v="3"/>
    <s v="US"/>
    <s v="USD"/>
    <n v="1433305800"/>
    <x v="3559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x v="233"/>
    <n v="2198"/>
    <x v="3"/>
    <s v="US"/>
    <s v="USD"/>
    <n v="1399694340"/>
    <x v="3560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x v="26"/>
    <n v="1374.16"/>
    <x v="3"/>
    <s v="US"/>
    <s v="USD"/>
    <n v="1318802580"/>
    <x v="3561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x v="89"/>
    <n v="683"/>
    <x v="3"/>
    <s v="US"/>
    <s v="USD"/>
    <n v="1307459881"/>
    <x v="3562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x v="25"/>
    <n v="2052"/>
    <x v="3"/>
    <s v="US"/>
    <s v="USD"/>
    <n v="1342243143"/>
    <x v="356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x v="6"/>
    <n v="820"/>
    <x v="3"/>
    <s v="US"/>
    <s v="USD"/>
    <n v="1341028740"/>
    <x v="3564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x v="4"/>
    <n v="5496"/>
    <x v="3"/>
    <s v="DE"/>
    <s v="EUR"/>
    <n v="1489157716"/>
    <x v="3565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x v="411"/>
    <n v="1466"/>
    <x v="3"/>
    <s v="US"/>
    <s v="USD"/>
    <n v="1464485339"/>
    <x v="3566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x v="85"/>
    <n v="4818"/>
    <x v="3"/>
    <s v="US"/>
    <s v="USD"/>
    <n v="1382658169"/>
    <x v="3567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x v="41"/>
    <n v="20689"/>
    <x v="3"/>
    <s v="US"/>
    <s v="USD"/>
    <n v="1355585777"/>
    <x v="3568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x v="24"/>
    <n v="8306.42"/>
    <x v="3"/>
    <s v="US"/>
    <s v="USD"/>
    <n v="1309809140"/>
    <x v="3569"/>
    <b v="1"/>
    <n v="95"/>
    <b v="1"/>
    <s v="technology/hardware"/>
    <n v="138"/>
    <n v="87.44"/>
    <x v="1"/>
    <s v="hardware"/>
    <x v="3569"/>
    <d v="2011-07-04T19:52:20"/>
  </r>
  <r>
    <n v="2862"/>
    <s v="Get Your Life Back"/>
    <s v="&quot;Get Your Life Back&quot; is a dynamic stage play that deals with true issues of life that reign in the lives of many people everyday."/>
    <x v="31"/>
    <n v="55"/>
    <x v="1"/>
    <s v="US"/>
    <s v="USD"/>
    <n v="1403636229"/>
    <x v="3570"/>
    <b v="0"/>
    <n v="3"/>
    <b v="0"/>
    <s v="theater/plays"/>
    <n v="0"/>
    <n v="18.329999999999998"/>
    <x v="8"/>
    <s v="plays"/>
    <x v="3570"/>
    <d v="2014-06-24T18:57:09"/>
  </r>
  <r>
    <n v="3848"/>
    <s v="'LETTERS FROM WAR' Losing loved ones to Alzheimer's Disease"/>
    <s v="A Carnegie Mellon capstone play based on a woman's life as she slips from reality due to the degenerative effect of Alzheimer's Disease"/>
    <x v="112"/>
    <n v="2129"/>
    <x v="1"/>
    <s v="US"/>
    <s v="USD"/>
    <n v="1445196989"/>
    <x v="3571"/>
    <b v="1"/>
    <n v="43"/>
    <b v="0"/>
    <s v="theater/plays"/>
    <n v="16"/>
    <n v="49.51"/>
    <x v="8"/>
    <s v="plays"/>
    <x v="3571"/>
    <d v="2015-10-18T19:36:29"/>
  </r>
  <r>
    <n v="3254"/>
    <s v="Send The Bad Arm to Edinburgh. Meet the Dodgy Irish Dancer!"/>
    <s v="Please help me bring 'The Bad Arm', which has toured America for 6 years, to the biggest &amp; best arts festival in the world: Edinburgh!"/>
    <x v="112"/>
    <n v="13163.5"/>
    <x v="3"/>
    <s v="GB"/>
    <s v="GBP"/>
    <n v="1427331809"/>
    <x v="3572"/>
    <b v="1"/>
    <n v="186"/>
    <b v="1"/>
    <s v="theater/plays"/>
    <n v="101"/>
    <n v="70.77"/>
    <x v="8"/>
    <s v="plays"/>
    <x v="3572"/>
    <d v="2015-03-26T01:03:29"/>
  </r>
  <r>
    <n v="3163"/>
    <s v="Bring &quot;SONNY&quot; To Toronto This Summer!"/>
    <s v="We are a group of actors reviving a play called &quot;Sonny Under the Assumption&quot; to bring to Toronto, Canada this summer..."/>
    <x v="112"/>
    <n v="14450"/>
    <x v="3"/>
    <s v="US"/>
    <s v="USD"/>
    <n v="1402855525"/>
    <x v="3573"/>
    <b v="1"/>
    <n v="72"/>
    <b v="1"/>
    <s v="theater/plays"/>
    <n v="111"/>
    <n v="200.69"/>
    <x v="8"/>
    <s v="plays"/>
    <x v="3573"/>
    <d v="2014-06-15T18:05:25"/>
  </r>
  <r>
    <n v="4034"/>
    <s v="Technical Design for Liberty Lake Community Theatre"/>
    <s v="This local community theatre needs a proper, efficient, SAFE and professional audio and lighting setup. Helps us raise the funds!"/>
    <x v="412"/>
    <n v="200"/>
    <x v="1"/>
    <s v="US"/>
    <s v="USD"/>
    <n v="1428097450"/>
    <x v="3574"/>
    <b v="0"/>
    <n v="2"/>
    <b v="0"/>
    <s v="theater/plays"/>
    <n v="1"/>
    <n v="100"/>
    <x v="8"/>
    <s v="plays"/>
    <x v="3574"/>
    <d v="2015-04-03T21:44:10"/>
  </r>
  <r>
    <n v="256"/>
    <s v="POW WOW: Share the arts community of Hawaii"/>
    <s v="Help share the art and community of Pow Wow, a contemporary art movement in Hawaii, with the rest of the world. #powwowhawaii"/>
    <x v="112"/>
    <n v="18083"/>
    <x v="3"/>
    <s v="US"/>
    <s v="USD"/>
    <n v="1363458467"/>
    <x v="3575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x v="32"/>
    <n v="34676"/>
    <x v="3"/>
    <s v="US"/>
    <s v="USD"/>
    <n v="1381928503"/>
    <x v="3576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x v="413"/>
    <n v="60450.1"/>
    <x v="3"/>
    <s v="US"/>
    <s v="USD"/>
    <n v="1413575739"/>
    <x v="3577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x v="29"/>
    <n v="3466"/>
    <x v="3"/>
    <s v="FR"/>
    <s v="EUR"/>
    <n v="1460127635"/>
    <x v="3578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x v="32"/>
    <n v="34660"/>
    <x v="3"/>
    <s v="US"/>
    <s v="USD"/>
    <n v="1484752597"/>
    <x v="3579"/>
    <b v="0"/>
    <n v="859"/>
    <b v="1"/>
    <s v="music/rock"/>
    <n v="139"/>
    <n v="40.35"/>
    <x v="3"/>
    <s v="rock"/>
    <x v="3579"/>
    <d v="2017-01-18T15:16:37"/>
  </r>
  <r>
    <n v="3971"/>
    <s v="The Sentinel &amp; The Showman"/>
    <s v="The timeless story of the struggling actor, the faithful agent and   the reality of what constitutes success and failure in Hollywood."/>
    <x v="64"/>
    <n v="136"/>
    <x v="1"/>
    <s v="US"/>
    <s v="USD"/>
    <n v="1405947126"/>
    <x v="3580"/>
    <b v="0"/>
    <n v="6"/>
    <b v="0"/>
    <s v="theater/plays"/>
    <n v="1"/>
    <n v="22.67"/>
    <x v="8"/>
    <s v="plays"/>
    <x v="3580"/>
    <d v="2014-07-21T12:52:06"/>
  </r>
  <r>
    <n v="2912"/>
    <s v="Fair Play"/>
    <s v="Set in Iceland, Fair Play is a a dark comedy- a play within a play. An extravaganza, fueled by Absinthe, and touched by the Surreal."/>
    <x v="414"/>
    <n v="2030"/>
    <x v="1"/>
    <s v="US"/>
    <s v="USD"/>
    <n v="1452827374"/>
    <x v="3581"/>
    <b v="0"/>
    <n v="26"/>
    <b v="0"/>
    <s v="theater/plays"/>
    <n v="14"/>
    <n v="78.08"/>
    <x v="8"/>
    <s v="plays"/>
    <x v="3581"/>
    <d v="2016-01-15T03:09:34"/>
  </r>
  <r>
    <n v="3912"/>
    <s v="JoLee Productions"/>
    <s v="Producing &amp; directing Jake's Women by Neil Simon opening July 9 and running through July 26 for Sonoma Arts Live"/>
    <x v="41"/>
    <n v="1"/>
    <x v="1"/>
    <s v="US"/>
    <s v="USD"/>
    <n v="1429936500"/>
    <x v="3582"/>
    <b v="0"/>
    <n v="1"/>
    <b v="0"/>
    <s v="theater/plays"/>
    <n v="0"/>
    <n v="1"/>
    <x v="8"/>
    <s v="plays"/>
    <x v="3582"/>
    <d v="2015-04-25T04:35:00"/>
  </r>
  <r>
    <n v="3970"/>
    <s v="GCU Follow Your Dreams Production"/>
    <s v="WeÂ  areÂ  aÂ  newÂ  productionÂ  companyÂ  andÂ  willÂ  beÂ  touringÂ  withÂ  ourÂ  production,  FOLLOW  YOUR  DREAMS  debuting  June  2016."/>
    <x v="41"/>
    <n v="11"/>
    <x v="1"/>
    <s v="US"/>
    <s v="USD"/>
    <n v="1460925811"/>
    <x v="3583"/>
    <b v="0"/>
    <n v="2"/>
    <b v="0"/>
    <s v="theater/plays"/>
    <n v="0"/>
    <n v="5.5"/>
    <x v="8"/>
    <s v="plays"/>
    <x v="3583"/>
    <d v="2016-04-17T20:43:31"/>
  </r>
  <r>
    <n v="4066"/>
    <s v="Divine Connection Performing Arts Leadership Program"/>
    <s v="We have created an outstanding mobile Performing Arts Program that has great impact on the social development in multiple communities."/>
    <x v="41"/>
    <n v="25"/>
    <x v="1"/>
    <s v="US"/>
    <s v="USD"/>
    <n v="1463619388"/>
    <x v="3584"/>
    <b v="0"/>
    <n v="1"/>
    <b v="0"/>
    <s v="theater/plays"/>
    <n v="0"/>
    <n v="25"/>
    <x v="8"/>
    <s v="plays"/>
    <x v="3584"/>
    <d v="2016-05-19T00:56:28"/>
  </r>
  <r>
    <n v="115"/>
    <s v="The World's Greatest Lover"/>
    <s v="Never judge a book (or a lover) by their cover."/>
    <x v="47"/>
    <n v="632"/>
    <x v="3"/>
    <s v="US"/>
    <s v="USD"/>
    <n v="1328377444"/>
    <x v="3585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x v="29"/>
    <n v="3499"/>
    <x v="3"/>
    <s v="US"/>
    <s v="USD"/>
    <n v="1410904413"/>
    <x v="3586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x v="59"/>
    <n v="2795"/>
    <x v="3"/>
    <s v="US"/>
    <s v="USD"/>
    <n v="1464729276"/>
    <x v="3587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x v="27"/>
    <n v="16806"/>
    <x v="3"/>
    <s v="US"/>
    <s v="USD"/>
    <n v="1420060088"/>
    <x v="3588"/>
    <b v="0"/>
    <n v="176"/>
    <b v="1"/>
    <s v="technology/hardware"/>
    <n v="140"/>
    <n v="95.49"/>
    <x v="1"/>
    <s v="hardware"/>
    <x v="3588"/>
    <d v="2014-12-31T21:08:08"/>
  </r>
  <r>
    <n v="4021"/>
    <s v="Angels in Houston"/>
    <s v="Help a group of actors end bigotry in Houston, TX by supporting a  full production of Angels in America."/>
    <x v="41"/>
    <n v="125"/>
    <x v="1"/>
    <s v="US"/>
    <s v="USD"/>
    <n v="1414360358"/>
    <x v="3589"/>
    <b v="0"/>
    <n v="2"/>
    <b v="0"/>
    <s v="theater/plays"/>
    <n v="1"/>
    <n v="62.5"/>
    <x v="8"/>
    <s v="plays"/>
    <x v="3589"/>
    <d v="2014-10-26T21:52:38"/>
  </r>
  <r>
    <n v="3894"/>
    <s v="MADE-UP: A Sitcom Theater Special"/>
    <s v="Ryan and Vanessa are hosting Christmas for the first time but instead of a happy celebration, they get a hilarious survival situation."/>
    <x v="41"/>
    <n v="520"/>
    <x v="1"/>
    <s v="US"/>
    <s v="USD"/>
    <n v="1481000340"/>
    <x v="3590"/>
    <b v="0"/>
    <n v="11"/>
    <b v="0"/>
    <s v="theater/plays"/>
    <n v="3"/>
    <n v="47.27"/>
    <x v="8"/>
    <s v="plays"/>
    <x v="3590"/>
    <d v="2016-12-06T04:59:00"/>
  </r>
  <r>
    <n v="4077"/>
    <s v="Citrus Heights Theatre In The Heights"/>
    <s v="We aim to bring creative, innovative, exciting, educational and fun community theater (with a professional attitude) to a new location."/>
    <x v="41"/>
    <n v="1335"/>
    <x v="1"/>
    <s v="US"/>
    <s v="USD"/>
    <n v="1482339794"/>
    <x v="3591"/>
    <b v="0"/>
    <n v="6"/>
    <b v="0"/>
    <s v="theater/plays"/>
    <n v="9"/>
    <n v="222.5"/>
    <x v="8"/>
    <s v="plays"/>
    <x v="3591"/>
    <d v="2016-12-21T17:03:14"/>
  </r>
  <r>
    <n v="3924"/>
    <s v="THE MAGIC OF LAUGHTER WITH REGGIE RICE'S #TEAMDREAMERS"/>
    <s v="Help Comedy Illusionist Reggie Rice spread the magic of laughter as he takes his award-winning illusion show to a town near you!"/>
    <x v="41"/>
    <n v="2290"/>
    <x v="1"/>
    <s v="US"/>
    <s v="USD"/>
    <n v="1403823722"/>
    <x v="3592"/>
    <b v="0"/>
    <n v="40"/>
    <b v="0"/>
    <s v="theater/plays"/>
    <n v="15"/>
    <n v="57.25"/>
    <x v="8"/>
    <s v="plays"/>
    <x v="3592"/>
    <d v="2014-06-26T23:02:02"/>
  </r>
  <r>
    <n v="113"/>
    <s v="&quot;The First Day&quot; by Julia Othmer- Music Video"/>
    <s v="A living memorial for all those dealing with trauma, grief and loss."/>
    <x v="9"/>
    <n v="7050"/>
    <x v="3"/>
    <s v="US"/>
    <s v="USD"/>
    <n v="1312642800"/>
    <x v="3593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x v="70"/>
    <n v="106084.5"/>
    <x v="3"/>
    <s v="US"/>
    <s v="USD"/>
    <n v="1440082240"/>
    <x v="3594"/>
    <b v="0"/>
    <n v="1107"/>
    <b v="1"/>
    <s v="technology/wearables"/>
    <n v="141"/>
    <n v="95.83"/>
    <x v="1"/>
    <s v="wearables"/>
    <x v="3594"/>
    <d v="2015-08-20T14:50:40"/>
  </r>
  <r>
    <n v="3890"/>
    <s v="Something Wicked This Way Comes"/>
    <s v="Will Power Troupe is the only US group invited to perform in London's Shakespeare Festival. We need your help to bring the USA to UK!"/>
    <x v="41"/>
    <n v="2524"/>
    <x v="1"/>
    <s v="US"/>
    <s v="USD"/>
    <n v="1439662344"/>
    <x v="3595"/>
    <b v="0"/>
    <n v="8"/>
    <b v="0"/>
    <s v="theater/plays"/>
    <n v="17"/>
    <n v="315.5"/>
    <x v="8"/>
    <s v="plays"/>
    <x v="3595"/>
    <d v="2015-08-15T18:12:24"/>
  </r>
  <r>
    <n v="2277"/>
    <s v="Police Precinct"/>
    <s v="Police Precinct is a cooperative game where the players take on the roles as police officers, with different areas of expertise."/>
    <x v="54"/>
    <n v="11992"/>
    <x v="3"/>
    <s v="US"/>
    <s v="USD"/>
    <n v="1330359423"/>
    <x v="3596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x v="415"/>
    <n v="32172.66"/>
    <x v="3"/>
    <s v="US"/>
    <s v="USD"/>
    <n v="1471849140"/>
    <x v="3597"/>
    <b v="1"/>
    <n v="577"/>
    <b v="1"/>
    <s v="technology/space exploration"/>
    <n v="141"/>
    <n v="55.76"/>
    <x v="1"/>
    <s v="space exploration"/>
    <x v="3597"/>
    <d v="2016-08-22T06:59:00"/>
  </r>
  <r>
    <n v="2868"/>
    <s v="Becoming UNZIPPED"/>
    <s v="7 billion people &amp; most of us feel alone.  It's time we become emotionally unzipped.  &quot;Unzipped&quot; a new play about men &amp; relationships."/>
    <x v="41"/>
    <n v="6301.76"/>
    <x v="1"/>
    <s v="US"/>
    <s v="USD"/>
    <n v="1475697054"/>
    <x v="3598"/>
    <b v="0"/>
    <n v="60"/>
    <b v="0"/>
    <s v="theater/plays"/>
    <n v="42"/>
    <n v="105.03"/>
    <x v="8"/>
    <s v="plays"/>
    <x v="3598"/>
    <d v="2016-10-05T19:50:54"/>
  </r>
  <r>
    <n v="36"/>
    <s v="THE LISTENING BOX"/>
    <s v="A modern day priest makes an unusual discovery, setting off a chain of events."/>
    <x v="24"/>
    <n v="8529"/>
    <x v="3"/>
    <s v="US"/>
    <s v="USD"/>
    <n v="1428128525"/>
    <x v="3599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x v="64"/>
    <n v="19860"/>
    <x v="3"/>
    <s v="US"/>
    <s v="USD"/>
    <n v="1419780026"/>
    <x v="3600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x v="4"/>
    <n v="5660"/>
    <x v="3"/>
    <s v="US"/>
    <s v="USD"/>
    <n v="1453569392"/>
    <x v="3601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x v="59"/>
    <n v="2833"/>
    <x v="3"/>
    <s v="US"/>
    <s v="USD"/>
    <n v="1446731817"/>
    <x v="3602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x v="59"/>
    <n v="2831"/>
    <x v="3"/>
    <s v="US"/>
    <s v="USD"/>
    <n v="1381314437"/>
    <x v="3603"/>
    <b v="0"/>
    <n v="32"/>
    <b v="1"/>
    <s v="music/pop"/>
    <n v="142"/>
    <n v="88.47"/>
    <x v="3"/>
    <s v="pop"/>
    <x v="3603"/>
    <d v="2013-10-09T10:27:17"/>
  </r>
  <r>
    <n v="3220"/>
    <s v="Burners"/>
    <s v="A sci-fi thriller for the stage opening March 10 in Los Angeles."/>
    <x v="41"/>
    <n v="15126"/>
    <x v="3"/>
    <s v="US"/>
    <s v="USD"/>
    <n v="1489352400"/>
    <x v="3604"/>
    <b v="1"/>
    <n v="59"/>
    <b v="1"/>
    <s v="theater/plays"/>
    <n v="101"/>
    <n v="256.37"/>
    <x v="8"/>
    <s v="plays"/>
    <x v="3604"/>
    <d v="2017-03-12T21:00:00"/>
  </r>
  <r>
    <n v="1293"/>
    <s v="WORSE THAN TIGERS"/>
    <s v="Invest in the world premiere of WORSE THAN TIGERS at ACT, and in the future of Seattle's newest, female-led theatre company: RED STAGE."/>
    <x v="41"/>
    <n v="15335"/>
    <x v="3"/>
    <s v="US"/>
    <s v="USD"/>
    <n v="1447523371"/>
    <x v="3605"/>
    <b v="0"/>
    <n v="120"/>
    <b v="1"/>
    <s v="theater/plays"/>
    <n v="102"/>
    <n v="127.79"/>
    <x v="8"/>
    <s v="plays"/>
    <x v="3605"/>
    <d v="2015-11-14T17:49:31"/>
  </r>
  <r>
    <n v="1"/>
    <s v="FannibalFest Fan Convention"/>
    <s v="A Hannibal TV Show Fan Convention and Art Collective"/>
    <x v="416"/>
    <n v="14653"/>
    <x v="3"/>
    <s v="US"/>
    <s v="USD"/>
    <n v="1488464683"/>
    <x v="3606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x v="9"/>
    <n v="7140"/>
    <x v="3"/>
    <s v="US"/>
    <s v="USD"/>
    <n v="1336751220"/>
    <x v="3607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x v="25"/>
    <n v="2143"/>
    <x v="3"/>
    <s v="US"/>
    <s v="USD"/>
    <n v="1333648820"/>
    <x v="3608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x v="188"/>
    <n v="500"/>
    <x v="3"/>
    <s v="US"/>
    <s v="USD"/>
    <n v="1299243427"/>
    <x v="3609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x v="50"/>
    <n v="43037"/>
    <x v="3"/>
    <s v="US"/>
    <s v="USD"/>
    <n v="1454277540"/>
    <x v="3610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x v="115"/>
    <n v="1290"/>
    <x v="3"/>
    <s v="GB"/>
    <s v="GBP"/>
    <n v="1488538892"/>
    <x v="3611"/>
    <b v="0"/>
    <n v="25"/>
    <b v="1"/>
    <s v="theater/spaces"/>
    <n v="143"/>
    <n v="51.6"/>
    <x v="8"/>
    <s v="spaces"/>
    <x v="3611"/>
    <d v="2017-03-03T11:01:32"/>
  </r>
  <r>
    <n v="3267"/>
    <s v="or, The Whale: an original stage adaptation of Moby-Dick"/>
    <s v="Experience the great American novel like never before.... Through the magic of live storytelling in an epic and threadbare sort of way."/>
    <x v="41"/>
    <n v="15315"/>
    <x v="3"/>
    <s v="US"/>
    <s v="USD"/>
    <n v="1437156660"/>
    <x v="3612"/>
    <b v="1"/>
    <n v="288"/>
    <b v="1"/>
    <s v="theater/plays"/>
    <n v="102"/>
    <n v="53.18"/>
    <x v="8"/>
    <s v="plays"/>
    <x v="3612"/>
    <d v="2015-07-17T18:11:00"/>
  </r>
  <r>
    <n v="3777"/>
    <s v="The Musical Adventure of Mimi and the Ghosts"/>
    <s v="This musical adventure is a funny and heartwarming story of Mimi, a rebellious young girl who is spirited to Ghostlynd."/>
    <x v="59"/>
    <n v="2864"/>
    <x v="3"/>
    <s v="US"/>
    <s v="USD"/>
    <n v="1411790400"/>
    <x v="3613"/>
    <b v="0"/>
    <n v="59"/>
    <b v="1"/>
    <s v="theater/musical"/>
    <n v="143"/>
    <n v="48.54"/>
    <x v="8"/>
    <s v="musical"/>
    <x v="3613"/>
    <d v="2014-09-27T04:00:00"/>
  </r>
  <r>
    <n v="3286"/>
    <s v="THE FALL - A New Play at FringeNYC!"/>
    <s v="An ensemble-driven play inspired by real-life accounts about six young women who lost their fathers on 9/11. August 2016 at FringeNYC!"/>
    <x v="41"/>
    <n v="15265"/>
    <x v="3"/>
    <s v="US"/>
    <s v="USD"/>
    <n v="1471291782"/>
    <x v="3614"/>
    <b v="0"/>
    <n v="122"/>
    <b v="1"/>
    <s v="theater/plays"/>
    <n v="102"/>
    <n v="125.12"/>
    <x v="8"/>
    <s v="plays"/>
    <x v="3614"/>
    <d v="2016-08-15T20:09:42"/>
  </r>
  <r>
    <n v="640"/>
    <s v="Carbon mini bikes / race / MTB / FAT ~ Carbon tow placement"/>
    <s v="Mountain, fat and race bikes made from high grade aero carbon fibers by tow placement and tow folding technology (no fibres cutting)."/>
    <x v="165"/>
    <n v="101"/>
    <x v="3"/>
    <s v="FR"/>
    <s v="EUR"/>
    <n v="1480028400"/>
    <x v="36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x v="296"/>
    <n v="2735"/>
    <x v="3"/>
    <s v="US"/>
    <s v="USD"/>
    <n v="1327851291"/>
    <x v="3616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x v="30"/>
    <n v="14437.46"/>
    <x v="3"/>
    <s v="US"/>
    <s v="USD"/>
    <n v="1359680939"/>
    <x v="3617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x v="7"/>
    <n v="1728.07"/>
    <x v="3"/>
    <s v="GB"/>
    <s v="GBP"/>
    <n v="1429138740"/>
    <x v="36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x v="40"/>
    <n v="11545.1"/>
    <x v="3"/>
    <s v="US"/>
    <s v="USD"/>
    <n v="1408320490"/>
    <x v="3619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x v="52"/>
    <n v="93374"/>
    <x v="3"/>
    <s v="AU"/>
    <s v="AUD"/>
    <n v="1444525200"/>
    <x v="3620"/>
    <b v="1"/>
    <n v="1251"/>
    <b v="1"/>
    <s v="technology/space exploration"/>
    <n v="144"/>
    <n v="74.64"/>
    <x v="1"/>
    <s v="space exploration"/>
    <x v="3620"/>
    <d v="2015-10-11T01:00:00"/>
  </r>
  <r>
    <n v="3338"/>
    <s v="The Last Days of Judas Iscariot"/>
    <s v="Join Estelle Parsons in support of Theater That Looks and Sounds Like America"/>
    <x v="41"/>
    <n v="15327"/>
    <x v="3"/>
    <s v="US"/>
    <s v="USD"/>
    <n v="1487944080"/>
    <x v="3621"/>
    <b v="0"/>
    <n v="112"/>
    <b v="1"/>
    <s v="theater/plays"/>
    <n v="102"/>
    <n v="136.85"/>
    <x v="8"/>
    <s v="plays"/>
    <x v="3621"/>
    <d v="2017-02-24T13:48:00"/>
  </r>
  <r>
    <n v="3235"/>
    <s v="Catapult OYL to the next levelâ€”in Edinburgh!"/>
    <s v="Bring the spectacular PLEASE EXCUSE MY DEAR AUNT SALLY to Edinburgh this August for a 4-week run at the prestigious Pleasance Theatre!"/>
    <x v="41"/>
    <n v="15481"/>
    <x v="3"/>
    <s v="US"/>
    <s v="USD"/>
    <n v="1467361251"/>
    <x v="3622"/>
    <b v="1"/>
    <n v="181"/>
    <b v="1"/>
    <s v="theater/plays"/>
    <n v="103"/>
    <n v="85.53"/>
    <x v="8"/>
    <s v="plays"/>
    <x v="3622"/>
    <d v="2016-07-01T08:20:51"/>
  </r>
  <r>
    <n v="3411"/>
    <s v="Assimilation - A history lesson you will never forget"/>
    <s v="The world's Boarding School history is brutal. But in this acclaimed play, Natives run the school, and Whites are being assimilated."/>
    <x v="41"/>
    <n v="15535"/>
    <x v="3"/>
    <s v="US"/>
    <s v="USD"/>
    <n v="1444264372"/>
    <x v="3623"/>
    <b v="0"/>
    <n v="78"/>
    <b v="1"/>
    <s v="theater/plays"/>
    <n v="104"/>
    <n v="199.17"/>
    <x v="8"/>
    <s v="plays"/>
    <x v="3623"/>
    <d v="2015-10-08T00:32:52"/>
  </r>
  <r>
    <n v="19"/>
    <s v="Brouhaha (an Original Sitcom)"/>
    <s v="Brouhaha chronicles the adventures of aspiring comedian and prolific hedonist Jenny Carmichael as she works at a clickbait website."/>
    <x v="92"/>
    <n v="1235"/>
    <x v="3"/>
    <s v="US"/>
    <s v="USD"/>
    <n v="1437420934"/>
    <x v="362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x v="59"/>
    <n v="2908"/>
    <x v="3"/>
    <s v="US"/>
    <s v="USD"/>
    <n v="1326835985"/>
    <x v="362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x v="25"/>
    <n v="2180"/>
    <x v="3"/>
    <s v="US"/>
    <s v="USD"/>
    <n v="1458362023"/>
    <x v="3626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x v="89"/>
    <n v="727"/>
    <x v="3"/>
    <s v="GB"/>
    <s v="GBP"/>
    <n v="1471087957"/>
    <x v="362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x v="67"/>
    <n v="65313"/>
    <x v="3"/>
    <s v="US"/>
    <s v="USD"/>
    <n v="1462161540"/>
    <x v="3628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x v="30"/>
    <n v="14511"/>
    <x v="3"/>
    <s v="US"/>
    <s v="USD"/>
    <n v="1339701851"/>
    <x v="3629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x v="27"/>
    <n v="17350.13"/>
    <x v="3"/>
    <s v="US"/>
    <s v="USD"/>
    <n v="1355597528"/>
    <x v="3630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x v="26"/>
    <n v="1445"/>
    <x v="3"/>
    <s v="US"/>
    <s v="USD"/>
    <n v="1454349600"/>
    <x v="3631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x v="97"/>
    <n v="57817"/>
    <x v="3"/>
    <s v="CA"/>
    <s v="CAD"/>
    <n v="1488390735"/>
    <x v="3632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x v="26"/>
    <n v="1455"/>
    <x v="3"/>
    <s v="US"/>
    <s v="USD"/>
    <n v="1271994660"/>
    <x v="3633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x v="64"/>
    <n v="20398"/>
    <x v="3"/>
    <s v="US"/>
    <s v="USD"/>
    <n v="1443826980"/>
    <x v="3634"/>
    <b v="0"/>
    <n v="222"/>
    <b v="1"/>
    <s v="photography/photobooks"/>
    <n v="146"/>
    <n v="91.88"/>
    <x v="7"/>
    <s v="photobooks"/>
    <x v="3634"/>
    <d v="2015-10-02T23:03:00"/>
  </r>
  <r>
    <n v="534"/>
    <s v="Theatre for restorative justice - help us get to Belgium!"/>
    <s v="We're a zero-budget, non-profit theatre group based in Oslo and have been invited to perform at a conference in Belgium. Help!"/>
    <x v="41"/>
    <n v="15700"/>
    <x v="3"/>
    <s v="NO"/>
    <s v="NOK"/>
    <n v="1446418800"/>
    <x v="3635"/>
    <b v="0"/>
    <n v="48"/>
    <b v="1"/>
    <s v="theater/plays"/>
    <n v="105"/>
    <n v="327.08"/>
    <x v="8"/>
    <s v="plays"/>
    <x v="3635"/>
    <d v="2015-11-01T23:00:00"/>
  </r>
  <r>
    <n v="1617"/>
    <s v="The Coffis Brothers 2nd Album!"/>
    <s v="The Coffis Brothers &amp;The Mountain Men are recording a brand new full length record."/>
    <x v="12"/>
    <n v="10210"/>
    <x v="3"/>
    <s v="US"/>
    <s v="USD"/>
    <n v="1383332400"/>
    <x v="3636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x v="257"/>
    <n v="11364"/>
    <x v="3"/>
    <s v="US"/>
    <s v="USD"/>
    <n v="1352488027"/>
    <x v="363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x v="9"/>
    <n v="7304.04"/>
    <x v="3"/>
    <s v="US"/>
    <s v="USD"/>
    <n v="1358702480"/>
    <x v="3638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x v="41"/>
    <n v="21882"/>
    <x v="3"/>
    <s v="US"/>
    <s v="USD"/>
    <n v="1432230988"/>
    <x v="3639"/>
    <b v="1"/>
    <n v="465"/>
    <b v="1"/>
    <s v="technology/space exploration"/>
    <n v="146"/>
    <n v="47.06"/>
    <x v="1"/>
    <s v="space exploration"/>
    <x v="3639"/>
    <d v="2015-05-21T17:56:28"/>
  </r>
  <r>
    <n v="3304"/>
    <s v="I Can Ski Forever 3"/>
    <s v="A musical comedy production celebrating the unique, lovable, insufferable ski culture of the modern day mountain town."/>
    <x v="41"/>
    <n v="15677.5"/>
    <x v="3"/>
    <s v="US"/>
    <s v="USD"/>
    <n v="1482418752"/>
    <x v="3640"/>
    <b v="0"/>
    <n v="175"/>
    <b v="1"/>
    <s v="theater/plays"/>
    <n v="105"/>
    <n v="89.59"/>
    <x v="8"/>
    <s v="plays"/>
    <x v="3640"/>
    <d v="2016-12-22T14:59:12"/>
  </r>
  <r>
    <n v="3771"/>
    <s v="COME OUT SWINGIN'!"/>
    <s v="I would like to make a demo recording of six songs from COME OUT SWINGIN'!"/>
    <x v="26"/>
    <n v="1460"/>
    <x v="3"/>
    <s v="US"/>
    <s v="USD"/>
    <n v="1463529600"/>
    <x v="3641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x v="56"/>
    <n v="147233.76999999999"/>
    <x v="3"/>
    <s v="AU"/>
    <s v="AUD"/>
    <n v="1487738622"/>
    <x v="364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x v="40"/>
    <n v="11751"/>
    <x v="3"/>
    <s v="US"/>
    <s v="USD"/>
    <n v="1426197512"/>
    <x v="3643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x v="366"/>
    <n v="7219"/>
    <x v="3"/>
    <s v="US"/>
    <s v="USD"/>
    <n v="1372297751"/>
    <x v="3644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x v="59"/>
    <n v="2932"/>
    <x v="3"/>
    <s v="US"/>
    <s v="USD"/>
    <n v="1417813618"/>
    <x v="3645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x v="75"/>
    <n v="13228"/>
    <x v="3"/>
    <s v="IE"/>
    <s v="EUR"/>
    <n v="1444903198"/>
    <x v="3646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x v="84"/>
    <n v="3223"/>
    <x v="3"/>
    <s v="US"/>
    <s v="USD"/>
    <n v="1434045687"/>
    <x v="364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x v="417"/>
    <n v="169985.91"/>
    <x v="3"/>
    <s v="US"/>
    <s v="USD"/>
    <n v="1415722236"/>
    <x v="3648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x v="1"/>
    <n v="4396"/>
    <x v="3"/>
    <s v="US"/>
    <s v="USD"/>
    <n v="1471487925"/>
    <x v="3649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x v="9"/>
    <n v="7415"/>
    <x v="3"/>
    <s v="US"/>
    <s v="USD"/>
    <n v="1370547157"/>
    <x v="3650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x v="4"/>
    <n v="5904"/>
    <x v="3"/>
    <s v="US"/>
    <s v="USD"/>
    <n v="1335574674"/>
    <x v="3651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x v="55"/>
    <n v="814"/>
    <x v="3"/>
    <s v="US"/>
    <s v="USD"/>
    <n v="1334610000"/>
    <x v="3652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x v="25"/>
    <n v="2222"/>
    <x v="3"/>
    <s v="US"/>
    <s v="USD"/>
    <n v="1335564000"/>
    <x v="3653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x v="6"/>
    <n v="886"/>
    <x v="3"/>
    <s v="US"/>
    <s v="USD"/>
    <n v="1365367938"/>
    <x v="3654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x v="41"/>
    <n v="22215"/>
    <x v="3"/>
    <s v="US"/>
    <s v="USD"/>
    <n v="1479952800"/>
    <x v="3655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x v="72"/>
    <n v="126082.45"/>
    <x v="3"/>
    <s v="US"/>
    <s v="USD"/>
    <n v="1369323491"/>
    <x v="3656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x v="4"/>
    <n v="5922"/>
    <x v="3"/>
    <s v="DE"/>
    <s v="EUR"/>
    <n v="1463333701"/>
    <x v="3657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x v="7"/>
    <n v="1773"/>
    <x v="3"/>
    <s v="US"/>
    <s v="USD"/>
    <n v="1445921940"/>
    <x v="3658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x v="9"/>
    <n v="7397"/>
    <x v="3"/>
    <s v="US"/>
    <s v="USD"/>
    <n v="1478402804"/>
    <x v="3659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x v="12"/>
    <n v="10435"/>
    <x v="3"/>
    <s v="US"/>
    <s v="USD"/>
    <n v="1330018426"/>
    <x v="3660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x v="89"/>
    <n v="745"/>
    <x v="3"/>
    <s v="US"/>
    <s v="USD"/>
    <n v="1461762960"/>
    <x v="3661"/>
    <b v="0"/>
    <n v="20"/>
    <b v="1"/>
    <s v="theater/spaces"/>
    <n v="149"/>
    <n v="37.25"/>
    <x v="8"/>
    <s v="spaces"/>
    <x v="3661"/>
    <d v="2016-04-27T13:16:00"/>
  </r>
  <r>
    <n v="3128"/>
    <s v="Casablanca - The Gin Joint Cut (The Play)"/>
    <s v="Bring Morag Fullarton's fun-loving spoof and homage of the classic and timeless film, 'Casablanca', to the stage in New York City."/>
    <x v="41"/>
    <n v="16291"/>
    <x v="2"/>
    <s v="US"/>
    <s v="USD"/>
    <n v="1489690141"/>
    <x v="3662"/>
    <b v="0"/>
    <n v="117"/>
    <b v="0"/>
    <s v="theater/plays"/>
    <n v="109"/>
    <n v="139.24"/>
    <x v="8"/>
    <s v="plays"/>
    <x v="3662"/>
    <d v="2017-03-16T18:49:01"/>
  </r>
  <r>
    <n v="278"/>
    <s v="The Babushkas of Chernobyl"/>
    <s v="An unlikely story of spirit, defiance and beauty from the most contaminated place on Earth"/>
    <x v="143"/>
    <n v="40594"/>
    <x v="3"/>
    <s v="US"/>
    <s v="USD"/>
    <n v="1350003539"/>
    <x v="3663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x v="40"/>
    <n v="12001.5"/>
    <x v="3"/>
    <s v="GB"/>
    <s v="GBP"/>
    <n v="1405523866"/>
    <x v="3664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x v="58"/>
    <n v="11231"/>
    <x v="3"/>
    <s v="US"/>
    <s v="USD"/>
    <n v="1397961361"/>
    <x v="3665"/>
    <b v="1"/>
    <n v="70"/>
    <b v="1"/>
    <s v="technology/hardware"/>
    <n v="150"/>
    <n v="160.44"/>
    <x v="1"/>
    <s v="hardware"/>
    <x v="3665"/>
    <d v="2014-04-20T02:36:01"/>
  </r>
  <r>
    <n v="3402"/>
    <s v="Liberty Falls, 54321"/>
    <s v="Itâ€™s a celebration of our heritage. Well, not all of ours. If you live in Liberty Falls, itâ€™s yours. If you donâ€™t, then it's not."/>
    <x v="41"/>
    <n v="16465"/>
    <x v="3"/>
    <s v="US"/>
    <s v="USD"/>
    <n v="1447295460"/>
    <x v="3666"/>
    <b v="0"/>
    <n v="165"/>
    <b v="1"/>
    <s v="theater/plays"/>
    <n v="110"/>
    <n v="99.79"/>
    <x v="8"/>
    <s v="plays"/>
    <x v="3666"/>
    <d v="2015-11-12T02:31:00"/>
  </r>
  <r>
    <n v="3187"/>
    <s v="OCTOBER IN THE CHAIR &amp; Other Fragile Things...This Halloween"/>
    <s v="Award-winning OSR Performance Ensemble brings the creepy, unlikely, bittersweet, macabre &amp; beautiful world of Neil Gaiman to the stage."/>
    <x v="41"/>
    <n v="17444"/>
    <x v="3"/>
    <s v="US"/>
    <s v="USD"/>
    <n v="1407167973"/>
    <x v="3667"/>
    <b v="1"/>
    <n v="244"/>
    <b v="1"/>
    <s v="theater/plays"/>
    <n v="116"/>
    <n v="71.489999999999995"/>
    <x v="8"/>
    <s v="plays"/>
    <x v="3667"/>
    <d v="2014-08-04T15:59:33"/>
  </r>
  <r>
    <n v="2209"/>
    <s v="NYPC's North American (+ Colombia!) Tour May 2014 - Part 2"/>
    <s v="Support us and pledge for rewards on our new bigger Tour of the US, Canada and Colombia!"/>
    <x v="89"/>
    <n v="754"/>
    <x v="3"/>
    <s v="GB"/>
    <s v="GBP"/>
    <n v="1397516400"/>
    <x v="3668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x v="59"/>
    <n v="3015"/>
    <x v="3"/>
    <s v="GB"/>
    <s v="GBP"/>
    <n v="1470132180"/>
    <x v="36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x v="25"/>
    <n v="2282"/>
    <x v="3"/>
    <s v="GB"/>
    <s v="GBP"/>
    <n v="1410431054"/>
    <x v="3670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x v="6"/>
    <n v="911"/>
    <x v="3"/>
    <s v="US"/>
    <s v="USD"/>
    <n v="1362146280"/>
    <x v="3671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x v="29"/>
    <n v="3791"/>
    <x v="3"/>
    <s v="US"/>
    <s v="USD"/>
    <n v="1402642740"/>
    <x v="3672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x v="68"/>
    <n v="1140"/>
    <x v="3"/>
    <s v="US"/>
    <s v="USD"/>
    <n v="1338579789"/>
    <x v="3673"/>
    <b v="0"/>
    <n v="27"/>
    <b v="1"/>
    <s v="music/electronic music"/>
    <n v="152"/>
    <n v="42.22"/>
    <x v="3"/>
    <s v="electronic music"/>
    <x v="3673"/>
    <d v="2012-06-01T19:43:09"/>
  </r>
  <r>
    <n v="3274"/>
    <s v="Orpheus Descending by Tennessee Williams"/>
    <s v="Austin Pendleton directs a rare revival of Tennessee Williams' Orpheus Descending. (photos by Michael Halsband and Talfoto)"/>
    <x v="286"/>
    <n v="15705"/>
    <x v="3"/>
    <s v="US"/>
    <s v="USD"/>
    <n v="1458075600"/>
    <x v="3674"/>
    <b v="1"/>
    <n v="286"/>
    <b v="1"/>
    <s v="theater/plays"/>
    <n v="101"/>
    <n v="54.91"/>
    <x v="8"/>
    <s v="plays"/>
    <x v="3674"/>
    <d v="2016-03-15T21:00:00"/>
  </r>
  <r>
    <n v="76"/>
    <s v="Star Wars: Insidious"/>
    <s v="Karn A'Mor has awoken bloodied on a distant battlefield with no memory of his past! JOIN THE RESISTANCE and find out more..."/>
    <x v="173"/>
    <n v="460"/>
    <x v="3"/>
    <s v="US"/>
    <s v="USD"/>
    <n v="1325007358"/>
    <x v="3675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x v="397"/>
    <n v="3510"/>
    <x v="3"/>
    <s v="US"/>
    <s v="USD"/>
    <n v="1306296000"/>
    <x v="3676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x v="13"/>
    <n v="76726"/>
    <x v="3"/>
    <s v="US"/>
    <s v="USD"/>
    <n v="1366222542"/>
    <x v="3677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x v="56"/>
    <n v="152604.29999999999"/>
    <x v="3"/>
    <s v="US"/>
    <s v="USD"/>
    <n v="1431100918"/>
    <x v="367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x v="59"/>
    <n v="3062"/>
    <x v="3"/>
    <s v="US"/>
    <s v="USD"/>
    <n v="1487635653"/>
    <x v="3679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x v="112"/>
    <n v="19931"/>
    <x v="3"/>
    <s v="CA"/>
    <s v="CAD"/>
    <n v="1427585511"/>
    <x v="3680"/>
    <b v="0"/>
    <n v="147"/>
    <b v="1"/>
    <s v="games/tabletop games"/>
    <n v="153"/>
    <n v="135.59"/>
    <x v="5"/>
    <s v="tabletop games"/>
    <x v="3680"/>
    <d v="2015-03-28T23:31:51"/>
  </r>
  <r>
    <n v="4048"/>
    <s v="Speechless"/>
    <s v="The unspoken story of growing up disabled with cerebral palsy and no speech. This inclusive company fights ignorance using dark humour."/>
    <x v="20"/>
    <n v="3001"/>
    <x v="1"/>
    <s v="GB"/>
    <s v="GBP"/>
    <n v="1460373187"/>
    <x v="3681"/>
    <b v="0"/>
    <n v="91"/>
    <b v="0"/>
    <s v="theater/plays"/>
    <n v="18"/>
    <n v="32.979999999999997"/>
    <x v="8"/>
    <s v="plays"/>
    <x v="3681"/>
    <d v="2016-04-11T11:13:07"/>
  </r>
  <r>
    <n v="3953"/>
    <s v="A Time Pirate's Love"/>
    <s v="Actors and actresses are needed to help me create a stage play. A stage play needs to be adapted from the book I wrote."/>
    <x v="418"/>
    <n v="0"/>
    <x v="1"/>
    <s v="US"/>
    <s v="USD"/>
    <n v="1469834940"/>
    <x v="3682"/>
    <b v="0"/>
    <n v="0"/>
    <b v="0"/>
    <s v="theater/plays"/>
    <n v="0"/>
    <n v="0"/>
    <x v="8"/>
    <s v="plays"/>
    <x v="3682"/>
    <d v="2016-07-29T23:29:00"/>
  </r>
  <r>
    <n v="4022"/>
    <s v="The Merchant of Venice as Shakespeare Heard It"/>
    <s v="Help us produce a video of the first Original Pronunciation Merchant of Venice."/>
    <x v="71"/>
    <n v="12521"/>
    <x v="1"/>
    <s v="US"/>
    <s v="USD"/>
    <n v="1422759240"/>
    <x v="3683"/>
    <b v="0"/>
    <n v="197"/>
    <b v="0"/>
    <s v="theater/plays"/>
    <n v="70"/>
    <n v="63.56"/>
    <x v="8"/>
    <s v="plays"/>
    <x v="3683"/>
    <d v="2015-02-01T02:54:00"/>
  </r>
  <r>
    <n v="2875"/>
    <s v="Right Tracey!"/>
    <s v="Play about Tracey a gay man trapped in his room by his Bible thumping mother. He finds love but the room can not keep the love alive."/>
    <x v="5"/>
    <n v="7"/>
    <x v="1"/>
    <s v="US"/>
    <s v="USD"/>
    <n v="1462417493"/>
    <x v="3684"/>
    <b v="0"/>
    <n v="3"/>
    <b v="0"/>
    <s v="theater/plays"/>
    <n v="0"/>
    <n v="2.33"/>
    <x v="8"/>
    <s v="plays"/>
    <x v="3684"/>
    <d v="2016-05-05T03:04:53"/>
  </r>
  <r>
    <n v="3741"/>
    <s v="Open House Theater"/>
    <s v="A small community with a love for theater would like to continue. Help the children of this community continue."/>
    <x v="5"/>
    <n v="0"/>
    <x v="1"/>
    <s v="US"/>
    <s v="USD"/>
    <n v="1450389950"/>
    <x v="3685"/>
    <b v="0"/>
    <n v="0"/>
    <b v="0"/>
    <s v="theater/plays"/>
    <n v="0"/>
    <n v="0"/>
    <x v="8"/>
    <s v="plays"/>
    <x v="3685"/>
    <d v="2015-12-17T22:05:50"/>
  </r>
  <r>
    <n v="1855"/>
    <s v="Motion Device Debut EP"/>
    <s v="11 year old Sara &amp; Motion Device want rock &amp; metal fans all over the world to unite and join the ROCK REVOLUTION!!!"/>
    <x v="133"/>
    <n v="13480.16"/>
    <x v="3"/>
    <s v="CA"/>
    <s v="CAD"/>
    <n v="1389012940"/>
    <x v="3686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x v="45"/>
    <n v="5087"/>
    <x v="3"/>
    <s v="US"/>
    <s v="USD"/>
    <n v="1416268800"/>
    <x v="3687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x v="26"/>
    <n v="1538"/>
    <x v="3"/>
    <s v="US"/>
    <s v="USD"/>
    <n v="1423022400"/>
    <x v="3688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x v="49"/>
    <n v="92340.21"/>
    <x v="3"/>
    <s v="US"/>
    <s v="USD"/>
    <n v="1407549600"/>
    <x v="3689"/>
    <b v="1"/>
    <n v="1088"/>
    <b v="1"/>
    <s v="theater/spaces"/>
    <n v="154"/>
    <n v="84.87"/>
    <x v="8"/>
    <s v="spaces"/>
    <x v="3689"/>
    <d v="2014-08-09T02:00:00"/>
  </r>
  <r>
    <n v="3936"/>
    <s v="End Breast Cancer"/>
    <s v="This stage play is a true story about one woman's fight against breast cancer while still having to deal with the adversities of life."/>
    <x v="5"/>
    <n v="0"/>
    <x v="1"/>
    <s v="US"/>
    <s v="USD"/>
    <n v="1480576720"/>
    <x v="3690"/>
    <b v="0"/>
    <n v="0"/>
    <b v="0"/>
    <s v="theater/plays"/>
    <n v="0"/>
    <n v="0"/>
    <x v="8"/>
    <s v="plays"/>
    <x v="3690"/>
    <d v="2016-12-01T07:18:40"/>
  </r>
  <r>
    <n v="4029"/>
    <s v="Next 2 the Stage"/>
    <s v="A theater complex that educates as we entertain.  We will provide shows that inspire and theater classes that motivate."/>
    <x v="5"/>
    <n v="0"/>
    <x v="1"/>
    <s v="US"/>
    <s v="USD"/>
    <n v="1450053370"/>
    <x v="3691"/>
    <b v="0"/>
    <n v="0"/>
    <b v="0"/>
    <s v="theater/plays"/>
    <n v="0"/>
    <n v="0"/>
    <x v="8"/>
    <s v="plays"/>
    <x v="3691"/>
    <d v="2015-12-14T00:36:10"/>
  </r>
  <r>
    <n v="26"/>
    <s v="You, Me &amp; Sicily:  Part I Editing"/>
    <s v="Highlighting Sicily's points of light: its extraordinary people. Editing phase is now underway!!!"/>
    <x v="272"/>
    <n v="1940"/>
    <x v="3"/>
    <s v="US"/>
    <s v="USD"/>
    <n v="1408278144"/>
    <x v="3692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x v="1"/>
    <n v="4642"/>
    <x v="3"/>
    <s v="US"/>
    <s v="USD"/>
    <n v="1362337878"/>
    <x v="3693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x v="85"/>
    <n v="5410"/>
    <x v="3"/>
    <s v="AU"/>
    <s v="AUD"/>
    <n v="1433059187"/>
    <x v="3694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x v="4"/>
    <n v="6207"/>
    <x v="3"/>
    <s v="US"/>
    <s v="USD"/>
    <n v="1461560340"/>
    <x v="3695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x v="30"/>
    <n v="15530"/>
    <x v="3"/>
    <s v="US"/>
    <s v="USD"/>
    <n v="1458835264"/>
    <x v="3696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x v="32"/>
    <n v="38743.839999999997"/>
    <x v="3"/>
    <s v="US"/>
    <s v="USD"/>
    <n v="1346344425"/>
    <x v="3697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x v="46"/>
    <n v="10071"/>
    <x v="3"/>
    <s v="US"/>
    <s v="USD"/>
    <n v="1403661600"/>
    <x v="3698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x v="58"/>
    <n v="11650"/>
    <x v="3"/>
    <s v="US"/>
    <s v="USD"/>
    <n v="1347382053"/>
    <x v="3699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x v="99"/>
    <n v="155"/>
    <x v="3"/>
    <s v="GB"/>
    <s v="GBP"/>
    <n v="1442065060"/>
    <x v="370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x v="1"/>
    <n v="4641"/>
    <x v="3"/>
    <s v="US"/>
    <s v="USD"/>
    <n v="1486053409"/>
    <x v="3701"/>
    <b v="0"/>
    <n v="67"/>
    <b v="1"/>
    <s v="food/small batch"/>
    <n v="155"/>
    <n v="69.27"/>
    <x v="6"/>
    <s v="small batch"/>
    <x v="3701"/>
    <d v="2017-02-02T16:36:49"/>
  </r>
  <r>
    <n v="4049"/>
    <s v="The Hounds of Reservoir - A Shakesperian Heist film"/>
    <s v="A caravan heist goes horribly wrong. When the rogues meet up to discuss the matter, they suspect one of them is the King's guard."/>
    <x v="5"/>
    <n v="16"/>
    <x v="1"/>
    <s v="US"/>
    <s v="USD"/>
    <n v="1436914815"/>
    <x v="3702"/>
    <b v="0"/>
    <n v="1"/>
    <b v="0"/>
    <s v="theater/plays"/>
    <n v="0"/>
    <n v="16"/>
    <x v="8"/>
    <s v="plays"/>
    <x v="3702"/>
    <d v="2015-07-14T23:00:15"/>
  </r>
  <r>
    <n v="4071"/>
    <s v="ATEMPORAL"/>
    <s v="ExÃ¡men final de alumnos del Centro de CapacitaciÃ³n de la ANDA. Son extractos de obras: El JardÃ­n de los CerezoS, Madre Coraje y Casa"/>
    <x v="5"/>
    <n v="0"/>
    <x v="1"/>
    <s v="MX"/>
    <s v="MXN"/>
    <n v="1482779931"/>
    <x v="3703"/>
    <b v="0"/>
    <n v="0"/>
    <b v="0"/>
    <s v="theater/plays"/>
    <n v="0"/>
    <n v="0"/>
    <x v="8"/>
    <s v="plays"/>
    <x v="3703"/>
    <d v="2016-12-26T19:18:51"/>
  </r>
  <r>
    <n v="274"/>
    <s v="In Search of Nabad (Documentary Film)"/>
    <s v="An intimate documentary sharing the powerful voices of Seattle's Somali refugees and their search for peace in their new home."/>
    <x v="4"/>
    <n v="6240"/>
    <x v="3"/>
    <s v="US"/>
    <s v="USD"/>
    <n v="1333609140"/>
    <x v="3704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x v="70"/>
    <n v="117108"/>
    <x v="3"/>
    <s v="US"/>
    <s v="USD"/>
    <n v="1401459035"/>
    <x v="370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x v="85"/>
    <n v="5443"/>
    <x v="3"/>
    <s v="US"/>
    <s v="USD"/>
    <n v="1358198400"/>
    <x v="3706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x v="188"/>
    <n v="545"/>
    <x v="3"/>
    <s v="US"/>
    <s v="USD"/>
    <n v="1344358860"/>
    <x v="3707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x v="30"/>
    <n v="15591"/>
    <x v="3"/>
    <s v="US"/>
    <s v="USD"/>
    <n v="1350074261"/>
    <x v="3708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x v="55"/>
    <n v="860"/>
    <x v="3"/>
    <s v="US"/>
    <s v="USD"/>
    <n v="1331621940"/>
    <x v="3709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x v="115"/>
    <n v="1408"/>
    <x v="3"/>
    <s v="US"/>
    <s v="USD"/>
    <n v="1416270292"/>
    <x v="3710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x v="76"/>
    <n v="391"/>
    <x v="3"/>
    <s v="US"/>
    <s v="USD"/>
    <n v="1293937200"/>
    <x v="3711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x v="25"/>
    <n v="2333"/>
    <x v="3"/>
    <s v="US"/>
    <s v="USD"/>
    <n v="1348202807"/>
    <x v="3712"/>
    <b v="0"/>
    <n v="60"/>
    <b v="1"/>
    <s v="music/classical music"/>
    <n v="156"/>
    <n v="38.880000000000003"/>
    <x v="3"/>
    <s v="classical music"/>
    <x v="3712"/>
    <d v="2012-09-21T04:46:47"/>
  </r>
  <r>
    <n v="2869"/>
    <s v="Theatre West97 - not-for-profit run Youth Theatre Program"/>
    <s v="We provide performing arts training and experience to young people of low income families in NYC, building confidence and self esteem"/>
    <x v="5"/>
    <n v="177"/>
    <x v="1"/>
    <s v="US"/>
    <s v="USD"/>
    <n v="1468937681"/>
    <x v="3713"/>
    <b v="0"/>
    <n v="5"/>
    <b v="0"/>
    <s v="theater/plays"/>
    <n v="1"/>
    <n v="35.4"/>
    <x v="8"/>
    <s v="plays"/>
    <x v="3713"/>
    <d v="2016-07-19T14:14:41"/>
  </r>
  <r>
    <n v="3929"/>
    <s v="Comedy Of Errors: Antioch Community High School"/>
    <s v="We need to raise funds to bring this elaborate production to life with special FX makeup, highly detailed sets, and costumes."/>
    <x v="5"/>
    <n v="453"/>
    <x v="1"/>
    <s v="US"/>
    <s v="USD"/>
    <n v="1474228265"/>
    <x v="3714"/>
    <b v="0"/>
    <n v="14"/>
    <b v="0"/>
    <s v="theater/plays"/>
    <n v="2"/>
    <n v="32.36"/>
    <x v="8"/>
    <s v="plays"/>
    <x v="3714"/>
    <d v="2016-09-18T19:51:05"/>
  </r>
  <r>
    <n v="279"/>
    <s v="Instructions on Parting"/>
    <s v="This documentary film is an intimate portrait of love and loss that observes family and nature undergoing the cycle of birth to death."/>
    <x v="20"/>
    <n v="26744.11"/>
    <x v="3"/>
    <s v="US"/>
    <s v="USD"/>
    <n v="1488160860"/>
    <x v="3715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x v="127"/>
    <n v="471567"/>
    <x v="3"/>
    <s v="NO"/>
    <s v="NOK"/>
    <n v="1458104697"/>
    <x v="3716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x v="30"/>
    <n v="15673.44"/>
    <x v="3"/>
    <s v="US"/>
    <s v="USD"/>
    <n v="1412121600"/>
    <x v="3717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x v="112"/>
    <n v="20459"/>
    <x v="3"/>
    <s v="GB"/>
    <s v="GBP"/>
    <n v="1384374155"/>
    <x v="3718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x v="7"/>
    <n v="1883.64"/>
    <x v="3"/>
    <s v="US"/>
    <s v="USD"/>
    <n v="1339074857"/>
    <x v="3719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x v="30"/>
    <n v="15696"/>
    <x v="3"/>
    <s v="US"/>
    <s v="USD"/>
    <n v="1434917049"/>
    <x v="3720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x v="24"/>
    <n v="9500"/>
    <x v="3"/>
    <s v="US"/>
    <s v="USD"/>
    <n v="1407758629"/>
    <x v="3721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x v="59"/>
    <n v="3158"/>
    <x v="3"/>
    <s v="AU"/>
    <s v="AUD"/>
    <n v="1467280800"/>
    <x v="372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x v="25"/>
    <n v="2370"/>
    <x v="3"/>
    <s v="US"/>
    <s v="USD"/>
    <n v="1424548719"/>
    <x v="3723"/>
    <b v="0"/>
    <n v="15"/>
    <b v="1"/>
    <s v="theater/spaces"/>
    <n v="158"/>
    <n v="158"/>
    <x v="8"/>
    <s v="spaces"/>
    <x v="3723"/>
    <d v="2015-02-21T19:58:39"/>
  </r>
  <r>
    <n v="4062"/>
    <s v="Motorcycle MacBeth...NOT your grandmother's Shakespeare!"/>
    <s v="Shakespeare's beloved tragedy, MacBeth, staged in the Black Hills of Wyoming during Sturgis '76. Warning! This is no church picnic!"/>
    <x v="5"/>
    <n v="490"/>
    <x v="1"/>
    <s v="US"/>
    <s v="USD"/>
    <n v="1467481468"/>
    <x v="3724"/>
    <b v="0"/>
    <n v="3"/>
    <b v="0"/>
    <s v="theater/plays"/>
    <n v="2"/>
    <n v="163.33000000000001"/>
    <x v="8"/>
    <s v="plays"/>
    <x v="3724"/>
    <d v="2016-07-02T17:44:28"/>
  </r>
  <r>
    <n v="1219"/>
    <s v="The Box"/>
    <s v="The Box is a fine art book of Ron Amato's innovative and seductive photography project."/>
    <x v="419"/>
    <n v="26024"/>
    <x v="3"/>
    <s v="US"/>
    <s v="USD"/>
    <n v="1476961513"/>
    <x v="3725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x v="30"/>
    <n v="15929.51"/>
    <x v="3"/>
    <s v="US"/>
    <s v="USD"/>
    <n v="1443214800"/>
    <x v="3726"/>
    <b v="0"/>
    <n v="206"/>
    <b v="1"/>
    <s v="technology/makerspaces"/>
    <n v="159"/>
    <n v="77.33"/>
    <x v="1"/>
    <s v="makerspaces"/>
    <x v="3726"/>
    <d v="2015-09-25T21:00:00"/>
  </r>
  <r>
    <n v="3728"/>
    <s v="Bare Bones Shakespeare 2015-16 Season"/>
    <s v="Bare Bones Shakespeare's first season will start with a DFW school touring show: Romeo and Juliet."/>
    <x v="5"/>
    <n v="1862"/>
    <x v="1"/>
    <s v="US"/>
    <s v="USD"/>
    <n v="1439957176"/>
    <x v="3727"/>
    <b v="0"/>
    <n v="31"/>
    <b v="0"/>
    <s v="theater/plays"/>
    <n v="9"/>
    <n v="60.06"/>
    <x v="8"/>
    <s v="plays"/>
    <x v="3727"/>
    <d v="2015-08-19T04:06:16"/>
  </r>
  <r>
    <n v="13"/>
    <s v="Can't Go Home"/>
    <s v="A travel series hosted by touring musicians that profiles a different American city in each episode."/>
    <x v="85"/>
    <n v="5599"/>
    <x v="3"/>
    <s v="US"/>
    <s v="USD"/>
    <n v="1466713620"/>
    <x v="3728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x v="420"/>
    <n v="64"/>
    <x v="3"/>
    <s v="GB"/>
    <s v="GBP"/>
    <n v="1380449461"/>
    <x v="3729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x v="25"/>
    <n v="2399.94"/>
    <x v="3"/>
    <s v="US"/>
    <s v="USD"/>
    <n v="1342825365"/>
    <x v="3730"/>
    <b v="0"/>
    <n v="96"/>
    <b v="1"/>
    <s v="music/rock"/>
    <n v="160"/>
    <n v="25"/>
    <x v="3"/>
    <s v="rock"/>
    <x v="3730"/>
    <d v="2012-07-20T23:02:45"/>
  </r>
  <r>
    <n v="3219"/>
    <s v="Eyes Closed - The First In-Dream Theater Experience"/>
    <s v="Eyes Closed is a collaborative play and docudrama about New Yorkers and their dreams."/>
    <x v="5"/>
    <n v="20022"/>
    <x v="3"/>
    <s v="US"/>
    <s v="USD"/>
    <n v="1427063747"/>
    <x v="3731"/>
    <b v="1"/>
    <n v="119"/>
    <b v="1"/>
    <s v="theater/plays"/>
    <n v="100"/>
    <n v="168.25"/>
    <x v="8"/>
    <s v="plays"/>
    <x v="3731"/>
    <d v="2015-03-22T22:35:47"/>
  </r>
  <r>
    <n v="3236"/>
    <s v="Sub-Basement World Premiere"/>
    <s v="A dark comedy exploring the importance of art, homelessness, and finding your own path.  World Premiere 3/27/17 at IRT Theater in NYC."/>
    <x v="5"/>
    <n v="20120"/>
    <x v="3"/>
    <s v="US"/>
    <s v="USD"/>
    <n v="1482962433"/>
    <x v="3732"/>
    <b v="0"/>
    <n v="110"/>
    <b v="1"/>
    <s v="theater/plays"/>
    <n v="101"/>
    <n v="182.91"/>
    <x v="8"/>
    <s v="plays"/>
    <x v="3732"/>
    <d v="2016-12-28T22:00:33"/>
  </r>
  <r>
    <n v="3253"/>
    <s v="EMPATHITRAX, a new play by Ana Nogueira"/>
    <s v="Can you ever truly feel what someone else is feeling?_x000a_Do you want to?"/>
    <x v="5"/>
    <n v="20365"/>
    <x v="3"/>
    <s v="US"/>
    <s v="USD"/>
    <n v="1473306300"/>
    <x v="3733"/>
    <b v="1"/>
    <n v="115"/>
    <b v="1"/>
    <s v="theater/plays"/>
    <n v="102"/>
    <n v="177.09"/>
    <x v="8"/>
    <s v="plays"/>
    <x v="3733"/>
    <d v="2016-09-08T03:45:00"/>
  </r>
  <r>
    <n v="1188"/>
    <s v="Because Dance."/>
    <s v="A photobook of young dancers and their inspiring stories, photographed in beautiful and unique locations."/>
    <x v="59"/>
    <n v="3211"/>
    <x v="3"/>
    <s v="CA"/>
    <s v="CAD"/>
    <n v="1482943740"/>
    <x v="3734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x v="29"/>
    <n v="4022"/>
    <x v="3"/>
    <s v="US"/>
    <s v="USD"/>
    <n v="1364447073"/>
    <x v="3735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x v="56"/>
    <n v="161459"/>
    <x v="3"/>
    <s v="US"/>
    <s v="USD"/>
    <n v="1434017153"/>
    <x v="3736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x v="26"/>
    <n v="1614"/>
    <x v="3"/>
    <s v="US"/>
    <s v="USD"/>
    <n v="1428725192"/>
    <x v="3737"/>
    <b v="0"/>
    <n v="21"/>
    <b v="1"/>
    <s v="music/rock"/>
    <n v="161"/>
    <n v="76.86"/>
    <x v="3"/>
    <s v="rock"/>
    <x v="3737"/>
    <d v="2015-04-11T04:06:32"/>
  </r>
  <r>
    <n v="3229"/>
    <s v="The Seagull Project Presents: The Three Sisters"/>
    <s v="After electrifying audiences in Seattle and Tashkent, The Seagull Project embarks on a brand new journey."/>
    <x v="5"/>
    <n v="21573"/>
    <x v="3"/>
    <s v="US"/>
    <s v="USD"/>
    <n v="1416470398"/>
    <x v="3738"/>
    <b v="1"/>
    <n v="202"/>
    <b v="1"/>
    <s v="theater/plays"/>
    <n v="108"/>
    <n v="106.8"/>
    <x v="8"/>
    <s v="plays"/>
    <x v="3738"/>
    <d v="2014-11-20T07:59:58"/>
  </r>
  <r>
    <n v="1275"/>
    <s v="BLOODGOOD's 1st Studio Album in 22 Years!"/>
    <s v="ONLY A FEW HOURS LEFT TO GET YOUR ADVANCE COPY OF &quot;DANGEROUSLY CLOSE&quot; and to check out our other cool rewards!"/>
    <x v="41"/>
    <n v="24321.1"/>
    <x v="3"/>
    <s v="US"/>
    <s v="USD"/>
    <n v="1375908587"/>
    <x v="3739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x v="41"/>
    <n v="24297"/>
    <x v="3"/>
    <s v="US"/>
    <s v="USD"/>
    <n v="1417845600"/>
    <x v="3740"/>
    <b v="1"/>
    <n v="615"/>
    <b v="1"/>
    <s v="photography/photobooks"/>
    <n v="162"/>
    <n v="39.51"/>
    <x v="7"/>
    <s v="photobooks"/>
    <x v="3740"/>
    <d v="2014-12-06T06:00:00"/>
  </r>
  <r>
    <n v="1297"/>
    <s v="The One Man Traveling Tennessee Williams Festival"/>
    <s v="We will bring you the world of Tennessee Williams right to the front door of your home, school, church, theatre and community."/>
    <x v="5"/>
    <n v="21905"/>
    <x v="3"/>
    <s v="US"/>
    <s v="USD"/>
    <n v="1462125358"/>
    <x v="3741"/>
    <b v="0"/>
    <n v="238"/>
    <b v="1"/>
    <s v="theater/plays"/>
    <n v="110"/>
    <n v="92.04"/>
    <x v="8"/>
    <s v="plays"/>
    <x v="3741"/>
    <d v="2016-05-01T17:55:58"/>
  </r>
  <r>
    <n v="1464"/>
    <s v="Science Studio"/>
    <s v="The Best Science Media on the Web"/>
    <x v="9"/>
    <n v="8160"/>
    <x v="3"/>
    <s v="US"/>
    <s v="USD"/>
    <n v="1361029958"/>
    <x v="3742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x v="89"/>
    <n v="813"/>
    <x v="3"/>
    <s v="US"/>
    <s v="USD"/>
    <n v="1327776847"/>
    <x v="3743"/>
    <b v="0"/>
    <n v="30"/>
    <b v="1"/>
    <s v="games/tabletop games"/>
    <n v="163"/>
    <n v="27.1"/>
    <x v="5"/>
    <s v="tabletop games"/>
    <x v="3743"/>
    <d v="2012-01-28T18:54:07"/>
  </r>
  <r>
    <n v="3147"/>
    <s v="The Eternal Space Brings the Old Penn Station Back to Life"/>
    <s v="A play that uses photography to tell the story of a friendship forged during the demolition of New York's Pennsylvania Station."/>
    <x v="5"/>
    <n v="23505"/>
    <x v="3"/>
    <s v="US"/>
    <s v="USD"/>
    <n v="1415319355"/>
    <x v="3744"/>
    <b v="1"/>
    <n v="213"/>
    <b v="1"/>
    <s v="theater/plays"/>
    <n v="118"/>
    <n v="110.35"/>
    <x v="8"/>
    <s v="plays"/>
    <x v="3744"/>
    <d v="2014-11-07T00:15:55"/>
  </r>
  <r>
    <n v="3245"/>
    <s v="Roughly Speaking: Voices from The Soup Kitchen"/>
    <s v="Five playwrights volunteer at New York's largest soup kitchen and develop a play around the people they meet."/>
    <x v="254"/>
    <n v="21904"/>
    <x v="3"/>
    <s v="US"/>
    <s v="USD"/>
    <n v="1434074400"/>
    <x v="3745"/>
    <b v="0"/>
    <n v="270"/>
    <b v="1"/>
    <s v="theater/plays"/>
    <n v="104"/>
    <n v="81.13"/>
    <x v="8"/>
    <s v="plays"/>
    <x v="3745"/>
    <d v="2015-06-12T02:00:00"/>
  </r>
  <r>
    <n v="2639"/>
    <s v="Mission Space"/>
    <s v="Mission Space is run by me, a teenager who has a passion for space! I will fly a weather balloon to the edge of space with your help."/>
    <x v="173"/>
    <n v="492"/>
    <x v="3"/>
    <s v="GB"/>
    <s v="GBP"/>
    <n v="1424378748"/>
    <x v="3746"/>
    <b v="0"/>
    <n v="49"/>
    <b v="1"/>
    <s v="technology/space exploration"/>
    <n v="164"/>
    <n v="10.039999999999999"/>
    <x v="1"/>
    <s v="space exploration"/>
    <x v="3746"/>
    <d v="2015-02-19T20:45:48"/>
  </r>
  <r>
    <n v="3259"/>
    <s v="Laughter is Sacred Space 2.0"/>
    <s v="The Human Faces Tour - Every Story Sacred. This tour is about laughter, grief, and identity in the human striving toward wholeness"/>
    <x v="282"/>
    <n v="24418.6"/>
    <x v="3"/>
    <s v="US"/>
    <s v="USD"/>
    <n v="1475294340"/>
    <x v="3747"/>
    <b v="1"/>
    <n v="97"/>
    <b v="1"/>
    <s v="theater/plays"/>
    <n v="106"/>
    <n v="251.74"/>
    <x v="8"/>
    <s v="plays"/>
    <x v="3747"/>
    <d v="2016-10-01T03:59:00"/>
  </r>
  <r>
    <n v="12"/>
    <s v="Spinward Traveller (T.V. Pilot)"/>
    <s v="Spinward Traveller is based on the award winning role-playing game. Launch your imagination into the Traveller universe at Jump 6."/>
    <x v="50"/>
    <n v="49588"/>
    <x v="3"/>
    <s v="US"/>
    <s v="USD"/>
    <n v="1405479600"/>
    <x v="3748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x v="9"/>
    <n v="8272"/>
    <x v="3"/>
    <s v="US"/>
    <s v="USD"/>
    <n v="1456416513"/>
    <x v="3749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x v="216"/>
    <n v="1082"/>
    <x v="3"/>
    <s v="US"/>
    <s v="USD"/>
    <n v="1383062083"/>
    <x v="3750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x v="421"/>
    <n v="86492"/>
    <x v="3"/>
    <s v="CA"/>
    <s v="CAD"/>
    <n v="1436364023"/>
    <x v="3751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29"/>
    <n v="4152"/>
    <x v="3"/>
    <s v="US"/>
    <s v="USD"/>
    <n v="1275368340"/>
    <x v="375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x v="89"/>
    <n v="831"/>
    <x v="3"/>
    <s v="US"/>
    <s v="USD"/>
    <n v="1476277875"/>
    <x v="3753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x v="9"/>
    <n v="8320"/>
    <x v="3"/>
    <s v="US"/>
    <s v="USD"/>
    <n v="1420060920"/>
    <x v="3754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x v="26"/>
    <n v="1665"/>
    <x v="3"/>
    <s v="US"/>
    <s v="USD"/>
    <n v="1430179200"/>
    <x v="3755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x v="188"/>
    <n v="586"/>
    <x v="3"/>
    <s v="GB"/>
    <s v="GBP"/>
    <n v="1465709400"/>
    <x v="3756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x v="25"/>
    <n v="2500.25"/>
    <x v="3"/>
    <s v="US"/>
    <s v="USD"/>
    <n v="1295647200"/>
    <x v="3757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x v="24"/>
    <n v="10045"/>
    <x v="3"/>
    <s v="US"/>
    <s v="USD"/>
    <n v="1417579200"/>
    <x v="3758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x v="50"/>
    <n v="50251.41"/>
    <x v="3"/>
    <s v="US"/>
    <s v="USD"/>
    <n v="1351304513"/>
    <x v="3759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x v="422"/>
    <n v="4308"/>
    <x v="3"/>
    <s v="GB"/>
    <s v="GBP"/>
    <n v="1425326400"/>
    <x v="376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x v="9"/>
    <n v="8399"/>
    <x v="3"/>
    <s v="US"/>
    <s v="USD"/>
    <n v="1480174071"/>
    <x v="376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x v="9"/>
    <n v="8401"/>
    <x v="3"/>
    <s v="US"/>
    <s v="USD"/>
    <n v="1471242025"/>
    <x v="3762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x v="85"/>
    <n v="5907"/>
    <x v="3"/>
    <s v="US"/>
    <s v="USD"/>
    <n v="1364917965"/>
    <x v="3763"/>
    <b v="0"/>
    <n v="180"/>
    <b v="1"/>
    <s v="games/tabletop games"/>
    <n v="169"/>
    <n v="32.82"/>
    <x v="5"/>
    <s v="tabletop games"/>
    <x v="3763"/>
    <d v="2013-04-02T15:52:45"/>
  </r>
  <r>
    <n v="3211"/>
    <s v="Titus &amp; Two Conversations. Huzzah!"/>
    <s v="Our fifth season is upon us: A wild new imagining of Titus Andronicus and our signature reading series &quot;Two Plays. One Conversation.&quot;"/>
    <x v="282"/>
    <n v="27541"/>
    <x v="3"/>
    <s v="US"/>
    <s v="USD"/>
    <n v="1408068000"/>
    <x v="3764"/>
    <b v="1"/>
    <n v="322"/>
    <b v="1"/>
    <s v="theater/plays"/>
    <n v="120"/>
    <n v="85.53"/>
    <x v="8"/>
    <s v="plays"/>
    <x v="3764"/>
    <d v="2014-08-15T02:00:00"/>
  </r>
  <r>
    <n v="346"/>
    <s v="THE ABILITY EXCHANGE - a documentary"/>
    <s v="Engineering students and adults with cerebral palsy learn to communicate, connect and cultivate their abilities by making movies."/>
    <x v="30"/>
    <n v="17028.88"/>
    <x v="3"/>
    <s v="US"/>
    <s v="USD"/>
    <n v="1444824021"/>
    <x v="3765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x v="48"/>
    <n v="679.44"/>
    <x v="3"/>
    <s v="US"/>
    <s v="USD"/>
    <n v="1280800740"/>
    <x v="3766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x v="423"/>
    <n v="3397"/>
    <x v="3"/>
    <s v="GB"/>
    <s v="GBP"/>
    <n v="1462017600"/>
    <x v="3767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x v="143"/>
    <n v="45979.01"/>
    <x v="3"/>
    <s v="US"/>
    <s v="USD"/>
    <n v="1366635575"/>
    <x v="3768"/>
    <b v="0"/>
    <n v="682"/>
    <b v="1"/>
    <s v="technology/hardware"/>
    <n v="170"/>
    <n v="67.42"/>
    <x v="1"/>
    <s v="hardware"/>
    <x v="3768"/>
    <d v="2013-04-22T12:59:35"/>
  </r>
  <r>
    <n v="4033"/>
    <s v="2020 Vision: a love story told over sixty years"/>
    <s v="Help us produce an iconic new verse play, set in the year 2020, with virtuoso acting and hauntingly beautiful words and music"/>
    <x v="424"/>
    <n v="6141.99"/>
    <x v="1"/>
    <s v="GB"/>
    <s v="GBP"/>
    <n v="1475398800"/>
    <x v="3769"/>
    <b v="0"/>
    <n v="94"/>
    <b v="0"/>
    <s v="theater/plays"/>
    <n v="26"/>
    <n v="65.34"/>
    <x v="8"/>
    <s v="plays"/>
    <x v="3769"/>
    <d v="2016-10-02T09:00:00"/>
  </r>
  <r>
    <n v="2914"/>
    <s v="Hercules the Panto"/>
    <s v="Hercules must complete four challenges in order to meet the father he never knew"/>
    <x v="32"/>
    <n v="1"/>
    <x v="1"/>
    <s v="GB"/>
    <s v="GBP"/>
    <n v="1426365994"/>
    <x v="3770"/>
    <b v="0"/>
    <n v="1"/>
    <b v="0"/>
    <s v="theater/plays"/>
    <n v="0"/>
    <n v="1"/>
    <x v="8"/>
    <s v="plays"/>
    <x v="3770"/>
    <d v="2015-03-14T20:46:34"/>
  </r>
  <r>
    <n v="1375"/>
    <s v="PAMPA FOLKS - 1st &quot;Indie Pop Western&quot; Album"/>
    <s v="Pampa Folks, l'album aux couleurs de dÃ©serts. Le quatuor, crÃ©Ã© en 2015  livre une Ã©nergie brute et prÃ©pare son premier album"/>
    <x v="4"/>
    <n v="6853"/>
    <x v="3"/>
    <s v="FR"/>
    <s v="EUR"/>
    <n v="1484444119"/>
    <x v="3771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x v="216"/>
    <n v="1111"/>
    <x v="3"/>
    <s v="US"/>
    <s v="USD"/>
    <n v="1308110340"/>
    <x v="3772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x v="425"/>
    <n v="13704.33"/>
    <x v="3"/>
    <s v="US"/>
    <s v="USD"/>
    <n v="1378180800"/>
    <x v="3773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x v="397"/>
    <n v="3925"/>
    <x v="3"/>
    <s v="US"/>
    <s v="USD"/>
    <n v="1388473200"/>
    <x v="377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x v="68"/>
    <n v="1285"/>
    <x v="3"/>
    <s v="US"/>
    <s v="USD"/>
    <n v="1344789345"/>
    <x v="377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x v="26"/>
    <n v="1707"/>
    <x v="3"/>
    <s v="CA"/>
    <s v="CAD"/>
    <n v="1447079520"/>
    <x v="3776"/>
    <b v="0"/>
    <n v="28"/>
    <b v="1"/>
    <s v="technology/makerspaces"/>
    <n v="171"/>
    <n v="60.96"/>
    <x v="1"/>
    <s v="makerspaces"/>
    <x v="3776"/>
    <d v="2015-11-09T14:32:00"/>
  </r>
  <r>
    <n v="3145"/>
    <s v="Arlington's 1st Dinner Theatre"/>
    <s v="Dominion Theatre Company is the first community dinner theatre  to be established in Arlington TX."/>
    <x v="32"/>
    <n v="0"/>
    <x v="2"/>
    <s v="US"/>
    <s v="USD"/>
    <n v="1490659134"/>
    <x v="3777"/>
    <b v="0"/>
    <n v="0"/>
    <b v="0"/>
    <s v="theater/plays"/>
    <n v="0"/>
    <n v="0"/>
    <x v="8"/>
    <s v="plays"/>
    <x v="3777"/>
    <d v="2017-03-27T23:58:54"/>
  </r>
  <r>
    <n v="3954"/>
    <s v="City of Joy"/>
    <s v="Despite hunger and conditions of a Calcutta slum, the people there know that life is precious. They have named it â€˜City of Joy.â€™"/>
    <x v="32"/>
    <n v="0"/>
    <x v="1"/>
    <s v="CA"/>
    <s v="CAD"/>
    <n v="1405352264"/>
    <x v="3778"/>
    <b v="0"/>
    <n v="0"/>
    <b v="0"/>
    <s v="theater/plays"/>
    <n v="0"/>
    <n v="0"/>
    <x v="8"/>
    <s v="plays"/>
    <x v="3778"/>
    <d v="2014-07-14T15:37:44"/>
  </r>
  <r>
    <n v="3250"/>
    <s v="Bring Love's Labour's Lost to Minnesota"/>
    <s v="The birth-child of The Moving Company, Theatre de la Jeune Lune &amp; William Shakespeare:  A wild new production of Love's Labour's Lost."/>
    <x v="32"/>
    <n v="25388"/>
    <x v="3"/>
    <s v="US"/>
    <s v="USD"/>
    <n v="1415213324"/>
    <x v="3779"/>
    <b v="1"/>
    <n v="213"/>
    <b v="1"/>
    <s v="theater/plays"/>
    <n v="102"/>
    <n v="119.19"/>
    <x v="8"/>
    <s v="plays"/>
    <x v="3779"/>
    <d v="2014-11-05T18:48:44"/>
  </r>
  <r>
    <n v="3952"/>
    <s v="ThÃ©Ã¢tre Polichinelle Show &quot;Clown-Ballet&quot;"/>
    <s v="This is the story about dreams of the kindly clown who indulge in reverie to be a ballet dancer! Every act is a funny sentimental story"/>
    <x v="44"/>
    <n v="25"/>
    <x v="1"/>
    <s v="US"/>
    <s v="USD"/>
    <n v="1445885890"/>
    <x v="3780"/>
    <b v="0"/>
    <n v="1"/>
    <b v="0"/>
    <s v="theater/plays"/>
    <n v="0"/>
    <n v="25"/>
    <x v="8"/>
    <s v="plays"/>
    <x v="3780"/>
    <d v="2015-10-26T18:58:10"/>
  </r>
  <r>
    <n v="1218"/>
    <s v="The Alaska Range"/>
    <s v="The Mountaineers Books and I, Carl Battreall, have teamed up to create the first photography book of the legendary Alaska Range."/>
    <x v="75"/>
    <n v="15505"/>
    <x v="3"/>
    <s v="US"/>
    <s v="USD"/>
    <n v="1446346800"/>
    <x v="3781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x v="24"/>
    <n v="10346"/>
    <x v="3"/>
    <s v="US"/>
    <s v="USD"/>
    <n v="1411787307"/>
    <x v="3782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x v="30"/>
    <n v="17176.13"/>
    <x v="3"/>
    <s v="US"/>
    <s v="USD"/>
    <n v="1420773970"/>
    <x v="3783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x v="106"/>
    <n v="60180"/>
    <x v="3"/>
    <s v="US"/>
    <s v="USD"/>
    <n v="1432677240"/>
    <x v="3784"/>
    <b v="0"/>
    <n v="392"/>
    <b v="1"/>
    <s v="theater/spaces"/>
    <n v="172"/>
    <n v="153.52000000000001"/>
    <x v="8"/>
    <s v="spaces"/>
    <x v="3784"/>
    <d v="2015-05-26T21:54:00"/>
  </r>
  <r>
    <n v="3957"/>
    <s v="Yada.Yada.Yada. An Unauthorized Seinfeld Event. 9 in 90"/>
    <s v="A play about something, or maybe nothing. Four actors depicting all 9 seasons of Seinfeld in 90 minutes."/>
    <x v="39"/>
    <n v="7"/>
    <x v="1"/>
    <s v="US"/>
    <s v="USD"/>
    <n v="1468020354"/>
    <x v="3785"/>
    <b v="0"/>
    <n v="1"/>
    <b v="0"/>
    <s v="theater/plays"/>
    <n v="0"/>
    <n v="7"/>
    <x v="8"/>
    <s v="plays"/>
    <x v="3785"/>
    <d v="2016-07-08T23:25:54"/>
  </r>
  <r>
    <n v="64"/>
    <s v="Millennial, The Movie"/>
    <s v="At the dawn of the New Millennium, a group of teenagers battle the Y2K bug to save humanity from boredom. The 2nd film by and/or."/>
    <x v="7"/>
    <n v="2080"/>
    <x v="3"/>
    <s v="US"/>
    <s v="USD"/>
    <n v="1373243181"/>
    <x v="3786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x v="25"/>
    <n v="2598"/>
    <x v="3"/>
    <s v="US"/>
    <s v="USD"/>
    <n v="1343943420"/>
    <x v="3787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x v="59"/>
    <n v="3453.69"/>
    <x v="3"/>
    <s v="US"/>
    <s v="USD"/>
    <n v="1425955189"/>
    <x v="3788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x v="29"/>
    <n v="4320"/>
    <x v="3"/>
    <s v="US"/>
    <s v="USD"/>
    <n v="1335153600"/>
    <x v="3789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x v="9"/>
    <n v="8640"/>
    <x v="3"/>
    <s v="US"/>
    <s v="USD"/>
    <n v="1443242021"/>
    <x v="3790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x v="41"/>
    <n v="26100"/>
    <x v="3"/>
    <s v="US"/>
    <s v="USD"/>
    <n v="1429852797"/>
    <x v="3791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x v="330"/>
    <n v="4524.1499999999996"/>
    <x v="3"/>
    <s v="US"/>
    <s v="USD"/>
    <n v="1471539138"/>
    <x v="3792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x v="9"/>
    <n v="8711.52"/>
    <x v="3"/>
    <s v="US"/>
    <s v="USD"/>
    <n v="1303675296"/>
    <x v="3793"/>
    <b v="0"/>
    <n v="168"/>
    <b v="1"/>
    <s v="music/pop"/>
    <n v="174"/>
    <n v="51.85"/>
    <x v="3"/>
    <s v="pop"/>
    <x v="3793"/>
    <d v="2011-04-24T20:01:36"/>
  </r>
  <r>
    <n v="2888"/>
    <s v="ARTS to HEARTS - The Holidate (An Original Stage Play)"/>
    <s v="We're dedicated to writing &amp; producing plays, infusing inspirational, universal principles that aren't commonly displayed in America."/>
    <x v="50"/>
    <n v="0"/>
    <x v="1"/>
    <s v="US"/>
    <s v="USD"/>
    <n v="1413608340"/>
    <x v="3794"/>
    <b v="0"/>
    <n v="0"/>
    <b v="0"/>
    <s v="theater/plays"/>
    <n v="0"/>
    <n v="0"/>
    <x v="8"/>
    <s v="plays"/>
    <x v="3794"/>
    <d v="2014-10-18T04:59:00"/>
  </r>
  <r>
    <n v="1679"/>
    <s v="Do You Want to Ride on my Rocket Ship? - An Album Pre-Order"/>
    <s v="Your ticket for an adventure in STEREOPHONIC, INTERSTELLAR  HI-FIDELITY_x000a_w/ your crooning Star-Captain, Jody Mulgrew. Pre-Order Today."/>
    <x v="59"/>
    <n v="3500"/>
    <x v="3"/>
    <s v="US"/>
    <s v="USD"/>
    <n v="1311298745"/>
    <x v="3795"/>
    <b v="0"/>
    <n v="56"/>
    <b v="1"/>
    <s v="music/pop"/>
    <n v="175"/>
    <n v="62.5"/>
    <x v="3"/>
    <s v="pop"/>
    <x v="3795"/>
    <d v="2011-07-22T01:39:05"/>
  </r>
  <r>
    <n v="2910"/>
    <s v="Strive"/>
    <s v="Free drama, dance and singing workshops for disadvantaged young people to inspire, create and help them follow their dreams."/>
    <x v="50"/>
    <n v="1"/>
    <x v="1"/>
    <s v="GB"/>
    <s v="GBP"/>
    <n v="1434139887"/>
    <x v="3796"/>
    <b v="0"/>
    <n v="1"/>
    <b v="0"/>
    <s v="theater/plays"/>
    <n v="0"/>
    <n v="1"/>
    <x v="8"/>
    <s v="plays"/>
    <x v="3796"/>
    <d v="2015-06-12T20:11:27"/>
  </r>
  <r>
    <n v="3132"/>
    <s v="A Bite of a Snake Play"/>
    <s v="Smells Like Money, Drips Like Honey, Taste Like Mocha, Better Run AWAY"/>
    <x v="50"/>
    <n v="10"/>
    <x v="2"/>
    <s v="US"/>
    <s v="USD"/>
    <n v="1492759460"/>
    <x v="3797"/>
    <b v="0"/>
    <n v="1"/>
    <b v="0"/>
    <s v="theater/plays"/>
    <n v="0"/>
    <n v="10"/>
    <x v="8"/>
    <s v="plays"/>
    <x v="3797"/>
    <d v="2017-04-21T07:24:20"/>
  </r>
  <r>
    <n v="3948"/>
    <s v="The Barbican Photography Trip 2015"/>
    <s v="A group of 12 friends, separated by time, space, state borders and oceans want to head to London for the adventure of a lifetime."/>
    <x v="50"/>
    <n v="0"/>
    <x v="1"/>
    <s v="AU"/>
    <s v="AUD"/>
    <n v="1410076123"/>
    <x v="3798"/>
    <b v="0"/>
    <n v="0"/>
    <b v="0"/>
    <s v="theater/plays"/>
    <n v="0"/>
    <n v="0"/>
    <x v="8"/>
    <s v="plays"/>
    <x v="3798"/>
    <d v="2014-09-07T07:48:43"/>
  </r>
  <r>
    <n v="4006"/>
    <s v="&quot;The Norwegians&quot; Midwestern Tour"/>
    <s v="Olive and Betty have cheating boyfriends. The solution: Gus and Tor, two Norwegian hit men who specialize in solving such problems."/>
    <x v="50"/>
    <n v="2"/>
    <x v="1"/>
    <s v="US"/>
    <s v="USD"/>
    <n v="1455647587"/>
    <x v="3799"/>
    <b v="0"/>
    <n v="1"/>
    <b v="0"/>
    <s v="theater/plays"/>
    <n v="0"/>
    <n v="2"/>
    <x v="8"/>
    <s v="plays"/>
    <x v="3799"/>
    <d v="2016-02-16T18:33:07"/>
  </r>
  <r>
    <n v="287"/>
    <s v="In Country: A Documentary Film (POSTPRODUCTION)"/>
    <s v="War is hell. Why would anyone want to spend their weekends there?"/>
    <x v="41"/>
    <n v="26445"/>
    <x v="3"/>
    <s v="US"/>
    <s v="USD"/>
    <n v="1351828800"/>
    <x v="3800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x v="426"/>
    <n v="4135"/>
    <x v="3"/>
    <s v="US"/>
    <s v="USD"/>
    <n v="1417402800"/>
    <x v="3801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x v="9"/>
    <n v="8792.02"/>
    <x v="3"/>
    <s v="US"/>
    <s v="USD"/>
    <n v="1336086026"/>
    <x v="3802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"/>
    <n v="5323.01"/>
    <x v="3"/>
    <s v="US"/>
    <s v="USD"/>
    <n v="1272480540"/>
    <x v="3803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x v="5"/>
    <n v="35307"/>
    <x v="3"/>
    <s v="US"/>
    <s v="USD"/>
    <n v="1450673940"/>
    <x v="3804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x v="30"/>
    <n v="17895.25"/>
    <x v="3"/>
    <s v="US"/>
    <s v="USD"/>
    <n v="1289975060"/>
    <x v="3805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x v="427"/>
    <n v="3976"/>
    <x v="3"/>
    <s v="US"/>
    <s v="USD"/>
    <n v="1367588645"/>
    <x v="3806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x v="32"/>
    <n v="44669"/>
    <x v="3"/>
    <s v="US"/>
    <s v="USD"/>
    <n v="1398477518"/>
    <x v="3807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x v="126"/>
    <n v="1436"/>
    <x v="3"/>
    <s v="US"/>
    <s v="USD"/>
    <n v="1427062852"/>
    <x v="3808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x v="27"/>
    <n v="21588"/>
    <x v="3"/>
    <s v="DE"/>
    <s v="EUR"/>
    <n v="1470506400"/>
    <x v="3809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x v="24"/>
    <n v="10802"/>
    <x v="3"/>
    <s v="US"/>
    <s v="USD"/>
    <n v="1463972400"/>
    <x v="3810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x v="219"/>
    <n v="1261"/>
    <x v="3"/>
    <s v="US"/>
    <s v="USD"/>
    <n v="1348420548"/>
    <x v="3811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x v="6"/>
    <n v="1080"/>
    <x v="3"/>
    <s v="US"/>
    <s v="USD"/>
    <n v="1429938683"/>
    <x v="3812"/>
    <b v="0"/>
    <n v="20"/>
    <b v="1"/>
    <s v="theater/spaces"/>
    <n v="180"/>
    <n v="54"/>
    <x v="8"/>
    <s v="spaces"/>
    <x v="3812"/>
    <d v="2015-04-25T05:11:23"/>
  </r>
  <r>
    <n v="4095"/>
    <s v="LOPE ENAMORADO"/>
    <s v="Proyecto teatral dirigido por MartÃ­n Acosta que habla y reflexiona sobre el amor y su naturaleza."/>
    <x v="50"/>
    <n v="800"/>
    <x v="1"/>
    <s v="MX"/>
    <s v="MXN"/>
    <n v="1482108350"/>
    <x v="3813"/>
    <b v="0"/>
    <n v="1"/>
    <b v="0"/>
    <s v="theater/plays"/>
    <n v="3"/>
    <n v="800"/>
    <x v="8"/>
    <s v="plays"/>
    <x v="3813"/>
    <d v="2016-12-19T00:45:50"/>
  </r>
  <r>
    <n v="3981"/>
    <s v="BEIRUT, LADY OF LEBANON"/>
    <s v="A Theatrical Production Celebrating the Lebanese Culture and the Human Spirit in Time of War."/>
    <x v="50"/>
    <n v="1225"/>
    <x v="1"/>
    <s v="US"/>
    <s v="USD"/>
    <n v="1468729149"/>
    <x v="3814"/>
    <b v="0"/>
    <n v="7"/>
    <b v="0"/>
    <s v="theater/plays"/>
    <n v="4"/>
    <n v="175"/>
    <x v="8"/>
    <s v="plays"/>
    <x v="3814"/>
    <d v="2016-07-17T04:19:09"/>
  </r>
  <r>
    <n v="785"/>
    <s v="Treedom's NEW album fund!"/>
    <s v="Treedom wants to record a second album! We have a lot of new material, and we wanted to capture our new sound in a record for our fans."/>
    <x v="89"/>
    <n v="903.14"/>
    <x v="3"/>
    <s v="US"/>
    <s v="USD"/>
    <n v="1362060915"/>
    <x v="38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x v="188"/>
    <n v="633"/>
    <x v="3"/>
    <s v="US"/>
    <s v="USD"/>
    <n v="1440266422"/>
    <x v="3816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x v="25"/>
    <n v="2713"/>
    <x v="3"/>
    <s v="US"/>
    <s v="USD"/>
    <n v="1488063839"/>
    <x v="3817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x v="100"/>
    <n v="123444.12"/>
    <x v="3"/>
    <s v="US"/>
    <s v="USD"/>
    <n v="1394233140"/>
    <x v="3818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x v="266"/>
    <n v="17277"/>
    <x v="3"/>
    <s v="US"/>
    <s v="USD"/>
    <n v="1478785027"/>
    <x v="3819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x v="173"/>
    <n v="546"/>
    <x v="3"/>
    <s v="US"/>
    <s v="USD"/>
    <n v="1461177950"/>
    <x v="382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x v="66"/>
    <n v="40357"/>
    <x v="3"/>
    <s v="US"/>
    <s v="USD"/>
    <n v="1425055079"/>
    <x v="3821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x v="295"/>
    <n v="6215.56"/>
    <x v="3"/>
    <s v="US"/>
    <s v="USD"/>
    <n v="1372985760"/>
    <x v="3822"/>
    <b v="0"/>
    <n v="87"/>
    <b v="1"/>
    <s v="publishing/nonfiction"/>
    <n v="183"/>
    <n v="71.44"/>
    <x v="2"/>
    <s v="nonfiction"/>
    <x v="3822"/>
    <d v="2013-07-05T00:56:00"/>
  </r>
  <r>
    <n v="3849"/>
    <s v="Auf geht's beim Schichtl"/>
    <s v="Bayerische KomÃ¶die im Schaustellermillieu vor historischem Hintergrund des Oktoberfestes von Winfried Frey. UrauffÃ¼hrung September 2015"/>
    <x v="50"/>
    <n v="2113"/>
    <x v="1"/>
    <s v="DE"/>
    <s v="EUR"/>
    <n v="1434047084"/>
    <x v="3823"/>
    <b v="1"/>
    <n v="28"/>
    <b v="0"/>
    <s v="theater/plays"/>
    <n v="7"/>
    <n v="75.459999999999994"/>
    <x v="8"/>
    <s v="plays"/>
    <x v="3823"/>
    <d v="2015-06-11T18:24:44"/>
  </r>
  <r>
    <n v="3224"/>
    <s v="AdA (Author directing Author)"/>
    <s v="Neil LaBute and Marco Calvani reunite once again for the unique, international collaboration that is ADA: Author directing Author."/>
    <x v="50"/>
    <n v="30610"/>
    <x v="3"/>
    <s v="US"/>
    <s v="USD"/>
    <n v="1484024400"/>
    <x v="3824"/>
    <b v="1"/>
    <n v="216"/>
    <b v="1"/>
    <s v="theater/plays"/>
    <n v="102"/>
    <n v="141.71"/>
    <x v="8"/>
    <s v="plays"/>
    <x v="3824"/>
    <d v="2017-01-10T05:00:00"/>
  </r>
  <r>
    <n v="252"/>
    <s v="Good Grief: Making CARTOON COLLEGE - a documentary about comics"/>
    <s v="The definitive story of indie comics and the foremost institution of higher learning for those who draw them."/>
    <x v="9"/>
    <n v="9228"/>
    <x v="3"/>
    <s v="US"/>
    <s v="USD"/>
    <n v="1275364740"/>
    <x v="3825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x v="251"/>
    <n v="35076"/>
    <x v="3"/>
    <s v="US"/>
    <s v="USD"/>
    <n v="1458716340"/>
    <x v="3826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x v="173"/>
    <n v="555"/>
    <x v="3"/>
    <s v="US"/>
    <s v="USD"/>
    <n v="1311576600"/>
    <x v="382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x v="68"/>
    <n v="1390"/>
    <x v="3"/>
    <s v="US"/>
    <s v="USD"/>
    <n v="1452744686"/>
    <x v="3828"/>
    <b v="0"/>
    <n v="12"/>
    <b v="1"/>
    <s v="music/rock"/>
    <n v="185"/>
    <n v="115.83"/>
    <x v="3"/>
    <s v="rock"/>
    <x v="3828"/>
    <d v="2016-01-14T04:11:26"/>
  </r>
  <r>
    <n v="3425"/>
    <s v="The Erlkings"/>
    <s v="The Erlkings is a play that uses the writings of the perpetrators of the Columbine Shooting to explore the inner lives of these boys."/>
    <x v="50"/>
    <n v="30891.1"/>
    <x v="3"/>
    <s v="US"/>
    <s v="USD"/>
    <n v="1412434136"/>
    <x v="3829"/>
    <b v="0"/>
    <n v="104"/>
    <b v="1"/>
    <s v="theater/plays"/>
    <n v="103"/>
    <n v="297.02999999999997"/>
    <x v="8"/>
    <s v="plays"/>
    <x v="3829"/>
    <d v="2014-10-04T14:48:56"/>
  </r>
  <r>
    <n v="3282"/>
    <s v="Not This Year ... I Have a Headache: a comedy about marriage"/>
    <s v="Two long-time pals, comedy veterans, have written a hilarious new play. Neil Simon-ish w modern social mores. Let's help them stage it."/>
    <x v="204"/>
    <n v="31820.5"/>
    <x v="3"/>
    <s v="US"/>
    <s v="USD"/>
    <n v="1461904788"/>
    <x v="3830"/>
    <b v="0"/>
    <n v="237"/>
    <b v="1"/>
    <s v="theater/plays"/>
    <n v="103"/>
    <n v="134.26"/>
    <x v="8"/>
    <s v="plays"/>
    <x v="3830"/>
    <d v="2016-04-29T04:39:48"/>
  </r>
  <r>
    <n v="1937"/>
    <s v="GBS Detroit Presents My Pal Val"/>
    <s v="My Pal Val is headed to Groovebox Studios in Detroit, Michigan on June 15th to record and film a live GBS Detroit EP."/>
    <x v="6"/>
    <n v="1123.47"/>
    <x v="3"/>
    <s v="US"/>
    <s v="USD"/>
    <n v="1339732740"/>
    <x v="383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x v="26"/>
    <n v="1873"/>
    <x v="3"/>
    <s v="US"/>
    <s v="USD"/>
    <n v="1476579600"/>
    <x v="3832"/>
    <b v="0"/>
    <n v="50"/>
    <b v="1"/>
    <s v="technology/space exploration"/>
    <n v="187"/>
    <n v="37.46"/>
    <x v="1"/>
    <s v="space exploration"/>
    <x v="3832"/>
    <d v="2016-10-16T01:00:00"/>
  </r>
  <r>
    <n v="4105"/>
    <s v="Â¡LlÃ©vame!"/>
    <s v="Buscamos finalizar el proceso de producciÃ³n de un espectÃ¡culo de payaso y con Ã©l, activar espacios pÃºblicos para la escena clown."/>
    <x v="149"/>
    <n v="2300"/>
    <x v="1"/>
    <s v="MX"/>
    <s v="MXN"/>
    <n v="1482711309"/>
    <x v="3833"/>
    <b v="0"/>
    <n v="6"/>
    <b v="0"/>
    <s v="theater/plays"/>
    <n v="7"/>
    <n v="383.33"/>
    <x v="8"/>
    <s v="plays"/>
    <x v="3833"/>
    <d v="2016-12-26T00:15:09"/>
  </r>
  <r>
    <n v="2619"/>
    <s v="Mars on Earth: An Art Residency"/>
    <s v="Help a fine art photographer continue her project about space exploration, Mars, and the scientists who are going to make it possible!"/>
    <x v="26"/>
    <n v="1884"/>
    <x v="3"/>
    <s v="US"/>
    <s v="USD"/>
    <n v="1445598000"/>
    <x v="383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x v="25"/>
    <n v="2842"/>
    <x v="3"/>
    <s v="US"/>
    <s v="USD"/>
    <n v="1458874388"/>
    <x v="3835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x v="41"/>
    <n v="28300.45"/>
    <x v="3"/>
    <s v="US"/>
    <s v="USD"/>
    <n v="1419051540"/>
    <x v="3836"/>
    <b v="1"/>
    <n v="441"/>
    <b v="1"/>
    <s v="publishing/radio &amp; podcasts"/>
    <n v="189"/>
    <n v="64.17"/>
    <x v="2"/>
    <s v="radio &amp; podcasts"/>
    <x v="3836"/>
    <d v="2014-12-20T04:59:00"/>
  </r>
  <r>
    <n v="2848"/>
    <s v="Hurricane Katrina 10th Anniversary: Brothers from the Bottom"/>
    <s v="Wendell Pierce stars in Brothers from the Bottom by Jackie Alexander to mark Hurricane Katrinaâ€™s 10th Anniversary. June 2015 in NoLA."/>
    <x v="106"/>
    <n v="70"/>
    <x v="1"/>
    <s v="US"/>
    <s v="USD"/>
    <n v="1432913659"/>
    <x v="3837"/>
    <b v="0"/>
    <n v="3"/>
    <b v="0"/>
    <s v="theater/plays"/>
    <n v="0"/>
    <n v="23.33"/>
    <x v="8"/>
    <s v="plays"/>
    <x v="3837"/>
    <d v="2015-05-29T15:34:19"/>
  </r>
  <r>
    <n v="3215"/>
    <s v="Colt Coeur's 6th Season"/>
    <s v="2 world premieres:_x000a_HOW TO LIVE ON EARTH by MJ Kaufman_x000a_ / CAL IN CAMO by William Francis Hoffman_x000a_+ workshops of 7 more plays!"/>
    <x v="106"/>
    <n v="35123"/>
    <x v="3"/>
    <s v="US"/>
    <s v="USD"/>
    <n v="1441857540"/>
    <x v="3838"/>
    <b v="1"/>
    <n v="134"/>
    <b v="1"/>
    <s v="theater/plays"/>
    <n v="100"/>
    <n v="262.11"/>
    <x v="8"/>
    <s v="plays"/>
    <x v="3838"/>
    <d v="2015-09-10T03:59:00"/>
  </r>
  <r>
    <n v="258"/>
    <s v="HOW TO START A REVOLUTION a new documentary film"/>
    <s v="This film reveals the story of the modern revolution, the power of people to change their world and the man behind it all, Gene Sharp."/>
    <x v="50"/>
    <n v="57342"/>
    <x v="3"/>
    <s v="US"/>
    <s v="USD"/>
    <n v="1308359666"/>
    <x v="3839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x v="428"/>
    <n v="500784.27"/>
    <x v="3"/>
    <s v="US"/>
    <s v="USD"/>
    <n v="1370001600"/>
    <x v="3840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x v="270"/>
    <n v="15077"/>
    <x v="3"/>
    <s v="US"/>
    <s v="USD"/>
    <n v="1410324720"/>
    <x v="3841"/>
    <b v="0"/>
    <n v="58"/>
    <b v="1"/>
    <s v="theater/spaces"/>
    <n v="191"/>
    <n v="259.95"/>
    <x v="8"/>
    <s v="spaces"/>
    <x v="3841"/>
    <d v="2014-09-10T04:52:00"/>
  </r>
  <r>
    <n v="3237"/>
    <s v="Celebrating 20 years of The 24 Hour Plays around the world!"/>
    <s v="An annual campaign supporting our intensive for artists 25 and under."/>
    <x v="106"/>
    <n v="35275.64"/>
    <x v="3"/>
    <s v="US"/>
    <s v="USD"/>
    <n v="1443499140"/>
    <x v="3842"/>
    <b v="1"/>
    <n v="269"/>
    <b v="1"/>
    <s v="theater/plays"/>
    <n v="101"/>
    <n v="131.13999999999999"/>
    <x v="8"/>
    <s v="plays"/>
    <x v="3842"/>
    <d v="2015-09-29T03:59:00"/>
  </r>
  <r>
    <n v="2020"/>
    <s v="Low Voltage Metal Sensor for use with Arduino type boards"/>
    <s v="Low Voltage Metal Sensor directly compatible with Arduino type computers for Robotics, &amp; Motor Control, WITHOUT USING MAGNETS!"/>
    <x v="25"/>
    <n v="2885"/>
    <x v="3"/>
    <s v="US"/>
    <s v="USD"/>
    <n v="1400108640"/>
    <x v="3843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x v="30"/>
    <n v="19292.5"/>
    <x v="3"/>
    <s v="US"/>
    <s v="USD"/>
    <n v="1400006636"/>
    <x v="3844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x v="1"/>
    <n v="5824"/>
    <x v="3"/>
    <s v="US"/>
    <s v="USD"/>
    <n v="1414817940"/>
    <x v="3845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x v="25"/>
    <n v="2930.69"/>
    <x v="3"/>
    <s v="US"/>
    <s v="USD"/>
    <n v="1288657560"/>
    <x v="384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x v="59"/>
    <n v="3906"/>
    <x v="3"/>
    <s v="US"/>
    <s v="USD"/>
    <n v="1424997000"/>
    <x v="3847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x v="32"/>
    <n v="49100"/>
    <x v="3"/>
    <s v="US"/>
    <s v="USD"/>
    <n v="1406129150"/>
    <x v="3848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x v="29"/>
    <n v="4890"/>
    <x v="3"/>
    <s v="US"/>
    <s v="USD"/>
    <n v="1397113140"/>
    <x v="3849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x v="68"/>
    <n v="1485"/>
    <x v="3"/>
    <s v="US"/>
    <s v="USD"/>
    <n v="1342234920"/>
    <x v="3850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x v="106"/>
    <n v="69465.33"/>
    <x v="3"/>
    <s v="CA"/>
    <s v="CAD"/>
    <n v="1381934015"/>
    <x v="3851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x v="32"/>
    <n v="49811"/>
    <x v="3"/>
    <s v="AU"/>
    <s v="AUD"/>
    <n v="1435388154"/>
    <x v="3852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x v="222"/>
    <n v="13323"/>
    <x v="3"/>
    <s v="US"/>
    <s v="USD"/>
    <n v="1293857940"/>
    <x v="3853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97"/>
    <n v="79686.05"/>
    <x v="3"/>
    <s v="GB"/>
    <s v="GBP"/>
    <n v="1387958429"/>
    <x v="3854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x v="50"/>
    <n v="60046"/>
    <x v="3"/>
    <s v="US"/>
    <s v="USD"/>
    <n v="1410017131"/>
    <x v="3855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x v="9"/>
    <n v="10017"/>
    <x v="3"/>
    <s v="US"/>
    <s v="USD"/>
    <n v="1361129129"/>
    <x v="3856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x v="429"/>
    <n v="10"/>
    <x v="3"/>
    <s v="US"/>
    <s v="USD"/>
    <n v="1431719379"/>
    <x v="3857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x v="203"/>
    <n v="96248.960000000006"/>
    <x v="3"/>
    <s v="US"/>
    <s v="USD"/>
    <n v="1303446073"/>
    <x v="3858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x v="60"/>
    <n v="160920"/>
    <x v="3"/>
    <s v="DE"/>
    <s v="EUR"/>
    <n v="1433996746"/>
    <x v="3859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x v="1"/>
    <n v="6071"/>
    <x v="3"/>
    <s v="US"/>
    <s v="USD"/>
    <n v="1385932652"/>
    <x v="3860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x v="9"/>
    <n v="10085"/>
    <x v="3"/>
    <s v="US"/>
    <s v="USD"/>
    <n v="1471503540"/>
    <x v="3861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x v="9"/>
    <n v="10081"/>
    <x v="3"/>
    <s v="US"/>
    <s v="USD"/>
    <n v="1461096304"/>
    <x v="3862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x v="41"/>
    <n v="30334.83"/>
    <x v="3"/>
    <s v="GB"/>
    <s v="GBP"/>
    <n v="1456487532"/>
    <x v="3863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x v="41"/>
    <n v="30274"/>
    <x v="3"/>
    <s v="US"/>
    <s v="USD"/>
    <n v="1451485434"/>
    <x v="3864"/>
    <b v="0"/>
    <n v="392"/>
    <b v="1"/>
    <s v="technology/hardware"/>
    <n v="202"/>
    <n v="77.23"/>
    <x v="1"/>
    <s v="hardware"/>
    <x v="3864"/>
    <d v="2015-12-30T14:23:54"/>
  </r>
  <r>
    <n v="3547"/>
    <s v="Tommy and Me by Ray Didinger - Theatre Exile"/>
    <s v="Help to bring this heart warming story of Ray Didinger's relationship with his boyhood hero Tommy McDonald to life."/>
    <x v="106"/>
    <n v="40043.25"/>
    <x v="3"/>
    <s v="US"/>
    <s v="USD"/>
    <n v="1463198340"/>
    <x v="3865"/>
    <b v="0"/>
    <n v="336"/>
    <b v="1"/>
    <s v="theater/plays"/>
    <n v="114"/>
    <n v="119.18"/>
    <x v="8"/>
    <s v="plays"/>
    <x v="3865"/>
    <d v="2016-05-14T03:59:00"/>
  </r>
  <r>
    <n v="3166"/>
    <s v="Verdigris - A Play by Jim Beaver"/>
    <s v="VERDIGRIS: A play written by Jim Beaver, star of Supernatural and Deadwood, opening March 2015 at Theatre West in Los Angeles."/>
    <x v="106"/>
    <n v="56079.83"/>
    <x v="3"/>
    <s v="US"/>
    <s v="USD"/>
    <n v="1416988740"/>
    <x v="3866"/>
    <b v="1"/>
    <n v="930"/>
    <b v="1"/>
    <s v="theater/plays"/>
    <n v="160"/>
    <n v="60.3"/>
    <x v="8"/>
    <s v="plays"/>
    <x v="3866"/>
    <d v="2014-11-26T07:59:00"/>
  </r>
  <r>
    <n v="1378"/>
    <s v="SIX BY SEVEN"/>
    <s v="A psychedelic post rock masterpiece!"/>
    <x v="59"/>
    <n v="4067"/>
    <x v="3"/>
    <s v="GB"/>
    <s v="GBP"/>
    <n v="1470075210"/>
    <x v="3867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x v="5"/>
    <n v="40502.99"/>
    <x v="3"/>
    <s v="US"/>
    <s v="USD"/>
    <n v="1408114822"/>
    <x v="3868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x v="4"/>
    <n v="8105"/>
    <x v="3"/>
    <s v="US"/>
    <s v="USD"/>
    <n v="1356976800"/>
    <x v="3869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x v="26"/>
    <n v="2035.05"/>
    <x v="3"/>
    <s v="US"/>
    <s v="USD"/>
    <n v="1341633540"/>
    <x v="3870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x v="9"/>
    <n v="10210"/>
    <x v="3"/>
    <s v="CA"/>
    <s v="CAD"/>
    <n v="1450249140"/>
    <x v="3871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x v="41"/>
    <n v="30805"/>
    <x v="3"/>
    <s v="US"/>
    <s v="USD"/>
    <n v="1401565252"/>
    <x v="387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x v="26"/>
    <n v="2053"/>
    <x v="3"/>
    <s v="US"/>
    <s v="USD"/>
    <n v="1475342382"/>
    <x v="3873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x v="430"/>
    <n v="3186"/>
    <x v="3"/>
    <s v="CA"/>
    <s v="CAD"/>
    <n v="1433206020"/>
    <x v="3874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x v="349"/>
    <n v="2065"/>
    <x v="3"/>
    <s v="US"/>
    <s v="USD"/>
    <n v="1400467759"/>
    <x v="3875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x v="1"/>
    <n v="6210"/>
    <x v="3"/>
    <s v="SE"/>
    <s v="SEK"/>
    <n v="1487592090"/>
    <x v="3876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x v="56"/>
    <n v="206743.09"/>
    <x v="3"/>
    <s v="US"/>
    <s v="USD"/>
    <n v="1408021098"/>
    <x v="3877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x v="146"/>
    <n v="33393.339999999997"/>
    <x v="3"/>
    <s v="US"/>
    <s v="USD"/>
    <n v="1362938851"/>
    <x v="3878"/>
    <b v="1"/>
    <n v="253"/>
    <b v="1"/>
    <s v="technology/hardware"/>
    <n v="209"/>
    <n v="131.99"/>
    <x v="1"/>
    <s v="hardware"/>
    <x v="3878"/>
    <d v="2013-03-10T18:07:31"/>
  </r>
  <r>
    <n v="2857"/>
    <s v="Los Tradicionales"/>
    <s v="Somos una compaÃ±Ã­a de teatro independiente. Y en el 2017 queremos arrancar con el montaje de 3 obras._x000a_3 elencos, 3 espacios."/>
    <x v="88"/>
    <n v="7500"/>
    <x v="1"/>
    <s v="MX"/>
    <s v="MXN"/>
    <n v="1487613600"/>
    <x v="3879"/>
    <b v="0"/>
    <n v="15"/>
    <b v="0"/>
    <s v="theater/plays"/>
    <n v="20"/>
    <n v="500"/>
    <x v="8"/>
    <s v="plays"/>
    <x v="3879"/>
    <d v="2017-02-20T18:00:00"/>
  </r>
  <r>
    <n v="1283"/>
    <s v="Sketching In Stereo 3rd Album!"/>
    <s v="Our 3rd album is halfway complete, but we need your help to record, mix and master the final product!"/>
    <x v="26"/>
    <n v="2110.5"/>
    <x v="3"/>
    <s v="US"/>
    <s v="USD"/>
    <n v="1362974400"/>
    <x v="3880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x v="60"/>
    <n v="168829.14"/>
    <x v="3"/>
    <s v="US"/>
    <s v="USD"/>
    <n v="1450486800"/>
    <x v="3881"/>
    <b v="1"/>
    <n v="644"/>
    <b v="1"/>
    <s v="technology/hardware"/>
    <n v="211"/>
    <n v="262.16000000000003"/>
    <x v="1"/>
    <s v="hardware"/>
    <x v="3881"/>
    <d v="2015-12-19T01:00:00"/>
  </r>
  <r>
    <n v="3845"/>
    <s v="Marilyn Madness &amp; Me"/>
    <s v="He met Marilyn. He became obsessed with Norma Jean. That changed everything._x000a__x000a_                                A play by Frank Furino"/>
    <x v="97"/>
    <n v="842"/>
    <x v="1"/>
    <s v="US"/>
    <s v="USD"/>
    <n v="1443711774"/>
    <x v="3882"/>
    <b v="1"/>
    <n v="12"/>
    <b v="0"/>
    <s v="theater/plays"/>
    <n v="2"/>
    <n v="70.17"/>
    <x v="8"/>
    <s v="plays"/>
    <x v="3882"/>
    <d v="2015-10-01T15:02:54"/>
  </r>
  <r>
    <n v="3648"/>
    <s v="Moth Theater Lives"/>
    <s v="Help Moth Live! Support Moth and its artist collective to achieve its 2014/15 season."/>
    <x v="97"/>
    <n v="40153"/>
    <x v="3"/>
    <s v="US"/>
    <s v="USD"/>
    <n v="1412492445"/>
    <x v="3883"/>
    <b v="0"/>
    <n v="73"/>
    <b v="1"/>
    <s v="theater/plays"/>
    <n v="100"/>
    <n v="550.04"/>
    <x v="8"/>
    <s v="plays"/>
    <x v="3883"/>
    <d v="2014-10-05T07:00:45"/>
  </r>
  <r>
    <n v="1383"/>
    <s v="Help Monochrome Seasons Fund His New Album ''Space Culture''"/>
    <s v="Instrumental Post-Rock meets Progressive Rock &amp; Cinematic atmospheres. Get your dose of blissful guitar tones, grooves &amp; live strings!"/>
    <x v="84"/>
    <n v="4673"/>
    <x v="3"/>
    <s v="CA"/>
    <s v="CAD"/>
    <n v="1482457678"/>
    <x v="3884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x v="13"/>
    <n v="106222"/>
    <x v="3"/>
    <s v="US"/>
    <s v="USD"/>
    <n v="1478516737"/>
    <x v="3885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x v="6"/>
    <n v="1273"/>
    <x v="3"/>
    <s v="US"/>
    <s v="USD"/>
    <n v="1401385800"/>
    <x v="3886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x v="27"/>
    <n v="25577.56"/>
    <x v="3"/>
    <s v="US"/>
    <s v="USD"/>
    <n v="1377960012"/>
    <x v="3887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89"/>
    <n v="1066"/>
    <x v="3"/>
    <s v="US"/>
    <s v="USD"/>
    <n v="1285995540"/>
    <x v="3888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x v="88"/>
    <n v="81316"/>
    <x v="3"/>
    <s v="US"/>
    <s v="USD"/>
    <n v="1439618400"/>
    <x v="3889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x v="9"/>
    <n v="10678"/>
    <x v="3"/>
    <s v="US"/>
    <s v="USD"/>
    <n v="1460917119"/>
    <x v="3890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x v="7"/>
    <n v="2580"/>
    <x v="3"/>
    <s v="US"/>
    <s v="USD"/>
    <n v="1273911000"/>
    <x v="3891"/>
    <b v="1"/>
    <n v="33"/>
    <b v="1"/>
    <s v="photography/photobooks"/>
    <n v="215"/>
    <n v="78.180000000000007"/>
    <x v="7"/>
    <s v="photobooks"/>
    <x v="3891"/>
    <d v="2010-05-15T08:10:00"/>
  </r>
  <r>
    <n v="3691"/>
    <s v="Most Dangerous Man in America (WEB DuBois) by Amiri  Baraka"/>
    <s v="World Premiere of last play written by Amiri Baraka"/>
    <x v="97"/>
    <n v="51184"/>
    <x v="3"/>
    <s v="US"/>
    <s v="USD"/>
    <n v="1425272340"/>
    <x v="3892"/>
    <b v="0"/>
    <n v="274"/>
    <b v="1"/>
    <s v="theater/plays"/>
    <n v="128"/>
    <n v="186.8"/>
    <x v="8"/>
    <s v="plays"/>
    <x v="3892"/>
    <d v="2015-03-02T04:59:00"/>
  </r>
  <r>
    <n v="2002"/>
    <s v="JeVois: Open-Source Quad-Core Smart Machine Vision Camera"/>
    <s v="Open-source quad-core camera effortlessly adds powerful machine vision to all your PC/Arduino/Raspberry Pi projects"/>
    <x v="13"/>
    <n v="108397.11"/>
    <x v="3"/>
    <s v="US"/>
    <s v="USD"/>
    <n v="1485191143"/>
    <x v="389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x v="76"/>
    <n v="545"/>
    <x v="3"/>
    <s v="DE"/>
    <s v="EUR"/>
    <n v="1477422000"/>
    <x v="3894"/>
    <b v="0"/>
    <n v="28"/>
    <b v="1"/>
    <s v="music/metal"/>
    <n v="218"/>
    <n v="19.46"/>
    <x v="3"/>
    <s v="metal"/>
    <x v="3894"/>
    <d v="2016-10-25T19:00:00"/>
  </r>
  <r>
    <n v="2884"/>
    <s v="The Lizard King, a play by Jay Jeff Jones"/>
    <s v="Come explore the dream world of Jim Morrison, rock singer, mystic, poet, shaman."/>
    <x v="67"/>
    <n v="185"/>
    <x v="1"/>
    <s v="US"/>
    <s v="USD"/>
    <n v="1417800435"/>
    <x v="3895"/>
    <b v="0"/>
    <n v="4"/>
    <b v="0"/>
    <s v="theater/plays"/>
    <n v="0"/>
    <n v="46.25"/>
    <x v="8"/>
    <s v="plays"/>
    <x v="3895"/>
    <d v="2014-12-05T17:27:15"/>
  </r>
  <r>
    <n v="1386"/>
    <s v="MALTESE CROSS: The First Album"/>
    <s v="We are a classic hard rock/heavy metal band just trying to keep rock alive!"/>
    <x v="48"/>
    <n v="875"/>
    <x v="3"/>
    <s v="US"/>
    <s v="USD"/>
    <n v="1438183889"/>
    <x v="3896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x v="59"/>
    <n v="4372"/>
    <x v="3"/>
    <s v="US"/>
    <s v="USD"/>
    <n v="1408818683"/>
    <x v="3897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x v="26"/>
    <n v="2195"/>
    <x v="3"/>
    <s v="US"/>
    <s v="USD"/>
    <n v="1298680630"/>
    <x v="3898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x v="29"/>
    <n v="5509"/>
    <x v="3"/>
    <s v="CA"/>
    <s v="CAD"/>
    <n v="1489320642"/>
    <x v="3899"/>
    <b v="0"/>
    <n v="147"/>
    <b v="1"/>
    <s v="games/tabletop games"/>
    <n v="220"/>
    <n v="37.479999999999997"/>
    <x v="5"/>
    <s v="tabletop games"/>
    <x v="3899"/>
    <d v="2017-03-12T12:10:42"/>
  </r>
  <r>
    <n v="2863"/>
    <s v="Equality Theatre"/>
    <s v="I would like to start a Acting Company that supports and includes LGBTQ youth and young adults in very conservative North Texas"/>
    <x v="13"/>
    <n v="20"/>
    <x v="1"/>
    <s v="US"/>
    <s v="USD"/>
    <n v="1410279123"/>
    <x v="3900"/>
    <b v="0"/>
    <n v="1"/>
    <b v="0"/>
    <s v="theater/plays"/>
    <n v="0"/>
    <n v="20"/>
    <x v="8"/>
    <s v="plays"/>
    <x v="3900"/>
    <d v="2014-09-09T16:12:03"/>
  </r>
  <r>
    <n v="2256"/>
    <s v="Bitcoin Empire"/>
    <s v="Build your crypto-currency empire and sabotage your opponents. A deck building, card game. 2-4 players. 15 minutes."/>
    <x v="431"/>
    <n v="1069"/>
    <x v="3"/>
    <s v="GB"/>
    <s v="GBP"/>
    <n v="1479811846"/>
    <x v="3901"/>
    <b v="0"/>
    <n v="50"/>
    <b v="1"/>
    <s v="games/tabletop games"/>
    <n v="223"/>
    <n v="21.38"/>
    <x v="5"/>
    <s v="tabletop games"/>
    <x v="3901"/>
    <d v="2016-11-22T10:50:46"/>
  </r>
  <r>
    <n v="2894"/>
    <s v="How Could You Do This To Me (The Stage Play)"/>
    <s v="This Is A Story About A Woman A Man And A Woman"/>
    <x v="13"/>
    <n v="0"/>
    <x v="1"/>
    <s v="US"/>
    <s v="USD"/>
    <n v="1428100815"/>
    <x v="3902"/>
    <b v="0"/>
    <n v="0"/>
    <b v="0"/>
    <s v="theater/plays"/>
    <n v="0"/>
    <n v="0"/>
    <x v="8"/>
    <s v="plays"/>
    <x v="3902"/>
    <d v="2015-04-03T22:40:15"/>
  </r>
  <r>
    <n v="2608"/>
    <s v="Giant Leaps in Space Poster Series"/>
    <s v="Giant Leaps featuring the historic missions of human spaceflight is the third in our series of space exploration prints"/>
    <x v="40"/>
    <n v="17914"/>
    <x v="3"/>
    <s v="US"/>
    <s v="USD"/>
    <n v="1489536000"/>
    <x v="3903"/>
    <b v="1"/>
    <n v="304"/>
    <b v="1"/>
    <s v="technology/space exploration"/>
    <n v="224"/>
    <n v="58.93"/>
    <x v="1"/>
    <s v="space exploration"/>
    <x v="3903"/>
    <d v="2017-03-15T00:00:00"/>
  </r>
  <r>
    <n v="3993"/>
    <s v="Invincible Diamonds: A Survivor's Guide"/>
    <s v="I am seeking to turn my collection of urban poetry into a stage play. My desire is to inspire victims to heal."/>
    <x v="13"/>
    <n v="3"/>
    <x v="1"/>
    <s v="US"/>
    <s v="USD"/>
    <n v="1431549912"/>
    <x v="3904"/>
    <b v="0"/>
    <n v="1"/>
    <b v="0"/>
    <s v="theater/plays"/>
    <n v="0"/>
    <n v="3"/>
    <x v="8"/>
    <s v="plays"/>
    <x v="3904"/>
    <d v="2015-05-13T20:45:12"/>
  </r>
  <r>
    <n v="1953"/>
    <s v="NTH Music Synthesizer"/>
    <s v="The NTH is an open source music synthesizer featuring instant fun, awesome sound, and a hackable design."/>
    <x v="41"/>
    <n v="33892"/>
    <x v="3"/>
    <s v="US"/>
    <s v="USD"/>
    <n v="1330657200"/>
    <x v="390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x v="432"/>
    <n v="74134"/>
    <x v="3"/>
    <s v="GB"/>
    <s v="GBP"/>
    <n v="1354233296"/>
    <x v="390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x v="25"/>
    <n v="3385"/>
    <x v="3"/>
    <s v="US"/>
    <s v="USD"/>
    <n v="1298167001"/>
    <x v="3907"/>
    <b v="0"/>
    <n v="36"/>
    <b v="1"/>
    <s v="music/indie rock"/>
    <n v="226"/>
    <n v="94.03"/>
    <x v="3"/>
    <s v="indie rock"/>
    <x v="3907"/>
    <d v="2011-02-20T01:56:41"/>
  </r>
  <r>
    <n v="3139"/>
    <s v="Casa Calabaza, Premio Nacional de Teatro Penitenciario."/>
    <s v="Conoce y apoya el teatro de calidad que se escribe desde los centros penitenciarios, como es el caso de Casa Calabaza, de Maye Moreno."/>
    <x v="13"/>
    <n v="2700"/>
    <x v="2"/>
    <s v="MX"/>
    <s v="MXN"/>
    <n v="1490416380"/>
    <x v="3908"/>
    <b v="0"/>
    <n v="6"/>
    <b v="0"/>
    <s v="theater/plays"/>
    <n v="5"/>
    <n v="450"/>
    <x v="8"/>
    <s v="plays"/>
    <x v="3908"/>
    <d v="2017-03-25T04:33:00"/>
  </r>
  <r>
    <n v="285"/>
    <s v="The Phantom Tollbooth: Beyond Expectations - Final Push"/>
    <s v="A documentary about the classic children's book, its creators, and the lasting impact over half a century and beyond."/>
    <x v="64"/>
    <n v="32035.51"/>
    <x v="3"/>
    <s v="US"/>
    <s v="USD"/>
    <n v="1379614128"/>
    <x v="3909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x v="295"/>
    <n v="7876"/>
    <x v="3"/>
    <s v="US"/>
    <s v="USD"/>
    <n v="1346464800"/>
    <x v="3910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x v="25"/>
    <n v="3500"/>
    <x v="3"/>
    <s v="US"/>
    <s v="USD"/>
    <n v="1335540694"/>
    <x v="3911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x v="5"/>
    <n v="46643.07"/>
    <x v="3"/>
    <s v="GB"/>
    <s v="GBP"/>
    <n v="1469119526"/>
    <x v="3912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x v="13"/>
    <n v="117210.24000000001"/>
    <x v="3"/>
    <s v="US"/>
    <s v="USD"/>
    <n v="1405002663"/>
    <x v="391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x v="9"/>
    <n v="11745"/>
    <x v="3"/>
    <s v="US"/>
    <s v="USD"/>
    <n v="1423165441"/>
    <x v="3914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x v="59"/>
    <n v="4743"/>
    <x v="3"/>
    <s v="GB"/>
    <s v="GBP"/>
    <n v="1434837861"/>
    <x v="3915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x v="76"/>
    <n v="595"/>
    <x v="3"/>
    <s v="US"/>
    <s v="USD"/>
    <n v="1354756714"/>
    <x v="3916"/>
    <b v="0"/>
    <n v="18"/>
    <b v="1"/>
    <s v="publishing/nonfiction"/>
    <n v="238"/>
    <n v="33.06"/>
    <x v="2"/>
    <s v="nonfiction"/>
    <x v="3916"/>
    <d v="2012-12-06T01:18:34"/>
  </r>
  <r>
    <n v="3146"/>
    <s v="SoÃ±Ã© una ciudad amurallada"/>
    <s v="Somos... Podemos... Amamos... Nuestra muralla, nuestra utopÃ­a. Que el amor sea el lÃ­mite"/>
    <x v="13"/>
    <n v="5250"/>
    <x v="2"/>
    <s v="MX"/>
    <s v="MXN"/>
    <n v="1492356166"/>
    <x v="3917"/>
    <b v="0"/>
    <n v="12"/>
    <b v="0"/>
    <s v="theater/plays"/>
    <n v="11"/>
    <n v="437.5"/>
    <x v="8"/>
    <s v="plays"/>
    <x v="3917"/>
    <d v="2017-04-16T15:22:46"/>
  </r>
  <r>
    <n v="262"/>
    <s v="The Last Cosmonaut"/>
    <s v="He can never die. He will live forever. He is the last cosmonaut, and this is his story."/>
    <x v="29"/>
    <n v="6000"/>
    <x v="3"/>
    <s v="US"/>
    <s v="USD"/>
    <n v="1298699828"/>
    <x v="391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x v="433"/>
    <n v="301"/>
    <x v="3"/>
    <s v="US"/>
    <s v="USD"/>
    <n v="1317099540"/>
    <x v="3919"/>
    <b v="0"/>
    <n v="13"/>
    <b v="1"/>
    <s v="music/indie rock"/>
    <n v="241"/>
    <n v="23.15"/>
    <x v="3"/>
    <s v="indie rock"/>
    <x v="3919"/>
    <d v="2011-09-27T04:59:00"/>
  </r>
  <r>
    <n v="3893"/>
    <s v="MY PRIVATE REVOLUTION"/>
    <s v="An inspiring story of a young girl's journey from childhood to adulthood told through monologue, dialogue, poetry and music and dance."/>
    <x v="13"/>
    <n v="10775"/>
    <x v="1"/>
    <s v="US"/>
    <s v="USD"/>
    <n v="1404194400"/>
    <x v="3920"/>
    <b v="0"/>
    <n v="84"/>
    <b v="0"/>
    <s v="theater/plays"/>
    <n v="22"/>
    <n v="128.27000000000001"/>
    <x v="8"/>
    <s v="plays"/>
    <x v="3920"/>
    <d v="2014-07-01T06:00:00"/>
  </r>
  <r>
    <n v="3909"/>
    <s v="Woman2Woman"/>
    <s v="I am trying to put on a gospel comedy stage play that is full of laughter and life lessons as well that will change your life forever,"/>
    <x v="49"/>
    <n v="135"/>
    <x v="1"/>
    <s v="US"/>
    <s v="USD"/>
    <n v="1410424642"/>
    <x v="3921"/>
    <b v="0"/>
    <n v="4"/>
    <b v="0"/>
    <s v="theater/plays"/>
    <n v="0"/>
    <n v="33.75"/>
    <x v="8"/>
    <s v="plays"/>
    <x v="3921"/>
    <d v="2014-09-11T08:37:22"/>
  </r>
  <r>
    <n v="2224"/>
    <s v="The Dread House (Pathfinder/5th Edition/Call of Cthulhu)"/>
    <s v="The most haunted house in the world, presented with multiple storylines, in multiple time periods, and for multiple RPG systems."/>
    <x v="30"/>
    <n v="24315"/>
    <x v="3"/>
    <s v="US"/>
    <s v="USD"/>
    <n v="1477767600"/>
    <x v="3922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x v="50"/>
    <n v="73818.240000000005"/>
    <x v="3"/>
    <s v="US"/>
    <s v="USD"/>
    <n v="1389812400"/>
    <x v="3923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x v="9"/>
    <n v="12321"/>
    <x v="3"/>
    <s v="US"/>
    <s v="USD"/>
    <n v="1349567475"/>
    <x v="3924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x v="25"/>
    <n v="3700"/>
    <x v="3"/>
    <s v="US"/>
    <s v="USD"/>
    <n v="1370011370"/>
    <x v="3925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x v="13"/>
    <n v="123920"/>
    <x v="3"/>
    <s v="US"/>
    <s v="USD"/>
    <n v="1417611645"/>
    <x v="3926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x v="1"/>
    <n v="7445.14"/>
    <x v="3"/>
    <s v="US"/>
    <s v="USD"/>
    <n v="1384557303"/>
    <x v="3927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x v="27"/>
    <n v="30037.01"/>
    <x v="3"/>
    <s v="US"/>
    <s v="USD"/>
    <n v="1440702910"/>
    <x v="3928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x v="219"/>
    <n v="1750"/>
    <x v="3"/>
    <s v="US"/>
    <s v="USD"/>
    <n v="1469059986"/>
    <x v="3929"/>
    <b v="0"/>
    <n v="26"/>
    <b v="1"/>
    <s v="music/rock"/>
    <n v="250"/>
    <n v="67.31"/>
    <x v="3"/>
    <s v="rock"/>
    <x v="3929"/>
    <d v="2016-07-21T00:13:06"/>
  </r>
  <r>
    <n v="3918"/>
    <s v="The Singing Teacher"/>
    <s v="A fantastic new comedy coming to the West End 2014.  An Alan Ayckbourn meets Richard Curtis style comedy. Who knew singing was therapy!"/>
    <x v="49"/>
    <n v="120"/>
    <x v="1"/>
    <s v="GB"/>
    <s v="GBP"/>
    <n v="1407168000"/>
    <x v="3930"/>
    <b v="0"/>
    <n v="3"/>
    <b v="0"/>
    <s v="theater/plays"/>
    <n v="0"/>
    <n v="40"/>
    <x v="8"/>
    <s v="plays"/>
    <x v="3930"/>
    <d v="2014-08-04T16:00:00"/>
  </r>
  <r>
    <n v="1376"/>
    <s v="Dead Pirates / HIGHMARE LP 2nd pressing"/>
    <s v="Dead Pirates are planning a second pressing of HIGHMARE LP, who wants one ?"/>
    <x v="434"/>
    <n v="9342"/>
    <x v="3"/>
    <s v="GB"/>
    <s v="GBP"/>
    <n v="1480784606"/>
    <x v="3931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x v="41"/>
    <n v="37994"/>
    <x v="3"/>
    <s v="US"/>
    <s v="USD"/>
    <n v="1465797540"/>
    <x v="3932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x v="9"/>
    <n v="12627"/>
    <x v="3"/>
    <s v="US"/>
    <s v="USD"/>
    <n v="1485722053"/>
    <x v="393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x v="5"/>
    <n v="50863"/>
    <x v="3"/>
    <s v="SE"/>
    <s v="SEK"/>
    <n v="1433106000"/>
    <x v="3934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x v="59"/>
    <n v="5080"/>
    <x v="3"/>
    <s v="US"/>
    <s v="USD"/>
    <n v="1416542400"/>
    <x v="3935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x v="30"/>
    <n v="25445"/>
    <x v="3"/>
    <s v="US"/>
    <s v="USD"/>
    <n v="1434307537"/>
    <x v="3936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x v="6"/>
    <n v="1535"/>
    <x v="3"/>
    <s v="US"/>
    <s v="USD"/>
    <n v="1346950900"/>
    <x v="3937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x v="435"/>
    <n v="508525.01"/>
    <x v="3"/>
    <s v="US"/>
    <s v="USD"/>
    <n v="1470466800"/>
    <x v="3938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x v="7"/>
    <n v="3122"/>
    <x v="3"/>
    <s v="GB"/>
    <s v="GBP"/>
    <n v="1476425082"/>
    <x v="3939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x v="436"/>
    <n v="231543.12"/>
    <x v="3"/>
    <s v="IT"/>
    <s v="EUR"/>
    <n v="1461306772"/>
    <x v="3940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x v="85"/>
    <n v="9121"/>
    <x v="3"/>
    <s v="US"/>
    <s v="USD"/>
    <n v="1451530800"/>
    <x v="3941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x v="9"/>
    <n v="13114"/>
    <x v="3"/>
    <s v="US"/>
    <s v="USD"/>
    <n v="1326330000"/>
    <x v="3942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x v="48"/>
    <n v="1050"/>
    <x v="3"/>
    <s v="US"/>
    <s v="USD"/>
    <n v="1362211140"/>
    <x v="394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x v="171"/>
    <n v="1052110.8700000001"/>
    <x v="3"/>
    <s v="US"/>
    <s v="USD"/>
    <n v="1384488000"/>
    <x v="3944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x v="4"/>
    <n v="10610"/>
    <x v="3"/>
    <s v="US"/>
    <s v="USD"/>
    <n v="1330671540"/>
    <x v="394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x v="27"/>
    <n v="31754.69"/>
    <x v="3"/>
    <s v="US"/>
    <s v="USD"/>
    <n v="1456047228"/>
    <x v="3946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x v="173"/>
    <n v="797"/>
    <x v="3"/>
    <s v="US"/>
    <s v="USD"/>
    <n v="1335113976"/>
    <x v="3947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x v="27"/>
    <n v="32075"/>
    <x v="3"/>
    <s v="US"/>
    <s v="USD"/>
    <n v="1436396313"/>
    <x v="3948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x v="1"/>
    <n v="8014"/>
    <x v="3"/>
    <s v="US"/>
    <s v="USD"/>
    <n v="1481184000"/>
    <x v="3949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x v="221"/>
    <n v="39137"/>
    <x v="3"/>
    <s v="GB"/>
    <s v="GBP"/>
    <n v="1450467539"/>
    <x v="3950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x v="9"/>
    <n v="13534"/>
    <x v="3"/>
    <s v="US"/>
    <s v="USD"/>
    <n v="1461354544"/>
    <x v="3951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x v="59"/>
    <n v="5414"/>
    <x v="3"/>
    <s v="IT"/>
    <s v="EUR"/>
    <n v="1451861940"/>
    <x v="3952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x v="59"/>
    <n v="5437"/>
    <x v="3"/>
    <s v="US"/>
    <s v="USD"/>
    <n v="1355609510"/>
    <x v="3953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x v="75"/>
    <n v="24505"/>
    <x v="3"/>
    <s v="ES"/>
    <s v="EUR"/>
    <n v="1470469938"/>
    <x v="3954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x v="46"/>
    <n v="18066"/>
    <x v="3"/>
    <s v="GB"/>
    <s v="GBP"/>
    <n v="1402389180"/>
    <x v="3955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x v="59"/>
    <n v="5574"/>
    <x v="3"/>
    <s v="US"/>
    <s v="USD"/>
    <n v="1470962274"/>
    <x v="3956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x v="4"/>
    <n v="11215"/>
    <x v="3"/>
    <s v="CA"/>
    <s v="CAD"/>
    <n v="1459483200"/>
    <x v="395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x v="9"/>
    <n v="14055"/>
    <x v="3"/>
    <s v="US"/>
    <s v="USD"/>
    <n v="1411522897"/>
    <x v="3958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x v="5"/>
    <n v="56146"/>
    <x v="3"/>
    <s v="US"/>
    <s v="USD"/>
    <n v="1475390484"/>
    <x v="3959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x v="1"/>
    <n v="8447"/>
    <x v="3"/>
    <s v="US"/>
    <s v="USD"/>
    <n v="1485907200"/>
    <x v="3960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x v="9"/>
    <n v="14166"/>
    <x v="3"/>
    <s v="US"/>
    <s v="USD"/>
    <n v="1364342151"/>
    <x v="396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x v="5"/>
    <n v="56618"/>
    <x v="3"/>
    <s v="US"/>
    <s v="USD"/>
    <n v="1481328004"/>
    <x v="3962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x v="13"/>
    <n v="142483"/>
    <x v="3"/>
    <s v="US"/>
    <s v="USD"/>
    <n v="1480777515"/>
    <x v="3963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x v="30"/>
    <n v="28474"/>
    <x v="3"/>
    <s v="US"/>
    <s v="USD"/>
    <n v="1453737600"/>
    <x v="3964"/>
    <b v="1"/>
    <n v="266"/>
    <b v="1"/>
    <s v="games/tabletop games"/>
    <n v="285"/>
    <n v="107.05"/>
    <x v="5"/>
    <s v="tabletop games"/>
    <x v="3964"/>
    <d v="2016-01-25T16:00:00"/>
  </r>
  <r>
    <n v="4098"/>
    <s v="Life is simple"/>
    <s v="Community Youth play, written by and performed by the youth about finding joy in the simple things in life"/>
    <x v="70"/>
    <n v="0"/>
    <x v="1"/>
    <s v="US"/>
    <s v="USD"/>
    <n v="1465060797"/>
    <x v="3965"/>
    <b v="0"/>
    <n v="0"/>
    <b v="0"/>
    <s v="theater/plays"/>
    <n v="0"/>
    <n v="0"/>
    <x v="8"/>
    <s v="plays"/>
    <x v="3965"/>
    <d v="2016-06-04T17:19:57"/>
  </r>
  <r>
    <n v="2255"/>
    <s v="Jumbo Jets - Jet Set Expansion Set #2"/>
    <s v="This is the second set of 5 expansions for our route-building game, Jet Set!"/>
    <x v="437"/>
    <n v="11323"/>
    <x v="3"/>
    <s v="US"/>
    <s v="USD"/>
    <n v="1462661451"/>
    <x v="3966"/>
    <b v="0"/>
    <n v="271"/>
    <b v="1"/>
    <s v="games/tabletop games"/>
    <n v="287"/>
    <n v="41.78"/>
    <x v="5"/>
    <s v="tabletop games"/>
    <x v="3966"/>
    <d v="2016-05-07T22:50:51"/>
  </r>
  <r>
    <n v="3977"/>
    <s v="Tales of a Dragon KNIGHT"/>
    <s v="Created for the greatest stages of the world, will captivate the hearts of its audience with a Powerful Story Line &amp; Magical creatures!"/>
    <x v="105"/>
    <n v="1305"/>
    <x v="1"/>
    <s v="US"/>
    <s v="USD"/>
    <n v="1469213732"/>
    <x v="3967"/>
    <b v="0"/>
    <n v="6"/>
    <b v="0"/>
    <s v="theater/plays"/>
    <n v="1"/>
    <n v="217.5"/>
    <x v="8"/>
    <s v="plays"/>
    <x v="3967"/>
    <d v="2016-07-22T18:55:32"/>
  </r>
  <r>
    <n v="2079"/>
    <s v="Pi PoE Switch HAT - power over Ethernet for Raspberry Pi"/>
    <s v="A power over Ethernet (PoE) add on board (HAT) for your Raspberry Pi with power management. Reduce the clutter of cables with Pi PoE!"/>
    <x v="30"/>
    <n v="28817"/>
    <x v="3"/>
    <s v="GB"/>
    <s v="GBP"/>
    <n v="1435258800"/>
    <x v="3968"/>
    <b v="0"/>
    <n v="607"/>
    <b v="1"/>
    <s v="technology/hardware"/>
    <n v="288"/>
    <n v="47.47"/>
    <x v="1"/>
    <s v="hardware"/>
    <x v="3968"/>
    <d v="2015-06-25T19:00:00"/>
  </r>
  <r>
    <n v="3853"/>
    <s v="The Original Laughter Therapist"/>
    <s v="A dose of One-woman &quot;Dramedy&quot; to cure those daily blues is just what the doctor ordered!"/>
    <x v="56"/>
    <n v="26"/>
    <x v="1"/>
    <s v="US"/>
    <s v="USD"/>
    <n v="1409602178"/>
    <x v="3969"/>
    <b v="0"/>
    <n v="2"/>
    <b v="0"/>
    <s v="theater/plays"/>
    <n v="0"/>
    <n v="13"/>
    <x v="8"/>
    <s v="plays"/>
    <x v="3969"/>
    <d v="2014-09-01T20:09:38"/>
  </r>
  <r>
    <n v="1192"/>
    <s v="Other Worlds - A Make 100 Project"/>
    <s v="A macro landscape photography art book &amp; limited edition prints. A Make 100 project."/>
    <x v="99"/>
    <n v="290"/>
    <x v="3"/>
    <s v="GB"/>
    <s v="GBP"/>
    <n v="1486814978"/>
    <x v="3970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x v="26"/>
    <n v="2929"/>
    <x v="3"/>
    <s v="US"/>
    <s v="USD"/>
    <n v="1363806333"/>
    <x v="3971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x v="6"/>
    <n v="1755.01"/>
    <x v="3"/>
    <s v="US"/>
    <s v="USD"/>
    <n v="1391713248"/>
    <x v="3972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x v="49"/>
    <n v="176420"/>
    <x v="3"/>
    <s v="US"/>
    <s v="USD"/>
    <n v="1429391405"/>
    <x v="3973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x v="32"/>
    <n v="73552"/>
    <x v="3"/>
    <s v="US"/>
    <s v="USD"/>
    <n v="1482134340"/>
    <x v="3974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x v="11"/>
    <n v="16210"/>
    <x v="3"/>
    <s v="US"/>
    <s v="USD"/>
    <n v="1301792590"/>
    <x v="3975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x v="438"/>
    <n v="7326.88"/>
    <x v="3"/>
    <s v="GB"/>
    <s v="GBP"/>
    <n v="1439625059"/>
    <x v="3976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x v="38"/>
    <n v="597"/>
    <x v="3"/>
    <s v="GB"/>
    <s v="GBP"/>
    <n v="1479846507"/>
    <x v="397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x v="32"/>
    <n v="75029.48"/>
    <x v="3"/>
    <s v="US"/>
    <s v="USD"/>
    <n v="1414544400"/>
    <x v="3978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x v="30"/>
    <n v="30047.64"/>
    <x v="3"/>
    <s v="US"/>
    <s v="USD"/>
    <n v="1388383353"/>
    <x v="3979"/>
    <b v="1"/>
    <n v="429"/>
    <b v="1"/>
    <s v="technology/hardware"/>
    <n v="300"/>
    <n v="70.040000000000006"/>
    <x v="1"/>
    <s v="hardware"/>
    <x v="3979"/>
    <d v="2013-12-30T06:02:33"/>
  </r>
  <r>
    <n v="3557"/>
    <s v="Good Bread Alley"/>
    <s v="A play by April Yvette Thompson. A Gullah Healer Woman and an Afro-Cuban Priest forge a new world of magic &amp; dreams in Jim Crow Miami."/>
    <x v="56"/>
    <n v="100036"/>
    <x v="3"/>
    <s v="US"/>
    <s v="USD"/>
    <n v="1399271911"/>
    <x v="3980"/>
    <b v="0"/>
    <n v="558"/>
    <b v="1"/>
    <s v="theater/plays"/>
    <n v="100"/>
    <n v="179.28"/>
    <x v="8"/>
    <s v="plays"/>
    <x v="3980"/>
    <d v="2014-05-05T06:38:3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6"/>
    <n v="100824"/>
    <x v="3"/>
    <s v="SE"/>
    <s v="SEK"/>
    <n v="1432314209"/>
    <x v="3981"/>
    <b v="0"/>
    <n v="100"/>
    <b v="1"/>
    <s v="theater/plays"/>
    <n v="101"/>
    <n v="1008.24"/>
    <x v="8"/>
    <s v="plays"/>
    <x v="3981"/>
    <d v="2015-05-22T17:03:29"/>
  </r>
  <r>
    <n v="3025"/>
    <s v="The Other Room â€“ Cardiffâ€™s First Pub Theatre"/>
    <s v="Be part of building Cardiff's first pub theatre, located right in the city centre. Launching January 2015."/>
    <x v="29"/>
    <n v="7555"/>
    <x v="3"/>
    <s v="GB"/>
    <s v="GBP"/>
    <n v="1401465600"/>
    <x v="3982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x v="32"/>
    <n v="76047"/>
    <x v="3"/>
    <s v="US"/>
    <s v="USD"/>
    <n v="1481778000"/>
    <x v="3983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x v="106"/>
    <n v="106330.39"/>
    <x v="3"/>
    <s v="US"/>
    <s v="USD"/>
    <n v="1342330951"/>
    <x v="3984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x v="9"/>
    <n v="15273"/>
    <x v="3"/>
    <s v="US"/>
    <s v="USD"/>
    <n v="1292665405"/>
    <x v="398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x v="13"/>
    <n v="152579"/>
    <x v="3"/>
    <s v="DE"/>
    <s v="EUR"/>
    <n v="1479890743"/>
    <x v="3986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x v="6"/>
    <n v="1841"/>
    <x v="3"/>
    <s v="US"/>
    <s v="USD"/>
    <n v="1332029335"/>
    <x v="3987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x v="30"/>
    <n v="30866"/>
    <x v="3"/>
    <s v="US"/>
    <s v="USD"/>
    <n v="1405209600"/>
    <x v="3988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x v="89"/>
    <n v="1560"/>
    <x v="3"/>
    <s v="US"/>
    <s v="USD"/>
    <n v="1278111600"/>
    <x v="3989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x v="206"/>
    <n v="11345"/>
    <x v="3"/>
    <s v="US"/>
    <s v="USD"/>
    <n v="1385009940"/>
    <x v="3990"/>
    <b v="0"/>
    <n v="108"/>
    <b v="1"/>
    <s v="publishing/nonfiction"/>
    <n v="315"/>
    <n v="105.05"/>
    <x v="2"/>
    <s v="nonfiction"/>
    <x v="3990"/>
    <d v="2013-11-21T04:59:00"/>
  </r>
  <r>
    <n v="4092"/>
    <s v="A CRY FOR HELP"/>
    <s v="&quot;A Cry for Help is Riveting, Inspiring, and Mesmerizing. You will laugh, cry, and be thinking about your own Cry for Help&quot;"/>
    <x v="21"/>
    <n v="20"/>
    <x v="1"/>
    <s v="US"/>
    <s v="USD"/>
    <n v="1428205247"/>
    <x v="3991"/>
    <b v="0"/>
    <n v="1"/>
    <b v="0"/>
    <s v="theater/plays"/>
    <n v="0"/>
    <n v="20"/>
    <x v="8"/>
    <s v="plays"/>
    <x v="3991"/>
    <d v="2015-04-05T03:40:47"/>
  </r>
  <r>
    <n v="2070"/>
    <s v="DAN Cases A4-SFX - The World's Smallest Gaming Tower Case"/>
    <s v="The A4-SFX is a project with the goal of creating the smallest case possible while still using high-end standardized components."/>
    <x v="74"/>
    <n v="396659"/>
    <x v="3"/>
    <s v="DE"/>
    <s v="EUR"/>
    <n v="1467128723"/>
    <x v="3992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x v="439"/>
    <n v="22991.01"/>
    <x v="3"/>
    <s v="US"/>
    <s v="USD"/>
    <n v="1468445382"/>
    <x v="3993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x v="50"/>
    <n v="96015.9"/>
    <x v="3"/>
    <s v="US"/>
    <s v="USD"/>
    <n v="1471564491"/>
    <x v="3994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x v="25"/>
    <n v="4804"/>
    <x v="3"/>
    <s v="US"/>
    <s v="USD"/>
    <n v="1461722400"/>
    <x v="3995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x v="34"/>
    <n v="40280"/>
    <x v="3"/>
    <s v="IE"/>
    <s v="EUR"/>
    <n v="1428493379"/>
    <x v="3996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x v="27"/>
    <n v="39131"/>
    <x v="3"/>
    <s v="US"/>
    <s v="USD"/>
    <n v="1415827200"/>
    <x v="3997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x v="29"/>
    <n v="8173"/>
    <x v="3"/>
    <s v="US"/>
    <s v="USD"/>
    <n v="1395876250"/>
    <x v="3998"/>
    <b v="0"/>
    <n v="84"/>
    <b v="1"/>
    <s v="games/tabletop games"/>
    <n v="327"/>
    <n v="97.3"/>
    <x v="5"/>
    <s v="tabletop games"/>
    <x v="3998"/>
    <d v="2014-03-26T23:24:10"/>
  </r>
  <r>
    <n v="2876"/>
    <s v="The Sins of Bad People  Urban Stage Play"/>
    <s v="Charlotte NC playwright looking to showcase a series of three stage plays.  Plays are funny, completed and ready to run!"/>
    <x v="43"/>
    <n v="0"/>
    <x v="1"/>
    <s v="US"/>
    <s v="USD"/>
    <n v="1437069079"/>
    <x v="3999"/>
    <b v="0"/>
    <n v="0"/>
    <b v="0"/>
    <s v="theater/plays"/>
    <n v="0"/>
    <n v="0"/>
    <x v="8"/>
    <s v="plays"/>
    <x v="3999"/>
    <d v="2015-07-16T17:51:19"/>
  </r>
  <r>
    <n v="2233"/>
    <s v="Cadaver - A Card Game For Aspiring Necromancers"/>
    <s v="Cadaver is a lighthearted game of friendly necromancy! Players compete to resurrect as many bodies as possible!"/>
    <x v="29"/>
    <n v="8301"/>
    <x v="3"/>
    <s v="GB"/>
    <s v="GBP"/>
    <n v="1450051200"/>
    <x v="4000"/>
    <b v="0"/>
    <n v="391"/>
    <b v="1"/>
    <s v="games/tabletop games"/>
    <n v="332"/>
    <n v="21.23"/>
    <x v="5"/>
    <s v="tabletop games"/>
    <x v="4000"/>
    <d v="2015-12-14T00:00:00"/>
  </r>
  <r>
    <n v="2902"/>
    <s v="Bring the iconic story of Leontyne Price to the stage."/>
    <s v="Help me honor and bring &quot;The American Soprano&quot; Leontyne Price back to the stage one more time."/>
    <x v="43"/>
    <n v="25"/>
    <x v="1"/>
    <s v="US"/>
    <s v="USD"/>
    <n v="1440412396"/>
    <x v="4001"/>
    <b v="0"/>
    <n v="1"/>
    <b v="0"/>
    <s v="theater/plays"/>
    <n v="0"/>
    <n v="25"/>
    <x v="8"/>
    <s v="plays"/>
    <x v="4001"/>
    <d v="2015-08-24T10:33:16"/>
  </r>
  <r>
    <n v="2909"/>
    <s v="CONVERSATIONS WITH AN AVERAGE JOE"/>
    <s v="CONVERSATIONS WITH AN AVERAGE JOE tells our stories exposing those in charge of our lives and tells how to take control of country back"/>
    <x v="138"/>
    <n v="20"/>
    <x v="1"/>
    <s v="US"/>
    <s v="USD"/>
    <n v="1416944760"/>
    <x v="4002"/>
    <b v="0"/>
    <n v="1"/>
    <b v="0"/>
    <s v="theater/plays"/>
    <n v="0"/>
    <n v="20"/>
    <x v="8"/>
    <s v="plays"/>
    <x v="4002"/>
    <d v="2014-11-25T19:46:00"/>
  </r>
  <r>
    <n v="1030"/>
    <s v="The Gothsicles - I FEEL SICLE"/>
    <s v="Help fund the latest Gothsicles mega-album, I FEEL SICLE!"/>
    <x v="59"/>
    <n v="6842"/>
    <x v="3"/>
    <s v="US"/>
    <s v="USD"/>
    <n v="1473680149"/>
    <x v="4003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x v="4"/>
    <n v="13864"/>
    <x v="3"/>
    <s v="GB"/>
    <s v="GBP"/>
    <n v="1373751325"/>
    <x v="4004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x v="56"/>
    <n v="348018"/>
    <x v="3"/>
    <s v="ES"/>
    <s v="EUR"/>
    <n v="1436680958"/>
    <x v="4005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x v="173"/>
    <n v="1050.5"/>
    <x v="3"/>
    <s v="US"/>
    <s v="USD"/>
    <n v="1296953209"/>
    <x v="4006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x v="40"/>
    <n v="28067.57"/>
    <x v="3"/>
    <s v="US"/>
    <s v="USD"/>
    <n v="1369637940"/>
    <x v="4007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x v="1"/>
    <n v="10554.11"/>
    <x v="3"/>
    <s v="US"/>
    <s v="USD"/>
    <n v="1445054400"/>
    <x v="4008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x v="13"/>
    <n v="176524"/>
    <x v="3"/>
    <s v="US"/>
    <s v="USD"/>
    <n v="1455933653"/>
    <x v="4009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x v="71"/>
    <n v="63527"/>
    <x v="3"/>
    <s v="US"/>
    <s v="USD"/>
    <n v="1415779140"/>
    <x v="4010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x v="13"/>
    <n v="177412.01"/>
    <x v="3"/>
    <s v="DE"/>
    <s v="EUR"/>
    <n v="1459684862"/>
    <x v="4011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x v="9"/>
    <n v="17731"/>
    <x v="3"/>
    <s v="US"/>
    <s v="USD"/>
    <n v="1393542000"/>
    <x v="401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x v="29"/>
    <n v="9030"/>
    <x v="3"/>
    <s v="US"/>
    <s v="USD"/>
    <n v="1409099481"/>
    <x v="4013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x v="5"/>
    <n v="74026"/>
    <x v="3"/>
    <s v="US"/>
    <s v="USD"/>
    <n v="1398959729"/>
    <x v="4014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x v="5"/>
    <n v="75099.199999999997"/>
    <x v="3"/>
    <s v="GB"/>
    <s v="GBP"/>
    <n v="1376899269"/>
    <x v="4015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x v="9"/>
    <n v="18851"/>
    <x v="3"/>
    <s v="US"/>
    <s v="USD"/>
    <n v="1476649800"/>
    <x v="401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x v="25"/>
    <n v="5666"/>
    <x v="3"/>
    <s v="CA"/>
    <s v="CAD"/>
    <n v="1467313039"/>
    <x v="4017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x v="5"/>
    <n v="76105"/>
    <x v="3"/>
    <s v="US"/>
    <s v="USD"/>
    <n v="1419123600"/>
    <x v="4018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x v="3"/>
    <n v="210171"/>
    <x v="3"/>
    <s v="DE"/>
    <s v="EUR"/>
    <n v="1434139200"/>
    <x v="4019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x v="231"/>
    <n v="420.99"/>
    <x v="3"/>
    <s v="GB"/>
    <s v="GBP"/>
    <n v="1358367565"/>
    <x v="4020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x v="98"/>
    <n v="4225"/>
    <x v="3"/>
    <s v="GB"/>
    <s v="GBP"/>
    <n v="1399324717"/>
    <x v="4021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x v="26"/>
    <n v="3851.5"/>
    <x v="3"/>
    <s v="US"/>
    <s v="USD"/>
    <n v="1362167988"/>
    <x v="4022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40"/>
    <n v="301719.59000000003"/>
    <x v="3"/>
    <s v="US"/>
    <s v="USD"/>
    <n v="1430981880"/>
    <x v="402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x v="48"/>
    <n v="1570"/>
    <x v="3"/>
    <s v="US"/>
    <s v="USD"/>
    <n v="1337569140"/>
    <x v="4024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x v="140"/>
    <n v="167410.01999999999"/>
    <x v="3"/>
    <s v="US"/>
    <s v="USD"/>
    <n v="1337799600"/>
    <x v="4025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x v="13"/>
    <n v="201165"/>
    <x v="3"/>
    <s v="US"/>
    <s v="USD"/>
    <n v="1450511940"/>
    <x v="4026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x v="401"/>
    <n v="39550.5"/>
    <x v="3"/>
    <s v="US"/>
    <s v="USD"/>
    <n v="1442501991"/>
    <x v="4027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x v="216"/>
    <n v="2650.5"/>
    <x v="3"/>
    <s v="GB"/>
    <s v="GBP"/>
    <n v="1419259679"/>
    <x v="4028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x v="40"/>
    <n v="32616"/>
    <x v="3"/>
    <s v="US"/>
    <s v="USD"/>
    <n v="1439344800"/>
    <x v="4029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x v="441"/>
    <n v="22645"/>
    <x v="3"/>
    <s v="AU"/>
    <s v="AUD"/>
    <n v="1477414800"/>
    <x v="4030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x v="58"/>
    <n v="31330"/>
    <x v="3"/>
    <s v="US"/>
    <s v="USD"/>
    <n v="1441383062"/>
    <x v="4031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x v="40"/>
    <n v="33641"/>
    <x v="3"/>
    <s v="GB"/>
    <s v="GBP"/>
    <n v="1372701600"/>
    <x v="4032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x v="125"/>
    <n v="106"/>
    <x v="3"/>
    <s v="US"/>
    <s v="USD"/>
    <n v="1433815200"/>
    <x v="4033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x v="29"/>
    <n v="10680"/>
    <x v="3"/>
    <s v="US"/>
    <s v="USD"/>
    <n v="1478923200"/>
    <x v="4034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x v="314"/>
    <n v="79335.360000000001"/>
    <x v="3"/>
    <s v="US"/>
    <s v="USD"/>
    <n v="1363889015"/>
    <x v="403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x v="41"/>
    <n v="67856"/>
    <x v="3"/>
    <s v="US"/>
    <s v="USD"/>
    <n v="1479704340"/>
    <x v="4036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x v="50"/>
    <n v="136924.35"/>
    <x v="3"/>
    <s v="US"/>
    <s v="USD"/>
    <n v="1332385200"/>
    <x v="4037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x v="173"/>
    <n v="1373.24"/>
    <x v="3"/>
    <s v="GB"/>
    <s v="GBP"/>
    <n v="1412335772"/>
    <x v="4038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x v="89"/>
    <n v="2299"/>
    <x v="3"/>
    <s v="US"/>
    <s v="USD"/>
    <n v="1485271968"/>
    <x v="4039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x v="30"/>
    <n v="47327"/>
    <x v="3"/>
    <s v="US"/>
    <s v="USD"/>
    <n v="1433036578"/>
    <x v="4040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x v="9"/>
    <n v="24201"/>
    <x v="3"/>
    <s v="AU"/>
    <s v="AUD"/>
    <n v="1455548400"/>
    <x v="4041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x v="97"/>
    <n v="193963.9"/>
    <x v="3"/>
    <s v="US"/>
    <s v="USD"/>
    <n v="1474563621"/>
    <x v="4042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x v="304"/>
    <n v="8807"/>
    <x v="3"/>
    <s v="US"/>
    <s v="USD"/>
    <n v="1486616400"/>
    <x v="4043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x v="30"/>
    <n v="49321"/>
    <x v="3"/>
    <s v="US"/>
    <s v="USD"/>
    <n v="1438964063"/>
    <x v="4044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x v="134"/>
    <n v="791862"/>
    <x v="3"/>
    <s v="US"/>
    <s v="USD"/>
    <n v="1468019014"/>
    <x v="4045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x v="9"/>
    <n v="24790"/>
    <x v="3"/>
    <s v="US"/>
    <s v="USD"/>
    <n v="1405738800"/>
    <x v="4046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29"/>
    <n v="12413"/>
    <x v="3"/>
    <s v="US"/>
    <s v="USD"/>
    <n v="1369612474"/>
    <x v="4047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x v="7"/>
    <n v="6039"/>
    <x v="3"/>
    <s v="GB"/>
    <s v="GBP"/>
    <n v="1461276000"/>
    <x v="4048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x v="442"/>
    <n v="7011"/>
    <x v="3"/>
    <s v="US"/>
    <s v="USD"/>
    <n v="1481432340"/>
    <x v="4049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x v="26"/>
    <n v="5078"/>
    <x v="3"/>
    <s v="US"/>
    <s v="USD"/>
    <n v="1447286300"/>
    <x v="405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x v="5"/>
    <n v="104146.51"/>
    <x v="3"/>
    <s v="US"/>
    <s v="USD"/>
    <n v="1394316695"/>
    <x v="4051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x v="1"/>
    <n v="15725"/>
    <x v="3"/>
    <s v="CA"/>
    <s v="CAD"/>
    <n v="1412285825"/>
    <x v="4052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x v="106"/>
    <n v="184133.01"/>
    <x v="3"/>
    <s v="US"/>
    <s v="USD"/>
    <n v="1409090440"/>
    <x v="4053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x v="30"/>
    <n v="53737"/>
    <x v="3"/>
    <s v="US"/>
    <s v="USD"/>
    <n v="1459012290"/>
    <x v="4054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x v="269"/>
    <n v="15039"/>
    <x v="3"/>
    <s v="US"/>
    <s v="USD"/>
    <n v="1454338123"/>
    <x v="4055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x v="59"/>
    <n v="10843"/>
    <x v="3"/>
    <s v="GB"/>
    <s v="GBP"/>
    <n v="1436151600"/>
    <x v="4056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x v="443"/>
    <n v="972594.99"/>
    <x v="3"/>
    <s v="GB"/>
    <s v="GBP"/>
    <n v="1406149689"/>
    <x v="4057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x v="85"/>
    <n v="19557"/>
    <x v="3"/>
    <s v="US"/>
    <s v="USD"/>
    <n v="1486311939"/>
    <x v="4058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x v="5"/>
    <n v="115816"/>
    <x v="3"/>
    <s v="GB"/>
    <s v="GBP"/>
    <n v="1470423668"/>
    <x v="4059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x v="4"/>
    <n v="23414"/>
    <x v="3"/>
    <s v="US"/>
    <s v="USD"/>
    <n v="1344826800"/>
    <x v="4060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x v="29"/>
    <n v="15903.5"/>
    <x v="3"/>
    <s v="GB"/>
    <s v="GBP"/>
    <n v="1466377200"/>
    <x v="4061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x v="167"/>
    <n v="970"/>
    <x v="3"/>
    <s v="US"/>
    <s v="USD"/>
    <n v="1448571261"/>
    <x v="4062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x v="89"/>
    <n v="3307"/>
    <x v="3"/>
    <s v="US"/>
    <s v="USD"/>
    <n v="1347508740"/>
    <x v="4063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x v="24"/>
    <n v="39693.279999999999"/>
    <x v="3"/>
    <s v="US"/>
    <s v="USD"/>
    <n v="1315616422"/>
    <x v="4064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x v="29"/>
    <n v="16862"/>
    <x v="3"/>
    <s v="US"/>
    <s v="USD"/>
    <n v="1353201444"/>
    <x v="4065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x v="13"/>
    <n v="349474"/>
    <x v="3"/>
    <s v="US"/>
    <s v="USD"/>
    <n v="1457758800"/>
    <x v="406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x v="4"/>
    <n v="28167.25"/>
    <x v="3"/>
    <s v="US"/>
    <s v="USD"/>
    <n v="1351801368"/>
    <x v="4067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x v="32"/>
    <n v="180062"/>
    <x v="3"/>
    <s v="US"/>
    <s v="USD"/>
    <n v="1484085540"/>
    <x v="4068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x v="26"/>
    <n v="7795"/>
    <x v="3"/>
    <s v="AU"/>
    <s v="AUD"/>
    <n v="1487093020"/>
    <x v="4069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x v="9"/>
    <n v="39304.01"/>
    <x v="3"/>
    <s v="US"/>
    <s v="USD"/>
    <n v="1401487756"/>
    <x v="4070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x v="97"/>
    <n v="315222.2"/>
    <x v="3"/>
    <s v="US"/>
    <s v="USD"/>
    <n v="1398952890"/>
    <x v="4071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x v="56"/>
    <n v="800211"/>
    <x v="3"/>
    <s v="US"/>
    <s v="USD"/>
    <n v="1465232520"/>
    <x v="4072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x v="26"/>
    <n v="8064"/>
    <x v="3"/>
    <s v="GB"/>
    <s v="GBP"/>
    <n v="1488484300"/>
    <x v="4073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x v="366"/>
    <n v="40140.01"/>
    <x v="3"/>
    <s v="US"/>
    <s v="USD"/>
    <n v="1341799647"/>
    <x v="4074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x v="13"/>
    <n v="409782"/>
    <x v="3"/>
    <s v="AT"/>
    <s v="EUR"/>
    <n v="1452553200"/>
    <x v="4075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x v="89"/>
    <n v="4388"/>
    <x v="3"/>
    <s v="US"/>
    <s v="USD"/>
    <n v="1413838751"/>
    <x v="4076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x v="99"/>
    <n v="885"/>
    <x v="3"/>
    <s v="US"/>
    <s v="USD"/>
    <n v="1457739245"/>
    <x v="4077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x v="30"/>
    <n v="92154.22"/>
    <x v="3"/>
    <s v="US"/>
    <s v="USD"/>
    <n v="1362863299"/>
    <x v="4078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x v="254"/>
    <n v="198415.01"/>
    <x v="3"/>
    <s v="GB"/>
    <s v="GBP"/>
    <n v="1411326015"/>
    <x v="4079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x v="50"/>
    <n v="285309.33"/>
    <x v="3"/>
    <s v="US"/>
    <s v="USD"/>
    <n v="1425132059"/>
    <x v="4080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x v="167"/>
    <n v="1434"/>
    <x v="3"/>
    <s v="DE"/>
    <s v="EUR"/>
    <n v="1478723208"/>
    <x v="4081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x v="32"/>
    <n v="243778"/>
    <x v="3"/>
    <s v="US"/>
    <s v="USD"/>
    <n v="1480727273"/>
    <x v="4082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x v="68"/>
    <n v="7336.01"/>
    <x v="3"/>
    <s v="GB"/>
    <s v="GBP"/>
    <n v="1363204800"/>
    <x v="4083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x v="5"/>
    <n v="202928.5"/>
    <x v="3"/>
    <s v="US"/>
    <s v="USD"/>
    <n v="1428033540"/>
    <x v="4084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x v="13"/>
    <n v="513422.57"/>
    <x v="3"/>
    <s v="US"/>
    <s v="USD"/>
    <n v="1339484400"/>
    <x v="4085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x v="27"/>
    <n v="129748.82"/>
    <x v="3"/>
    <s v="GB"/>
    <s v="GBP"/>
    <n v="1481842800"/>
    <x v="4086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x v="30"/>
    <n v="110538.12"/>
    <x v="3"/>
    <s v="US"/>
    <s v="USD"/>
    <n v="1349495940"/>
    <x v="408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x v="9"/>
    <n v="56590"/>
    <x v="3"/>
    <s v="US"/>
    <s v="USD"/>
    <n v="1366429101"/>
    <x v="4088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x v="99"/>
    <n v="1165"/>
    <x v="3"/>
    <s v="US"/>
    <s v="USD"/>
    <n v="1483645647"/>
    <x v="4089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6"/>
    <n v="11744.9"/>
    <x v="3"/>
    <s v="DE"/>
    <s v="EUR"/>
    <n v="1439707236"/>
    <x v="4090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x v="13"/>
    <n v="590807.11"/>
    <x v="3"/>
    <s v="US"/>
    <s v="USD"/>
    <n v="1368564913"/>
    <x v="4091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x v="29"/>
    <n v="30303.24"/>
    <x v="3"/>
    <s v="US"/>
    <s v="USD"/>
    <n v="1372136400"/>
    <x v="4092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x v="444"/>
    <n v="1003"/>
    <x v="3"/>
    <s v="IT"/>
    <s v="EUR"/>
    <n v="1462053540"/>
    <x v="4093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x v="26"/>
    <n v="13566"/>
    <x v="3"/>
    <s v="US"/>
    <s v="USD"/>
    <n v="1449506836"/>
    <x v="4094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x v="30"/>
    <n v="136009.76"/>
    <x v="3"/>
    <s v="US"/>
    <s v="USD"/>
    <n v="1385521320"/>
    <x v="4095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x v="40"/>
    <n v="110353.65"/>
    <x v="3"/>
    <s v="US"/>
    <s v="USD"/>
    <n v="1347530822"/>
    <x v="4096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x v="12"/>
    <n v="100490.02"/>
    <x v="3"/>
    <s v="US"/>
    <s v="USD"/>
    <n v="1364078561"/>
    <x v="4097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x v="5"/>
    <n v="292097"/>
    <x v="3"/>
    <s v="DE"/>
    <s v="EUR"/>
    <n v="1439998674"/>
    <x v="4098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x v="68"/>
    <n v="10965"/>
    <x v="3"/>
    <s v="GB"/>
    <s v="GBP"/>
    <n v="1378494000"/>
    <x v="4099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x v="211"/>
    <n v="167820.6"/>
    <x v="3"/>
    <s v="US"/>
    <s v="USD"/>
    <n v="1374769288"/>
    <x v="4100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x v="30"/>
    <n v="170525"/>
    <x v="3"/>
    <s v="US"/>
    <s v="USD"/>
    <n v="1470896916"/>
    <x v="4101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x v="29"/>
    <n v="45041"/>
    <x v="3"/>
    <s v="US"/>
    <s v="USD"/>
    <n v="1488862800"/>
    <x v="4102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x v="9"/>
    <n v="92848.5"/>
    <x v="3"/>
    <s v="GB"/>
    <s v="GBP"/>
    <n v="1364286239"/>
    <x v="4103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x v="26"/>
    <n v="18671"/>
    <x v="3"/>
    <s v="GB"/>
    <s v="GBP"/>
    <n v="1481224736"/>
    <x v="4104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x v="4"/>
    <n v="105881"/>
    <x v="3"/>
    <s v="US"/>
    <s v="USD"/>
    <n v="1393005600"/>
    <x v="4105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x v="95"/>
    <n v="1351"/>
    <x v="3"/>
    <s v="FR"/>
    <s v="EUR"/>
    <n v="1472751121"/>
    <x v="4106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x v="180"/>
    <n v="306970"/>
    <x v="3"/>
    <s v="DE"/>
    <s v="EUR"/>
    <n v="1483397940"/>
    <x v="4107"/>
    <b v="1"/>
    <n v="3663"/>
    <b v="1"/>
    <s v="technology/space exploration"/>
    <n v="2791"/>
    <n v="83.8"/>
    <x v="1"/>
    <s v="space exploration"/>
    <x v="4107"/>
    <d v="2017-01-02T22:59:00"/>
  </r>
  <r>
    <n v="3951"/>
    <s v="&quot;The Divide&quot; A Great New Play To Tour the USA"/>
    <s v="Set in Southern America â€œThe Divideâ€ is a stage play that touches on the issues that are forefront in America and the world."/>
    <x v="10"/>
    <n v="1"/>
    <x v="1"/>
    <s v="IE"/>
    <s v="EUR"/>
    <n v="1462301342"/>
    <x v="4108"/>
    <b v="0"/>
    <n v="1"/>
    <b v="0"/>
    <s v="theater/plays"/>
    <n v="0"/>
    <n v="1"/>
    <x v="8"/>
    <s v="plays"/>
    <x v="4108"/>
    <d v="2016-05-03T18:49:02"/>
  </r>
  <r>
    <n v="2014"/>
    <s v="3Doodler: The World's First 3D Printing Pen"/>
    <s v="It's a pen that can draw in the air! 3Doodler is the 3D printing pen you can hold in your hand. Lift your imagination off the page!"/>
    <x v="50"/>
    <n v="2344134.67"/>
    <x v="3"/>
    <s v="US"/>
    <s v="USD"/>
    <n v="1364184539"/>
    <x v="410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x v="9"/>
    <n v="1076751.05"/>
    <x v="0"/>
    <s v="US"/>
    <s v="USD"/>
    <n v="1485254052"/>
    <x v="4110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x v="164"/>
    <n v="30383.32"/>
    <x v="3"/>
    <s v="US"/>
    <s v="USD"/>
    <n v="1409770107"/>
    <x v="4111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x v="163"/>
    <n v="9302.5"/>
    <x v="3"/>
    <s v="US"/>
    <s v="USD"/>
    <n v="1489374000"/>
    <x v="4112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x v="163"/>
    <n v="22603"/>
    <x v="3"/>
    <s v="US"/>
    <s v="USD"/>
    <n v="1476395940"/>
    <x v="4113"/>
    <b v="0"/>
    <n v="163"/>
    <b v="1"/>
    <s v="technology/hardware"/>
    <n v="2260300"/>
    <n v="138.66999999999999"/>
    <x v="1"/>
    <s v="hardware"/>
    <x v="4113"/>
    <d v="2016-10-13T21:59:00"/>
  </r>
  <r>
    <m/>
    <m/>
    <m/>
    <x v="445"/>
    <m/>
    <x v="4"/>
    <m/>
    <m/>
    <m/>
    <x v="4114"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8395D3-491A-914B-90CC-4103DE0486F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4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F3D868-5B5B-FA49-AAEE-EB8544AF5E8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5479EE-7F68-D84A-B715-5A56338DC4A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E66A2E-1755-BD43-98CB-DC5D4F179AF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8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axis="axisPage" showAll="0">
      <items count="34">
        <item x="6"/>
        <item x="0"/>
        <item x="1"/>
        <item x="3"/>
        <item x="4"/>
        <item x="13"/>
        <item x="16"/>
        <item x="14"/>
        <item x="11"/>
        <item x="18"/>
        <item x="22"/>
        <item x="21"/>
        <item x="15"/>
        <item x="17"/>
        <item x="20"/>
        <item x="9"/>
        <item x="19"/>
        <item x="28"/>
        <item x="24"/>
        <item x="27"/>
        <item x="5"/>
        <item x="29"/>
        <item x="23"/>
        <item x="7"/>
        <item x="10"/>
        <item x="2"/>
        <item x="25"/>
        <item x="12"/>
        <item x="31"/>
        <item x="26"/>
        <item x="32"/>
        <item x="30"/>
        <item x="8"/>
        <item t="default"/>
      </items>
    </pivotField>
    <pivotField showAll="0"/>
    <pivotField showAll="0"/>
  </pivotFields>
  <rowFields count="1">
    <field x="13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54CDB-5085-C348-9BCB-15DF75C28AF9}">
  <dimension ref="A2:E18"/>
  <sheetViews>
    <sheetView tabSelected="1" workbookViewId="0">
      <selection activeCell="B4" sqref="B4"/>
    </sheetView>
  </sheetViews>
  <sheetFormatPr baseColWidth="10" defaultRowHeight="15" x14ac:dyDescent="0.2"/>
  <cols>
    <col min="1" max="1" width="20.832031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13" t="s">
        <v>8305</v>
      </c>
      <c r="B2" t="s">
        <v>8360</v>
      </c>
    </row>
    <row r="4" spans="1:5" x14ac:dyDescent="0.2">
      <c r="A4" s="13" t="s">
        <v>8362</v>
      </c>
      <c r="B4" s="13" t="s">
        <v>8358</v>
      </c>
    </row>
    <row r="5" spans="1:5" x14ac:dyDescent="0.2">
      <c r="A5" s="13" t="s">
        <v>8361</v>
      </c>
      <c r="B5" t="s">
        <v>8219</v>
      </c>
      <c r="C5" t="s">
        <v>8220</v>
      </c>
      <c r="D5" t="s">
        <v>8218</v>
      </c>
      <c r="E5" t="s">
        <v>8359</v>
      </c>
    </row>
    <row r="6" spans="1:5" x14ac:dyDescent="0.2">
      <c r="A6" s="16" t="s">
        <v>8371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6" t="s">
        <v>8372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6" t="s">
        <v>8373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6" t="s">
        <v>8374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6" t="s">
        <v>8365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6" t="s">
        <v>8375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6" t="s">
        <v>8366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6" t="s">
        <v>8367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6" t="s">
        <v>8368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6" t="s">
        <v>8369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6" t="s">
        <v>8370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6" t="s">
        <v>8376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6" t="s">
        <v>8359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63ED5-F068-DE48-9E6C-1881C87142B3}">
  <dimension ref="A1:H32"/>
  <sheetViews>
    <sheetView topLeftCell="B10" zoomScale="120" zoomScaleNormal="120" workbookViewId="0">
      <selection activeCell="C3" sqref="C3"/>
    </sheetView>
  </sheetViews>
  <sheetFormatPr baseColWidth="10" defaultRowHeight="15" x14ac:dyDescent="0.2"/>
  <cols>
    <col min="1" max="7" width="20" customWidth="1"/>
    <col min="8" max="8" width="20" style="29" customWidth="1"/>
  </cols>
  <sheetData>
    <row r="1" spans="1:8" x14ac:dyDescent="0.2">
      <c r="A1" t="s">
        <v>8382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s="29" t="s">
        <v>8412</v>
      </c>
    </row>
    <row r="2" spans="1:8" x14ac:dyDescent="0.2">
      <c r="A2" t="s">
        <v>8402</v>
      </c>
      <c r="B2">
        <f>COUNTIFS(Kickstarter!R:R,"plays",Kickstarter!F:F,"successful",Kickstarter!D:D,"&lt;1000")</f>
        <v>192</v>
      </c>
      <c r="C2">
        <f>COUNTIFS(Kickstarter!R:R,"plays",Kickstarter!F:F,"failed",Kickstarter!D:D,"&lt;1000")</f>
        <v>0</v>
      </c>
      <c r="D2">
        <f>COUNTIFS(Kickstarter!R:R,"plays",Kickstarter!F:F,"canceled",Kickstarter!D:D,"&lt;1000")</f>
        <v>0</v>
      </c>
      <c r="E2">
        <f t="shared" ref="E2:E12" si="0">SUM(B2:D2)</f>
        <v>192</v>
      </c>
      <c r="F2" s="29">
        <f>IFERROR(B2/E2*1,0)</f>
        <v>1</v>
      </c>
      <c r="G2" s="29">
        <f>IFERROR(C2/E2*1,0)</f>
        <v>0</v>
      </c>
      <c r="H2" s="29">
        <v>0</v>
      </c>
    </row>
    <row r="3" spans="1:8" x14ac:dyDescent="0.2">
      <c r="A3" t="s">
        <v>8403</v>
      </c>
      <c r="B3">
        <f>COUNTIFS(Kickstarter!R:R,"plays",Kickstarter!F:F,"successful",Kickstarter!D:D,"&gt;1000",Kickstarter!D:D,"&lt;4999")</f>
        <v>340</v>
      </c>
      <c r="C3">
        <f>COUNTIFS(Kickstarter!R:R,"plays",Kickstarter!F:F,"failed",Kickstarter!D:D,"&gt;1000",Kickstarter!D:D,"&lt;4999")</f>
        <v>128</v>
      </c>
      <c r="D3">
        <f>COUNTIF(Plays!F194:F732, "Canceled")</f>
        <v>0</v>
      </c>
      <c r="E3">
        <f t="shared" si="0"/>
        <v>468</v>
      </c>
      <c r="F3" s="29">
        <f t="shared" ref="F3:F12" si="1">IFERROR(B3/E3*1,0)</f>
        <v>0.72649572649572647</v>
      </c>
      <c r="G3" s="29">
        <f t="shared" ref="G3:G12" si="2">IFERROR(C3/E3*1,0)</f>
        <v>0.27350427350427353</v>
      </c>
      <c r="H3" s="29">
        <v>0</v>
      </c>
    </row>
    <row r="4" spans="1:8" x14ac:dyDescent="0.2">
      <c r="A4" t="s">
        <v>8404</v>
      </c>
      <c r="B4">
        <f>COUNTIFS(Kickstarter!R:R,"plays",Kickstarter!F:F,"successful",Kickstarter!D:D,"&gt;5000",Kickstarter!D:D,"&lt;9999")</f>
        <v>44</v>
      </c>
      <c r="C4">
        <f>COUNTIFS(Kickstarter!R:R,"plays",Kickstarter!F:F,"failed",Kickstarter!D:D,"&gt;5000",Kickstarter!D:D,"&lt;9999")</f>
        <v>41</v>
      </c>
      <c r="D4">
        <f>COUNTIF(Plays!F733:F901, "Canceled")</f>
        <v>0</v>
      </c>
      <c r="E4">
        <f t="shared" si="0"/>
        <v>85</v>
      </c>
      <c r="F4" s="29">
        <f t="shared" si="1"/>
        <v>0.51764705882352946</v>
      </c>
      <c r="G4" s="29">
        <f t="shared" si="2"/>
        <v>0.4823529411764706</v>
      </c>
      <c r="H4" s="29">
        <v>0</v>
      </c>
    </row>
    <row r="5" spans="1:8" x14ac:dyDescent="0.2">
      <c r="A5" t="s">
        <v>8405</v>
      </c>
      <c r="B5">
        <f>COUNTIFS(Kickstarter!R:R,"plays",Kickstarter!F:F,"successful",Kickstarter!D:D,"&gt;10000",Kickstarter!D:D,"&lt;14999")</f>
        <v>10</v>
      </c>
      <c r="C5">
        <f>COUNTIFS(Kickstarter!R:R,"plays",Kickstarter!F:F,"failed",Kickstarter!D:D,"&gt;10000",Kickstarter!D:D,"&lt;14999")</f>
        <v>13</v>
      </c>
      <c r="D5">
        <f>COUNTIF(Plays!F902:F976, "Canceled")</f>
        <v>0</v>
      </c>
      <c r="E5">
        <f t="shared" si="0"/>
        <v>23</v>
      </c>
      <c r="F5" s="29">
        <f t="shared" si="1"/>
        <v>0.43478260869565216</v>
      </c>
      <c r="G5" s="29">
        <f t="shared" si="2"/>
        <v>0.56521739130434778</v>
      </c>
      <c r="H5" s="29">
        <v>0</v>
      </c>
    </row>
    <row r="6" spans="1:8" x14ac:dyDescent="0.2">
      <c r="A6" t="s">
        <v>8406</v>
      </c>
      <c r="B6">
        <f>COUNTIFS(Kickstarter!R:R,"plays",Kickstarter!F:F,"successful",Kickstarter!D:D,"&gt;15000",Kickstarter!D:D,"&lt;19999")</f>
        <v>1</v>
      </c>
      <c r="C6">
        <f>COUNTIFS(Kickstarter!R:R,"plays",Kickstarter!F:F,"failed",Kickstarter!D:D,"&gt;15000",Kickstarter!D:D,"&lt;19999")</f>
        <v>3</v>
      </c>
      <c r="D6">
        <f>COUNTIF(Plays!F977:F1001, "Canceled")</f>
        <v>0</v>
      </c>
      <c r="E6">
        <f t="shared" si="0"/>
        <v>4</v>
      </c>
      <c r="F6" s="29">
        <f t="shared" si="1"/>
        <v>0.25</v>
      </c>
      <c r="G6" s="29">
        <f t="shared" si="2"/>
        <v>0.75</v>
      </c>
      <c r="H6" s="29">
        <v>0</v>
      </c>
    </row>
    <row r="7" spans="1:8" x14ac:dyDescent="0.2">
      <c r="A7" t="s">
        <v>8414</v>
      </c>
      <c r="B7">
        <f>COUNTIFS(Kickstarter!R:R,"plays",Kickstarter!F:F,"successful",Kickstarter!D:D,"&gt;20000",Kickstarter!D:D,"&lt;24999")</f>
        <v>3</v>
      </c>
      <c r="C7">
        <f>COUNTIFS(Kickstarter!R:R,"plays",Kickstarter!F:F,"failed",Kickstarter!D:D,"&gt;20000",Kickstarter!D:D,"&lt;24999")</f>
        <v>1</v>
      </c>
      <c r="D7">
        <f>COUNTIF(Plays!F1002:F1021, "Canceled")</f>
        <v>0</v>
      </c>
      <c r="E7">
        <f t="shared" si="0"/>
        <v>4</v>
      </c>
      <c r="F7" s="29">
        <f t="shared" si="1"/>
        <v>0.75</v>
      </c>
      <c r="G7" s="29">
        <f t="shared" si="2"/>
        <v>0.25</v>
      </c>
      <c r="H7" s="29">
        <v>0</v>
      </c>
    </row>
    <row r="8" spans="1:8" x14ac:dyDescent="0.2">
      <c r="A8" t="s">
        <v>8407</v>
      </c>
      <c r="B8">
        <f>COUNTIFS(Kickstarter!R:R,"plays",Kickstarter!F:F,"successful",Kickstarter!D:D,"&gt;25000",Kickstarter!D:D,"&lt;29999")</f>
        <v>0</v>
      </c>
      <c r="C8">
        <f>COUNTIFS(Kickstarter!R:R,"plays",Kickstarter!F:F,"failed",Kickstarter!D:D,"&gt;25000",Kickstarter!D:D,"&lt;29999")</f>
        <v>2</v>
      </c>
      <c r="D8">
        <f>COUNTIF(Plays!F1022:F1027, "Canceled")</f>
        <v>0</v>
      </c>
      <c r="E8">
        <f t="shared" si="0"/>
        <v>2</v>
      </c>
      <c r="F8" s="29">
        <f t="shared" si="1"/>
        <v>0</v>
      </c>
      <c r="G8" s="29">
        <f t="shared" si="2"/>
        <v>1</v>
      </c>
      <c r="H8" s="29">
        <v>0</v>
      </c>
    </row>
    <row r="9" spans="1:8" x14ac:dyDescent="0.2">
      <c r="A9" t="s">
        <v>8408</v>
      </c>
      <c r="B9">
        <f>COUNTIFS(Kickstarter!R:R,"plays",Kickstarter!F:F,"successful",Kickstarter!D:D,"&gt;30000",Kickstarter!D:D,"&lt;34999")</f>
        <v>1</v>
      </c>
      <c r="C9">
        <f>COUNTIFS(Kickstarter!R:R,"plays",Kickstarter!F:F,"failed",Kickstarter!D:D,"&gt;30000",Kickstarter!D:D,"&lt;34999")</f>
        <v>1</v>
      </c>
      <c r="D9">
        <f>COUNTIF(Plays!F1028:F1039, "Canceled")</f>
        <v>0</v>
      </c>
      <c r="E9">
        <f t="shared" si="0"/>
        <v>2</v>
      </c>
      <c r="F9" s="29">
        <f t="shared" si="1"/>
        <v>0.5</v>
      </c>
      <c r="G9" s="29">
        <f t="shared" si="2"/>
        <v>0.5</v>
      </c>
      <c r="H9" s="29">
        <v>0</v>
      </c>
    </row>
    <row r="10" spans="1:8" x14ac:dyDescent="0.2">
      <c r="A10" t="s">
        <v>8409</v>
      </c>
      <c r="B10">
        <f>COUNTIFS(Kickstarter!R:R,"plays",Kickstarter!F:F,"successful",Kickstarter!D:D,"&gt;40000",Kickstarter!D:D,"&lt;44999")</f>
        <v>0</v>
      </c>
      <c r="C10">
        <f>COUNTIFS(Kickstarter!R:R,"plays",Kickstarter!F:F,"failed",Kickstarter!D:D,"&gt;40000",Kickstarter!D:D,"&lt;44999")</f>
        <v>0</v>
      </c>
      <c r="D10">
        <f>COUNTIF(Plays!F1040:F1045, "Canceled")</f>
        <v>0</v>
      </c>
      <c r="E10">
        <f t="shared" si="0"/>
        <v>0</v>
      </c>
      <c r="F10" s="29">
        <f t="shared" si="1"/>
        <v>0</v>
      </c>
      <c r="G10" s="29">
        <f t="shared" si="2"/>
        <v>0</v>
      </c>
      <c r="H10" s="29">
        <v>0</v>
      </c>
    </row>
    <row r="11" spans="1:8" x14ac:dyDescent="0.2">
      <c r="A11" t="s">
        <v>8410</v>
      </c>
      <c r="B11">
        <f>COUNTIFS(Kickstarter!R:R,"plays",Kickstarter!F:F,"successful",Kickstarter!D:D,"&gt;45000",Kickstarter!D:D,"&lt;49999")</f>
        <v>0</v>
      </c>
      <c r="C11">
        <f>COUNTIFS(Kickstarter!R:R,"plays",Kickstarter!F:F,"failed",Kickstarter!D:D,"&gt;45000",Kickstarter!D:D,"&lt;49999")</f>
        <v>0</v>
      </c>
      <c r="D11">
        <f>COUNTIF(Plays!F1049:F1056, "Canceled")</f>
        <v>0</v>
      </c>
      <c r="E11">
        <f t="shared" si="0"/>
        <v>0</v>
      </c>
      <c r="F11" s="29">
        <f t="shared" si="1"/>
        <v>0</v>
      </c>
      <c r="G11" s="29">
        <f t="shared" si="2"/>
        <v>0</v>
      </c>
      <c r="H11" s="29">
        <v>0</v>
      </c>
    </row>
    <row r="12" spans="1:8" x14ac:dyDescent="0.2">
      <c r="A12" t="s">
        <v>8411</v>
      </c>
      <c r="B12">
        <f>COUNTIFS(Kickstarter!R:R,"plays",Kickstarter!F:F,"successful",Kickstarter!D:D,"&gt;50000")</f>
        <v>2</v>
      </c>
      <c r="C12">
        <f>COUNTIFS(Kickstarter!R:R,"plays",Kickstarter!F:F,"failed",Kickstarter!D:D,"&gt;50000")</f>
        <v>10</v>
      </c>
      <c r="D12">
        <f>COUNTIF(Plays!F1057:F1067, "Canceled")</f>
        <v>0</v>
      </c>
      <c r="E12">
        <f t="shared" si="0"/>
        <v>12</v>
      </c>
      <c r="F12" s="29">
        <f t="shared" si="1"/>
        <v>0.16666666666666666</v>
      </c>
      <c r="G12" s="29">
        <f t="shared" si="2"/>
        <v>0.83333333333333337</v>
      </c>
      <c r="H12" s="29">
        <v>0</v>
      </c>
    </row>
    <row r="13" spans="1:8" x14ac:dyDescent="0.2">
      <c r="F13" s="29"/>
    </row>
    <row r="18" spans="3:7" x14ac:dyDescent="0.2">
      <c r="F18" s="30"/>
    </row>
    <row r="19" spans="3:7" x14ac:dyDescent="0.2">
      <c r="F19" s="30"/>
      <c r="G19" s="30"/>
    </row>
    <row r="20" spans="3:7" x14ac:dyDescent="0.2">
      <c r="F20" s="30"/>
      <c r="G20" s="30"/>
    </row>
    <row r="21" spans="3:7" x14ac:dyDescent="0.2">
      <c r="C21" t="s">
        <v>8382</v>
      </c>
      <c r="D21" s="29" t="s">
        <v>8400</v>
      </c>
      <c r="E21" s="29" t="s">
        <v>8401</v>
      </c>
      <c r="F21" s="29" t="s">
        <v>8412</v>
      </c>
      <c r="G21" s="30"/>
    </row>
    <row r="22" spans="3:7" x14ac:dyDescent="0.2">
      <c r="C22" t="s">
        <v>8402</v>
      </c>
      <c r="D22" s="29">
        <v>1</v>
      </c>
      <c r="E22" s="29">
        <v>0</v>
      </c>
      <c r="F22" s="29">
        <v>0</v>
      </c>
      <c r="G22" s="30"/>
    </row>
    <row r="23" spans="3:7" x14ac:dyDescent="0.2">
      <c r="C23" t="s">
        <v>8403</v>
      </c>
      <c r="D23" s="29">
        <v>0.72649572649572647</v>
      </c>
      <c r="E23" s="29">
        <v>0.27350427350427353</v>
      </c>
      <c r="F23" s="29">
        <v>0</v>
      </c>
      <c r="G23" s="30"/>
    </row>
    <row r="24" spans="3:7" x14ac:dyDescent="0.2">
      <c r="C24" t="s">
        <v>8404</v>
      </c>
      <c r="D24" s="29">
        <v>0.51764705882352946</v>
      </c>
      <c r="E24" s="29">
        <v>0.4823529411764706</v>
      </c>
      <c r="F24" s="29">
        <v>0</v>
      </c>
      <c r="G24" s="30"/>
    </row>
    <row r="25" spans="3:7" x14ac:dyDescent="0.2">
      <c r="C25" t="s">
        <v>8405</v>
      </c>
      <c r="D25" s="29">
        <v>0.43478260869565216</v>
      </c>
      <c r="E25" s="29">
        <v>0.56521739130434778</v>
      </c>
      <c r="F25" s="29">
        <v>0</v>
      </c>
      <c r="G25" s="30"/>
    </row>
    <row r="26" spans="3:7" x14ac:dyDescent="0.2">
      <c r="C26" t="s">
        <v>8406</v>
      </c>
      <c r="D26" s="29">
        <v>0.25</v>
      </c>
      <c r="E26" s="29">
        <v>0.75</v>
      </c>
      <c r="F26" s="29">
        <v>0</v>
      </c>
      <c r="G26" s="30"/>
    </row>
    <row r="27" spans="3:7" x14ac:dyDescent="0.2">
      <c r="C27" t="s">
        <v>8414</v>
      </c>
      <c r="D27" s="29">
        <v>0.75</v>
      </c>
      <c r="E27" s="29">
        <v>0.25</v>
      </c>
      <c r="F27" s="29">
        <v>0</v>
      </c>
      <c r="G27" s="30"/>
    </row>
    <row r="28" spans="3:7" x14ac:dyDescent="0.2">
      <c r="C28" t="s">
        <v>8407</v>
      </c>
      <c r="D28" s="29">
        <v>0</v>
      </c>
      <c r="E28" s="29">
        <v>1</v>
      </c>
      <c r="F28" s="29">
        <v>0</v>
      </c>
      <c r="G28" s="30"/>
    </row>
    <row r="29" spans="3:7" x14ac:dyDescent="0.2">
      <c r="C29" t="s">
        <v>8408</v>
      </c>
      <c r="D29" s="29">
        <v>0.5</v>
      </c>
      <c r="E29" s="29">
        <v>0.5</v>
      </c>
      <c r="F29" s="29">
        <v>0</v>
      </c>
    </row>
    <row r="30" spans="3:7" x14ac:dyDescent="0.2">
      <c r="C30" t="s">
        <v>8409</v>
      </c>
      <c r="D30" s="29">
        <v>0</v>
      </c>
      <c r="E30" s="29">
        <v>0</v>
      </c>
      <c r="F30" s="29">
        <v>0</v>
      </c>
    </row>
    <row r="31" spans="3:7" x14ac:dyDescent="0.2">
      <c r="C31" t="s">
        <v>8410</v>
      </c>
      <c r="D31" s="29">
        <v>0</v>
      </c>
      <c r="E31" s="29">
        <v>0</v>
      </c>
      <c r="F31" s="29">
        <v>0</v>
      </c>
    </row>
    <row r="32" spans="3:7" x14ac:dyDescent="0.2">
      <c r="C32" t="s">
        <v>8411</v>
      </c>
      <c r="D32" s="29">
        <v>0.16666666666666666</v>
      </c>
      <c r="E32" s="29">
        <v>0.83333333333333337</v>
      </c>
      <c r="F32" s="29">
        <v>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102F4-3FCA-244E-90F8-C8D845B1FA51}">
  <dimension ref="A3:C20"/>
  <sheetViews>
    <sheetView workbookViewId="0">
      <selection activeCell="C10" sqref="C10"/>
    </sheetView>
  </sheetViews>
  <sheetFormatPr baseColWidth="10" defaultRowHeight="15" x14ac:dyDescent="0.2"/>
  <sheetData>
    <row r="3" spans="1:3" x14ac:dyDescent="0.2">
      <c r="A3" s="20"/>
      <c r="B3" s="21"/>
      <c r="C3" s="22"/>
    </row>
    <row r="4" spans="1:3" x14ac:dyDescent="0.2">
      <c r="A4" s="23"/>
      <c r="B4" s="24"/>
      <c r="C4" s="25"/>
    </row>
    <row r="5" spans="1:3" x14ac:dyDescent="0.2">
      <c r="A5" s="23"/>
      <c r="B5" s="24"/>
      <c r="C5" s="25"/>
    </row>
    <row r="6" spans="1:3" x14ac:dyDescent="0.2">
      <c r="A6" s="23"/>
      <c r="B6" s="24"/>
      <c r="C6" s="25"/>
    </row>
    <row r="7" spans="1:3" x14ac:dyDescent="0.2">
      <c r="A7" s="23"/>
      <c r="B7" s="24"/>
      <c r="C7" s="25"/>
    </row>
    <row r="8" spans="1:3" x14ac:dyDescent="0.2">
      <c r="A8" s="23"/>
      <c r="B8" s="24"/>
      <c r="C8" s="25"/>
    </row>
    <row r="9" spans="1:3" x14ac:dyDescent="0.2">
      <c r="A9" s="23"/>
      <c r="B9" s="24"/>
      <c r="C9" s="25"/>
    </row>
    <row r="10" spans="1:3" x14ac:dyDescent="0.2">
      <c r="A10" s="23"/>
      <c r="B10" s="24"/>
      <c r="C10" s="25"/>
    </row>
    <row r="11" spans="1:3" x14ac:dyDescent="0.2">
      <c r="A11" s="23"/>
      <c r="B11" s="24"/>
      <c r="C11" s="25"/>
    </row>
    <row r="12" spans="1:3" x14ac:dyDescent="0.2">
      <c r="A12" s="23"/>
      <c r="B12" s="24"/>
      <c r="C12" s="25"/>
    </row>
    <row r="13" spans="1:3" x14ac:dyDescent="0.2">
      <c r="A13" s="23"/>
      <c r="B13" s="24"/>
      <c r="C13" s="25"/>
    </row>
    <row r="14" spans="1:3" x14ac:dyDescent="0.2">
      <c r="A14" s="23"/>
      <c r="B14" s="24"/>
      <c r="C14" s="25"/>
    </row>
    <row r="15" spans="1:3" x14ac:dyDescent="0.2">
      <c r="A15" s="23"/>
      <c r="B15" s="24"/>
      <c r="C15" s="25"/>
    </row>
    <row r="16" spans="1:3" x14ac:dyDescent="0.2">
      <c r="A16" s="23"/>
      <c r="B16" s="24"/>
      <c r="C16" s="25"/>
    </row>
    <row r="17" spans="1:3" x14ac:dyDescent="0.2">
      <c r="A17" s="23"/>
      <c r="B17" s="24"/>
      <c r="C17" s="25"/>
    </row>
    <row r="18" spans="1:3" x14ac:dyDescent="0.2">
      <c r="A18" s="23"/>
      <c r="B18" s="24"/>
      <c r="C18" s="25"/>
    </row>
    <row r="19" spans="1:3" x14ac:dyDescent="0.2">
      <c r="A19" s="23"/>
      <c r="B19" s="24"/>
      <c r="C19" s="25"/>
    </row>
    <row r="20" spans="1:3" x14ac:dyDescent="0.2">
      <c r="A20" s="26"/>
      <c r="B20" s="27"/>
      <c r="C20" s="2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40.83203125" style="9" customWidth="1"/>
    <col min="16" max="16" width="38.1640625" customWidth="1"/>
    <col min="17" max="17" width="52.1640625" customWidth="1"/>
    <col min="18" max="18" width="21" customWidth="1"/>
    <col min="19" max="19" width="27.6640625" customWidth="1"/>
    <col min="20" max="20" width="46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8378</v>
      </c>
      <c r="R1" s="10" t="s">
        <v>8377</v>
      </c>
      <c r="S1" s="10" t="s">
        <v>8363</v>
      </c>
      <c r="T1" s="10" t="s">
        <v>8364</v>
      </c>
    </row>
    <row r="2" spans="1:20" ht="48" x14ac:dyDescent="0.2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17">
        <f t="shared" ref="O2:O65" si="0">ROUND(E2/D2*100,0)</f>
        <v>0</v>
      </c>
      <c r="P2">
        <f>IFERROR(ROUND(E2/L2, 2), 0)</f>
        <v>10</v>
      </c>
      <c r="Q2" s="12" t="s">
        <v>8308</v>
      </c>
      <c r="R2" t="s">
        <v>8311</v>
      </c>
      <c r="S2" s="15">
        <f t="shared" ref="S2:S65" si="1">(((J2/60/60/24)+DATE(1970,1,1)))</f>
        <v>42616.049849537041</v>
      </c>
      <c r="T2" s="15">
        <f t="shared" ref="T2:T65" si="2">(((I2/60/60/24)+DATE(1970,1,1)))</f>
        <v>42646.049849537041</v>
      </c>
    </row>
    <row r="3" spans="1:20" ht="48" x14ac:dyDescent="0.2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17">
        <f t="shared" si="0"/>
        <v>0</v>
      </c>
      <c r="P3">
        <f t="shared" ref="P3:P66" si="3">IFERROR(ROUND(E3/L3, 2), 0)</f>
        <v>1</v>
      </c>
      <c r="Q3" s="12" t="s">
        <v>8308</v>
      </c>
      <c r="R3" t="s">
        <v>8311</v>
      </c>
      <c r="S3" s="15">
        <f t="shared" si="1"/>
        <v>42096.704976851848</v>
      </c>
      <c r="T3" s="15">
        <f t="shared" si="2"/>
        <v>42112.427777777775</v>
      </c>
    </row>
    <row r="4" spans="1:20" ht="32" x14ac:dyDescent="0.2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17">
        <f t="shared" si="0"/>
        <v>0</v>
      </c>
      <c r="P4">
        <f t="shared" si="3"/>
        <v>0</v>
      </c>
      <c r="Q4" s="12" t="s">
        <v>8308</v>
      </c>
      <c r="R4" t="s">
        <v>8311</v>
      </c>
      <c r="S4" s="15">
        <f t="shared" si="1"/>
        <v>42593.431793981479</v>
      </c>
      <c r="T4" s="15">
        <f t="shared" si="2"/>
        <v>42653.431793981479</v>
      </c>
    </row>
    <row r="5" spans="1:20" ht="48" x14ac:dyDescent="0.2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17">
        <f t="shared" si="0"/>
        <v>0</v>
      </c>
      <c r="P5">
        <f t="shared" si="3"/>
        <v>25.17</v>
      </c>
      <c r="Q5" s="12" t="s">
        <v>8308</v>
      </c>
      <c r="R5" t="s">
        <v>8311</v>
      </c>
      <c r="S5" s="15">
        <f t="shared" si="1"/>
        <v>41904.781990740739</v>
      </c>
      <c r="T5" s="15">
        <f t="shared" si="2"/>
        <v>41940.916666666664</v>
      </c>
    </row>
    <row r="6" spans="1:20" ht="48" x14ac:dyDescent="0.2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17">
        <f t="shared" si="0"/>
        <v>0</v>
      </c>
      <c r="P6">
        <f t="shared" si="3"/>
        <v>0</v>
      </c>
      <c r="Q6" s="12" t="s">
        <v>8308</v>
      </c>
      <c r="R6" t="s">
        <v>8311</v>
      </c>
      <c r="S6" s="15">
        <f t="shared" si="1"/>
        <v>42114.928726851853</v>
      </c>
      <c r="T6" s="15">
        <f t="shared" si="2"/>
        <v>42139.928726851853</v>
      </c>
    </row>
    <row r="7" spans="1:20" ht="48" x14ac:dyDescent="0.2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17">
        <f t="shared" si="0"/>
        <v>0</v>
      </c>
      <c r="P7">
        <f t="shared" si="3"/>
        <v>0</v>
      </c>
      <c r="Q7" s="12" t="s">
        <v>8308</v>
      </c>
      <c r="R7" t="s">
        <v>8311</v>
      </c>
      <c r="S7" s="15">
        <f t="shared" si="1"/>
        <v>41882.937303240738</v>
      </c>
      <c r="T7" s="15">
        <f t="shared" si="2"/>
        <v>41942.937303240738</v>
      </c>
    </row>
    <row r="8" spans="1:20" ht="48" x14ac:dyDescent="0.2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17">
        <f t="shared" si="0"/>
        <v>0</v>
      </c>
      <c r="P8">
        <f t="shared" si="3"/>
        <v>0</v>
      </c>
      <c r="Q8" s="12" t="s">
        <v>8308</v>
      </c>
      <c r="R8" t="s">
        <v>8311</v>
      </c>
      <c r="S8" s="15">
        <f t="shared" si="1"/>
        <v>41778.915416666663</v>
      </c>
      <c r="T8" s="15">
        <f t="shared" si="2"/>
        <v>41806.844444444447</v>
      </c>
    </row>
    <row r="9" spans="1:20" ht="16" x14ac:dyDescent="0.2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17">
        <f t="shared" si="0"/>
        <v>0</v>
      </c>
      <c r="P9">
        <f t="shared" si="3"/>
        <v>0</v>
      </c>
      <c r="Q9" s="12" t="s">
        <v>8308</v>
      </c>
      <c r="R9" t="s">
        <v>8311</v>
      </c>
      <c r="S9" s="15">
        <f t="shared" si="1"/>
        <v>42541.837511574078</v>
      </c>
      <c r="T9" s="15">
        <f t="shared" si="2"/>
        <v>42557</v>
      </c>
    </row>
    <row r="10" spans="1:20" ht="32" x14ac:dyDescent="0.2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17">
        <f t="shared" si="0"/>
        <v>0</v>
      </c>
      <c r="P10">
        <f t="shared" si="3"/>
        <v>0</v>
      </c>
      <c r="Q10" s="12" t="s">
        <v>8308</v>
      </c>
      <c r="R10" t="s">
        <v>8311</v>
      </c>
      <c r="S10" s="15">
        <f t="shared" si="1"/>
        <v>42491.80768518518</v>
      </c>
      <c r="T10" s="15">
        <f t="shared" si="2"/>
        <v>42521.729861111111</v>
      </c>
    </row>
    <row r="11" spans="1:20" ht="32" x14ac:dyDescent="0.2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17">
        <f t="shared" si="0"/>
        <v>0</v>
      </c>
      <c r="P11">
        <f t="shared" si="3"/>
        <v>0</v>
      </c>
      <c r="Q11" s="12" t="s">
        <v>8308</v>
      </c>
      <c r="R11" t="s">
        <v>8311</v>
      </c>
      <c r="S11" s="15">
        <f t="shared" si="1"/>
        <v>42221.909930555557</v>
      </c>
      <c r="T11" s="15">
        <f t="shared" si="2"/>
        <v>42251.708333333328</v>
      </c>
    </row>
    <row r="12" spans="1:20" ht="48" x14ac:dyDescent="0.2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17">
        <f t="shared" si="0"/>
        <v>0</v>
      </c>
      <c r="P12">
        <f t="shared" si="3"/>
        <v>0</v>
      </c>
      <c r="Q12" s="12" t="s">
        <v>8308</v>
      </c>
      <c r="R12" t="s">
        <v>8311</v>
      </c>
      <c r="S12" s="15">
        <f t="shared" si="1"/>
        <v>42096.410115740742</v>
      </c>
      <c r="T12" s="15">
        <f t="shared" si="2"/>
        <v>42140.427777777775</v>
      </c>
    </row>
    <row r="13" spans="1:20" ht="48" x14ac:dyDescent="0.2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17">
        <f t="shared" si="0"/>
        <v>0</v>
      </c>
      <c r="P13">
        <f t="shared" si="3"/>
        <v>0</v>
      </c>
      <c r="Q13" s="12" t="s">
        <v>8308</v>
      </c>
      <c r="R13" t="s">
        <v>8311</v>
      </c>
      <c r="S13" s="15">
        <f t="shared" si="1"/>
        <v>42239.573993055557</v>
      </c>
      <c r="T13" s="15">
        <f t="shared" si="2"/>
        <v>42289.573993055557</v>
      </c>
    </row>
    <row r="14" spans="1:20" ht="48" x14ac:dyDescent="0.2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17">
        <f t="shared" si="0"/>
        <v>0</v>
      </c>
      <c r="P14">
        <f t="shared" si="3"/>
        <v>0</v>
      </c>
      <c r="Q14" s="12" t="s">
        <v>8308</v>
      </c>
      <c r="R14" t="s">
        <v>8311</v>
      </c>
      <c r="S14" s="15">
        <f t="shared" si="1"/>
        <v>42053.198287037041</v>
      </c>
      <c r="T14" s="15">
        <f t="shared" si="2"/>
        <v>42083.15662037037</v>
      </c>
    </row>
    <row r="15" spans="1:20" ht="48" x14ac:dyDescent="0.2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17">
        <f t="shared" si="0"/>
        <v>0</v>
      </c>
      <c r="P15">
        <f t="shared" si="3"/>
        <v>10</v>
      </c>
      <c r="Q15" s="12" t="s">
        <v>8308</v>
      </c>
      <c r="R15" t="s">
        <v>8311</v>
      </c>
      <c r="S15" s="15">
        <f t="shared" si="1"/>
        <v>41938.893263888887</v>
      </c>
      <c r="T15" s="15">
        <f t="shared" si="2"/>
        <v>41959.934930555552</v>
      </c>
    </row>
    <row r="16" spans="1:20" ht="48" x14ac:dyDescent="0.2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17">
        <f t="shared" si="0"/>
        <v>0</v>
      </c>
      <c r="P16">
        <f t="shared" si="3"/>
        <v>0</v>
      </c>
      <c r="Q16" s="12" t="s">
        <v>8308</v>
      </c>
      <c r="R16" t="s">
        <v>8311</v>
      </c>
      <c r="S16" s="15">
        <f t="shared" si="1"/>
        <v>42559.064143518524</v>
      </c>
      <c r="T16" s="15">
        <f t="shared" si="2"/>
        <v>42616.246527777781</v>
      </c>
    </row>
    <row r="17" spans="1:20" ht="32" x14ac:dyDescent="0.2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17">
        <f t="shared" si="0"/>
        <v>0</v>
      </c>
      <c r="P17">
        <f t="shared" si="3"/>
        <v>0</v>
      </c>
      <c r="Q17" s="12" t="s">
        <v>8308</v>
      </c>
      <c r="R17" t="s">
        <v>8311</v>
      </c>
      <c r="S17" s="15">
        <f t="shared" si="1"/>
        <v>41969.767824074079</v>
      </c>
      <c r="T17" s="15">
        <f t="shared" si="2"/>
        <v>42012.762499999997</v>
      </c>
    </row>
    <row r="18" spans="1:20" ht="48" x14ac:dyDescent="0.2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17">
        <f t="shared" si="0"/>
        <v>0</v>
      </c>
      <c r="P18">
        <f t="shared" si="3"/>
        <v>20</v>
      </c>
      <c r="Q18" s="12" t="s">
        <v>8308</v>
      </c>
      <c r="R18" t="s">
        <v>8311</v>
      </c>
      <c r="S18" s="15">
        <f t="shared" si="1"/>
        <v>42397.281666666662</v>
      </c>
      <c r="T18" s="15">
        <f t="shared" si="2"/>
        <v>42427.281666666662</v>
      </c>
    </row>
    <row r="19" spans="1:20" ht="48" x14ac:dyDescent="0.2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17">
        <f t="shared" si="0"/>
        <v>0</v>
      </c>
      <c r="P19">
        <f t="shared" si="3"/>
        <v>28</v>
      </c>
      <c r="Q19" s="12" t="s">
        <v>8308</v>
      </c>
      <c r="R19" t="s">
        <v>8311</v>
      </c>
      <c r="S19" s="15">
        <f t="shared" si="1"/>
        <v>42113.550821759258</v>
      </c>
      <c r="T19" s="15">
        <f t="shared" si="2"/>
        <v>42173.550821759258</v>
      </c>
    </row>
    <row r="20" spans="1:20" ht="32" x14ac:dyDescent="0.2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17">
        <f t="shared" si="0"/>
        <v>0</v>
      </c>
      <c r="P20">
        <f t="shared" si="3"/>
        <v>15</v>
      </c>
      <c r="Q20" s="12" t="s">
        <v>8308</v>
      </c>
      <c r="R20" t="s">
        <v>8311</v>
      </c>
      <c r="S20" s="15">
        <f t="shared" si="1"/>
        <v>41875.077546296299</v>
      </c>
      <c r="T20" s="15">
        <f t="shared" si="2"/>
        <v>41905.077546296299</v>
      </c>
    </row>
    <row r="21" spans="1:20" ht="64" x14ac:dyDescent="0.2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17">
        <f t="shared" si="0"/>
        <v>0</v>
      </c>
      <c r="P21">
        <f t="shared" si="3"/>
        <v>20.25</v>
      </c>
      <c r="Q21" s="12" t="s">
        <v>8308</v>
      </c>
      <c r="R21" t="s">
        <v>8311</v>
      </c>
      <c r="S21" s="15">
        <f t="shared" si="1"/>
        <v>42168.559432870374</v>
      </c>
      <c r="T21" s="15">
        <f t="shared" si="2"/>
        <v>42208.559432870374</v>
      </c>
    </row>
    <row r="22" spans="1:20" ht="48" x14ac:dyDescent="0.2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17">
        <f t="shared" si="0"/>
        <v>0</v>
      </c>
      <c r="P22">
        <f t="shared" si="3"/>
        <v>4</v>
      </c>
      <c r="Q22" s="12" t="s">
        <v>8308</v>
      </c>
      <c r="R22" t="s">
        <v>8311</v>
      </c>
      <c r="S22" s="15">
        <f t="shared" si="1"/>
        <v>42396.911712962959</v>
      </c>
      <c r="T22" s="15">
        <f t="shared" si="2"/>
        <v>42426.911712962959</v>
      </c>
    </row>
    <row r="23" spans="1:20" ht="48" x14ac:dyDescent="0.2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17">
        <f t="shared" si="0"/>
        <v>0</v>
      </c>
      <c r="P23">
        <f t="shared" si="3"/>
        <v>0</v>
      </c>
      <c r="Q23" s="12" t="s">
        <v>8308</v>
      </c>
      <c r="R23" t="s">
        <v>8311</v>
      </c>
      <c r="S23" s="15">
        <f t="shared" si="1"/>
        <v>41904.07671296296</v>
      </c>
      <c r="T23" s="15">
        <f t="shared" si="2"/>
        <v>41934.07671296296</v>
      </c>
    </row>
    <row r="24" spans="1:20" ht="48" x14ac:dyDescent="0.2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17">
        <f t="shared" si="0"/>
        <v>0</v>
      </c>
      <c r="P24">
        <f t="shared" si="3"/>
        <v>10</v>
      </c>
      <c r="Q24" s="12" t="s">
        <v>8308</v>
      </c>
      <c r="R24" t="s">
        <v>8311</v>
      </c>
      <c r="S24" s="15">
        <f t="shared" si="1"/>
        <v>42514.434548611112</v>
      </c>
      <c r="T24" s="15">
        <f t="shared" si="2"/>
        <v>42554.434548611112</v>
      </c>
    </row>
    <row r="25" spans="1:20" ht="48" x14ac:dyDescent="0.2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17">
        <f t="shared" si="0"/>
        <v>0</v>
      </c>
      <c r="P25">
        <f t="shared" si="3"/>
        <v>0</v>
      </c>
      <c r="Q25" s="12" t="s">
        <v>8308</v>
      </c>
      <c r="R25" t="s">
        <v>8312</v>
      </c>
      <c r="S25" s="15">
        <f t="shared" si="1"/>
        <v>42171.913090277783</v>
      </c>
      <c r="T25" s="15">
        <f t="shared" si="2"/>
        <v>42231.913090277783</v>
      </c>
    </row>
    <row r="26" spans="1:20" ht="48" x14ac:dyDescent="0.2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17">
        <f t="shared" si="0"/>
        <v>0</v>
      </c>
      <c r="P26">
        <f t="shared" si="3"/>
        <v>5</v>
      </c>
      <c r="Q26" s="12" t="s">
        <v>8308</v>
      </c>
      <c r="R26" t="s">
        <v>8312</v>
      </c>
      <c r="S26" s="15">
        <f t="shared" si="1"/>
        <v>41792.687442129631</v>
      </c>
      <c r="T26" s="15">
        <f t="shared" si="2"/>
        <v>41822.687442129631</v>
      </c>
    </row>
    <row r="27" spans="1:20" ht="64" x14ac:dyDescent="0.2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17">
        <f t="shared" si="0"/>
        <v>0</v>
      </c>
      <c r="P27">
        <f t="shared" si="3"/>
        <v>0</v>
      </c>
      <c r="Q27" s="12" t="s">
        <v>8308</v>
      </c>
      <c r="R27" t="s">
        <v>8312</v>
      </c>
      <c r="S27" s="15">
        <f t="shared" si="1"/>
        <v>42243.961273148147</v>
      </c>
      <c r="T27" s="15">
        <f t="shared" si="2"/>
        <v>42278</v>
      </c>
    </row>
    <row r="28" spans="1:20" ht="32" x14ac:dyDescent="0.2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17">
        <f t="shared" si="0"/>
        <v>0</v>
      </c>
      <c r="P28">
        <f t="shared" si="3"/>
        <v>0</v>
      </c>
      <c r="Q28" s="12" t="s">
        <v>8308</v>
      </c>
      <c r="R28" t="s">
        <v>8312</v>
      </c>
      <c r="S28" s="15">
        <f t="shared" si="1"/>
        <v>42351.658842592587</v>
      </c>
      <c r="T28" s="15">
        <f t="shared" si="2"/>
        <v>42381.658842592587</v>
      </c>
    </row>
    <row r="29" spans="1:20" ht="48" x14ac:dyDescent="0.2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17">
        <f t="shared" si="0"/>
        <v>0</v>
      </c>
      <c r="P29">
        <f t="shared" si="3"/>
        <v>5.5</v>
      </c>
      <c r="Q29" s="12" t="s">
        <v>8308</v>
      </c>
      <c r="R29" t="s">
        <v>8312</v>
      </c>
      <c r="S29" s="15">
        <f t="shared" si="1"/>
        <v>42160.927488425921</v>
      </c>
      <c r="T29" s="15">
        <f t="shared" si="2"/>
        <v>42220.927488425921</v>
      </c>
    </row>
    <row r="30" spans="1:20" ht="48" x14ac:dyDescent="0.2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17">
        <f t="shared" si="0"/>
        <v>0</v>
      </c>
      <c r="P30">
        <f t="shared" si="3"/>
        <v>1</v>
      </c>
      <c r="Q30" s="12" t="s">
        <v>8308</v>
      </c>
      <c r="R30" t="s">
        <v>8312</v>
      </c>
      <c r="S30" s="15">
        <f t="shared" si="1"/>
        <v>42534.180717592593</v>
      </c>
      <c r="T30" s="15">
        <f t="shared" si="2"/>
        <v>42594.180717592593</v>
      </c>
    </row>
    <row r="31" spans="1:20" ht="48" x14ac:dyDescent="0.2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17">
        <f t="shared" si="0"/>
        <v>0</v>
      </c>
      <c r="P31">
        <f t="shared" si="3"/>
        <v>0</v>
      </c>
      <c r="Q31" s="12" t="s">
        <v>8308</v>
      </c>
      <c r="R31" t="s">
        <v>8312</v>
      </c>
      <c r="S31" s="15">
        <f t="shared" si="1"/>
        <v>42047.394942129627</v>
      </c>
      <c r="T31" s="15">
        <f t="shared" si="2"/>
        <v>42082.353275462956</v>
      </c>
    </row>
    <row r="32" spans="1:20" ht="48" x14ac:dyDescent="0.2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17">
        <f t="shared" si="0"/>
        <v>0</v>
      </c>
      <c r="P32">
        <f t="shared" si="3"/>
        <v>0</v>
      </c>
      <c r="Q32" s="12" t="s">
        <v>8308</v>
      </c>
      <c r="R32" t="s">
        <v>8312</v>
      </c>
      <c r="S32" s="15">
        <f t="shared" si="1"/>
        <v>42033.573009259257</v>
      </c>
      <c r="T32" s="15">
        <f t="shared" si="2"/>
        <v>42063.573009259257</v>
      </c>
    </row>
    <row r="33" spans="1:20" ht="48" x14ac:dyDescent="0.2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17">
        <f t="shared" si="0"/>
        <v>0</v>
      </c>
      <c r="P33">
        <f t="shared" si="3"/>
        <v>0</v>
      </c>
      <c r="Q33" s="12" t="s">
        <v>8308</v>
      </c>
      <c r="R33" t="s">
        <v>8312</v>
      </c>
      <c r="S33" s="15">
        <f t="shared" si="1"/>
        <v>42072.758981481486</v>
      </c>
      <c r="T33" s="15">
        <f t="shared" si="2"/>
        <v>42132.758981481486</v>
      </c>
    </row>
    <row r="34" spans="1:20" ht="48" x14ac:dyDescent="0.2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17">
        <f t="shared" si="0"/>
        <v>0</v>
      </c>
      <c r="P34">
        <f t="shared" si="3"/>
        <v>0</v>
      </c>
      <c r="Q34" s="12" t="s">
        <v>8308</v>
      </c>
      <c r="R34" t="s">
        <v>8312</v>
      </c>
      <c r="S34" s="15">
        <f t="shared" si="1"/>
        <v>42191.824062500003</v>
      </c>
      <c r="T34" s="15">
        <f t="shared" si="2"/>
        <v>42221.824062500003</v>
      </c>
    </row>
    <row r="35" spans="1:20" ht="32" x14ac:dyDescent="0.2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17">
        <f t="shared" si="0"/>
        <v>0</v>
      </c>
      <c r="P35">
        <f t="shared" si="3"/>
        <v>0</v>
      </c>
      <c r="Q35" s="12" t="s">
        <v>8308</v>
      </c>
      <c r="R35" t="s">
        <v>8312</v>
      </c>
      <c r="S35" s="15">
        <f t="shared" si="1"/>
        <v>42304.955381944441</v>
      </c>
      <c r="T35" s="15">
        <f t="shared" si="2"/>
        <v>42334.997048611112</v>
      </c>
    </row>
    <row r="36" spans="1:20" ht="48" x14ac:dyDescent="0.2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17">
        <f t="shared" si="0"/>
        <v>0</v>
      </c>
      <c r="P36">
        <f t="shared" si="3"/>
        <v>0</v>
      </c>
      <c r="Q36" s="12" t="s">
        <v>8308</v>
      </c>
      <c r="R36" t="s">
        <v>8312</v>
      </c>
      <c r="S36" s="15">
        <f t="shared" si="1"/>
        <v>42712.011944444443</v>
      </c>
      <c r="T36" s="15">
        <f t="shared" si="2"/>
        <v>42742.011944444443</v>
      </c>
    </row>
    <row r="37" spans="1:20" ht="48" x14ac:dyDescent="0.2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17">
        <f t="shared" si="0"/>
        <v>0</v>
      </c>
      <c r="P37">
        <f t="shared" si="3"/>
        <v>0</v>
      </c>
      <c r="Q37" s="12" t="s">
        <v>8308</v>
      </c>
      <c r="R37" t="s">
        <v>8312</v>
      </c>
      <c r="S37" s="15">
        <f t="shared" si="1"/>
        <v>42767.812893518523</v>
      </c>
      <c r="T37" s="15">
        <f t="shared" si="2"/>
        <v>42797.833333333328</v>
      </c>
    </row>
    <row r="38" spans="1:20" ht="48" x14ac:dyDescent="0.2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17">
        <f t="shared" si="0"/>
        <v>0</v>
      </c>
      <c r="P38">
        <f t="shared" si="3"/>
        <v>0</v>
      </c>
      <c r="Q38" s="12" t="s">
        <v>8308</v>
      </c>
      <c r="R38" t="s">
        <v>8312</v>
      </c>
      <c r="S38" s="15">
        <f t="shared" si="1"/>
        <v>41857.18304398148</v>
      </c>
      <c r="T38" s="15">
        <f t="shared" si="2"/>
        <v>41887.18304398148</v>
      </c>
    </row>
    <row r="39" spans="1:20" ht="48" x14ac:dyDescent="0.2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17">
        <f t="shared" si="0"/>
        <v>0</v>
      </c>
      <c r="P39">
        <f t="shared" si="3"/>
        <v>69</v>
      </c>
      <c r="Q39" s="12" t="s">
        <v>8308</v>
      </c>
      <c r="R39" t="s">
        <v>8312</v>
      </c>
      <c r="S39" s="15">
        <f t="shared" si="1"/>
        <v>42556.690706018519</v>
      </c>
      <c r="T39" s="15">
        <f t="shared" si="2"/>
        <v>42616.690706018519</v>
      </c>
    </row>
    <row r="40" spans="1:20" ht="16" x14ac:dyDescent="0.2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17">
        <f t="shared" si="0"/>
        <v>0</v>
      </c>
      <c r="P40">
        <f t="shared" si="3"/>
        <v>50</v>
      </c>
      <c r="Q40" s="12" t="s">
        <v>8308</v>
      </c>
      <c r="R40" t="s">
        <v>8312</v>
      </c>
      <c r="S40" s="15">
        <f t="shared" si="1"/>
        <v>42527.650995370372</v>
      </c>
      <c r="T40" s="15">
        <f t="shared" si="2"/>
        <v>42537.650995370372</v>
      </c>
    </row>
    <row r="41" spans="1:20" ht="48" x14ac:dyDescent="0.2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17">
        <f t="shared" si="0"/>
        <v>0</v>
      </c>
      <c r="P41">
        <f t="shared" si="3"/>
        <v>5.67</v>
      </c>
      <c r="Q41" s="12" t="s">
        <v>8308</v>
      </c>
      <c r="R41" t="s">
        <v>8312</v>
      </c>
      <c r="S41" s="15">
        <f t="shared" si="1"/>
        <v>41899.792037037041</v>
      </c>
      <c r="T41" s="15">
        <f t="shared" si="2"/>
        <v>41929.792037037041</v>
      </c>
    </row>
    <row r="42" spans="1:20" ht="48" x14ac:dyDescent="0.2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17">
        <f t="shared" si="0"/>
        <v>0</v>
      </c>
      <c r="P42">
        <f t="shared" si="3"/>
        <v>0</v>
      </c>
      <c r="Q42" s="12" t="s">
        <v>8308</v>
      </c>
      <c r="R42" t="s">
        <v>8312</v>
      </c>
      <c r="S42" s="15">
        <f t="shared" si="1"/>
        <v>41911.934791666667</v>
      </c>
      <c r="T42" s="15">
        <f t="shared" si="2"/>
        <v>41971.976458333331</v>
      </c>
    </row>
    <row r="43" spans="1:20" ht="48" x14ac:dyDescent="0.2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17">
        <f t="shared" si="0"/>
        <v>0</v>
      </c>
      <c r="P43">
        <f t="shared" si="3"/>
        <v>1</v>
      </c>
      <c r="Q43" s="12" t="s">
        <v>8308</v>
      </c>
      <c r="R43" t="s">
        <v>8312</v>
      </c>
      <c r="S43" s="15">
        <f t="shared" si="1"/>
        <v>42375.996886574074</v>
      </c>
      <c r="T43" s="15">
        <f t="shared" si="2"/>
        <v>42435.996886574074</v>
      </c>
    </row>
    <row r="44" spans="1:20" ht="48" x14ac:dyDescent="0.2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17">
        <f t="shared" si="0"/>
        <v>0</v>
      </c>
      <c r="P44">
        <f t="shared" si="3"/>
        <v>0</v>
      </c>
      <c r="Q44" s="12" t="s">
        <v>8308</v>
      </c>
      <c r="R44" t="s">
        <v>8312</v>
      </c>
      <c r="S44" s="15">
        <f t="shared" si="1"/>
        <v>42135.67050925926</v>
      </c>
      <c r="T44" s="15">
        <f t="shared" si="2"/>
        <v>42195.67050925926</v>
      </c>
    </row>
    <row r="45" spans="1:20" ht="48" x14ac:dyDescent="0.2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17">
        <f t="shared" si="0"/>
        <v>0</v>
      </c>
      <c r="P45">
        <f t="shared" si="3"/>
        <v>0</v>
      </c>
      <c r="Q45" s="12" t="s">
        <v>8308</v>
      </c>
      <c r="R45" t="s">
        <v>8312</v>
      </c>
      <c r="S45" s="15">
        <f t="shared" si="1"/>
        <v>42584.123865740738</v>
      </c>
      <c r="T45" s="15">
        <f t="shared" si="2"/>
        <v>42614.123865740738</v>
      </c>
    </row>
    <row r="46" spans="1:20" ht="16" x14ac:dyDescent="0.2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17">
        <f t="shared" si="0"/>
        <v>0</v>
      </c>
      <c r="P46">
        <f t="shared" si="3"/>
        <v>0</v>
      </c>
      <c r="Q46" s="12" t="s">
        <v>8308</v>
      </c>
      <c r="R46" t="s">
        <v>8312</v>
      </c>
      <c r="S46" s="15">
        <f t="shared" si="1"/>
        <v>42255.927824074075</v>
      </c>
      <c r="T46" s="15">
        <f t="shared" si="2"/>
        <v>42285.874305555553</v>
      </c>
    </row>
    <row r="47" spans="1:20" ht="48" x14ac:dyDescent="0.2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17">
        <f t="shared" si="0"/>
        <v>0</v>
      </c>
      <c r="P47">
        <f t="shared" si="3"/>
        <v>0</v>
      </c>
      <c r="Q47" s="12" t="s">
        <v>8308</v>
      </c>
      <c r="R47" t="s">
        <v>8312</v>
      </c>
      <c r="S47" s="15">
        <f t="shared" si="1"/>
        <v>42567.004432870366</v>
      </c>
      <c r="T47" s="15">
        <f t="shared" si="2"/>
        <v>42588.004432870366</v>
      </c>
    </row>
    <row r="48" spans="1:20" ht="48" x14ac:dyDescent="0.2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17">
        <f t="shared" si="0"/>
        <v>0</v>
      </c>
      <c r="P48">
        <f t="shared" si="3"/>
        <v>0</v>
      </c>
      <c r="Q48" s="12" t="s">
        <v>8308</v>
      </c>
      <c r="R48" t="s">
        <v>8312</v>
      </c>
      <c r="S48" s="15">
        <f t="shared" si="1"/>
        <v>41959.369988425926</v>
      </c>
      <c r="T48" s="15">
        <f t="shared" si="2"/>
        <v>41989.369988425926</v>
      </c>
    </row>
    <row r="49" spans="1:20" ht="48" x14ac:dyDescent="0.2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17">
        <f t="shared" si="0"/>
        <v>0</v>
      </c>
      <c r="P49">
        <f t="shared" si="3"/>
        <v>0</v>
      </c>
      <c r="Q49" s="12" t="s">
        <v>8308</v>
      </c>
      <c r="R49" t="s">
        <v>8312</v>
      </c>
      <c r="S49" s="15">
        <f t="shared" si="1"/>
        <v>42165.922858796301</v>
      </c>
      <c r="T49" s="15">
        <f t="shared" si="2"/>
        <v>42195.922858796301</v>
      </c>
    </row>
    <row r="50" spans="1:20" ht="32" x14ac:dyDescent="0.2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17">
        <f t="shared" si="0"/>
        <v>0</v>
      </c>
      <c r="P50">
        <f t="shared" si="3"/>
        <v>1</v>
      </c>
      <c r="Q50" s="12" t="s">
        <v>8308</v>
      </c>
      <c r="R50" t="s">
        <v>8312</v>
      </c>
      <c r="S50" s="15">
        <f t="shared" si="1"/>
        <v>42416.881018518514</v>
      </c>
      <c r="T50" s="15">
        <f t="shared" si="2"/>
        <v>42476.839351851857</v>
      </c>
    </row>
    <row r="51" spans="1:20" ht="48" x14ac:dyDescent="0.2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17">
        <f t="shared" si="0"/>
        <v>0</v>
      </c>
      <c r="P51">
        <f t="shared" si="3"/>
        <v>20</v>
      </c>
      <c r="Q51" s="12" t="s">
        <v>8308</v>
      </c>
      <c r="R51" t="s">
        <v>8312</v>
      </c>
      <c r="S51" s="15">
        <f t="shared" si="1"/>
        <v>42202.594293981485</v>
      </c>
      <c r="T51" s="15">
        <f t="shared" si="2"/>
        <v>42232.587974537033</v>
      </c>
    </row>
    <row r="52" spans="1:20" ht="48" x14ac:dyDescent="0.2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17">
        <f t="shared" si="0"/>
        <v>0</v>
      </c>
      <c r="P52">
        <f t="shared" si="3"/>
        <v>1</v>
      </c>
      <c r="Q52" s="12" t="s">
        <v>8308</v>
      </c>
      <c r="R52" t="s">
        <v>8312</v>
      </c>
      <c r="S52" s="15">
        <f t="shared" si="1"/>
        <v>42009.64061342593</v>
      </c>
      <c r="T52" s="15">
        <f t="shared" si="2"/>
        <v>42069.64061342593</v>
      </c>
    </row>
    <row r="53" spans="1:20" ht="48" x14ac:dyDescent="0.2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17">
        <f t="shared" si="0"/>
        <v>0</v>
      </c>
      <c r="P53">
        <f t="shared" si="3"/>
        <v>10</v>
      </c>
      <c r="Q53" s="12" t="s">
        <v>8308</v>
      </c>
      <c r="R53" t="s">
        <v>8312</v>
      </c>
      <c r="S53" s="15">
        <f t="shared" si="1"/>
        <v>42375.230115740742</v>
      </c>
      <c r="T53" s="15">
        <f t="shared" si="2"/>
        <v>42417.999305555553</v>
      </c>
    </row>
    <row r="54" spans="1:20" ht="16" x14ac:dyDescent="0.2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17">
        <f t="shared" si="0"/>
        <v>0</v>
      </c>
      <c r="P54">
        <f t="shared" si="3"/>
        <v>0</v>
      </c>
      <c r="Q54" s="12" t="s">
        <v>8308</v>
      </c>
      <c r="R54" t="s">
        <v>8312</v>
      </c>
      <c r="S54" s="15">
        <f t="shared" si="1"/>
        <v>42031.837546296301</v>
      </c>
      <c r="T54" s="15">
        <f t="shared" si="2"/>
        <v>42091.79587962963</v>
      </c>
    </row>
    <row r="55" spans="1:20" ht="48" x14ac:dyDescent="0.2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17">
        <f t="shared" si="0"/>
        <v>0</v>
      </c>
      <c r="P55">
        <f t="shared" si="3"/>
        <v>0</v>
      </c>
      <c r="Q55" s="12" t="s">
        <v>8308</v>
      </c>
      <c r="R55" t="s">
        <v>8312</v>
      </c>
      <c r="S55" s="15">
        <f t="shared" si="1"/>
        <v>42482.048032407409</v>
      </c>
      <c r="T55" s="15">
        <f t="shared" si="2"/>
        <v>42512.045138888891</v>
      </c>
    </row>
    <row r="56" spans="1:20" ht="48" x14ac:dyDescent="0.2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17">
        <f t="shared" si="0"/>
        <v>0</v>
      </c>
      <c r="P56">
        <f t="shared" si="3"/>
        <v>0</v>
      </c>
      <c r="Q56" s="12" t="s">
        <v>8308</v>
      </c>
      <c r="R56" t="s">
        <v>8312</v>
      </c>
      <c r="S56" s="15">
        <f t="shared" si="1"/>
        <v>42135.235254629632</v>
      </c>
      <c r="T56" s="15">
        <f t="shared" si="2"/>
        <v>42195.235254629632</v>
      </c>
    </row>
    <row r="57" spans="1:20" ht="48" x14ac:dyDescent="0.2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17">
        <f t="shared" si="0"/>
        <v>0</v>
      </c>
      <c r="P57">
        <f t="shared" si="3"/>
        <v>0</v>
      </c>
      <c r="Q57" s="12" t="s">
        <v>8308</v>
      </c>
      <c r="R57" t="s">
        <v>8312</v>
      </c>
      <c r="S57" s="15">
        <f t="shared" si="1"/>
        <v>42438.961273148147</v>
      </c>
      <c r="T57" s="15">
        <f t="shared" si="2"/>
        <v>42468.919606481482</v>
      </c>
    </row>
    <row r="58" spans="1:20" ht="48" x14ac:dyDescent="0.2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17">
        <f t="shared" si="0"/>
        <v>0</v>
      </c>
      <c r="P58">
        <f t="shared" si="3"/>
        <v>0</v>
      </c>
      <c r="Q58" s="12" t="s">
        <v>8308</v>
      </c>
      <c r="R58" t="s">
        <v>8312</v>
      </c>
      <c r="S58" s="15">
        <f t="shared" si="1"/>
        <v>42164.893993055557</v>
      </c>
      <c r="T58" s="15">
        <f t="shared" si="2"/>
        <v>42194.893993055557</v>
      </c>
    </row>
    <row r="59" spans="1:20" ht="32" x14ac:dyDescent="0.2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17">
        <f t="shared" si="0"/>
        <v>0</v>
      </c>
      <c r="P59">
        <f t="shared" si="3"/>
        <v>0</v>
      </c>
      <c r="Q59" s="12" t="s">
        <v>8308</v>
      </c>
      <c r="R59" t="s">
        <v>8312</v>
      </c>
      <c r="S59" s="15">
        <f t="shared" si="1"/>
        <v>42096.686400462961</v>
      </c>
      <c r="T59" s="15">
        <f t="shared" si="2"/>
        <v>42156.686400462961</v>
      </c>
    </row>
    <row r="60" spans="1:20" ht="48" x14ac:dyDescent="0.2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17">
        <f t="shared" si="0"/>
        <v>0</v>
      </c>
      <c r="P60">
        <f t="shared" si="3"/>
        <v>0</v>
      </c>
      <c r="Q60" s="12" t="s">
        <v>8308</v>
      </c>
      <c r="R60" t="s">
        <v>8312</v>
      </c>
      <c r="S60" s="15">
        <f t="shared" si="1"/>
        <v>42383.933993055558</v>
      </c>
      <c r="T60" s="15">
        <f t="shared" si="2"/>
        <v>42413.933993055558</v>
      </c>
    </row>
    <row r="61" spans="1:20" ht="48" x14ac:dyDescent="0.2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17">
        <f t="shared" si="0"/>
        <v>0</v>
      </c>
      <c r="P61">
        <f t="shared" si="3"/>
        <v>30</v>
      </c>
      <c r="Q61" s="12" t="s">
        <v>8308</v>
      </c>
      <c r="R61" t="s">
        <v>8312</v>
      </c>
      <c r="S61" s="15">
        <f t="shared" si="1"/>
        <v>42129.777210648142</v>
      </c>
      <c r="T61" s="15">
        <f t="shared" si="2"/>
        <v>42159.777210648142</v>
      </c>
    </row>
    <row r="62" spans="1:20" ht="48" x14ac:dyDescent="0.2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17">
        <f t="shared" si="0"/>
        <v>0</v>
      </c>
      <c r="P62">
        <f t="shared" si="3"/>
        <v>0</v>
      </c>
      <c r="Q62" s="12" t="s">
        <v>8308</v>
      </c>
      <c r="R62" t="s">
        <v>8312</v>
      </c>
      <c r="S62" s="15">
        <f t="shared" si="1"/>
        <v>42341.958923611113</v>
      </c>
      <c r="T62" s="15">
        <f t="shared" si="2"/>
        <v>42371.958923611113</v>
      </c>
    </row>
    <row r="63" spans="1:20" ht="48" x14ac:dyDescent="0.2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17">
        <f t="shared" si="0"/>
        <v>0</v>
      </c>
      <c r="P63">
        <f t="shared" si="3"/>
        <v>0</v>
      </c>
      <c r="Q63" s="12" t="s">
        <v>8308</v>
      </c>
      <c r="R63" t="s">
        <v>8312</v>
      </c>
      <c r="S63" s="15">
        <f t="shared" si="1"/>
        <v>42612.911712962959</v>
      </c>
      <c r="T63" s="15">
        <f t="shared" si="2"/>
        <v>42642.911712962959</v>
      </c>
    </row>
    <row r="64" spans="1:20" ht="32" x14ac:dyDescent="0.2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17">
        <f t="shared" si="0"/>
        <v>0</v>
      </c>
      <c r="P64">
        <f t="shared" si="3"/>
        <v>0</v>
      </c>
      <c r="Q64" s="12" t="s">
        <v>8308</v>
      </c>
      <c r="R64" t="s">
        <v>8312</v>
      </c>
      <c r="S64" s="15">
        <f t="shared" si="1"/>
        <v>42164.908530092594</v>
      </c>
      <c r="T64" s="15">
        <f t="shared" si="2"/>
        <v>42194.908530092594</v>
      </c>
    </row>
    <row r="65" spans="1:20" ht="48" x14ac:dyDescent="0.2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17">
        <f t="shared" si="0"/>
        <v>0</v>
      </c>
      <c r="P65">
        <f t="shared" si="3"/>
        <v>0</v>
      </c>
      <c r="Q65" s="12" t="s">
        <v>8308</v>
      </c>
      <c r="R65" t="s">
        <v>8312</v>
      </c>
      <c r="S65" s="15">
        <f t="shared" si="1"/>
        <v>42321.08447916666</v>
      </c>
      <c r="T65" s="15">
        <f t="shared" si="2"/>
        <v>42374</v>
      </c>
    </row>
    <row r="66" spans="1:20" ht="16" x14ac:dyDescent="0.2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17">
        <f t="shared" ref="O66:O129" si="4">ROUND(E66/D66*100,0)</f>
        <v>0</v>
      </c>
      <c r="P66">
        <f t="shared" si="3"/>
        <v>50</v>
      </c>
      <c r="Q66" s="12" t="s">
        <v>8308</v>
      </c>
      <c r="R66" t="s">
        <v>8312</v>
      </c>
      <c r="S66" s="15">
        <f t="shared" ref="S66:S129" si="5">(((J66/60/60/24)+DATE(1970,1,1)))</f>
        <v>42377.577187499999</v>
      </c>
      <c r="T66" s="15">
        <f t="shared" ref="T66:T129" si="6">(((I66/60/60/24)+DATE(1970,1,1)))</f>
        <v>42437.577187499999</v>
      </c>
    </row>
    <row r="67" spans="1:20" ht="48" x14ac:dyDescent="0.2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17">
        <f t="shared" si="4"/>
        <v>0</v>
      </c>
      <c r="P67">
        <f t="shared" ref="P67:P130" si="7">IFERROR(ROUND(E67/L67, 2), 0)</f>
        <v>0</v>
      </c>
      <c r="Q67" s="12" t="s">
        <v>8308</v>
      </c>
      <c r="R67" t="s">
        <v>8312</v>
      </c>
      <c r="S67" s="15">
        <f t="shared" si="5"/>
        <v>42713.962499999994</v>
      </c>
      <c r="T67" s="15">
        <f t="shared" si="6"/>
        <v>42734.375</v>
      </c>
    </row>
    <row r="68" spans="1:20" ht="48" x14ac:dyDescent="0.2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17">
        <f t="shared" si="4"/>
        <v>0</v>
      </c>
      <c r="P68">
        <f t="shared" si="7"/>
        <v>4.83</v>
      </c>
      <c r="Q68" s="12" t="s">
        <v>8308</v>
      </c>
      <c r="R68" t="s">
        <v>8314</v>
      </c>
      <c r="S68" s="15">
        <f t="shared" si="5"/>
        <v>41682.23646990741</v>
      </c>
      <c r="T68" s="15">
        <f t="shared" si="6"/>
        <v>41712.194803240738</v>
      </c>
    </row>
    <row r="69" spans="1:20" ht="48" x14ac:dyDescent="0.2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17">
        <f t="shared" si="4"/>
        <v>0</v>
      </c>
      <c r="P69">
        <f t="shared" si="7"/>
        <v>3</v>
      </c>
      <c r="Q69" s="12" t="s">
        <v>8308</v>
      </c>
      <c r="R69" t="s">
        <v>8314</v>
      </c>
      <c r="S69" s="15">
        <f t="shared" si="5"/>
        <v>42275.861157407402</v>
      </c>
      <c r="T69" s="15">
        <f t="shared" si="6"/>
        <v>42335.902824074074</v>
      </c>
    </row>
    <row r="70" spans="1:20" ht="48" x14ac:dyDescent="0.2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17">
        <f t="shared" si="4"/>
        <v>0</v>
      </c>
      <c r="P70">
        <f t="shared" si="7"/>
        <v>0</v>
      </c>
      <c r="Q70" s="12" t="s">
        <v>8308</v>
      </c>
      <c r="R70" t="s">
        <v>8314</v>
      </c>
      <c r="S70" s="15">
        <f t="shared" si="5"/>
        <v>42285.909027777772</v>
      </c>
      <c r="T70" s="15">
        <f t="shared" si="6"/>
        <v>42299.790972222225</v>
      </c>
    </row>
    <row r="71" spans="1:20" ht="64" x14ac:dyDescent="0.2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17">
        <f t="shared" si="4"/>
        <v>0</v>
      </c>
      <c r="P71">
        <f t="shared" si="7"/>
        <v>0</v>
      </c>
      <c r="Q71" s="12" t="s">
        <v>8308</v>
      </c>
      <c r="R71" t="s">
        <v>8314</v>
      </c>
      <c r="S71" s="15">
        <f t="shared" si="5"/>
        <v>40070.901412037041</v>
      </c>
      <c r="T71" s="15">
        <f t="shared" si="6"/>
        <v>40144.207638888889</v>
      </c>
    </row>
    <row r="72" spans="1:20" ht="64" x14ac:dyDescent="0.2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17">
        <f t="shared" si="4"/>
        <v>0</v>
      </c>
      <c r="P72">
        <f t="shared" si="7"/>
        <v>0</v>
      </c>
      <c r="Q72" s="12" t="s">
        <v>8308</v>
      </c>
      <c r="R72" t="s">
        <v>8314</v>
      </c>
      <c r="S72" s="15">
        <f t="shared" si="5"/>
        <v>42228.629884259266</v>
      </c>
      <c r="T72" s="15">
        <f t="shared" si="6"/>
        <v>42288.629884259266</v>
      </c>
    </row>
    <row r="73" spans="1:20" ht="48" x14ac:dyDescent="0.2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17">
        <f t="shared" si="4"/>
        <v>0</v>
      </c>
      <c r="P73">
        <f t="shared" si="7"/>
        <v>1</v>
      </c>
      <c r="Q73" s="12" t="s">
        <v>8308</v>
      </c>
      <c r="R73" t="s">
        <v>8314</v>
      </c>
      <c r="S73" s="15">
        <f t="shared" si="5"/>
        <v>41500.747453703705</v>
      </c>
      <c r="T73" s="15">
        <f t="shared" si="6"/>
        <v>41530.747453703705</v>
      </c>
    </row>
    <row r="74" spans="1:20" ht="48" x14ac:dyDescent="0.2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17">
        <f t="shared" si="4"/>
        <v>0</v>
      </c>
      <c r="P74">
        <f t="shared" si="7"/>
        <v>0</v>
      </c>
      <c r="Q74" s="12" t="s">
        <v>8308</v>
      </c>
      <c r="R74" t="s">
        <v>8314</v>
      </c>
      <c r="S74" s="15">
        <f t="shared" si="5"/>
        <v>41456.36241898148</v>
      </c>
      <c r="T74" s="15">
        <f t="shared" si="6"/>
        <v>41486.36241898148</v>
      </c>
    </row>
    <row r="75" spans="1:20" ht="48" x14ac:dyDescent="0.2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17">
        <f t="shared" si="4"/>
        <v>0</v>
      </c>
      <c r="P75">
        <f t="shared" si="7"/>
        <v>0</v>
      </c>
      <c r="Q75" s="12" t="s">
        <v>8308</v>
      </c>
      <c r="R75" t="s">
        <v>8314</v>
      </c>
      <c r="S75" s="15">
        <f t="shared" si="5"/>
        <v>42591.31858796296</v>
      </c>
      <c r="T75" s="15">
        <f t="shared" si="6"/>
        <v>42651.31858796296</v>
      </c>
    </row>
    <row r="76" spans="1:20" ht="48" x14ac:dyDescent="0.2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17">
        <f t="shared" si="4"/>
        <v>0</v>
      </c>
      <c r="P76">
        <f t="shared" si="7"/>
        <v>0</v>
      </c>
      <c r="Q76" s="12" t="s">
        <v>8308</v>
      </c>
      <c r="R76" t="s">
        <v>8314</v>
      </c>
      <c r="S76" s="15">
        <f t="shared" si="5"/>
        <v>41919.761782407404</v>
      </c>
      <c r="T76" s="15">
        <f t="shared" si="6"/>
        <v>41929.761782407404</v>
      </c>
    </row>
    <row r="77" spans="1:20" ht="48" x14ac:dyDescent="0.2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17">
        <f t="shared" si="4"/>
        <v>0</v>
      </c>
      <c r="P77">
        <f t="shared" si="7"/>
        <v>5</v>
      </c>
      <c r="Q77" s="12" t="s">
        <v>8308</v>
      </c>
      <c r="R77" t="s">
        <v>8314</v>
      </c>
      <c r="S77" s="15">
        <f t="shared" si="5"/>
        <v>42423.985567129625</v>
      </c>
      <c r="T77" s="15">
        <f t="shared" si="6"/>
        <v>42453.943900462968</v>
      </c>
    </row>
    <row r="78" spans="1:20" ht="48" x14ac:dyDescent="0.2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17">
        <f t="shared" si="4"/>
        <v>0</v>
      </c>
      <c r="P78">
        <f t="shared" si="7"/>
        <v>0</v>
      </c>
      <c r="Q78" s="12" t="s">
        <v>8308</v>
      </c>
      <c r="R78" t="s">
        <v>8314</v>
      </c>
      <c r="S78" s="15">
        <f t="shared" si="5"/>
        <v>41550.793935185182</v>
      </c>
      <c r="T78" s="15">
        <f t="shared" si="6"/>
        <v>41580.793935185182</v>
      </c>
    </row>
    <row r="79" spans="1:20" ht="48" x14ac:dyDescent="0.2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17">
        <f t="shared" si="4"/>
        <v>0</v>
      </c>
      <c r="P79">
        <f t="shared" si="7"/>
        <v>5</v>
      </c>
      <c r="Q79" s="12" t="s">
        <v>8308</v>
      </c>
      <c r="R79" t="s">
        <v>8314</v>
      </c>
      <c r="S79" s="15">
        <f t="shared" si="5"/>
        <v>41650.015057870369</v>
      </c>
      <c r="T79" s="15">
        <f t="shared" si="6"/>
        <v>41680.015057870369</v>
      </c>
    </row>
    <row r="80" spans="1:20" ht="48" x14ac:dyDescent="0.2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17">
        <f t="shared" si="4"/>
        <v>0</v>
      </c>
      <c r="P80">
        <f t="shared" si="7"/>
        <v>1</v>
      </c>
      <c r="Q80" s="12" t="s">
        <v>8308</v>
      </c>
      <c r="R80" t="s">
        <v>8314</v>
      </c>
      <c r="S80" s="15">
        <f t="shared" si="5"/>
        <v>42130.335358796292</v>
      </c>
      <c r="T80" s="15">
        <f t="shared" si="6"/>
        <v>42145.335358796292</v>
      </c>
    </row>
    <row r="81" spans="1:20" ht="48" x14ac:dyDescent="0.2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17">
        <f t="shared" si="4"/>
        <v>0</v>
      </c>
      <c r="P81">
        <f t="shared" si="7"/>
        <v>5</v>
      </c>
      <c r="Q81" s="12" t="s">
        <v>8308</v>
      </c>
      <c r="R81" t="s">
        <v>8314</v>
      </c>
      <c r="S81" s="15">
        <f t="shared" si="5"/>
        <v>41331.555127314816</v>
      </c>
      <c r="T81" s="15">
        <f t="shared" si="6"/>
        <v>41356.513460648144</v>
      </c>
    </row>
    <row r="82" spans="1:20" ht="48" x14ac:dyDescent="0.2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17">
        <f t="shared" si="4"/>
        <v>0</v>
      </c>
      <c r="P82">
        <f t="shared" si="7"/>
        <v>0</v>
      </c>
      <c r="Q82" s="12" t="s">
        <v>8308</v>
      </c>
      <c r="R82" t="s">
        <v>8314</v>
      </c>
      <c r="S82" s="15">
        <f t="shared" si="5"/>
        <v>41634.715173611112</v>
      </c>
      <c r="T82" s="15">
        <f t="shared" si="6"/>
        <v>41664.715173611112</v>
      </c>
    </row>
    <row r="83" spans="1:20" ht="48" x14ac:dyDescent="0.2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17">
        <f t="shared" si="4"/>
        <v>0</v>
      </c>
      <c r="P83">
        <f t="shared" si="7"/>
        <v>13</v>
      </c>
      <c r="Q83" s="12" t="s">
        <v>8308</v>
      </c>
      <c r="R83" t="s">
        <v>8314</v>
      </c>
      <c r="S83" s="15">
        <f t="shared" si="5"/>
        <v>42038.824988425928</v>
      </c>
      <c r="T83" s="15">
        <f t="shared" si="6"/>
        <v>42054.824988425928</v>
      </c>
    </row>
    <row r="84" spans="1:20" ht="48" x14ac:dyDescent="0.2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17">
        <f t="shared" si="4"/>
        <v>0</v>
      </c>
      <c r="P84">
        <f t="shared" si="7"/>
        <v>22.5</v>
      </c>
      <c r="Q84" s="12" t="s">
        <v>8308</v>
      </c>
      <c r="R84" t="s">
        <v>8314</v>
      </c>
      <c r="S84" s="15">
        <f t="shared" si="5"/>
        <v>40971.002569444441</v>
      </c>
      <c r="T84" s="15">
        <f t="shared" si="6"/>
        <v>41016.021527777775</v>
      </c>
    </row>
    <row r="85" spans="1:20" ht="48" x14ac:dyDescent="0.2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17">
        <f t="shared" si="4"/>
        <v>0</v>
      </c>
      <c r="P85">
        <f t="shared" si="7"/>
        <v>0</v>
      </c>
      <c r="Q85" s="12" t="s">
        <v>8308</v>
      </c>
      <c r="R85" t="s">
        <v>8314</v>
      </c>
      <c r="S85" s="15">
        <f t="shared" si="5"/>
        <v>41837.767500000002</v>
      </c>
      <c r="T85" s="15">
        <f t="shared" si="6"/>
        <v>41867.767500000002</v>
      </c>
    </row>
    <row r="86" spans="1:20" ht="48" x14ac:dyDescent="0.2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17">
        <f t="shared" si="4"/>
        <v>0</v>
      </c>
      <c r="P86">
        <f t="shared" si="7"/>
        <v>25</v>
      </c>
      <c r="Q86" s="12" t="s">
        <v>8308</v>
      </c>
      <c r="R86" t="s">
        <v>8314</v>
      </c>
      <c r="S86" s="15">
        <f t="shared" si="5"/>
        <v>40800.6403587963</v>
      </c>
      <c r="T86" s="15">
        <f t="shared" si="6"/>
        <v>40860.682025462964</v>
      </c>
    </row>
    <row r="87" spans="1:20" ht="32" x14ac:dyDescent="0.2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17">
        <f t="shared" si="4"/>
        <v>0</v>
      </c>
      <c r="P87">
        <f t="shared" si="7"/>
        <v>12.5</v>
      </c>
      <c r="Q87" s="12" t="s">
        <v>8308</v>
      </c>
      <c r="R87" t="s">
        <v>8314</v>
      </c>
      <c r="S87" s="15">
        <f t="shared" si="5"/>
        <v>41759.542534722219</v>
      </c>
      <c r="T87" s="15">
        <f t="shared" si="6"/>
        <v>41791.166666666664</v>
      </c>
    </row>
    <row r="88" spans="1:20" ht="48" x14ac:dyDescent="0.2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17">
        <f t="shared" si="4"/>
        <v>0</v>
      </c>
      <c r="P88">
        <f t="shared" si="7"/>
        <v>0</v>
      </c>
      <c r="Q88" s="12" t="s">
        <v>8308</v>
      </c>
      <c r="R88" t="s">
        <v>8314</v>
      </c>
      <c r="S88" s="15">
        <f t="shared" si="5"/>
        <v>41407.84684027778</v>
      </c>
      <c r="T88" s="15">
        <f t="shared" si="6"/>
        <v>41427.84684027778</v>
      </c>
    </row>
    <row r="89" spans="1:20" ht="48" x14ac:dyDescent="0.2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17">
        <f t="shared" si="4"/>
        <v>0</v>
      </c>
      <c r="P89">
        <f t="shared" si="7"/>
        <v>0</v>
      </c>
      <c r="Q89" s="12" t="s">
        <v>8308</v>
      </c>
      <c r="R89" t="s">
        <v>8314</v>
      </c>
      <c r="S89" s="15">
        <f t="shared" si="5"/>
        <v>40705.126631944448</v>
      </c>
      <c r="T89" s="15">
        <f t="shared" si="6"/>
        <v>40765.126631944448</v>
      </c>
    </row>
    <row r="90" spans="1:20" ht="32" x14ac:dyDescent="0.2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17">
        <f t="shared" si="4"/>
        <v>0</v>
      </c>
      <c r="P90">
        <f t="shared" si="7"/>
        <v>1</v>
      </c>
      <c r="Q90" s="12" t="s">
        <v>8308</v>
      </c>
      <c r="R90" t="s">
        <v>8314</v>
      </c>
      <c r="S90" s="15">
        <f t="shared" si="5"/>
        <v>42488.848784722228</v>
      </c>
      <c r="T90" s="15">
        <f t="shared" si="6"/>
        <v>42508.848784722228</v>
      </c>
    </row>
    <row r="91" spans="1:20" ht="48" x14ac:dyDescent="0.2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17">
        <f t="shared" si="4"/>
        <v>0</v>
      </c>
      <c r="P91">
        <f t="shared" si="7"/>
        <v>0</v>
      </c>
      <c r="Q91" s="12" t="s">
        <v>8308</v>
      </c>
      <c r="R91" t="s">
        <v>8314</v>
      </c>
      <c r="S91" s="15">
        <f t="shared" si="5"/>
        <v>41041.167627314811</v>
      </c>
      <c r="T91" s="15">
        <f t="shared" si="6"/>
        <v>41101.160474537035</v>
      </c>
    </row>
    <row r="92" spans="1:20" ht="32" x14ac:dyDescent="0.2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17">
        <f t="shared" si="4"/>
        <v>0</v>
      </c>
      <c r="P92">
        <f t="shared" si="7"/>
        <v>0</v>
      </c>
      <c r="Q92" s="12" t="s">
        <v>8308</v>
      </c>
      <c r="R92" t="s">
        <v>8314</v>
      </c>
      <c r="S92" s="15">
        <f t="shared" si="5"/>
        <v>41827.989861111113</v>
      </c>
      <c r="T92" s="15">
        <f t="shared" si="6"/>
        <v>41887.989861111113</v>
      </c>
    </row>
    <row r="93" spans="1:20" ht="48" x14ac:dyDescent="0.2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17">
        <f t="shared" si="4"/>
        <v>0</v>
      </c>
      <c r="P93">
        <f t="shared" si="7"/>
        <v>1</v>
      </c>
      <c r="Q93" s="12" t="s">
        <v>8308</v>
      </c>
      <c r="R93" t="s">
        <v>8314</v>
      </c>
      <c r="S93" s="15">
        <f t="shared" si="5"/>
        <v>42753.329039351855</v>
      </c>
      <c r="T93" s="15">
        <f t="shared" si="6"/>
        <v>42783.329039351855</v>
      </c>
    </row>
    <row r="94" spans="1:20" ht="48" x14ac:dyDescent="0.2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17">
        <f t="shared" si="4"/>
        <v>0</v>
      </c>
      <c r="P94">
        <f t="shared" si="7"/>
        <v>0</v>
      </c>
      <c r="Q94" s="12" t="s">
        <v>8308</v>
      </c>
      <c r="R94" t="s">
        <v>8314</v>
      </c>
      <c r="S94" s="15">
        <f t="shared" si="5"/>
        <v>42100.086145833338</v>
      </c>
      <c r="T94" s="15">
        <f t="shared" si="6"/>
        <v>42130.086145833338</v>
      </c>
    </row>
    <row r="95" spans="1:20" ht="48" x14ac:dyDescent="0.2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17">
        <f t="shared" si="4"/>
        <v>0</v>
      </c>
      <c r="P95">
        <f t="shared" si="7"/>
        <v>0</v>
      </c>
      <c r="Q95" s="12" t="s">
        <v>8308</v>
      </c>
      <c r="R95" t="s">
        <v>8314</v>
      </c>
      <c r="S95" s="15">
        <f t="shared" si="5"/>
        <v>40987.83488425926</v>
      </c>
      <c r="T95" s="15">
        <f t="shared" si="6"/>
        <v>41047.83488425926</v>
      </c>
    </row>
    <row r="96" spans="1:20" ht="48" x14ac:dyDescent="0.2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17">
        <f t="shared" si="4"/>
        <v>0</v>
      </c>
      <c r="P96">
        <f t="shared" si="7"/>
        <v>0</v>
      </c>
      <c r="Q96" s="12" t="s">
        <v>8308</v>
      </c>
      <c r="R96" t="s">
        <v>8314</v>
      </c>
      <c r="S96" s="15">
        <f t="shared" si="5"/>
        <v>42065.910983796297</v>
      </c>
      <c r="T96" s="15">
        <f t="shared" si="6"/>
        <v>42095.869317129633</v>
      </c>
    </row>
    <row r="97" spans="1:20" ht="48" x14ac:dyDescent="0.2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17">
        <f t="shared" si="4"/>
        <v>0</v>
      </c>
      <c r="P97">
        <f t="shared" si="7"/>
        <v>10</v>
      </c>
      <c r="Q97" s="12" t="s">
        <v>8308</v>
      </c>
      <c r="R97" t="s">
        <v>8314</v>
      </c>
      <c r="S97" s="15">
        <f t="shared" si="5"/>
        <v>42447.896875000006</v>
      </c>
      <c r="T97" s="15">
        <f t="shared" si="6"/>
        <v>42474.606944444444</v>
      </c>
    </row>
    <row r="98" spans="1:20" ht="64" x14ac:dyDescent="0.2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17">
        <f t="shared" si="4"/>
        <v>0</v>
      </c>
      <c r="P98">
        <f t="shared" si="7"/>
        <v>13.55</v>
      </c>
      <c r="Q98" s="12" t="s">
        <v>8308</v>
      </c>
      <c r="R98" t="s">
        <v>8314</v>
      </c>
      <c r="S98" s="15">
        <f t="shared" si="5"/>
        <v>42272.93949074074</v>
      </c>
      <c r="T98" s="15">
        <f t="shared" si="6"/>
        <v>42313.981157407412</v>
      </c>
    </row>
    <row r="99" spans="1:20" ht="48" x14ac:dyDescent="0.2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17">
        <f t="shared" si="4"/>
        <v>0</v>
      </c>
      <c r="P99">
        <f t="shared" si="7"/>
        <v>50</v>
      </c>
      <c r="Q99" s="12" t="s">
        <v>8308</v>
      </c>
      <c r="R99" t="s">
        <v>8314</v>
      </c>
      <c r="S99" s="15">
        <f t="shared" si="5"/>
        <v>41761.94258101852</v>
      </c>
      <c r="T99" s="15">
        <f t="shared" si="6"/>
        <v>41791.94258101852</v>
      </c>
    </row>
    <row r="100" spans="1:20" ht="48" x14ac:dyDescent="0.2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17">
        <f t="shared" si="4"/>
        <v>0</v>
      </c>
      <c r="P100">
        <f t="shared" si="7"/>
        <v>0</v>
      </c>
      <c r="Q100" s="12" t="s">
        <v>8308</v>
      </c>
      <c r="R100" t="s">
        <v>8314</v>
      </c>
      <c r="S100" s="15">
        <f t="shared" si="5"/>
        <v>42669.594837962963</v>
      </c>
      <c r="T100" s="15">
        <f t="shared" si="6"/>
        <v>42729.636504629627</v>
      </c>
    </row>
    <row r="101" spans="1:20" ht="32" x14ac:dyDescent="0.2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17">
        <f t="shared" si="4"/>
        <v>0</v>
      </c>
      <c r="P101">
        <f t="shared" si="7"/>
        <v>0</v>
      </c>
      <c r="Q101" s="12" t="s">
        <v>8308</v>
      </c>
      <c r="R101" t="s">
        <v>8314</v>
      </c>
      <c r="S101" s="15">
        <f t="shared" si="5"/>
        <v>42714.054398148146</v>
      </c>
      <c r="T101" s="15">
        <f t="shared" si="6"/>
        <v>42744.054398148146</v>
      </c>
    </row>
    <row r="102" spans="1:20" ht="48" x14ac:dyDescent="0.2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17">
        <f t="shared" si="4"/>
        <v>0</v>
      </c>
      <c r="P102">
        <f t="shared" si="7"/>
        <v>71.67</v>
      </c>
      <c r="Q102" s="12" t="s">
        <v>8308</v>
      </c>
      <c r="R102" t="s">
        <v>8314</v>
      </c>
      <c r="S102" s="15">
        <f t="shared" si="5"/>
        <v>40882.481666666667</v>
      </c>
      <c r="T102" s="15">
        <f t="shared" si="6"/>
        <v>40913.481249999997</v>
      </c>
    </row>
    <row r="103" spans="1:20" ht="16" x14ac:dyDescent="0.2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17">
        <f t="shared" si="4"/>
        <v>0</v>
      </c>
      <c r="P103">
        <f t="shared" si="7"/>
        <v>0</v>
      </c>
      <c r="Q103" s="12" t="s">
        <v>8308</v>
      </c>
      <c r="R103" t="s">
        <v>8314</v>
      </c>
      <c r="S103" s="15">
        <f t="shared" si="5"/>
        <v>41113.968576388892</v>
      </c>
      <c r="T103" s="15">
        <f t="shared" si="6"/>
        <v>41143.968576388892</v>
      </c>
    </row>
    <row r="104" spans="1:20" ht="48" x14ac:dyDescent="0.2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17">
        <f t="shared" si="4"/>
        <v>0</v>
      </c>
      <c r="P104">
        <f t="shared" si="7"/>
        <v>0</v>
      </c>
      <c r="Q104" s="12" t="s">
        <v>8308</v>
      </c>
      <c r="R104" t="s">
        <v>8314</v>
      </c>
      <c r="S104" s="15">
        <f t="shared" si="5"/>
        <v>42366.982627314821</v>
      </c>
      <c r="T104" s="15">
        <f t="shared" si="6"/>
        <v>42396.982627314821</v>
      </c>
    </row>
    <row r="105" spans="1:20" ht="48" x14ac:dyDescent="0.2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17">
        <f t="shared" si="4"/>
        <v>0</v>
      </c>
      <c r="P105">
        <f t="shared" si="7"/>
        <v>0</v>
      </c>
      <c r="Q105" s="12" t="s">
        <v>8308</v>
      </c>
      <c r="R105" t="s">
        <v>8314</v>
      </c>
      <c r="S105" s="15">
        <f t="shared" si="5"/>
        <v>42596.03506944445</v>
      </c>
      <c r="T105" s="15">
        <f t="shared" si="6"/>
        <v>42656.03506944445</v>
      </c>
    </row>
    <row r="106" spans="1:20" ht="48" x14ac:dyDescent="0.2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17">
        <f t="shared" si="4"/>
        <v>0</v>
      </c>
      <c r="P106">
        <f t="shared" si="7"/>
        <v>0</v>
      </c>
      <c r="Q106" s="12" t="s">
        <v>8308</v>
      </c>
      <c r="R106" t="s">
        <v>8314</v>
      </c>
      <c r="S106" s="15">
        <f t="shared" si="5"/>
        <v>42114.726134259254</v>
      </c>
      <c r="T106" s="15">
        <f t="shared" si="6"/>
        <v>42144.726134259254</v>
      </c>
    </row>
    <row r="107" spans="1:20" ht="48" x14ac:dyDescent="0.2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17">
        <f t="shared" si="4"/>
        <v>0</v>
      </c>
      <c r="P107">
        <f t="shared" si="7"/>
        <v>10.33</v>
      </c>
      <c r="Q107" s="12" t="s">
        <v>8308</v>
      </c>
      <c r="R107" t="s">
        <v>8314</v>
      </c>
      <c r="S107" s="15">
        <f t="shared" si="5"/>
        <v>41799.830613425926</v>
      </c>
      <c r="T107" s="15">
        <f t="shared" si="6"/>
        <v>41823.125</v>
      </c>
    </row>
    <row r="108" spans="1:20" ht="48" x14ac:dyDescent="0.2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17">
        <f t="shared" si="4"/>
        <v>0</v>
      </c>
      <c r="P108">
        <f t="shared" si="7"/>
        <v>0</v>
      </c>
      <c r="Q108" s="12" t="s">
        <v>8308</v>
      </c>
      <c r="R108" t="s">
        <v>8314</v>
      </c>
      <c r="S108" s="15">
        <f t="shared" si="5"/>
        <v>42171.827604166669</v>
      </c>
      <c r="T108" s="15">
        <f t="shared" si="6"/>
        <v>42201.827604166669</v>
      </c>
    </row>
    <row r="109" spans="1:20" ht="32" x14ac:dyDescent="0.2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17">
        <f t="shared" si="4"/>
        <v>0</v>
      </c>
      <c r="P109">
        <f t="shared" si="7"/>
        <v>1</v>
      </c>
      <c r="Q109" s="12" t="s">
        <v>8308</v>
      </c>
      <c r="R109" t="s">
        <v>8314</v>
      </c>
      <c r="S109" s="15">
        <f t="shared" si="5"/>
        <v>41620.93141203704</v>
      </c>
      <c r="T109" s="15">
        <f t="shared" si="6"/>
        <v>41680.93141203704</v>
      </c>
    </row>
    <row r="110" spans="1:20" ht="48" x14ac:dyDescent="0.2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17">
        <f t="shared" si="4"/>
        <v>0</v>
      </c>
      <c r="P110">
        <f t="shared" si="7"/>
        <v>0</v>
      </c>
      <c r="Q110" s="12" t="s">
        <v>8308</v>
      </c>
      <c r="R110" t="s">
        <v>8314</v>
      </c>
      <c r="S110" s="15">
        <f t="shared" si="5"/>
        <v>40703.234386574077</v>
      </c>
      <c r="T110" s="15">
        <f t="shared" si="6"/>
        <v>40733.234386574077</v>
      </c>
    </row>
    <row r="111" spans="1:20" ht="48" x14ac:dyDescent="0.2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17">
        <f t="shared" si="4"/>
        <v>0</v>
      </c>
      <c r="P111">
        <f t="shared" si="7"/>
        <v>3.71</v>
      </c>
      <c r="Q111" s="12" t="s">
        <v>8308</v>
      </c>
      <c r="R111" t="s">
        <v>8314</v>
      </c>
      <c r="S111" s="15">
        <f t="shared" si="5"/>
        <v>42318.098217592589</v>
      </c>
      <c r="T111" s="15">
        <f t="shared" si="6"/>
        <v>42363.098217592589</v>
      </c>
    </row>
    <row r="112" spans="1:20" ht="48" x14ac:dyDescent="0.2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17">
        <f t="shared" si="4"/>
        <v>0</v>
      </c>
      <c r="P112">
        <f t="shared" si="7"/>
        <v>250</v>
      </c>
      <c r="Q112" s="12" t="s">
        <v>8308</v>
      </c>
      <c r="R112" t="s">
        <v>8314</v>
      </c>
      <c r="S112" s="15">
        <f t="shared" si="5"/>
        <v>41466.552314814813</v>
      </c>
      <c r="T112" s="15">
        <f t="shared" si="6"/>
        <v>41496.552314814813</v>
      </c>
    </row>
    <row r="113" spans="1:20" ht="48" x14ac:dyDescent="0.2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17">
        <f t="shared" si="4"/>
        <v>0</v>
      </c>
      <c r="P113">
        <f t="shared" si="7"/>
        <v>10</v>
      </c>
      <c r="Q113" s="12" t="s">
        <v>8308</v>
      </c>
      <c r="R113" t="s">
        <v>8314</v>
      </c>
      <c r="S113" s="15">
        <f t="shared" si="5"/>
        <v>42153.631597222222</v>
      </c>
      <c r="T113" s="15">
        <f t="shared" si="6"/>
        <v>42183.631597222222</v>
      </c>
    </row>
    <row r="114" spans="1:20" ht="48" x14ac:dyDescent="0.2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17">
        <f t="shared" si="4"/>
        <v>0</v>
      </c>
      <c r="P114">
        <f t="shared" si="7"/>
        <v>0</v>
      </c>
      <c r="Q114" s="12" t="s">
        <v>8308</v>
      </c>
      <c r="R114" t="s">
        <v>8314</v>
      </c>
      <c r="S114" s="15">
        <f t="shared" si="5"/>
        <v>42400.176377314812</v>
      </c>
      <c r="T114" s="15">
        <f t="shared" si="6"/>
        <v>42430.176377314812</v>
      </c>
    </row>
    <row r="115" spans="1:20" ht="48" x14ac:dyDescent="0.2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17">
        <f t="shared" si="4"/>
        <v>0</v>
      </c>
      <c r="P115">
        <f t="shared" si="7"/>
        <v>5.5</v>
      </c>
      <c r="Q115" s="12" t="s">
        <v>8308</v>
      </c>
      <c r="R115" t="s">
        <v>8314</v>
      </c>
      <c r="S115" s="15">
        <f t="shared" si="5"/>
        <v>42649.742210648154</v>
      </c>
      <c r="T115" s="15">
        <f t="shared" si="6"/>
        <v>42694.783877314811</v>
      </c>
    </row>
    <row r="116" spans="1:20" ht="32" x14ac:dyDescent="0.2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17">
        <f t="shared" si="4"/>
        <v>0</v>
      </c>
      <c r="P116">
        <f t="shared" si="7"/>
        <v>0</v>
      </c>
      <c r="Q116" s="12" t="s">
        <v>8308</v>
      </c>
      <c r="R116" t="s">
        <v>8314</v>
      </c>
      <c r="S116" s="15">
        <f t="shared" si="5"/>
        <v>42091.778703703705</v>
      </c>
      <c r="T116" s="15">
        <f t="shared" si="6"/>
        <v>42151.778703703705</v>
      </c>
    </row>
    <row r="117" spans="1:20" ht="48" x14ac:dyDescent="0.2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17">
        <f t="shared" si="4"/>
        <v>0</v>
      </c>
      <c r="P117">
        <f t="shared" si="7"/>
        <v>0</v>
      </c>
      <c r="Q117" s="12" t="s">
        <v>8308</v>
      </c>
      <c r="R117" t="s">
        <v>8314</v>
      </c>
      <c r="S117" s="15">
        <f t="shared" si="5"/>
        <v>42223.616018518514</v>
      </c>
      <c r="T117" s="15">
        <f t="shared" si="6"/>
        <v>42253.615277777775</v>
      </c>
    </row>
    <row r="118" spans="1:20" ht="64" x14ac:dyDescent="0.2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17">
        <f t="shared" si="4"/>
        <v>0</v>
      </c>
      <c r="P118">
        <f t="shared" si="7"/>
        <v>1</v>
      </c>
      <c r="Q118" s="12" t="s">
        <v>8317</v>
      </c>
      <c r="R118" t="s">
        <v>8318</v>
      </c>
      <c r="S118" s="15">
        <f t="shared" si="5"/>
        <v>42009.817199074074</v>
      </c>
      <c r="T118" s="15">
        <f t="shared" si="6"/>
        <v>42039.817199074074</v>
      </c>
    </row>
    <row r="119" spans="1:20" ht="48" x14ac:dyDescent="0.2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17">
        <f t="shared" si="4"/>
        <v>0</v>
      </c>
      <c r="P119">
        <f t="shared" si="7"/>
        <v>1</v>
      </c>
      <c r="Q119" s="12" t="s">
        <v>8317</v>
      </c>
      <c r="R119" t="s">
        <v>8318</v>
      </c>
      <c r="S119" s="15">
        <f t="shared" si="5"/>
        <v>42433.737453703703</v>
      </c>
      <c r="T119" s="15">
        <f t="shared" si="6"/>
        <v>42493.695787037039</v>
      </c>
    </row>
    <row r="120" spans="1:20" ht="48" x14ac:dyDescent="0.2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17">
        <f t="shared" si="4"/>
        <v>0</v>
      </c>
      <c r="P120">
        <f t="shared" si="7"/>
        <v>35</v>
      </c>
      <c r="Q120" s="12" t="s">
        <v>8317</v>
      </c>
      <c r="R120" t="s">
        <v>8318</v>
      </c>
      <c r="S120" s="15">
        <f t="shared" si="5"/>
        <v>41914.092152777775</v>
      </c>
      <c r="T120" s="15">
        <f t="shared" si="6"/>
        <v>41944.092152777775</v>
      </c>
    </row>
    <row r="121" spans="1:20" ht="48" x14ac:dyDescent="0.2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17">
        <f t="shared" si="4"/>
        <v>0</v>
      </c>
      <c r="P121">
        <f t="shared" si="7"/>
        <v>26</v>
      </c>
      <c r="Q121" s="12" t="s">
        <v>8317</v>
      </c>
      <c r="R121" t="s">
        <v>8318</v>
      </c>
      <c r="S121" s="15">
        <f t="shared" si="5"/>
        <v>42249.667997685188</v>
      </c>
      <c r="T121" s="15">
        <f t="shared" si="6"/>
        <v>42294.667997685188</v>
      </c>
    </row>
    <row r="122" spans="1:20" ht="48" x14ac:dyDescent="0.2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17">
        <f t="shared" si="4"/>
        <v>0</v>
      </c>
      <c r="P122">
        <f t="shared" si="7"/>
        <v>0</v>
      </c>
      <c r="Q122" s="12" t="s">
        <v>8317</v>
      </c>
      <c r="R122" t="s">
        <v>8318</v>
      </c>
      <c r="S122" s="15">
        <f t="shared" si="5"/>
        <v>42380.696342592593</v>
      </c>
      <c r="T122" s="15">
        <f t="shared" si="6"/>
        <v>42410.696342592593</v>
      </c>
    </row>
    <row r="123" spans="1:20" ht="48" x14ac:dyDescent="0.2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17">
        <f t="shared" si="4"/>
        <v>0</v>
      </c>
      <c r="P123">
        <f t="shared" si="7"/>
        <v>9</v>
      </c>
      <c r="Q123" s="12" t="s">
        <v>8317</v>
      </c>
      <c r="R123" t="s">
        <v>8318</v>
      </c>
      <c r="S123" s="15">
        <f t="shared" si="5"/>
        <v>42276.903333333335</v>
      </c>
      <c r="T123" s="15">
        <f t="shared" si="6"/>
        <v>42306.903333333335</v>
      </c>
    </row>
    <row r="124" spans="1:20" ht="48" x14ac:dyDescent="0.2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17">
        <f t="shared" si="4"/>
        <v>0</v>
      </c>
      <c r="P124">
        <f t="shared" si="7"/>
        <v>0</v>
      </c>
      <c r="Q124" s="12" t="s">
        <v>8317</v>
      </c>
      <c r="R124" t="s">
        <v>8318</v>
      </c>
      <c r="S124" s="15">
        <f t="shared" si="5"/>
        <v>42318.616851851853</v>
      </c>
      <c r="T124" s="15">
        <f t="shared" si="6"/>
        <v>42378.616851851853</v>
      </c>
    </row>
    <row r="125" spans="1:20" ht="48" x14ac:dyDescent="0.2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17">
        <f t="shared" si="4"/>
        <v>0</v>
      </c>
      <c r="P125">
        <f t="shared" si="7"/>
        <v>20.5</v>
      </c>
      <c r="Q125" s="12" t="s">
        <v>8317</v>
      </c>
      <c r="R125" t="s">
        <v>8318</v>
      </c>
      <c r="S125" s="15">
        <f t="shared" si="5"/>
        <v>41927.71980324074</v>
      </c>
      <c r="T125" s="15">
        <f t="shared" si="6"/>
        <v>41957.761469907404</v>
      </c>
    </row>
    <row r="126" spans="1:20" ht="48" x14ac:dyDescent="0.2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17">
        <f t="shared" si="4"/>
        <v>0</v>
      </c>
      <c r="P126">
        <f t="shared" si="7"/>
        <v>0</v>
      </c>
      <c r="Q126" s="12" t="s">
        <v>8317</v>
      </c>
      <c r="R126" t="s">
        <v>8318</v>
      </c>
      <c r="S126" s="15">
        <f t="shared" si="5"/>
        <v>42503.353506944448</v>
      </c>
      <c r="T126" s="15">
        <f t="shared" si="6"/>
        <v>42533.353506944448</v>
      </c>
    </row>
    <row r="127" spans="1:20" ht="48" x14ac:dyDescent="0.2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17">
        <f t="shared" si="4"/>
        <v>0</v>
      </c>
      <c r="P127">
        <f t="shared" si="7"/>
        <v>0</v>
      </c>
      <c r="Q127" s="12" t="s">
        <v>8317</v>
      </c>
      <c r="R127" t="s">
        <v>8318</v>
      </c>
      <c r="S127" s="15">
        <f t="shared" si="5"/>
        <v>42057.883159722223</v>
      </c>
      <c r="T127" s="15">
        <f t="shared" si="6"/>
        <v>42087.841493055559</v>
      </c>
    </row>
    <row r="128" spans="1:20" ht="48" x14ac:dyDescent="0.2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17">
        <f t="shared" si="4"/>
        <v>0</v>
      </c>
      <c r="P128">
        <f t="shared" si="7"/>
        <v>50</v>
      </c>
      <c r="Q128" s="12" t="s">
        <v>8317</v>
      </c>
      <c r="R128" t="s">
        <v>8318</v>
      </c>
      <c r="S128" s="15">
        <f t="shared" si="5"/>
        <v>42321.283101851848</v>
      </c>
      <c r="T128" s="15">
        <f t="shared" si="6"/>
        <v>42351.283101851848</v>
      </c>
    </row>
    <row r="129" spans="1:20" ht="48" x14ac:dyDescent="0.2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17">
        <f t="shared" si="4"/>
        <v>0</v>
      </c>
      <c r="P129">
        <f t="shared" si="7"/>
        <v>4</v>
      </c>
      <c r="Q129" s="12" t="s">
        <v>8317</v>
      </c>
      <c r="R129" t="s">
        <v>8318</v>
      </c>
      <c r="S129" s="15">
        <f t="shared" si="5"/>
        <v>41960.771354166667</v>
      </c>
      <c r="T129" s="15">
        <f t="shared" si="6"/>
        <v>41990.771354166667</v>
      </c>
    </row>
    <row r="130" spans="1:20" ht="48" x14ac:dyDescent="0.2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17">
        <f t="shared" ref="O130:O193" si="8">ROUND(E130/D130*100,0)</f>
        <v>0</v>
      </c>
      <c r="P130">
        <f t="shared" si="7"/>
        <v>27.5</v>
      </c>
      <c r="Q130" s="12" t="s">
        <v>8317</v>
      </c>
      <c r="R130" t="s">
        <v>8318</v>
      </c>
      <c r="S130" s="15">
        <f t="shared" ref="S130:S193" si="9">(((J130/60/60/24)+DATE(1970,1,1)))</f>
        <v>42268.658715277779</v>
      </c>
      <c r="T130" s="15">
        <f t="shared" ref="T130:T193" si="10">(((I130/60/60/24)+DATE(1970,1,1)))</f>
        <v>42303.658715277779</v>
      </c>
    </row>
    <row r="131" spans="1:20" ht="48" x14ac:dyDescent="0.2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17">
        <f t="shared" si="8"/>
        <v>0</v>
      </c>
      <c r="P131">
        <f t="shared" ref="P131:P194" si="11">IFERROR(ROUND(E131/L131, 2), 0)</f>
        <v>0</v>
      </c>
      <c r="Q131" s="12" t="s">
        <v>8317</v>
      </c>
      <c r="R131" t="s">
        <v>8318</v>
      </c>
      <c r="S131" s="15">
        <f t="shared" si="9"/>
        <v>42692.389062500006</v>
      </c>
      <c r="T131" s="15">
        <f t="shared" si="10"/>
        <v>42722.389062500006</v>
      </c>
    </row>
    <row r="132" spans="1:20" ht="48" x14ac:dyDescent="0.2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17">
        <f t="shared" si="8"/>
        <v>0</v>
      </c>
      <c r="P132">
        <f t="shared" si="11"/>
        <v>34</v>
      </c>
      <c r="Q132" s="12" t="s">
        <v>8317</v>
      </c>
      <c r="R132" t="s">
        <v>8318</v>
      </c>
      <c r="S132" s="15">
        <f t="shared" si="9"/>
        <v>42022.069988425923</v>
      </c>
      <c r="T132" s="15">
        <f t="shared" si="10"/>
        <v>42052.069988425923</v>
      </c>
    </row>
    <row r="133" spans="1:20" ht="48" x14ac:dyDescent="0.2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17">
        <f t="shared" si="8"/>
        <v>0</v>
      </c>
      <c r="P133">
        <f t="shared" si="11"/>
        <v>1</v>
      </c>
      <c r="Q133" s="12" t="s">
        <v>8317</v>
      </c>
      <c r="R133" t="s">
        <v>8318</v>
      </c>
      <c r="S133" s="15">
        <f t="shared" si="9"/>
        <v>42411.942997685182</v>
      </c>
      <c r="T133" s="15">
        <f t="shared" si="10"/>
        <v>42441.942997685182</v>
      </c>
    </row>
    <row r="134" spans="1:20" ht="48" x14ac:dyDescent="0.2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17">
        <f t="shared" si="8"/>
        <v>0</v>
      </c>
      <c r="P134">
        <f t="shared" si="11"/>
        <v>0</v>
      </c>
      <c r="Q134" s="12" t="s">
        <v>8317</v>
      </c>
      <c r="R134" t="s">
        <v>8318</v>
      </c>
      <c r="S134" s="15">
        <f t="shared" si="9"/>
        <v>42165.785289351858</v>
      </c>
      <c r="T134" s="15">
        <f t="shared" si="10"/>
        <v>42195.785289351858</v>
      </c>
    </row>
    <row r="135" spans="1:20" ht="48" x14ac:dyDescent="0.2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17">
        <f t="shared" si="8"/>
        <v>0</v>
      </c>
      <c r="P135">
        <f t="shared" si="11"/>
        <v>1</v>
      </c>
      <c r="Q135" s="12" t="s">
        <v>8317</v>
      </c>
      <c r="R135" t="s">
        <v>8318</v>
      </c>
      <c r="S135" s="15">
        <f t="shared" si="9"/>
        <v>42535.68440972222</v>
      </c>
      <c r="T135" s="15">
        <f t="shared" si="10"/>
        <v>42565.68440972222</v>
      </c>
    </row>
    <row r="136" spans="1:20" ht="48" x14ac:dyDescent="0.2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17">
        <f t="shared" si="8"/>
        <v>0</v>
      </c>
      <c r="P136">
        <f t="shared" si="11"/>
        <v>0</v>
      </c>
      <c r="Q136" s="12" t="s">
        <v>8317</v>
      </c>
      <c r="R136" t="s">
        <v>8318</v>
      </c>
      <c r="S136" s="15">
        <f t="shared" si="9"/>
        <v>41975.842523148152</v>
      </c>
      <c r="T136" s="15">
        <f t="shared" si="10"/>
        <v>42005.842523148152</v>
      </c>
    </row>
    <row r="137" spans="1:20" ht="32" x14ac:dyDescent="0.2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17">
        <f t="shared" si="8"/>
        <v>0</v>
      </c>
      <c r="P137">
        <f t="shared" si="11"/>
        <v>142</v>
      </c>
      <c r="Q137" s="12" t="s">
        <v>8317</v>
      </c>
      <c r="R137" t="s">
        <v>8318</v>
      </c>
      <c r="S137" s="15">
        <f t="shared" si="9"/>
        <v>42388.798252314817</v>
      </c>
      <c r="T137" s="15">
        <f t="shared" si="10"/>
        <v>42418.798252314817</v>
      </c>
    </row>
    <row r="138" spans="1:20" ht="48" x14ac:dyDescent="0.2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17">
        <f t="shared" si="8"/>
        <v>0</v>
      </c>
      <c r="P138">
        <f t="shared" si="11"/>
        <v>53</v>
      </c>
      <c r="Q138" s="12" t="s">
        <v>8317</v>
      </c>
      <c r="R138" t="s">
        <v>8318</v>
      </c>
      <c r="S138" s="15">
        <f t="shared" si="9"/>
        <v>42192.816238425927</v>
      </c>
      <c r="T138" s="15">
        <f t="shared" si="10"/>
        <v>42212.165972222225</v>
      </c>
    </row>
    <row r="139" spans="1:20" ht="48" x14ac:dyDescent="0.2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17">
        <f t="shared" si="8"/>
        <v>0</v>
      </c>
      <c r="P139">
        <f t="shared" si="11"/>
        <v>0</v>
      </c>
      <c r="Q139" s="12" t="s">
        <v>8317</v>
      </c>
      <c r="R139" t="s">
        <v>8318</v>
      </c>
      <c r="S139" s="15">
        <f t="shared" si="9"/>
        <v>42282.71629629629</v>
      </c>
      <c r="T139" s="15">
        <f t="shared" si="10"/>
        <v>42312.757962962962</v>
      </c>
    </row>
    <row r="140" spans="1:20" ht="48" x14ac:dyDescent="0.2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17">
        <f t="shared" si="8"/>
        <v>0</v>
      </c>
      <c r="P140">
        <f t="shared" si="11"/>
        <v>38.44</v>
      </c>
      <c r="Q140" s="12" t="s">
        <v>8317</v>
      </c>
      <c r="R140" t="s">
        <v>8318</v>
      </c>
      <c r="S140" s="15">
        <f t="shared" si="9"/>
        <v>41963.050127314811</v>
      </c>
      <c r="T140" s="15">
        <f t="shared" si="10"/>
        <v>42022.05</v>
      </c>
    </row>
    <row r="141" spans="1:20" ht="48" x14ac:dyDescent="0.2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17">
        <f t="shared" si="8"/>
        <v>0</v>
      </c>
      <c r="P141">
        <f t="shared" si="11"/>
        <v>64.75</v>
      </c>
      <c r="Q141" s="12" t="s">
        <v>8317</v>
      </c>
      <c r="R141" t="s">
        <v>8318</v>
      </c>
      <c r="S141" s="15">
        <f t="shared" si="9"/>
        <v>42138.692627314813</v>
      </c>
      <c r="T141" s="15">
        <f t="shared" si="10"/>
        <v>42168.692627314813</v>
      </c>
    </row>
    <row r="142" spans="1:20" ht="48" x14ac:dyDescent="0.2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17">
        <f t="shared" si="8"/>
        <v>0</v>
      </c>
      <c r="P142">
        <f t="shared" si="11"/>
        <v>1</v>
      </c>
      <c r="Q142" s="12" t="s">
        <v>8317</v>
      </c>
      <c r="R142" t="s">
        <v>8318</v>
      </c>
      <c r="S142" s="15">
        <f t="shared" si="9"/>
        <v>42031.471666666665</v>
      </c>
      <c r="T142" s="15">
        <f t="shared" si="10"/>
        <v>42091.43</v>
      </c>
    </row>
    <row r="143" spans="1:20" ht="48" x14ac:dyDescent="0.2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17">
        <f t="shared" si="8"/>
        <v>0</v>
      </c>
      <c r="P143">
        <f t="shared" si="11"/>
        <v>10</v>
      </c>
      <c r="Q143" s="12" t="s">
        <v>8317</v>
      </c>
      <c r="R143" t="s">
        <v>8318</v>
      </c>
      <c r="S143" s="15">
        <f t="shared" si="9"/>
        <v>42450.589143518519</v>
      </c>
      <c r="T143" s="15">
        <f t="shared" si="10"/>
        <v>42510.589143518519</v>
      </c>
    </row>
    <row r="144" spans="1:20" ht="32" x14ac:dyDescent="0.2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17">
        <f t="shared" si="8"/>
        <v>0</v>
      </c>
      <c r="P144">
        <f t="shared" si="11"/>
        <v>2</v>
      </c>
      <c r="Q144" s="12" t="s">
        <v>8317</v>
      </c>
      <c r="R144" t="s">
        <v>8318</v>
      </c>
      <c r="S144" s="15">
        <f t="shared" si="9"/>
        <v>42230.578622685185</v>
      </c>
      <c r="T144" s="15">
        <f t="shared" si="10"/>
        <v>42254.578622685185</v>
      </c>
    </row>
    <row r="145" spans="1:20" ht="48" x14ac:dyDescent="0.2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17">
        <f t="shared" si="8"/>
        <v>0</v>
      </c>
      <c r="P145">
        <f t="shared" si="11"/>
        <v>1</v>
      </c>
      <c r="Q145" s="12" t="s">
        <v>8317</v>
      </c>
      <c r="R145" t="s">
        <v>8318</v>
      </c>
      <c r="S145" s="15">
        <f t="shared" si="9"/>
        <v>42605.908182870371</v>
      </c>
      <c r="T145" s="15">
        <f t="shared" si="10"/>
        <v>42635.908182870371</v>
      </c>
    </row>
    <row r="146" spans="1:20" ht="48" x14ac:dyDescent="0.2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17">
        <f t="shared" si="8"/>
        <v>0</v>
      </c>
      <c r="P146">
        <f t="shared" si="11"/>
        <v>0</v>
      </c>
      <c r="Q146" s="12" t="s">
        <v>8317</v>
      </c>
      <c r="R146" t="s">
        <v>8318</v>
      </c>
      <c r="S146" s="15">
        <f t="shared" si="9"/>
        <v>42188.012777777782</v>
      </c>
      <c r="T146" s="15">
        <f t="shared" si="10"/>
        <v>42218.012777777782</v>
      </c>
    </row>
    <row r="147" spans="1:20" ht="48" x14ac:dyDescent="0.2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17">
        <f t="shared" si="8"/>
        <v>0</v>
      </c>
      <c r="P147">
        <f t="shared" si="11"/>
        <v>0</v>
      </c>
      <c r="Q147" s="12" t="s">
        <v>8317</v>
      </c>
      <c r="R147" t="s">
        <v>8318</v>
      </c>
      <c r="S147" s="15">
        <f t="shared" si="9"/>
        <v>42055.739803240736</v>
      </c>
      <c r="T147" s="15">
        <f t="shared" si="10"/>
        <v>42078.75</v>
      </c>
    </row>
    <row r="148" spans="1:20" ht="32" x14ac:dyDescent="0.2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17">
        <f t="shared" si="8"/>
        <v>0</v>
      </c>
      <c r="P148">
        <f t="shared" si="11"/>
        <v>1</v>
      </c>
      <c r="Q148" s="12" t="s">
        <v>8317</v>
      </c>
      <c r="R148" t="s">
        <v>8318</v>
      </c>
      <c r="S148" s="15">
        <f t="shared" si="9"/>
        <v>42052.93850694444</v>
      </c>
      <c r="T148" s="15">
        <f t="shared" si="10"/>
        <v>42082.896840277783</v>
      </c>
    </row>
    <row r="149" spans="1:20" ht="48" x14ac:dyDescent="0.2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17">
        <f t="shared" si="8"/>
        <v>0</v>
      </c>
      <c r="P149">
        <f t="shared" si="11"/>
        <v>0</v>
      </c>
      <c r="Q149" s="12" t="s">
        <v>8317</v>
      </c>
      <c r="R149" t="s">
        <v>8318</v>
      </c>
      <c r="S149" s="15">
        <f t="shared" si="9"/>
        <v>42283.3909375</v>
      </c>
      <c r="T149" s="15">
        <f t="shared" si="10"/>
        <v>42339</v>
      </c>
    </row>
    <row r="150" spans="1:20" ht="16" x14ac:dyDescent="0.2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17">
        <f t="shared" si="8"/>
        <v>0</v>
      </c>
      <c r="P150">
        <f t="shared" si="11"/>
        <v>1</v>
      </c>
      <c r="Q150" s="12" t="s">
        <v>8317</v>
      </c>
      <c r="R150" t="s">
        <v>8318</v>
      </c>
      <c r="S150" s="15">
        <f t="shared" si="9"/>
        <v>42178.614571759259</v>
      </c>
      <c r="T150" s="15">
        <f t="shared" si="10"/>
        <v>42193.614571759259</v>
      </c>
    </row>
    <row r="151" spans="1:20" ht="48" x14ac:dyDescent="0.2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17">
        <f t="shared" si="8"/>
        <v>0</v>
      </c>
      <c r="P151">
        <f t="shared" si="11"/>
        <v>30.5</v>
      </c>
      <c r="Q151" s="12" t="s">
        <v>8317</v>
      </c>
      <c r="R151" t="s">
        <v>8318</v>
      </c>
      <c r="S151" s="15">
        <f t="shared" si="9"/>
        <v>42177.543171296296</v>
      </c>
      <c r="T151" s="15">
        <f t="shared" si="10"/>
        <v>42207.543171296296</v>
      </c>
    </row>
    <row r="152" spans="1:20" ht="32" x14ac:dyDescent="0.2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17">
        <f t="shared" si="8"/>
        <v>0</v>
      </c>
      <c r="P152">
        <f t="shared" si="11"/>
        <v>13</v>
      </c>
      <c r="Q152" s="12" t="s">
        <v>8317</v>
      </c>
      <c r="R152" t="s">
        <v>8318</v>
      </c>
      <c r="S152" s="15">
        <f t="shared" si="9"/>
        <v>42446.780162037037</v>
      </c>
      <c r="T152" s="15">
        <f t="shared" si="10"/>
        <v>42476.780162037037</v>
      </c>
    </row>
    <row r="153" spans="1:20" ht="48" x14ac:dyDescent="0.2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17">
        <f t="shared" si="8"/>
        <v>0</v>
      </c>
      <c r="P153">
        <f t="shared" si="11"/>
        <v>53.25</v>
      </c>
      <c r="Q153" s="12" t="s">
        <v>8317</v>
      </c>
      <c r="R153" t="s">
        <v>8318</v>
      </c>
      <c r="S153" s="15">
        <f t="shared" si="9"/>
        <v>42083.069884259254</v>
      </c>
      <c r="T153" s="15">
        <f t="shared" si="10"/>
        <v>42128.069884259254</v>
      </c>
    </row>
    <row r="154" spans="1:20" ht="32" x14ac:dyDescent="0.2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17">
        <f t="shared" si="8"/>
        <v>0</v>
      </c>
      <c r="P154">
        <f t="shared" si="11"/>
        <v>3</v>
      </c>
      <c r="Q154" s="12" t="s">
        <v>8317</v>
      </c>
      <c r="R154" t="s">
        <v>8318</v>
      </c>
      <c r="S154" s="15">
        <f t="shared" si="9"/>
        <v>42646.896898148145</v>
      </c>
      <c r="T154" s="15">
        <f t="shared" si="10"/>
        <v>42676.896898148145</v>
      </c>
    </row>
    <row r="155" spans="1:20" ht="48" x14ac:dyDescent="0.2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17">
        <f t="shared" si="8"/>
        <v>0</v>
      </c>
      <c r="P155">
        <f t="shared" si="11"/>
        <v>10</v>
      </c>
      <c r="Q155" s="12" t="s">
        <v>8317</v>
      </c>
      <c r="R155" t="s">
        <v>8318</v>
      </c>
      <c r="S155" s="15">
        <f t="shared" si="9"/>
        <v>42545.705266203702</v>
      </c>
      <c r="T155" s="15">
        <f t="shared" si="10"/>
        <v>42582.666666666672</v>
      </c>
    </row>
    <row r="156" spans="1:20" ht="48" x14ac:dyDescent="0.2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17">
        <f t="shared" si="8"/>
        <v>0</v>
      </c>
      <c r="P156">
        <f t="shared" si="11"/>
        <v>15.5</v>
      </c>
      <c r="Q156" s="12" t="s">
        <v>8317</v>
      </c>
      <c r="R156" t="s">
        <v>8318</v>
      </c>
      <c r="S156" s="15">
        <f t="shared" si="9"/>
        <v>42047.812523148154</v>
      </c>
      <c r="T156" s="15">
        <f t="shared" si="10"/>
        <v>42071.636111111111</v>
      </c>
    </row>
    <row r="157" spans="1:20" ht="48" x14ac:dyDescent="0.2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17">
        <f t="shared" si="8"/>
        <v>0</v>
      </c>
      <c r="P157">
        <f t="shared" si="11"/>
        <v>0</v>
      </c>
      <c r="Q157" s="12" t="s">
        <v>8317</v>
      </c>
      <c r="R157" t="s">
        <v>8318</v>
      </c>
      <c r="S157" s="15">
        <f t="shared" si="9"/>
        <v>42143.79415509259</v>
      </c>
      <c r="T157" s="15">
        <f t="shared" si="10"/>
        <v>42173.79415509259</v>
      </c>
    </row>
    <row r="158" spans="1:20" ht="48" x14ac:dyDescent="0.2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17">
        <f t="shared" si="8"/>
        <v>0</v>
      </c>
      <c r="P158">
        <f t="shared" si="11"/>
        <v>0</v>
      </c>
      <c r="Q158" s="12" t="s">
        <v>8317</v>
      </c>
      <c r="R158" t="s">
        <v>8318</v>
      </c>
      <c r="S158" s="15">
        <f t="shared" si="9"/>
        <v>41849.035370370373</v>
      </c>
      <c r="T158" s="15">
        <f t="shared" si="10"/>
        <v>41879.035370370373</v>
      </c>
    </row>
    <row r="159" spans="1:20" ht="48" x14ac:dyDescent="0.2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17">
        <f t="shared" si="8"/>
        <v>0</v>
      </c>
      <c r="P159">
        <f t="shared" si="11"/>
        <v>10</v>
      </c>
      <c r="Q159" s="12" t="s">
        <v>8317</v>
      </c>
      <c r="R159" t="s">
        <v>8318</v>
      </c>
      <c r="S159" s="15">
        <f t="shared" si="9"/>
        <v>42102.650567129633</v>
      </c>
      <c r="T159" s="15">
        <f t="shared" si="10"/>
        <v>42148.625</v>
      </c>
    </row>
    <row r="160" spans="1:20" ht="48" x14ac:dyDescent="0.2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17">
        <f t="shared" si="8"/>
        <v>0</v>
      </c>
      <c r="P160">
        <f t="shared" si="11"/>
        <v>0</v>
      </c>
      <c r="Q160" s="12" t="s">
        <v>8317</v>
      </c>
      <c r="R160" t="s">
        <v>8318</v>
      </c>
      <c r="S160" s="15">
        <f t="shared" si="9"/>
        <v>42300.825648148151</v>
      </c>
      <c r="T160" s="15">
        <f t="shared" si="10"/>
        <v>42330.867314814815</v>
      </c>
    </row>
    <row r="161" spans="1:20" ht="48" x14ac:dyDescent="0.2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17">
        <f t="shared" si="8"/>
        <v>0</v>
      </c>
      <c r="P161">
        <f t="shared" si="11"/>
        <v>0</v>
      </c>
      <c r="Q161" s="12" t="s">
        <v>8317</v>
      </c>
      <c r="R161" t="s">
        <v>8318</v>
      </c>
      <c r="S161" s="15">
        <f t="shared" si="9"/>
        <v>42086.83085648148</v>
      </c>
      <c r="T161" s="15">
        <f t="shared" si="10"/>
        <v>42116.83085648148</v>
      </c>
    </row>
    <row r="162" spans="1:20" ht="48" x14ac:dyDescent="0.2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17">
        <f t="shared" si="8"/>
        <v>0</v>
      </c>
      <c r="P162">
        <f t="shared" si="11"/>
        <v>0</v>
      </c>
      <c r="Q162" s="12" t="s">
        <v>8317</v>
      </c>
      <c r="R162" t="s">
        <v>8318</v>
      </c>
      <c r="S162" s="15">
        <f t="shared" si="9"/>
        <v>42328.560613425929</v>
      </c>
      <c r="T162" s="15">
        <f t="shared" si="10"/>
        <v>42388.560613425929</v>
      </c>
    </row>
    <row r="163" spans="1:20" ht="32" x14ac:dyDescent="0.2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17">
        <f t="shared" si="8"/>
        <v>0</v>
      </c>
      <c r="P163">
        <f t="shared" si="11"/>
        <v>0</v>
      </c>
      <c r="Q163" s="12" t="s">
        <v>8317</v>
      </c>
      <c r="R163" t="s">
        <v>8318</v>
      </c>
      <c r="S163" s="15">
        <f t="shared" si="9"/>
        <v>42585.031782407401</v>
      </c>
      <c r="T163" s="15">
        <f t="shared" si="10"/>
        <v>42615.031782407401</v>
      </c>
    </row>
    <row r="164" spans="1:20" ht="48" x14ac:dyDescent="0.2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17">
        <f t="shared" si="8"/>
        <v>0</v>
      </c>
      <c r="P164">
        <f t="shared" si="11"/>
        <v>0</v>
      </c>
      <c r="Q164" s="12" t="s">
        <v>8317</v>
      </c>
      <c r="R164" t="s">
        <v>8318</v>
      </c>
      <c r="S164" s="15">
        <f t="shared" si="9"/>
        <v>42515.061805555553</v>
      </c>
      <c r="T164" s="15">
        <f t="shared" si="10"/>
        <v>42545.061805555553</v>
      </c>
    </row>
    <row r="165" spans="1:20" ht="48" x14ac:dyDescent="0.2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17">
        <f t="shared" si="8"/>
        <v>0</v>
      </c>
      <c r="P165">
        <f t="shared" si="11"/>
        <v>0</v>
      </c>
      <c r="Q165" s="12" t="s">
        <v>8317</v>
      </c>
      <c r="R165" t="s">
        <v>8318</v>
      </c>
      <c r="S165" s="15">
        <f t="shared" si="9"/>
        <v>42242.122210648144</v>
      </c>
      <c r="T165" s="15">
        <f t="shared" si="10"/>
        <v>42272.122210648144</v>
      </c>
    </row>
    <row r="166" spans="1:20" ht="48" x14ac:dyDescent="0.2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17">
        <f t="shared" si="8"/>
        <v>0</v>
      </c>
      <c r="P166">
        <f t="shared" si="11"/>
        <v>0</v>
      </c>
      <c r="Q166" s="12" t="s">
        <v>8317</v>
      </c>
      <c r="R166" t="s">
        <v>8318</v>
      </c>
      <c r="S166" s="15">
        <f t="shared" si="9"/>
        <v>42761.376238425932</v>
      </c>
      <c r="T166" s="15">
        <f t="shared" si="10"/>
        <v>42791.376238425932</v>
      </c>
    </row>
    <row r="167" spans="1:20" ht="48" x14ac:dyDescent="0.2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17">
        <f t="shared" si="8"/>
        <v>0</v>
      </c>
      <c r="P167">
        <f t="shared" si="11"/>
        <v>0</v>
      </c>
      <c r="Q167" s="12" t="s">
        <v>8317</v>
      </c>
      <c r="R167" t="s">
        <v>8318</v>
      </c>
      <c r="S167" s="15">
        <f t="shared" si="9"/>
        <v>42317.810219907406</v>
      </c>
      <c r="T167" s="15">
        <f t="shared" si="10"/>
        <v>42347.810219907406</v>
      </c>
    </row>
    <row r="168" spans="1:20" ht="32" x14ac:dyDescent="0.2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17">
        <f t="shared" si="8"/>
        <v>0</v>
      </c>
      <c r="P168">
        <f t="shared" si="11"/>
        <v>1</v>
      </c>
      <c r="Q168" s="12" t="s">
        <v>8317</v>
      </c>
      <c r="R168" t="s">
        <v>8318</v>
      </c>
      <c r="S168" s="15">
        <f t="shared" si="9"/>
        <v>41908.650347222225</v>
      </c>
      <c r="T168" s="15">
        <f t="shared" si="10"/>
        <v>41968.692013888889</v>
      </c>
    </row>
    <row r="169" spans="1:20" ht="48" x14ac:dyDescent="0.2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17">
        <f t="shared" si="8"/>
        <v>0</v>
      </c>
      <c r="P169">
        <f t="shared" si="11"/>
        <v>0</v>
      </c>
      <c r="Q169" s="12" t="s">
        <v>8317</v>
      </c>
      <c r="R169" t="s">
        <v>8318</v>
      </c>
      <c r="S169" s="15">
        <f t="shared" si="9"/>
        <v>42122.009224537032</v>
      </c>
      <c r="T169" s="15">
        <f t="shared" si="10"/>
        <v>42152.009224537032</v>
      </c>
    </row>
    <row r="170" spans="1:20" ht="48" x14ac:dyDescent="0.2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17">
        <f t="shared" si="8"/>
        <v>0</v>
      </c>
      <c r="P170">
        <f t="shared" si="11"/>
        <v>0</v>
      </c>
      <c r="Q170" s="12" t="s">
        <v>8317</v>
      </c>
      <c r="R170" t="s">
        <v>8318</v>
      </c>
      <c r="S170" s="15">
        <f t="shared" si="9"/>
        <v>42108.988900462966</v>
      </c>
      <c r="T170" s="15">
        <f t="shared" si="10"/>
        <v>42138.988900462966</v>
      </c>
    </row>
    <row r="171" spans="1:20" ht="48" x14ac:dyDescent="0.2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17">
        <f t="shared" si="8"/>
        <v>0</v>
      </c>
      <c r="P171">
        <f t="shared" si="11"/>
        <v>0</v>
      </c>
      <c r="Q171" s="12" t="s">
        <v>8317</v>
      </c>
      <c r="R171" t="s">
        <v>8318</v>
      </c>
      <c r="S171" s="15">
        <f t="shared" si="9"/>
        <v>42790.895567129628</v>
      </c>
      <c r="T171" s="15">
        <f t="shared" si="10"/>
        <v>42820.853900462964</v>
      </c>
    </row>
    <row r="172" spans="1:20" ht="48" x14ac:dyDescent="0.2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17">
        <f t="shared" si="8"/>
        <v>0</v>
      </c>
      <c r="P172">
        <f t="shared" si="11"/>
        <v>90</v>
      </c>
      <c r="Q172" s="12" t="s">
        <v>8317</v>
      </c>
      <c r="R172" t="s">
        <v>8318</v>
      </c>
      <c r="S172" s="15">
        <f t="shared" si="9"/>
        <v>42384.306840277779</v>
      </c>
      <c r="T172" s="15">
        <f t="shared" si="10"/>
        <v>42443.958333333328</v>
      </c>
    </row>
    <row r="173" spans="1:20" ht="48" x14ac:dyDescent="0.2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17">
        <f t="shared" si="8"/>
        <v>0</v>
      </c>
      <c r="P173">
        <f t="shared" si="11"/>
        <v>0</v>
      </c>
      <c r="Q173" s="12" t="s">
        <v>8317</v>
      </c>
      <c r="R173" t="s">
        <v>8318</v>
      </c>
      <c r="S173" s="15">
        <f t="shared" si="9"/>
        <v>41803.692789351851</v>
      </c>
      <c r="T173" s="15">
        <f t="shared" si="10"/>
        <v>41833.692789351851</v>
      </c>
    </row>
    <row r="174" spans="1:20" ht="48" x14ac:dyDescent="0.2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17">
        <f t="shared" si="8"/>
        <v>0</v>
      </c>
      <c r="P174">
        <f t="shared" si="11"/>
        <v>116.67</v>
      </c>
      <c r="Q174" s="12" t="s">
        <v>8317</v>
      </c>
      <c r="R174" t="s">
        <v>8318</v>
      </c>
      <c r="S174" s="15">
        <f t="shared" si="9"/>
        <v>42474.637824074074</v>
      </c>
      <c r="T174" s="15">
        <f t="shared" si="10"/>
        <v>42504.637824074074</v>
      </c>
    </row>
    <row r="175" spans="1:20" ht="48" x14ac:dyDescent="0.2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17">
        <f t="shared" si="8"/>
        <v>0</v>
      </c>
      <c r="P175">
        <f t="shared" si="11"/>
        <v>10</v>
      </c>
      <c r="Q175" s="12" t="s">
        <v>8317</v>
      </c>
      <c r="R175" t="s">
        <v>8318</v>
      </c>
      <c r="S175" s="15">
        <f t="shared" si="9"/>
        <v>42223.619456018518</v>
      </c>
      <c r="T175" s="15">
        <f t="shared" si="10"/>
        <v>42253.215277777781</v>
      </c>
    </row>
    <row r="176" spans="1:20" ht="32" x14ac:dyDescent="0.2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17">
        <f t="shared" si="8"/>
        <v>0</v>
      </c>
      <c r="P176">
        <f t="shared" si="11"/>
        <v>0</v>
      </c>
      <c r="Q176" s="12" t="s">
        <v>8317</v>
      </c>
      <c r="R176" t="s">
        <v>8318</v>
      </c>
      <c r="S176" s="15">
        <f t="shared" si="9"/>
        <v>42303.659317129626</v>
      </c>
      <c r="T176" s="15">
        <f t="shared" si="10"/>
        <v>42333.700983796298</v>
      </c>
    </row>
    <row r="177" spans="1:20" ht="32" x14ac:dyDescent="0.2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17">
        <f t="shared" si="8"/>
        <v>0</v>
      </c>
      <c r="P177">
        <f t="shared" si="11"/>
        <v>1</v>
      </c>
      <c r="Q177" s="12" t="s">
        <v>8317</v>
      </c>
      <c r="R177" t="s">
        <v>8318</v>
      </c>
      <c r="S177" s="15">
        <f t="shared" si="9"/>
        <v>42031.928576388891</v>
      </c>
      <c r="T177" s="15">
        <f t="shared" si="10"/>
        <v>42061.928576388891</v>
      </c>
    </row>
    <row r="178" spans="1:20" ht="32" x14ac:dyDescent="0.2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17">
        <f t="shared" si="8"/>
        <v>0</v>
      </c>
      <c r="P178">
        <f t="shared" si="11"/>
        <v>2</v>
      </c>
      <c r="Q178" s="12" t="s">
        <v>8317</v>
      </c>
      <c r="R178" t="s">
        <v>8318</v>
      </c>
      <c r="S178" s="15">
        <f t="shared" si="9"/>
        <v>42076.092152777783</v>
      </c>
      <c r="T178" s="15">
        <f t="shared" si="10"/>
        <v>42106.092152777783</v>
      </c>
    </row>
    <row r="179" spans="1:20" ht="32" x14ac:dyDescent="0.2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17">
        <f t="shared" si="8"/>
        <v>0</v>
      </c>
      <c r="P179">
        <f t="shared" si="11"/>
        <v>4</v>
      </c>
      <c r="Q179" s="12" t="s">
        <v>8317</v>
      </c>
      <c r="R179" t="s">
        <v>8318</v>
      </c>
      <c r="S179" s="15">
        <f t="shared" si="9"/>
        <v>42131.455439814818</v>
      </c>
      <c r="T179" s="15">
        <f t="shared" si="10"/>
        <v>42161.44930555555</v>
      </c>
    </row>
    <row r="180" spans="1:20" ht="48" x14ac:dyDescent="0.2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17">
        <f t="shared" si="8"/>
        <v>0</v>
      </c>
      <c r="P180">
        <f t="shared" si="11"/>
        <v>0</v>
      </c>
      <c r="Q180" s="12" t="s">
        <v>8317</v>
      </c>
      <c r="R180" t="s">
        <v>8318</v>
      </c>
      <c r="S180" s="15">
        <f t="shared" si="9"/>
        <v>42762.962013888886</v>
      </c>
      <c r="T180" s="15">
        <f t="shared" si="10"/>
        <v>42791.961111111115</v>
      </c>
    </row>
    <row r="181" spans="1:20" ht="16" x14ac:dyDescent="0.2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17">
        <f t="shared" si="8"/>
        <v>0</v>
      </c>
      <c r="P181">
        <f t="shared" si="11"/>
        <v>3</v>
      </c>
      <c r="Q181" s="12" t="s">
        <v>8317</v>
      </c>
      <c r="R181" t="s">
        <v>8318</v>
      </c>
      <c r="S181" s="15">
        <f t="shared" si="9"/>
        <v>42759.593310185184</v>
      </c>
      <c r="T181" s="15">
        <f t="shared" si="10"/>
        <v>42819.55164351852</v>
      </c>
    </row>
    <row r="182" spans="1:20" ht="32" x14ac:dyDescent="0.2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17">
        <f t="shared" si="8"/>
        <v>0</v>
      </c>
      <c r="P182">
        <f t="shared" si="11"/>
        <v>1</v>
      </c>
      <c r="Q182" s="12" t="s">
        <v>8317</v>
      </c>
      <c r="R182" t="s">
        <v>8318</v>
      </c>
      <c r="S182" s="15">
        <f t="shared" si="9"/>
        <v>41865.583275462966</v>
      </c>
      <c r="T182" s="15">
        <f t="shared" si="10"/>
        <v>41925.583275462966</v>
      </c>
    </row>
    <row r="183" spans="1:20" ht="32" x14ac:dyDescent="0.2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17">
        <f t="shared" si="8"/>
        <v>0</v>
      </c>
      <c r="P183">
        <f t="shared" si="11"/>
        <v>39</v>
      </c>
      <c r="Q183" s="12" t="s">
        <v>8317</v>
      </c>
      <c r="R183" t="s">
        <v>8319</v>
      </c>
      <c r="S183" s="15">
        <f t="shared" si="9"/>
        <v>41990.438043981485</v>
      </c>
      <c r="T183" s="15">
        <f t="shared" si="10"/>
        <v>42020.438043981485</v>
      </c>
    </row>
    <row r="184" spans="1:20" ht="48" x14ac:dyDescent="0.2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17">
        <f t="shared" si="8"/>
        <v>0</v>
      </c>
      <c r="P184">
        <f t="shared" si="11"/>
        <v>100</v>
      </c>
      <c r="Q184" s="12" t="s">
        <v>8317</v>
      </c>
      <c r="R184" t="s">
        <v>8319</v>
      </c>
      <c r="S184" s="15">
        <f t="shared" si="9"/>
        <v>42173.843240740738</v>
      </c>
      <c r="T184" s="15">
        <f t="shared" si="10"/>
        <v>42203.843240740738</v>
      </c>
    </row>
    <row r="185" spans="1:20" ht="48" x14ac:dyDescent="0.2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17">
        <f t="shared" si="8"/>
        <v>0</v>
      </c>
      <c r="P185">
        <f t="shared" si="11"/>
        <v>2</v>
      </c>
      <c r="Q185" s="12" t="s">
        <v>8317</v>
      </c>
      <c r="R185" t="s">
        <v>8319</v>
      </c>
      <c r="S185" s="15">
        <f t="shared" si="9"/>
        <v>41838.832152777781</v>
      </c>
      <c r="T185" s="15">
        <f t="shared" si="10"/>
        <v>41868.832152777781</v>
      </c>
    </row>
    <row r="186" spans="1:20" ht="48" x14ac:dyDescent="0.2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17">
        <f t="shared" si="8"/>
        <v>0</v>
      </c>
      <c r="P186">
        <f t="shared" si="11"/>
        <v>68.33</v>
      </c>
      <c r="Q186" s="12" t="s">
        <v>8317</v>
      </c>
      <c r="R186" t="s">
        <v>8319</v>
      </c>
      <c r="S186" s="15">
        <f t="shared" si="9"/>
        <v>41838.840474537035</v>
      </c>
      <c r="T186" s="15">
        <f t="shared" si="10"/>
        <v>41883.840474537035</v>
      </c>
    </row>
    <row r="187" spans="1:20" ht="32" x14ac:dyDescent="0.2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17">
        <f t="shared" si="8"/>
        <v>0</v>
      </c>
      <c r="P187">
        <f t="shared" si="11"/>
        <v>7.5</v>
      </c>
      <c r="Q187" s="12" t="s">
        <v>8317</v>
      </c>
      <c r="R187" t="s">
        <v>8319</v>
      </c>
      <c r="S187" s="15">
        <f t="shared" si="9"/>
        <v>41803.116053240738</v>
      </c>
      <c r="T187" s="15">
        <f t="shared" si="10"/>
        <v>41863.116053240738</v>
      </c>
    </row>
    <row r="188" spans="1:20" ht="48" x14ac:dyDescent="0.2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17">
        <f t="shared" si="8"/>
        <v>0</v>
      </c>
      <c r="P188">
        <f t="shared" si="11"/>
        <v>1</v>
      </c>
      <c r="Q188" s="12" t="s">
        <v>8317</v>
      </c>
      <c r="R188" t="s">
        <v>8319</v>
      </c>
      <c r="S188" s="15">
        <f t="shared" si="9"/>
        <v>42639.805601851855</v>
      </c>
      <c r="T188" s="15">
        <f t="shared" si="10"/>
        <v>42669.805601851855</v>
      </c>
    </row>
    <row r="189" spans="1:20" ht="48" x14ac:dyDescent="0.2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17">
        <f t="shared" si="8"/>
        <v>0</v>
      </c>
      <c r="P189">
        <f t="shared" si="11"/>
        <v>13.25</v>
      </c>
      <c r="Q189" s="12" t="s">
        <v>8317</v>
      </c>
      <c r="R189" t="s">
        <v>8319</v>
      </c>
      <c r="S189" s="15">
        <f t="shared" si="9"/>
        <v>42778.765300925923</v>
      </c>
      <c r="T189" s="15">
        <f t="shared" si="10"/>
        <v>42808.723634259266</v>
      </c>
    </row>
    <row r="190" spans="1:20" ht="64" x14ac:dyDescent="0.2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17">
        <f t="shared" si="8"/>
        <v>0</v>
      </c>
      <c r="P190">
        <f t="shared" si="11"/>
        <v>0</v>
      </c>
      <c r="Q190" s="12" t="s">
        <v>8317</v>
      </c>
      <c r="R190" t="s">
        <v>8319</v>
      </c>
      <c r="S190" s="15">
        <f t="shared" si="9"/>
        <v>42189.673263888893</v>
      </c>
      <c r="T190" s="15">
        <f t="shared" si="10"/>
        <v>42219.673263888893</v>
      </c>
    </row>
    <row r="191" spans="1:20" ht="48" x14ac:dyDescent="0.2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17">
        <f t="shared" si="8"/>
        <v>0</v>
      </c>
      <c r="P191">
        <f t="shared" si="11"/>
        <v>84.29</v>
      </c>
      <c r="Q191" s="12" t="s">
        <v>8317</v>
      </c>
      <c r="R191" t="s">
        <v>8319</v>
      </c>
      <c r="S191" s="15">
        <f t="shared" si="9"/>
        <v>42737.663877314815</v>
      </c>
      <c r="T191" s="15">
        <f t="shared" si="10"/>
        <v>42767.663877314815</v>
      </c>
    </row>
    <row r="192" spans="1:20" ht="32" x14ac:dyDescent="0.2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17">
        <f t="shared" si="8"/>
        <v>0</v>
      </c>
      <c r="P192">
        <f t="shared" si="11"/>
        <v>1</v>
      </c>
      <c r="Q192" s="12" t="s">
        <v>8317</v>
      </c>
      <c r="R192" t="s">
        <v>8319</v>
      </c>
      <c r="S192" s="15">
        <f t="shared" si="9"/>
        <v>41815.927106481482</v>
      </c>
      <c r="T192" s="15">
        <f t="shared" si="10"/>
        <v>41845.927106481482</v>
      </c>
    </row>
    <row r="193" spans="1:20" ht="48" x14ac:dyDescent="0.2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17">
        <f t="shared" si="8"/>
        <v>0</v>
      </c>
      <c r="P193">
        <f t="shared" si="11"/>
        <v>0</v>
      </c>
      <c r="Q193" s="12" t="s">
        <v>8317</v>
      </c>
      <c r="R193" t="s">
        <v>8319</v>
      </c>
      <c r="S193" s="15">
        <f t="shared" si="9"/>
        <v>42676.995173611111</v>
      </c>
      <c r="T193" s="15">
        <f t="shared" si="10"/>
        <v>42718.777083333334</v>
      </c>
    </row>
    <row r="194" spans="1:20" ht="32" x14ac:dyDescent="0.2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17">
        <f t="shared" ref="O194:O257" si="12">ROUND(E194/D194*100,0)</f>
        <v>0</v>
      </c>
      <c r="P194">
        <f t="shared" si="11"/>
        <v>30.5</v>
      </c>
      <c r="Q194" s="12" t="s">
        <v>8317</v>
      </c>
      <c r="R194" t="s">
        <v>8319</v>
      </c>
      <c r="S194" s="15">
        <f t="shared" ref="S194:S257" si="13">(((J194/60/60/24)+DATE(1970,1,1)))</f>
        <v>41948.041192129633</v>
      </c>
      <c r="T194" s="15">
        <f t="shared" ref="T194:T257" si="14">(((I194/60/60/24)+DATE(1970,1,1)))</f>
        <v>41978.041192129633</v>
      </c>
    </row>
    <row r="195" spans="1:20" ht="32" x14ac:dyDescent="0.2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17">
        <f t="shared" si="12"/>
        <v>0</v>
      </c>
      <c r="P195">
        <f t="shared" ref="P195:P258" si="15">IFERROR(ROUND(E195/L195, 2), 0)</f>
        <v>0</v>
      </c>
      <c r="Q195" s="12" t="s">
        <v>8317</v>
      </c>
      <c r="R195" t="s">
        <v>8319</v>
      </c>
      <c r="S195" s="15">
        <f t="shared" si="13"/>
        <v>41837.984976851854</v>
      </c>
      <c r="T195" s="15">
        <f t="shared" si="14"/>
        <v>41871.030555555553</v>
      </c>
    </row>
    <row r="196" spans="1:20" ht="48" x14ac:dyDescent="0.2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17">
        <f t="shared" si="12"/>
        <v>0</v>
      </c>
      <c r="P196">
        <f t="shared" si="15"/>
        <v>26.25</v>
      </c>
      <c r="Q196" s="12" t="s">
        <v>8317</v>
      </c>
      <c r="R196" t="s">
        <v>8319</v>
      </c>
      <c r="S196" s="15">
        <f t="shared" si="13"/>
        <v>42384.680925925932</v>
      </c>
      <c r="T196" s="15">
        <f t="shared" si="14"/>
        <v>42414.680925925932</v>
      </c>
    </row>
    <row r="197" spans="1:20" ht="16" x14ac:dyDescent="0.2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17">
        <f t="shared" si="12"/>
        <v>0</v>
      </c>
      <c r="P197">
        <f t="shared" si="15"/>
        <v>76.25</v>
      </c>
      <c r="Q197" s="12" t="s">
        <v>8317</v>
      </c>
      <c r="R197" t="s">
        <v>8319</v>
      </c>
      <c r="S197" s="15">
        <f t="shared" si="13"/>
        <v>41857.854189814818</v>
      </c>
      <c r="T197" s="15">
        <f t="shared" si="14"/>
        <v>41887.854189814818</v>
      </c>
    </row>
    <row r="198" spans="1:20" ht="48" x14ac:dyDescent="0.2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17">
        <f t="shared" si="12"/>
        <v>0</v>
      </c>
      <c r="P198">
        <f t="shared" si="15"/>
        <v>0</v>
      </c>
      <c r="Q198" s="12" t="s">
        <v>8320</v>
      </c>
      <c r="R198" t="s">
        <v>8322</v>
      </c>
      <c r="S198" s="15">
        <f t="shared" si="13"/>
        <v>42670.764039351852</v>
      </c>
      <c r="T198" s="15">
        <f t="shared" si="14"/>
        <v>42700.805706018517</v>
      </c>
    </row>
    <row r="199" spans="1:20" ht="48" x14ac:dyDescent="0.2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17">
        <f t="shared" si="12"/>
        <v>0</v>
      </c>
      <c r="P199">
        <f t="shared" si="15"/>
        <v>0</v>
      </c>
      <c r="Q199" s="12" t="s">
        <v>8320</v>
      </c>
      <c r="R199" t="s">
        <v>8322</v>
      </c>
      <c r="S199" s="15">
        <f t="shared" si="13"/>
        <v>42690.858449074076</v>
      </c>
      <c r="T199" s="15">
        <f t="shared" si="14"/>
        <v>42708.25</v>
      </c>
    </row>
    <row r="200" spans="1:20" ht="48" x14ac:dyDescent="0.2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17">
        <f t="shared" si="12"/>
        <v>0</v>
      </c>
      <c r="P200">
        <f t="shared" si="15"/>
        <v>5</v>
      </c>
      <c r="Q200" s="12" t="s">
        <v>8320</v>
      </c>
      <c r="R200" t="s">
        <v>8322</v>
      </c>
      <c r="S200" s="15">
        <f t="shared" si="13"/>
        <v>41471.446851851848</v>
      </c>
      <c r="T200" s="15">
        <f t="shared" si="14"/>
        <v>41501.446851851848</v>
      </c>
    </row>
    <row r="201" spans="1:20" ht="48" x14ac:dyDescent="0.2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17">
        <f t="shared" si="12"/>
        <v>0</v>
      </c>
      <c r="P201">
        <f t="shared" si="15"/>
        <v>0</v>
      </c>
      <c r="Q201" s="12" t="s">
        <v>8320</v>
      </c>
      <c r="R201" t="s">
        <v>8322</v>
      </c>
      <c r="S201" s="15">
        <f t="shared" si="13"/>
        <v>42227.173159722224</v>
      </c>
      <c r="T201" s="15">
        <f t="shared" si="14"/>
        <v>42257.173159722224</v>
      </c>
    </row>
    <row r="202" spans="1:20" ht="48" x14ac:dyDescent="0.2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17">
        <f t="shared" si="12"/>
        <v>0</v>
      </c>
      <c r="P202">
        <f t="shared" si="15"/>
        <v>0</v>
      </c>
      <c r="Q202" s="12" t="s">
        <v>8320</v>
      </c>
      <c r="R202" t="s">
        <v>8322</v>
      </c>
      <c r="S202" s="15">
        <f t="shared" si="13"/>
        <v>42021.783368055556</v>
      </c>
      <c r="T202" s="15">
        <f t="shared" si="14"/>
        <v>42051.783368055556</v>
      </c>
    </row>
    <row r="203" spans="1:20" ht="48" x14ac:dyDescent="0.2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17">
        <f t="shared" si="12"/>
        <v>0</v>
      </c>
      <c r="P203">
        <f t="shared" si="15"/>
        <v>0</v>
      </c>
      <c r="Q203" s="12" t="s">
        <v>8320</v>
      </c>
      <c r="R203" t="s">
        <v>8322</v>
      </c>
      <c r="S203" s="15">
        <f t="shared" si="13"/>
        <v>41594.207060185188</v>
      </c>
      <c r="T203" s="15">
        <f t="shared" si="14"/>
        <v>41624.207060185188</v>
      </c>
    </row>
    <row r="204" spans="1:20" ht="48" x14ac:dyDescent="0.2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17">
        <f t="shared" si="12"/>
        <v>0</v>
      </c>
      <c r="P204">
        <f t="shared" si="15"/>
        <v>0</v>
      </c>
      <c r="Q204" s="12" t="s">
        <v>8320</v>
      </c>
      <c r="R204" t="s">
        <v>8322</v>
      </c>
      <c r="S204" s="15">
        <f t="shared" si="13"/>
        <v>41289.999641203707</v>
      </c>
      <c r="T204" s="15">
        <f t="shared" si="14"/>
        <v>41329.999641203707</v>
      </c>
    </row>
    <row r="205" spans="1:20" ht="48" x14ac:dyDescent="0.2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17">
        <f t="shared" si="12"/>
        <v>0</v>
      </c>
      <c r="P205">
        <f t="shared" si="15"/>
        <v>10</v>
      </c>
      <c r="Q205" s="12" t="s">
        <v>8320</v>
      </c>
      <c r="R205" t="s">
        <v>8322</v>
      </c>
      <c r="S205" s="15">
        <f t="shared" si="13"/>
        <v>42349.824097222227</v>
      </c>
      <c r="T205" s="15">
        <f t="shared" si="14"/>
        <v>42399.824097222227</v>
      </c>
    </row>
    <row r="206" spans="1:20" ht="48" x14ac:dyDescent="0.2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17">
        <f t="shared" si="12"/>
        <v>0</v>
      </c>
      <c r="P206">
        <f t="shared" si="15"/>
        <v>2</v>
      </c>
      <c r="Q206" s="12" t="s">
        <v>8320</v>
      </c>
      <c r="R206" t="s">
        <v>8322</v>
      </c>
      <c r="S206" s="15">
        <f t="shared" si="13"/>
        <v>41729.702314814815</v>
      </c>
      <c r="T206" s="15">
        <f t="shared" si="14"/>
        <v>41759.702314814815</v>
      </c>
    </row>
    <row r="207" spans="1:20" ht="48" x14ac:dyDescent="0.2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17">
        <f t="shared" si="12"/>
        <v>0</v>
      </c>
      <c r="P207">
        <f t="shared" si="15"/>
        <v>42.5</v>
      </c>
      <c r="Q207" s="12" t="s">
        <v>8323</v>
      </c>
      <c r="R207" t="s">
        <v>8326</v>
      </c>
      <c r="S207" s="15">
        <f t="shared" si="13"/>
        <v>41559.5549537037</v>
      </c>
      <c r="T207" s="15">
        <f t="shared" si="14"/>
        <v>41589.596620370372</v>
      </c>
    </row>
    <row r="208" spans="1:20" ht="64" x14ac:dyDescent="0.2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17">
        <f t="shared" si="12"/>
        <v>0</v>
      </c>
      <c r="P208">
        <f t="shared" si="15"/>
        <v>50</v>
      </c>
      <c r="Q208" s="12" t="s">
        <v>8323</v>
      </c>
      <c r="R208" t="s">
        <v>8326</v>
      </c>
      <c r="S208" s="15">
        <f t="shared" si="13"/>
        <v>41616.027754629627</v>
      </c>
      <c r="T208" s="15">
        <f t="shared" si="14"/>
        <v>41646.027754629627</v>
      </c>
    </row>
    <row r="209" spans="1:20" ht="48" x14ac:dyDescent="0.2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17">
        <f t="shared" si="12"/>
        <v>0</v>
      </c>
      <c r="P209">
        <f t="shared" si="15"/>
        <v>12.4</v>
      </c>
      <c r="Q209" s="12" t="s">
        <v>8323</v>
      </c>
      <c r="R209" t="s">
        <v>8326</v>
      </c>
      <c r="S209" s="15">
        <f t="shared" si="13"/>
        <v>41488.022256944445</v>
      </c>
      <c r="T209" s="15">
        <f t="shared" si="14"/>
        <v>41518.022256944445</v>
      </c>
    </row>
    <row r="210" spans="1:20" ht="64" x14ac:dyDescent="0.2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17">
        <f t="shared" si="12"/>
        <v>0</v>
      </c>
      <c r="P210">
        <f t="shared" si="15"/>
        <v>0</v>
      </c>
      <c r="Q210" s="12" t="s">
        <v>8323</v>
      </c>
      <c r="R210" t="s">
        <v>8326</v>
      </c>
      <c r="S210" s="15">
        <f t="shared" si="13"/>
        <v>42248.723738425921</v>
      </c>
      <c r="T210" s="15">
        <f t="shared" si="14"/>
        <v>42268.723738425921</v>
      </c>
    </row>
    <row r="211" spans="1:20" ht="48" x14ac:dyDescent="0.2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17">
        <f t="shared" si="12"/>
        <v>0</v>
      </c>
      <c r="P211">
        <f t="shared" si="15"/>
        <v>0</v>
      </c>
      <c r="Q211" s="12" t="s">
        <v>8323</v>
      </c>
      <c r="R211" t="s">
        <v>8327</v>
      </c>
      <c r="S211" s="15">
        <f t="shared" si="13"/>
        <v>41026.958969907406</v>
      </c>
      <c r="T211" s="15">
        <f t="shared" si="14"/>
        <v>41056.958969907406</v>
      </c>
    </row>
    <row r="212" spans="1:20" ht="48" x14ac:dyDescent="0.2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17">
        <f t="shared" si="12"/>
        <v>0</v>
      </c>
      <c r="P212">
        <f t="shared" si="15"/>
        <v>0</v>
      </c>
      <c r="Q212" s="12" t="s">
        <v>8323</v>
      </c>
      <c r="R212" t="s">
        <v>8327</v>
      </c>
      <c r="S212" s="15">
        <f t="shared" si="13"/>
        <v>41211.688750000001</v>
      </c>
      <c r="T212" s="15">
        <f t="shared" si="14"/>
        <v>41241.730416666665</v>
      </c>
    </row>
    <row r="213" spans="1:20" ht="32" x14ac:dyDescent="0.2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17">
        <f t="shared" si="12"/>
        <v>0</v>
      </c>
      <c r="P213">
        <f t="shared" si="15"/>
        <v>10.5</v>
      </c>
      <c r="Q213" s="12" t="s">
        <v>8323</v>
      </c>
      <c r="R213" t="s">
        <v>8326</v>
      </c>
      <c r="S213" s="15">
        <f t="shared" si="13"/>
        <v>42429.84956018519</v>
      </c>
      <c r="T213" s="15">
        <f t="shared" si="14"/>
        <v>42459.807893518519</v>
      </c>
    </row>
    <row r="214" spans="1:20" ht="64" x14ac:dyDescent="0.2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17">
        <f t="shared" si="12"/>
        <v>0</v>
      </c>
      <c r="P214">
        <f t="shared" si="15"/>
        <v>0</v>
      </c>
      <c r="Q214" s="12" t="s">
        <v>8323</v>
      </c>
      <c r="R214" t="s">
        <v>8326</v>
      </c>
      <c r="S214" s="15">
        <f t="shared" si="13"/>
        <v>40291.81150462963</v>
      </c>
      <c r="T214" s="15">
        <f t="shared" si="14"/>
        <v>40337.799305555556</v>
      </c>
    </row>
    <row r="215" spans="1:20" ht="48" x14ac:dyDescent="0.2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17">
        <f t="shared" si="12"/>
        <v>0</v>
      </c>
      <c r="P215">
        <f t="shared" si="15"/>
        <v>30</v>
      </c>
      <c r="Q215" s="12" t="s">
        <v>8323</v>
      </c>
      <c r="R215" t="s">
        <v>8326</v>
      </c>
      <c r="S215" s="15">
        <f t="shared" si="13"/>
        <v>41829.965532407405</v>
      </c>
      <c r="T215" s="15">
        <f t="shared" si="14"/>
        <v>41881.645833333336</v>
      </c>
    </row>
    <row r="216" spans="1:20" ht="48" x14ac:dyDescent="0.2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17">
        <f t="shared" si="12"/>
        <v>0</v>
      </c>
      <c r="P216">
        <f t="shared" si="15"/>
        <v>50.33</v>
      </c>
      <c r="Q216" s="12" t="s">
        <v>8323</v>
      </c>
      <c r="R216" t="s">
        <v>8326</v>
      </c>
      <c r="S216" s="15">
        <f t="shared" si="13"/>
        <v>42342.080289351856</v>
      </c>
      <c r="T216" s="15">
        <f t="shared" si="14"/>
        <v>42372.080289351856</v>
      </c>
    </row>
    <row r="217" spans="1:20" ht="32" x14ac:dyDescent="0.2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17">
        <f t="shared" si="12"/>
        <v>0</v>
      </c>
      <c r="P217">
        <f t="shared" si="15"/>
        <v>0</v>
      </c>
      <c r="Q217" s="12" t="s">
        <v>8323</v>
      </c>
      <c r="R217" t="s">
        <v>8326</v>
      </c>
      <c r="S217" s="15">
        <f t="shared" si="13"/>
        <v>41681.189699074072</v>
      </c>
      <c r="T217" s="15">
        <f t="shared" si="14"/>
        <v>41711.148032407407</v>
      </c>
    </row>
    <row r="218" spans="1:20" ht="32" x14ac:dyDescent="0.2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17">
        <f t="shared" si="12"/>
        <v>0</v>
      </c>
      <c r="P218">
        <f t="shared" si="15"/>
        <v>0</v>
      </c>
      <c r="Q218" s="12" t="s">
        <v>8323</v>
      </c>
      <c r="R218" t="s">
        <v>8326</v>
      </c>
      <c r="S218" s="15">
        <f t="shared" si="13"/>
        <v>40767.192395833335</v>
      </c>
      <c r="T218" s="15">
        <f t="shared" si="14"/>
        <v>40797.192395833335</v>
      </c>
    </row>
    <row r="219" spans="1:20" ht="48" x14ac:dyDescent="0.2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17">
        <f t="shared" si="12"/>
        <v>0</v>
      </c>
      <c r="P219">
        <f t="shared" si="15"/>
        <v>0</v>
      </c>
      <c r="Q219" s="12" t="s">
        <v>8323</v>
      </c>
      <c r="R219" t="s">
        <v>8326</v>
      </c>
      <c r="S219" s="15">
        <f t="shared" si="13"/>
        <v>40340.801562499997</v>
      </c>
      <c r="T219" s="15">
        <f t="shared" si="14"/>
        <v>40386.207638888889</v>
      </c>
    </row>
    <row r="220" spans="1:20" ht="48" x14ac:dyDescent="0.2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17">
        <f t="shared" si="12"/>
        <v>0</v>
      </c>
      <c r="P220">
        <f t="shared" si="15"/>
        <v>0</v>
      </c>
      <c r="Q220" s="12" t="s">
        <v>8323</v>
      </c>
      <c r="R220" t="s">
        <v>8326</v>
      </c>
      <c r="S220" s="15">
        <f t="shared" si="13"/>
        <v>41642.005150462966</v>
      </c>
      <c r="T220" s="15">
        <f t="shared" si="14"/>
        <v>41663.005150462966</v>
      </c>
    </row>
    <row r="221" spans="1:20" ht="48" x14ac:dyDescent="0.2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17">
        <f t="shared" si="12"/>
        <v>0</v>
      </c>
      <c r="P221">
        <f t="shared" si="15"/>
        <v>0</v>
      </c>
      <c r="Q221" s="12" t="s">
        <v>8323</v>
      </c>
      <c r="R221" t="s">
        <v>8326</v>
      </c>
      <c r="S221" s="15">
        <f t="shared" si="13"/>
        <v>41116.763275462967</v>
      </c>
      <c r="T221" s="15">
        <f t="shared" si="14"/>
        <v>41146.763275462967</v>
      </c>
    </row>
    <row r="222" spans="1:20" ht="48" x14ac:dyDescent="0.2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17">
        <f t="shared" si="12"/>
        <v>0</v>
      </c>
      <c r="P222">
        <f t="shared" si="15"/>
        <v>0</v>
      </c>
      <c r="Q222" s="12" t="s">
        <v>8323</v>
      </c>
      <c r="R222" t="s">
        <v>8326</v>
      </c>
      <c r="S222" s="15">
        <f t="shared" si="13"/>
        <v>40434.853402777779</v>
      </c>
      <c r="T222" s="15">
        <f t="shared" si="14"/>
        <v>40473.208333333336</v>
      </c>
    </row>
    <row r="223" spans="1:20" ht="48" x14ac:dyDescent="0.2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17">
        <f t="shared" si="12"/>
        <v>0</v>
      </c>
      <c r="P223">
        <f t="shared" si="15"/>
        <v>0</v>
      </c>
      <c r="Q223" s="12" t="s">
        <v>8323</v>
      </c>
      <c r="R223" t="s">
        <v>8326</v>
      </c>
      <c r="S223" s="15">
        <f t="shared" si="13"/>
        <v>41562.67155092593</v>
      </c>
      <c r="T223" s="15">
        <f t="shared" si="14"/>
        <v>41592.713217592594</v>
      </c>
    </row>
    <row r="224" spans="1:20" ht="64" x14ac:dyDescent="0.2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17">
        <f t="shared" si="12"/>
        <v>0</v>
      </c>
      <c r="P224">
        <f t="shared" si="15"/>
        <v>0</v>
      </c>
      <c r="Q224" s="12" t="s">
        <v>8323</v>
      </c>
      <c r="R224" t="s">
        <v>8326</v>
      </c>
      <c r="S224" s="15">
        <f t="shared" si="13"/>
        <v>40338.02002314815</v>
      </c>
      <c r="T224" s="15">
        <f t="shared" si="14"/>
        <v>40367.944444444445</v>
      </c>
    </row>
    <row r="225" spans="1:20" ht="32" x14ac:dyDescent="0.2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17">
        <f t="shared" si="12"/>
        <v>0</v>
      </c>
      <c r="P225">
        <f t="shared" si="15"/>
        <v>0</v>
      </c>
      <c r="Q225" s="12" t="s">
        <v>8323</v>
      </c>
      <c r="R225" t="s">
        <v>8326</v>
      </c>
      <c r="S225" s="15">
        <f t="shared" si="13"/>
        <v>41013.822858796295</v>
      </c>
      <c r="T225" s="15">
        <f t="shared" si="14"/>
        <v>41043.822858796295</v>
      </c>
    </row>
    <row r="226" spans="1:20" ht="48" x14ac:dyDescent="0.2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17">
        <f t="shared" si="12"/>
        <v>0</v>
      </c>
      <c r="P226">
        <f t="shared" si="15"/>
        <v>0</v>
      </c>
      <c r="Q226" s="12" t="s">
        <v>8323</v>
      </c>
      <c r="R226" t="s">
        <v>8326</v>
      </c>
      <c r="S226" s="15">
        <f t="shared" si="13"/>
        <v>40978.238067129627</v>
      </c>
      <c r="T226" s="15">
        <f t="shared" si="14"/>
        <v>41008.196400462963</v>
      </c>
    </row>
    <row r="227" spans="1:20" ht="48" x14ac:dyDescent="0.2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17">
        <f t="shared" si="12"/>
        <v>0</v>
      </c>
      <c r="P227">
        <f t="shared" si="15"/>
        <v>0</v>
      </c>
      <c r="Q227" s="12" t="s">
        <v>8323</v>
      </c>
      <c r="R227" t="s">
        <v>8326</v>
      </c>
      <c r="S227" s="15">
        <f t="shared" si="13"/>
        <v>40883.024178240739</v>
      </c>
      <c r="T227" s="15">
        <f t="shared" si="14"/>
        <v>40926.833333333336</v>
      </c>
    </row>
    <row r="228" spans="1:20" ht="48" x14ac:dyDescent="0.2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17">
        <f t="shared" si="12"/>
        <v>0</v>
      </c>
      <c r="P228">
        <f t="shared" si="15"/>
        <v>25</v>
      </c>
      <c r="Q228" s="12" t="s">
        <v>8323</v>
      </c>
      <c r="R228" t="s">
        <v>8326</v>
      </c>
      <c r="S228" s="15">
        <f t="shared" si="13"/>
        <v>41124.479722222226</v>
      </c>
      <c r="T228" s="15">
        <f t="shared" si="14"/>
        <v>41154.479722222226</v>
      </c>
    </row>
    <row r="229" spans="1:20" ht="48" x14ac:dyDescent="0.2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17">
        <f t="shared" si="12"/>
        <v>0</v>
      </c>
      <c r="P229">
        <f t="shared" si="15"/>
        <v>0</v>
      </c>
      <c r="Q229" s="12" t="s">
        <v>8317</v>
      </c>
      <c r="R229" t="s">
        <v>8319</v>
      </c>
      <c r="S229" s="15">
        <f t="shared" si="13"/>
        <v>42491.781319444446</v>
      </c>
      <c r="T229" s="15">
        <f t="shared" si="14"/>
        <v>42551.781319444446</v>
      </c>
    </row>
    <row r="230" spans="1:20" ht="48" x14ac:dyDescent="0.2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17">
        <f t="shared" si="12"/>
        <v>0</v>
      </c>
      <c r="P230">
        <f t="shared" si="15"/>
        <v>45.2</v>
      </c>
      <c r="Q230" s="12" t="s">
        <v>8317</v>
      </c>
      <c r="R230" t="s">
        <v>8319</v>
      </c>
      <c r="S230" s="15">
        <f t="shared" si="13"/>
        <v>42111.709027777775</v>
      </c>
      <c r="T230" s="15">
        <f t="shared" si="14"/>
        <v>42156.709027777775</v>
      </c>
    </row>
    <row r="231" spans="1:20" ht="48" x14ac:dyDescent="0.2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17">
        <f t="shared" si="12"/>
        <v>0</v>
      </c>
      <c r="P231">
        <f t="shared" si="15"/>
        <v>2.75</v>
      </c>
      <c r="Q231" s="12" t="s">
        <v>8317</v>
      </c>
      <c r="R231" t="s">
        <v>8319</v>
      </c>
      <c r="S231" s="15">
        <f t="shared" si="13"/>
        <v>41830.947013888886</v>
      </c>
      <c r="T231" s="15">
        <f t="shared" si="14"/>
        <v>41860.947013888886</v>
      </c>
    </row>
    <row r="232" spans="1:20" ht="32" x14ac:dyDescent="0.2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17">
        <f t="shared" si="12"/>
        <v>0</v>
      </c>
      <c r="P232">
        <f t="shared" si="15"/>
        <v>1</v>
      </c>
      <c r="Q232" s="12" t="s">
        <v>8317</v>
      </c>
      <c r="R232" t="s">
        <v>8319</v>
      </c>
      <c r="S232" s="15">
        <f t="shared" si="13"/>
        <v>42615.753310185188</v>
      </c>
      <c r="T232" s="15">
        <f t="shared" si="14"/>
        <v>42645.753310185188</v>
      </c>
    </row>
    <row r="233" spans="1:20" ht="48" x14ac:dyDescent="0.2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17">
        <f t="shared" si="12"/>
        <v>0</v>
      </c>
      <c r="P233">
        <f t="shared" si="15"/>
        <v>0</v>
      </c>
      <c r="Q233" s="12" t="s">
        <v>8317</v>
      </c>
      <c r="R233" t="s">
        <v>8319</v>
      </c>
      <c r="S233" s="15">
        <f t="shared" si="13"/>
        <v>42614.356770833328</v>
      </c>
      <c r="T233" s="15">
        <f t="shared" si="14"/>
        <v>42644.356770833328</v>
      </c>
    </row>
    <row r="234" spans="1:20" ht="48" x14ac:dyDescent="0.2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17">
        <f t="shared" si="12"/>
        <v>0</v>
      </c>
      <c r="P234">
        <f t="shared" si="15"/>
        <v>13</v>
      </c>
      <c r="Q234" s="12" t="s">
        <v>8317</v>
      </c>
      <c r="R234" t="s">
        <v>8319</v>
      </c>
      <c r="S234" s="15">
        <f t="shared" si="13"/>
        <v>41855.784305555557</v>
      </c>
      <c r="T234" s="15">
        <f t="shared" si="14"/>
        <v>41885.784305555557</v>
      </c>
    </row>
    <row r="235" spans="1:20" ht="48" x14ac:dyDescent="0.2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17">
        <f t="shared" si="12"/>
        <v>0</v>
      </c>
      <c r="P235">
        <f t="shared" si="15"/>
        <v>116.75</v>
      </c>
      <c r="Q235" s="12" t="s">
        <v>8317</v>
      </c>
      <c r="R235" t="s">
        <v>8319</v>
      </c>
      <c r="S235" s="15">
        <f t="shared" si="13"/>
        <v>42437.924988425926</v>
      </c>
      <c r="T235" s="15">
        <f t="shared" si="14"/>
        <v>42497.883321759262</v>
      </c>
    </row>
    <row r="236" spans="1:20" ht="48" x14ac:dyDescent="0.2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17">
        <f t="shared" si="12"/>
        <v>0</v>
      </c>
      <c r="P236">
        <f t="shared" si="15"/>
        <v>250</v>
      </c>
      <c r="Q236" s="12" t="s">
        <v>8317</v>
      </c>
      <c r="R236" t="s">
        <v>8319</v>
      </c>
      <c r="S236" s="15">
        <f t="shared" si="13"/>
        <v>42702.809201388889</v>
      </c>
      <c r="T236" s="15">
        <f t="shared" si="14"/>
        <v>42732.809201388889</v>
      </c>
    </row>
    <row r="237" spans="1:20" ht="48" x14ac:dyDescent="0.2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17">
        <f t="shared" si="12"/>
        <v>0</v>
      </c>
      <c r="P237">
        <f t="shared" si="15"/>
        <v>55</v>
      </c>
      <c r="Q237" s="12" t="s">
        <v>8317</v>
      </c>
      <c r="R237" t="s">
        <v>8319</v>
      </c>
      <c r="S237" s="15">
        <f t="shared" si="13"/>
        <v>42561.829421296294</v>
      </c>
      <c r="T237" s="15">
        <f t="shared" si="14"/>
        <v>42618.124305555553</v>
      </c>
    </row>
    <row r="238" spans="1:20" ht="48" x14ac:dyDescent="0.2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17">
        <f t="shared" si="12"/>
        <v>0</v>
      </c>
      <c r="P238">
        <f t="shared" si="15"/>
        <v>75</v>
      </c>
      <c r="Q238" s="12" t="s">
        <v>8317</v>
      </c>
      <c r="R238" t="s">
        <v>8319</v>
      </c>
      <c r="S238" s="15">
        <f t="shared" si="13"/>
        <v>41946.898090277777</v>
      </c>
      <c r="T238" s="15">
        <f t="shared" si="14"/>
        <v>41991.898090277777</v>
      </c>
    </row>
    <row r="239" spans="1:20" ht="48" x14ac:dyDescent="0.2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17">
        <f t="shared" si="12"/>
        <v>0</v>
      </c>
      <c r="P239">
        <f t="shared" si="15"/>
        <v>250</v>
      </c>
      <c r="Q239" s="12" t="s">
        <v>8329</v>
      </c>
      <c r="R239" t="s">
        <v>8330</v>
      </c>
      <c r="S239" s="15">
        <f t="shared" si="13"/>
        <v>42579.708437499998</v>
      </c>
      <c r="T239" s="15">
        <f t="shared" si="14"/>
        <v>42609.708437499998</v>
      </c>
    </row>
    <row r="240" spans="1:20" ht="48" x14ac:dyDescent="0.2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17">
        <f t="shared" si="12"/>
        <v>0</v>
      </c>
      <c r="P240">
        <f t="shared" si="15"/>
        <v>0</v>
      </c>
      <c r="Q240" s="12" t="s">
        <v>8329</v>
      </c>
      <c r="R240" t="s">
        <v>8330</v>
      </c>
      <c r="S240" s="15">
        <f t="shared" si="13"/>
        <v>41831.060092592597</v>
      </c>
      <c r="T240" s="15">
        <f t="shared" si="14"/>
        <v>41851.060092592597</v>
      </c>
    </row>
    <row r="241" spans="1:20" ht="48" x14ac:dyDescent="0.2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17">
        <f t="shared" si="12"/>
        <v>0</v>
      </c>
      <c r="P241">
        <f t="shared" si="15"/>
        <v>3</v>
      </c>
      <c r="Q241" s="12" t="s">
        <v>8329</v>
      </c>
      <c r="R241" t="s">
        <v>8330</v>
      </c>
      <c r="S241" s="15">
        <f t="shared" si="13"/>
        <v>42011.925937499997</v>
      </c>
      <c r="T241" s="15">
        <f t="shared" si="14"/>
        <v>42068.852083333331</v>
      </c>
    </row>
    <row r="242" spans="1:20" ht="48" x14ac:dyDescent="0.2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17">
        <f t="shared" si="12"/>
        <v>0</v>
      </c>
      <c r="P242">
        <f t="shared" si="15"/>
        <v>0</v>
      </c>
      <c r="Q242" s="12" t="s">
        <v>8329</v>
      </c>
      <c r="R242" t="s">
        <v>8330</v>
      </c>
      <c r="S242" s="15">
        <f t="shared" si="13"/>
        <v>42319.851388888885</v>
      </c>
      <c r="T242" s="15">
        <f t="shared" si="14"/>
        <v>42364.851388888885</v>
      </c>
    </row>
    <row r="243" spans="1:20" ht="48" x14ac:dyDescent="0.2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17">
        <f t="shared" si="12"/>
        <v>0</v>
      </c>
      <c r="P243">
        <f t="shared" si="15"/>
        <v>1</v>
      </c>
      <c r="Q243" s="12" t="s">
        <v>8329</v>
      </c>
      <c r="R243" t="s">
        <v>8330</v>
      </c>
      <c r="S243" s="15">
        <f t="shared" si="13"/>
        <v>41918.818460648145</v>
      </c>
      <c r="T243" s="15">
        <f t="shared" si="14"/>
        <v>41948.860127314816</v>
      </c>
    </row>
    <row r="244" spans="1:20" ht="16" x14ac:dyDescent="0.2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17">
        <f t="shared" si="12"/>
        <v>0</v>
      </c>
      <c r="P244">
        <f t="shared" si="15"/>
        <v>0</v>
      </c>
      <c r="Q244" s="12" t="s">
        <v>8329</v>
      </c>
      <c r="R244" t="s">
        <v>8330</v>
      </c>
      <c r="S244" s="15">
        <f t="shared" si="13"/>
        <v>42382.431076388893</v>
      </c>
      <c r="T244" s="15">
        <f t="shared" si="14"/>
        <v>42412.431076388893</v>
      </c>
    </row>
    <row r="245" spans="1:20" ht="16" x14ac:dyDescent="0.2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17">
        <f t="shared" si="12"/>
        <v>0</v>
      </c>
      <c r="P245">
        <f t="shared" si="15"/>
        <v>0</v>
      </c>
      <c r="Q245" s="12" t="s">
        <v>8329</v>
      </c>
      <c r="R245" t="s">
        <v>8330</v>
      </c>
      <c r="S245" s="15">
        <f t="shared" si="13"/>
        <v>42231.7971875</v>
      </c>
      <c r="T245" s="15">
        <f t="shared" si="14"/>
        <v>42261.7971875</v>
      </c>
    </row>
    <row r="246" spans="1:20" ht="48" x14ac:dyDescent="0.2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17">
        <f t="shared" si="12"/>
        <v>0</v>
      </c>
      <c r="P246">
        <f t="shared" si="15"/>
        <v>0</v>
      </c>
      <c r="Q246" s="12" t="s">
        <v>8329</v>
      </c>
      <c r="R246" t="s">
        <v>8330</v>
      </c>
      <c r="S246" s="15">
        <f t="shared" si="13"/>
        <v>41850.014178240745</v>
      </c>
      <c r="T246" s="15">
        <f t="shared" si="14"/>
        <v>41878.014178240745</v>
      </c>
    </row>
    <row r="247" spans="1:20" ht="64" x14ac:dyDescent="0.2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17">
        <f t="shared" si="12"/>
        <v>0</v>
      </c>
      <c r="P247">
        <f t="shared" si="15"/>
        <v>0</v>
      </c>
      <c r="Q247" s="12" t="s">
        <v>8329</v>
      </c>
      <c r="R247" t="s">
        <v>8330</v>
      </c>
      <c r="S247" s="15">
        <f t="shared" si="13"/>
        <v>42483.797395833331</v>
      </c>
      <c r="T247" s="15">
        <f t="shared" si="14"/>
        <v>42527.839583333334</v>
      </c>
    </row>
    <row r="248" spans="1:20" ht="48" x14ac:dyDescent="0.2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17">
        <f t="shared" si="12"/>
        <v>0</v>
      </c>
      <c r="P248">
        <f t="shared" si="15"/>
        <v>0</v>
      </c>
      <c r="Q248" s="12" t="s">
        <v>8329</v>
      </c>
      <c r="R248" t="s">
        <v>8330</v>
      </c>
      <c r="S248" s="15">
        <f t="shared" si="13"/>
        <v>41831.851840277777</v>
      </c>
      <c r="T248" s="15">
        <f t="shared" si="14"/>
        <v>41861.916666666664</v>
      </c>
    </row>
    <row r="249" spans="1:20" ht="48" x14ac:dyDescent="0.2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17">
        <f t="shared" si="12"/>
        <v>0</v>
      </c>
      <c r="P249">
        <f t="shared" si="15"/>
        <v>0</v>
      </c>
      <c r="Q249" s="12" t="s">
        <v>8329</v>
      </c>
      <c r="R249" t="s">
        <v>8330</v>
      </c>
      <c r="S249" s="15">
        <f t="shared" si="13"/>
        <v>42406.992418981477</v>
      </c>
      <c r="T249" s="15">
        <f t="shared" si="14"/>
        <v>42436.992418981477</v>
      </c>
    </row>
    <row r="250" spans="1:20" ht="48" x14ac:dyDescent="0.2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17">
        <f t="shared" si="12"/>
        <v>0</v>
      </c>
      <c r="P250">
        <f t="shared" si="15"/>
        <v>0</v>
      </c>
      <c r="Q250" s="12" t="s">
        <v>8329</v>
      </c>
      <c r="R250" t="s">
        <v>8330</v>
      </c>
      <c r="S250" s="15">
        <f t="shared" si="13"/>
        <v>42058.719641203701</v>
      </c>
      <c r="T250" s="15">
        <f t="shared" si="14"/>
        <v>42118.677974537044</v>
      </c>
    </row>
    <row r="251" spans="1:20" ht="32" x14ac:dyDescent="0.2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17">
        <f t="shared" si="12"/>
        <v>0</v>
      </c>
      <c r="P251">
        <f t="shared" si="15"/>
        <v>0</v>
      </c>
      <c r="Q251" s="12" t="s">
        <v>8329</v>
      </c>
      <c r="R251" t="s">
        <v>8330</v>
      </c>
      <c r="S251" s="15">
        <f t="shared" si="13"/>
        <v>42678.871331018512</v>
      </c>
      <c r="T251" s="15">
        <f t="shared" si="14"/>
        <v>42708.912997685184</v>
      </c>
    </row>
    <row r="252" spans="1:20" ht="48" x14ac:dyDescent="0.2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17">
        <f t="shared" si="12"/>
        <v>0</v>
      </c>
      <c r="P252">
        <f t="shared" si="15"/>
        <v>0</v>
      </c>
      <c r="Q252" s="12" t="s">
        <v>8329</v>
      </c>
      <c r="R252" t="s">
        <v>8330</v>
      </c>
      <c r="S252" s="15">
        <f t="shared" si="13"/>
        <v>42047.900960648149</v>
      </c>
      <c r="T252" s="15">
        <f t="shared" si="14"/>
        <v>42089</v>
      </c>
    </row>
    <row r="253" spans="1:20" ht="16" x14ac:dyDescent="0.2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17">
        <f t="shared" si="12"/>
        <v>0</v>
      </c>
      <c r="P253">
        <f t="shared" si="15"/>
        <v>0</v>
      </c>
      <c r="Q253" s="12" t="s">
        <v>8329</v>
      </c>
      <c r="R253" t="s">
        <v>8330</v>
      </c>
      <c r="S253" s="15">
        <f t="shared" si="13"/>
        <v>42046.79</v>
      </c>
      <c r="T253" s="15">
        <f t="shared" si="14"/>
        <v>42076.748333333337</v>
      </c>
    </row>
    <row r="254" spans="1:20" ht="32" x14ac:dyDescent="0.2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17">
        <f t="shared" si="12"/>
        <v>0</v>
      </c>
      <c r="P254">
        <f t="shared" si="15"/>
        <v>0</v>
      </c>
      <c r="Q254" s="12" t="s">
        <v>8329</v>
      </c>
      <c r="R254" t="s">
        <v>8330</v>
      </c>
      <c r="S254" s="15">
        <f t="shared" si="13"/>
        <v>42432.276712962965</v>
      </c>
      <c r="T254" s="15">
        <f t="shared" si="14"/>
        <v>42492.041666666672</v>
      </c>
    </row>
    <row r="255" spans="1:20" ht="48" x14ac:dyDescent="0.2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17">
        <f t="shared" si="12"/>
        <v>0</v>
      </c>
      <c r="P255">
        <f t="shared" si="15"/>
        <v>0</v>
      </c>
      <c r="Q255" s="12" t="s">
        <v>8329</v>
      </c>
      <c r="R255" t="s">
        <v>8330</v>
      </c>
      <c r="S255" s="15">
        <f t="shared" si="13"/>
        <v>42583.030810185184</v>
      </c>
      <c r="T255" s="15">
        <f t="shared" si="14"/>
        <v>42613.030810185184</v>
      </c>
    </row>
    <row r="256" spans="1:20" ht="48" x14ac:dyDescent="0.2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17">
        <f t="shared" si="12"/>
        <v>0</v>
      </c>
      <c r="P256">
        <f t="shared" si="15"/>
        <v>11.25</v>
      </c>
      <c r="Q256" s="12" t="s">
        <v>8331</v>
      </c>
      <c r="R256" t="s">
        <v>8332</v>
      </c>
      <c r="S256" s="15">
        <f t="shared" si="13"/>
        <v>42440.371111111104</v>
      </c>
      <c r="T256" s="15">
        <f t="shared" si="14"/>
        <v>42470.329444444447</v>
      </c>
    </row>
    <row r="257" spans="1:20" ht="48" x14ac:dyDescent="0.2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17">
        <f t="shared" si="12"/>
        <v>0</v>
      </c>
      <c r="P257">
        <f t="shared" si="15"/>
        <v>0</v>
      </c>
      <c r="Q257" s="12" t="s">
        <v>8331</v>
      </c>
      <c r="R257" t="s">
        <v>8332</v>
      </c>
      <c r="S257" s="15">
        <f t="shared" si="13"/>
        <v>42295.753391203703</v>
      </c>
      <c r="T257" s="15">
        <f t="shared" si="14"/>
        <v>42325.795057870375</v>
      </c>
    </row>
    <row r="258" spans="1:20" ht="48" x14ac:dyDescent="0.2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17">
        <f t="shared" ref="O258:O321" si="16">ROUND(E258/D258*100,0)</f>
        <v>0</v>
      </c>
      <c r="P258">
        <f t="shared" si="15"/>
        <v>12.75</v>
      </c>
      <c r="Q258" s="12" t="s">
        <v>8331</v>
      </c>
      <c r="R258" t="s">
        <v>8332</v>
      </c>
      <c r="S258" s="15">
        <f t="shared" ref="S258:S321" si="17">(((J258/60/60/24)+DATE(1970,1,1)))</f>
        <v>41645.832141203704</v>
      </c>
      <c r="T258" s="15">
        <f t="shared" ref="T258:T321" si="18">(((I258/60/60/24)+DATE(1970,1,1)))</f>
        <v>41675.832141203704</v>
      </c>
    </row>
    <row r="259" spans="1:20" ht="48" x14ac:dyDescent="0.2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17">
        <f t="shared" si="16"/>
        <v>0</v>
      </c>
      <c r="P259">
        <f t="shared" ref="P259:P322" si="19">IFERROR(ROUND(E259/L259, 2), 0)</f>
        <v>3</v>
      </c>
      <c r="Q259" s="12" t="s">
        <v>8331</v>
      </c>
      <c r="R259" t="s">
        <v>8332</v>
      </c>
      <c r="S259" s="15">
        <f t="shared" si="17"/>
        <v>42002.926990740743</v>
      </c>
      <c r="T259" s="15">
        <f t="shared" si="18"/>
        <v>42032.926990740743</v>
      </c>
    </row>
    <row r="260" spans="1:20" ht="16" x14ac:dyDescent="0.2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17">
        <f t="shared" si="16"/>
        <v>0</v>
      </c>
      <c r="P260">
        <f t="shared" si="19"/>
        <v>0</v>
      </c>
      <c r="Q260" s="12" t="s">
        <v>8331</v>
      </c>
      <c r="R260" t="s">
        <v>8332</v>
      </c>
      <c r="S260" s="15">
        <f t="shared" si="17"/>
        <v>41829.912083333329</v>
      </c>
      <c r="T260" s="15">
        <f t="shared" si="18"/>
        <v>41859.912083333329</v>
      </c>
    </row>
    <row r="261" spans="1:20" ht="16" x14ac:dyDescent="0.2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17">
        <f t="shared" si="16"/>
        <v>0</v>
      </c>
      <c r="P261">
        <f t="shared" si="19"/>
        <v>7.5</v>
      </c>
      <c r="Q261" s="12" t="s">
        <v>8331</v>
      </c>
      <c r="R261" t="s">
        <v>8332</v>
      </c>
      <c r="S261" s="15">
        <f t="shared" si="17"/>
        <v>41845.866793981484</v>
      </c>
      <c r="T261" s="15">
        <f t="shared" si="18"/>
        <v>41875.866793981484</v>
      </c>
    </row>
    <row r="262" spans="1:20" ht="48" x14ac:dyDescent="0.2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17">
        <f t="shared" si="16"/>
        <v>0</v>
      </c>
      <c r="P262">
        <f t="shared" si="19"/>
        <v>0</v>
      </c>
      <c r="Q262" s="12" t="s">
        <v>8331</v>
      </c>
      <c r="R262" t="s">
        <v>8332</v>
      </c>
      <c r="S262" s="15">
        <f t="shared" si="17"/>
        <v>41775.713969907411</v>
      </c>
      <c r="T262" s="15">
        <f t="shared" si="18"/>
        <v>41805.713969907411</v>
      </c>
    </row>
    <row r="263" spans="1:20" ht="48" x14ac:dyDescent="0.2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17">
        <f t="shared" si="16"/>
        <v>0</v>
      </c>
      <c r="P263">
        <f t="shared" si="19"/>
        <v>5</v>
      </c>
      <c r="Q263" s="12" t="s">
        <v>8331</v>
      </c>
      <c r="R263" t="s">
        <v>8332</v>
      </c>
      <c r="S263" s="15">
        <f t="shared" si="17"/>
        <v>42123.185798611114</v>
      </c>
      <c r="T263" s="15">
        <f t="shared" si="18"/>
        <v>42153.185798611114</v>
      </c>
    </row>
    <row r="264" spans="1:20" ht="48" x14ac:dyDescent="0.2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17">
        <f t="shared" si="16"/>
        <v>0</v>
      </c>
      <c r="P264">
        <f t="shared" si="19"/>
        <v>6.71</v>
      </c>
      <c r="Q264" s="12" t="s">
        <v>8331</v>
      </c>
      <c r="R264" t="s">
        <v>8332</v>
      </c>
      <c r="S264" s="15">
        <f t="shared" si="17"/>
        <v>41660.792557870373</v>
      </c>
      <c r="T264" s="15">
        <f t="shared" si="18"/>
        <v>41700.792557870373</v>
      </c>
    </row>
    <row r="265" spans="1:20" ht="32" x14ac:dyDescent="0.2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17">
        <f t="shared" si="16"/>
        <v>0</v>
      </c>
      <c r="P265">
        <f t="shared" si="19"/>
        <v>6.83</v>
      </c>
      <c r="Q265" s="12" t="s">
        <v>8331</v>
      </c>
      <c r="R265" t="s">
        <v>8332</v>
      </c>
      <c r="S265" s="15">
        <f t="shared" si="17"/>
        <v>42538.77243055556</v>
      </c>
      <c r="T265" s="15">
        <f t="shared" si="18"/>
        <v>42565.758333333331</v>
      </c>
    </row>
    <row r="266" spans="1:20" ht="48" x14ac:dyDescent="0.2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17">
        <f t="shared" si="16"/>
        <v>0</v>
      </c>
      <c r="P266">
        <f t="shared" si="19"/>
        <v>71.55</v>
      </c>
      <c r="Q266" s="12" t="s">
        <v>8331</v>
      </c>
      <c r="R266" t="s">
        <v>8332</v>
      </c>
      <c r="S266" s="15">
        <f t="shared" si="17"/>
        <v>41692.135729166665</v>
      </c>
      <c r="T266" s="15">
        <f t="shared" si="18"/>
        <v>41722.0940625</v>
      </c>
    </row>
    <row r="267" spans="1:20" ht="64" x14ac:dyDescent="0.2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17">
        <f t="shared" si="16"/>
        <v>0</v>
      </c>
      <c r="P267">
        <f t="shared" si="19"/>
        <v>0</v>
      </c>
      <c r="Q267" s="12" t="s">
        <v>8331</v>
      </c>
      <c r="R267" t="s">
        <v>8332</v>
      </c>
      <c r="S267" s="15">
        <f t="shared" si="17"/>
        <v>41813.861388888887</v>
      </c>
      <c r="T267" s="15">
        <f t="shared" si="18"/>
        <v>41843.861388888887</v>
      </c>
    </row>
    <row r="268" spans="1:20" ht="48" x14ac:dyDescent="0.2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17">
        <f t="shared" si="16"/>
        <v>0</v>
      </c>
      <c r="P268">
        <f t="shared" si="19"/>
        <v>15</v>
      </c>
      <c r="Q268" s="12" t="s">
        <v>8331</v>
      </c>
      <c r="R268" t="s">
        <v>8332</v>
      </c>
      <c r="S268" s="15">
        <f t="shared" si="17"/>
        <v>42662.752199074079</v>
      </c>
      <c r="T268" s="15">
        <f t="shared" si="18"/>
        <v>42692.793865740736</v>
      </c>
    </row>
    <row r="269" spans="1:20" ht="48" x14ac:dyDescent="0.2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17">
        <f t="shared" si="16"/>
        <v>0</v>
      </c>
      <c r="P269">
        <f t="shared" si="19"/>
        <v>1</v>
      </c>
      <c r="Q269" s="12" t="s">
        <v>8331</v>
      </c>
      <c r="R269" t="s">
        <v>8332</v>
      </c>
      <c r="S269" s="15">
        <f t="shared" si="17"/>
        <v>42347.203587962969</v>
      </c>
      <c r="T269" s="15">
        <f t="shared" si="18"/>
        <v>42377.203587962969</v>
      </c>
    </row>
    <row r="270" spans="1:20" ht="48" x14ac:dyDescent="0.2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17">
        <f t="shared" si="16"/>
        <v>0</v>
      </c>
      <c r="P270">
        <f t="shared" si="19"/>
        <v>3.33</v>
      </c>
      <c r="Q270" s="12" t="s">
        <v>8331</v>
      </c>
      <c r="R270" t="s">
        <v>8332</v>
      </c>
      <c r="S270" s="15">
        <f t="shared" si="17"/>
        <v>41526.345914351856</v>
      </c>
      <c r="T270" s="15">
        <f t="shared" si="18"/>
        <v>41556.345914351856</v>
      </c>
    </row>
    <row r="271" spans="1:20" ht="48" x14ac:dyDescent="0.2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17">
        <f t="shared" si="16"/>
        <v>0</v>
      </c>
      <c r="P271">
        <f t="shared" si="19"/>
        <v>13.25</v>
      </c>
      <c r="Q271" s="12" t="s">
        <v>8331</v>
      </c>
      <c r="R271" t="s">
        <v>8332</v>
      </c>
      <c r="S271" s="15">
        <f t="shared" si="17"/>
        <v>42429.695543981477</v>
      </c>
      <c r="T271" s="15">
        <f t="shared" si="18"/>
        <v>42459.653877314813</v>
      </c>
    </row>
    <row r="272" spans="1:20" ht="32" x14ac:dyDescent="0.2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17">
        <f t="shared" si="16"/>
        <v>0</v>
      </c>
      <c r="P272">
        <f t="shared" si="19"/>
        <v>17.850000000000001</v>
      </c>
      <c r="Q272" s="12" t="s">
        <v>8331</v>
      </c>
      <c r="R272" t="s">
        <v>8332</v>
      </c>
      <c r="S272" s="15">
        <f t="shared" si="17"/>
        <v>41009.847314814811</v>
      </c>
      <c r="T272" s="15">
        <f t="shared" si="18"/>
        <v>41069.847314814811</v>
      </c>
    </row>
    <row r="273" spans="1:20" ht="48" x14ac:dyDescent="0.2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17">
        <f t="shared" si="16"/>
        <v>0</v>
      </c>
      <c r="P273">
        <f t="shared" si="19"/>
        <v>5</v>
      </c>
      <c r="Q273" s="12" t="s">
        <v>8331</v>
      </c>
      <c r="R273" t="s">
        <v>8332</v>
      </c>
      <c r="S273" s="15">
        <f t="shared" si="17"/>
        <v>41722.792407407411</v>
      </c>
      <c r="T273" s="15">
        <f t="shared" si="18"/>
        <v>41735.792407407411</v>
      </c>
    </row>
    <row r="274" spans="1:20" ht="32" x14ac:dyDescent="0.2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17">
        <f t="shared" si="16"/>
        <v>0</v>
      </c>
      <c r="P274">
        <f t="shared" si="19"/>
        <v>0</v>
      </c>
      <c r="Q274" s="12" t="s">
        <v>8331</v>
      </c>
      <c r="R274" t="s">
        <v>8332</v>
      </c>
      <c r="S274" s="15">
        <f t="shared" si="17"/>
        <v>40799.872685185182</v>
      </c>
      <c r="T274" s="15">
        <f t="shared" si="18"/>
        <v>40844.872685185182</v>
      </c>
    </row>
    <row r="275" spans="1:20" ht="48" x14ac:dyDescent="0.2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17">
        <f t="shared" si="16"/>
        <v>0</v>
      </c>
      <c r="P275">
        <f t="shared" si="19"/>
        <v>5.8</v>
      </c>
      <c r="Q275" s="12" t="s">
        <v>8331</v>
      </c>
      <c r="R275" t="s">
        <v>8332</v>
      </c>
      <c r="S275" s="15">
        <f t="shared" si="17"/>
        <v>42412.934212962966</v>
      </c>
      <c r="T275" s="15">
        <f t="shared" si="18"/>
        <v>42442.892546296294</v>
      </c>
    </row>
    <row r="276" spans="1:20" ht="48" x14ac:dyDescent="0.2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17">
        <f t="shared" si="16"/>
        <v>0</v>
      </c>
      <c r="P276">
        <f t="shared" si="19"/>
        <v>0</v>
      </c>
      <c r="Q276" s="12" t="s">
        <v>8331</v>
      </c>
      <c r="R276" t="s">
        <v>8332</v>
      </c>
      <c r="S276" s="15">
        <f t="shared" si="17"/>
        <v>41410.703993055555</v>
      </c>
      <c r="T276" s="15">
        <f t="shared" si="18"/>
        <v>41424.703993055555</v>
      </c>
    </row>
    <row r="277" spans="1:20" ht="48" x14ac:dyDescent="0.2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17">
        <f t="shared" si="16"/>
        <v>0</v>
      </c>
      <c r="P277">
        <f t="shared" si="19"/>
        <v>3.67</v>
      </c>
      <c r="Q277" s="12" t="s">
        <v>8331</v>
      </c>
      <c r="R277" t="s">
        <v>8332</v>
      </c>
      <c r="S277" s="15">
        <f t="shared" si="17"/>
        <v>41718.5237037037</v>
      </c>
      <c r="T277" s="15">
        <f t="shared" si="18"/>
        <v>41748.5237037037</v>
      </c>
    </row>
    <row r="278" spans="1:20" ht="48" x14ac:dyDescent="0.2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17">
        <f t="shared" si="16"/>
        <v>0</v>
      </c>
      <c r="P278">
        <f t="shared" si="19"/>
        <v>60.71</v>
      </c>
      <c r="Q278" s="12" t="s">
        <v>8331</v>
      </c>
      <c r="R278" t="s">
        <v>8333</v>
      </c>
      <c r="S278" s="15">
        <f t="shared" si="17"/>
        <v>42094.667256944449</v>
      </c>
      <c r="T278" s="15">
        <f t="shared" si="18"/>
        <v>42124.667256944449</v>
      </c>
    </row>
    <row r="279" spans="1:20" ht="48" x14ac:dyDescent="0.2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17">
        <f t="shared" si="16"/>
        <v>0</v>
      </c>
      <c r="P279">
        <f t="shared" si="19"/>
        <v>0</v>
      </c>
      <c r="Q279" s="12" t="s">
        <v>8331</v>
      </c>
      <c r="R279" t="s">
        <v>8333</v>
      </c>
      <c r="S279" s="15">
        <f t="shared" si="17"/>
        <v>42212.624189814815</v>
      </c>
      <c r="T279" s="15">
        <f t="shared" si="18"/>
        <v>42272.624189814815</v>
      </c>
    </row>
    <row r="280" spans="1:20" ht="16" x14ac:dyDescent="0.2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17">
        <f t="shared" si="16"/>
        <v>0</v>
      </c>
      <c r="P280">
        <f t="shared" si="19"/>
        <v>1</v>
      </c>
      <c r="Q280" s="12" t="s">
        <v>8331</v>
      </c>
      <c r="R280" t="s">
        <v>8333</v>
      </c>
      <c r="S280" s="15">
        <f t="shared" si="17"/>
        <v>41828.649502314816</v>
      </c>
      <c r="T280" s="15">
        <f t="shared" si="18"/>
        <v>41858.649502314816</v>
      </c>
    </row>
    <row r="281" spans="1:20" ht="48" x14ac:dyDescent="0.2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17">
        <f t="shared" si="16"/>
        <v>0</v>
      </c>
      <c r="P281">
        <f t="shared" si="19"/>
        <v>10.5</v>
      </c>
      <c r="Q281" s="12" t="s">
        <v>8331</v>
      </c>
      <c r="R281" t="s">
        <v>8333</v>
      </c>
      <c r="S281" s="15">
        <f t="shared" si="17"/>
        <v>42496.264965277776</v>
      </c>
      <c r="T281" s="15">
        <f t="shared" si="18"/>
        <v>42526.264965277776</v>
      </c>
    </row>
    <row r="282" spans="1:20" ht="48" x14ac:dyDescent="0.2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17">
        <f t="shared" si="16"/>
        <v>0</v>
      </c>
      <c r="P282">
        <f t="shared" si="19"/>
        <v>3.67</v>
      </c>
      <c r="Q282" s="12" t="s">
        <v>8331</v>
      </c>
      <c r="R282" t="s">
        <v>8333</v>
      </c>
      <c r="S282" s="15">
        <f t="shared" si="17"/>
        <v>41908.996527777781</v>
      </c>
      <c r="T282" s="15">
        <f t="shared" si="18"/>
        <v>41969.038194444445</v>
      </c>
    </row>
    <row r="283" spans="1:20" ht="48" x14ac:dyDescent="0.2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17">
        <f t="shared" si="16"/>
        <v>0</v>
      </c>
      <c r="P283">
        <f t="shared" si="19"/>
        <v>0</v>
      </c>
      <c r="Q283" s="12" t="s">
        <v>8331</v>
      </c>
      <c r="R283" t="s">
        <v>8333</v>
      </c>
      <c r="S283" s="15">
        <f t="shared" si="17"/>
        <v>42332.908194444448</v>
      </c>
      <c r="T283" s="15">
        <f t="shared" si="18"/>
        <v>42362.908194444448</v>
      </c>
    </row>
    <row r="284" spans="1:20" ht="48" x14ac:dyDescent="0.2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17">
        <f t="shared" si="16"/>
        <v>0</v>
      </c>
      <c r="P284">
        <f t="shared" si="19"/>
        <v>1</v>
      </c>
      <c r="Q284" s="12" t="s">
        <v>8331</v>
      </c>
      <c r="R284" t="s">
        <v>8333</v>
      </c>
      <c r="S284" s="15">
        <f t="shared" si="17"/>
        <v>41958.285046296296</v>
      </c>
      <c r="T284" s="15">
        <f t="shared" si="18"/>
        <v>41972.189583333333</v>
      </c>
    </row>
    <row r="285" spans="1:20" ht="48" x14ac:dyDescent="0.2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17">
        <f t="shared" si="16"/>
        <v>0</v>
      </c>
      <c r="P285">
        <f t="shared" si="19"/>
        <v>31.25</v>
      </c>
      <c r="Q285" s="12" t="s">
        <v>8331</v>
      </c>
      <c r="R285" t="s">
        <v>8333</v>
      </c>
      <c r="S285" s="15">
        <f t="shared" si="17"/>
        <v>42736.9066087963</v>
      </c>
      <c r="T285" s="15">
        <f t="shared" si="18"/>
        <v>42756.9066087963</v>
      </c>
    </row>
    <row r="286" spans="1:20" ht="48" x14ac:dyDescent="0.2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17">
        <f t="shared" si="16"/>
        <v>0</v>
      </c>
      <c r="P286">
        <f t="shared" si="19"/>
        <v>5</v>
      </c>
      <c r="Q286" s="12" t="s">
        <v>8331</v>
      </c>
      <c r="R286" t="s">
        <v>8333</v>
      </c>
      <c r="S286" s="15">
        <f t="shared" si="17"/>
        <v>41975.347523148142</v>
      </c>
      <c r="T286" s="15">
        <f t="shared" si="18"/>
        <v>42005.347523148142</v>
      </c>
    </row>
    <row r="287" spans="1:20" ht="48" x14ac:dyDescent="0.2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17">
        <f t="shared" si="16"/>
        <v>0</v>
      </c>
      <c r="P287">
        <f t="shared" si="19"/>
        <v>0</v>
      </c>
      <c r="Q287" s="12" t="s">
        <v>8331</v>
      </c>
      <c r="R287" t="s">
        <v>8333</v>
      </c>
      <c r="S287" s="15">
        <f t="shared" si="17"/>
        <v>42192.462048611109</v>
      </c>
      <c r="T287" s="15">
        <f t="shared" si="18"/>
        <v>42222.462048611109</v>
      </c>
    </row>
    <row r="288" spans="1:20" ht="16" x14ac:dyDescent="0.2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17">
        <f t="shared" si="16"/>
        <v>0</v>
      </c>
      <c r="P288">
        <f t="shared" si="19"/>
        <v>0</v>
      </c>
      <c r="Q288" s="12" t="s">
        <v>8331</v>
      </c>
      <c r="R288" t="s">
        <v>8333</v>
      </c>
      <c r="S288" s="15">
        <f t="shared" si="17"/>
        <v>42164.699652777781</v>
      </c>
      <c r="T288" s="15">
        <f t="shared" si="18"/>
        <v>42194.699652777781</v>
      </c>
    </row>
    <row r="289" spans="1:20" ht="48" x14ac:dyDescent="0.2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17">
        <f t="shared" si="16"/>
        <v>0</v>
      </c>
      <c r="P289">
        <f t="shared" si="19"/>
        <v>0</v>
      </c>
      <c r="Q289" s="12" t="s">
        <v>8331</v>
      </c>
      <c r="R289" t="s">
        <v>8333</v>
      </c>
      <c r="S289" s="15">
        <f t="shared" si="17"/>
        <v>42022.006099537044</v>
      </c>
      <c r="T289" s="15">
        <f t="shared" si="18"/>
        <v>42052.006099537044</v>
      </c>
    </row>
    <row r="290" spans="1:20" ht="48" x14ac:dyDescent="0.2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17">
        <f t="shared" si="16"/>
        <v>0</v>
      </c>
      <c r="P290">
        <f t="shared" si="19"/>
        <v>23.25</v>
      </c>
      <c r="Q290" s="12" t="s">
        <v>8331</v>
      </c>
      <c r="R290" t="s">
        <v>8333</v>
      </c>
      <c r="S290" s="15">
        <f t="shared" si="17"/>
        <v>42325.19358796296</v>
      </c>
      <c r="T290" s="15">
        <f t="shared" si="18"/>
        <v>42355.19358796296</v>
      </c>
    </row>
    <row r="291" spans="1:20" ht="48" x14ac:dyDescent="0.2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17">
        <f t="shared" si="16"/>
        <v>0</v>
      </c>
      <c r="P291">
        <f t="shared" si="19"/>
        <v>0</v>
      </c>
      <c r="Q291" s="12" t="s">
        <v>8334</v>
      </c>
      <c r="R291" t="s">
        <v>8335</v>
      </c>
      <c r="S291" s="15">
        <f t="shared" si="17"/>
        <v>42093.181944444441</v>
      </c>
      <c r="T291" s="15">
        <f t="shared" si="18"/>
        <v>42123.181944444441</v>
      </c>
    </row>
    <row r="292" spans="1:20" ht="48" x14ac:dyDescent="0.2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17">
        <f t="shared" si="16"/>
        <v>0</v>
      </c>
      <c r="P292">
        <f t="shared" si="19"/>
        <v>100</v>
      </c>
      <c r="Q292" s="12" t="s">
        <v>8334</v>
      </c>
      <c r="R292" t="s">
        <v>8335</v>
      </c>
      <c r="S292" s="15">
        <f t="shared" si="17"/>
        <v>41854.747592592597</v>
      </c>
      <c r="T292" s="15">
        <f t="shared" si="18"/>
        <v>41914.747592592597</v>
      </c>
    </row>
    <row r="293" spans="1:20" ht="48" x14ac:dyDescent="0.2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17">
        <f t="shared" si="16"/>
        <v>0</v>
      </c>
      <c r="P293">
        <f t="shared" si="19"/>
        <v>0</v>
      </c>
      <c r="Q293" s="12" t="s">
        <v>8334</v>
      </c>
      <c r="R293" t="s">
        <v>8335</v>
      </c>
      <c r="S293" s="15">
        <f t="shared" si="17"/>
        <v>41871.972025462965</v>
      </c>
      <c r="T293" s="15">
        <f t="shared" si="18"/>
        <v>41931.972025462965</v>
      </c>
    </row>
    <row r="294" spans="1:20" ht="32" x14ac:dyDescent="0.2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17">
        <f t="shared" si="16"/>
        <v>0</v>
      </c>
      <c r="P294">
        <f t="shared" si="19"/>
        <v>24.33</v>
      </c>
      <c r="Q294" s="12" t="s">
        <v>8334</v>
      </c>
      <c r="R294" t="s">
        <v>8335</v>
      </c>
      <c r="S294" s="15">
        <f t="shared" si="17"/>
        <v>42675.171076388884</v>
      </c>
      <c r="T294" s="15">
        <f t="shared" si="18"/>
        <v>42705.212743055556</v>
      </c>
    </row>
    <row r="295" spans="1:20" ht="32" x14ac:dyDescent="0.2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17">
        <f t="shared" si="16"/>
        <v>0</v>
      </c>
      <c r="P295">
        <f t="shared" si="19"/>
        <v>37.5</v>
      </c>
      <c r="Q295" s="12" t="s">
        <v>8334</v>
      </c>
      <c r="R295" t="s">
        <v>8335</v>
      </c>
      <c r="S295" s="15">
        <f t="shared" si="17"/>
        <v>42507.71025462963</v>
      </c>
      <c r="T295" s="15">
        <f t="shared" si="18"/>
        <v>42537.71025462963</v>
      </c>
    </row>
    <row r="296" spans="1:20" ht="48" x14ac:dyDescent="0.2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17">
        <f t="shared" si="16"/>
        <v>0</v>
      </c>
      <c r="P296">
        <f t="shared" si="19"/>
        <v>0</v>
      </c>
      <c r="Q296" s="12" t="s">
        <v>8334</v>
      </c>
      <c r="R296" t="s">
        <v>8335</v>
      </c>
      <c r="S296" s="15">
        <f t="shared" si="17"/>
        <v>42224.102581018517</v>
      </c>
      <c r="T296" s="15">
        <f t="shared" si="18"/>
        <v>42254.102581018517</v>
      </c>
    </row>
    <row r="297" spans="1:20" ht="48" x14ac:dyDescent="0.2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17">
        <f t="shared" si="16"/>
        <v>0</v>
      </c>
      <c r="P297">
        <f t="shared" si="19"/>
        <v>0</v>
      </c>
      <c r="Q297" s="12" t="s">
        <v>8334</v>
      </c>
      <c r="R297" t="s">
        <v>8335</v>
      </c>
      <c r="S297" s="15">
        <f t="shared" si="17"/>
        <v>42029.07131944444</v>
      </c>
      <c r="T297" s="15">
        <f t="shared" si="18"/>
        <v>42059.07131944444</v>
      </c>
    </row>
    <row r="298" spans="1:20" ht="48" x14ac:dyDescent="0.2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17">
        <f t="shared" si="16"/>
        <v>0</v>
      </c>
      <c r="P298">
        <f t="shared" si="19"/>
        <v>11.67</v>
      </c>
      <c r="Q298" s="12" t="s">
        <v>8334</v>
      </c>
      <c r="R298" t="s">
        <v>8335</v>
      </c>
      <c r="S298" s="15">
        <f t="shared" si="17"/>
        <v>41952.09175925926</v>
      </c>
      <c r="T298" s="15">
        <f t="shared" si="18"/>
        <v>41982.09175925926</v>
      </c>
    </row>
    <row r="299" spans="1:20" ht="48" x14ac:dyDescent="0.2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17">
        <f t="shared" si="16"/>
        <v>0</v>
      </c>
      <c r="P299">
        <f t="shared" si="19"/>
        <v>0</v>
      </c>
      <c r="Q299" s="12" t="s">
        <v>8334</v>
      </c>
      <c r="R299" t="s">
        <v>8335</v>
      </c>
      <c r="S299" s="15">
        <f t="shared" si="17"/>
        <v>42154.726446759261</v>
      </c>
      <c r="T299" s="15">
        <f t="shared" si="18"/>
        <v>42185.65625</v>
      </c>
    </row>
    <row r="300" spans="1:20" ht="48" x14ac:dyDescent="0.2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17">
        <f t="shared" si="16"/>
        <v>0</v>
      </c>
      <c r="P300">
        <f t="shared" si="19"/>
        <v>0</v>
      </c>
      <c r="Q300" s="12" t="s">
        <v>8334</v>
      </c>
      <c r="R300" t="s">
        <v>8335</v>
      </c>
      <c r="S300" s="15">
        <f t="shared" si="17"/>
        <v>42122.629502314812</v>
      </c>
      <c r="T300" s="15">
        <f t="shared" si="18"/>
        <v>42143.629502314812</v>
      </c>
    </row>
    <row r="301" spans="1:20" ht="48" x14ac:dyDescent="0.2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17">
        <f t="shared" si="16"/>
        <v>0</v>
      </c>
      <c r="P301">
        <f t="shared" si="19"/>
        <v>17.5</v>
      </c>
      <c r="Q301" s="12" t="s">
        <v>8334</v>
      </c>
      <c r="R301" t="s">
        <v>8335</v>
      </c>
      <c r="S301" s="15">
        <f t="shared" si="17"/>
        <v>41876.683611111112</v>
      </c>
      <c r="T301" s="15">
        <f t="shared" si="18"/>
        <v>41907.683611111112</v>
      </c>
    </row>
    <row r="302" spans="1:20" ht="48" x14ac:dyDescent="0.2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17">
        <f t="shared" si="16"/>
        <v>0</v>
      </c>
      <c r="P302">
        <f t="shared" si="19"/>
        <v>0</v>
      </c>
      <c r="Q302" s="12" t="s">
        <v>8334</v>
      </c>
      <c r="R302" t="s">
        <v>8335</v>
      </c>
      <c r="S302" s="15">
        <f t="shared" si="17"/>
        <v>41830.723611111112</v>
      </c>
      <c r="T302" s="15">
        <f t="shared" si="18"/>
        <v>41860.723611111112</v>
      </c>
    </row>
    <row r="303" spans="1:20" ht="64" x14ac:dyDescent="0.2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17">
        <f t="shared" si="16"/>
        <v>0</v>
      </c>
      <c r="P303">
        <f t="shared" si="19"/>
        <v>0</v>
      </c>
      <c r="Q303" s="12" t="s">
        <v>8334</v>
      </c>
      <c r="R303" t="s">
        <v>8335</v>
      </c>
      <c r="S303" s="15">
        <f t="shared" si="17"/>
        <v>42509.724328703705</v>
      </c>
      <c r="T303" s="15">
        <f t="shared" si="18"/>
        <v>42539.724328703705</v>
      </c>
    </row>
    <row r="304" spans="1:20" ht="48" x14ac:dyDescent="0.2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17">
        <f t="shared" si="16"/>
        <v>0</v>
      </c>
      <c r="P304">
        <f t="shared" si="19"/>
        <v>5.67</v>
      </c>
      <c r="Q304" s="12" t="s">
        <v>8334</v>
      </c>
      <c r="R304" t="s">
        <v>8335</v>
      </c>
      <c r="S304" s="15">
        <f t="shared" si="17"/>
        <v>42027.353738425925</v>
      </c>
      <c r="T304" s="15">
        <f t="shared" si="18"/>
        <v>42057.353738425925</v>
      </c>
    </row>
    <row r="305" spans="1:20" ht="48" x14ac:dyDescent="0.2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17">
        <f t="shared" si="16"/>
        <v>0</v>
      </c>
      <c r="P305">
        <f t="shared" si="19"/>
        <v>50</v>
      </c>
      <c r="Q305" s="12" t="s">
        <v>8334</v>
      </c>
      <c r="R305" t="s">
        <v>8335</v>
      </c>
      <c r="S305" s="15">
        <f t="shared" si="17"/>
        <v>42124.893182870372</v>
      </c>
      <c r="T305" s="15">
        <f t="shared" si="18"/>
        <v>42154.893182870372</v>
      </c>
    </row>
    <row r="306" spans="1:20" ht="32" x14ac:dyDescent="0.2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17">
        <f t="shared" si="16"/>
        <v>0</v>
      </c>
      <c r="P306">
        <f t="shared" si="19"/>
        <v>25</v>
      </c>
      <c r="Q306" s="12" t="s">
        <v>8334</v>
      </c>
      <c r="R306" t="s">
        <v>8335</v>
      </c>
      <c r="S306" s="15">
        <f t="shared" si="17"/>
        <v>41938.804710648146</v>
      </c>
      <c r="T306" s="15">
        <f t="shared" si="18"/>
        <v>41956.846377314811</v>
      </c>
    </row>
    <row r="307" spans="1:20" ht="16" x14ac:dyDescent="0.2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17">
        <f t="shared" si="16"/>
        <v>0</v>
      </c>
      <c r="P307">
        <f t="shared" si="19"/>
        <v>0</v>
      </c>
      <c r="Q307" s="12" t="s">
        <v>8334</v>
      </c>
      <c r="R307" t="s">
        <v>8335</v>
      </c>
      <c r="S307" s="15">
        <f t="shared" si="17"/>
        <v>41841.682314814818</v>
      </c>
      <c r="T307" s="15">
        <f t="shared" si="18"/>
        <v>41871.682314814818</v>
      </c>
    </row>
    <row r="308" spans="1:20" ht="48" x14ac:dyDescent="0.2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17">
        <f t="shared" si="16"/>
        <v>0</v>
      </c>
      <c r="P308">
        <f t="shared" si="19"/>
        <v>30</v>
      </c>
      <c r="Q308" s="12" t="s">
        <v>8334</v>
      </c>
      <c r="R308" t="s">
        <v>8335</v>
      </c>
      <c r="S308" s="15">
        <f t="shared" si="17"/>
        <v>42184.185844907406</v>
      </c>
      <c r="T308" s="15">
        <f t="shared" si="18"/>
        <v>42219.185844907406</v>
      </c>
    </row>
    <row r="309" spans="1:20" ht="64" x14ac:dyDescent="0.2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17">
        <f t="shared" si="16"/>
        <v>0</v>
      </c>
      <c r="P309">
        <f t="shared" si="19"/>
        <v>10</v>
      </c>
      <c r="Q309" s="12" t="s">
        <v>8334</v>
      </c>
      <c r="R309" t="s">
        <v>8335</v>
      </c>
      <c r="S309" s="15">
        <f t="shared" si="17"/>
        <v>42746.019652777773</v>
      </c>
      <c r="T309" s="15">
        <f t="shared" si="18"/>
        <v>42800.541666666672</v>
      </c>
    </row>
    <row r="310" spans="1:20" ht="48" x14ac:dyDescent="0.2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17">
        <f t="shared" si="16"/>
        <v>0</v>
      </c>
      <c r="P310">
        <f t="shared" si="19"/>
        <v>0</v>
      </c>
      <c r="Q310" s="12" t="s">
        <v>8334</v>
      </c>
      <c r="R310" t="s">
        <v>8335</v>
      </c>
      <c r="S310" s="15">
        <f t="shared" si="17"/>
        <v>41897.660833333335</v>
      </c>
      <c r="T310" s="15">
        <f t="shared" si="18"/>
        <v>41927.660833333335</v>
      </c>
    </row>
    <row r="311" spans="1:20" ht="48" x14ac:dyDescent="0.2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17">
        <f t="shared" si="16"/>
        <v>0</v>
      </c>
      <c r="P311">
        <f t="shared" si="19"/>
        <v>5</v>
      </c>
      <c r="Q311" s="12" t="s">
        <v>8334</v>
      </c>
      <c r="R311" t="s">
        <v>8335</v>
      </c>
      <c r="S311" s="15">
        <f t="shared" si="17"/>
        <v>41837.905694444446</v>
      </c>
      <c r="T311" s="15">
        <f t="shared" si="18"/>
        <v>41867.905694444446</v>
      </c>
    </row>
    <row r="312" spans="1:20" ht="16" x14ac:dyDescent="0.2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17">
        <f t="shared" si="16"/>
        <v>0</v>
      </c>
      <c r="P312">
        <f t="shared" si="19"/>
        <v>1.33</v>
      </c>
      <c r="Q312" s="12" t="s">
        <v>8334</v>
      </c>
      <c r="R312" t="s">
        <v>8335</v>
      </c>
      <c r="S312" s="15">
        <f t="shared" si="17"/>
        <v>42034.339363425926</v>
      </c>
      <c r="T312" s="15">
        <f t="shared" si="18"/>
        <v>42064.339363425926</v>
      </c>
    </row>
    <row r="313" spans="1:20" ht="48" x14ac:dyDescent="0.2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17">
        <f t="shared" si="16"/>
        <v>0</v>
      </c>
      <c r="P313">
        <f t="shared" si="19"/>
        <v>0</v>
      </c>
      <c r="Q313" s="12" t="s">
        <v>8323</v>
      </c>
      <c r="R313" t="s">
        <v>8338</v>
      </c>
      <c r="S313" s="15">
        <f t="shared" si="17"/>
        <v>41827.919166666667</v>
      </c>
      <c r="T313" s="15">
        <f t="shared" si="18"/>
        <v>41858.291666666664</v>
      </c>
    </row>
    <row r="314" spans="1:20" ht="48" x14ac:dyDescent="0.2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17">
        <f t="shared" si="16"/>
        <v>0</v>
      </c>
      <c r="P314">
        <f t="shared" si="19"/>
        <v>0</v>
      </c>
      <c r="Q314" s="12" t="s">
        <v>8323</v>
      </c>
      <c r="R314" t="s">
        <v>8338</v>
      </c>
      <c r="S314" s="15">
        <f t="shared" si="17"/>
        <v>40568.972569444442</v>
      </c>
      <c r="T314" s="15">
        <f t="shared" si="18"/>
        <v>40598.972569444442</v>
      </c>
    </row>
    <row r="315" spans="1:20" ht="48" x14ac:dyDescent="0.2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17">
        <f t="shared" si="16"/>
        <v>0</v>
      </c>
      <c r="P315">
        <f t="shared" si="19"/>
        <v>0</v>
      </c>
      <c r="Q315" s="12" t="s">
        <v>8323</v>
      </c>
      <c r="R315" t="s">
        <v>8338</v>
      </c>
      <c r="S315" s="15">
        <f t="shared" si="17"/>
        <v>42193.941759259258</v>
      </c>
      <c r="T315" s="15">
        <f t="shared" si="18"/>
        <v>42244.041666666672</v>
      </c>
    </row>
    <row r="316" spans="1:20" ht="48" x14ac:dyDescent="0.2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17">
        <f t="shared" si="16"/>
        <v>0</v>
      </c>
      <c r="P316">
        <f t="shared" si="19"/>
        <v>0</v>
      </c>
      <c r="Q316" s="12" t="s">
        <v>8323</v>
      </c>
      <c r="R316" t="s">
        <v>8338</v>
      </c>
      <c r="S316" s="15">
        <f t="shared" si="17"/>
        <v>42007.788680555561</v>
      </c>
      <c r="T316" s="15">
        <f t="shared" si="18"/>
        <v>42037.788680555561</v>
      </c>
    </row>
    <row r="317" spans="1:20" ht="16" x14ac:dyDescent="0.2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17">
        <f t="shared" si="16"/>
        <v>0</v>
      </c>
      <c r="P317">
        <f t="shared" si="19"/>
        <v>0</v>
      </c>
      <c r="Q317" s="12" t="s">
        <v>8323</v>
      </c>
      <c r="R317" t="s">
        <v>8338</v>
      </c>
      <c r="S317" s="15">
        <f t="shared" si="17"/>
        <v>41110.680138888885</v>
      </c>
      <c r="T317" s="15">
        <f t="shared" si="18"/>
        <v>41118.666666666664</v>
      </c>
    </row>
    <row r="318" spans="1:20" ht="48" x14ac:dyDescent="0.2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17">
        <f t="shared" si="16"/>
        <v>0</v>
      </c>
      <c r="P318">
        <f t="shared" si="19"/>
        <v>0</v>
      </c>
      <c r="Q318" s="12" t="s">
        <v>8323</v>
      </c>
      <c r="R318" t="s">
        <v>8338</v>
      </c>
      <c r="S318" s="15">
        <f t="shared" si="17"/>
        <v>41125.283159722225</v>
      </c>
      <c r="T318" s="15">
        <f t="shared" si="18"/>
        <v>41145.283159722225</v>
      </c>
    </row>
    <row r="319" spans="1:20" ht="32" x14ac:dyDescent="0.2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17">
        <f t="shared" si="16"/>
        <v>0</v>
      </c>
      <c r="P319">
        <f t="shared" si="19"/>
        <v>0</v>
      </c>
      <c r="Q319" s="12" t="s">
        <v>8323</v>
      </c>
      <c r="R319" t="s">
        <v>8338</v>
      </c>
      <c r="S319" s="15">
        <f t="shared" si="17"/>
        <v>40883.962581018517</v>
      </c>
      <c r="T319" s="15">
        <f t="shared" si="18"/>
        <v>40913.962581018517</v>
      </c>
    </row>
    <row r="320" spans="1:20" ht="48" x14ac:dyDescent="0.2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17">
        <f t="shared" si="16"/>
        <v>0</v>
      </c>
      <c r="P320">
        <f t="shared" si="19"/>
        <v>1</v>
      </c>
      <c r="Q320" s="12" t="s">
        <v>8317</v>
      </c>
      <c r="R320" t="s">
        <v>8319</v>
      </c>
      <c r="S320" s="15">
        <f t="shared" si="17"/>
        <v>42393.961909722217</v>
      </c>
      <c r="T320" s="15">
        <f t="shared" si="18"/>
        <v>42428.961909722217</v>
      </c>
    </row>
    <row r="321" spans="1:20" ht="48" x14ac:dyDescent="0.2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17">
        <f t="shared" si="16"/>
        <v>0</v>
      </c>
      <c r="P321">
        <f t="shared" si="19"/>
        <v>26.5</v>
      </c>
      <c r="Q321" s="12" t="s">
        <v>8317</v>
      </c>
      <c r="R321" t="s">
        <v>8319</v>
      </c>
      <c r="S321" s="15">
        <f t="shared" si="17"/>
        <v>42115.656539351854</v>
      </c>
      <c r="T321" s="15">
        <f t="shared" si="18"/>
        <v>42145.656539351854</v>
      </c>
    </row>
    <row r="322" spans="1:20" ht="48" x14ac:dyDescent="0.2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17">
        <f t="shared" ref="O322:O385" si="20">ROUND(E322/D322*100,0)</f>
        <v>0</v>
      </c>
      <c r="P322">
        <f t="shared" si="19"/>
        <v>0</v>
      </c>
      <c r="Q322" s="12" t="s">
        <v>8317</v>
      </c>
      <c r="R322" t="s">
        <v>8319</v>
      </c>
      <c r="S322" s="15">
        <f t="shared" ref="S322:S385" si="21">(((J322/60/60/24)+DATE(1970,1,1)))</f>
        <v>42732.060277777782</v>
      </c>
      <c r="T322" s="15">
        <f t="shared" ref="T322:T385" si="22">(((I322/60/60/24)+DATE(1970,1,1)))</f>
        <v>42762.060277777782</v>
      </c>
    </row>
    <row r="323" spans="1:20" ht="48" x14ac:dyDescent="0.2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17">
        <f t="shared" si="20"/>
        <v>0</v>
      </c>
      <c r="P323">
        <f t="shared" ref="P323:P386" si="23">IFERROR(ROUND(E323/L323, 2), 0)</f>
        <v>0</v>
      </c>
      <c r="Q323" s="12" t="s">
        <v>8317</v>
      </c>
      <c r="R323" t="s">
        <v>8319</v>
      </c>
      <c r="S323" s="15">
        <f t="shared" si="21"/>
        <v>41806.106770833336</v>
      </c>
      <c r="T323" s="15">
        <f t="shared" si="22"/>
        <v>41836.106770833336</v>
      </c>
    </row>
    <row r="324" spans="1:20" ht="48" x14ac:dyDescent="0.2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17">
        <f t="shared" si="20"/>
        <v>0</v>
      </c>
      <c r="P324">
        <f t="shared" si="23"/>
        <v>0</v>
      </c>
      <c r="Q324" s="12" t="s">
        <v>8317</v>
      </c>
      <c r="R324" t="s">
        <v>8319</v>
      </c>
      <c r="S324" s="15">
        <f t="shared" si="21"/>
        <v>41836.595520833333</v>
      </c>
      <c r="T324" s="15">
        <f t="shared" si="22"/>
        <v>41866.595520833333</v>
      </c>
    </row>
    <row r="325" spans="1:20" ht="48" x14ac:dyDescent="0.2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17">
        <f t="shared" si="20"/>
        <v>0</v>
      </c>
      <c r="P325">
        <f t="shared" si="23"/>
        <v>100</v>
      </c>
      <c r="Q325" s="12" t="s">
        <v>8317</v>
      </c>
      <c r="R325" t="s">
        <v>8319</v>
      </c>
      <c r="S325" s="15">
        <f t="shared" si="21"/>
        <v>42172.816423611104</v>
      </c>
      <c r="T325" s="15">
        <f t="shared" si="22"/>
        <v>42202.816423611104</v>
      </c>
    </row>
    <row r="326" spans="1:20" ht="32" x14ac:dyDescent="0.2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17">
        <f t="shared" si="20"/>
        <v>0</v>
      </c>
      <c r="P326">
        <f t="shared" si="23"/>
        <v>6.18</v>
      </c>
      <c r="Q326" s="12" t="s">
        <v>8320</v>
      </c>
      <c r="R326" t="s">
        <v>8339</v>
      </c>
      <c r="S326" s="15">
        <f t="shared" si="21"/>
        <v>41941.680567129632</v>
      </c>
      <c r="T326" s="15">
        <f t="shared" si="22"/>
        <v>41971.722233796296</v>
      </c>
    </row>
    <row r="327" spans="1:20" ht="16" x14ac:dyDescent="0.2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17">
        <f t="shared" si="20"/>
        <v>0</v>
      </c>
      <c r="P327">
        <f t="shared" si="23"/>
        <v>5</v>
      </c>
      <c r="Q327" s="12" t="s">
        <v>8320</v>
      </c>
      <c r="R327" t="s">
        <v>8339</v>
      </c>
      <c r="S327" s="15">
        <f t="shared" si="21"/>
        <v>42297.432951388888</v>
      </c>
      <c r="T327" s="15">
        <f t="shared" si="22"/>
        <v>42350.416666666672</v>
      </c>
    </row>
    <row r="328" spans="1:20" ht="48" x14ac:dyDescent="0.2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17">
        <f t="shared" si="20"/>
        <v>0</v>
      </c>
      <c r="P328">
        <f t="shared" si="23"/>
        <v>0</v>
      </c>
      <c r="Q328" s="12" t="s">
        <v>8320</v>
      </c>
      <c r="R328" t="s">
        <v>8339</v>
      </c>
      <c r="S328" s="15">
        <f t="shared" si="21"/>
        <v>41945.133506944447</v>
      </c>
      <c r="T328" s="15">
        <f t="shared" si="22"/>
        <v>42005.175173611111</v>
      </c>
    </row>
    <row r="329" spans="1:20" ht="48" x14ac:dyDescent="0.2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17">
        <f t="shared" si="20"/>
        <v>0</v>
      </c>
      <c r="P329">
        <f t="shared" si="23"/>
        <v>1</v>
      </c>
      <c r="Q329" s="12" t="s">
        <v>8320</v>
      </c>
      <c r="R329" t="s">
        <v>8339</v>
      </c>
      <c r="S329" s="15">
        <f t="shared" si="21"/>
        <v>42479.318518518514</v>
      </c>
      <c r="T329" s="15">
        <f t="shared" si="22"/>
        <v>42524.318518518514</v>
      </c>
    </row>
    <row r="330" spans="1:20" ht="48" x14ac:dyDescent="0.2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17">
        <f t="shared" si="20"/>
        <v>0</v>
      </c>
      <c r="P330">
        <f t="shared" si="23"/>
        <v>2.33</v>
      </c>
      <c r="Q330" s="12" t="s">
        <v>8320</v>
      </c>
      <c r="R330" t="s">
        <v>8339</v>
      </c>
      <c r="S330" s="15">
        <f t="shared" si="21"/>
        <v>42013.059027777781</v>
      </c>
      <c r="T330" s="15">
        <f t="shared" si="22"/>
        <v>42041.059027777781</v>
      </c>
    </row>
    <row r="331" spans="1:20" ht="48" x14ac:dyDescent="0.2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17">
        <f t="shared" si="20"/>
        <v>0</v>
      </c>
      <c r="P331">
        <f t="shared" si="23"/>
        <v>1</v>
      </c>
      <c r="Q331" s="12" t="s">
        <v>8320</v>
      </c>
      <c r="R331" t="s">
        <v>8339</v>
      </c>
      <c r="S331" s="15">
        <f t="shared" si="21"/>
        <v>42708.25309027778</v>
      </c>
      <c r="T331" s="15">
        <f t="shared" si="22"/>
        <v>42738.25309027778</v>
      </c>
    </row>
    <row r="332" spans="1:20" ht="48" x14ac:dyDescent="0.2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17">
        <f t="shared" si="20"/>
        <v>0</v>
      </c>
      <c r="P332">
        <f t="shared" si="23"/>
        <v>0</v>
      </c>
      <c r="Q332" s="12" t="s">
        <v>8320</v>
      </c>
      <c r="R332" t="s">
        <v>8339</v>
      </c>
      <c r="S332" s="15">
        <f t="shared" si="21"/>
        <v>42299.926145833335</v>
      </c>
      <c r="T332" s="15">
        <f t="shared" si="22"/>
        <v>42329.967812499999</v>
      </c>
    </row>
    <row r="333" spans="1:20" ht="64" x14ac:dyDescent="0.2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17">
        <f t="shared" si="20"/>
        <v>0</v>
      </c>
      <c r="P333">
        <f t="shared" si="23"/>
        <v>6</v>
      </c>
      <c r="Q333" s="12" t="s">
        <v>8320</v>
      </c>
      <c r="R333" t="s">
        <v>8339</v>
      </c>
      <c r="S333" s="15">
        <f t="shared" si="21"/>
        <v>42395.456412037034</v>
      </c>
      <c r="T333" s="15">
        <f t="shared" si="22"/>
        <v>42425.456412037034</v>
      </c>
    </row>
    <row r="334" spans="1:20" ht="48" x14ac:dyDescent="0.2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17">
        <f t="shared" si="20"/>
        <v>0</v>
      </c>
      <c r="P334">
        <f t="shared" si="23"/>
        <v>100</v>
      </c>
      <c r="Q334" s="12" t="s">
        <v>8320</v>
      </c>
      <c r="R334" t="s">
        <v>8339</v>
      </c>
      <c r="S334" s="15">
        <f t="shared" si="21"/>
        <v>42013.915613425925</v>
      </c>
      <c r="T334" s="15">
        <f t="shared" si="22"/>
        <v>42043.915613425925</v>
      </c>
    </row>
    <row r="335" spans="1:20" ht="48" x14ac:dyDescent="0.2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17">
        <f t="shared" si="20"/>
        <v>0</v>
      </c>
      <c r="P335">
        <f t="shared" si="23"/>
        <v>13</v>
      </c>
      <c r="Q335" s="12" t="s">
        <v>8320</v>
      </c>
      <c r="R335" t="s">
        <v>8339</v>
      </c>
      <c r="S335" s="15">
        <f t="shared" si="21"/>
        <v>42604.239629629628</v>
      </c>
      <c r="T335" s="15">
        <f t="shared" si="22"/>
        <v>42634.239629629628</v>
      </c>
    </row>
    <row r="336" spans="1:20" ht="48" x14ac:dyDescent="0.2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17">
        <f t="shared" si="20"/>
        <v>0</v>
      </c>
      <c r="P336">
        <f t="shared" si="23"/>
        <v>100</v>
      </c>
      <c r="Q336" s="12" t="s">
        <v>8320</v>
      </c>
      <c r="R336" t="s">
        <v>8339</v>
      </c>
      <c r="S336" s="15">
        <f t="shared" si="21"/>
        <v>42340.360312500001</v>
      </c>
      <c r="T336" s="15">
        <f t="shared" si="22"/>
        <v>42370.360312500001</v>
      </c>
    </row>
    <row r="337" spans="1:20" ht="48" x14ac:dyDescent="0.2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17">
        <f t="shared" si="20"/>
        <v>0</v>
      </c>
      <c r="P337">
        <f t="shared" si="23"/>
        <v>0</v>
      </c>
      <c r="Q337" s="12" t="s">
        <v>8320</v>
      </c>
      <c r="R337" t="s">
        <v>8339</v>
      </c>
      <c r="S337" s="15">
        <f t="shared" si="21"/>
        <v>42093.131469907406</v>
      </c>
      <c r="T337" s="15">
        <f t="shared" si="22"/>
        <v>42123.131469907406</v>
      </c>
    </row>
    <row r="338" spans="1:20" ht="48" x14ac:dyDescent="0.2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17">
        <f t="shared" si="20"/>
        <v>0</v>
      </c>
      <c r="P338">
        <f t="shared" si="23"/>
        <v>0</v>
      </c>
      <c r="Q338" s="12" t="s">
        <v>8320</v>
      </c>
      <c r="R338" t="s">
        <v>8339</v>
      </c>
      <c r="S338" s="15">
        <f t="shared" si="21"/>
        <v>42180.390277777777</v>
      </c>
      <c r="T338" s="15">
        <f t="shared" si="22"/>
        <v>42240.390277777777</v>
      </c>
    </row>
    <row r="339" spans="1:20" ht="32" x14ac:dyDescent="0.2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17">
        <f t="shared" si="20"/>
        <v>0</v>
      </c>
      <c r="P339">
        <f t="shared" si="23"/>
        <v>0</v>
      </c>
      <c r="Q339" s="12" t="s">
        <v>8320</v>
      </c>
      <c r="R339" t="s">
        <v>8339</v>
      </c>
      <c r="S339" s="15">
        <f t="shared" si="21"/>
        <v>42074.060671296291</v>
      </c>
      <c r="T339" s="15">
        <f t="shared" si="22"/>
        <v>42104.060671296291</v>
      </c>
    </row>
    <row r="340" spans="1:20" ht="48" x14ac:dyDescent="0.2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17">
        <f t="shared" si="20"/>
        <v>0</v>
      </c>
      <c r="P340">
        <f t="shared" si="23"/>
        <v>0</v>
      </c>
      <c r="Q340" s="12" t="s">
        <v>8320</v>
      </c>
      <c r="R340" t="s">
        <v>8339</v>
      </c>
      <c r="S340" s="15">
        <f t="shared" si="21"/>
        <v>42175.780416666668</v>
      </c>
      <c r="T340" s="15">
        <f t="shared" si="22"/>
        <v>42205.780416666668</v>
      </c>
    </row>
    <row r="341" spans="1:20" ht="32" x14ac:dyDescent="0.2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17">
        <f t="shared" si="20"/>
        <v>0</v>
      </c>
      <c r="P341">
        <f t="shared" si="23"/>
        <v>7.5</v>
      </c>
      <c r="Q341" s="12" t="s">
        <v>8320</v>
      </c>
      <c r="R341" t="s">
        <v>8339</v>
      </c>
      <c r="S341" s="15">
        <f t="shared" si="21"/>
        <v>42258.780324074076</v>
      </c>
      <c r="T341" s="15">
        <f t="shared" si="22"/>
        <v>42288.780324074076</v>
      </c>
    </row>
    <row r="342" spans="1:20" ht="48" x14ac:dyDescent="0.2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17">
        <f t="shared" si="20"/>
        <v>0</v>
      </c>
      <c r="P342">
        <f t="shared" si="23"/>
        <v>1</v>
      </c>
      <c r="Q342" s="12" t="s">
        <v>8320</v>
      </c>
      <c r="R342" t="s">
        <v>8339</v>
      </c>
      <c r="S342" s="15">
        <f t="shared" si="21"/>
        <v>42486.748414351852</v>
      </c>
      <c r="T342" s="15">
        <f t="shared" si="22"/>
        <v>42516.748414351852</v>
      </c>
    </row>
    <row r="343" spans="1:20" ht="48" x14ac:dyDescent="0.2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17">
        <f t="shared" si="20"/>
        <v>0</v>
      </c>
      <c r="P343">
        <f t="shared" si="23"/>
        <v>0</v>
      </c>
      <c r="Q343" s="12" t="s">
        <v>8320</v>
      </c>
      <c r="R343" t="s">
        <v>8339</v>
      </c>
      <c r="S343" s="15">
        <f t="shared" si="21"/>
        <v>42485.64534722222</v>
      </c>
      <c r="T343" s="15">
        <f t="shared" si="22"/>
        <v>42515.64534722222</v>
      </c>
    </row>
    <row r="344" spans="1:20" ht="48" x14ac:dyDescent="0.2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17">
        <f t="shared" si="20"/>
        <v>0</v>
      </c>
      <c r="P344">
        <f t="shared" si="23"/>
        <v>0</v>
      </c>
      <c r="Q344" s="12" t="s">
        <v>8320</v>
      </c>
      <c r="R344" t="s">
        <v>8339</v>
      </c>
      <c r="S344" s="15">
        <f t="shared" si="21"/>
        <v>42707.926030092596</v>
      </c>
      <c r="T344" s="15">
        <f t="shared" si="22"/>
        <v>42737.926030092596</v>
      </c>
    </row>
    <row r="345" spans="1:20" ht="32" x14ac:dyDescent="0.2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17">
        <f t="shared" si="20"/>
        <v>0</v>
      </c>
      <c r="P345">
        <f t="shared" si="23"/>
        <v>0</v>
      </c>
      <c r="Q345" s="12" t="s">
        <v>8320</v>
      </c>
      <c r="R345" t="s">
        <v>8339</v>
      </c>
      <c r="S345" s="15">
        <f t="shared" si="21"/>
        <v>42199.873402777783</v>
      </c>
      <c r="T345" s="15">
        <f t="shared" si="22"/>
        <v>42259.873402777783</v>
      </c>
    </row>
    <row r="346" spans="1:20" ht="48" x14ac:dyDescent="0.2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17">
        <f t="shared" si="20"/>
        <v>0</v>
      </c>
      <c r="P346">
        <f t="shared" si="23"/>
        <v>0</v>
      </c>
      <c r="Q346" s="12" t="s">
        <v>8320</v>
      </c>
      <c r="R346" t="s">
        <v>8339</v>
      </c>
      <c r="S346" s="15">
        <f t="shared" si="21"/>
        <v>42139.542303240742</v>
      </c>
      <c r="T346" s="15">
        <f t="shared" si="22"/>
        <v>42169.542303240742</v>
      </c>
    </row>
    <row r="347" spans="1:20" ht="48" x14ac:dyDescent="0.2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17">
        <f t="shared" si="20"/>
        <v>0</v>
      </c>
      <c r="P347">
        <f t="shared" si="23"/>
        <v>0</v>
      </c>
      <c r="Q347" s="12" t="s">
        <v>8320</v>
      </c>
      <c r="R347" t="s">
        <v>8339</v>
      </c>
      <c r="S347" s="15">
        <f t="shared" si="21"/>
        <v>42461.447662037041</v>
      </c>
      <c r="T347" s="15">
        <f t="shared" si="22"/>
        <v>42481.447662037041</v>
      </c>
    </row>
    <row r="348" spans="1:20" ht="32" x14ac:dyDescent="0.2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17">
        <f t="shared" si="20"/>
        <v>0</v>
      </c>
      <c r="P348">
        <f t="shared" si="23"/>
        <v>25</v>
      </c>
      <c r="Q348" s="12" t="s">
        <v>8320</v>
      </c>
      <c r="R348" t="s">
        <v>8339</v>
      </c>
      <c r="S348" s="15">
        <f t="shared" si="21"/>
        <v>42529.730717592596</v>
      </c>
      <c r="T348" s="15">
        <f t="shared" si="22"/>
        <v>42559.730717592596</v>
      </c>
    </row>
    <row r="349" spans="1:20" ht="48" x14ac:dyDescent="0.2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17">
        <f t="shared" si="20"/>
        <v>0</v>
      </c>
      <c r="P349">
        <f t="shared" si="23"/>
        <v>0</v>
      </c>
      <c r="Q349" s="12" t="s">
        <v>8320</v>
      </c>
      <c r="R349" t="s">
        <v>8339</v>
      </c>
      <c r="S349" s="15">
        <f t="shared" si="21"/>
        <v>42115.936550925922</v>
      </c>
      <c r="T349" s="15">
        <f t="shared" si="22"/>
        <v>42146.225694444445</v>
      </c>
    </row>
    <row r="350" spans="1:20" ht="48" x14ac:dyDescent="0.2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17">
        <f t="shared" si="20"/>
        <v>0</v>
      </c>
      <c r="P350">
        <f t="shared" si="23"/>
        <v>0</v>
      </c>
      <c r="Q350" s="12" t="s">
        <v>8320</v>
      </c>
      <c r="R350" t="s">
        <v>8339</v>
      </c>
      <c r="S350" s="15">
        <f t="shared" si="21"/>
        <v>42086.811400462961</v>
      </c>
      <c r="T350" s="15">
        <f t="shared" si="22"/>
        <v>42134.811400462961</v>
      </c>
    </row>
    <row r="351" spans="1:20" ht="48" x14ac:dyDescent="0.2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17">
        <f t="shared" si="20"/>
        <v>0</v>
      </c>
      <c r="P351">
        <f t="shared" si="23"/>
        <v>1</v>
      </c>
      <c r="Q351" s="12" t="s">
        <v>8320</v>
      </c>
      <c r="R351" t="s">
        <v>8339</v>
      </c>
      <c r="S351" s="15">
        <f t="shared" si="21"/>
        <v>42390.171261574069</v>
      </c>
      <c r="T351" s="15">
        <f t="shared" si="22"/>
        <v>42420.171261574069</v>
      </c>
    </row>
    <row r="352" spans="1:20" ht="32" x14ac:dyDescent="0.2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17">
        <f t="shared" si="20"/>
        <v>0</v>
      </c>
      <c r="P352">
        <f t="shared" si="23"/>
        <v>1</v>
      </c>
      <c r="Q352" s="12" t="s">
        <v>8320</v>
      </c>
      <c r="R352" t="s">
        <v>8339</v>
      </c>
      <c r="S352" s="15">
        <f t="shared" si="21"/>
        <v>41931.959016203706</v>
      </c>
      <c r="T352" s="15">
        <f t="shared" si="22"/>
        <v>41962.00068287037</v>
      </c>
    </row>
    <row r="353" spans="1:20" ht="32" x14ac:dyDescent="0.2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17">
        <f t="shared" si="20"/>
        <v>0</v>
      </c>
      <c r="P353">
        <f t="shared" si="23"/>
        <v>0</v>
      </c>
      <c r="Q353" s="12" t="s">
        <v>8320</v>
      </c>
      <c r="R353" t="s">
        <v>8339</v>
      </c>
      <c r="S353" s="15">
        <f t="shared" si="21"/>
        <v>41818.703275462962</v>
      </c>
      <c r="T353" s="15">
        <f t="shared" si="22"/>
        <v>41848.703275462962</v>
      </c>
    </row>
    <row r="354" spans="1:20" ht="48" x14ac:dyDescent="0.2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17">
        <f t="shared" si="20"/>
        <v>0</v>
      </c>
      <c r="P354">
        <f t="shared" si="23"/>
        <v>0</v>
      </c>
      <c r="Q354" s="12" t="s">
        <v>8320</v>
      </c>
      <c r="R354" t="s">
        <v>8339</v>
      </c>
      <c r="S354" s="15">
        <f t="shared" si="21"/>
        <v>42795.696145833332</v>
      </c>
      <c r="T354" s="15">
        <f t="shared" si="22"/>
        <v>42840.654479166667</v>
      </c>
    </row>
    <row r="355" spans="1:20" ht="32" x14ac:dyDescent="0.2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17">
        <f t="shared" si="20"/>
        <v>0</v>
      </c>
      <c r="P355">
        <f t="shared" si="23"/>
        <v>0</v>
      </c>
      <c r="Q355" s="12" t="s">
        <v>8320</v>
      </c>
      <c r="R355" t="s">
        <v>8339</v>
      </c>
      <c r="S355" s="15">
        <f t="shared" si="21"/>
        <v>42289.89634259259</v>
      </c>
      <c r="T355" s="15">
        <f t="shared" si="22"/>
        <v>42319.938009259262</v>
      </c>
    </row>
    <row r="356" spans="1:20" ht="48" x14ac:dyDescent="0.2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17">
        <f t="shared" si="20"/>
        <v>0</v>
      </c>
      <c r="P356">
        <f t="shared" si="23"/>
        <v>0</v>
      </c>
      <c r="Q356" s="12" t="s">
        <v>8320</v>
      </c>
      <c r="R356" t="s">
        <v>8339</v>
      </c>
      <c r="S356" s="15">
        <f t="shared" si="21"/>
        <v>41831.705555555556</v>
      </c>
      <c r="T356" s="15">
        <f t="shared" si="22"/>
        <v>41862.166666666664</v>
      </c>
    </row>
    <row r="357" spans="1:20" ht="48" x14ac:dyDescent="0.2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17">
        <f t="shared" si="20"/>
        <v>0</v>
      </c>
      <c r="P357">
        <f t="shared" si="23"/>
        <v>0</v>
      </c>
      <c r="Q357" s="12" t="s">
        <v>8320</v>
      </c>
      <c r="R357" t="s">
        <v>8339</v>
      </c>
      <c r="S357" s="15">
        <f t="shared" si="21"/>
        <v>42312.204814814817</v>
      </c>
      <c r="T357" s="15">
        <f t="shared" si="22"/>
        <v>42340.725694444445</v>
      </c>
    </row>
    <row r="358" spans="1:20" ht="48" x14ac:dyDescent="0.2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17">
        <f t="shared" si="20"/>
        <v>0</v>
      </c>
      <c r="P358">
        <f t="shared" si="23"/>
        <v>0</v>
      </c>
      <c r="Q358" s="12" t="s">
        <v>8320</v>
      </c>
      <c r="R358" t="s">
        <v>8339</v>
      </c>
      <c r="S358" s="15">
        <f t="shared" si="21"/>
        <v>41915.896967592591</v>
      </c>
      <c r="T358" s="15">
        <f t="shared" si="22"/>
        <v>41973.989583333328</v>
      </c>
    </row>
    <row r="359" spans="1:20" ht="48" x14ac:dyDescent="0.2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17">
        <f t="shared" si="20"/>
        <v>0</v>
      </c>
      <c r="P359">
        <f t="shared" si="23"/>
        <v>5</v>
      </c>
      <c r="Q359" s="12" t="s">
        <v>8320</v>
      </c>
      <c r="R359" t="s">
        <v>8322</v>
      </c>
      <c r="S359" s="15">
        <f t="shared" si="21"/>
        <v>41136.85805555556</v>
      </c>
      <c r="T359" s="15">
        <f t="shared" si="22"/>
        <v>41159.32708333333</v>
      </c>
    </row>
    <row r="360" spans="1:20" ht="16" x14ac:dyDescent="0.2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17">
        <f t="shared" si="20"/>
        <v>0</v>
      </c>
      <c r="P360">
        <f t="shared" si="23"/>
        <v>0</v>
      </c>
      <c r="Q360" s="12" t="s">
        <v>8320</v>
      </c>
      <c r="R360" t="s">
        <v>8322</v>
      </c>
      <c r="S360" s="15">
        <f t="shared" si="21"/>
        <v>41053.200960648144</v>
      </c>
      <c r="T360" s="15">
        <f t="shared" si="22"/>
        <v>41111.618750000001</v>
      </c>
    </row>
    <row r="361" spans="1:20" ht="48" x14ac:dyDescent="0.2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17">
        <f t="shared" si="20"/>
        <v>0</v>
      </c>
      <c r="P361">
        <f t="shared" si="23"/>
        <v>16</v>
      </c>
      <c r="Q361" s="12" t="s">
        <v>8320</v>
      </c>
      <c r="R361" t="s">
        <v>8322</v>
      </c>
      <c r="S361" s="15">
        <f t="shared" si="21"/>
        <v>42032.168530092589</v>
      </c>
      <c r="T361" s="15">
        <f t="shared" si="22"/>
        <v>42062.168530092589</v>
      </c>
    </row>
    <row r="362" spans="1:20" ht="48" x14ac:dyDescent="0.2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17">
        <f t="shared" si="20"/>
        <v>0</v>
      </c>
      <c r="P362">
        <f t="shared" si="23"/>
        <v>0</v>
      </c>
      <c r="Q362" s="12" t="s">
        <v>8320</v>
      </c>
      <c r="R362" t="s">
        <v>8322</v>
      </c>
      <c r="S362" s="15">
        <f t="shared" si="21"/>
        <v>42554.917488425926</v>
      </c>
      <c r="T362" s="15">
        <f t="shared" si="22"/>
        <v>42584.917488425926</v>
      </c>
    </row>
    <row r="363" spans="1:20" ht="48" x14ac:dyDescent="0.2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17">
        <f t="shared" si="20"/>
        <v>0</v>
      </c>
      <c r="P363">
        <f t="shared" si="23"/>
        <v>0</v>
      </c>
      <c r="Q363" s="12" t="s">
        <v>8320</v>
      </c>
      <c r="R363" t="s">
        <v>8322</v>
      </c>
      <c r="S363" s="15">
        <f t="shared" si="21"/>
        <v>41198.611712962964</v>
      </c>
      <c r="T363" s="15">
        <f t="shared" si="22"/>
        <v>41228.653379629628</v>
      </c>
    </row>
    <row r="364" spans="1:20" ht="32" x14ac:dyDescent="0.2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17">
        <f t="shared" si="20"/>
        <v>0</v>
      </c>
      <c r="P364">
        <f t="shared" si="23"/>
        <v>0</v>
      </c>
      <c r="Q364" s="12" t="s">
        <v>8320</v>
      </c>
      <c r="R364" t="s">
        <v>8322</v>
      </c>
      <c r="S364" s="15">
        <f t="shared" si="21"/>
        <v>41411.866608796299</v>
      </c>
      <c r="T364" s="15">
        <f t="shared" si="22"/>
        <v>41441.866608796299</v>
      </c>
    </row>
    <row r="365" spans="1:20" ht="32" x14ac:dyDescent="0.2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17">
        <f t="shared" si="20"/>
        <v>0</v>
      </c>
      <c r="P365">
        <f t="shared" si="23"/>
        <v>0</v>
      </c>
      <c r="Q365" s="12" t="s">
        <v>8320</v>
      </c>
      <c r="R365" t="s">
        <v>8322</v>
      </c>
      <c r="S365" s="15">
        <f t="shared" si="21"/>
        <v>40752.789710648147</v>
      </c>
      <c r="T365" s="15">
        <f t="shared" si="22"/>
        <v>40782.789710648147</v>
      </c>
    </row>
    <row r="366" spans="1:20" ht="48" x14ac:dyDescent="0.2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17">
        <f t="shared" si="20"/>
        <v>0</v>
      </c>
      <c r="P366">
        <f t="shared" si="23"/>
        <v>0</v>
      </c>
      <c r="Q366" s="12" t="s">
        <v>8320</v>
      </c>
      <c r="R366" t="s">
        <v>8322</v>
      </c>
      <c r="S366" s="15">
        <f t="shared" si="21"/>
        <v>41838.475219907406</v>
      </c>
      <c r="T366" s="15">
        <f t="shared" si="22"/>
        <v>41898.475219907406</v>
      </c>
    </row>
    <row r="367" spans="1:20" ht="48" x14ac:dyDescent="0.2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17">
        <f t="shared" si="20"/>
        <v>0</v>
      </c>
      <c r="P367">
        <f t="shared" si="23"/>
        <v>1</v>
      </c>
      <c r="Q367" s="12" t="s">
        <v>8320</v>
      </c>
      <c r="R367" t="s">
        <v>8322</v>
      </c>
      <c r="S367" s="15">
        <f t="shared" si="21"/>
        <v>41444.64261574074</v>
      </c>
      <c r="T367" s="15">
        <f t="shared" si="22"/>
        <v>41486.821527777778</v>
      </c>
    </row>
    <row r="368" spans="1:20" ht="48" x14ac:dyDescent="0.2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17">
        <f t="shared" si="20"/>
        <v>0</v>
      </c>
      <c r="P368">
        <f t="shared" si="23"/>
        <v>5</v>
      </c>
      <c r="Q368" s="12" t="s">
        <v>8320</v>
      </c>
      <c r="R368" t="s">
        <v>8322</v>
      </c>
      <c r="S368" s="15">
        <f t="shared" si="21"/>
        <v>42527.007326388892</v>
      </c>
      <c r="T368" s="15">
        <f t="shared" si="22"/>
        <v>42587.007326388892</v>
      </c>
    </row>
    <row r="369" spans="1:20" ht="48" x14ac:dyDescent="0.2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17">
        <f t="shared" si="20"/>
        <v>0</v>
      </c>
      <c r="P369">
        <f t="shared" si="23"/>
        <v>3</v>
      </c>
      <c r="Q369" s="12" t="s">
        <v>8336</v>
      </c>
      <c r="R369" t="s">
        <v>8341</v>
      </c>
      <c r="S369" s="15">
        <f t="shared" si="21"/>
        <v>41974.712245370371</v>
      </c>
      <c r="T369" s="15">
        <f t="shared" si="22"/>
        <v>42004.712245370371</v>
      </c>
    </row>
    <row r="370" spans="1:20" ht="48" x14ac:dyDescent="0.2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17">
        <f t="shared" si="20"/>
        <v>0</v>
      </c>
      <c r="P370">
        <f t="shared" si="23"/>
        <v>10</v>
      </c>
      <c r="Q370" s="12" t="s">
        <v>8336</v>
      </c>
      <c r="R370" t="s">
        <v>8341</v>
      </c>
      <c r="S370" s="15">
        <f t="shared" si="21"/>
        <v>41935.509652777779</v>
      </c>
      <c r="T370" s="15">
        <f t="shared" si="22"/>
        <v>41965.551319444443</v>
      </c>
    </row>
    <row r="371" spans="1:20" ht="48" x14ac:dyDescent="0.2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17">
        <f t="shared" si="20"/>
        <v>0</v>
      </c>
      <c r="P371">
        <f t="shared" si="23"/>
        <v>0</v>
      </c>
      <c r="Q371" s="12" t="s">
        <v>8336</v>
      </c>
      <c r="R371" t="s">
        <v>8341</v>
      </c>
      <c r="S371" s="15">
        <f t="shared" si="21"/>
        <v>42053.051203703704</v>
      </c>
      <c r="T371" s="15">
        <f t="shared" si="22"/>
        <v>42095.012499999997</v>
      </c>
    </row>
    <row r="372" spans="1:20" ht="48" x14ac:dyDescent="0.2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17">
        <f t="shared" si="20"/>
        <v>0</v>
      </c>
      <c r="P372">
        <f t="shared" si="23"/>
        <v>1</v>
      </c>
      <c r="Q372" s="12" t="s">
        <v>8336</v>
      </c>
      <c r="R372" t="s">
        <v>8341</v>
      </c>
      <c r="S372" s="15">
        <f t="shared" si="21"/>
        <v>42031.884652777779</v>
      </c>
      <c r="T372" s="15">
        <f t="shared" si="22"/>
        <v>42065.886111111111</v>
      </c>
    </row>
    <row r="373" spans="1:20" ht="48" x14ac:dyDescent="0.2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17">
        <f t="shared" si="20"/>
        <v>0</v>
      </c>
      <c r="P373">
        <f t="shared" si="23"/>
        <v>0</v>
      </c>
      <c r="Q373" s="12" t="s">
        <v>8336</v>
      </c>
      <c r="R373" t="s">
        <v>8341</v>
      </c>
      <c r="S373" s="15">
        <f t="shared" si="21"/>
        <v>42782.426875000005</v>
      </c>
      <c r="T373" s="15">
        <f t="shared" si="22"/>
        <v>42789.426875000005</v>
      </c>
    </row>
    <row r="374" spans="1:20" ht="48" x14ac:dyDescent="0.2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17">
        <f t="shared" si="20"/>
        <v>0</v>
      </c>
      <c r="P374">
        <f t="shared" si="23"/>
        <v>0</v>
      </c>
      <c r="Q374" s="12" t="s">
        <v>8336</v>
      </c>
      <c r="R374" t="s">
        <v>8341</v>
      </c>
      <c r="S374" s="15">
        <f t="shared" si="21"/>
        <v>42121.824525462958</v>
      </c>
      <c r="T374" s="15">
        <f t="shared" si="22"/>
        <v>42151.824525462958</v>
      </c>
    </row>
    <row r="375" spans="1:20" ht="48" x14ac:dyDescent="0.2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17">
        <f t="shared" si="20"/>
        <v>0</v>
      </c>
      <c r="P375">
        <f t="shared" si="23"/>
        <v>0</v>
      </c>
      <c r="Q375" s="12" t="s">
        <v>8336</v>
      </c>
      <c r="R375" t="s">
        <v>8341</v>
      </c>
      <c r="S375" s="15">
        <f t="shared" si="21"/>
        <v>42219.282951388886</v>
      </c>
      <c r="T375" s="15">
        <f t="shared" si="22"/>
        <v>42249.282951388886</v>
      </c>
    </row>
    <row r="376" spans="1:20" ht="48" x14ac:dyDescent="0.2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17">
        <f t="shared" si="20"/>
        <v>0</v>
      </c>
      <c r="P376">
        <f t="shared" si="23"/>
        <v>0</v>
      </c>
      <c r="Q376" s="12" t="s">
        <v>8336</v>
      </c>
      <c r="R376" t="s">
        <v>8341</v>
      </c>
      <c r="S376" s="15">
        <f t="shared" si="21"/>
        <v>42188.252199074079</v>
      </c>
      <c r="T376" s="15">
        <f t="shared" si="22"/>
        <v>42218.252199074079</v>
      </c>
    </row>
    <row r="377" spans="1:20" ht="48" x14ac:dyDescent="0.2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17">
        <f t="shared" si="20"/>
        <v>0</v>
      </c>
      <c r="P377">
        <f t="shared" si="23"/>
        <v>0</v>
      </c>
      <c r="Q377" s="12" t="s">
        <v>8336</v>
      </c>
      <c r="R377" t="s">
        <v>8341</v>
      </c>
      <c r="S377" s="15">
        <f t="shared" si="21"/>
        <v>42241.613796296297</v>
      </c>
      <c r="T377" s="15">
        <f t="shared" si="22"/>
        <v>42264.708333333328</v>
      </c>
    </row>
    <row r="378" spans="1:20" ht="32" x14ac:dyDescent="0.2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17">
        <f t="shared" si="20"/>
        <v>0</v>
      </c>
      <c r="P378">
        <f t="shared" si="23"/>
        <v>50</v>
      </c>
      <c r="Q378" s="12" t="s">
        <v>8336</v>
      </c>
      <c r="R378" t="s">
        <v>8341</v>
      </c>
      <c r="S378" s="15">
        <f t="shared" si="21"/>
        <v>42108.05322916666</v>
      </c>
      <c r="T378" s="15">
        <f t="shared" si="22"/>
        <v>42123.05322916666</v>
      </c>
    </row>
    <row r="379" spans="1:20" ht="48" x14ac:dyDescent="0.2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17">
        <f t="shared" si="20"/>
        <v>0</v>
      </c>
      <c r="P379">
        <f t="shared" si="23"/>
        <v>0</v>
      </c>
      <c r="Q379" s="12" t="s">
        <v>8320</v>
      </c>
      <c r="R379" t="s">
        <v>8342</v>
      </c>
      <c r="S379" s="15">
        <f t="shared" si="21"/>
        <v>40079.566157407404</v>
      </c>
      <c r="T379" s="15">
        <f t="shared" si="22"/>
        <v>40149.034722222219</v>
      </c>
    </row>
    <row r="380" spans="1:20" ht="48" x14ac:dyDescent="0.2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17">
        <f t="shared" si="20"/>
        <v>0</v>
      </c>
      <c r="P380">
        <f t="shared" si="23"/>
        <v>10</v>
      </c>
      <c r="Q380" s="12" t="s">
        <v>8320</v>
      </c>
      <c r="R380" t="s">
        <v>8342</v>
      </c>
      <c r="S380" s="15">
        <f t="shared" si="21"/>
        <v>42121.367002314815</v>
      </c>
      <c r="T380" s="15">
        <f t="shared" si="22"/>
        <v>42152.836805555555</v>
      </c>
    </row>
    <row r="381" spans="1:20" ht="16" x14ac:dyDescent="0.2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17">
        <f t="shared" si="20"/>
        <v>0</v>
      </c>
      <c r="P381">
        <f t="shared" si="23"/>
        <v>0</v>
      </c>
      <c r="Q381" s="12" t="s">
        <v>8320</v>
      </c>
      <c r="R381" t="s">
        <v>8342</v>
      </c>
      <c r="S381" s="15">
        <f t="shared" si="21"/>
        <v>41389.679560185185</v>
      </c>
      <c r="T381" s="15">
        <f t="shared" si="22"/>
        <v>41419.679560185185</v>
      </c>
    </row>
    <row r="382" spans="1:20" ht="48" x14ac:dyDescent="0.2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17">
        <f t="shared" si="20"/>
        <v>0</v>
      </c>
      <c r="P382">
        <f t="shared" si="23"/>
        <v>0</v>
      </c>
      <c r="Q382" s="12" t="s">
        <v>8320</v>
      </c>
      <c r="R382" t="s">
        <v>8342</v>
      </c>
      <c r="S382" s="15">
        <f t="shared" si="21"/>
        <v>40990.050069444449</v>
      </c>
      <c r="T382" s="15">
        <f t="shared" si="22"/>
        <v>41050.050069444449</v>
      </c>
    </row>
    <row r="383" spans="1:20" ht="48" x14ac:dyDescent="0.2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17">
        <f t="shared" si="20"/>
        <v>0</v>
      </c>
      <c r="P383">
        <f t="shared" si="23"/>
        <v>15</v>
      </c>
      <c r="Q383" s="12" t="s">
        <v>8336</v>
      </c>
      <c r="R383" t="s">
        <v>8343</v>
      </c>
      <c r="S383" s="15">
        <f t="shared" si="21"/>
        <v>41877.904988425929</v>
      </c>
      <c r="T383" s="15">
        <f t="shared" si="22"/>
        <v>41907.904988425929</v>
      </c>
    </row>
    <row r="384" spans="1:20" ht="48" x14ac:dyDescent="0.2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17">
        <f t="shared" si="20"/>
        <v>0</v>
      </c>
      <c r="P384">
        <f t="shared" si="23"/>
        <v>0</v>
      </c>
      <c r="Q384" s="12" t="s">
        <v>8336</v>
      </c>
      <c r="R384" t="s">
        <v>8343</v>
      </c>
      <c r="S384" s="15">
        <f t="shared" si="21"/>
        <v>41779.649317129632</v>
      </c>
      <c r="T384" s="15">
        <f t="shared" si="22"/>
        <v>41789.649317129632</v>
      </c>
    </row>
    <row r="385" spans="1:20" ht="32" x14ac:dyDescent="0.2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17">
        <f t="shared" si="20"/>
        <v>0</v>
      </c>
      <c r="P385">
        <f t="shared" si="23"/>
        <v>0</v>
      </c>
      <c r="Q385" s="12" t="s">
        <v>8336</v>
      </c>
      <c r="R385" t="s">
        <v>8343</v>
      </c>
      <c r="S385" s="15">
        <f t="shared" si="21"/>
        <v>42069.104421296302</v>
      </c>
      <c r="T385" s="15">
        <f t="shared" si="22"/>
        <v>42099.062754629631</v>
      </c>
    </row>
    <row r="386" spans="1:20" ht="48" x14ac:dyDescent="0.2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17">
        <f t="shared" ref="O386:O449" si="24">ROUND(E386/D386*100,0)</f>
        <v>0</v>
      </c>
      <c r="P386">
        <f t="shared" si="23"/>
        <v>1</v>
      </c>
      <c r="Q386" s="12" t="s">
        <v>8336</v>
      </c>
      <c r="R386" t="s">
        <v>8343</v>
      </c>
      <c r="S386" s="15">
        <f t="shared" ref="S386:S449" si="25">(((J386/60/60/24)+DATE(1970,1,1)))</f>
        <v>41956.950983796298</v>
      </c>
      <c r="T386" s="15">
        <f t="shared" ref="T386:T449" si="26">(((I386/60/60/24)+DATE(1970,1,1)))</f>
        <v>41986.950983796298</v>
      </c>
    </row>
    <row r="387" spans="1:20" ht="32" x14ac:dyDescent="0.2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17">
        <f t="shared" si="24"/>
        <v>0</v>
      </c>
      <c r="P387">
        <f t="shared" ref="P387:P450" si="27">IFERROR(ROUND(E387/L387, 2), 0)</f>
        <v>0</v>
      </c>
      <c r="Q387" s="12" t="s">
        <v>8336</v>
      </c>
      <c r="R387" t="s">
        <v>8343</v>
      </c>
      <c r="S387" s="15">
        <f t="shared" si="25"/>
        <v>42005.24998842593</v>
      </c>
      <c r="T387" s="15">
        <f t="shared" si="26"/>
        <v>42035.841666666667</v>
      </c>
    </row>
    <row r="388" spans="1:20" ht="48" x14ac:dyDescent="0.2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17">
        <f t="shared" si="24"/>
        <v>0</v>
      </c>
      <c r="P388">
        <f t="shared" si="27"/>
        <v>0</v>
      </c>
      <c r="Q388" s="12" t="s">
        <v>8336</v>
      </c>
      <c r="R388" t="s">
        <v>8343</v>
      </c>
      <c r="S388" s="15">
        <f t="shared" si="25"/>
        <v>42256.984791666662</v>
      </c>
      <c r="T388" s="15">
        <f t="shared" si="26"/>
        <v>42286.984791666662</v>
      </c>
    </row>
    <row r="389" spans="1:20" ht="32" x14ac:dyDescent="0.2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17">
        <f t="shared" si="24"/>
        <v>0</v>
      </c>
      <c r="P389">
        <f t="shared" si="27"/>
        <v>0</v>
      </c>
      <c r="Q389" s="12" t="s">
        <v>8336</v>
      </c>
      <c r="R389" t="s">
        <v>8343</v>
      </c>
      <c r="S389" s="15">
        <f t="shared" si="25"/>
        <v>42046.072743055556</v>
      </c>
      <c r="T389" s="15">
        <f t="shared" si="26"/>
        <v>42091.031076388885</v>
      </c>
    </row>
    <row r="390" spans="1:20" ht="32" x14ac:dyDescent="0.2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17">
        <f t="shared" si="24"/>
        <v>0</v>
      </c>
      <c r="P390">
        <f t="shared" si="27"/>
        <v>1</v>
      </c>
      <c r="Q390" s="12" t="s">
        <v>8336</v>
      </c>
      <c r="R390" t="s">
        <v>8343</v>
      </c>
      <c r="S390" s="15">
        <f t="shared" si="25"/>
        <v>42033.845543981486</v>
      </c>
      <c r="T390" s="15">
        <f t="shared" si="26"/>
        <v>42063.845543981486</v>
      </c>
    </row>
    <row r="391" spans="1:20" ht="48" x14ac:dyDescent="0.2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17">
        <f t="shared" si="24"/>
        <v>0</v>
      </c>
      <c r="P391">
        <f t="shared" si="27"/>
        <v>40</v>
      </c>
      <c r="Q391" s="12" t="s">
        <v>8336</v>
      </c>
      <c r="R391" t="s">
        <v>8343</v>
      </c>
      <c r="S391" s="15">
        <f t="shared" si="25"/>
        <v>41780.050092592595</v>
      </c>
      <c r="T391" s="15">
        <f t="shared" si="26"/>
        <v>41808.842361111114</v>
      </c>
    </row>
    <row r="392" spans="1:20" ht="48" x14ac:dyDescent="0.2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17">
        <f t="shared" si="24"/>
        <v>0</v>
      </c>
      <c r="P392">
        <f t="shared" si="27"/>
        <v>0</v>
      </c>
      <c r="Q392" s="12" t="s">
        <v>8336</v>
      </c>
      <c r="R392" t="s">
        <v>8343</v>
      </c>
      <c r="S392" s="15">
        <f t="shared" si="25"/>
        <v>42603.354131944448</v>
      </c>
      <c r="T392" s="15">
        <f t="shared" si="26"/>
        <v>42633.354131944448</v>
      </c>
    </row>
    <row r="393" spans="1:20" ht="48" x14ac:dyDescent="0.2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17">
        <f t="shared" si="24"/>
        <v>0</v>
      </c>
      <c r="P393">
        <f t="shared" si="27"/>
        <v>1</v>
      </c>
      <c r="Q393" s="12" t="s">
        <v>8336</v>
      </c>
      <c r="R393" t="s">
        <v>8343</v>
      </c>
      <c r="S393" s="15">
        <f t="shared" si="25"/>
        <v>42151.667337962965</v>
      </c>
      <c r="T393" s="15">
        <f t="shared" si="26"/>
        <v>42211.667337962965</v>
      </c>
    </row>
    <row r="394" spans="1:20" ht="48" x14ac:dyDescent="0.2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17">
        <f t="shared" si="24"/>
        <v>0</v>
      </c>
      <c r="P394">
        <f t="shared" si="27"/>
        <v>0</v>
      </c>
      <c r="Q394" s="12" t="s">
        <v>8336</v>
      </c>
      <c r="R394" t="s">
        <v>8343</v>
      </c>
      <c r="S394" s="15">
        <f t="shared" si="25"/>
        <v>42438.53907407407</v>
      </c>
      <c r="T394" s="15">
        <f t="shared" si="26"/>
        <v>42468.497407407413</v>
      </c>
    </row>
    <row r="395" spans="1:20" ht="32" x14ac:dyDescent="0.2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17">
        <f t="shared" si="24"/>
        <v>0</v>
      </c>
      <c r="P395">
        <f t="shared" si="27"/>
        <v>0</v>
      </c>
      <c r="Q395" s="12" t="s">
        <v>8323</v>
      </c>
      <c r="R395" t="s">
        <v>8345</v>
      </c>
      <c r="S395" s="15">
        <f t="shared" si="25"/>
        <v>42779.21365740741</v>
      </c>
      <c r="T395" s="15">
        <f t="shared" si="26"/>
        <v>42839.171990740739</v>
      </c>
    </row>
    <row r="396" spans="1:20" ht="48" x14ac:dyDescent="0.2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17">
        <f t="shared" si="24"/>
        <v>0</v>
      </c>
      <c r="P396">
        <f t="shared" si="27"/>
        <v>18</v>
      </c>
      <c r="Q396" s="12" t="s">
        <v>8323</v>
      </c>
      <c r="R396" t="s">
        <v>8345</v>
      </c>
      <c r="S396" s="15">
        <f t="shared" si="25"/>
        <v>42792.843969907408</v>
      </c>
      <c r="T396" s="15">
        <f t="shared" si="26"/>
        <v>42852.802303240736</v>
      </c>
    </row>
    <row r="397" spans="1:20" ht="48" x14ac:dyDescent="0.2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17">
        <f t="shared" si="24"/>
        <v>0</v>
      </c>
      <c r="P397">
        <f t="shared" si="27"/>
        <v>5</v>
      </c>
      <c r="Q397" s="12" t="s">
        <v>8323</v>
      </c>
      <c r="R397" t="s">
        <v>8345</v>
      </c>
      <c r="S397" s="15">
        <f t="shared" si="25"/>
        <v>42791.669837962967</v>
      </c>
      <c r="T397" s="15">
        <f t="shared" si="26"/>
        <v>42821.191666666666</v>
      </c>
    </row>
    <row r="398" spans="1:20" ht="48" x14ac:dyDescent="0.2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17">
        <f t="shared" si="24"/>
        <v>0</v>
      </c>
      <c r="P398">
        <f t="shared" si="27"/>
        <v>0</v>
      </c>
      <c r="Q398" s="12" t="s">
        <v>8323</v>
      </c>
      <c r="R398" t="s">
        <v>8345</v>
      </c>
      <c r="S398" s="15">
        <f t="shared" si="25"/>
        <v>42796.069571759261</v>
      </c>
      <c r="T398" s="15">
        <f t="shared" si="26"/>
        <v>42826.027905092589</v>
      </c>
    </row>
    <row r="399" spans="1:20" ht="80" x14ac:dyDescent="0.2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17">
        <f t="shared" si="24"/>
        <v>0</v>
      </c>
      <c r="P399">
        <f t="shared" si="27"/>
        <v>0</v>
      </c>
      <c r="Q399" s="12" t="s">
        <v>8323</v>
      </c>
      <c r="R399" t="s">
        <v>8345</v>
      </c>
      <c r="S399" s="15">
        <f t="shared" si="25"/>
        <v>42796.207870370374</v>
      </c>
      <c r="T399" s="15">
        <f t="shared" si="26"/>
        <v>42820.147916666669</v>
      </c>
    </row>
    <row r="400" spans="1:20" ht="48" x14ac:dyDescent="0.2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17">
        <f t="shared" si="24"/>
        <v>0</v>
      </c>
      <c r="P400">
        <f t="shared" si="27"/>
        <v>5</v>
      </c>
      <c r="Q400" s="12" t="s">
        <v>8323</v>
      </c>
      <c r="R400" t="s">
        <v>8345</v>
      </c>
      <c r="S400" s="15">
        <f t="shared" si="25"/>
        <v>41989.664409722223</v>
      </c>
      <c r="T400" s="15">
        <f t="shared" si="26"/>
        <v>42019.664409722223</v>
      </c>
    </row>
    <row r="401" spans="1:20" ht="16" x14ac:dyDescent="0.2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17">
        <f t="shared" si="24"/>
        <v>0</v>
      </c>
      <c r="P401">
        <f t="shared" si="27"/>
        <v>1</v>
      </c>
      <c r="Q401" s="12" t="s">
        <v>8323</v>
      </c>
      <c r="R401" t="s">
        <v>8345</v>
      </c>
      <c r="S401" s="15">
        <f t="shared" si="25"/>
        <v>42063.869791666672</v>
      </c>
      <c r="T401" s="15">
        <f t="shared" si="26"/>
        <v>42093.828125</v>
      </c>
    </row>
    <row r="402" spans="1:20" ht="48" x14ac:dyDescent="0.2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17">
        <f t="shared" si="24"/>
        <v>0</v>
      </c>
      <c r="P402">
        <f t="shared" si="27"/>
        <v>0</v>
      </c>
      <c r="Q402" s="12" t="s">
        <v>8323</v>
      </c>
      <c r="R402" t="s">
        <v>8345</v>
      </c>
      <c r="S402" s="15">
        <f t="shared" si="25"/>
        <v>42245.016736111109</v>
      </c>
      <c r="T402" s="15">
        <f t="shared" si="26"/>
        <v>42256.666666666672</v>
      </c>
    </row>
    <row r="403" spans="1:20" ht="48" x14ac:dyDescent="0.2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17">
        <f t="shared" si="24"/>
        <v>0</v>
      </c>
      <c r="P403">
        <f t="shared" si="27"/>
        <v>0</v>
      </c>
      <c r="Q403" s="12" t="s">
        <v>8323</v>
      </c>
      <c r="R403" t="s">
        <v>8345</v>
      </c>
      <c r="S403" s="15">
        <f t="shared" si="25"/>
        <v>42179.306388888886</v>
      </c>
      <c r="T403" s="15">
        <f t="shared" si="26"/>
        <v>42239.306388888886</v>
      </c>
    </row>
    <row r="404" spans="1:20" ht="48" x14ac:dyDescent="0.2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17">
        <f t="shared" si="24"/>
        <v>0</v>
      </c>
      <c r="P404">
        <f t="shared" si="27"/>
        <v>0</v>
      </c>
      <c r="Q404" s="12" t="s">
        <v>8323</v>
      </c>
      <c r="R404" t="s">
        <v>8345</v>
      </c>
      <c r="S404" s="15">
        <f t="shared" si="25"/>
        <v>42451.866967592592</v>
      </c>
      <c r="T404" s="15">
        <f t="shared" si="26"/>
        <v>42491.866967592592</v>
      </c>
    </row>
    <row r="405" spans="1:20" ht="48" x14ac:dyDescent="0.2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17">
        <f t="shared" si="24"/>
        <v>0</v>
      </c>
      <c r="P405">
        <f t="shared" si="27"/>
        <v>0</v>
      </c>
      <c r="Q405" s="12" t="s">
        <v>8323</v>
      </c>
      <c r="R405" t="s">
        <v>8345</v>
      </c>
      <c r="S405" s="15">
        <f t="shared" si="25"/>
        <v>42125.913807870369</v>
      </c>
      <c r="T405" s="15">
        <f t="shared" si="26"/>
        <v>42185.913807870369</v>
      </c>
    </row>
    <row r="406" spans="1:20" ht="48" x14ac:dyDescent="0.2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17">
        <f t="shared" si="24"/>
        <v>0</v>
      </c>
      <c r="P406">
        <f t="shared" si="27"/>
        <v>5.5</v>
      </c>
      <c r="Q406" s="12" t="s">
        <v>8323</v>
      </c>
      <c r="R406" t="s">
        <v>8345</v>
      </c>
      <c r="S406" s="15">
        <f t="shared" si="25"/>
        <v>42064.217418981483</v>
      </c>
      <c r="T406" s="15">
        <f t="shared" si="26"/>
        <v>42094.140277777777</v>
      </c>
    </row>
    <row r="407" spans="1:20" ht="16" x14ac:dyDescent="0.2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17">
        <f t="shared" si="24"/>
        <v>0</v>
      </c>
      <c r="P407">
        <f t="shared" si="27"/>
        <v>37.5</v>
      </c>
      <c r="Q407" s="12" t="s">
        <v>8323</v>
      </c>
      <c r="R407" t="s">
        <v>8345</v>
      </c>
      <c r="S407" s="15">
        <f t="shared" si="25"/>
        <v>42460.610520833332</v>
      </c>
      <c r="T407" s="15">
        <f t="shared" si="26"/>
        <v>42504.207638888889</v>
      </c>
    </row>
    <row r="408" spans="1:20" ht="48" x14ac:dyDescent="0.2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17">
        <f t="shared" si="24"/>
        <v>0</v>
      </c>
      <c r="P408">
        <f t="shared" si="27"/>
        <v>0</v>
      </c>
      <c r="Q408" s="12" t="s">
        <v>8323</v>
      </c>
      <c r="R408" t="s">
        <v>8345</v>
      </c>
      <c r="S408" s="15">
        <f t="shared" si="25"/>
        <v>42319.461377314816</v>
      </c>
      <c r="T408" s="15">
        <f t="shared" si="26"/>
        <v>42349.461377314816</v>
      </c>
    </row>
    <row r="409" spans="1:20" ht="48" x14ac:dyDescent="0.2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17">
        <f t="shared" si="24"/>
        <v>0</v>
      </c>
      <c r="P409">
        <f t="shared" si="27"/>
        <v>1</v>
      </c>
      <c r="Q409" s="12" t="s">
        <v>8323</v>
      </c>
      <c r="R409" t="s">
        <v>8345</v>
      </c>
      <c r="S409" s="15">
        <f t="shared" si="25"/>
        <v>42425.960983796293</v>
      </c>
      <c r="T409" s="15">
        <f t="shared" si="26"/>
        <v>42463.006944444445</v>
      </c>
    </row>
    <row r="410" spans="1:20" ht="48" x14ac:dyDescent="0.2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17">
        <f t="shared" si="24"/>
        <v>0</v>
      </c>
      <c r="P410">
        <f t="shared" si="27"/>
        <v>1</v>
      </c>
      <c r="Q410" s="12" t="s">
        <v>8323</v>
      </c>
      <c r="R410" t="s">
        <v>8345</v>
      </c>
      <c r="S410" s="15">
        <f t="shared" si="25"/>
        <v>42044.927974537044</v>
      </c>
      <c r="T410" s="15">
        <f t="shared" si="26"/>
        <v>42099.458333333328</v>
      </c>
    </row>
    <row r="411" spans="1:20" ht="48" x14ac:dyDescent="0.2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17">
        <f t="shared" si="24"/>
        <v>0</v>
      </c>
      <c r="P411">
        <f t="shared" si="27"/>
        <v>0</v>
      </c>
      <c r="Q411" s="12" t="s">
        <v>8323</v>
      </c>
      <c r="R411" t="s">
        <v>8345</v>
      </c>
      <c r="S411" s="15">
        <f t="shared" si="25"/>
        <v>42471.052152777775</v>
      </c>
      <c r="T411" s="15">
        <f t="shared" si="26"/>
        <v>42531.052152777775</v>
      </c>
    </row>
    <row r="412" spans="1:20" ht="48" x14ac:dyDescent="0.2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17">
        <f t="shared" si="24"/>
        <v>0</v>
      </c>
      <c r="P412">
        <f t="shared" si="27"/>
        <v>0</v>
      </c>
      <c r="Q412" s="12" t="s">
        <v>8323</v>
      </c>
      <c r="R412" t="s">
        <v>8345</v>
      </c>
      <c r="S412" s="15">
        <f t="shared" si="25"/>
        <v>42272.087766203709</v>
      </c>
      <c r="T412" s="15">
        <f t="shared" si="26"/>
        <v>42302.087766203709</v>
      </c>
    </row>
    <row r="413" spans="1:20" ht="32" x14ac:dyDescent="0.2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17">
        <f t="shared" si="24"/>
        <v>0</v>
      </c>
      <c r="P413">
        <f t="shared" si="27"/>
        <v>0</v>
      </c>
      <c r="Q413" s="12" t="s">
        <v>8323</v>
      </c>
      <c r="R413" t="s">
        <v>8345</v>
      </c>
      <c r="S413" s="15">
        <f t="shared" si="25"/>
        <v>42152.906851851847</v>
      </c>
      <c r="T413" s="15">
        <f t="shared" si="26"/>
        <v>42166.625</v>
      </c>
    </row>
    <row r="414" spans="1:20" ht="48" x14ac:dyDescent="0.2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17">
        <f t="shared" si="24"/>
        <v>0</v>
      </c>
      <c r="P414">
        <f t="shared" si="27"/>
        <v>0</v>
      </c>
      <c r="Q414" s="12" t="s">
        <v>8323</v>
      </c>
      <c r="R414" t="s">
        <v>8345</v>
      </c>
      <c r="S414" s="15">
        <f t="shared" si="25"/>
        <v>42325.683807870373</v>
      </c>
      <c r="T414" s="15">
        <f t="shared" si="26"/>
        <v>42385.208333333328</v>
      </c>
    </row>
    <row r="415" spans="1:20" ht="48" x14ac:dyDescent="0.2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17">
        <f t="shared" si="24"/>
        <v>0</v>
      </c>
      <c r="P415">
        <f t="shared" si="27"/>
        <v>0</v>
      </c>
      <c r="Q415" s="12" t="s">
        <v>8323</v>
      </c>
      <c r="R415" t="s">
        <v>8345</v>
      </c>
      <c r="S415" s="15">
        <f t="shared" si="25"/>
        <v>42614.675625000003</v>
      </c>
      <c r="T415" s="15">
        <f t="shared" si="26"/>
        <v>42626.895833333328</v>
      </c>
    </row>
    <row r="416" spans="1:20" ht="48" x14ac:dyDescent="0.2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17">
        <f t="shared" si="24"/>
        <v>0</v>
      </c>
      <c r="P416">
        <f t="shared" si="27"/>
        <v>1</v>
      </c>
      <c r="Q416" s="12" t="s">
        <v>8323</v>
      </c>
      <c r="R416" t="s">
        <v>8345</v>
      </c>
      <c r="S416" s="15">
        <f t="shared" si="25"/>
        <v>42102.036527777775</v>
      </c>
      <c r="T416" s="15">
        <f t="shared" si="26"/>
        <v>42132.036527777775</v>
      </c>
    </row>
    <row r="417" spans="1:20" ht="32" x14ac:dyDescent="0.2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17">
        <f t="shared" si="24"/>
        <v>0</v>
      </c>
      <c r="P417">
        <f t="shared" si="27"/>
        <v>20</v>
      </c>
      <c r="Q417" s="12" t="s">
        <v>8323</v>
      </c>
      <c r="R417" t="s">
        <v>8345</v>
      </c>
      <c r="S417" s="15">
        <f t="shared" si="25"/>
        <v>41884.874328703707</v>
      </c>
      <c r="T417" s="15">
        <f t="shared" si="26"/>
        <v>41914.874328703707</v>
      </c>
    </row>
    <row r="418" spans="1:20" ht="48" x14ac:dyDescent="0.2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17">
        <f t="shared" si="24"/>
        <v>0</v>
      </c>
      <c r="P418">
        <f t="shared" si="27"/>
        <v>1</v>
      </c>
      <c r="Q418" s="12" t="s">
        <v>8323</v>
      </c>
      <c r="R418" t="s">
        <v>8345</v>
      </c>
      <c r="S418" s="15">
        <f t="shared" si="25"/>
        <v>42435.874212962968</v>
      </c>
      <c r="T418" s="15">
        <f t="shared" si="26"/>
        <v>42494.832546296297</v>
      </c>
    </row>
    <row r="419" spans="1:20" ht="48" x14ac:dyDescent="0.2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17">
        <f t="shared" si="24"/>
        <v>0</v>
      </c>
      <c r="P419">
        <f t="shared" si="27"/>
        <v>0</v>
      </c>
      <c r="Q419" s="12" t="s">
        <v>8323</v>
      </c>
      <c r="R419" t="s">
        <v>8345</v>
      </c>
      <c r="S419" s="15">
        <f t="shared" si="25"/>
        <v>42171.817384259266</v>
      </c>
      <c r="T419" s="15">
        <f t="shared" si="26"/>
        <v>42201.817384259266</v>
      </c>
    </row>
    <row r="420" spans="1:20" ht="32" x14ac:dyDescent="0.2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17">
        <f t="shared" si="24"/>
        <v>0</v>
      </c>
      <c r="P420">
        <f t="shared" si="27"/>
        <v>0</v>
      </c>
      <c r="Q420" s="12" t="s">
        <v>8336</v>
      </c>
      <c r="R420" t="s">
        <v>8337</v>
      </c>
      <c r="S420" s="15">
        <f t="shared" si="25"/>
        <v>41855.859814814816</v>
      </c>
      <c r="T420" s="15">
        <f t="shared" si="26"/>
        <v>41876.859814814816</v>
      </c>
    </row>
    <row r="421" spans="1:20" ht="32" x14ac:dyDescent="0.2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17">
        <f t="shared" si="24"/>
        <v>0</v>
      </c>
      <c r="P421">
        <f t="shared" si="27"/>
        <v>1.54</v>
      </c>
      <c r="Q421" s="12" t="s">
        <v>8336</v>
      </c>
      <c r="R421" t="s">
        <v>8337</v>
      </c>
      <c r="S421" s="15">
        <f t="shared" si="25"/>
        <v>41876.433680555558</v>
      </c>
      <c r="T421" s="15">
        <f t="shared" si="26"/>
        <v>41936.166666666664</v>
      </c>
    </row>
    <row r="422" spans="1:20" ht="48" x14ac:dyDescent="0.2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17">
        <f t="shared" si="24"/>
        <v>0</v>
      </c>
      <c r="P422">
        <f t="shared" si="27"/>
        <v>0</v>
      </c>
      <c r="Q422" s="12" t="s">
        <v>8336</v>
      </c>
      <c r="R422" t="s">
        <v>8337</v>
      </c>
      <c r="S422" s="15">
        <f t="shared" si="25"/>
        <v>41829.889027777775</v>
      </c>
      <c r="T422" s="15">
        <f t="shared" si="26"/>
        <v>41859.889027777775</v>
      </c>
    </row>
    <row r="423" spans="1:20" ht="48" x14ac:dyDescent="0.2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17">
        <f t="shared" si="24"/>
        <v>0</v>
      </c>
      <c r="P423">
        <f t="shared" si="27"/>
        <v>0</v>
      </c>
      <c r="Q423" s="12" t="s">
        <v>8336</v>
      </c>
      <c r="R423" t="s">
        <v>8337</v>
      </c>
      <c r="S423" s="15">
        <f t="shared" si="25"/>
        <v>42172.906678240746</v>
      </c>
      <c r="T423" s="15">
        <f t="shared" si="26"/>
        <v>42186.906678240746</v>
      </c>
    </row>
    <row r="424" spans="1:20" ht="32" x14ac:dyDescent="0.2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17">
        <f t="shared" si="24"/>
        <v>0</v>
      </c>
      <c r="P424">
        <f t="shared" si="27"/>
        <v>0</v>
      </c>
      <c r="Q424" s="12" t="s">
        <v>8336</v>
      </c>
      <c r="R424" t="s">
        <v>8337</v>
      </c>
      <c r="S424" s="15">
        <f t="shared" si="25"/>
        <v>42067.234375</v>
      </c>
      <c r="T424" s="15">
        <f t="shared" si="26"/>
        <v>42097.192708333328</v>
      </c>
    </row>
    <row r="425" spans="1:20" ht="48" x14ac:dyDescent="0.2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17">
        <f t="shared" si="24"/>
        <v>0</v>
      </c>
      <c r="P425">
        <f t="shared" si="27"/>
        <v>0</v>
      </c>
      <c r="Q425" s="12" t="s">
        <v>8331</v>
      </c>
      <c r="R425" t="s">
        <v>8333</v>
      </c>
      <c r="S425" s="15">
        <f t="shared" si="25"/>
        <v>42000.300243055557</v>
      </c>
      <c r="T425" s="15">
        <f t="shared" si="26"/>
        <v>42030.300243055557</v>
      </c>
    </row>
    <row r="426" spans="1:20" ht="48" x14ac:dyDescent="0.2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17">
        <f t="shared" si="24"/>
        <v>0</v>
      </c>
      <c r="P426">
        <f t="shared" si="27"/>
        <v>5</v>
      </c>
      <c r="Q426" s="12" t="s">
        <v>8331</v>
      </c>
      <c r="R426" t="s">
        <v>8333</v>
      </c>
      <c r="S426" s="15">
        <f t="shared" si="25"/>
        <v>41772.797280092593</v>
      </c>
      <c r="T426" s="15">
        <f t="shared" si="26"/>
        <v>41802.797280092593</v>
      </c>
    </row>
    <row r="427" spans="1:20" ht="48" x14ac:dyDescent="0.2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17">
        <f t="shared" si="24"/>
        <v>0</v>
      </c>
      <c r="P427">
        <f t="shared" si="27"/>
        <v>2</v>
      </c>
      <c r="Q427" s="12" t="s">
        <v>8331</v>
      </c>
      <c r="R427" t="s">
        <v>8333</v>
      </c>
      <c r="S427" s="15">
        <f t="shared" si="25"/>
        <v>42645.367442129631</v>
      </c>
      <c r="T427" s="15">
        <f t="shared" si="26"/>
        <v>42680.409108796302</v>
      </c>
    </row>
    <row r="428" spans="1:20" ht="48" x14ac:dyDescent="0.2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17">
        <f t="shared" si="24"/>
        <v>0</v>
      </c>
      <c r="P428">
        <f t="shared" si="27"/>
        <v>10</v>
      </c>
      <c r="Q428" s="12" t="s">
        <v>8331</v>
      </c>
      <c r="R428" t="s">
        <v>8333</v>
      </c>
      <c r="S428" s="15">
        <f t="shared" si="25"/>
        <v>42649.924907407403</v>
      </c>
      <c r="T428" s="15">
        <f t="shared" si="26"/>
        <v>42679.924907407403</v>
      </c>
    </row>
    <row r="429" spans="1:20" ht="48" x14ac:dyDescent="0.2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17">
        <f t="shared" si="24"/>
        <v>0</v>
      </c>
      <c r="P429">
        <f t="shared" si="27"/>
        <v>0</v>
      </c>
      <c r="Q429" s="12" t="s">
        <v>8331</v>
      </c>
      <c r="R429" t="s">
        <v>8333</v>
      </c>
      <c r="S429" s="15">
        <f t="shared" si="25"/>
        <v>42709.002881944441</v>
      </c>
      <c r="T429" s="15">
        <f t="shared" si="26"/>
        <v>42739.002881944441</v>
      </c>
    </row>
    <row r="430" spans="1:20" ht="48" x14ac:dyDescent="0.2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17">
        <f t="shared" si="24"/>
        <v>0</v>
      </c>
      <c r="P430">
        <f t="shared" si="27"/>
        <v>18</v>
      </c>
      <c r="Q430" s="12" t="s">
        <v>8331</v>
      </c>
      <c r="R430" t="s">
        <v>8333</v>
      </c>
      <c r="S430" s="15">
        <f t="shared" si="25"/>
        <v>42164.615856481483</v>
      </c>
      <c r="T430" s="15">
        <f t="shared" si="26"/>
        <v>42193.697916666672</v>
      </c>
    </row>
    <row r="431" spans="1:20" ht="48" x14ac:dyDescent="0.2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17">
        <f t="shared" si="24"/>
        <v>0</v>
      </c>
      <c r="P431">
        <f t="shared" si="27"/>
        <v>13</v>
      </c>
      <c r="Q431" s="12" t="s">
        <v>8331</v>
      </c>
      <c r="R431" t="s">
        <v>8333</v>
      </c>
      <c r="S431" s="15">
        <f t="shared" si="25"/>
        <v>42529.969131944439</v>
      </c>
      <c r="T431" s="15">
        <f t="shared" si="26"/>
        <v>42549.969131944439</v>
      </c>
    </row>
    <row r="432" spans="1:20" ht="48" x14ac:dyDescent="0.2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17">
        <f t="shared" si="24"/>
        <v>0</v>
      </c>
      <c r="P432">
        <f t="shared" si="27"/>
        <v>0</v>
      </c>
      <c r="Q432" s="12" t="s">
        <v>8331</v>
      </c>
      <c r="R432" t="s">
        <v>8333</v>
      </c>
      <c r="S432" s="15">
        <f t="shared" si="25"/>
        <v>41776.284780092588</v>
      </c>
      <c r="T432" s="15">
        <f t="shared" si="26"/>
        <v>41806.284780092588</v>
      </c>
    </row>
    <row r="433" spans="1:20" ht="32" x14ac:dyDescent="0.2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17">
        <f t="shared" si="24"/>
        <v>0</v>
      </c>
      <c r="P433">
        <f t="shared" si="27"/>
        <v>0</v>
      </c>
      <c r="Q433" s="12" t="s">
        <v>8331</v>
      </c>
      <c r="R433" t="s">
        <v>8333</v>
      </c>
      <c r="S433" s="15">
        <f t="shared" si="25"/>
        <v>42035.029224537036</v>
      </c>
      <c r="T433" s="15">
        <f t="shared" si="26"/>
        <v>42064.029224537036</v>
      </c>
    </row>
    <row r="434" spans="1:20" ht="48" x14ac:dyDescent="0.2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17">
        <f t="shared" si="24"/>
        <v>0</v>
      </c>
      <c r="P434">
        <f t="shared" si="27"/>
        <v>0</v>
      </c>
      <c r="Q434" s="12" t="s">
        <v>8331</v>
      </c>
      <c r="R434" t="s">
        <v>8333</v>
      </c>
      <c r="S434" s="15">
        <f t="shared" si="25"/>
        <v>41773.008738425924</v>
      </c>
      <c r="T434" s="15">
        <f t="shared" si="26"/>
        <v>41803.008738425924</v>
      </c>
    </row>
    <row r="435" spans="1:20" ht="48" x14ac:dyDescent="0.2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17">
        <f t="shared" si="24"/>
        <v>0</v>
      </c>
      <c r="P435">
        <f t="shared" si="27"/>
        <v>3</v>
      </c>
      <c r="Q435" s="12" t="s">
        <v>8331</v>
      </c>
      <c r="R435" t="s">
        <v>8333</v>
      </c>
      <c r="S435" s="15">
        <f t="shared" si="25"/>
        <v>42413.649641203709</v>
      </c>
      <c r="T435" s="15">
        <f t="shared" si="26"/>
        <v>42443.607974537037</v>
      </c>
    </row>
    <row r="436" spans="1:20" ht="48" x14ac:dyDescent="0.2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17">
        <f t="shared" si="24"/>
        <v>0</v>
      </c>
      <c r="P436">
        <f t="shared" si="27"/>
        <v>25</v>
      </c>
      <c r="Q436" s="12" t="s">
        <v>8317</v>
      </c>
      <c r="R436" t="s">
        <v>8346</v>
      </c>
      <c r="S436" s="15">
        <f t="shared" si="25"/>
        <v>42326.685428240744</v>
      </c>
      <c r="T436" s="15">
        <f t="shared" si="26"/>
        <v>42371.685428240744</v>
      </c>
    </row>
    <row r="437" spans="1:20" ht="48" x14ac:dyDescent="0.2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17">
        <f t="shared" si="24"/>
        <v>0</v>
      </c>
      <c r="P437">
        <f t="shared" si="27"/>
        <v>10.5</v>
      </c>
      <c r="Q437" s="12" t="s">
        <v>8317</v>
      </c>
      <c r="R437" t="s">
        <v>8346</v>
      </c>
      <c r="S437" s="15">
        <f t="shared" si="25"/>
        <v>41859.925856481481</v>
      </c>
      <c r="T437" s="15">
        <f t="shared" si="26"/>
        <v>41889.925856481481</v>
      </c>
    </row>
    <row r="438" spans="1:20" ht="48" x14ac:dyDescent="0.2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17">
        <f t="shared" si="24"/>
        <v>0</v>
      </c>
      <c r="P438">
        <f t="shared" si="27"/>
        <v>21.25</v>
      </c>
      <c r="Q438" s="12" t="s">
        <v>8317</v>
      </c>
      <c r="R438" t="s">
        <v>8346</v>
      </c>
      <c r="S438" s="15">
        <f t="shared" si="25"/>
        <v>41767.587094907409</v>
      </c>
      <c r="T438" s="15">
        <f t="shared" si="26"/>
        <v>41782.587094907409</v>
      </c>
    </row>
    <row r="439" spans="1:20" ht="48" x14ac:dyDescent="0.2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17">
        <f t="shared" si="24"/>
        <v>0</v>
      </c>
      <c r="P439">
        <f t="shared" si="27"/>
        <v>10</v>
      </c>
      <c r="Q439" s="12" t="s">
        <v>8317</v>
      </c>
      <c r="R439" t="s">
        <v>8346</v>
      </c>
      <c r="S439" s="15">
        <f t="shared" si="25"/>
        <v>41830.033958333333</v>
      </c>
      <c r="T439" s="15">
        <f t="shared" si="26"/>
        <v>41860.033958333333</v>
      </c>
    </row>
    <row r="440" spans="1:20" ht="48" x14ac:dyDescent="0.2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17">
        <f t="shared" si="24"/>
        <v>0</v>
      </c>
      <c r="P440">
        <f t="shared" si="27"/>
        <v>0</v>
      </c>
      <c r="Q440" s="12" t="s">
        <v>8336</v>
      </c>
      <c r="R440" t="s">
        <v>8348</v>
      </c>
      <c r="S440" s="15">
        <f t="shared" si="25"/>
        <v>42678.586655092593</v>
      </c>
      <c r="T440" s="15">
        <f t="shared" si="26"/>
        <v>42708.628321759257</v>
      </c>
    </row>
    <row r="441" spans="1:20" ht="48" x14ac:dyDescent="0.2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17">
        <f t="shared" si="24"/>
        <v>0</v>
      </c>
      <c r="P441">
        <f t="shared" si="27"/>
        <v>1</v>
      </c>
      <c r="Q441" s="12" t="s">
        <v>8336</v>
      </c>
      <c r="R441" t="s">
        <v>8348</v>
      </c>
      <c r="S441" s="15">
        <f t="shared" si="25"/>
        <v>42413.433831018512</v>
      </c>
      <c r="T441" s="15">
        <f t="shared" si="26"/>
        <v>42443.392164351855</v>
      </c>
    </row>
    <row r="442" spans="1:20" ht="16" x14ac:dyDescent="0.2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17">
        <f t="shared" si="24"/>
        <v>0</v>
      </c>
      <c r="P442">
        <f t="shared" si="27"/>
        <v>25</v>
      </c>
      <c r="Q442" s="12" t="s">
        <v>8336</v>
      </c>
      <c r="R442" t="s">
        <v>8348</v>
      </c>
      <c r="S442" s="15">
        <f t="shared" si="25"/>
        <v>42206.763217592597</v>
      </c>
      <c r="T442" s="15">
        <f t="shared" si="26"/>
        <v>42236.763217592597</v>
      </c>
    </row>
    <row r="443" spans="1:20" ht="32" x14ac:dyDescent="0.2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17">
        <f t="shared" si="24"/>
        <v>0</v>
      </c>
      <c r="P443">
        <f t="shared" si="27"/>
        <v>1</v>
      </c>
      <c r="Q443" s="12" t="s">
        <v>8336</v>
      </c>
      <c r="R443" t="s">
        <v>8348</v>
      </c>
      <c r="S443" s="15">
        <f t="shared" si="25"/>
        <v>42023.143414351856</v>
      </c>
      <c r="T443" s="15">
        <f t="shared" si="26"/>
        <v>42053.143414351856</v>
      </c>
    </row>
    <row r="444" spans="1:20" ht="48" x14ac:dyDescent="0.2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17">
        <f t="shared" si="24"/>
        <v>0</v>
      </c>
      <c r="P444">
        <f t="shared" si="27"/>
        <v>0</v>
      </c>
      <c r="Q444" s="12" t="s">
        <v>8336</v>
      </c>
      <c r="R444" t="s">
        <v>8348</v>
      </c>
      <c r="S444" s="15">
        <f t="shared" si="25"/>
        <v>42329.58839120371</v>
      </c>
      <c r="T444" s="15">
        <f t="shared" si="26"/>
        <v>42359.58839120371</v>
      </c>
    </row>
    <row r="445" spans="1:20" ht="48" x14ac:dyDescent="0.2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17">
        <f t="shared" si="24"/>
        <v>0</v>
      </c>
      <c r="P445">
        <f t="shared" si="27"/>
        <v>0</v>
      </c>
      <c r="Q445" s="12" t="s">
        <v>8336</v>
      </c>
      <c r="R445" t="s">
        <v>8348</v>
      </c>
      <c r="S445" s="15">
        <f t="shared" si="25"/>
        <v>42651.006273148145</v>
      </c>
      <c r="T445" s="15">
        <f t="shared" si="26"/>
        <v>42711.047939814816</v>
      </c>
    </row>
    <row r="446" spans="1:20" ht="48" x14ac:dyDescent="0.2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17">
        <f t="shared" si="24"/>
        <v>0</v>
      </c>
      <c r="P446">
        <f t="shared" si="27"/>
        <v>0</v>
      </c>
      <c r="Q446" s="12" t="s">
        <v>8336</v>
      </c>
      <c r="R446" t="s">
        <v>8348</v>
      </c>
      <c r="S446" s="15">
        <f t="shared" si="25"/>
        <v>41800.819571759261</v>
      </c>
      <c r="T446" s="15">
        <f t="shared" si="26"/>
        <v>41830.819571759261</v>
      </c>
    </row>
    <row r="447" spans="1:20" ht="48" x14ac:dyDescent="0.2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17">
        <f t="shared" si="24"/>
        <v>0</v>
      </c>
      <c r="P447">
        <f t="shared" si="27"/>
        <v>0</v>
      </c>
      <c r="Q447" s="12" t="s">
        <v>8336</v>
      </c>
      <c r="R447" t="s">
        <v>8348</v>
      </c>
      <c r="S447" s="15">
        <f t="shared" si="25"/>
        <v>41847.930694444447</v>
      </c>
      <c r="T447" s="15">
        <f t="shared" si="26"/>
        <v>41877.930694444447</v>
      </c>
    </row>
    <row r="448" spans="1:20" ht="32" x14ac:dyDescent="0.2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17">
        <f t="shared" si="24"/>
        <v>0</v>
      </c>
      <c r="P448">
        <f t="shared" si="27"/>
        <v>103.33</v>
      </c>
      <c r="Q448" s="12" t="s">
        <v>8331</v>
      </c>
      <c r="R448" t="s">
        <v>8332</v>
      </c>
      <c r="S448" s="15">
        <f t="shared" si="25"/>
        <v>42712.300567129627</v>
      </c>
      <c r="T448" s="15">
        <f t="shared" si="26"/>
        <v>42742.300567129627</v>
      </c>
    </row>
    <row r="449" spans="1:20" ht="48" x14ac:dyDescent="0.2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17">
        <f t="shared" si="24"/>
        <v>0</v>
      </c>
      <c r="P449">
        <f t="shared" si="27"/>
        <v>5</v>
      </c>
      <c r="Q449" s="12" t="s">
        <v>8331</v>
      </c>
      <c r="R449" t="s">
        <v>8332</v>
      </c>
      <c r="S449" s="15">
        <f t="shared" si="25"/>
        <v>41951.973229166666</v>
      </c>
      <c r="T449" s="15">
        <f t="shared" si="26"/>
        <v>41981.973229166666</v>
      </c>
    </row>
    <row r="450" spans="1:20" ht="48" x14ac:dyDescent="0.2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17">
        <f t="shared" ref="O450:O513" si="28">ROUND(E450/D450*100,0)</f>
        <v>0</v>
      </c>
      <c r="P450">
        <f t="shared" si="27"/>
        <v>25</v>
      </c>
      <c r="Q450" s="12" t="s">
        <v>8331</v>
      </c>
      <c r="R450" t="s">
        <v>8332</v>
      </c>
      <c r="S450" s="15">
        <f t="shared" ref="S450:S513" si="29">(((J450/60/60/24)+DATE(1970,1,1)))</f>
        <v>41843.772789351853</v>
      </c>
      <c r="T450" s="15">
        <f t="shared" ref="T450:T513" si="30">(((I450/60/60/24)+DATE(1970,1,1)))</f>
        <v>41903.772789351853</v>
      </c>
    </row>
    <row r="451" spans="1:20" ht="32" x14ac:dyDescent="0.2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17">
        <f t="shared" si="28"/>
        <v>0</v>
      </c>
      <c r="P451">
        <f t="shared" ref="P451:P514" si="31">IFERROR(ROUND(E451/L451, 2), 0)</f>
        <v>21.25</v>
      </c>
      <c r="Q451" s="12" t="s">
        <v>8331</v>
      </c>
      <c r="R451" t="s">
        <v>8332</v>
      </c>
      <c r="S451" s="15">
        <f t="shared" si="29"/>
        <v>41832.086377314816</v>
      </c>
      <c r="T451" s="15">
        <f t="shared" si="30"/>
        <v>41867.086377314816</v>
      </c>
    </row>
    <row r="452" spans="1:20" ht="48" x14ac:dyDescent="0.2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17">
        <f t="shared" si="28"/>
        <v>0</v>
      </c>
      <c r="P452">
        <f t="shared" si="31"/>
        <v>11.92</v>
      </c>
      <c r="Q452" s="12" t="s">
        <v>8331</v>
      </c>
      <c r="R452" t="s">
        <v>8332</v>
      </c>
      <c r="S452" s="15">
        <f t="shared" si="29"/>
        <v>41536.509097222224</v>
      </c>
      <c r="T452" s="15">
        <f t="shared" si="30"/>
        <v>41566.509097222224</v>
      </c>
    </row>
    <row r="453" spans="1:20" ht="48" x14ac:dyDescent="0.2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17">
        <f t="shared" si="28"/>
        <v>0</v>
      </c>
      <c r="P453">
        <f t="shared" si="31"/>
        <v>50.91</v>
      </c>
      <c r="Q453" s="12" t="s">
        <v>8331</v>
      </c>
      <c r="R453" t="s">
        <v>8332</v>
      </c>
      <c r="S453" s="15">
        <f t="shared" si="29"/>
        <v>41255.833611111113</v>
      </c>
      <c r="T453" s="15">
        <f t="shared" si="30"/>
        <v>41285.833611111113</v>
      </c>
    </row>
    <row r="454" spans="1:20" ht="48" x14ac:dyDescent="0.2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17">
        <f t="shared" si="28"/>
        <v>0</v>
      </c>
      <c r="P454">
        <f t="shared" si="31"/>
        <v>0</v>
      </c>
      <c r="Q454" s="12" t="s">
        <v>8331</v>
      </c>
      <c r="R454" t="s">
        <v>8332</v>
      </c>
      <c r="S454" s="15">
        <f t="shared" si="29"/>
        <v>41927.235636574071</v>
      </c>
      <c r="T454" s="15">
        <f t="shared" si="30"/>
        <v>41957.277303240742</v>
      </c>
    </row>
    <row r="455" spans="1:20" ht="48" x14ac:dyDescent="0.2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17">
        <f t="shared" si="28"/>
        <v>0</v>
      </c>
      <c r="P455">
        <f t="shared" si="31"/>
        <v>1</v>
      </c>
      <c r="Q455" s="12" t="s">
        <v>8331</v>
      </c>
      <c r="R455" t="s">
        <v>8332</v>
      </c>
      <c r="S455" s="15">
        <f t="shared" si="29"/>
        <v>42397.679513888885</v>
      </c>
      <c r="T455" s="15">
        <f t="shared" si="30"/>
        <v>42411.679513888885</v>
      </c>
    </row>
    <row r="456" spans="1:20" ht="48" x14ac:dyDescent="0.2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17">
        <f t="shared" si="28"/>
        <v>0</v>
      </c>
      <c r="P456">
        <f t="shared" si="31"/>
        <v>0</v>
      </c>
      <c r="Q456" s="12" t="s">
        <v>8331</v>
      </c>
      <c r="R456" t="s">
        <v>8332</v>
      </c>
      <c r="S456" s="15">
        <f t="shared" si="29"/>
        <v>40355.024953703702</v>
      </c>
      <c r="T456" s="15">
        <f t="shared" si="30"/>
        <v>40390</v>
      </c>
    </row>
    <row r="457" spans="1:20" ht="48" x14ac:dyDescent="0.2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17">
        <f t="shared" si="28"/>
        <v>0</v>
      </c>
      <c r="P457">
        <f t="shared" si="31"/>
        <v>19.670000000000002</v>
      </c>
      <c r="Q457" s="12" t="s">
        <v>8331</v>
      </c>
      <c r="R457" t="s">
        <v>8332</v>
      </c>
      <c r="S457" s="15">
        <f t="shared" si="29"/>
        <v>42520.847384259265</v>
      </c>
      <c r="T457" s="15">
        <f t="shared" si="30"/>
        <v>42550.847384259265</v>
      </c>
    </row>
    <row r="458" spans="1:20" ht="48" x14ac:dyDescent="0.2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17">
        <f t="shared" si="28"/>
        <v>0</v>
      </c>
      <c r="P458">
        <f t="shared" si="31"/>
        <v>12.5</v>
      </c>
      <c r="Q458" s="12" t="s">
        <v>8331</v>
      </c>
      <c r="R458" t="s">
        <v>8332</v>
      </c>
      <c r="S458" s="15">
        <f t="shared" si="29"/>
        <v>41683.832280092596</v>
      </c>
      <c r="T458" s="15">
        <f t="shared" si="30"/>
        <v>41713.790613425925</v>
      </c>
    </row>
    <row r="459" spans="1:20" ht="48" x14ac:dyDescent="0.2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17">
        <f t="shared" si="28"/>
        <v>0</v>
      </c>
      <c r="P459">
        <f t="shared" si="31"/>
        <v>8.5</v>
      </c>
      <c r="Q459" s="12" t="s">
        <v>8331</v>
      </c>
      <c r="R459" t="s">
        <v>8332</v>
      </c>
      <c r="S459" s="15">
        <f t="shared" si="29"/>
        <v>41974.911087962959</v>
      </c>
      <c r="T459" s="15">
        <f t="shared" si="30"/>
        <v>42014.332638888889</v>
      </c>
    </row>
    <row r="460" spans="1:20" ht="48" x14ac:dyDescent="0.2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17">
        <f t="shared" si="28"/>
        <v>0</v>
      </c>
      <c r="P460">
        <f t="shared" si="31"/>
        <v>0</v>
      </c>
      <c r="Q460" s="12" t="s">
        <v>8317</v>
      </c>
      <c r="R460" t="s">
        <v>8318</v>
      </c>
      <c r="S460" s="15">
        <f t="shared" si="29"/>
        <v>42167.813703703709</v>
      </c>
      <c r="T460" s="15">
        <f t="shared" si="30"/>
        <v>42197.813703703709</v>
      </c>
    </row>
    <row r="461" spans="1:20" ht="48" x14ac:dyDescent="0.2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17">
        <f t="shared" si="28"/>
        <v>0</v>
      </c>
      <c r="P461">
        <f t="shared" si="31"/>
        <v>0</v>
      </c>
      <c r="Q461" s="12" t="s">
        <v>8317</v>
      </c>
      <c r="R461" t="s">
        <v>8318</v>
      </c>
      <c r="S461" s="15">
        <f t="shared" si="29"/>
        <v>41897.702199074076</v>
      </c>
      <c r="T461" s="15">
        <f t="shared" si="30"/>
        <v>41918.208333333336</v>
      </c>
    </row>
    <row r="462" spans="1:20" ht="48" x14ac:dyDescent="0.2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17">
        <f t="shared" si="28"/>
        <v>0</v>
      </c>
      <c r="P462">
        <f t="shared" si="31"/>
        <v>1</v>
      </c>
      <c r="Q462" s="12" t="s">
        <v>8317</v>
      </c>
      <c r="R462" t="s">
        <v>8318</v>
      </c>
      <c r="S462" s="15">
        <f t="shared" si="29"/>
        <v>42515.727650462963</v>
      </c>
      <c r="T462" s="15">
        <f t="shared" si="30"/>
        <v>42545.727650462963</v>
      </c>
    </row>
    <row r="463" spans="1:20" ht="48" x14ac:dyDescent="0.2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17">
        <f t="shared" si="28"/>
        <v>0</v>
      </c>
      <c r="P463">
        <f t="shared" si="31"/>
        <v>0</v>
      </c>
      <c r="Q463" s="12" t="s">
        <v>8317</v>
      </c>
      <c r="R463" t="s">
        <v>8318</v>
      </c>
      <c r="S463" s="15">
        <f t="shared" si="29"/>
        <v>42060.001805555556</v>
      </c>
      <c r="T463" s="15">
        <f t="shared" si="30"/>
        <v>42094.985416666663</v>
      </c>
    </row>
    <row r="464" spans="1:20" ht="48" x14ac:dyDescent="0.2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17">
        <f t="shared" si="28"/>
        <v>0</v>
      </c>
      <c r="P464">
        <f t="shared" si="31"/>
        <v>13</v>
      </c>
      <c r="Q464" s="12" t="s">
        <v>8317</v>
      </c>
      <c r="R464" t="s">
        <v>8318</v>
      </c>
      <c r="S464" s="15">
        <f t="shared" si="29"/>
        <v>42615.79896990741</v>
      </c>
      <c r="T464" s="15">
        <f t="shared" si="30"/>
        <v>42660.79896990741</v>
      </c>
    </row>
    <row r="465" spans="1:20" ht="48" x14ac:dyDescent="0.2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17">
        <f t="shared" si="28"/>
        <v>0</v>
      </c>
      <c r="P465">
        <f t="shared" si="31"/>
        <v>54</v>
      </c>
      <c r="Q465" s="12" t="s">
        <v>8317</v>
      </c>
      <c r="R465" t="s">
        <v>8318</v>
      </c>
      <c r="S465" s="15">
        <f t="shared" si="29"/>
        <v>42360.932152777779</v>
      </c>
      <c r="T465" s="15">
        <f t="shared" si="30"/>
        <v>42420.932152777779</v>
      </c>
    </row>
    <row r="466" spans="1:20" ht="48" x14ac:dyDescent="0.2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17">
        <f t="shared" si="28"/>
        <v>0</v>
      </c>
      <c r="P466">
        <f t="shared" si="31"/>
        <v>0</v>
      </c>
      <c r="Q466" s="12" t="s">
        <v>8317</v>
      </c>
      <c r="R466" t="s">
        <v>8318</v>
      </c>
      <c r="S466" s="15">
        <f t="shared" si="29"/>
        <v>42198.775787037041</v>
      </c>
      <c r="T466" s="15">
        <f t="shared" si="30"/>
        <v>42227.775787037041</v>
      </c>
    </row>
    <row r="467" spans="1:20" ht="32" x14ac:dyDescent="0.2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17">
        <f t="shared" si="28"/>
        <v>0</v>
      </c>
      <c r="P467">
        <f t="shared" si="31"/>
        <v>0</v>
      </c>
      <c r="Q467" s="12" t="s">
        <v>8317</v>
      </c>
      <c r="R467" t="s">
        <v>8318</v>
      </c>
      <c r="S467" s="15">
        <f t="shared" si="29"/>
        <v>42708.842245370368</v>
      </c>
      <c r="T467" s="15">
        <f t="shared" si="30"/>
        <v>42738.842245370368</v>
      </c>
    </row>
    <row r="468" spans="1:20" ht="48" x14ac:dyDescent="0.2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17">
        <f t="shared" si="28"/>
        <v>0</v>
      </c>
      <c r="P468">
        <f t="shared" si="31"/>
        <v>0</v>
      </c>
      <c r="Q468" s="12" t="s">
        <v>8317</v>
      </c>
      <c r="R468" t="s">
        <v>8318</v>
      </c>
      <c r="S468" s="15">
        <f t="shared" si="29"/>
        <v>42101.633703703701</v>
      </c>
      <c r="T468" s="15">
        <f t="shared" si="30"/>
        <v>42161.633703703701</v>
      </c>
    </row>
    <row r="469" spans="1:20" ht="48" x14ac:dyDescent="0.2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17">
        <f t="shared" si="28"/>
        <v>0</v>
      </c>
      <c r="P469">
        <f t="shared" si="31"/>
        <v>0</v>
      </c>
      <c r="Q469" s="12" t="s">
        <v>8317</v>
      </c>
      <c r="R469" t="s">
        <v>8318</v>
      </c>
      <c r="S469" s="15">
        <f t="shared" si="29"/>
        <v>42103.676180555558</v>
      </c>
      <c r="T469" s="15">
        <f t="shared" si="30"/>
        <v>42115.676180555558</v>
      </c>
    </row>
    <row r="470" spans="1:20" ht="48" x14ac:dyDescent="0.2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17">
        <f t="shared" si="28"/>
        <v>0</v>
      </c>
      <c r="P470">
        <f t="shared" si="31"/>
        <v>25</v>
      </c>
      <c r="Q470" s="12" t="s">
        <v>8317</v>
      </c>
      <c r="R470" t="s">
        <v>8318</v>
      </c>
      <c r="S470" s="15">
        <f t="shared" si="29"/>
        <v>41954.722916666666</v>
      </c>
      <c r="T470" s="15">
        <f t="shared" si="30"/>
        <v>42014.722916666666</v>
      </c>
    </row>
    <row r="471" spans="1:20" ht="32" x14ac:dyDescent="0.2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17">
        <f t="shared" si="28"/>
        <v>0</v>
      </c>
      <c r="P471">
        <f t="shared" si="31"/>
        <v>0</v>
      </c>
      <c r="Q471" s="12" t="s">
        <v>8317</v>
      </c>
      <c r="R471" t="s">
        <v>8318</v>
      </c>
      <c r="S471" s="15">
        <f t="shared" si="29"/>
        <v>42130.78361111111</v>
      </c>
      <c r="T471" s="15">
        <f t="shared" si="30"/>
        <v>42160.78361111111</v>
      </c>
    </row>
    <row r="472" spans="1:20" ht="32" x14ac:dyDescent="0.2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17">
        <f t="shared" si="28"/>
        <v>0</v>
      </c>
      <c r="P472">
        <f t="shared" si="31"/>
        <v>0</v>
      </c>
      <c r="Q472" s="12" t="s">
        <v>8317</v>
      </c>
      <c r="R472" t="s">
        <v>8318</v>
      </c>
      <c r="S472" s="15">
        <f t="shared" si="29"/>
        <v>42264.620115740734</v>
      </c>
      <c r="T472" s="15">
        <f t="shared" si="30"/>
        <v>42294.620115740734</v>
      </c>
    </row>
    <row r="473" spans="1:20" ht="48" x14ac:dyDescent="0.2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17">
        <f t="shared" si="28"/>
        <v>0</v>
      </c>
      <c r="P473">
        <f t="shared" si="31"/>
        <v>0</v>
      </c>
      <c r="Q473" s="12" t="s">
        <v>8317</v>
      </c>
      <c r="R473" t="s">
        <v>8318</v>
      </c>
      <c r="S473" s="15">
        <f t="shared" si="29"/>
        <v>41978.930972222224</v>
      </c>
      <c r="T473" s="15">
        <f t="shared" si="30"/>
        <v>42035.027083333334</v>
      </c>
    </row>
    <row r="474" spans="1:20" ht="48" x14ac:dyDescent="0.2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17">
        <f t="shared" si="28"/>
        <v>0</v>
      </c>
      <c r="P474">
        <f t="shared" si="31"/>
        <v>2</v>
      </c>
      <c r="Q474" s="12" t="s">
        <v>8317</v>
      </c>
      <c r="R474" t="s">
        <v>8318</v>
      </c>
      <c r="S474" s="15">
        <f t="shared" si="29"/>
        <v>42377.70694444445</v>
      </c>
      <c r="T474" s="15">
        <f t="shared" si="30"/>
        <v>42407.70694444445</v>
      </c>
    </row>
    <row r="475" spans="1:20" ht="48" x14ac:dyDescent="0.2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17">
        <f t="shared" si="28"/>
        <v>0</v>
      </c>
      <c r="P475">
        <f t="shared" si="31"/>
        <v>0</v>
      </c>
      <c r="Q475" s="12" t="s">
        <v>8317</v>
      </c>
      <c r="R475" t="s">
        <v>8318</v>
      </c>
      <c r="S475" s="15">
        <f t="shared" si="29"/>
        <v>42466.858888888892</v>
      </c>
      <c r="T475" s="15">
        <f t="shared" si="30"/>
        <v>42490.916666666672</v>
      </c>
    </row>
    <row r="476" spans="1:20" ht="48" x14ac:dyDescent="0.2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17">
        <f t="shared" si="28"/>
        <v>0</v>
      </c>
      <c r="P476">
        <f t="shared" si="31"/>
        <v>0</v>
      </c>
      <c r="Q476" s="12" t="s">
        <v>8317</v>
      </c>
      <c r="R476" t="s">
        <v>8318</v>
      </c>
      <c r="S476" s="15">
        <f t="shared" si="29"/>
        <v>42322.011574074073</v>
      </c>
      <c r="T476" s="15">
        <f t="shared" si="30"/>
        <v>42367.011574074073</v>
      </c>
    </row>
    <row r="477" spans="1:20" ht="32" x14ac:dyDescent="0.2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17">
        <f t="shared" si="28"/>
        <v>0</v>
      </c>
      <c r="P477">
        <f t="shared" si="31"/>
        <v>0</v>
      </c>
      <c r="Q477" s="12" t="s">
        <v>8317</v>
      </c>
      <c r="R477" t="s">
        <v>8318</v>
      </c>
      <c r="S477" s="15">
        <f t="shared" si="29"/>
        <v>42248.934675925921</v>
      </c>
      <c r="T477" s="15">
        <f t="shared" si="30"/>
        <v>42303.934675925921</v>
      </c>
    </row>
    <row r="478" spans="1:20" ht="48" x14ac:dyDescent="0.2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17">
        <f t="shared" si="28"/>
        <v>0</v>
      </c>
      <c r="P478">
        <f t="shared" si="31"/>
        <v>0</v>
      </c>
      <c r="Q478" s="12" t="s">
        <v>8317</v>
      </c>
      <c r="R478" t="s">
        <v>8318</v>
      </c>
      <c r="S478" s="15">
        <f t="shared" si="29"/>
        <v>42346.736400462964</v>
      </c>
      <c r="T478" s="15">
        <f t="shared" si="30"/>
        <v>42386.958333333328</v>
      </c>
    </row>
    <row r="479" spans="1:20" ht="48" x14ac:dyDescent="0.2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17">
        <f t="shared" si="28"/>
        <v>0</v>
      </c>
      <c r="P479">
        <f t="shared" si="31"/>
        <v>50</v>
      </c>
      <c r="Q479" s="12" t="s">
        <v>8317</v>
      </c>
      <c r="R479" t="s">
        <v>8318</v>
      </c>
      <c r="S479" s="15">
        <f t="shared" si="29"/>
        <v>42063.721817129626</v>
      </c>
      <c r="T479" s="15">
        <f t="shared" si="30"/>
        <v>42108.680150462969</v>
      </c>
    </row>
    <row r="480" spans="1:20" ht="48" x14ac:dyDescent="0.2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17">
        <f t="shared" si="28"/>
        <v>0</v>
      </c>
      <c r="P480">
        <f t="shared" si="31"/>
        <v>0</v>
      </c>
      <c r="Q480" s="12" t="s">
        <v>8317</v>
      </c>
      <c r="R480" t="s">
        <v>8318</v>
      </c>
      <c r="S480" s="15">
        <f t="shared" si="29"/>
        <v>42380.812627314815</v>
      </c>
      <c r="T480" s="15">
        <f t="shared" si="30"/>
        <v>42410.812627314815</v>
      </c>
    </row>
    <row r="481" spans="1:20" ht="48" x14ac:dyDescent="0.2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17">
        <f t="shared" si="28"/>
        <v>0</v>
      </c>
      <c r="P481">
        <f t="shared" si="31"/>
        <v>20.5</v>
      </c>
      <c r="Q481" s="12" t="s">
        <v>8317</v>
      </c>
      <c r="R481" t="s">
        <v>8318</v>
      </c>
      <c r="S481" s="15">
        <f t="shared" si="29"/>
        <v>41961.18913194444</v>
      </c>
      <c r="T481" s="15">
        <f t="shared" si="30"/>
        <v>41991.18913194444</v>
      </c>
    </row>
    <row r="482" spans="1:20" ht="48" x14ac:dyDescent="0.2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17">
        <f t="shared" si="28"/>
        <v>0</v>
      </c>
      <c r="P482">
        <f t="shared" si="31"/>
        <v>0</v>
      </c>
      <c r="Q482" s="12" t="s">
        <v>8317</v>
      </c>
      <c r="R482" t="s">
        <v>8318</v>
      </c>
      <c r="S482" s="15">
        <f t="shared" si="29"/>
        <v>42150.777731481481</v>
      </c>
      <c r="T482" s="15">
        <f t="shared" si="30"/>
        <v>42180.777731481481</v>
      </c>
    </row>
    <row r="483" spans="1:20" ht="32" x14ac:dyDescent="0.2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17">
        <f t="shared" si="28"/>
        <v>0</v>
      </c>
      <c r="P483">
        <f t="shared" si="31"/>
        <v>50</v>
      </c>
      <c r="Q483" s="12" t="s">
        <v>8317</v>
      </c>
      <c r="R483" t="s">
        <v>8318</v>
      </c>
      <c r="S483" s="15">
        <f t="shared" si="29"/>
        <v>42215.662314814821</v>
      </c>
      <c r="T483" s="15">
        <f t="shared" si="30"/>
        <v>42245.662314814821</v>
      </c>
    </row>
    <row r="484" spans="1:20" ht="48" x14ac:dyDescent="0.2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17">
        <f t="shared" si="28"/>
        <v>0</v>
      </c>
      <c r="P484">
        <f t="shared" si="31"/>
        <v>10</v>
      </c>
      <c r="Q484" s="12" t="s">
        <v>8317</v>
      </c>
      <c r="R484" t="s">
        <v>8318</v>
      </c>
      <c r="S484" s="15">
        <f t="shared" si="29"/>
        <v>42017.843287037031</v>
      </c>
      <c r="T484" s="15">
        <f t="shared" si="30"/>
        <v>42047.843287037031</v>
      </c>
    </row>
    <row r="485" spans="1:20" ht="48" x14ac:dyDescent="0.2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17">
        <f t="shared" si="28"/>
        <v>0</v>
      </c>
      <c r="P485">
        <f t="shared" si="31"/>
        <v>0</v>
      </c>
      <c r="Q485" s="12" t="s">
        <v>8317</v>
      </c>
      <c r="R485" t="s">
        <v>8318</v>
      </c>
      <c r="S485" s="15">
        <f t="shared" si="29"/>
        <v>42592.836076388892</v>
      </c>
      <c r="T485" s="15">
        <f t="shared" si="30"/>
        <v>42622.836076388892</v>
      </c>
    </row>
    <row r="486" spans="1:20" ht="48" x14ac:dyDescent="0.2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17">
        <f t="shared" si="28"/>
        <v>0</v>
      </c>
      <c r="P486">
        <f t="shared" si="31"/>
        <v>0</v>
      </c>
      <c r="Q486" s="12" t="s">
        <v>8317</v>
      </c>
      <c r="R486" t="s">
        <v>8318</v>
      </c>
      <c r="S486" s="15">
        <f t="shared" si="29"/>
        <v>42669.870173611111</v>
      </c>
      <c r="T486" s="15">
        <f t="shared" si="30"/>
        <v>42699.911840277782</v>
      </c>
    </row>
    <row r="487" spans="1:20" ht="32" x14ac:dyDescent="0.2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17">
        <f t="shared" si="28"/>
        <v>0</v>
      </c>
      <c r="P487">
        <f t="shared" si="31"/>
        <v>0</v>
      </c>
      <c r="Q487" s="12" t="s">
        <v>8317</v>
      </c>
      <c r="R487" t="s">
        <v>8318</v>
      </c>
      <c r="S487" s="15">
        <f t="shared" si="29"/>
        <v>42213.013078703705</v>
      </c>
      <c r="T487" s="15">
        <f t="shared" si="30"/>
        <v>42242.013078703705</v>
      </c>
    </row>
    <row r="488" spans="1:20" ht="32" x14ac:dyDescent="0.2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17">
        <f t="shared" si="28"/>
        <v>0</v>
      </c>
      <c r="P488">
        <f t="shared" si="31"/>
        <v>0</v>
      </c>
      <c r="Q488" s="12" t="s">
        <v>8317</v>
      </c>
      <c r="R488" t="s">
        <v>8318</v>
      </c>
      <c r="S488" s="15">
        <f t="shared" si="29"/>
        <v>42237.016388888893</v>
      </c>
      <c r="T488" s="15">
        <f t="shared" si="30"/>
        <v>42282.016388888893</v>
      </c>
    </row>
    <row r="489" spans="1:20" ht="48" x14ac:dyDescent="0.2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17">
        <f t="shared" si="28"/>
        <v>0</v>
      </c>
      <c r="P489">
        <f t="shared" si="31"/>
        <v>18.329999999999998</v>
      </c>
      <c r="Q489" s="12" t="s">
        <v>8317</v>
      </c>
      <c r="R489" t="s">
        <v>8318</v>
      </c>
      <c r="S489" s="15">
        <f t="shared" si="29"/>
        <v>42248.793310185181</v>
      </c>
      <c r="T489" s="15">
        <f t="shared" si="30"/>
        <v>42278.793310185181</v>
      </c>
    </row>
    <row r="490" spans="1:20" ht="48" x14ac:dyDescent="0.2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17">
        <f t="shared" si="28"/>
        <v>0</v>
      </c>
      <c r="P490">
        <f t="shared" si="31"/>
        <v>0</v>
      </c>
      <c r="Q490" s="12" t="s">
        <v>8317</v>
      </c>
      <c r="R490" t="s">
        <v>8318</v>
      </c>
      <c r="S490" s="15">
        <f t="shared" si="29"/>
        <v>41954.838240740741</v>
      </c>
      <c r="T490" s="15">
        <f t="shared" si="30"/>
        <v>42014.838240740741</v>
      </c>
    </row>
    <row r="491" spans="1:20" ht="48" x14ac:dyDescent="0.2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17">
        <f t="shared" si="28"/>
        <v>0</v>
      </c>
      <c r="P491">
        <f t="shared" si="31"/>
        <v>30</v>
      </c>
      <c r="Q491" s="12" t="s">
        <v>8317</v>
      </c>
      <c r="R491" t="s">
        <v>8318</v>
      </c>
      <c r="S491" s="15">
        <f t="shared" si="29"/>
        <v>42179.653379629628</v>
      </c>
      <c r="T491" s="15">
        <f t="shared" si="30"/>
        <v>42210.915972222225</v>
      </c>
    </row>
    <row r="492" spans="1:20" ht="48" x14ac:dyDescent="0.2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17">
        <f t="shared" si="28"/>
        <v>0</v>
      </c>
      <c r="P492">
        <f t="shared" si="31"/>
        <v>0</v>
      </c>
      <c r="Q492" s="12" t="s">
        <v>8317</v>
      </c>
      <c r="R492" t="s">
        <v>8318</v>
      </c>
      <c r="S492" s="15">
        <f t="shared" si="29"/>
        <v>41968.262314814812</v>
      </c>
      <c r="T492" s="15">
        <f t="shared" si="30"/>
        <v>42008.262314814812</v>
      </c>
    </row>
    <row r="493" spans="1:20" ht="32" x14ac:dyDescent="0.2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17">
        <f t="shared" si="28"/>
        <v>0</v>
      </c>
      <c r="P493">
        <f t="shared" si="31"/>
        <v>25</v>
      </c>
      <c r="Q493" s="12" t="s">
        <v>8317</v>
      </c>
      <c r="R493" t="s">
        <v>8318</v>
      </c>
      <c r="S493" s="15">
        <f t="shared" si="29"/>
        <v>42064.794490740736</v>
      </c>
      <c r="T493" s="15">
        <f t="shared" si="30"/>
        <v>42094.752824074079</v>
      </c>
    </row>
    <row r="494" spans="1:20" ht="48" x14ac:dyDescent="0.2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17">
        <f t="shared" si="28"/>
        <v>0</v>
      </c>
      <c r="P494">
        <f t="shared" si="31"/>
        <v>0</v>
      </c>
      <c r="Q494" s="12" t="s">
        <v>8317</v>
      </c>
      <c r="R494" t="s">
        <v>8318</v>
      </c>
      <c r="S494" s="15">
        <f t="shared" si="29"/>
        <v>42276.120636574073</v>
      </c>
      <c r="T494" s="15">
        <f t="shared" si="30"/>
        <v>42306.120636574073</v>
      </c>
    </row>
    <row r="495" spans="1:20" ht="48" x14ac:dyDescent="0.2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17">
        <f t="shared" si="28"/>
        <v>0</v>
      </c>
      <c r="P495">
        <f t="shared" si="31"/>
        <v>50</v>
      </c>
      <c r="Q495" s="12" t="s">
        <v>8317</v>
      </c>
      <c r="R495" t="s">
        <v>8318</v>
      </c>
      <c r="S495" s="15">
        <f t="shared" si="29"/>
        <v>42194.648344907408</v>
      </c>
      <c r="T495" s="15">
        <f t="shared" si="30"/>
        <v>42224.648344907408</v>
      </c>
    </row>
    <row r="496" spans="1:20" ht="48" x14ac:dyDescent="0.2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17">
        <f t="shared" si="28"/>
        <v>0</v>
      </c>
      <c r="P496">
        <f t="shared" si="31"/>
        <v>1.5</v>
      </c>
      <c r="Q496" s="12" t="s">
        <v>8317</v>
      </c>
      <c r="R496" t="s">
        <v>8318</v>
      </c>
      <c r="S496" s="15">
        <f t="shared" si="29"/>
        <v>42031.362187499995</v>
      </c>
      <c r="T496" s="15">
        <f t="shared" si="30"/>
        <v>42061.362187499995</v>
      </c>
    </row>
    <row r="497" spans="1:20" ht="48" x14ac:dyDescent="0.2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17">
        <f t="shared" si="28"/>
        <v>0</v>
      </c>
      <c r="P497">
        <f t="shared" si="31"/>
        <v>0</v>
      </c>
      <c r="Q497" s="12" t="s">
        <v>8317</v>
      </c>
      <c r="R497" t="s">
        <v>8318</v>
      </c>
      <c r="S497" s="15">
        <f t="shared" si="29"/>
        <v>42717.121377314819</v>
      </c>
      <c r="T497" s="15">
        <f t="shared" si="30"/>
        <v>42745.372916666667</v>
      </c>
    </row>
    <row r="498" spans="1:20" ht="48" x14ac:dyDescent="0.2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17">
        <f t="shared" si="28"/>
        <v>0</v>
      </c>
      <c r="P498">
        <f t="shared" si="31"/>
        <v>10</v>
      </c>
      <c r="Q498" s="12" t="s">
        <v>8317</v>
      </c>
      <c r="R498" t="s">
        <v>8318</v>
      </c>
      <c r="S498" s="15">
        <f t="shared" si="29"/>
        <v>42262.849050925928</v>
      </c>
      <c r="T498" s="15">
        <f t="shared" si="30"/>
        <v>42292.849050925928</v>
      </c>
    </row>
    <row r="499" spans="1:20" ht="48" x14ac:dyDescent="0.2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17">
        <f t="shared" si="28"/>
        <v>0</v>
      </c>
      <c r="P499">
        <f t="shared" si="31"/>
        <v>0</v>
      </c>
      <c r="Q499" s="12" t="s">
        <v>8317</v>
      </c>
      <c r="R499" t="s">
        <v>8318</v>
      </c>
      <c r="S499" s="15">
        <f t="shared" si="29"/>
        <v>41976.88490740741</v>
      </c>
      <c r="T499" s="15">
        <f t="shared" si="30"/>
        <v>42006.88490740741</v>
      </c>
    </row>
    <row r="500" spans="1:20" ht="48" x14ac:dyDescent="0.2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17">
        <f t="shared" si="28"/>
        <v>0</v>
      </c>
      <c r="P500">
        <f t="shared" si="31"/>
        <v>0</v>
      </c>
      <c r="Q500" s="12" t="s">
        <v>8317</v>
      </c>
      <c r="R500" t="s">
        <v>8318</v>
      </c>
      <c r="S500" s="15">
        <f t="shared" si="29"/>
        <v>42157.916481481487</v>
      </c>
      <c r="T500" s="15">
        <f t="shared" si="30"/>
        <v>42187.916481481487</v>
      </c>
    </row>
    <row r="501" spans="1:20" ht="48" x14ac:dyDescent="0.2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17">
        <f t="shared" si="28"/>
        <v>0</v>
      </c>
      <c r="P501">
        <f t="shared" si="31"/>
        <v>0</v>
      </c>
      <c r="Q501" s="12" t="s">
        <v>8317</v>
      </c>
      <c r="R501" t="s">
        <v>8318</v>
      </c>
      <c r="S501" s="15">
        <f t="shared" si="29"/>
        <v>41956.853078703702</v>
      </c>
      <c r="T501" s="15">
        <f t="shared" si="30"/>
        <v>41991.853078703702</v>
      </c>
    </row>
    <row r="502" spans="1:20" ht="48" x14ac:dyDescent="0.2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17">
        <f t="shared" si="28"/>
        <v>0</v>
      </c>
      <c r="P502">
        <f t="shared" si="31"/>
        <v>0</v>
      </c>
      <c r="Q502" s="12" t="s">
        <v>8317</v>
      </c>
      <c r="R502" t="s">
        <v>8318</v>
      </c>
      <c r="S502" s="15">
        <f t="shared" si="29"/>
        <v>42444.268101851849</v>
      </c>
      <c r="T502" s="15">
        <f t="shared" si="30"/>
        <v>42474.268101851849</v>
      </c>
    </row>
    <row r="503" spans="1:20" ht="16" x14ac:dyDescent="0.2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17">
        <f t="shared" si="28"/>
        <v>0</v>
      </c>
      <c r="P503">
        <f t="shared" si="31"/>
        <v>52</v>
      </c>
      <c r="Q503" s="12" t="s">
        <v>8334</v>
      </c>
      <c r="R503" t="s">
        <v>8335</v>
      </c>
      <c r="S503" s="15">
        <f t="shared" si="29"/>
        <v>42107.679756944446</v>
      </c>
      <c r="T503" s="15">
        <f t="shared" si="30"/>
        <v>42137.679756944446</v>
      </c>
    </row>
    <row r="504" spans="1:20" ht="48" x14ac:dyDescent="0.2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17">
        <f t="shared" si="28"/>
        <v>0</v>
      </c>
      <c r="P504">
        <f t="shared" si="31"/>
        <v>0</v>
      </c>
      <c r="Q504" s="12" t="s">
        <v>8334</v>
      </c>
      <c r="R504" t="s">
        <v>8335</v>
      </c>
      <c r="S504" s="15">
        <f t="shared" si="29"/>
        <v>42342.03943287037</v>
      </c>
      <c r="T504" s="15">
        <f t="shared" si="30"/>
        <v>42372.03943287037</v>
      </c>
    </row>
    <row r="505" spans="1:20" ht="32" x14ac:dyDescent="0.2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17">
        <f t="shared" si="28"/>
        <v>0</v>
      </c>
      <c r="P505">
        <f t="shared" si="31"/>
        <v>15</v>
      </c>
      <c r="Q505" s="12" t="s">
        <v>8334</v>
      </c>
      <c r="R505" t="s">
        <v>8335</v>
      </c>
      <c r="S505" s="15">
        <f t="shared" si="29"/>
        <v>41919.140706018516</v>
      </c>
      <c r="T505" s="15">
        <f t="shared" si="30"/>
        <v>41949.182372685187</v>
      </c>
    </row>
    <row r="506" spans="1:20" ht="64" x14ac:dyDescent="0.2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17">
        <f t="shared" si="28"/>
        <v>0</v>
      </c>
      <c r="P506">
        <f t="shared" si="31"/>
        <v>0</v>
      </c>
      <c r="Q506" s="12" t="s">
        <v>8334</v>
      </c>
      <c r="R506" t="s">
        <v>8335</v>
      </c>
      <c r="S506" s="15">
        <f t="shared" si="29"/>
        <v>42224.408275462964</v>
      </c>
      <c r="T506" s="15">
        <f t="shared" si="30"/>
        <v>42254.408275462964</v>
      </c>
    </row>
    <row r="507" spans="1:20" ht="48" x14ac:dyDescent="0.2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17">
        <f t="shared" si="28"/>
        <v>0</v>
      </c>
      <c r="P507">
        <f t="shared" si="31"/>
        <v>0</v>
      </c>
      <c r="Q507" s="12" t="s">
        <v>8334</v>
      </c>
      <c r="R507" t="s">
        <v>8335</v>
      </c>
      <c r="S507" s="15">
        <f t="shared" si="29"/>
        <v>42655.736956018518</v>
      </c>
      <c r="T507" s="15">
        <f t="shared" si="30"/>
        <v>42700.778622685189</v>
      </c>
    </row>
    <row r="508" spans="1:20" ht="48" x14ac:dyDescent="0.2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17">
        <f t="shared" si="28"/>
        <v>0</v>
      </c>
      <c r="P508">
        <f t="shared" si="31"/>
        <v>5</v>
      </c>
      <c r="Q508" s="12" t="s">
        <v>8334</v>
      </c>
      <c r="R508" t="s">
        <v>8335</v>
      </c>
      <c r="S508" s="15">
        <f t="shared" si="29"/>
        <v>42019.737766203703</v>
      </c>
      <c r="T508" s="15">
        <f t="shared" si="30"/>
        <v>42077.625</v>
      </c>
    </row>
    <row r="509" spans="1:20" ht="48" x14ac:dyDescent="0.2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17">
        <f t="shared" si="28"/>
        <v>0</v>
      </c>
      <c r="P509">
        <f t="shared" si="31"/>
        <v>0</v>
      </c>
      <c r="Q509" s="12" t="s">
        <v>8334</v>
      </c>
      <c r="R509" t="s">
        <v>8335</v>
      </c>
      <c r="S509" s="15">
        <f t="shared" si="29"/>
        <v>41831.884108796294</v>
      </c>
      <c r="T509" s="15">
        <f t="shared" si="30"/>
        <v>41861.884108796294</v>
      </c>
    </row>
    <row r="510" spans="1:20" ht="16" x14ac:dyDescent="0.2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17">
        <f t="shared" si="28"/>
        <v>0</v>
      </c>
      <c r="P510">
        <f t="shared" si="31"/>
        <v>1</v>
      </c>
      <c r="Q510" s="12" t="s">
        <v>8334</v>
      </c>
      <c r="R510" t="s">
        <v>8335</v>
      </c>
      <c r="S510" s="15">
        <f t="shared" si="29"/>
        <v>42027.856990740736</v>
      </c>
      <c r="T510" s="15">
        <f t="shared" si="30"/>
        <v>42087.815324074079</v>
      </c>
    </row>
    <row r="511" spans="1:20" ht="48" x14ac:dyDescent="0.2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17">
        <f t="shared" si="28"/>
        <v>0</v>
      </c>
      <c r="P511">
        <f t="shared" si="31"/>
        <v>0</v>
      </c>
      <c r="Q511" s="12" t="s">
        <v>8334</v>
      </c>
      <c r="R511" t="s">
        <v>8335</v>
      </c>
      <c r="S511" s="15">
        <f t="shared" si="29"/>
        <v>41993.738298611104</v>
      </c>
      <c r="T511" s="15">
        <f t="shared" si="30"/>
        <v>42053.738298611104</v>
      </c>
    </row>
    <row r="512" spans="1:20" ht="32" x14ac:dyDescent="0.2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17">
        <f t="shared" si="28"/>
        <v>0</v>
      </c>
      <c r="P512">
        <f t="shared" si="31"/>
        <v>1</v>
      </c>
      <c r="Q512" s="12" t="s">
        <v>8334</v>
      </c>
      <c r="R512" t="s">
        <v>8335</v>
      </c>
      <c r="S512" s="15">
        <f t="shared" si="29"/>
        <v>42026.687453703707</v>
      </c>
      <c r="T512" s="15">
        <f t="shared" si="30"/>
        <v>42056.687453703707</v>
      </c>
    </row>
    <row r="513" spans="1:20" ht="32" x14ac:dyDescent="0.2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17">
        <f t="shared" si="28"/>
        <v>0</v>
      </c>
      <c r="P513">
        <f t="shared" si="31"/>
        <v>1</v>
      </c>
      <c r="Q513" s="12" t="s">
        <v>8334</v>
      </c>
      <c r="R513" t="s">
        <v>8335</v>
      </c>
      <c r="S513" s="15">
        <f t="shared" si="29"/>
        <v>42044.724953703699</v>
      </c>
      <c r="T513" s="15">
        <f t="shared" si="30"/>
        <v>42074.683287037042</v>
      </c>
    </row>
    <row r="514" spans="1:20" ht="48" x14ac:dyDescent="0.2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17">
        <f t="shared" ref="O514:O577" si="32">ROUND(E514/D514*100,0)</f>
        <v>0</v>
      </c>
      <c r="P514">
        <f t="shared" si="31"/>
        <v>8</v>
      </c>
      <c r="Q514" s="12" t="s">
        <v>8334</v>
      </c>
      <c r="R514" t="s">
        <v>8335</v>
      </c>
      <c r="S514" s="15">
        <f t="shared" ref="S514:S577" si="33">(((J514/60/60/24)+DATE(1970,1,1)))</f>
        <v>41974.704745370371</v>
      </c>
      <c r="T514" s="15">
        <f t="shared" ref="T514:T577" si="34">(((I514/60/60/24)+DATE(1970,1,1)))</f>
        <v>42004.704745370371</v>
      </c>
    </row>
    <row r="515" spans="1:20" ht="48" x14ac:dyDescent="0.2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17">
        <f t="shared" si="32"/>
        <v>0</v>
      </c>
      <c r="P515">
        <f t="shared" ref="P515:P578" si="35">IFERROR(ROUND(E515/L515, 2), 0)</f>
        <v>1</v>
      </c>
      <c r="Q515" s="12" t="s">
        <v>8334</v>
      </c>
      <c r="R515" t="s">
        <v>8335</v>
      </c>
      <c r="S515" s="15">
        <f t="shared" si="33"/>
        <v>42502.913761574076</v>
      </c>
      <c r="T515" s="15">
        <f t="shared" si="34"/>
        <v>42517.919444444444</v>
      </c>
    </row>
    <row r="516" spans="1:20" ht="48" x14ac:dyDescent="0.2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17">
        <f t="shared" si="32"/>
        <v>0</v>
      </c>
      <c r="P516">
        <f t="shared" si="35"/>
        <v>0</v>
      </c>
      <c r="Q516" s="12" t="s">
        <v>8334</v>
      </c>
      <c r="R516" t="s">
        <v>8335</v>
      </c>
      <c r="S516" s="15">
        <f t="shared" si="33"/>
        <v>42164.170046296291</v>
      </c>
      <c r="T516" s="15">
        <f t="shared" si="34"/>
        <v>42224.170046296291</v>
      </c>
    </row>
    <row r="517" spans="1:20" ht="32" x14ac:dyDescent="0.2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17">
        <f t="shared" si="32"/>
        <v>0</v>
      </c>
      <c r="P517">
        <f t="shared" si="35"/>
        <v>1</v>
      </c>
      <c r="Q517" s="12" t="s">
        <v>8334</v>
      </c>
      <c r="R517" t="s">
        <v>8335</v>
      </c>
      <c r="S517" s="15">
        <f t="shared" si="33"/>
        <v>42412.318668981476</v>
      </c>
      <c r="T517" s="15">
        <f t="shared" si="34"/>
        <v>42452.277002314819</v>
      </c>
    </row>
    <row r="518" spans="1:20" ht="32" x14ac:dyDescent="0.2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17">
        <f t="shared" si="32"/>
        <v>0</v>
      </c>
      <c r="P518">
        <f t="shared" si="35"/>
        <v>1</v>
      </c>
      <c r="Q518" s="12" t="s">
        <v>8334</v>
      </c>
      <c r="R518" t="s">
        <v>8335</v>
      </c>
      <c r="S518" s="15">
        <f t="shared" si="33"/>
        <v>42045.784155092595</v>
      </c>
      <c r="T518" s="15">
        <f t="shared" si="34"/>
        <v>42075.742488425924</v>
      </c>
    </row>
    <row r="519" spans="1:20" ht="32" x14ac:dyDescent="0.2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17">
        <f t="shared" si="32"/>
        <v>0</v>
      </c>
      <c r="P519">
        <f t="shared" si="35"/>
        <v>1</v>
      </c>
      <c r="Q519" s="12" t="s">
        <v>8334</v>
      </c>
      <c r="R519" t="s">
        <v>8335</v>
      </c>
      <c r="S519" s="15">
        <f t="shared" si="33"/>
        <v>42489.099687499998</v>
      </c>
      <c r="T519" s="15">
        <f t="shared" si="34"/>
        <v>42549.099687499998</v>
      </c>
    </row>
    <row r="520" spans="1:20" ht="48" x14ac:dyDescent="0.2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17">
        <f t="shared" si="32"/>
        <v>0</v>
      </c>
      <c r="P520">
        <f t="shared" si="35"/>
        <v>1</v>
      </c>
      <c r="Q520" s="12" t="s">
        <v>8334</v>
      </c>
      <c r="R520" t="s">
        <v>8335</v>
      </c>
      <c r="S520" s="15">
        <f t="shared" si="33"/>
        <v>42041.218715277777</v>
      </c>
      <c r="T520" s="15">
        <f t="shared" si="34"/>
        <v>42071.218715277777</v>
      </c>
    </row>
    <row r="521" spans="1:20" ht="48" x14ac:dyDescent="0.2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17">
        <f t="shared" si="32"/>
        <v>0</v>
      </c>
      <c r="P521">
        <f t="shared" si="35"/>
        <v>0</v>
      </c>
      <c r="Q521" s="12" t="s">
        <v>8334</v>
      </c>
      <c r="R521" t="s">
        <v>8335</v>
      </c>
      <c r="S521" s="15">
        <f t="shared" si="33"/>
        <v>42397.89980324074</v>
      </c>
      <c r="T521" s="15">
        <f t="shared" si="34"/>
        <v>42427.89980324074</v>
      </c>
    </row>
    <row r="522" spans="1:20" ht="48" x14ac:dyDescent="0.2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17">
        <f t="shared" si="32"/>
        <v>0</v>
      </c>
      <c r="P522">
        <f t="shared" si="35"/>
        <v>13</v>
      </c>
      <c r="Q522" s="12" t="s">
        <v>8334</v>
      </c>
      <c r="R522" t="s">
        <v>8335</v>
      </c>
      <c r="S522" s="15">
        <f t="shared" si="33"/>
        <v>42180.18604166666</v>
      </c>
      <c r="T522" s="15">
        <f t="shared" si="34"/>
        <v>42220.18604166666</v>
      </c>
    </row>
    <row r="523" spans="1:20" ht="48" x14ac:dyDescent="0.2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17">
        <f t="shared" si="32"/>
        <v>0</v>
      </c>
      <c r="P523">
        <f t="shared" si="35"/>
        <v>306</v>
      </c>
      <c r="Q523" s="12" t="s">
        <v>8334</v>
      </c>
      <c r="R523" t="s">
        <v>8335</v>
      </c>
      <c r="S523" s="15">
        <f t="shared" si="33"/>
        <v>42252.277615740735</v>
      </c>
      <c r="T523" s="15">
        <f t="shared" si="34"/>
        <v>42282.277615740735</v>
      </c>
    </row>
    <row r="524" spans="1:20" ht="48" x14ac:dyDescent="0.2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17">
        <f t="shared" si="32"/>
        <v>0</v>
      </c>
      <c r="P524">
        <f t="shared" si="35"/>
        <v>22.5</v>
      </c>
      <c r="Q524" s="12" t="s">
        <v>8334</v>
      </c>
      <c r="R524" t="s">
        <v>8335</v>
      </c>
      <c r="S524" s="15">
        <f t="shared" si="33"/>
        <v>42338.615393518514</v>
      </c>
      <c r="T524" s="15">
        <f t="shared" si="34"/>
        <v>42398.615393518514</v>
      </c>
    </row>
    <row r="525" spans="1:20" ht="48" x14ac:dyDescent="0.2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17">
        <f t="shared" si="32"/>
        <v>0</v>
      </c>
      <c r="P525">
        <f t="shared" si="35"/>
        <v>0</v>
      </c>
      <c r="Q525" s="12" t="s">
        <v>8334</v>
      </c>
      <c r="R525" t="s">
        <v>8335</v>
      </c>
      <c r="S525" s="15">
        <f t="shared" si="33"/>
        <v>42031.965138888889</v>
      </c>
      <c r="T525" s="15">
        <f t="shared" si="34"/>
        <v>42080.75</v>
      </c>
    </row>
    <row r="526" spans="1:20" ht="48" x14ac:dyDescent="0.2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17">
        <f t="shared" si="32"/>
        <v>0</v>
      </c>
      <c r="P526">
        <f t="shared" si="35"/>
        <v>50</v>
      </c>
      <c r="Q526" s="12" t="s">
        <v>8334</v>
      </c>
      <c r="R526" t="s">
        <v>8335</v>
      </c>
      <c r="S526" s="15">
        <f t="shared" si="33"/>
        <v>42285.91506944444</v>
      </c>
      <c r="T526" s="15">
        <f t="shared" si="34"/>
        <v>42345.956736111111</v>
      </c>
    </row>
    <row r="527" spans="1:20" ht="48" x14ac:dyDescent="0.2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17">
        <f t="shared" si="32"/>
        <v>0</v>
      </c>
      <c r="P527">
        <f t="shared" si="35"/>
        <v>0</v>
      </c>
      <c r="Q527" s="12" t="s">
        <v>8334</v>
      </c>
      <c r="R527" t="s">
        <v>8335</v>
      </c>
      <c r="S527" s="15">
        <f t="shared" si="33"/>
        <v>42265.818622685183</v>
      </c>
      <c r="T527" s="15">
        <f t="shared" si="34"/>
        <v>42295.818622685183</v>
      </c>
    </row>
    <row r="528" spans="1:20" ht="32" x14ac:dyDescent="0.2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17">
        <f t="shared" si="32"/>
        <v>0</v>
      </c>
      <c r="P528">
        <f t="shared" si="35"/>
        <v>5</v>
      </c>
      <c r="Q528" s="12" t="s">
        <v>8334</v>
      </c>
      <c r="R528" t="s">
        <v>8335</v>
      </c>
      <c r="S528" s="15">
        <f t="shared" si="33"/>
        <v>42383.899456018517</v>
      </c>
      <c r="T528" s="15">
        <f t="shared" si="34"/>
        <v>42413.899456018517</v>
      </c>
    </row>
    <row r="529" spans="1:20" ht="48" x14ac:dyDescent="0.2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17">
        <f t="shared" si="32"/>
        <v>0</v>
      </c>
      <c r="P529">
        <f t="shared" si="35"/>
        <v>17.2</v>
      </c>
      <c r="Q529" s="12" t="s">
        <v>8334</v>
      </c>
      <c r="R529" t="s">
        <v>8351</v>
      </c>
      <c r="S529" s="15">
        <f t="shared" si="33"/>
        <v>41858.825439814813</v>
      </c>
      <c r="T529" s="15">
        <f t="shared" si="34"/>
        <v>41903.825439814813</v>
      </c>
    </row>
    <row r="530" spans="1:20" ht="48" x14ac:dyDescent="0.2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17">
        <f t="shared" si="32"/>
        <v>0</v>
      </c>
      <c r="P530">
        <f t="shared" si="35"/>
        <v>0</v>
      </c>
      <c r="Q530" s="12" t="s">
        <v>8334</v>
      </c>
      <c r="R530" t="s">
        <v>8351</v>
      </c>
      <c r="S530" s="15">
        <f t="shared" si="33"/>
        <v>42498.899398148147</v>
      </c>
      <c r="T530" s="15">
        <f t="shared" si="34"/>
        <v>42528.879166666666</v>
      </c>
    </row>
    <row r="531" spans="1:20" ht="32" x14ac:dyDescent="0.2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17">
        <f t="shared" si="32"/>
        <v>0</v>
      </c>
      <c r="P531">
        <f t="shared" si="35"/>
        <v>0</v>
      </c>
      <c r="Q531" s="12" t="s">
        <v>8334</v>
      </c>
      <c r="R531" t="s">
        <v>8351</v>
      </c>
      <c r="S531" s="15">
        <f t="shared" si="33"/>
        <v>41928.015439814815</v>
      </c>
      <c r="T531" s="15">
        <f t="shared" si="34"/>
        <v>41958.057106481487</v>
      </c>
    </row>
    <row r="532" spans="1:20" ht="64" x14ac:dyDescent="0.2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17">
        <f t="shared" si="32"/>
        <v>0</v>
      </c>
      <c r="P532">
        <f t="shared" si="35"/>
        <v>0</v>
      </c>
      <c r="Q532" s="12" t="s">
        <v>8334</v>
      </c>
      <c r="R532" t="s">
        <v>8351</v>
      </c>
      <c r="S532" s="15">
        <f t="shared" si="33"/>
        <v>42047.05574074074</v>
      </c>
      <c r="T532" s="15">
        <f t="shared" si="34"/>
        <v>42077.014074074075</v>
      </c>
    </row>
    <row r="533" spans="1:20" ht="16" x14ac:dyDescent="0.2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17">
        <f t="shared" si="32"/>
        <v>0</v>
      </c>
      <c r="P533">
        <f t="shared" si="35"/>
        <v>0</v>
      </c>
      <c r="Q533" s="12" t="s">
        <v>8334</v>
      </c>
      <c r="R533" t="s">
        <v>8351</v>
      </c>
      <c r="S533" s="15">
        <f t="shared" si="33"/>
        <v>42105.072962962964</v>
      </c>
      <c r="T533" s="15">
        <f t="shared" si="34"/>
        <v>42135.072962962964</v>
      </c>
    </row>
    <row r="534" spans="1:20" ht="48" x14ac:dyDescent="0.2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17">
        <f t="shared" si="32"/>
        <v>0</v>
      </c>
      <c r="P534">
        <f t="shared" si="35"/>
        <v>0</v>
      </c>
      <c r="Q534" s="12" t="s">
        <v>8334</v>
      </c>
      <c r="R534" t="s">
        <v>8351</v>
      </c>
      <c r="S534" s="15">
        <f t="shared" si="33"/>
        <v>41835.951782407406</v>
      </c>
      <c r="T534" s="15">
        <f t="shared" si="34"/>
        <v>41865.951782407406</v>
      </c>
    </row>
    <row r="535" spans="1:20" ht="48" x14ac:dyDescent="0.2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17">
        <f t="shared" si="32"/>
        <v>0</v>
      </c>
      <c r="P535">
        <f t="shared" si="35"/>
        <v>37.5</v>
      </c>
      <c r="Q535" s="12" t="s">
        <v>8334</v>
      </c>
      <c r="R535" t="s">
        <v>8351</v>
      </c>
      <c r="S535" s="15">
        <f t="shared" si="33"/>
        <v>42078.997361111105</v>
      </c>
      <c r="T535" s="15">
        <f t="shared" si="34"/>
        <v>42138.997361111105</v>
      </c>
    </row>
    <row r="536" spans="1:20" ht="48" x14ac:dyDescent="0.2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17">
        <f t="shared" si="32"/>
        <v>0</v>
      </c>
      <c r="P536">
        <f t="shared" si="35"/>
        <v>0</v>
      </c>
      <c r="Q536" s="12" t="s">
        <v>8334</v>
      </c>
      <c r="R536" t="s">
        <v>8351</v>
      </c>
      <c r="S536" s="15">
        <f t="shared" si="33"/>
        <v>42371.446909722217</v>
      </c>
      <c r="T536" s="15">
        <f t="shared" si="34"/>
        <v>42401.446909722217</v>
      </c>
    </row>
    <row r="537" spans="1:20" ht="48" x14ac:dyDescent="0.2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17">
        <f t="shared" si="32"/>
        <v>0</v>
      </c>
      <c r="P537">
        <f t="shared" si="35"/>
        <v>0</v>
      </c>
      <c r="Q537" s="12" t="s">
        <v>8334</v>
      </c>
      <c r="R537" t="s">
        <v>8351</v>
      </c>
      <c r="S537" s="15">
        <f t="shared" si="33"/>
        <v>41971.876863425925</v>
      </c>
      <c r="T537" s="15">
        <f t="shared" si="34"/>
        <v>41986.876863425925</v>
      </c>
    </row>
    <row r="538" spans="1:20" ht="48" x14ac:dyDescent="0.2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17">
        <f t="shared" si="32"/>
        <v>0</v>
      </c>
      <c r="P538">
        <f t="shared" si="35"/>
        <v>0</v>
      </c>
      <c r="Q538" s="12" t="s">
        <v>8334</v>
      </c>
      <c r="R538" t="s">
        <v>8351</v>
      </c>
      <c r="S538" s="15">
        <f t="shared" si="33"/>
        <v>42732.00681712963</v>
      </c>
      <c r="T538" s="15">
        <f t="shared" si="34"/>
        <v>42792.00681712963</v>
      </c>
    </row>
    <row r="539" spans="1:20" ht="48" x14ac:dyDescent="0.2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17">
        <f t="shared" si="32"/>
        <v>0</v>
      </c>
      <c r="P539">
        <f t="shared" si="35"/>
        <v>0</v>
      </c>
      <c r="Q539" s="12" t="s">
        <v>8334</v>
      </c>
      <c r="R539" t="s">
        <v>8351</v>
      </c>
      <c r="S539" s="15">
        <f t="shared" si="33"/>
        <v>41942.653379629628</v>
      </c>
      <c r="T539" s="15">
        <f t="shared" si="34"/>
        <v>41972.6950462963</v>
      </c>
    </row>
    <row r="540" spans="1:20" ht="48" x14ac:dyDescent="0.2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17">
        <f t="shared" si="32"/>
        <v>0</v>
      </c>
      <c r="P540">
        <f t="shared" si="35"/>
        <v>0</v>
      </c>
      <c r="Q540" s="12" t="s">
        <v>8334</v>
      </c>
      <c r="R540" t="s">
        <v>8351</v>
      </c>
      <c r="S540" s="15">
        <f t="shared" si="33"/>
        <v>41926.680879629632</v>
      </c>
      <c r="T540" s="15">
        <f t="shared" si="34"/>
        <v>41956.722546296296</v>
      </c>
    </row>
    <row r="541" spans="1:20" ht="32" x14ac:dyDescent="0.2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17">
        <f t="shared" si="32"/>
        <v>0</v>
      </c>
      <c r="P541">
        <f t="shared" si="35"/>
        <v>16.25</v>
      </c>
      <c r="Q541" s="12" t="s">
        <v>8334</v>
      </c>
      <c r="R541" t="s">
        <v>8351</v>
      </c>
      <c r="S541" s="15">
        <f t="shared" si="33"/>
        <v>41809.155138888891</v>
      </c>
      <c r="T541" s="15">
        <f t="shared" si="34"/>
        <v>41839.155138888891</v>
      </c>
    </row>
    <row r="542" spans="1:20" ht="48" x14ac:dyDescent="0.2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17">
        <f t="shared" si="32"/>
        <v>0</v>
      </c>
      <c r="P542">
        <f t="shared" si="35"/>
        <v>0</v>
      </c>
      <c r="Q542" s="12" t="s">
        <v>8334</v>
      </c>
      <c r="R542" t="s">
        <v>8351</v>
      </c>
      <c r="S542" s="15">
        <f t="shared" si="33"/>
        <v>42612.600520833337</v>
      </c>
      <c r="T542" s="15">
        <f t="shared" si="34"/>
        <v>42658.806249999994</v>
      </c>
    </row>
    <row r="543" spans="1:20" ht="48" x14ac:dyDescent="0.2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17">
        <f t="shared" si="32"/>
        <v>0</v>
      </c>
      <c r="P543">
        <f t="shared" si="35"/>
        <v>0</v>
      </c>
      <c r="Q543" s="12" t="s">
        <v>8334</v>
      </c>
      <c r="R543" t="s">
        <v>8335</v>
      </c>
      <c r="S543" s="15">
        <f t="shared" si="33"/>
        <v>42260.528807870374</v>
      </c>
      <c r="T543" s="15">
        <f t="shared" si="34"/>
        <v>42290.528807870374</v>
      </c>
    </row>
    <row r="544" spans="1:20" ht="32" x14ac:dyDescent="0.2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17">
        <f t="shared" si="32"/>
        <v>0</v>
      </c>
      <c r="P544">
        <f t="shared" si="35"/>
        <v>0</v>
      </c>
      <c r="Q544" s="12" t="s">
        <v>8334</v>
      </c>
      <c r="R544" t="s">
        <v>8335</v>
      </c>
      <c r="S544" s="15">
        <f t="shared" si="33"/>
        <v>42155.139479166668</v>
      </c>
      <c r="T544" s="15">
        <f t="shared" si="34"/>
        <v>42215.139479166668</v>
      </c>
    </row>
    <row r="545" spans="1:20" ht="48" x14ac:dyDescent="0.2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17">
        <f t="shared" si="32"/>
        <v>0</v>
      </c>
      <c r="P545">
        <f t="shared" si="35"/>
        <v>0</v>
      </c>
      <c r="Q545" s="12" t="s">
        <v>8334</v>
      </c>
      <c r="R545" t="s">
        <v>8335</v>
      </c>
      <c r="S545" s="15">
        <f t="shared" si="33"/>
        <v>41822.040497685186</v>
      </c>
      <c r="T545" s="15">
        <f t="shared" si="34"/>
        <v>41852.040497685186</v>
      </c>
    </row>
    <row r="546" spans="1:20" ht="48" x14ac:dyDescent="0.2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17">
        <f t="shared" si="32"/>
        <v>0</v>
      </c>
      <c r="P546">
        <f t="shared" si="35"/>
        <v>0</v>
      </c>
      <c r="Q546" s="12" t="s">
        <v>8334</v>
      </c>
      <c r="R546" t="s">
        <v>8335</v>
      </c>
      <c r="S546" s="15">
        <f t="shared" si="33"/>
        <v>41842.980879629627</v>
      </c>
      <c r="T546" s="15">
        <f t="shared" si="34"/>
        <v>41872.980879629627</v>
      </c>
    </row>
    <row r="547" spans="1:20" ht="48" x14ac:dyDescent="0.2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17">
        <f t="shared" si="32"/>
        <v>0</v>
      </c>
      <c r="P547">
        <f t="shared" si="35"/>
        <v>60</v>
      </c>
      <c r="Q547" s="12" t="s">
        <v>8334</v>
      </c>
      <c r="R547" t="s">
        <v>8335</v>
      </c>
      <c r="S547" s="15">
        <f t="shared" si="33"/>
        <v>42087.878912037035</v>
      </c>
      <c r="T547" s="15">
        <f t="shared" si="34"/>
        <v>42117.878912037035</v>
      </c>
    </row>
    <row r="548" spans="1:20" ht="48" x14ac:dyDescent="0.2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17">
        <f t="shared" si="32"/>
        <v>0</v>
      </c>
      <c r="P548">
        <f t="shared" si="35"/>
        <v>62.5</v>
      </c>
      <c r="Q548" s="12" t="s">
        <v>8334</v>
      </c>
      <c r="R548" t="s">
        <v>8335</v>
      </c>
      <c r="S548" s="15">
        <f t="shared" si="33"/>
        <v>42449.341678240744</v>
      </c>
      <c r="T548" s="15">
        <f t="shared" si="34"/>
        <v>42509.341678240744</v>
      </c>
    </row>
    <row r="549" spans="1:20" ht="48" x14ac:dyDescent="0.2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17">
        <f t="shared" si="32"/>
        <v>0</v>
      </c>
      <c r="P549">
        <f t="shared" si="35"/>
        <v>0</v>
      </c>
      <c r="Q549" s="12" t="s">
        <v>8334</v>
      </c>
      <c r="R549" t="s">
        <v>8335</v>
      </c>
      <c r="S549" s="15">
        <f t="shared" si="33"/>
        <v>42077.119409722218</v>
      </c>
      <c r="T549" s="15">
        <f t="shared" si="34"/>
        <v>42107.119409722218</v>
      </c>
    </row>
    <row r="550" spans="1:20" ht="48" x14ac:dyDescent="0.2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17">
        <f t="shared" si="32"/>
        <v>0</v>
      </c>
      <c r="P550">
        <f t="shared" si="35"/>
        <v>0</v>
      </c>
      <c r="Q550" s="12" t="s">
        <v>8334</v>
      </c>
      <c r="R550" t="s">
        <v>8335</v>
      </c>
      <c r="S550" s="15">
        <f t="shared" si="33"/>
        <v>41829.592002314814</v>
      </c>
      <c r="T550" s="15">
        <f t="shared" si="34"/>
        <v>41874.592002314814</v>
      </c>
    </row>
    <row r="551" spans="1:20" ht="48" x14ac:dyDescent="0.2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17">
        <f t="shared" si="32"/>
        <v>0</v>
      </c>
      <c r="P551">
        <f t="shared" si="35"/>
        <v>0</v>
      </c>
      <c r="Q551" s="12" t="s">
        <v>8334</v>
      </c>
      <c r="R551" t="s">
        <v>8335</v>
      </c>
      <c r="S551" s="15">
        <f t="shared" si="33"/>
        <v>42487.825752314813</v>
      </c>
      <c r="T551" s="15">
        <f t="shared" si="34"/>
        <v>42508.825752314813</v>
      </c>
    </row>
    <row r="552" spans="1:20" ht="48" x14ac:dyDescent="0.2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17">
        <f t="shared" si="32"/>
        <v>0</v>
      </c>
      <c r="P552">
        <f t="shared" si="35"/>
        <v>0</v>
      </c>
      <c r="Q552" s="12" t="s">
        <v>8334</v>
      </c>
      <c r="R552" t="s">
        <v>8335</v>
      </c>
      <c r="S552" s="15">
        <f t="shared" si="33"/>
        <v>41986.108726851846</v>
      </c>
      <c r="T552" s="15">
        <f t="shared" si="34"/>
        <v>42016.108726851846</v>
      </c>
    </row>
    <row r="553" spans="1:20" ht="32" x14ac:dyDescent="0.2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17">
        <f t="shared" si="32"/>
        <v>0</v>
      </c>
      <c r="P553">
        <f t="shared" si="35"/>
        <v>0</v>
      </c>
      <c r="Q553" s="12" t="s">
        <v>8334</v>
      </c>
      <c r="R553" t="s">
        <v>8335</v>
      </c>
      <c r="S553" s="15">
        <f t="shared" si="33"/>
        <v>42060.00980324074</v>
      </c>
      <c r="T553" s="15">
        <f t="shared" si="34"/>
        <v>42104.968136574069</v>
      </c>
    </row>
    <row r="554" spans="1:20" ht="48" x14ac:dyDescent="0.2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17">
        <f t="shared" si="32"/>
        <v>0</v>
      </c>
      <c r="P554">
        <f t="shared" si="35"/>
        <v>0</v>
      </c>
      <c r="Q554" s="12" t="s">
        <v>8334</v>
      </c>
      <c r="R554" t="s">
        <v>8335</v>
      </c>
      <c r="S554" s="15">
        <f t="shared" si="33"/>
        <v>41830.820567129631</v>
      </c>
      <c r="T554" s="15">
        <f t="shared" si="34"/>
        <v>41855.820567129631</v>
      </c>
    </row>
    <row r="555" spans="1:20" ht="48" x14ac:dyDescent="0.2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17">
        <f t="shared" si="32"/>
        <v>0</v>
      </c>
      <c r="P555">
        <f t="shared" si="35"/>
        <v>0</v>
      </c>
      <c r="Q555" s="12" t="s">
        <v>8334</v>
      </c>
      <c r="R555" t="s">
        <v>8335</v>
      </c>
      <c r="S555" s="15">
        <f t="shared" si="33"/>
        <v>42238.022905092599</v>
      </c>
      <c r="T555" s="15">
        <f t="shared" si="34"/>
        <v>42286.708333333328</v>
      </c>
    </row>
    <row r="556" spans="1:20" ht="48" x14ac:dyDescent="0.2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17">
        <f t="shared" si="32"/>
        <v>0</v>
      </c>
      <c r="P556">
        <f t="shared" si="35"/>
        <v>23.08</v>
      </c>
      <c r="Q556" s="12" t="s">
        <v>8334</v>
      </c>
      <c r="R556" t="s">
        <v>8335</v>
      </c>
      <c r="S556" s="15">
        <f t="shared" si="33"/>
        <v>41837.829895833333</v>
      </c>
      <c r="T556" s="15">
        <f t="shared" si="34"/>
        <v>41897.829895833333</v>
      </c>
    </row>
    <row r="557" spans="1:20" ht="32" x14ac:dyDescent="0.2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17">
        <f t="shared" si="32"/>
        <v>0</v>
      </c>
      <c r="P557">
        <f t="shared" si="35"/>
        <v>1</v>
      </c>
      <c r="Q557" s="12" t="s">
        <v>8334</v>
      </c>
      <c r="R557" t="s">
        <v>8335</v>
      </c>
      <c r="S557" s="15">
        <f t="shared" si="33"/>
        <v>42642.988819444443</v>
      </c>
      <c r="T557" s="15">
        <f t="shared" si="34"/>
        <v>42672.988819444443</v>
      </c>
    </row>
    <row r="558" spans="1:20" ht="32" x14ac:dyDescent="0.2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17">
        <f t="shared" si="32"/>
        <v>0</v>
      </c>
      <c r="P558">
        <f t="shared" si="35"/>
        <v>0</v>
      </c>
      <c r="Q558" s="12" t="s">
        <v>8334</v>
      </c>
      <c r="R558" t="s">
        <v>8335</v>
      </c>
      <c r="S558" s="15">
        <f t="shared" si="33"/>
        <v>42140.173252314817</v>
      </c>
      <c r="T558" s="15">
        <f t="shared" si="34"/>
        <v>42170.173252314817</v>
      </c>
    </row>
    <row r="559" spans="1:20" ht="48" x14ac:dyDescent="0.2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17">
        <f t="shared" si="32"/>
        <v>0</v>
      </c>
      <c r="P559">
        <f t="shared" si="35"/>
        <v>50</v>
      </c>
      <c r="Q559" s="12" t="s">
        <v>8334</v>
      </c>
      <c r="R559" t="s">
        <v>8335</v>
      </c>
      <c r="S559" s="15">
        <f t="shared" si="33"/>
        <v>41795.963333333333</v>
      </c>
      <c r="T559" s="15">
        <f t="shared" si="34"/>
        <v>41825.963333333333</v>
      </c>
    </row>
    <row r="560" spans="1:20" ht="32" x14ac:dyDescent="0.2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17">
        <f t="shared" si="32"/>
        <v>0</v>
      </c>
      <c r="P560">
        <f t="shared" si="35"/>
        <v>5</v>
      </c>
      <c r="Q560" s="12" t="s">
        <v>8334</v>
      </c>
      <c r="R560" t="s">
        <v>8335</v>
      </c>
      <c r="S560" s="15">
        <f t="shared" si="33"/>
        <v>42333.330277777779</v>
      </c>
      <c r="T560" s="15">
        <f t="shared" si="34"/>
        <v>42363.330277777779</v>
      </c>
    </row>
    <row r="561" spans="1:20" ht="48" x14ac:dyDescent="0.2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17">
        <f t="shared" si="32"/>
        <v>0</v>
      </c>
      <c r="P561">
        <f t="shared" si="35"/>
        <v>5</v>
      </c>
      <c r="Q561" s="12" t="s">
        <v>8334</v>
      </c>
      <c r="R561" t="s">
        <v>8335</v>
      </c>
      <c r="S561" s="15">
        <f t="shared" si="33"/>
        <v>42422.536192129628</v>
      </c>
      <c r="T561" s="15">
        <f t="shared" si="34"/>
        <v>42452.494525462964</v>
      </c>
    </row>
    <row r="562" spans="1:20" ht="48" x14ac:dyDescent="0.2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17">
        <f t="shared" si="32"/>
        <v>0</v>
      </c>
      <c r="P562">
        <f t="shared" si="35"/>
        <v>0</v>
      </c>
      <c r="Q562" s="12" t="s">
        <v>8334</v>
      </c>
      <c r="R562" t="s">
        <v>8335</v>
      </c>
      <c r="S562" s="15">
        <f t="shared" si="33"/>
        <v>42388.589085648149</v>
      </c>
      <c r="T562" s="15">
        <f t="shared" si="34"/>
        <v>42395.589085648149</v>
      </c>
    </row>
    <row r="563" spans="1:20" ht="48" x14ac:dyDescent="0.2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17">
        <f t="shared" si="32"/>
        <v>0</v>
      </c>
      <c r="P563">
        <f t="shared" si="35"/>
        <v>50</v>
      </c>
      <c r="Q563" s="12" t="s">
        <v>8334</v>
      </c>
      <c r="R563" t="s">
        <v>8335</v>
      </c>
      <c r="S563" s="15">
        <f t="shared" si="33"/>
        <v>41887.801168981481</v>
      </c>
      <c r="T563" s="15">
        <f t="shared" si="34"/>
        <v>41917.801168981481</v>
      </c>
    </row>
    <row r="564" spans="1:20" ht="48" x14ac:dyDescent="0.2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17">
        <f t="shared" si="32"/>
        <v>0</v>
      </c>
      <c r="P564">
        <f t="shared" si="35"/>
        <v>0</v>
      </c>
      <c r="Q564" s="12" t="s">
        <v>8334</v>
      </c>
      <c r="R564" t="s">
        <v>8335</v>
      </c>
      <c r="S564" s="15">
        <f t="shared" si="33"/>
        <v>42089.84520833334</v>
      </c>
      <c r="T564" s="15">
        <f t="shared" si="34"/>
        <v>42119.84520833334</v>
      </c>
    </row>
    <row r="565" spans="1:20" ht="48" x14ac:dyDescent="0.2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17">
        <f t="shared" si="32"/>
        <v>0</v>
      </c>
      <c r="P565">
        <f t="shared" si="35"/>
        <v>1</v>
      </c>
      <c r="Q565" s="12" t="s">
        <v>8334</v>
      </c>
      <c r="R565" t="s">
        <v>8335</v>
      </c>
      <c r="S565" s="15">
        <f t="shared" si="33"/>
        <v>41828.967916666668</v>
      </c>
      <c r="T565" s="15">
        <f t="shared" si="34"/>
        <v>41858.967916666668</v>
      </c>
    </row>
    <row r="566" spans="1:20" ht="64" x14ac:dyDescent="0.2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17">
        <f t="shared" si="32"/>
        <v>0</v>
      </c>
      <c r="P566">
        <f t="shared" si="35"/>
        <v>0</v>
      </c>
      <c r="Q566" s="12" t="s">
        <v>8317</v>
      </c>
      <c r="R566" t="s">
        <v>8353</v>
      </c>
      <c r="S566" s="15">
        <f t="shared" si="33"/>
        <v>42536.246620370366</v>
      </c>
      <c r="T566" s="15">
        <f t="shared" si="34"/>
        <v>42566.289583333331</v>
      </c>
    </row>
    <row r="567" spans="1:20" ht="16" x14ac:dyDescent="0.2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17">
        <f t="shared" si="32"/>
        <v>0</v>
      </c>
      <c r="P567">
        <f t="shared" si="35"/>
        <v>41.33</v>
      </c>
      <c r="Q567" s="12" t="s">
        <v>8317</v>
      </c>
      <c r="R567" t="s">
        <v>8353</v>
      </c>
      <c r="S567" s="15">
        <f t="shared" si="33"/>
        <v>42341.99700231482</v>
      </c>
      <c r="T567" s="15">
        <f t="shared" si="34"/>
        <v>42401.99700231482</v>
      </c>
    </row>
    <row r="568" spans="1:20" ht="48" x14ac:dyDescent="0.2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17">
        <f t="shared" si="32"/>
        <v>0</v>
      </c>
      <c r="P568">
        <f t="shared" si="35"/>
        <v>8.5</v>
      </c>
      <c r="Q568" s="12" t="s">
        <v>8317</v>
      </c>
      <c r="R568" t="s">
        <v>8353</v>
      </c>
      <c r="S568" s="15">
        <f t="shared" si="33"/>
        <v>42055.600995370376</v>
      </c>
      <c r="T568" s="15">
        <f t="shared" si="34"/>
        <v>42115.559328703705</v>
      </c>
    </row>
    <row r="569" spans="1:20" ht="48" x14ac:dyDescent="0.2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17">
        <f t="shared" si="32"/>
        <v>0</v>
      </c>
      <c r="P569">
        <f t="shared" si="35"/>
        <v>22.75</v>
      </c>
      <c r="Q569" s="12" t="s">
        <v>8317</v>
      </c>
      <c r="R569" t="s">
        <v>8353</v>
      </c>
      <c r="S569" s="15">
        <f t="shared" si="33"/>
        <v>42551.884189814817</v>
      </c>
      <c r="T569" s="15">
        <f t="shared" si="34"/>
        <v>42581.884189814817</v>
      </c>
    </row>
    <row r="570" spans="1:20" ht="48" x14ac:dyDescent="0.2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17">
        <f t="shared" si="32"/>
        <v>0</v>
      </c>
      <c r="P570">
        <f t="shared" si="35"/>
        <v>3.8</v>
      </c>
      <c r="Q570" s="12" t="s">
        <v>8317</v>
      </c>
      <c r="R570" t="s">
        <v>8353</v>
      </c>
      <c r="S570" s="15">
        <f t="shared" si="33"/>
        <v>42272.713171296295</v>
      </c>
      <c r="T570" s="15">
        <f t="shared" si="34"/>
        <v>42332.754837962959</v>
      </c>
    </row>
    <row r="571" spans="1:20" ht="48" x14ac:dyDescent="0.2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17">
        <f t="shared" si="32"/>
        <v>0</v>
      </c>
      <c r="P571">
        <f t="shared" si="35"/>
        <v>550</v>
      </c>
      <c r="Q571" s="12" t="s">
        <v>8317</v>
      </c>
      <c r="R571" t="s">
        <v>8354</v>
      </c>
      <c r="S571" s="15">
        <f t="shared" si="33"/>
        <v>42241.798206018517</v>
      </c>
      <c r="T571" s="15">
        <f t="shared" si="34"/>
        <v>42271.798206018517</v>
      </c>
    </row>
    <row r="572" spans="1:20" ht="48" x14ac:dyDescent="0.2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17">
        <f t="shared" si="32"/>
        <v>0</v>
      </c>
      <c r="P572">
        <f t="shared" si="35"/>
        <v>44</v>
      </c>
      <c r="Q572" s="12" t="s">
        <v>8317</v>
      </c>
      <c r="R572" t="s">
        <v>8354</v>
      </c>
      <c r="S572" s="15">
        <f t="shared" si="33"/>
        <v>42033.001087962963</v>
      </c>
      <c r="T572" s="15">
        <f t="shared" si="34"/>
        <v>42063.001087962963</v>
      </c>
    </row>
    <row r="573" spans="1:20" ht="48" x14ac:dyDescent="0.2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17">
        <f t="shared" si="32"/>
        <v>0</v>
      </c>
      <c r="P573">
        <f t="shared" si="35"/>
        <v>12</v>
      </c>
      <c r="Q573" s="12" t="s">
        <v>8334</v>
      </c>
      <c r="R573" t="s">
        <v>8335</v>
      </c>
      <c r="S573" s="15">
        <f t="shared" si="33"/>
        <v>42034.75509259259</v>
      </c>
      <c r="T573" s="15">
        <f t="shared" si="34"/>
        <v>42064.75509259259</v>
      </c>
    </row>
    <row r="574" spans="1:20" ht="48" x14ac:dyDescent="0.2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17">
        <f t="shared" si="32"/>
        <v>0</v>
      </c>
      <c r="P574">
        <f t="shared" si="35"/>
        <v>10</v>
      </c>
      <c r="Q574" s="12" t="s">
        <v>8334</v>
      </c>
      <c r="R574" t="s">
        <v>8335</v>
      </c>
      <c r="S574" s="15">
        <f t="shared" si="33"/>
        <v>42061.69594907407</v>
      </c>
      <c r="T574" s="15">
        <f t="shared" si="34"/>
        <v>42121.654282407413</v>
      </c>
    </row>
    <row r="575" spans="1:20" ht="48" x14ac:dyDescent="0.2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17">
        <f t="shared" si="32"/>
        <v>0</v>
      </c>
      <c r="P575">
        <f t="shared" si="35"/>
        <v>0</v>
      </c>
      <c r="Q575" s="12" t="s">
        <v>8334</v>
      </c>
      <c r="R575" t="s">
        <v>8335</v>
      </c>
      <c r="S575" s="15">
        <f t="shared" si="33"/>
        <v>41892.974803240737</v>
      </c>
      <c r="T575" s="15">
        <f t="shared" si="34"/>
        <v>41912.974803240737</v>
      </c>
    </row>
    <row r="576" spans="1:20" ht="48" x14ac:dyDescent="0.2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17">
        <f t="shared" si="32"/>
        <v>0</v>
      </c>
      <c r="P576">
        <f t="shared" si="35"/>
        <v>0</v>
      </c>
      <c r="Q576" s="12" t="s">
        <v>8334</v>
      </c>
      <c r="R576" t="s">
        <v>8335</v>
      </c>
      <c r="S576" s="15">
        <f t="shared" si="33"/>
        <v>42154.64025462963</v>
      </c>
      <c r="T576" s="15">
        <f t="shared" si="34"/>
        <v>42184.64025462963</v>
      </c>
    </row>
    <row r="577" spans="1:20" ht="32" x14ac:dyDescent="0.2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17">
        <f t="shared" si="32"/>
        <v>0</v>
      </c>
      <c r="P577">
        <f t="shared" si="35"/>
        <v>5.29</v>
      </c>
      <c r="Q577" s="12" t="s">
        <v>8334</v>
      </c>
      <c r="R577" t="s">
        <v>8335</v>
      </c>
      <c r="S577" s="15">
        <f t="shared" si="33"/>
        <v>42028.118865740747</v>
      </c>
      <c r="T577" s="15">
        <f t="shared" si="34"/>
        <v>42059.125</v>
      </c>
    </row>
    <row r="578" spans="1:20" ht="48" x14ac:dyDescent="0.2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17">
        <f t="shared" ref="O578:O597" si="36">ROUND(E578/D578*100,0)</f>
        <v>0</v>
      </c>
      <c r="P578">
        <f t="shared" si="35"/>
        <v>1</v>
      </c>
      <c r="Q578" s="12" t="s">
        <v>8334</v>
      </c>
      <c r="R578" t="s">
        <v>8335</v>
      </c>
      <c r="S578" s="15">
        <f t="shared" ref="S578:S597" si="37">(((J578/60/60/24)+DATE(1970,1,1)))</f>
        <v>42551.961689814809</v>
      </c>
      <c r="T578" s="15">
        <f t="shared" ref="T578:T597" si="38">(((I578/60/60/24)+DATE(1970,1,1)))</f>
        <v>42581.961689814809</v>
      </c>
    </row>
    <row r="579" spans="1:20" ht="32" x14ac:dyDescent="0.2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17">
        <f t="shared" si="36"/>
        <v>0</v>
      </c>
      <c r="P579">
        <f t="shared" ref="P579:P597" si="39">IFERROR(ROUND(E579/L579, 2), 0)</f>
        <v>17.5</v>
      </c>
      <c r="Q579" s="12" t="s">
        <v>8334</v>
      </c>
      <c r="R579" t="s">
        <v>8335</v>
      </c>
      <c r="S579" s="15">
        <f t="shared" si="37"/>
        <v>42089.724039351851</v>
      </c>
      <c r="T579" s="15">
        <f t="shared" si="38"/>
        <v>42134.724039351851</v>
      </c>
    </row>
    <row r="580" spans="1:20" ht="48" x14ac:dyDescent="0.2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17">
        <f t="shared" si="36"/>
        <v>0</v>
      </c>
      <c r="P580">
        <f t="shared" si="39"/>
        <v>1</v>
      </c>
      <c r="Q580" s="12" t="s">
        <v>8334</v>
      </c>
      <c r="R580" t="s">
        <v>8335</v>
      </c>
      <c r="S580" s="15">
        <f t="shared" si="37"/>
        <v>41878.140497685185</v>
      </c>
      <c r="T580" s="15">
        <f t="shared" si="38"/>
        <v>41908.140497685185</v>
      </c>
    </row>
    <row r="581" spans="1:20" ht="32" x14ac:dyDescent="0.2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17">
        <f t="shared" si="36"/>
        <v>0</v>
      </c>
      <c r="P581">
        <f t="shared" si="39"/>
        <v>23.67</v>
      </c>
      <c r="Q581" s="12" t="s">
        <v>8334</v>
      </c>
      <c r="R581" t="s">
        <v>8335</v>
      </c>
      <c r="S581" s="15">
        <f t="shared" si="37"/>
        <v>42048.181921296295</v>
      </c>
      <c r="T581" s="15">
        <f t="shared" si="38"/>
        <v>42108.14025462963</v>
      </c>
    </row>
    <row r="582" spans="1:20" ht="48" x14ac:dyDescent="0.2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17">
        <f t="shared" si="36"/>
        <v>0</v>
      </c>
      <c r="P582">
        <f t="shared" si="39"/>
        <v>13.01</v>
      </c>
      <c r="Q582" s="12" t="s">
        <v>8334</v>
      </c>
      <c r="R582" t="s">
        <v>8335</v>
      </c>
      <c r="S582" s="15">
        <f t="shared" si="37"/>
        <v>41787.898240740738</v>
      </c>
      <c r="T582" s="15">
        <f t="shared" si="38"/>
        <v>41817.898240740738</v>
      </c>
    </row>
    <row r="583" spans="1:20" ht="48" x14ac:dyDescent="0.2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17">
        <f t="shared" si="36"/>
        <v>0</v>
      </c>
      <c r="P583">
        <f t="shared" si="39"/>
        <v>0</v>
      </c>
      <c r="Q583" s="12" t="s">
        <v>8334</v>
      </c>
      <c r="R583" t="s">
        <v>8335</v>
      </c>
      <c r="S583" s="15">
        <f t="shared" si="37"/>
        <v>41829.896562499998</v>
      </c>
      <c r="T583" s="15">
        <f t="shared" si="38"/>
        <v>41859.896562499998</v>
      </c>
    </row>
    <row r="584" spans="1:20" ht="32" x14ac:dyDescent="0.2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17">
        <f t="shared" si="36"/>
        <v>0</v>
      </c>
      <c r="P584">
        <f t="shared" si="39"/>
        <v>8.75</v>
      </c>
      <c r="Q584" s="12" t="s">
        <v>8320</v>
      </c>
      <c r="R584" t="s">
        <v>8356</v>
      </c>
      <c r="S584" s="15">
        <f t="shared" si="37"/>
        <v>41911.657430555555</v>
      </c>
      <c r="T584" s="15">
        <f t="shared" si="38"/>
        <v>41932.088194444441</v>
      </c>
    </row>
    <row r="585" spans="1:20" ht="64" x14ac:dyDescent="0.2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17">
        <f t="shared" si="36"/>
        <v>0</v>
      </c>
      <c r="P585">
        <f t="shared" si="39"/>
        <v>0</v>
      </c>
      <c r="Q585" s="12" t="s">
        <v>8320</v>
      </c>
      <c r="R585" t="s">
        <v>8356</v>
      </c>
      <c r="S585" s="15">
        <f t="shared" si="37"/>
        <v>42632.328784722224</v>
      </c>
      <c r="T585" s="15">
        <f t="shared" si="38"/>
        <v>42662.328784722224</v>
      </c>
    </row>
    <row r="586" spans="1:20" ht="48" x14ac:dyDescent="0.2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17">
        <f t="shared" si="36"/>
        <v>0</v>
      </c>
      <c r="P586">
        <f t="shared" si="39"/>
        <v>0</v>
      </c>
      <c r="Q586" s="12" t="s">
        <v>8320</v>
      </c>
      <c r="R586" t="s">
        <v>8356</v>
      </c>
      <c r="S586" s="15">
        <f t="shared" si="37"/>
        <v>41078.899826388886</v>
      </c>
      <c r="T586" s="15">
        <f t="shared" si="38"/>
        <v>41090.833333333336</v>
      </c>
    </row>
    <row r="587" spans="1:20" ht="48" x14ac:dyDescent="0.2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17">
        <f t="shared" si="36"/>
        <v>0</v>
      </c>
      <c r="P587">
        <f t="shared" si="39"/>
        <v>0</v>
      </c>
      <c r="Q587" s="12" t="s">
        <v>8320</v>
      </c>
      <c r="R587" t="s">
        <v>8356</v>
      </c>
      <c r="S587" s="15">
        <f t="shared" si="37"/>
        <v>41747.887060185189</v>
      </c>
      <c r="T587" s="15">
        <f t="shared" si="38"/>
        <v>41807.887060185189</v>
      </c>
    </row>
    <row r="588" spans="1:20" ht="48" x14ac:dyDescent="0.2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17">
        <f t="shared" si="36"/>
        <v>0</v>
      </c>
      <c r="P588">
        <f t="shared" si="39"/>
        <v>0</v>
      </c>
      <c r="Q588" s="12" t="s">
        <v>8320</v>
      </c>
      <c r="R588" t="s">
        <v>8356</v>
      </c>
      <c r="S588" s="15">
        <f t="shared" si="37"/>
        <v>41863.636006944449</v>
      </c>
      <c r="T588" s="15">
        <f t="shared" si="38"/>
        <v>41893.636006944449</v>
      </c>
    </row>
    <row r="589" spans="1:20" ht="48" x14ac:dyDescent="0.2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17">
        <f t="shared" si="36"/>
        <v>0</v>
      </c>
      <c r="P589">
        <f t="shared" si="39"/>
        <v>0</v>
      </c>
      <c r="Q589" s="12" t="s">
        <v>8320</v>
      </c>
      <c r="R589" t="s">
        <v>8356</v>
      </c>
      <c r="S589" s="15">
        <f t="shared" si="37"/>
        <v>41415.461319444446</v>
      </c>
      <c r="T589" s="15">
        <f t="shared" si="38"/>
        <v>41445.461319444446</v>
      </c>
    </row>
    <row r="590" spans="1:20" ht="32" x14ac:dyDescent="0.2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17">
        <f t="shared" si="36"/>
        <v>0</v>
      </c>
      <c r="P590">
        <f t="shared" si="39"/>
        <v>30</v>
      </c>
      <c r="Q590" s="12" t="s">
        <v>8320</v>
      </c>
      <c r="R590" t="s">
        <v>8356</v>
      </c>
      <c r="S590" s="15">
        <f t="shared" si="37"/>
        <v>41373.579675925925</v>
      </c>
      <c r="T590" s="15">
        <f t="shared" si="38"/>
        <v>41418.579675925925</v>
      </c>
    </row>
    <row r="591" spans="1:20" ht="48" x14ac:dyDescent="0.2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17">
        <f t="shared" si="36"/>
        <v>0</v>
      </c>
      <c r="P591">
        <f t="shared" si="39"/>
        <v>0</v>
      </c>
      <c r="Q591" s="12" t="s">
        <v>8320</v>
      </c>
      <c r="R591" t="s">
        <v>8356</v>
      </c>
      <c r="S591" s="15">
        <f t="shared" si="37"/>
        <v>41194.579027777778</v>
      </c>
      <c r="T591" s="15">
        <f t="shared" si="38"/>
        <v>41210.579027777778</v>
      </c>
    </row>
    <row r="592" spans="1:20" ht="48" x14ac:dyDescent="0.2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17">
        <f t="shared" si="36"/>
        <v>0</v>
      </c>
      <c r="P592">
        <f t="shared" si="39"/>
        <v>1</v>
      </c>
      <c r="Q592" s="12" t="s">
        <v>8320</v>
      </c>
      <c r="R592" t="s">
        <v>8356</v>
      </c>
      <c r="S592" s="15">
        <f t="shared" si="37"/>
        <v>41745.826273148145</v>
      </c>
      <c r="T592" s="15">
        <f t="shared" si="38"/>
        <v>41795.826273148145</v>
      </c>
    </row>
    <row r="593" spans="1:20" ht="48" x14ac:dyDescent="0.2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17">
        <f t="shared" si="36"/>
        <v>0</v>
      </c>
      <c r="P593">
        <f t="shared" si="39"/>
        <v>0</v>
      </c>
      <c r="Q593" s="12" t="s">
        <v>8320</v>
      </c>
      <c r="R593" t="s">
        <v>8356</v>
      </c>
      <c r="S593" s="15">
        <f t="shared" si="37"/>
        <v>41257.531712962962</v>
      </c>
      <c r="T593" s="15">
        <f t="shared" si="38"/>
        <v>41306.708333333336</v>
      </c>
    </row>
    <row r="594" spans="1:20" ht="48" x14ac:dyDescent="0.2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17">
        <f t="shared" si="36"/>
        <v>0</v>
      </c>
      <c r="P594">
        <f t="shared" si="39"/>
        <v>0</v>
      </c>
      <c r="Q594" s="12" t="s">
        <v>8320</v>
      </c>
      <c r="R594" t="s">
        <v>8356</v>
      </c>
      <c r="S594" s="15">
        <f t="shared" si="37"/>
        <v>41537.869143518517</v>
      </c>
      <c r="T594" s="15">
        <f t="shared" si="38"/>
        <v>41552.869143518517</v>
      </c>
    </row>
    <row r="595" spans="1:20" ht="48" x14ac:dyDescent="0.2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17">
        <f t="shared" si="36"/>
        <v>0</v>
      </c>
      <c r="P595">
        <f t="shared" si="39"/>
        <v>1</v>
      </c>
      <c r="Q595" s="12" t="s">
        <v>8320</v>
      </c>
      <c r="R595" t="s">
        <v>8356</v>
      </c>
      <c r="S595" s="15">
        <f t="shared" si="37"/>
        <v>42474.86482638889</v>
      </c>
      <c r="T595" s="15">
        <f t="shared" si="38"/>
        <v>42484.86482638889</v>
      </c>
    </row>
    <row r="596" spans="1:20" ht="48" x14ac:dyDescent="0.2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17">
        <f t="shared" si="36"/>
        <v>0</v>
      </c>
      <c r="P596">
        <f t="shared" si="39"/>
        <v>10</v>
      </c>
      <c r="Q596" s="12" t="s">
        <v>8320</v>
      </c>
      <c r="R596" t="s">
        <v>8356</v>
      </c>
      <c r="S596" s="15">
        <f t="shared" si="37"/>
        <v>42172.669027777782</v>
      </c>
      <c r="T596" s="15">
        <f t="shared" si="38"/>
        <v>42202.669027777782</v>
      </c>
    </row>
    <row r="597" spans="1:20" ht="32" x14ac:dyDescent="0.2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17">
        <f t="shared" si="36"/>
        <v>0</v>
      </c>
      <c r="P597">
        <f t="shared" si="39"/>
        <v>0</v>
      </c>
      <c r="Q597" s="12" t="s">
        <v>8320</v>
      </c>
      <c r="R597" t="s">
        <v>8356</v>
      </c>
      <c r="S597" s="15">
        <f t="shared" si="37"/>
        <v>42774.447777777779</v>
      </c>
      <c r="T597" s="15">
        <f t="shared" si="38"/>
        <v>42804.447777777779</v>
      </c>
    </row>
    <row r="598" spans="1:20" ht="48" x14ac:dyDescent="0.2">
      <c r="A598">
        <v>3840</v>
      </c>
      <c r="B598" s="3" t="s">
        <v>3837</v>
      </c>
      <c r="C598" s="3" t="s">
        <v>7949</v>
      </c>
      <c r="D598" s="6">
        <v>1</v>
      </c>
      <c r="E598" s="8">
        <v>65</v>
      </c>
      <c r="F598" t="s">
        <v>8218</v>
      </c>
      <c r="G598" t="s">
        <v>8224</v>
      </c>
      <c r="H598" t="s">
        <v>8246</v>
      </c>
      <c r="I598">
        <v>1459180229</v>
      </c>
      <c r="J598">
        <v>1457023829</v>
      </c>
      <c r="K598" t="b">
        <v>0</v>
      </c>
      <c r="L598">
        <v>3</v>
      </c>
      <c r="M598" t="b">
        <v>1</v>
      </c>
      <c r="N598" t="s">
        <v>8269</v>
      </c>
      <c r="O598" s="17">
        <f t="shared" ref="O598:O661" si="40">ROUND(E598/D598*100,0)</f>
        <v>6500</v>
      </c>
      <c r="P598">
        <f t="shared" ref="P598:P661" si="41">IFERROR(ROUND(E598/L598, 2), 0)</f>
        <v>21.67</v>
      </c>
      <c r="Q598" s="12" t="s">
        <v>8315</v>
      </c>
      <c r="R598" t="s">
        <v>8316</v>
      </c>
      <c r="S598" s="15">
        <f t="shared" ref="S598:S661" si="42">(((J598/60/60/24)+DATE(1970,1,1)))</f>
        <v>42432.701724537037</v>
      </c>
      <c r="T598" s="15">
        <f t="shared" ref="T598:T661" si="43">(((I598/60/60/24)+DATE(1970,1,1)))</f>
        <v>42457.660057870366</v>
      </c>
    </row>
    <row r="599" spans="1:20" ht="32" x14ac:dyDescent="0.2">
      <c r="A599">
        <v>3600</v>
      </c>
      <c r="B599" s="3" t="s">
        <v>3599</v>
      </c>
      <c r="C599" s="3" t="s">
        <v>7710</v>
      </c>
      <c r="D599" s="6">
        <v>10</v>
      </c>
      <c r="E599" s="8">
        <v>13</v>
      </c>
      <c r="F599" t="s">
        <v>8218</v>
      </c>
      <c r="G599" t="s">
        <v>8223</v>
      </c>
      <c r="H599" t="s">
        <v>8245</v>
      </c>
      <c r="I599">
        <v>1476390164</v>
      </c>
      <c r="J599">
        <v>1473970964</v>
      </c>
      <c r="K599" t="b">
        <v>0</v>
      </c>
      <c r="L599">
        <v>4</v>
      </c>
      <c r="M599" t="b">
        <v>1</v>
      </c>
      <c r="N599" t="s">
        <v>8269</v>
      </c>
      <c r="O599" s="17">
        <f t="shared" si="40"/>
        <v>130</v>
      </c>
      <c r="P599">
        <f t="shared" si="41"/>
        <v>3.25</v>
      </c>
      <c r="Q599" s="12" t="s">
        <v>8315</v>
      </c>
      <c r="R599" t="s">
        <v>8316</v>
      </c>
      <c r="S599" s="15">
        <f t="shared" si="42"/>
        <v>42628.849120370374</v>
      </c>
      <c r="T599" s="15">
        <f t="shared" si="43"/>
        <v>42656.849120370374</v>
      </c>
    </row>
    <row r="600" spans="1:20" ht="48" x14ac:dyDescent="0.2">
      <c r="A600">
        <v>3675</v>
      </c>
      <c r="B600" s="3" t="s">
        <v>3672</v>
      </c>
      <c r="C600" s="3" t="s">
        <v>7785</v>
      </c>
      <c r="D600" s="6">
        <v>50</v>
      </c>
      <c r="E600" s="8">
        <v>70</v>
      </c>
      <c r="F600" t="s">
        <v>8218</v>
      </c>
      <c r="G600" t="s">
        <v>8224</v>
      </c>
      <c r="H600" t="s">
        <v>8246</v>
      </c>
      <c r="I600">
        <v>1463353200</v>
      </c>
      <c r="J600">
        <v>1462285182</v>
      </c>
      <c r="K600" t="b">
        <v>0</v>
      </c>
      <c r="L600">
        <v>3</v>
      </c>
      <c r="M600" t="b">
        <v>1</v>
      </c>
      <c r="N600" t="s">
        <v>8269</v>
      </c>
      <c r="O600" s="17">
        <f t="shared" si="40"/>
        <v>140</v>
      </c>
      <c r="P600">
        <f t="shared" si="41"/>
        <v>23.33</v>
      </c>
      <c r="Q600" s="12" t="s">
        <v>8315</v>
      </c>
      <c r="R600" t="s">
        <v>8316</v>
      </c>
      <c r="S600" s="15">
        <f t="shared" si="42"/>
        <v>42493.597013888888</v>
      </c>
      <c r="T600" s="15">
        <f t="shared" si="43"/>
        <v>42505.958333333328</v>
      </c>
    </row>
    <row r="601" spans="1:20" ht="48" x14ac:dyDescent="0.2">
      <c r="A601">
        <v>2794</v>
      </c>
      <c r="B601" s="3" t="s">
        <v>2794</v>
      </c>
      <c r="C601" s="3" t="s">
        <v>6904</v>
      </c>
      <c r="D601" s="6">
        <v>50</v>
      </c>
      <c r="E601" s="8">
        <v>75</v>
      </c>
      <c r="F601" t="s">
        <v>8218</v>
      </c>
      <c r="G601" t="s">
        <v>8224</v>
      </c>
      <c r="H601" t="s">
        <v>8246</v>
      </c>
      <c r="I601">
        <v>1457031600</v>
      </c>
      <c r="J601">
        <v>1455640559</v>
      </c>
      <c r="K601" t="b">
        <v>0</v>
      </c>
      <c r="L601">
        <v>3</v>
      </c>
      <c r="M601" t="b">
        <v>1</v>
      </c>
      <c r="N601" t="s">
        <v>8269</v>
      </c>
      <c r="O601" s="17">
        <f t="shared" si="40"/>
        <v>150</v>
      </c>
      <c r="P601">
        <f t="shared" si="41"/>
        <v>25</v>
      </c>
      <c r="Q601" s="12" t="s">
        <v>8315</v>
      </c>
      <c r="R601" t="s">
        <v>8316</v>
      </c>
      <c r="S601" s="15">
        <f t="shared" si="42"/>
        <v>42416.691655092596</v>
      </c>
      <c r="T601" s="15">
        <f t="shared" si="43"/>
        <v>42432.791666666672</v>
      </c>
    </row>
    <row r="602" spans="1:20" ht="48" x14ac:dyDescent="0.2">
      <c r="A602">
        <v>2976</v>
      </c>
      <c r="B602" s="3" t="s">
        <v>2976</v>
      </c>
      <c r="C602" s="3" t="s">
        <v>7086</v>
      </c>
      <c r="D602" s="6">
        <v>70</v>
      </c>
      <c r="E602" s="8">
        <v>120</v>
      </c>
      <c r="F602" t="s">
        <v>8218</v>
      </c>
      <c r="G602" t="s">
        <v>8224</v>
      </c>
      <c r="H602" t="s">
        <v>8246</v>
      </c>
      <c r="I602">
        <v>1457870400</v>
      </c>
      <c r="J602">
        <v>1456421530</v>
      </c>
      <c r="K602" t="b">
        <v>0</v>
      </c>
      <c r="L602">
        <v>14</v>
      </c>
      <c r="M602" t="b">
        <v>1</v>
      </c>
      <c r="N602" t="s">
        <v>8269</v>
      </c>
      <c r="O602" s="17">
        <f t="shared" si="40"/>
        <v>171</v>
      </c>
      <c r="P602">
        <f t="shared" si="41"/>
        <v>8.57</v>
      </c>
      <c r="Q602" s="12" t="s">
        <v>8315</v>
      </c>
      <c r="R602" t="s">
        <v>8316</v>
      </c>
      <c r="S602" s="15">
        <f t="shared" si="42"/>
        <v>42425.730671296296</v>
      </c>
      <c r="T602" s="15">
        <f t="shared" si="43"/>
        <v>42442.5</v>
      </c>
    </row>
    <row r="603" spans="1:20" ht="48" x14ac:dyDescent="0.2">
      <c r="A603">
        <v>3745</v>
      </c>
      <c r="B603" s="3" t="s">
        <v>3742</v>
      </c>
      <c r="C603" s="3" t="s">
        <v>7855</v>
      </c>
      <c r="D603" s="6">
        <v>100</v>
      </c>
      <c r="E603" s="8">
        <v>10</v>
      </c>
      <c r="F603" t="s">
        <v>8218</v>
      </c>
      <c r="G603" t="s">
        <v>8223</v>
      </c>
      <c r="H603" t="s">
        <v>8245</v>
      </c>
      <c r="I603">
        <v>1407689102</v>
      </c>
      <c r="J603">
        <v>1405097102</v>
      </c>
      <c r="K603" t="b">
        <v>0</v>
      </c>
      <c r="L603">
        <v>1</v>
      </c>
      <c r="M603" t="b">
        <v>0</v>
      </c>
      <c r="N603" t="s">
        <v>8269</v>
      </c>
      <c r="O603" s="17">
        <f t="shared" si="40"/>
        <v>10</v>
      </c>
      <c r="P603">
        <f t="shared" si="41"/>
        <v>10</v>
      </c>
      <c r="Q603" s="12" t="s">
        <v>8315</v>
      </c>
      <c r="R603" t="s">
        <v>8316</v>
      </c>
      <c r="S603" s="15">
        <f t="shared" si="42"/>
        <v>41831.697939814818</v>
      </c>
      <c r="T603" s="15">
        <f t="shared" si="43"/>
        <v>41861.697939814818</v>
      </c>
    </row>
    <row r="604" spans="1:20" ht="48" x14ac:dyDescent="0.2">
      <c r="A604">
        <v>3576</v>
      </c>
      <c r="B604" s="3" t="s">
        <v>3575</v>
      </c>
      <c r="C604" s="3" t="s">
        <v>7686</v>
      </c>
      <c r="D604" s="6">
        <v>100</v>
      </c>
      <c r="E604" s="8">
        <v>100</v>
      </c>
      <c r="F604" t="s">
        <v>8218</v>
      </c>
      <c r="G604" t="s">
        <v>8223</v>
      </c>
      <c r="H604" t="s">
        <v>8245</v>
      </c>
      <c r="I604">
        <v>1480947054</v>
      </c>
      <c r="J604">
        <v>1475759454</v>
      </c>
      <c r="K604" t="b">
        <v>0</v>
      </c>
      <c r="L604">
        <v>5</v>
      </c>
      <c r="M604" t="b">
        <v>1</v>
      </c>
      <c r="N604" t="s">
        <v>8269</v>
      </c>
      <c r="O604" s="17">
        <f t="shared" si="40"/>
        <v>100</v>
      </c>
      <c r="P604">
        <f t="shared" si="41"/>
        <v>20</v>
      </c>
      <c r="Q604" s="12" t="s">
        <v>8315</v>
      </c>
      <c r="R604" t="s">
        <v>8316</v>
      </c>
      <c r="S604" s="15">
        <f t="shared" si="42"/>
        <v>42649.54923611111</v>
      </c>
      <c r="T604" s="15">
        <f t="shared" si="43"/>
        <v>42709.590902777782</v>
      </c>
    </row>
    <row r="605" spans="1:20" ht="48" x14ac:dyDescent="0.2">
      <c r="A605">
        <v>2823</v>
      </c>
      <c r="B605" s="3" t="s">
        <v>2823</v>
      </c>
      <c r="C605" s="3" t="s">
        <v>6933</v>
      </c>
      <c r="D605" s="6">
        <v>100</v>
      </c>
      <c r="E605" s="8">
        <v>124</v>
      </c>
      <c r="F605" t="s">
        <v>8218</v>
      </c>
      <c r="G605" t="s">
        <v>8224</v>
      </c>
      <c r="H605" t="s">
        <v>8246</v>
      </c>
      <c r="I605">
        <v>1427842740</v>
      </c>
      <c r="J605">
        <v>1425428206</v>
      </c>
      <c r="K605" t="b">
        <v>0</v>
      </c>
      <c r="L605">
        <v>14</v>
      </c>
      <c r="M605" t="b">
        <v>1</v>
      </c>
      <c r="N605" t="s">
        <v>8269</v>
      </c>
      <c r="O605" s="17">
        <f t="shared" si="40"/>
        <v>124</v>
      </c>
      <c r="P605">
        <f t="shared" si="41"/>
        <v>8.86</v>
      </c>
      <c r="Q605" s="12" t="s">
        <v>8315</v>
      </c>
      <c r="R605" t="s">
        <v>8316</v>
      </c>
      <c r="S605" s="15">
        <f t="shared" si="42"/>
        <v>42067.011643518519</v>
      </c>
      <c r="T605" s="15">
        <f t="shared" si="43"/>
        <v>42094.957638888889</v>
      </c>
    </row>
    <row r="606" spans="1:20" ht="48" x14ac:dyDescent="0.2">
      <c r="A606">
        <v>3508</v>
      </c>
      <c r="B606" s="3" t="s">
        <v>3507</v>
      </c>
      <c r="C606" s="3" t="s">
        <v>7618</v>
      </c>
      <c r="D606" s="6">
        <v>100</v>
      </c>
      <c r="E606" s="8">
        <v>180</v>
      </c>
      <c r="F606" t="s">
        <v>8218</v>
      </c>
      <c r="G606" t="s">
        <v>8224</v>
      </c>
      <c r="H606" t="s">
        <v>8246</v>
      </c>
      <c r="I606">
        <v>1462914000</v>
      </c>
      <c r="J606">
        <v>1460914253</v>
      </c>
      <c r="K606" t="b">
        <v>0</v>
      </c>
      <c r="L606">
        <v>15</v>
      </c>
      <c r="M606" t="b">
        <v>1</v>
      </c>
      <c r="N606" t="s">
        <v>8269</v>
      </c>
      <c r="O606" s="17">
        <f t="shared" si="40"/>
        <v>180</v>
      </c>
      <c r="P606">
        <f t="shared" si="41"/>
        <v>12</v>
      </c>
      <c r="Q606" s="12" t="s">
        <v>8315</v>
      </c>
      <c r="R606" t="s">
        <v>8316</v>
      </c>
      <c r="S606" s="15">
        <f t="shared" si="42"/>
        <v>42477.729780092588</v>
      </c>
      <c r="T606" s="15">
        <f t="shared" si="43"/>
        <v>42500.875</v>
      </c>
    </row>
    <row r="607" spans="1:20" ht="48" x14ac:dyDescent="0.2">
      <c r="A607">
        <v>3830</v>
      </c>
      <c r="B607" s="3" t="s">
        <v>3827</v>
      </c>
      <c r="C607" s="3" t="s">
        <v>7939</v>
      </c>
      <c r="D607" s="6">
        <v>100</v>
      </c>
      <c r="E607" s="8">
        <v>225</v>
      </c>
      <c r="F607" t="s">
        <v>8218</v>
      </c>
      <c r="G607" t="s">
        <v>8223</v>
      </c>
      <c r="H607" t="s">
        <v>8245</v>
      </c>
      <c r="I607">
        <v>1464371211</v>
      </c>
      <c r="J607">
        <v>1463161611</v>
      </c>
      <c r="K607" t="b">
        <v>0</v>
      </c>
      <c r="L607">
        <v>3</v>
      </c>
      <c r="M607" t="b">
        <v>1</v>
      </c>
      <c r="N607" t="s">
        <v>8269</v>
      </c>
      <c r="O607" s="17">
        <f t="shared" si="40"/>
        <v>225</v>
      </c>
      <c r="P607">
        <f t="shared" si="41"/>
        <v>75</v>
      </c>
      <c r="Q607" s="12" t="s">
        <v>8315</v>
      </c>
      <c r="R607" t="s">
        <v>8316</v>
      </c>
      <c r="S607" s="15">
        <f t="shared" si="42"/>
        <v>42503.740868055553</v>
      </c>
      <c r="T607" s="15">
        <f t="shared" si="43"/>
        <v>42517.740868055553</v>
      </c>
    </row>
    <row r="608" spans="1:20" ht="48" x14ac:dyDescent="0.2">
      <c r="A608">
        <v>3292</v>
      </c>
      <c r="B608" s="3" t="s">
        <v>3292</v>
      </c>
      <c r="C608" s="3" t="s">
        <v>7402</v>
      </c>
      <c r="D608" s="6">
        <v>101</v>
      </c>
      <c r="E608" s="8">
        <v>289</v>
      </c>
      <c r="F608" t="s">
        <v>8218</v>
      </c>
      <c r="G608" t="s">
        <v>8224</v>
      </c>
      <c r="H608" t="s">
        <v>8246</v>
      </c>
      <c r="I608">
        <v>1449257348</v>
      </c>
      <c r="J608">
        <v>1444069748</v>
      </c>
      <c r="K608" t="b">
        <v>0</v>
      </c>
      <c r="L608">
        <v>15</v>
      </c>
      <c r="M608" t="b">
        <v>1</v>
      </c>
      <c r="N608" t="s">
        <v>8269</v>
      </c>
      <c r="O608" s="17">
        <f t="shared" si="40"/>
        <v>286</v>
      </c>
      <c r="P608">
        <f t="shared" si="41"/>
        <v>19.27</v>
      </c>
      <c r="Q608" s="12" t="s">
        <v>8315</v>
      </c>
      <c r="R608" t="s">
        <v>8316</v>
      </c>
      <c r="S608" s="15">
        <f t="shared" si="42"/>
        <v>42282.770231481481</v>
      </c>
      <c r="T608" s="15">
        <f t="shared" si="43"/>
        <v>42342.811898148153</v>
      </c>
    </row>
    <row r="609" spans="1:20" ht="48" x14ac:dyDescent="0.2">
      <c r="A609">
        <v>4082</v>
      </c>
      <c r="B609" s="3" t="s">
        <v>4078</v>
      </c>
      <c r="C609" s="3" t="s">
        <v>8185</v>
      </c>
      <c r="D609" s="6">
        <v>150</v>
      </c>
      <c r="E609" s="8">
        <v>3</v>
      </c>
      <c r="F609" t="s">
        <v>8218</v>
      </c>
      <c r="G609" t="s">
        <v>8223</v>
      </c>
      <c r="H609" t="s">
        <v>8245</v>
      </c>
      <c r="I609">
        <v>1447542000</v>
      </c>
      <c r="J609">
        <v>1446179553</v>
      </c>
      <c r="K609" t="b">
        <v>0</v>
      </c>
      <c r="L609">
        <v>2</v>
      </c>
      <c r="M609" t="b">
        <v>0</v>
      </c>
      <c r="N609" t="s">
        <v>8269</v>
      </c>
      <c r="O609" s="17">
        <f t="shared" si="40"/>
        <v>2</v>
      </c>
      <c r="P609">
        <f t="shared" si="41"/>
        <v>1.5</v>
      </c>
      <c r="Q609" s="12" t="s">
        <v>8315</v>
      </c>
      <c r="R609" t="s">
        <v>8316</v>
      </c>
      <c r="S609" s="15">
        <f t="shared" si="42"/>
        <v>42307.189270833333</v>
      </c>
      <c r="T609" s="15">
        <f t="shared" si="43"/>
        <v>42322.958333333328</v>
      </c>
    </row>
    <row r="610" spans="1:20" ht="48" x14ac:dyDescent="0.2">
      <c r="A610">
        <v>3925</v>
      </c>
      <c r="B610" s="3" t="s">
        <v>3922</v>
      </c>
      <c r="C610" s="3" t="s">
        <v>8033</v>
      </c>
      <c r="D610" s="6">
        <v>150</v>
      </c>
      <c r="E610" s="8">
        <v>15</v>
      </c>
      <c r="F610" t="s">
        <v>8218</v>
      </c>
      <c r="G610" t="s">
        <v>8223</v>
      </c>
      <c r="H610" t="s">
        <v>8245</v>
      </c>
      <c r="I610">
        <v>1406753639</v>
      </c>
      <c r="J610">
        <v>1404161639</v>
      </c>
      <c r="K610" t="b">
        <v>0</v>
      </c>
      <c r="L610">
        <v>3</v>
      </c>
      <c r="M610" t="b">
        <v>0</v>
      </c>
      <c r="N610" t="s">
        <v>8269</v>
      </c>
      <c r="O610" s="17">
        <f t="shared" si="40"/>
        <v>10</v>
      </c>
      <c r="P610">
        <f t="shared" si="41"/>
        <v>5</v>
      </c>
      <c r="Q610" s="12" t="s">
        <v>8315</v>
      </c>
      <c r="R610" t="s">
        <v>8316</v>
      </c>
      <c r="S610" s="15">
        <f t="shared" si="42"/>
        <v>41820.870821759258</v>
      </c>
      <c r="T610" s="15">
        <f t="shared" si="43"/>
        <v>41850.870821759258</v>
      </c>
    </row>
    <row r="611" spans="1:20" ht="32" x14ac:dyDescent="0.2">
      <c r="A611">
        <v>3735</v>
      </c>
      <c r="B611" s="3" t="s">
        <v>3732</v>
      </c>
      <c r="C611" s="3" t="s">
        <v>7845</v>
      </c>
      <c r="D611" s="6">
        <v>150</v>
      </c>
      <c r="E611" s="8">
        <v>20</v>
      </c>
      <c r="F611" t="s">
        <v>8218</v>
      </c>
      <c r="G611" t="s">
        <v>8224</v>
      </c>
      <c r="H611" t="s">
        <v>8246</v>
      </c>
      <c r="I611">
        <v>1432831089</v>
      </c>
      <c r="J611">
        <v>1430239089</v>
      </c>
      <c r="K611" t="b">
        <v>0</v>
      </c>
      <c r="L611">
        <v>2</v>
      </c>
      <c r="M611" t="b">
        <v>0</v>
      </c>
      <c r="N611" t="s">
        <v>8269</v>
      </c>
      <c r="O611" s="17">
        <f t="shared" si="40"/>
        <v>13</v>
      </c>
      <c r="P611">
        <f t="shared" si="41"/>
        <v>10</v>
      </c>
      <c r="Q611" s="12" t="s">
        <v>8315</v>
      </c>
      <c r="R611" t="s">
        <v>8316</v>
      </c>
      <c r="S611" s="15">
        <f t="shared" si="42"/>
        <v>42122.693159722221</v>
      </c>
      <c r="T611" s="15">
        <f t="shared" si="43"/>
        <v>42152.693159722221</v>
      </c>
    </row>
    <row r="612" spans="1:20" ht="48" x14ac:dyDescent="0.2">
      <c r="A612">
        <v>3429</v>
      </c>
      <c r="B612" s="3" t="s">
        <v>3428</v>
      </c>
      <c r="C612" s="3" t="s">
        <v>7539</v>
      </c>
      <c r="D612" s="6">
        <v>150</v>
      </c>
      <c r="E612" s="8">
        <v>195</v>
      </c>
      <c r="F612" t="s">
        <v>8218</v>
      </c>
      <c r="G612" t="s">
        <v>8224</v>
      </c>
      <c r="H612" t="s">
        <v>8246</v>
      </c>
      <c r="I612">
        <v>1478046661</v>
      </c>
      <c r="J612">
        <v>1476837061</v>
      </c>
      <c r="K612" t="b">
        <v>0</v>
      </c>
      <c r="L612">
        <v>12</v>
      </c>
      <c r="M612" t="b">
        <v>1</v>
      </c>
      <c r="N612" t="s">
        <v>8269</v>
      </c>
      <c r="O612" s="17">
        <f t="shared" si="40"/>
        <v>130</v>
      </c>
      <c r="P612">
        <f t="shared" si="41"/>
        <v>16.25</v>
      </c>
      <c r="Q612" s="12" t="s">
        <v>8315</v>
      </c>
      <c r="R612" t="s">
        <v>8316</v>
      </c>
      <c r="S612" s="15">
        <f t="shared" si="42"/>
        <v>42662.021539351852</v>
      </c>
      <c r="T612" s="15">
        <f t="shared" si="43"/>
        <v>42676.021539351852</v>
      </c>
    </row>
    <row r="613" spans="1:20" ht="48" x14ac:dyDescent="0.2">
      <c r="A613">
        <v>3536</v>
      </c>
      <c r="B613" s="3" t="s">
        <v>3535</v>
      </c>
      <c r="C613" s="3" t="s">
        <v>7646</v>
      </c>
      <c r="D613" s="6">
        <v>150</v>
      </c>
      <c r="E613" s="8">
        <v>230</v>
      </c>
      <c r="F613" t="s">
        <v>8218</v>
      </c>
      <c r="G613" t="s">
        <v>8224</v>
      </c>
      <c r="H613" t="s">
        <v>8246</v>
      </c>
      <c r="I613">
        <v>1450612740</v>
      </c>
      <c r="J613">
        <v>1448040425</v>
      </c>
      <c r="K613" t="b">
        <v>0</v>
      </c>
      <c r="L613">
        <v>17</v>
      </c>
      <c r="M613" t="b">
        <v>1</v>
      </c>
      <c r="N613" t="s">
        <v>8269</v>
      </c>
      <c r="O613" s="17">
        <f t="shared" si="40"/>
        <v>153</v>
      </c>
      <c r="P613">
        <f t="shared" si="41"/>
        <v>13.53</v>
      </c>
      <c r="Q613" s="12" t="s">
        <v>8315</v>
      </c>
      <c r="R613" t="s">
        <v>8316</v>
      </c>
      <c r="S613" s="15">
        <f t="shared" si="42"/>
        <v>42328.727141203708</v>
      </c>
      <c r="T613" s="15">
        <f t="shared" si="43"/>
        <v>42358.499305555553</v>
      </c>
    </row>
    <row r="614" spans="1:20" ht="64" x14ac:dyDescent="0.2">
      <c r="A614">
        <v>3138</v>
      </c>
      <c r="B614" s="3" t="s">
        <v>3138</v>
      </c>
      <c r="C614" s="3" t="s">
        <v>7248</v>
      </c>
      <c r="D614" s="6">
        <v>200</v>
      </c>
      <c r="E614" s="8">
        <v>0</v>
      </c>
      <c r="F614" t="s">
        <v>8218</v>
      </c>
      <c r="G614" t="s">
        <v>8224</v>
      </c>
      <c r="H614" t="s">
        <v>8246</v>
      </c>
      <c r="I614">
        <v>1491233407</v>
      </c>
      <c r="J614">
        <v>1489591807</v>
      </c>
      <c r="K614" t="b">
        <v>0</v>
      </c>
      <c r="L614">
        <v>0</v>
      </c>
      <c r="M614" t="b">
        <v>0</v>
      </c>
      <c r="N614" t="s">
        <v>8269</v>
      </c>
      <c r="O614" s="17">
        <f t="shared" si="40"/>
        <v>0</v>
      </c>
      <c r="P614">
        <f t="shared" si="41"/>
        <v>0</v>
      </c>
      <c r="Q614" s="12" t="s">
        <v>8315</v>
      </c>
      <c r="R614" t="s">
        <v>8316</v>
      </c>
      <c r="S614" s="15">
        <f t="shared" si="42"/>
        <v>42809.645914351851</v>
      </c>
      <c r="T614" s="15">
        <f t="shared" si="43"/>
        <v>42828.645914351851</v>
      </c>
    </row>
    <row r="615" spans="1:20" ht="48" x14ac:dyDescent="0.2">
      <c r="A615">
        <v>2886</v>
      </c>
      <c r="B615" s="3" t="s">
        <v>2886</v>
      </c>
      <c r="C615" s="3" t="s">
        <v>6996</v>
      </c>
      <c r="D615" s="6">
        <v>200</v>
      </c>
      <c r="E615" s="8">
        <v>10</v>
      </c>
      <c r="F615" t="s">
        <v>8218</v>
      </c>
      <c r="G615" t="s">
        <v>8223</v>
      </c>
      <c r="H615" t="s">
        <v>8245</v>
      </c>
      <c r="I615">
        <v>1442635140</v>
      </c>
      <c r="J615">
        <v>1442243484</v>
      </c>
      <c r="K615" t="b">
        <v>0</v>
      </c>
      <c r="L615">
        <v>1</v>
      </c>
      <c r="M615" t="b">
        <v>0</v>
      </c>
      <c r="N615" t="s">
        <v>8269</v>
      </c>
      <c r="O615" s="17">
        <f t="shared" si="40"/>
        <v>5</v>
      </c>
      <c r="P615">
        <f t="shared" si="41"/>
        <v>10</v>
      </c>
      <c r="Q615" s="12" t="s">
        <v>8315</v>
      </c>
      <c r="R615" t="s">
        <v>8316</v>
      </c>
      <c r="S615" s="15">
        <f t="shared" si="42"/>
        <v>42261.632916666669</v>
      </c>
      <c r="T615" s="15">
        <f t="shared" si="43"/>
        <v>42266.165972222225</v>
      </c>
    </row>
    <row r="616" spans="1:20" ht="48" x14ac:dyDescent="0.2">
      <c r="A616">
        <v>3995</v>
      </c>
      <c r="B616" s="3" t="s">
        <v>3991</v>
      </c>
      <c r="C616" s="3" t="s">
        <v>8101</v>
      </c>
      <c r="D616" s="6">
        <v>200</v>
      </c>
      <c r="E616" s="8">
        <v>70</v>
      </c>
      <c r="F616" t="s">
        <v>8218</v>
      </c>
      <c r="G616" t="s">
        <v>8224</v>
      </c>
      <c r="H616" t="s">
        <v>8246</v>
      </c>
      <c r="I616">
        <v>1423913220</v>
      </c>
      <c r="J616">
        <v>1421339077</v>
      </c>
      <c r="K616" t="b">
        <v>0</v>
      </c>
      <c r="L616">
        <v>4</v>
      </c>
      <c r="M616" t="b">
        <v>0</v>
      </c>
      <c r="N616" t="s">
        <v>8269</v>
      </c>
      <c r="O616" s="17">
        <f t="shared" si="40"/>
        <v>35</v>
      </c>
      <c r="P616">
        <f t="shared" si="41"/>
        <v>17.5</v>
      </c>
      <c r="Q616" s="12" t="s">
        <v>8315</v>
      </c>
      <c r="R616" t="s">
        <v>8316</v>
      </c>
      <c r="S616" s="15">
        <f t="shared" si="42"/>
        <v>42019.683761574073</v>
      </c>
      <c r="T616" s="15">
        <f t="shared" si="43"/>
        <v>42049.477083333331</v>
      </c>
    </row>
    <row r="617" spans="1:20" ht="32" x14ac:dyDescent="0.2">
      <c r="A617">
        <v>3415</v>
      </c>
      <c r="B617" s="3" t="s">
        <v>3414</v>
      </c>
      <c r="C617" s="3" t="s">
        <v>7525</v>
      </c>
      <c r="D617" s="6">
        <v>200</v>
      </c>
      <c r="E617" s="8">
        <v>200</v>
      </c>
      <c r="F617" t="s">
        <v>8218</v>
      </c>
      <c r="G617" t="s">
        <v>8223</v>
      </c>
      <c r="H617" t="s">
        <v>8245</v>
      </c>
      <c r="I617">
        <v>1460935800</v>
      </c>
      <c r="J617">
        <v>1459999656</v>
      </c>
      <c r="K617" t="b">
        <v>0</v>
      </c>
      <c r="L617">
        <v>9</v>
      </c>
      <c r="M617" t="b">
        <v>1</v>
      </c>
      <c r="N617" t="s">
        <v>8269</v>
      </c>
      <c r="O617" s="17">
        <f t="shared" si="40"/>
        <v>100</v>
      </c>
      <c r="P617">
        <f t="shared" si="41"/>
        <v>22.22</v>
      </c>
      <c r="Q617" s="12" t="s">
        <v>8315</v>
      </c>
      <c r="R617" t="s">
        <v>8316</v>
      </c>
      <c r="S617" s="15">
        <f t="shared" si="42"/>
        <v>42467.144166666665</v>
      </c>
      <c r="T617" s="15">
        <f t="shared" si="43"/>
        <v>42477.979166666672</v>
      </c>
    </row>
    <row r="618" spans="1:20" ht="48" x14ac:dyDescent="0.2">
      <c r="A618">
        <v>3588</v>
      </c>
      <c r="B618" s="3" t="s">
        <v>3587</v>
      </c>
      <c r="C618" s="3" t="s">
        <v>7698</v>
      </c>
      <c r="D618" s="6">
        <v>200</v>
      </c>
      <c r="E618" s="8">
        <v>201</v>
      </c>
      <c r="F618" t="s">
        <v>8218</v>
      </c>
      <c r="G618" t="s">
        <v>8224</v>
      </c>
      <c r="H618" t="s">
        <v>8246</v>
      </c>
      <c r="I618">
        <v>1430348400</v>
      </c>
      <c r="J618">
        <v>1428436410</v>
      </c>
      <c r="K618" t="b">
        <v>0</v>
      </c>
      <c r="L618">
        <v>11</v>
      </c>
      <c r="M618" t="b">
        <v>1</v>
      </c>
      <c r="N618" t="s">
        <v>8269</v>
      </c>
      <c r="O618" s="17">
        <f t="shared" si="40"/>
        <v>101</v>
      </c>
      <c r="P618">
        <f t="shared" si="41"/>
        <v>18.27</v>
      </c>
      <c r="Q618" s="12" t="s">
        <v>8315</v>
      </c>
      <c r="R618" t="s">
        <v>8316</v>
      </c>
      <c r="S618" s="15">
        <f t="shared" si="42"/>
        <v>42101.828819444447</v>
      </c>
      <c r="T618" s="15">
        <f t="shared" si="43"/>
        <v>42123.958333333328</v>
      </c>
    </row>
    <row r="619" spans="1:20" ht="48" x14ac:dyDescent="0.2">
      <c r="A619">
        <v>2820</v>
      </c>
      <c r="B619" s="3" t="s">
        <v>2820</v>
      </c>
      <c r="C619" s="3" t="s">
        <v>6930</v>
      </c>
      <c r="D619" s="6">
        <v>200</v>
      </c>
      <c r="E619" s="8">
        <v>272</v>
      </c>
      <c r="F619" t="s">
        <v>8218</v>
      </c>
      <c r="G619" t="s">
        <v>8224</v>
      </c>
      <c r="H619" t="s">
        <v>8246</v>
      </c>
      <c r="I619">
        <v>1456444800</v>
      </c>
      <c r="J619">
        <v>1454337589</v>
      </c>
      <c r="K619" t="b">
        <v>0</v>
      </c>
      <c r="L619">
        <v>20</v>
      </c>
      <c r="M619" t="b">
        <v>1</v>
      </c>
      <c r="N619" t="s">
        <v>8269</v>
      </c>
      <c r="O619" s="17">
        <f t="shared" si="40"/>
        <v>136</v>
      </c>
      <c r="P619">
        <f t="shared" si="41"/>
        <v>13.6</v>
      </c>
      <c r="Q619" s="12" t="s">
        <v>8315</v>
      </c>
      <c r="R619" t="s">
        <v>8316</v>
      </c>
      <c r="S619" s="15">
        <f t="shared" si="42"/>
        <v>42401.610983796301</v>
      </c>
      <c r="T619" s="15">
        <f t="shared" si="43"/>
        <v>42426</v>
      </c>
    </row>
    <row r="620" spans="1:20" ht="32" x14ac:dyDescent="0.2">
      <c r="A620">
        <v>3371</v>
      </c>
      <c r="B620" s="3" t="s">
        <v>3370</v>
      </c>
      <c r="C620" s="3" t="s">
        <v>7481</v>
      </c>
      <c r="D620" s="6">
        <v>200</v>
      </c>
      <c r="E620" s="8">
        <v>277</v>
      </c>
      <c r="F620" t="s">
        <v>8218</v>
      </c>
      <c r="G620" t="s">
        <v>8223</v>
      </c>
      <c r="H620" t="s">
        <v>8245</v>
      </c>
      <c r="I620">
        <v>1449089965</v>
      </c>
      <c r="J620">
        <v>1446670765</v>
      </c>
      <c r="K620" t="b">
        <v>0</v>
      </c>
      <c r="L620">
        <v>9</v>
      </c>
      <c r="M620" t="b">
        <v>1</v>
      </c>
      <c r="N620" t="s">
        <v>8269</v>
      </c>
      <c r="O620" s="17">
        <f t="shared" si="40"/>
        <v>139</v>
      </c>
      <c r="P620">
        <f t="shared" si="41"/>
        <v>30.78</v>
      </c>
      <c r="Q620" s="12" t="s">
        <v>8315</v>
      </c>
      <c r="R620" t="s">
        <v>8316</v>
      </c>
      <c r="S620" s="15">
        <f t="shared" si="42"/>
        <v>42312.874594907407</v>
      </c>
      <c r="T620" s="15">
        <f t="shared" si="43"/>
        <v>42340.874594907407</v>
      </c>
    </row>
    <row r="621" spans="1:20" ht="48" x14ac:dyDescent="0.2">
      <c r="A621">
        <v>3835</v>
      </c>
      <c r="B621" s="3" t="s">
        <v>3832</v>
      </c>
      <c r="C621" s="3" t="s">
        <v>7944</v>
      </c>
      <c r="D621" s="6">
        <v>200</v>
      </c>
      <c r="E621" s="8">
        <v>320</v>
      </c>
      <c r="F621" t="s">
        <v>8218</v>
      </c>
      <c r="G621" t="s">
        <v>8224</v>
      </c>
      <c r="H621" t="s">
        <v>8246</v>
      </c>
      <c r="I621">
        <v>1461278208</v>
      </c>
      <c r="J621">
        <v>1459463808</v>
      </c>
      <c r="K621" t="b">
        <v>0</v>
      </c>
      <c r="L621">
        <v>8</v>
      </c>
      <c r="M621" t="b">
        <v>1</v>
      </c>
      <c r="N621" t="s">
        <v>8269</v>
      </c>
      <c r="O621" s="17">
        <f t="shared" si="40"/>
        <v>160</v>
      </c>
      <c r="P621">
        <f t="shared" si="41"/>
        <v>40</v>
      </c>
      <c r="Q621" s="12" t="s">
        <v>8315</v>
      </c>
      <c r="R621" t="s">
        <v>8316</v>
      </c>
      <c r="S621" s="15">
        <f t="shared" si="42"/>
        <v>42460.94222222222</v>
      </c>
      <c r="T621" s="15">
        <f t="shared" si="43"/>
        <v>42481.94222222222</v>
      </c>
    </row>
    <row r="622" spans="1:20" ht="32" x14ac:dyDescent="0.2">
      <c r="A622">
        <v>3719</v>
      </c>
      <c r="B622" s="3" t="s">
        <v>3716</v>
      </c>
      <c r="C622" s="3" t="s">
        <v>7829</v>
      </c>
      <c r="D622" s="6">
        <v>200</v>
      </c>
      <c r="E622" s="8">
        <v>420</v>
      </c>
      <c r="F622" t="s">
        <v>8218</v>
      </c>
      <c r="G622" t="s">
        <v>8224</v>
      </c>
      <c r="H622" t="s">
        <v>8246</v>
      </c>
      <c r="I622">
        <v>1434994266</v>
      </c>
      <c r="J622">
        <v>1432402266</v>
      </c>
      <c r="K622" t="b">
        <v>0</v>
      </c>
      <c r="L622">
        <v>4</v>
      </c>
      <c r="M622" t="b">
        <v>1</v>
      </c>
      <c r="N622" t="s">
        <v>8269</v>
      </c>
      <c r="O622" s="17">
        <f t="shared" si="40"/>
        <v>210</v>
      </c>
      <c r="P622">
        <f t="shared" si="41"/>
        <v>105</v>
      </c>
      <c r="Q622" s="12" t="s">
        <v>8315</v>
      </c>
      <c r="R622" t="s">
        <v>8316</v>
      </c>
      <c r="S622" s="15">
        <f t="shared" si="42"/>
        <v>42147.729930555557</v>
      </c>
      <c r="T622" s="15">
        <f t="shared" si="43"/>
        <v>42177.729930555557</v>
      </c>
    </row>
    <row r="623" spans="1:20" ht="48" x14ac:dyDescent="0.2">
      <c r="A623">
        <v>3670</v>
      </c>
      <c r="B623" s="3" t="s">
        <v>3667</v>
      </c>
      <c r="C623" s="3" t="s">
        <v>7780</v>
      </c>
      <c r="D623" s="6">
        <v>220</v>
      </c>
      <c r="E623" s="8">
        <v>241</v>
      </c>
      <c r="F623" t="s">
        <v>8218</v>
      </c>
      <c r="G623" t="s">
        <v>8224</v>
      </c>
      <c r="H623" t="s">
        <v>8246</v>
      </c>
      <c r="I623">
        <v>1433113200</v>
      </c>
      <c r="J623">
        <v>1431951611</v>
      </c>
      <c r="K623" t="b">
        <v>0</v>
      </c>
      <c r="L623">
        <v>12</v>
      </c>
      <c r="M623" t="b">
        <v>1</v>
      </c>
      <c r="N623" t="s">
        <v>8269</v>
      </c>
      <c r="O623" s="17">
        <f t="shared" si="40"/>
        <v>110</v>
      </c>
      <c r="P623">
        <f t="shared" si="41"/>
        <v>20.079999999999998</v>
      </c>
      <c r="Q623" s="12" t="s">
        <v>8315</v>
      </c>
      <c r="R623" t="s">
        <v>8316</v>
      </c>
      <c r="S623" s="15">
        <f t="shared" si="42"/>
        <v>42142.514016203699</v>
      </c>
      <c r="T623" s="15">
        <f t="shared" si="43"/>
        <v>42155.958333333328</v>
      </c>
    </row>
    <row r="624" spans="1:20" ht="48" x14ac:dyDescent="0.2">
      <c r="A624">
        <v>3663</v>
      </c>
      <c r="B624" s="3" t="s">
        <v>3660</v>
      </c>
      <c r="C624" s="3" t="s">
        <v>7773</v>
      </c>
      <c r="D624" s="6">
        <v>225</v>
      </c>
      <c r="E624" s="8">
        <v>234</v>
      </c>
      <c r="F624" t="s">
        <v>8218</v>
      </c>
      <c r="G624" t="s">
        <v>8224</v>
      </c>
      <c r="H624" t="s">
        <v>8246</v>
      </c>
      <c r="I624">
        <v>1482321030</v>
      </c>
      <c r="J624">
        <v>1477133430</v>
      </c>
      <c r="K624" t="b">
        <v>0</v>
      </c>
      <c r="L624">
        <v>9</v>
      </c>
      <c r="M624" t="b">
        <v>1</v>
      </c>
      <c r="N624" t="s">
        <v>8269</v>
      </c>
      <c r="O624" s="17">
        <f t="shared" si="40"/>
        <v>104</v>
      </c>
      <c r="P624">
        <f t="shared" si="41"/>
        <v>26</v>
      </c>
      <c r="Q624" s="12" t="s">
        <v>8315</v>
      </c>
      <c r="R624" t="s">
        <v>8316</v>
      </c>
      <c r="S624" s="15">
        <f t="shared" si="42"/>
        <v>42665.451736111107</v>
      </c>
      <c r="T624" s="15">
        <f t="shared" si="43"/>
        <v>42725.493402777778</v>
      </c>
    </row>
    <row r="625" spans="1:20" ht="48" x14ac:dyDescent="0.2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17">
        <f t="shared" si="40"/>
        <v>0</v>
      </c>
      <c r="P625">
        <f t="shared" si="41"/>
        <v>1</v>
      </c>
      <c r="Q625" s="12" t="s">
        <v>8315</v>
      </c>
      <c r="R625" t="s">
        <v>8355</v>
      </c>
      <c r="S625" s="15">
        <f t="shared" si="42"/>
        <v>42034.960127314815</v>
      </c>
      <c r="T625" s="15">
        <f t="shared" si="43"/>
        <v>42064.960127314815</v>
      </c>
    </row>
    <row r="626" spans="1:20" ht="48" x14ac:dyDescent="0.2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17">
        <f t="shared" si="40"/>
        <v>0</v>
      </c>
      <c r="P626">
        <f t="shared" si="41"/>
        <v>0</v>
      </c>
      <c r="Q626" s="12" t="s">
        <v>8315</v>
      </c>
      <c r="R626" t="s">
        <v>8355</v>
      </c>
      <c r="S626" s="15">
        <f t="shared" si="42"/>
        <v>42077.129398148143</v>
      </c>
      <c r="T626" s="15">
        <f t="shared" si="43"/>
        <v>42107.129398148143</v>
      </c>
    </row>
    <row r="627" spans="1:20" ht="48" x14ac:dyDescent="0.2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17">
        <f t="shared" si="40"/>
        <v>0</v>
      </c>
      <c r="P627">
        <f t="shared" si="41"/>
        <v>0</v>
      </c>
      <c r="Q627" s="12" t="s">
        <v>8315</v>
      </c>
      <c r="R627" t="s">
        <v>8355</v>
      </c>
      <c r="S627" s="15">
        <f t="shared" si="42"/>
        <v>42118.139583333337</v>
      </c>
      <c r="T627" s="15">
        <f t="shared" si="43"/>
        <v>42148.139583333337</v>
      </c>
    </row>
    <row r="628" spans="1:20" ht="48" x14ac:dyDescent="0.2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17">
        <f t="shared" si="40"/>
        <v>0</v>
      </c>
      <c r="P628">
        <f t="shared" si="41"/>
        <v>1</v>
      </c>
      <c r="Q628" s="12" t="s">
        <v>8315</v>
      </c>
      <c r="R628" t="s">
        <v>8355</v>
      </c>
      <c r="S628" s="15">
        <f t="shared" si="42"/>
        <v>42567.531157407408</v>
      </c>
      <c r="T628" s="15">
        <f t="shared" si="43"/>
        <v>42597.531157407408</v>
      </c>
    </row>
    <row r="629" spans="1:20" ht="48" x14ac:dyDescent="0.2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17">
        <f t="shared" si="40"/>
        <v>0</v>
      </c>
      <c r="P629">
        <f t="shared" si="41"/>
        <v>2.67</v>
      </c>
      <c r="Q629" s="12" t="s">
        <v>8315</v>
      </c>
      <c r="R629" t="s">
        <v>8355</v>
      </c>
      <c r="S629" s="15">
        <f t="shared" si="42"/>
        <v>42097.649224537032</v>
      </c>
      <c r="T629" s="15">
        <f t="shared" si="43"/>
        <v>42157.649224537032</v>
      </c>
    </row>
    <row r="630" spans="1:20" ht="48" x14ac:dyDescent="0.2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17">
        <f t="shared" si="40"/>
        <v>0</v>
      </c>
      <c r="P630">
        <f t="shared" si="41"/>
        <v>0</v>
      </c>
      <c r="Q630" s="12" t="s">
        <v>8315</v>
      </c>
      <c r="R630" t="s">
        <v>8355</v>
      </c>
      <c r="S630" s="15">
        <f t="shared" si="42"/>
        <v>42362.36518518519</v>
      </c>
      <c r="T630" s="15">
        <f t="shared" si="43"/>
        <v>42392.36518518519</v>
      </c>
    </row>
    <row r="631" spans="1:20" ht="48" x14ac:dyDescent="0.2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17">
        <f t="shared" si="40"/>
        <v>0</v>
      </c>
      <c r="P631">
        <f t="shared" si="41"/>
        <v>201.67</v>
      </c>
      <c r="Q631" s="12" t="s">
        <v>8315</v>
      </c>
      <c r="R631" t="s">
        <v>8355</v>
      </c>
      <c r="S631" s="15">
        <f t="shared" si="42"/>
        <v>42255.791909722218</v>
      </c>
      <c r="T631" s="15">
        <f t="shared" si="43"/>
        <v>42285.791909722218</v>
      </c>
    </row>
    <row r="632" spans="1:20" ht="48" x14ac:dyDescent="0.2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17">
        <f t="shared" si="40"/>
        <v>0</v>
      </c>
      <c r="P632">
        <f t="shared" si="41"/>
        <v>0</v>
      </c>
      <c r="Q632" s="12" t="s">
        <v>8315</v>
      </c>
      <c r="R632" t="s">
        <v>8355</v>
      </c>
      <c r="S632" s="15">
        <f t="shared" si="42"/>
        <v>42790.583368055552</v>
      </c>
      <c r="T632" s="15">
        <f t="shared" si="43"/>
        <v>42810.541701388895</v>
      </c>
    </row>
    <row r="633" spans="1:20" ht="48" x14ac:dyDescent="0.2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17">
        <f t="shared" si="40"/>
        <v>0</v>
      </c>
      <c r="P633">
        <f t="shared" si="41"/>
        <v>0</v>
      </c>
      <c r="Q633" s="12" t="s">
        <v>8315</v>
      </c>
      <c r="R633" t="s">
        <v>8355</v>
      </c>
      <c r="S633" s="15">
        <f t="shared" si="42"/>
        <v>42438.779131944444</v>
      </c>
      <c r="T633" s="15">
        <f t="shared" si="43"/>
        <v>42498.73746527778</v>
      </c>
    </row>
    <row r="634" spans="1:20" ht="48" x14ac:dyDescent="0.2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17">
        <f t="shared" si="40"/>
        <v>0</v>
      </c>
      <c r="P634">
        <f t="shared" si="41"/>
        <v>0</v>
      </c>
      <c r="Q634" s="12" t="s">
        <v>8315</v>
      </c>
      <c r="R634" t="s">
        <v>8355</v>
      </c>
      <c r="S634" s="15">
        <f t="shared" si="42"/>
        <v>42498.008391203708</v>
      </c>
      <c r="T634" s="15">
        <f t="shared" si="43"/>
        <v>42528.008391203708</v>
      </c>
    </row>
    <row r="635" spans="1:20" ht="48" x14ac:dyDescent="0.2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17">
        <f t="shared" si="40"/>
        <v>0</v>
      </c>
      <c r="P635">
        <f t="shared" si="41"/>
        <v>0</v>
      </c>
      <c r="Q635" s="12" t="s">
        <v>8315</v>
      </c>
      <c r="R635" t="s">
        <v>8355</v>
      </c>
      <c r="S635" s="15">
        <f t="shared" si="42"/>
        <v>41863.757210648146</v>
      </c>
      <c r="T635" s="15">
        <f t="shared" si="43"/>
        <v>41893.757210648146</v>
      </c>
    </row>
    <row r="636" spans="1:20" ht="32" x14ac:dyDescent="0.2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17">
        <f t="shared" si="40"/>
        <v>0</v>
      </c>
      <c r="P636">
        <f t="shared" si="41"/>
        <v>37.5</v>
      </c>
      <c r="Q636" s="12" t="s">
        <v>8315</v>
      </c>
      <c r="R636" t="s">
        <v>8355</v>
      </c>
      <c r="S636" s="15">
        <f t="shared" si="42"/>
        <v>42122.670069444444</v>
      </c>
      <c r="T636" s="15">
        <f t="shared" si="43"/>
        <v>42152.665972222225</v>
      </c>
    </row>
    <row r="637" spans="1:20" ht="48" x14ac:dyDescent="0.2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17">
        <f t="shared" si="40"/>
        <v>0</v>
      </c>
      <c r="P637">
        <f t="shared" si="41"/>
        <v>13.33</v>
      </c>
      <c r="Q637" s="12" t="s">
        <v>8315</v>
      </c>
      <c r="R637" t="s">
        <v>8355</v>
      </c>
      <c r="S637" s="15">
        <f t="shared" si="42"/>
        <v>41862.761724537035</v>
      </c>
      <c r="T637" s="15">
        <f t="shared" si="43"/>
        <v>41914.165972222225</v>
      </c>
    </row>
    <row r="638" spans="1:20" ht="48" x14ac:dyDescent="0.2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17">
        <f t="shared" si="40"/>
        <v>0</v>
      </c>
      <c r="P638">
        <f t="shared" si="41"/>
        <v>0</v>
      </c>
      <c r="Q638" s="12" t="s">
        <v>8315</v>
      </c>
      <c r="R638" t="s">
        <v>8355</v>
      </c>
      <c r="S638" s="15">
        <f t="shared" si="42"/>
        <v>42027.832800925928</v>
      </c>
      <c r="T638" s="15">
        <f t="shared" si="43"/>
        <v>42065.044444444444</v>
      </c>
    </row>
    <row r="639" spans="1:20" ht="48" x14ac:dyDescent="0.2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17">
        <f t="shared" si="40"/>
        <v>0</v>
      </c>
      <c r="P639">
        <f t="shared" si="41"/>
        <v>1</v>
      </c>
      <c r="Q639" s="12" t="s">
        <v>8315</v>
      </c>
      <c r="R639" t="s">
        <v>8355</v>
      </c>
      <c r="S639" s="15">
        <f t="shared" si="42"/>
        <v>41953.95821759259</v>
      </c>
      <c r="T639" s="15">
        <f t="shared" si="43"/>
        <v>42013.95821759259</v>
      </c>
    </row>
    <row r="640" spans="1:20" ht="48" x14ac:dyDescent="0.2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17">
        <f t="shared" si="40"/>
        <v>0</v>
      </c>
      <c r="P640">
        <f t="shared" si="41"/>
        <v>0</v>
      </c>
      <c r="Q640" s="12" t="s">
        <v>8315</v>
      </c>
      <c r="R640" t="s">
        <v>8355</v>
      </c>
      <c r="S640" s="15">
        <f t="shared" si="42"/>
        <v>41851.636388888888</v>
      </c>
      <c r="T640" s="15">
        <f t="shared" si="43"/>
        <v>41911.636388888888</v>
      </c>
    </row>
    <row r="641" spans="1:20" ht="48" x14ac:dyDescent="0.2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17">
        <f t="shared" si="40"/>
        <v>0</v>
      </c>
      <c r="P641">
        <f t="shared" si="41"/>
        <v>0</v>
      </c>
      <c r="Q641" s="12" t="s">
        <v>8315</v>
      </c>
      <c r="R641" t="s">
        <v>8355</v>
      </c>
      <c r="S641" s="15">
        <f t="shared" si="42"/>
        <v>42433.650590277779</v>
      </c>
      <c r="T641" s="15">
        <f t="shared" si="43"/>
        <v>42463.608923611115</v>
      </c>
    </row>
    <row r="642" spans="1:20" ht="48" x14ac:dyDescent="0.2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17">
        <f t="shared" si="40"/>
        <v>0</v>
      </c>
      <c r="P642">
        <f t="shared" si="41"/>
        <v>1</v>
      </c>
      <c r="Q642" s="12" t="s">
        <v>8315</v>
      </c>
      <c r="R642" t="s">
        <v>8355</v>
      </c>
      <c r="S642" s="15">
        <f t="shared" si="42"/>
        <v>42460.374305555553</v>
      </c>
      <c r="T642" s="15">
        <f t="shared" si="43"/>
        <v>42510.374305555553</v>
      </c>
    </row>
    <row r="643" spans="1:20" ht="32" x14ac:dyDescent="0.2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17">
        <f t="shared" si="40"/>
        <v>0</v>
      </c>
      <c r="P643">
        <f t="shared" si="41"/>
        <v>55.83</v>
      </c>
      <c r="Q643" s="12" t="s">
        <v>8315</v>
      </c>
      <c r="R643" t="s">
        <v>8355</v>
      </c>
      <c r="S643" s="15">
        <f t="shared" si="42"/>
        <v>42245.274699074071</v>
      </c>
      <c r="T643" s="15">
        <f t="shared" si="43"/>
        <v>42275.274699074071</v>
      </c>
    </row>
    <row r="644" spans="1:20" ht="16" x14ac:dyDescent="0.2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17">
        <f t="shared" si="40"/>
        <v>0</v>
      </c>
      <c r="P644">
        <f t="shared" si="41"/>
        <v>0</v>
      </c>
      <c r="Q644" s="12" t="s">
        <v>8315</v>
      </c>
      <c r="R644" t="s">
        <v>8355</v>
      </c>
      <c r="S644" s="15">
        <f t="shared" si="42"/>
        <v>41834.784120370372</v>
      </c>
      <c r="T644" s="15">
        <f t="shared" si="43"/>
        <v>41864.784120370372</v>
      </c>
    </row>
    <row r="645" spans="1:20" ht="48" x14ac:dyDescent="0.2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17">
        <f t="shared" si="40"/>
        <v>0</v>
      </c>
      <c r="P645">
        <f t="shared" si="41"/>
        <v>5</v>
      </c>
      <c r="Q645" s="12" t="s">
        <v>8315</v>
      </c>
      <c r="R645" t="s">
        <v>8355</v>
      </c>
      <c r="S645" s="15">
        <f t="shared" si="42"/>
        <v>41825.055231481485</v>
      </c>
      <c r="T645" s="15">
        <f t="shared" si="43"/>
        <v>41850.055231481485</v>
      </c>
    </row>
    <row r="646" spans="1:20" ht="48" x14ac:dyDescent="0.2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17">
        <f t="shared" si="40"/>
        <v>0</v>
      </c>
      <c r="P646">
        <f t="shared" si="41"/>
        <v>87.5</v>
      </c>
      <c r="Q646" s="12" t="s">
        <v>8315</v>
      </c>
      <c r="R646" t="s">
        <v>8355</v>
      </c>
      <c r="S646" s="15">
        <f t="shared" si="42"/>
        <v>42263.691574074073</v>
      </c>
      <c r="T646" s="15">
        <f t="shared" si="43"/>
        <v>42293.691574074073</v>
      </c>
    </row>
    <row r="647" spans="1:20" ht="48" x14ac:dyDescent="0.2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17">
        <f t="shared" si="40"/>
        <v>0</v>
      </c>
      <c r="P647">
        <f t="shared" si="41"/>
        <v>1</v>
      </c>
      <c r="Q647" s="12" t="s">
        <v>8315</v>
      </c>
      <c r="R647" t="s">
        <v>8355</v>
      </c>
      <c r="S647" s="15">
        <f t="shared" si="42"/>
        <v>42658.690532407403</v>
      </c>
      <c r="T647" s="15">
        <f t="shared" si="43"/>
        <v>42673.073611111111</v>
      </c>
    </row>
    <row r="648" spans="1:20" ht="48" x14ac:dyDescent="0.2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17">
        <f t="shared" si="40"/>
        <v>0</v>
      </c>
      <c r="P648">
        <f t="shared" si="41"/>
        <v>92.14</v>
      </c>
      <c r="Q648" s="12" t="s">
        <v>8315</v>
      </c>
      <c r="R648" t="s">
        <v>8355</v>
      </c>
      <c r="S648" s="15">
        <f t="shared" si="42"/>
        <v>42111.684027777781</v>
      </c>
      <c r="T648" s="15">
        <f t="shared" si="43"/>
        <v>42169.804861111115</v>
      </c>
    </row>
    <row r="649" spans="1:20" ht="64" x14ac:dyDescent="0.2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17">
        <f t="shared" si="40"/>
        <v>0</v>
      </c>
      <c r="P649">
        <f t="shared" si="41"/>
        <v>7.33</v>
      </c>
      <c r="Q649" s="12" t="s">
        <v>8315</v>
      </c>
      <c r="R649" t="s">
        <v>8355</v>
      </c>
      <c r="S649" s="15">
        <f t="shared" si="42"/>
        <v>42409.571284722217</v>
      </c>
      <c r="T649" s="15">
        <f t="shared" si="43"/>
        <v>42439.571284722217</v>
      </c>
    </row>
    <row r="650" spans="1:20" ht="48" x14ac:dyDescent="0.2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17">
        <f t="shared" si="40"/>
        <v>0</v>
      </c>
      <c r="P650">
        <f t="shared" si="41"/>
        <v>52.5</v>
      </c>
      <c r="Q650" s="12" t="s">
        <v>8315</v>
      </c>
      <c r="R650" t="s">
        <v>8355</v>
      </c>
      <c r="S650" s="15">
        <f t="shared" si="42"/>
        <v>42766.956921296296</v>
      </c>
      <c r="T650" s="15">
        <f t="shared" si="43"/>
        <v>42796.956921296296</v>
      </c>
    </row>
    <row r="651" spans="1:20" ht="48" x14ac:dyDescent="0.2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17">
        <f t="shared" si="40"/>
        <v>0</v>
      </c>
      <c r="P651">
        <f t="shared" si="41"/>
        <v>23.67</v>
      </c>
      <c r="Q651" s="12" t="s">
        <v>8315</v>
      </c>
      <c r="R651" t="s">
        <v>8355</v>
      </c>
      <c r="S651" s="15">
        <f t="shared" si="42"/>
        <v>42031.138831018514</v>
      </c>
      <c r="T651" s="15">
        <f t="shared" si="43"/>
        <v>42061.138831018514</v>
      </c>
    </row>
    <row r="652" spans="1:20" ht="48" x14ac:dyDescent="0.2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17">
        <f t="shared" si="40"/>
        <v>0</v>
      </c>
      <c r="P652">
        <f t="shared" si="41"/>
        <v>53.71</v>
      </c>
      <c r="Q652" s="12" t="s">
        <v>8315</v>
      </c>
      <c r="R652" t="s">
        <v>8355</v>
      </c>
      <c r="S652" s="15">
        <f t="shared" si="42"/>
        <v>41940.028287037036</v>
      </c>
      <c r="T652" s="15">
        <f t="shared" si="43"/>
        <v>42000.0699537037</v>
      </c>
    </row>
    <row r="653" spans="1:20" ht="48" x14ac:dyDescent="0.2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17">
        <f t="shared" si="40"/>
        <v>0</v>
      </c>
      <c r="P653">
        <f t="shared" si="41"/>
        <v>420.6</v>
      </c>
      <c r="Q653" s="12" t="s">
        <v>8315</v>
      </c>
      <c r="R653" t="s">
        <v>8355</v>
      </c>
      <c r="S653" s="15">
        <f t="shared" si="42"/>
        <v>42237.181608796294</v>
      </c>
      <c r="T653" s="15">
        <f t="shared" si="43"/>
        <v>42267.181608796294</v>
      </c>
    </row>
    <row r="654" spans="1:20" ht="48" x14ac:dyDescent="0.2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17">
        <f t="shared" si="40"/>
        <v>0</v>
      </c>
      <c r="P654">
        <f t="shared" si="41"/>
        <v>0</v>
      </c>
      <c r="Q654" s="12" t="s">
        <v>8315</v>
      </c>
      <c r="R654" t="s">
        <v>8355</v>
      </c>
      <c r="S654" s="15">
        <f t="shared" si="42"/>
        <v>42293.922986111109</v>
      </c>
      <c r="T654" s="15">
        <f t="shared" si="43"/>
        <v>42323.96465277778</v>
      </c>
    </row>
    <row r="655" spans="1:20" ht="64" x14ac:dyDescent="0.2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17">
        <f t="shared" si="40"/>
        <v>0</v>
      </c>
      <c r="P655">
        <f t="shared" si="41"/>
        <v>18.670000000000002</v>
      </c>
      <c r="Q655" s="12" t="s">
        <v>8315</v>
      </c>
      <c r="R655" t="s">
        <v>8355</v>
      </c>
      <c r="S655" s="15">
        <f t="shared" si="42"/>
        <v>41853.563402777778</v>
      </c>
      <c r="T655" s="15">
        <f t="shared" si="43"/>
        <v>41883.208333333336</v>
      </c>
    </row>
    <row r="656" spans="1:20" ht="48" x14ac:dyDescent="0.2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17">
        <f t="shared" si="40"/>
        <v>0</v>
      </c>
      <c r="P656">
        <f t="shared" si="41"/>
        <v>16.670000000000002</v>
      </c>
      <c r="Q656" s="12" t="s">
        <v>8315</v>
      </c>
      <c r="R656" t="s">
        <v>8355</v>
      </c>
      <c r="S656" s="15">
        <f t="shared" si="42"/>
        <v>42173.67082175926</v>
      </c>
      <c r="T656" s="15">
        <f t="shared" si="43"/>
        <v>42233.67082175926</v>
      </c>
    </row>
    <row r="657" spans="1:20" ht="32" x14ac:dyDescent="0.2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17">
        <f t="shared" si="40"/>
        <v>0</v>
      </c>
      <c r="P657">
        <f t="shared" si="41"/>
        <v>42</v>
      </c>
      <c r="Q657" s="12" t="s">
        <v>8315</v>
      </c>
      <c r="R657" t="s">
        <v>8355</v>
      </c>
      <c r="S657" s="15">
        <f t="shared" si="42"/>
        <v>41981.57230324074</v>
      </c>
      <c r="T657" s="15">
        <f t="shared" si="43"/>
        <v>42012.570138888885</v>
      </c>
    </row>
    <row r="658" spans="1:20" ht="32" x14ac:dyDescent="0.2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17">
        <f t="shared" si="40"/>
        <v>0</v>
      </c>
      <c r="P658">
        <f t="shared" si="41"/>
        <v>25</v>
      </c>
      <c r="Q658" s="12" t="s">
        <v>8315</v>
      </c>
      <c r="R658" t="s">
        <v>8355</v>
      </c>
      <c r="S658" s="15">
        <f t="shared" si="42"/>
        <v>42207.795787037037</v>
      </c>
      <c r="T658" s="15">
        <f t="shared" si="43"/>
        <v>42267.795787037037</v>
      </c>
    </row>
    <row r="659" spans="1:20" ht="48" x14ac:dyDescent="0.2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17">
        <f t="shared" si="40"/>
        <v>0</v>
      </c>
      <c r="P659">
        <f t="shared" si="41"/>
        <v>50</v>
      </c>
      <c r="Q659" s="12" t="s">
        <v>8315</v>
      </c>
      <c r="R659" t="s">
        <v>8355</v>
      </c>
      <c r="S659" s="15">
        <f t="shared" si="42"/>
        <v>42523.025231481486</v>
      </c>
      <c r="T659" s="15">
        <f t="shared" si="43"/>
        <v>42583.025231481486</v>
      </c>
    </row>
    <row r="660" spans="1:20" ht="32" x14ac:dyDescent="0.2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17">
        <f t="shared" si="40"/>
        <v>0</v>
      </c>
      <c r="P660">
        <f t="shared" si="41"/>
        <v>5.5</v>
      </c>
      <c r="Q660" s="12" t="s">
        <v>8315</v>
      </c>
      <c r="R660" t="s">
        <v>8355</v>
      </c>
      <c r="S660" s="15">
        <f t="shared" si="42"/>
        <v>42107.156319444446</v>
      </c>
      <c r="T660" s="15">
        <f t="shared" si="43"/>
        <v>42167.156319444446</v>
      </c>
    </row>
    <row r="661" spans="1:20" ht="16" x14ac:dyDescent="0.2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17">
        <f t="shared" si="40"/>
        <v>0</v>
      </c>
      <c r="P661">
        <f t="shared" si="41"/>
        <v>13</v>
      </c>
      <c r="Q661" s="12" t="s">
        <v>8315</v>
      </c>
      <c r="R661" t="s">
        <v>8355</v>
      </c>
      <c r="S661" s="15">
        <f t="shared" si="42"/>
        <v>42062.680486111116</v>
      </c>
      <c r="T661" s="15">
        <f t="shared" si="43"/>
        <v>42122.638819444444</v>
      </c>
    </row>
    <row r="662" spans="1:20" ht="48" x14ac:dyDescent="0.2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17">
        <f t="shared" ref="O662:O725" si="44">ROUND(E662/D662*100,0)</f>
        <v>0</v>
      </c>
      <c r="P662">
        <f t="shared" ref="P662:P725" si="45">IFERROR(ROUND(E662/L662, 2), 0)</f>
        <v>10</v>
      </c>
      <c r="Q662" s="12" t="s">
        <v>8315</v>
      </c>
      <c r="R662" t="s">
        <v>8355</v>
      </c>
      <c r="S662" s="15">
        <f t="shared" ref="S662:S725" si="46">(((J662/60/60/24)+DATE(1970,1,1)))</f>
        <v>42745.031469907408</v>
      </c>
      <c r="T662" s="15">
        <f t="shared" ref="T662:T725" si="47">(((I662/60/60/24)+DATE(1970,1,1)))</f>
        <v>42785.031469907408</v>
      </c>
    </row>
    <row r="663" spans="1:20" ht="48" x14ac:dyDescent="0.2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17">
        <f t="shared" si="44"/>
        <v>0</v>
      </c>
      <c r="P663">
        <f t="shared" si="45"/>
        <v>0</v>
      </c>
      <c r="Q663" s="12" t="s">
        <v>8315</v>
      </c>
      <c r="R663" t="s">
        <v>8355</v>
      </c>
      <c r="S663" s="15">
        <f t="shared" si="46"/>
        <v>41843.632523148146</v>
      </c>
      <c r="T663" s="15">
        <f t="shared" si="47"/>
        <v>41903.632523148146</v>
      </c>
    </row>
    <row r="664" spans="1:20" ht="48" x14ac:dyDescent="0.2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17">
        <f t="shared" si="44"/>
        <v>0</v>
      </c>
      <c r="P664">
        <f t="shared" si="45"/>
        <v>1</v>
      </c>
      <c r="Q664" s="12" t="s">
        <v>8315</v>
      </c>
      <c r="R664" t="s">
        <v>8355</v>
      </c>
      <c r="S664" s="15">
        <f t="shared" si="46"/>
        <v>42509.374537037031</v>
      </c>
      <c r="T664" s="15">
        <f t="shared" si="47"/>
        <v>42517.55</v>
      </c>
    </row>
    <row r="665" spans="1:20" ht="32" x14ac:dyDescent="0.2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17">
        <f t="shared" si="44"/>
        <v>0</v>
      </c>
      <c r="P665">
        <f t="shared" si="45"/>
        <v>775</v>
      </c>
      <c r="Q665" s="12" t="s">
        <v>8315</v>
      </c>
      <c r="R665" t="s">
        <v>8355</v>
      </c>
      <c r="S665" s="15">
        <f t="shared" si="46"/>
        <v>42534.649571759262</v>
      </c>
      <c r="T665" s="15">
        <f t="shared" si="47"/>
        <v>42553.649571759262</v>
      </c>
    </row>
    <row r="666" spans="1:20" ht="48" x14ac:dyDescent="0.2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17">
        <f t="shared" si="44"/>
        <v>0</v>
      </c>
      <c r="P666">
        <f t="shared" si="45"/>
        <v>5</v>
      </c>
      <c r="Q666" s="12" t="s">
        <v>8315</v>
      </c>
      <c r="R666" t="s">
        <v>8355</v>
      </c>
      <c r="S666" s="15">
        <f t="shared" si="46"/>
        <v>42060.04550925926</v>
      </c>
      <c r="T666" s="15">
        <f t="shared" si="47"/>
        <v>42090.003842592589</v>
      </c>
    </row>
    <row r="667" spans="1:20" ht="48" x14ac:dyDescent="0.2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17">
        <f t="shared" si="44"/>
        <v>0</v>
      </c>
      <c r="P667">
        <f t="shared" si="45"/>
        <v>12.8</v>
      </c>
      <c r="Q667" s="12" t="s">
        <v>8315</v>
      </c>
      <c r="R667" t="s">
        <v>8355</v>
      </c>
      <c r="S667" s="15">
        <f t="shared" si="46"/>
        <v>42435.942083333335</v>
      </c>
      <c r="T667" s="15">
        <f t="shared" si="47"/>
        <v>42495.900416666671</v>
      </c>
    </row>
    <row r="668" spans="1:20" ht="32" x14ac:dyDescent="0.2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17">
        <f t="shared" si="44"/>
        <v>0</v>
      </c>
      <c r="P668">
        <f t="shared" si="45"/>
        <v>6.5</v>
      </c>
      <c r="Q668" s="12" t="s">
        <v>8315</v>
      </c>
      <c r="R668" t="s">
        <v>8355</v>
      </c>
      <c r="S668" s="15">
        <f t="shared" si="46"/>
        <v>41977.780104166668</v>
      </c>
      <c r="T668" s="15">
        <f t="shared" si="47"/>
        <v>42037.780104166668</v>
      </c>
    </row>
    <row r="669" spans="1:20" ht="16" x14ac:dyDescent="0.2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17">
        <f t="shared" si="44"/>
        <v>0</v>
      </c>
      <c r="P669">
        <f t="shared" si="45"/>
        <v>0</v>
      </c>
      <c r="Q669" s="12" t="s">
        <v>8315</v>
      </c>
      <c r="R669" t="s">
        <v>8355</v>
      </c>
      <c r="S669" s="15">
        <f t="shared" si="46"/>
        <v>42346.20685185185</v>
      </c>
      <c r="T669" s="15">
        <f t="shared" si="47"/>
        <v>42376.20685185185</v>
      </c>
    </row>
    <row r="670" spans="1:20" ht="48" x14ac:dyDescent="0.2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17">
        <f t="shared" si="44"/>
        <v>0</v>
      </c>
      <c r="P670">
        <f t="shared" si="45"/>
        <v>0</v>
      </c>
      <c r="Q670" s="12" t="s">
        <v>8315</v>
      </c>
      <c r="R670" t="s">
        <v>8355</v>
      </c>
      <c r="S670" s="15">
        <f t="shared" si="46"/>
        <v>42034.856817129628</v>
      </c>
      <c r="T670" s="15">
        <f t="shared" si="47"/>
        <v>42064.856817129628</v>
      </c>
    </row>
    <row r="671" spans="1:20" ht="48" x14ac:dyDescent="0.2">
      <c r="A671">
        <v>4078</v>
      </c>
      <c r="B671" s="3" t="s">
        <v>4074</v>
      </c>
      <c r="C671" s="3" t="s">
        <v>8181</v>
      </c>
      <c r="D671" s="6">
        <v>250</v>
      </c>
      <c r="E671" s="8">
        <v>0</v>
      </c>
      <c r="F671" t="s">
        <v>8218</v>
      </c>
      <c r="G671" t="s">
        <v>8224</v>
      </c>
      <c r="H671" t="s">
        <v>8246</v>
      </c>
      <c r="I671">
        <v>1485543242</v>
      </c>
      <c r="J671">
        <v>1482951242</v>
      </c>
      <c r="K671" t="b">
        <v>0</v>
      </c>
      <c r="L671">
        <v>0</v>
      </c>
      <c r="M671" t="b">
        <v>0</v>
      </c>
      <c r="N671" t="s">
        <v>8269</v>
      </c>
      <c r="O671" s="17">
        <f t="shared" si="44"/>
        <v>0</v>
      </c>
      <c r="P671">
        <f t="shared" si="45"/>
        <v>0</v>
      </c>
      <c r="Q671" s="12" t="s">
        <v>8315</v>
      </c>
      <c r="R671" t="s">
        <v>8316</v>
      </c>
      <c r="S671" s="15">
        <f t="shared" si="46"/>
        <v>42732.787523148145</v>
      </c>
      <c r="T671" s="15">
        <f t="shared" si="47"/>
        <v>42762.787523148145</v>
      </c>
    </row>
    <row r="672" spans="1:20" ht="48" x14ac:dyDescent="0.2">
      <c r="A672">
        <v>4011</v>
      </c>
      <c r="B672" s="3" t="s">
        <v>4007</v>
      </c>
      <c r="C672" s="3" t="s">
        <v>8116</v>
      </c>
      <c r="D672" s="6">
        <v>250</v>
      </c>
      <c r="E672" s="8">
        <v>19</v>
      </c>
      <c r="F672" t="s">
        <v>8218</v>
      </c>
      <c r="G672" t="s">
        <v>8224</v>
      </c>
      <c r="H672" t="s">
        <v>8246</v>
      </c>
      <c r="I672">
        <v>1422450278</v>
      </c>
      <c r="J672">
        <v>1419858278</v>
      </c>
      <c r="K672" t="b">
        <v>0</v>
      </c>
      <c r="L672">
        <v>4</v>
      </c>
      <c r="M672" t="b">
        <v>0</v>
      </c>
      <c r="N672" t="s">
        <v>8269</v>
      </c>
      <c r="O672" s="17">
        <f t="shared" si="44"/>
        <v>8</v>
      </c>
      <c r="P672">
        <f t="shared" si="45"/>
        <v>4.75</v>
      </c>
      <c r="Q672" s="12" t="s">
        <v>8315</v>
      </c>
      <c r="R672" t="s">
        <v>8316</v>
      </c>
      <c r="S672" s="15">
        <f t="shared" si="46"/>
        <v>42002.54488425926</v>
      </c>
      <c r="T672" s="15">
        <f t="shared" si="47"/>
        <v>42032.54488425926</v>
      </c>
    </row>
    <row r="673" spans="1:20" ht="48" x14ac:dyDescent="0.2">
      <c r="A673">
        <v>2861</v>
      </c>
      <c r="B673" s="3" t="s">
        <v>2861</v>
      </c>
      <c r="C673" s="3" t="s">
        <v>6971</v>
      </c>
      <c r="D673" s="6">
        <v>250</v>
      </c>
      <c r="E673" s="8">
        <v>80</v>
      </c>
      <c r="F673" t="s">
        <v>8218</v>
      </c>
      <c r="G673" t="s">
        <v>8225</v>
      </c>
      <c r="H673" t="s">
        <v>8247</v>
      </c>
      <c r="I673">
        <v>1443103848</v>
      </c>
      <c r="J673">
        <v>1441894248</v>
      </c>
      <c r="K673" t="b">
        <v>0</v>
      </c>
      <c r="L673">
        <v>3</v>
      </c>
      <c r="M673" t="b">
        <v>0</v>
      </c>
      <c r="N673" t="s">
        <v>8269</v>
      </c>
      <c r="O673" s="17">
        <f t="shared" si="44"/>
        <v>32</v>
      </c>
      <c r="P673">
        <f t="shared" si="45"/>
        <v>26.67</v>
      </c>
      <c r="Q673" s="12" t="s">
        <v>8315</v>
      </c>
      <c r="R673" t="s">
        <v>8316</v>
      </c>
      <c r="S673" s="15">
        <f t="shared" si="46"/>
        <v>42257.590833333335</v>
      </c>
      <c r="T673" s="15">
        <f t="shared" si="47"/>
        <v>42271.590833333335</v>
      </c>
    </row>
    <row r="674" spans="1:20" ht="48" x14ac:dyDescent="0.2">
      <c r="A674">
        <v>3336</v>
      </c>
      <c r="B674" s="3" t="s">
        <v>3336</v>
      </c>
      <c r="C674" s="3" t="s">
        <v>7446</v>
      </c>
      <c r="D674" s="6">
        <v>250</v>
      </c>
      <c r="E674" s="8">
        <v>250</v>
      </c>
      <c r="F674" t="s">
        <v>8218</v>
      </c>
      <c r="G674" t="s">
        <v>8224</v>
      </c>
      <c r="H674" t="s">
        <v>8246</v>
      </c>
      <c r="I674">
        <v>1459845246</v>
      </c>
      <c r="J674">
        <v>1457429646</v>
      </c>
      <c r="K674" t="b">
        <v>0</v>
      </c>
      <c r="L674">
        <v>9</v>
      </c>
      <c r="M674" t="b">
        <v>1</v>
      </c>
      <c r="N674" t="s">
        <v>8269</v>
      </c>
      <c r="O674" s="17">
        <f t="shared" si="44"/>
        <v>100</v>
      </c>
      <c r="P674">
        <f t="shared" si="45"/>
        <v>27.78</v>
      </c>
      <c r="Q674" s="12" t="s">
        <v>8315</v>
      </c>
      <c r="R674" t="s">
        <v>8316</v>
      </c>
      <c r="S674" s="15">
        <f t="shared" si="46"/>
        <v>42437.398680555561</v>
      </c>
      <c r="T674" s="15">
        <f t="shared" si="47"/>
        <v>42465.35701388889</v>
      </c>
    </row>
    <row r="675" spans="1:20" ht="48" x14ac:dyDescent="0.2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17">
        <f t="shared" si="44"/>
        <v>0</v>
      </c>
      <c r="P675">
        <f t="shared" si="45"/>
        <v>0</v>
      </c>
      <c r="Q675" s="12" t="s">
        <v>8315</v>
      </c>
      <c r="R675" t="s">
        <v>8357</v>
      </c>
      <c r="S675" s="15">
        <f t="shared" si="46"/>
        <v>42683.151331018518</v>
      </c>
      <c r="T675" s="15">
        <f t="shared" si="47"/>
        <v>42713.192997685182</v>
      </c>
    </row>
    <row r="676" spans="1:20" ht="48" x14ac:dyDescent="0.2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17">
        <f t="shared" si="44"/>
        <v>0</v>
      </c>
      <c r="P676">
        <f t="shared" si="45"/>
        <v>0</v>
      </c>
      <c r="Q676" s="12" t="s">
        <v>8315</v>
      </c>
      <c r="R676" t="s">
        <v>8357</v>
      </c>
      <c r="S676" s="15">
        <f t="shared" si="46"/>
        <v>42182.062476851846</v>
      </c>
      <c r="T676" s="15">
        <f t="shared" si="47"/>
        <v>42212.062476851846</v>
      </c>
    </row>
    <row r="677" spans="1:20" ht="48" x14ac:dyDescent="0.2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17">
        <f t="shared" si="44"/>
        <v>0</v>
      </c>
      <c r="P677">
        <f t="shared" si="45"/>
        <v>300</v>
      </c>
      <c r="Q677" s="12" t="s">
        <v>8315</v>
      </c>
      <c r="R677" t="s">
        <v>8357</v>
      </c>
      <c r="S677" s="15">
        <f t="shared" si="46"/>
        <v>42157.598090277781</v>
      </c>
      <c r="T677" s="15">
        <f t="shared" si="47"/>
        <v>42217.583333333328</v>
      </c>
    </row>
    <row r="678" spans="1:20" ht="48" x14ac:dyDescent="0.2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17">
        <f t="shared" si="44"/>
        <v>0</v>
      </c>
      <c r="P678">
        <f t="shared" si="45"/>
        <v>36.67</v>
      </c>
      <c r="Q678" s="12" t="s">
        <v>8315</v>
      </c>
      <c r="R678" t="s">
        <v>8357</v>
      </c>
      <c r="S678" s="15">
        <f t="shared" si="46"/>
        <v>42013.424502314811</v>
      </c>
      <c r="T678" s="15">
        <f t="shared" si="47"/>
        <v>42051.424502314811</v>
      </c>
    </row>
    <row r="679" spans="1:20" ht="48" x14ac:dyDescent="0.2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17">
        <f t="shared" si="44"/>
        <v>0</v>
      </c>
      <c r="P679">
        <f t="shared" si="45"/>
        <v>1</v>
      </c>
      <c r="Q679" s="12" t="s">
        <v>8315</v>
      </c>
      <c r="R679" t="s">
        <v>8357</v>
      </c>
      <c r="S679" s="15">
        <f t="shared" si="46"/>
        <v>42460.320613425924</v>
      </c>
      <c r="T679" s="15">
        <f t="shared" si="47"/>
        <v>42490.231944444444</v>
      </c>
    </row>
    <row r="680" spans="1:20" ht="48" x14ac:dyDescent="0.2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17">
        <f t="shared" si="44"/>
        <v>0</v>
      </c>
      <c r="P680">
        <f t="shared" si="45"/>
        <v>0</v>
      </c>
      <c r="Q680" s="12" t="s">
        <v>8315</v>
      </c>
      <c r="R680" t="s">
        <v>8357</v>
      </c>
      <c r="S680" s="15">
        <f t="shared" si="46"/>
        <v>42172.686099537037</v>
      </c>
      <c r="T680" s="15">
        <f t="shared" si="47"/>
        <v>42202.676388888889</v>
      </c>
    </row>
    <row r="681" spans="1:20" ht="48" x14ac:dyDescent="0.2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17">
        <f t="shared" si="44"/>
        <v>0</v>
      </c>
      <c r="P681">
        <f t="shared" si="45"/>
        <v>0</v>
      </c>
      <c r="Q681" s="12" t="s">
        <v>8315</v>
      </c>
      <c r="R681" t="s">
        <v>8357</v>
      </c>
      <c r="S681" s="15">
        <f t="shared" si="46"/>
        <v>42236.276053240741</v>
      </c>
      <c r="T681" s="15">
        <f t="shared" si="47"/>
        <v>42266.276053240741</v>
      </c>
    </row>
    <row r="682" spans="1:20" ht="48" x14ac:dyDescent="0.2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17">
        <f t="shared" si="44"/>
        <v>0</v>
      </c>
      <c r="P682">
        <f t="shared" si="45"/>
        <v>0</v>
      </c>
      <c r="Q682" s="12" t="s">
        <v>8315</v>
      </c>
      <c r="R682" t="s">
        <v>8357</v>
      </c>
      <c r="S682" s="15">
        <f t="shared" si="46"/>
        <v>42291.833287037036</v>
      </c>
      <c r="T682" s="15">
        <f t="shared" si="47"/>
        <v>42351.874953703707</v>
      </c>
    </row>
    <row r="683" spans="1:20" ht="48" x14ac:dyDescent="0.2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17">
        <f t="shared" si="44"/>
        <v>0</v>
      </c>
      <c r="P683">
        <f t="shared" si="45"/>
        <v>1</v>
      </c>
      <c r="Q683" s="12" t="s">
        <v>8315</v>
      </c>
      <c r="R683" t="s">
        <v>8357</v>
      </c>
      <c r="S683" s="15">
        <f t="shared" si="46"/>
        <v>42437.094490740739</v>
      </c>
      <c r="T683" s="15">
        <f t="shared" si="47"/>
        <v>42495.708333333328</v>
      </c>
    </row>
    <row r="684" spans="1:20" ht="48" x14ac:dyDescent="0.2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17">
        <f t="shared" si="44"/>
        <v>0</v>
      </c>
      <c r="P684">
        <f t="shared" si="45"/>
        <v>1</v>
      </c>
      <c r="Q684" s="12" t="s">
        <v>8315</v>
      </c>
      <c r="R684" t="s">
        <v>8357</v>
      </c>
      <c r="S684" s="15">
        <f t="shared" si="46"/>
        <v>41942.84710648148</v>
      </c>
      <c r="T684" s="15">
        <f t="shared" si="47"/>
        <v>41972.888773148152</v>
      </c>
    </row>
    <row r="685" spans="1:20" ht="48" x14ac:dyDescent="0.2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17">
        <f t="shared" si="44"/>
        <v>0</v>
      </c>
      <c r="P685">
        <f t="shared" si="45"/>
        <v>0</v>
      </c>
      <c r="Q685" s="12" t="s">
        <v>8315</v>
      </c>
      <c r="R685" t="s">
        <v>8357</v>
      </c>
      <c r="S685" s="15">
        <f t="shared" si="46"/>
        <v>42226.694780092599</v>
      </c>
      <c r="T685" s="15">
        <f t="shared" si="47"/>
        <v>42261.694780092599</v>
      </c>
    </row>
    <row r="686" spans="1:20" ht="48" x14ac:dyDescent="0.2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17">
        <f t="shared" si="44"/>
        <v>0</v>
      </c>
      <c r="P686">
        <f t="shared" si="45"/>
        <v>1</v>
      </c>
      <c r="Q686" s="12" t="s">
        <v>8315</v>
      </c>
      <c r="R686" t="s">
        <v>8357</v>
      </c>
      <c r="S686" s="15">
        <f t="shared" si="46"/>
        <v>42590.677152777775</v>
      </c>
      <c r="T686" s="15">
        <f t="shared" si="47"/>
        <v>42650.632638888885</v>
      </c>
    </row>
    <row r="687" spans="1:20" ht="48" x14ac:dyDescent="0.2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17">
        <f t="shared" si="44"/>
        <v>0</v>
      </c>
      <c r="P687">
        <f t="shared" si="45"/>
        <v>0</v>
      </c>
      <c r="Q687" s="12" t="s">
        <v>8315</v>
      </c>
      <c r="R687" t="s">
        <v>8357</v>
      </c>
      <c r="S687" s="15">
        <f t="shared" si="46"/>
        <v>41899.627071759263</v>
      </c>
      <c r="T687" s="15">
        <f t="shared" si="47"/>
        <v>41917.208333333336</v>
      </c>
    </row>
    <row r="688" spans="1:20" ht="48" x14ac:dyDescent="0.2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17">
        <f t="shared" si="44"/>
        <v>0</v>
      </c>
      <c r="P688">
        <f t="shared" si="45"/>
        <v>0</v>
      </c>
      <c r="Q688" s="12" t="s">
        <v>8315</v>
      </c>
      <c r="R688" t="s">
        <v>8357</v>
      </c>
      <c r="S688" s="15">
        <f t="shared" si="46"/>
        <v>42285.143969907411</v>
      </c>
      <c r="T688" s="15">
        <f t="shared" si="47"/>
        <v>42325.185636574075</v>
      </c>
    </row>
    <row r="689" spans="1:20" ht="48" x14ac:dyDescent="0.2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17">
        <f t="shared" si="44"/>
        <v>0</v>
      </c>
      <c r="P689">
        <f t="shared" si="45"/>
        <v>1</v>
      </c>
      <c r="Q689" s="12" t="s">
        <v>8315</v>
      </c>
      <c r="R689" t="s">
        <v>8357</v>
      </c>
      <c r="S689" s="15">
        <f t="shared" si="46"/>
        <v>42665.970347222217</v>
      </c>
      <c r="T689" s="15">
        <f t="shared" si="47"/>
        <v>42696.012013888889</v>
      </c>
    </row>
    <row r="690" spans="1:20" ht="48" x14ac:dyDescent="0.2">
      <c r="A690">
        <v>3442</v>
      </c>
      <c r="B690" s="3" t="s">
        <v>3441</v>
      </c>
      <c r="C690" s="3" t="s">
        <v>7552</v>
      </c>
      <c r="D690" s="6">
        <v>250</v>
      </c>
      <c r="E690" s="8">
        <v>250</v>
      </c>
      <c r="F690" t="s">
        <v>8218</v>
      </c>
      <c r="G690" t="s">
        <v>8223</v>
      </c>
      <c r="H690" t="s">
        <v>8245</v>
      </c>
      <c r="I690">
        <v>1433016672</v>
      </c>
      <c r="J690">
        <v>1430424672</v>
      </c>
      <c r="K690" t="b">
        <v>0</v>
      </c>
      <c r="L690">
        <v>8</v>
      </c>
      <c r="M690" t="b">
        <v>1</v>
      </c>
      <c r="N690" t="s">
        <v>8269</v>
      </c>
      <c r="O690" s="17">
        <f t="shared" si="44"/>
        <v>100</v>
      </c>
      <c r="P690">
        <f t="shared" si="45"/>
        <v>31.25</v>
      </c>
      <c r="Q690" s="12" t="s">
        <v>8315</v>
      </c>
      <c r="R690" t="s">
        <v>8316</v>
      </c>
      <c r="S690" s="15">
        <f t="shared" si="46"/>
        <v>42124.841111111105</v>
      </c>
      <c r="T690" s="15">
        <f t="shared" si="47"/>
        <v>42154.841111111105</v>
      </c>
    </row>
    <row r="691" spans="1:20" ht="48" x14ac:dyDescent="0.2">
      <c r="A691">
        <v>3545</v>
      </c>
      <c r="B691" s="3" t="s">
        <v>3544</v>
      </c>
      <c r="C691" s="3" t="s">
        <v>7655</v>
      </c>
      <c r="D691" s="6">
        <v>250</v>
      </c>
      <c r="E691" s="8">
        <v>251</v>
      </c>
      <c r="F691" t="s">
        <v>8218</v>
      </c>
      <c r="G691" t="s">
        <v>8223</v>
      </c>
      <c r="H691" t="s">
        <v>8245</v>
      </c>
      <c r="I691">
        <v>1428780159</v>
      </c>
      <c r="J691">
        <v>1426188159</v>
      </c>
      <c r="K691" t="b">
        <v>0</v>
      </c>
      <c r="L691">
        <v>8</v>
      </c>
      <c r="M691" t="b">
        <v>1</v>
      </c>
      <c r="N691" t="s">
        <v>8269</v>
      </c>
      <c r="O691" s="17">
        <f t="shared" si="44"/>
        <v>100</v>
      </c>
      <c r="P691">
        <f t="shared" si="45"/>
        <v>31.38</v>
      </c>
      <c r="Q691" s="12" t="s">
        <v>8315</v>
      </c>
      <c r="R691" t="s">
        <v>8316</v>
      </c>
      <c r="S691" s="15">
        <f t="shared" si="46"/>
        <v>42075.807395833333</v>
      </c>
      <c r="T691" s="15">
        <f t="shared" si="47"/>
        <v>42105.807395833333</v>
      </c>
    </row>
    <row r="692" spans="1:20" ht="48" x14ac:dyDescent="0.2">
      <c r="A692">
        <v>3660</v>
      </c>
      <c r="B692" s="3" t="s">
        <v>3657</v>
      </c>
      <c r="C692" s="3" t="s">
        <v>7770</v>
      </c>
      <c r="D692" s="6">
        <v>250</v>
      </c>
      <c r="E692" s="8">
        <v>250</v>
      </c>
      <c r="F692" t="s">
        <v>8218</v>
      </c>
      <c r="G692" t="s">
        <v>8224</v>
      </c>
      <c r="H692" t="s">
        <v>8246</v>
      </c>
      <c r="I692">
        <v>1419368925</v>
      </c>
      <c r="J692">
        <v>1417208925</v>
      </c>
      <c r="K692" t="b">
        <v>0</v>
      </c>
      <c r="L692">
        <v>22</v>
      </c>
      <c r="M692" t="b">
        <v>1</v>
      </c>
      <c r="N692" t="s">
        <v>8269</v>
      </c>
      <c r="O692" s="17">
        <f t="shared" si="44"/>
        <v>100</v>
      </c>
      <c r="P692">
        <f t="shared" si="45"/>
        <v>11.36</v>
      </c>
      <c r="Q692" s="12" t="s">
        <v>8315</v>
      </c>
      <c r="R692" t="s">
        <v>8316</v>
      </c>
      <c r="S692" s="15">
        <f t="shared" si="46"/>
        <v>41971.881076388891</v>
      </c>
      <c r="T692" s="15">
        <f t="shared" si="47"/>
        <v>41996.881076388891</v>
      </c>
    </row>
    <row r="693" spans="1:20" ht="48" x14ac:dyDescent="0.2">
      <c r="A693">
        <v>3824</v>
      </c>
      <c r="B693" s="3" t="s">
        <v>3821</v>
      </c>
      <c r="C693" s="3" t="s">
        <v>7933</v>
      </c>
      <c r="D693" s="6">
        <v>250</v>
      </c>
      <c r="E693" s="8">
        <v>270</v>
      </c>
      <c r="F693" t="s">
        <v>8218</v>
      </c>
      <c r="G693" t="s">
        <v>8224</v>
      </c>
      <c r="H693" t="s">
        <v>8246</v>
      </c>
      <c r="I693">
        <v>1470058860</v>
      </c>
      <c r="J693">
        <v>1469026903</v>
      </c>
      <c r="K693" t="b">
        <v>0</v>
      </c>
      <c r="L693">
        <v>7</v>
      </c>
      <c r="M693" t="b">
        <v>1</v>
      </c>
      <c r="N693" t="s">
        <v>8269</v>
      </c>
      <c r="O693" s="17">
        <f t="shared" si="44"/>
        <v>108</v>
      </c>
      <c r="P693">
        <f t="shared" si="45"/>
        <v>38.57</v>
      </c>
      <c r="Q693" s="12" t="s">
        <v>8315</v>
      </c>
      <c r="R693" t="s">
        <v>8316</v>
      </c>
      <c r="S693" s="15">
        <f t="shared" si="46"/>
        <v>42571.626192129625</v>
      </c>
      <c r="T693" s="15">
        <f t="shared" si="47"/>
        <v>42583.570138888885</v>
      </c>
    </row>
    <row r="694" spans="1:20" ht="48" x14ac:dyDescent="0.2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17">
        <f t="shared" si="44"/>
        <v>0</v>
      </c>
      <c r="P694">
        <f t="shared" si="45"/>
        <v>0</v>
      </c>
      <c r="Q694" s="12" t="s">
        <v>8315</v>
      </c>
      <c r="R694" t="s">
        <v>8357</v>
      </c>
      <c r="S694" s="15">
        <f t="shared" si="46"/>
        <v>42666.666932870372</v>
      </c>
      <c r="T694" s="15">
        <f t="shared" si="47"/>
        <v>42696.708599537036</v>
      </c>
    </row>
    <row r="695" spans="1:20" ht="32" x14ac:dyDescent="0.2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17">
        <f t="shared" si="44"/>
        <v>0</v>
      </c>
      <c r="P695">
        <f t="shared" si="45"/>
        <v>0</v>
      </c>
      <c r="Q695" s="12" t="s">
        <v>8315</v>
      </c>
      <c r="R695" t="s">
        <v>8357</v>
      </c>
      <c r="S695" s="15">
        <f t="shared" si="46"/>
        <v>41766.692037037035</v>
      </c>
      <c r="T695" s="15">
        <f t="shared" si="47"/>
        <v>41826.692037037035</v>
      </c>
    </row>
    <row r="696" spans="1:20" ht="32" x14ac:dyDescent="0.2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17">
        <f t="shared" si="44"/>
        <v>0</v>
      </c>
      <c r="P696">
        <f t="shared" si="45"/>
        <v>17.5</v>
      </c>
      <c r="Q696" s="12" t="s">
        <v>8315</v>
      </c>
      <c r="R696" t="s">
        <v>8357</v>
      </c>
      <c r="S696" s="15">
        <f t="shared" si="46"/>
        <v>42170.447013888886</v>
      </c>
      <c r="T696" s="15">
        <f t="shared" si="47"/>
        <v>42200.447013888886</v>
      </c>
    </row>
    <row r="697" spans="1:20" ht="48" x14ac:dyDescent="0.2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17">
        <f t="shared" si="44"/>
        <v>0</v>
      </c>
      <c r="P697">
        <f t="shared" si="45"/>
        <v>1</v>
      </c>
      <c r="Q697" s="12" t="s">
        <v>8315</v>
      </c>
      <c r="R697" t="s">
        <v>8357</v>
      </c>
      <c r="S697" s="15">
        <f t="shared" si="46"/>
        <v>42689.029583333337</v>
      </c>
      <c r="T697" s="15">
        <f t="shared" si="47"/>
        <v>42749.029583333337</v>
      </c>
    </row>
    <row r="698" spans="1:20" ht="48" x14ac:dyDescent="0.2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17">
        <f t="shared" si="44"/>
        <v>0</v>
      </c>
      <c r="P698">
        <f t="shared" si="45"/>
        <v>0</v>
      </c>
      <c r="Q698" s="12" t="s">
        <v>8315</v>
      </c>
      <c r="R698" t="s">
        <v>8357</v>
      </c>
      <c r="S698" s="15">
        <f t="shared" si="46"/>
        <v>42269.126226851848</v>
      </c>
      <c r="T698" s="15">
        <f t="shared" si="47"/>
        <v>42299.126226851848</v>
      </c>
    </row>
    <row r="699" spans="1:20" ht="48" x14ac:dyDescent="0.2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17">
        <f t="shared" si="44"/>
        <v>0</v>
      </c>
      <c r="P699">
        <f t="shared" si="45"/>
        <v>0</v>
      </c>
      <c r="Q699" s="12" t="s">
        <v>8315</v>
      </c>
      <c r="R699" t="s">
        <v>8357</v>
      </c>
      <c r="S699" s="15">
        <f t="shared" si="46"/>
        <v>42527.00953703704</v>
      </c>
      <c r="T699" s="15">
        <f t="shared" si="47"/>
        <v>42582.291666666672</v>
      </c>
    </row>
    <row r="700" spans="1:20" ht="48" x14ac:dyDescent="0.2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17">
        <f t="shared" si="44"/>
        <v>0</v>
      </c>
      <c r="P700">
        <f t="shared" si="45"/>
        <v>1.5</v>
      </c>
      <c r="Q700" s="12" t="s">
        <v>8315</v>
      </c>
      <c r="R700" t="s">
        <v>8357</v>
      </c>
      <c r="S700" s="15">
        <f t="shared" si="46"/>
        <v>41849.887037037035</v>
      </c>
      <c r="T700" s="15">
        <f t="shared" si="47"/>
        <v>41909.887037037035</v>
      </c>
    </row>
    <row r="701" spans="1:20" ht="48" x14ac:dyDescent="0.2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17">
        <f t="shared" si="44"/>
        <v>0</v>
      </c>
      <c r="P701">
        <f t="shared" si="45"/>
        <v>5</v>
      </c>
      <c r="Q701" s="12" t="s">
        <v>8315</v>
      </c>
      <c r="R701" t="s">
        <v>8357</v>
      </c>
      <c r="S701" s="15">
        <f t="shared" si="46"/>
        <v>41799.259039351848</v>
      </c>
      <c r="T701" s="15">
        <f t="shared" si="47"/>
        <v>41819.259039351848</v>
      </c>
    </row>
    <row r="702" spans="1:20" ht="32" x14ac:dyDescent="0.2">
      <c r="A702">
        <v>3397</v>
      </c>
      <c r="B702" s="3" t="s">
        <v>3396</v>
      </c>
      <c r="C702" s="3" t="s">
        <v>7507</v>
      </c>
      <c r="D702" s="6">
        <v>250</v>
      </c>
      <c r="E702" s="8">
        <v>280</v>
      </c>
      <c r="F702" t="s">
        <v>8218</v>
      </c>
      <c r="G702" t="s">
        <v>8224</v>
      </c>
      <c r="H702" t="s">
        <v>8246</v>
      </c>
      <c r="I702">
        <v>1455832800</v>
      </c>
      <c r="J702">
        <v>1452338929</v>
      </c>
      <c r="K702" t="b">
        <v>0</v>
      </c>
      <c r="L702">
        <v>24</v>
      </c>
      <c r="M702" t="b">
        <v>1</v>
      </c>
      <c r="N702" t="s">
        <v>8269</v>
      </c>
      <c r="O702" s="17">
        <f t="shared" si="44"/>
        <v>112</v>
      </c>
      <c r="P702">
        <f t="shared" si="45"/>
        <v>11.67</v>
      </c>
      <c r="Q702" s="12" t="s">
        <v>8315</v>
      </c>
      <c r="R702" t="s">
        <v>8316</v>
      </c>
      <c r="S702" s="15">
        <f t="shared" si="46"/>
        <v>42378.478344907402</v>
      </c>
      <c r="T702" s="15">
        <f t="shared" si="47"/>
        <v>42418.916666666672</v>
      </c>
    </row>
    <row r="703" spans="1:20" ht="48" x14ac:dyDescent="0.2">
      <c r="A703">
        <v>3423</v>
      </c>
      <c r="B703" s="3" t="s">
        <v>3422</v>
      </c>
      <c r="C703" s="3" t="s">
        <v>7533</v>
      </c>
      <c r="D703" s="6">
        <v>250</v>
      </c>
      <c r="E703" s="8">
        <v>350</v>
      </c>
      <c r="F703" t="s">
        <v>8218</v>
      </c>
      <c r="G703" t="s">
        <v>8223</v>
      </c>
      <c r="H703" t="s">
        <v>8245</v>
      </c>
      <c r="I703">
        <v>1429912341</v>
      </c>
      <c r="J703">
        <v>1427320341</v>
      </c>
      <c r="K703" t="b">
        <v>0</v>
      </c>
      <c r="L703">
        <v>10</v>
      </c>
      <c r="M703" t="b">
        <v>1</v>
      </c>
      <c r="N703" t="s">
        <v>8269</v>
      </c>
      <c r="O703" s="17">
        <f t="shared" si="44"/>
        <v>140</v>
      </c>
      <c r="P703">
        <f t="shared" si="45"/>
        <v>35</v>
      </c>
      <c r="Q703" s="12" t="s">
        <v>8315</v>
      </c>
      <c r="R703" t="s">
        <v>8316</v>
      </c>
      <c r="S703" s="15">
        <f t="shared" si="46"/>
        <v>42088.911354166667</v>
      </c>
      <c r="T703" s="15">
        <f t="shared" si="47"/>
        <v>42118.911354166667</v>
      </c>
    </row>
    <row r="704" spans="1:20" ht="32" x14ac:dyDescent="0.2">
      <c r="A704">
        <v>3470</v>
      </c>
      <c r="B704" s="3" t="s">
        <v>3469</v>
      </c>
      <c r="C704" s="3" t="s">
        <v>7580</v>
      </c>
      <c r="D704" s="6">
        <v>250</v>
      </c>
      <c r="E704" s="8">
        <v>375</v>
      </c>
      <c r="F704" t="s">
        <v>8218</v>
      </c>
      <c r="G704" t="s">
        <v>8223</v>
      </c>
      <c r="H704" t="s">
        <v>8245</v>
      </c>
      <c r="I704">
        <v>1468618680</v>
      </c>
      <c r="J704">
        <v>1465345902</v>
      </c>
      <c r="K704" t="b">
        <v>0</v>
      </c>
      <c r="L704">
        <v>9</v>
      </c>
      <c r="M704" t="b">
        <v>1</v>
      </c>
      <c r="N704" t="s">
        <v>8269</v>
      </c>
      <c r="O704" s="17">
        <f t="shared" si="44"/>
        <v>150</v>
      </c>
      <c r="P704">
        <f t="shared" si="45"/>
        <v>41.67</v>
      </c>
      <c r="Q704" s="12" t="s">
        <v>8315</v>
      </c>
      <c r="R704" t="s">
        <v>8316</v>
      </c>
      <c r="S704" s="15">
        <f t="shared" si="46"/>
        <v>42529.022013888884</v>
      </c>
      <c r="T704" s="15">
        <f t="shared" si="47"/>
        <v>42566.901388888888</v>
      </c>
    </row>
    <row r="705" spans="1:20" ht="48" x14ac:dyDescent="0.2">
      <c r="A705">
        <v>3605</v>
      </c>
      <c r="B705" s="3" t="s">
        <v>3604</v>
      </c>
      <c r="C705" s="3" t="s">
        <v>7715</v>
      </c>
      <c r="D705" s="6">
        <v>250</v>
      </c>
      <c r="E705" s="8">
        <v>460</v>
      </c>
      <c r="F705" t="s">
        <v>8218</v>
      </c>
      <c r="G705" t="s">
        <v>8224</v>
      </c>
      <c r="H705" t="s">
        <v>8246</v>
      </c>
      <c r="I705">
        <v>1455390126</v>
      </c>
      <c r="J705">
        <v>1452798126</v>
      </c>
      <c r="K705" t="b">
        <v>0</v>
      </c>
      <c r="L705">
        <v>15</v>
      </c>
      <c r="M705" t="b">
        <v>1</v>
      </c>
      <c r="N705" t="s">
        <v>8269</v>
      </c>
      <c r="O705" s="17">
        <f t="shared" si="44"/>
        <v>184</v>
      </c>
      <c r="P705">
        <f t="shared" si="45"/>
        <v>30.67</v>
      </c>
      <c r="Q705" s="12" t="s">
        <v>8315</v>
      </c>
      <c r="R705" t="s">
        <v>8316</v>
      </c>
      <c r="S705" s="15">
        <f t="shared" si="46"/>
        <v>42383.793124999997</v>
      </c>
      <c r="T705" s="15">
        <f t="shared" si="47"/>
        <v>42413.793124999997</v>
      </c>
    </row>
    <row r="706" spans="1:20" ht="48" x14ac:dyDescent="0.2">
      <c r="A706">
        <v>3462</v>
      </c>
      <c r="B706" s="3" t="s">
        <v>3461</v>
      </c>
      <c r="C706" s="3" t="s">
        <v>7572</v>
      </c>
      <c r="D706" s="6">
        <v>250</v>
      </c>
      <c r="E706" s="8">
        <v>505</v>
      </c>
      <c r="F706" t="s">
        <v>8218</v>
      </c>
      <c r="G706" t="s">
        <v>8223</v>
      </c>
      <c r="H706" t="s">
        <v>8245</v>
      </c>
      <c r="I706">
        <v>1436551200</v>
      </c>
      <c r="J706">
        <v>1435181628</v>
      </c>
      <c r="K706" t="b">
        <v>0</v>
      </c>
      <c r="L706">
        <v>17</v>
      </c>
      <c r="M706" t="b">
        <v>1</v>
      </c>
      <c r="N706" t="s">
        <v>8269</v>
      </c>
      <c r="O706" s="17">
        <f t="shared" si="44"/>
        <v>202</v>
      </c>
      <c r="P706">
        <f t="shared" si="45"/>
        <v>29.71</v>
      </c>
      <c r="Q706" s="12" t="s">
        <v>8315</v>
      </c>
      <c r="R706" t="s">
        <v>8316</v>
      </c>
      <c r="S706" s="15">
        <f t="shared" si="46"/>
        <v>42179.898472222223</v>
      </c>
      <c r="T706" s="15">
        <f t="shared" si="47"/>
        <v>42195.75</v>
      </c>
    </row>
    <row r="707" spans="1:20" ht="48" x14ac:dyDescent="0.2">
      <c r="A707">
        <v>3818</v>
      </c>
      <c r="B707" s="3" t="s">
        <v>3815</v>
      </c>
      <c r="C707" s="3" t="s">
        <v>7928</v>
      </c>
      <c r="D707" s="6">
        <v>250</v>
      </c>
      <c r="E707" s="8">
        <v>570</v>
      </c>
      <c r="F707" t="s">
        <v>8218</v>
      </c>
      <c r="G707" t="s">
        <v>8223</v>
      </c>
      <c r="H707" t="s">
        <v>8245</v>
      </c>
      <c r="I707">
        <v>1426187582</v>
      </c>
      <c r="J707">
        <v>1423599182</v>
      </c>
      <c r="K707" t="b">
        <v>0</v>
      </c>
      <c r="L707">
        <v>10</v>
      </c>
      <c r="M707" t="b">
        <v>1</v>
      </c>
      <c r="N707" t="s">
        <v>8269</v>
      </c>
      <c r="O707" s="17">
        <f t="shared" si="44"/>
        <v>228</v>
      </c>
      <c r="P707">
        <f t="shared" si="45"/>
        <v>57</v>
      </c>
      <c r="Q707" s="12" t="s">
        <v>8315</v>
      </c>
      <c r="R707" t="s">
        <v>8316</v>
      </c>
      <c r="S707" s="15">
        <f t="shared" si="46"/>
        <v>42045.84238425926</v>
      </c>
      <c r="T707" s="15">
        <f t="shared" si="47"/>
        <v>42075.800717592589</v>
      </c>
    </row>
    <row r="708" spans="1:20" ht="16" x14ac:dyDescent="0.2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17">
        <f t="shared" si="44"/>
        <v>0</v>
      </c>
      <c r="P708">
        <f t="shared" si="45"/>
        <v>10</v>
      </c>
      <c r="Q708" s="12" t="s">
        <v>8315</v>
      </c>
      <c r="R708" t="s">
        <v>8357</v>
      </c>
      <c r="S708" s="15">
        <f t="shared" si="46"/>
        <v>41865.659780092588</v>
      </c>
      <c r="T708" s="15">
        <f t="shared" si="47"/>
        <v>41890.659780092588</v>
      </c>
    </row>
    <row r="709" spans="1:20" ht="48" x14ac:dyDescent="0.2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17">
        <f t="shared" si="44"/>
        <v>0</v>
      </c>
      <c r="P709">
        <f t="shared" si="45"/>
        <v>0</v>
      </c>
      <c r="Q709" s="12" t="s">
        <v>8315</v>
      </c>
      <c r="R709" t="s">
        <v>8357</v>
      </c>
      <c r="S709" s="15">
        <f t="shared" si="46"/>
        <v>42180.145787037036</v>
      </c>
      <c r="T709" s="15">
        <f t="shared" si="47"/>
        <v>42230.145787037036</v>
      </c>
    </row>
    <row r="710" spans="1:20" ht="48" x14ac:dyDescent="0.2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17">
        <f t="shared" si="44"/>
        <v>0</v>
      </c>
      <c r="P710">
        <f t="shared" si="45"/>
        <v>0</v>
      </c>
      <c r="Q710" s="12" t="s">
        <v>8315</v>
      </c>
      <c r="R710" t="s">
        <v>8357</v>
      </c>
      <c r="S710" s="15">
        <f t="shared" si="46"/>
        <v>42255.696006944447</v>
      </c>
      <c r="T710" s="15">
        <f t="shared" si="47"/>
        <v>42285.696006944447</v>
      </c>
    </row>
    <row r="711" spans="1:20" ht="48" x14ac:dyDescent="0.2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17">
        <f t="shared" si="44"/>
        <v>0</v>
      </c>
      <c r="P711">
        <f t="shared" si="45"/>
        <v>0</v>
      </c>
      <c r="Q711" s="12" t="s">
        <v>8315</v>
      </c>
      <c r="R711" t="s">
        <v>8357</v>
      </c>
      <c r="S711" s="15">
        <f t="shared" si="46"/>
        <v>42007.016458333332</v>
      </c>
      <c r="T711" s="15">
        <f t="shared" si="47"/>
        <v>42028.041666666672</v>
      </c>
    </row>
    <row r="712" spans="1:20" ht="48" x14ac:dyDescent="0.2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17">
        <f t="shared" si="44"/>
        <v>0</v>
      </c>
      <c r="P712">
        <f t="shared" si="45"/>
        <v>0</v>
      </c>
      <c r="Q712" s="12" t="s">
        <v>8315</v>
      </c>
      <c r="R712" t="s">
        <v>8357</v>
      </c>
      <c r="S712" s="15">
        <f t="shared" si="46"/>
        <v>42615.346817129626</v>
      </c>
      <c r="T712" s="15">
        <f t="shared" si="47"/>
        <v>42616.416666666672</v>
      </c>
    </row>
    <row r="713" spans="1:20" ht="48" x14ac:dyDescent="0.2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17">
        <f t="shared" si="44"/>
        <v>0</v>
      </c>
      <c r="P713">
        <f t="shared" si="45"/>
        <v>10</v>
      </c>
      <c r="Q713" s="12" t="s">
        <v>8315</v>
      </c>
      <c r="R713" t="s">
        <v>8357</v>
      </c>
      <c r="S713" s="15">
        <f t="shared" si="46"/>
        <v>42154.818819444445</v>
      </c>
      <c r="T713" s="15">
        <f t="shared" si="47"/>
        <v>42185.165972222225</v>
      </c>
    </row>
    <row r="714" spans="1:20" ht="48" x14ac:dyDescent="0.2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17">
        <f t="shared" si="44"/>
        <v>0</v>
      </c>
      <c r="P714">
        <f t="shared" si="45"/>
        <v>0</v>
      </c>
      <c r="Q714" s="12" t="s">
        <v>8315</v>
      </c>
      <c r="R714" t="s">
        <v>8357</v>
      </c>
      <c r="S714" s="15">
        <f t="shared" si="46"/>
        <v>41999.861064814817</v>
      </c>
      <c r="T714" s="15">
        <f t="shared" si="47"/>
        <v>42029.861064814817</v>
      </c>
    </row>
    <row r="715" spans="1:20" ht="48" x14ac:dyDescent="0.2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17">
        <f t="shared" si="44"/>
        <v>0</v>
      </c>
      <c r="P715">
        <f t="shared" si="45"/>
        <v>0</v>
      </c>
      <c r="Q715" s="12" t="s">
        <v>8315</v>
      </c>
      <c r="R715" t="s">
        <v>8357</v>
      </c>
      <c r="S715" s="15">
        <f t="shared" si="46"/>
        <v>42373.983449074076</v>
      </c>
      <c r="T715" s="15">
        <f t="shared" si="47"/>
        <v>42400.960416666669</v>
      </c>
    </row>
    <row r="716" spans="1:20" ht="48" x14ac:dyDescent="0.2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17">
        <f t="shared" si="44"/>
        <v>0</v>
      </c>
      <c r="P716">
        <f t="shared" si="45"/>
        <v>0</v>
      </c>
      <c r="Q716" s="12" t="s">
        <v>8315</v>
      </c>
      <c r="R716" t="s">
        <v>8357</v>
      </c>
      <c r="S716" s="15">
        <f t="shared" si="46"/>
        <v>41854.602650462963</v>
      </c>
      <c r="T716" s="15">
        <f t="shared" si="47"/>
        <v>41884.602650462963</v>
      </c>
    </row>
    <row r="717" spans="1:20" ht="48" x14ac:dyDescent="0.2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17">
        <f t="shared" si="44"/>
        <v>0</v>
      </c>
      <c r="P717">
        <f t="shared" si="45"/>
        <v>0</v>
      </c>
      <c r="Q717" s="12" t="s">
        <v>8315</v>
      </c>
      <c r="R717" t="s">
        <v>8357</v>
      </c>
      <c r="S717" s="15">
        <f t="shared" si="46"/>
        <v>42065.791574074072</v>
      </c>
      <c r="T717" s="15">
        <f t="shared" si="47"/>
        <v>42090.749907407408</v>
      </c>
    </row>
    <row r="718" spans="1:20" ht="48" x14ac:dyDescent="0.2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17">
        <f t="shared" si="44"/>
        <v>0</v>
      </c>
      <c r="P718">
        <f t="shared" si="45"/>
        <v>0</v>
      </c>
      <c r="Q718" s="12" t="s">
        <v>8315</v>
      </c>
      <c r="R718" t="s">
        <v>8357</v>
      </c>
      <c r="S718" s="15">
        <f t="shared" si="46"/>
        <v>42469.951284722221</v>
      </c>
      <c r="T718" s="15">
        <f t="shared" si="47"/>
        <v>42499.951284722221</v>
      </c>
    </row>
    <row r="719" spans="1:20" ht="16" x14ac:dyDescent="0.2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17">
        <f t="shared" si="44"/>
        <v>0</v>
      </c>
      <c r="P719">
        <f t="shared" si="45"/>
        <v>0</v>
      </c>
      <c r="Q719" s="12" t="s">
        <v>8315</v>
      </c>
      <c r="R719" t="s">
        <v>8357</v>
      </c>
      <c r="S719" s="15">
        <f t="shared" si="46"/>
        <v>41954.228032407409</v>
      </c>
      <c r="T719" s="15">
        <f t="shared" si="47"/>
        <v>41984.228032407409</v>
      </c>
    </row>
    <row r="720" spans="1:20" ht="64" x14ac:dyDescent="0.2">
      <c r="A720">
        <v>1287</v>
      </c>
      <c r="B720" s="3" t="s">
        <v>1288</v>
      </c>
      <c r="C720" s="3" t="s">
        <v>5397</v>
      </c>
      <c r="D720" s="6">
        <v>250</v>
      </c>
      <c r="E720" s="8">
        <v>605</v>
      </c>
      <c r="F720" t="s">
        <v>8218</v>
      </c>
      <c r="G720" t="s">
        <v>8224</v>
      </c>
      <c r="H720" t="s">
        <v>8246</v>
      </c>
      <c r="I720">
        <v>1434120856</v>
      </c>
      <c r="J720">
        <v>1428936856</v>
      </c>
      <c r="K720" t="b">
        <v>0</v>
      </c>
      <c r="L720">
        <v>25</v>
      </c>
      <c r="M720" t="b">
        <v>1</v>
      </c>
      <c r="N720" t="s">
        <v>8269</v>
      </c>
      <c r="O720" s="17">
        <f t="shared" si="44"/>
        <v>242</v>
      </c>
      <c r="P720">
        <f t="shared" si="45"/>
        <v>24.2</v>
      </c>
      <c r="Q720" s="12" t="s">
        <v>8315</v>
      </c>
      <c r="R720" t="s">
        <v>8316</v>
      </c>
      <c r="S720" s="15">
        <f t="shared" si="46"/>
        <v>42107.621018518519</v>
      </c>
      <c r="T720" s="15">
        <f t="shared" si="47"/>
        <v>42167.621018518519</v>
      </c>
    </row>
    <row r="721" spans="1:20" ht="48" x14ac:dyDescent="0.2">
      <c r="A721">
        <v>2815</v>
      </c>
      <c r="B721" s="3" t="s">
        <v>2815</v>
      </c>
      <c r="C721" s="3" t="s">
        <v>6925</v>
      </c>
      <c r="D721" s="6">
        <v>250</v>
      </c>
      <c r="E721" s="8">
        <v>605</v>
      </c>
      <c r="F721" t="s">
        <v>8218</v>
      </c>
      <c r="G721" t="s">
        <v>8228</v>
      </c>
      <c r="H721" t="s">
        <v>8250</v>
      </c>
      <c r="I721">
        <v>1470595109</v>
      </c>
      <c r="J721">
        <v>1468003109</v>
      </c>
      <c r="K721" t="b">
        <v>0</v>
      </c>
      <c r="L721">
        <v>14</v>
      </c>
      <c r="M721" t="b">
        <v>1</v>
      </c>
      <c r="N721" t="s">
        <v>8269</v>
      </c>
      <c r="O721" s="17">
        <f t="shared" si="44"/>
        <v>242</v>
      </c>
      <c r="P721">
        <f t="shared" si="45"/>
        <v>43.21</v>
      </c>
      <c r="Q721" s="12" t="s">
        <v>8315</v>
      </c>
      <c r="R721" t="s">
        <v>8316</v>
      </c>
      <c r="S721" s="15">
        <f t="shared" si="46"/>
        <v>42559.776724537034</v>
      </c>
      <c r="T721" s="15">
        <f t="shared" si="47"/>
        <v>42589.776724537034</v>
      </c>
    </row>
    <row r="722" spans="1:20" ht="48" x14ac:dyDescent="0.2">
      <c r="A722">
        <v>3811</v>
      </c>
      <c r="B722" s="3" t="s">
        <v>3808</v>
      </c>
      <c r="C722" s="3" t="s">
        <v>7921</v>
      </c>
      <c r="D722" s="6">
        <v>250</v>
      </c>
      <c r="E722" s="8">
        <v>825</v>
      </c>
      <c r="F722" t="s">
        <v>8218</v>
      </c>
      <c r="G722" t="s">
        <v>8224</v>
      </c>
      <c r="H722" t="s">
        <v>8246</v>
      </c>
      <c r="I722">
        <v>1464692400</v>
      </c>
      <c r="J722">
        <v>1461769373</v>
      </c>
      <c r="K722" t="b">
        <v>0</v>
      </c>
      <c r="L722">
        <v>19</v>
      </c>
      <c r="M722" t="b">
        <v>1</v>
      </c>
      <c r="N722" t="s">
        <v>8269</v>
      </c>
      <c r="O722" s="17">
        <f t="shared" si="44"/>
        <v>330</v>
      </c>
      <c r="P722">
        <f t="shared" si="45"/>
        <v>43.42</v>
      </c>
      <c r="Q722" s="12" t="s">
        <v>8315</v>
      </c>
      <c r="R722" t="s">
        <v>8316</v>
      </c>
      <c r="S722" s="15">
        <f t="shared" si="46"/>
        <v>42487.62700231481</v>
      </c>
      <c r="T722" s="15">
        <f t="shared" si="47"/>
        <v>42521.458333333328</v>
      </c>
    </row>
    <row r="723" spans="1:20" ht="32" x14ac:dyDescent="0.2">
      <c r="A723">
        <v>4100</v>
      </c>
      <c r="B723" s="3" t="s">
        <v>4096</v>
      </c>
      <c r="C723" s="3" t="s">
        <v>8203</v>
      </c>
      <c r="D723" s="6">
        <v>270</v>
      </c>
      <c r="E723" s="8">
        <v>0</v>
      </c>
      <c r="F723" t="s">
        <v>8218</v>
      </c>
      <c r="G723" t="s">
        <v>8223</v>
      </c>
      <c r="H723" t="s">
        <v>8245</v>
      </c>
      <c r="I723">
        <v>1414205990</v>
      </c>
      <c r="J723">
        <v>1413341990</v>
      </c>
      <c r="K723" t="b">
        <v>0</v>
      </c>
      <c r="L723">
        <v>0</v>
      </c>
      <c r="M723" t="b">
        <v>0</v>
      </c>
      <c r="N723" t="s">
        <v>8269</v>
      </c>
      <c r="O723" s="17">
        <f t="shared" si="44"/>
        <v>0</v>
      </c>
      <c r="P723">
        <f t="shared" si="45"/>
        <v>0</v>
      </c>
      <c r="Q723" s="12" t="s">
        <v>8315</v>
      </c>
      <c r="R723" t="s">
        <v>8316</v>
      </c>
      <c r="S723" s="15">
        <f t="shared" si="46"/>
        <v>41927.124884259261</v>
      </c>
      <c r="T723" s="15">
        <f t="shared" si="47"/>
        <v>41937.124884259261</v>
      </c>
    </row>
    <row r="724" spans="1:20" ht="48" x14ac:dyDescent="0.2">
      <c r="A724">
        <v>4043</v>
      </c>
      <c r="B724" s="3" t="s">
        <v>4039</v>
      </c>
      <c r="C724" s="3" t="s">
        <v>8147</v>
      </c>
      <c r="D724" s="6">
        <v>300</v>
      </c>
      <c r="E724" s="8">
        <v>0</v>
      </c>
      <c r="F724" t="s">
        <v>8218</v>
      </c>
      <c r="G724" t="s">
        <v>8228</v>
      </c>
      <c r="H724" t="s">
        <v>8250</v>
      </c>
      <c r="I724">
        <v>1416524325</v>
      </c>
      <c r="J724">
        <v>1415228325</v>
      </c>
      <c r="K724" t="b">
        <v>0</v>
      </c>
      <c r="L724">
        <v>0</v>
      </c>
      <c r="M724" t="b">
        <v>0</v>
      </c>
      <c r="N724" t="s">
        <v>8269</v>
      </c>
      <c r="O724" s="17">
        <f t="shared" si="44"/>
        <v>0</v>
      </c>
      <c r="P724">
        <f t="shared" si="45"/>
        <v>0</v>
      </c>
      <c r="Q724" s="12" t="s">
        <v>8315</v>
      </c>
      <c r="R724" t="s">
        <v>8316</v>
      </c>
      <c r="S724" s="15">
        <f t="shared" si="46"/>
        <v>41948.957465277781</v>
      </c>
      <c r="T724" s="15">
        <f t="shared" si="47"/>
        <v>41963.957465277781</v>
      </c>
    </row>
    <row r="725" spans="1:20" ht="48" x14ac:dyDescent="0.2">
      <c r="A725">
        <v>4110</v>
      </c>
      <c r="B725" s="3" t="s">
        <v>4106</v>
      </c>
      <c r="C725" s="3" t="s">
        <v>8213</v>
      </c>
      <c r="D725" s="6">
        <v>300</v>
      </c>
      <c r="E725" s="8">
        <v>86</v>
      </c>
      <c r="F725" t="s">
        <v>8218</v>
      </c>
      <c r="G725" t="s">
        <v>8224</v>
      </c>
      <c r="H725" t="s">
        <v>8246</v>
      </c>
      <c r="I725">
        <v>1469113351</v>
      </c>
      <c r="J725">
        <v>1463929351</v>
      </c>
      <c r="K725" t="b">
        <v>0</v>
      </c>
      <c r="L725">
        <v>6</v>
      </c>
      <c r="M725" t="b">
        <v>0</v>
      </c>
      <c r="N725" t="s">
        <v>8269</v>
      </c>
      <c r="O725" s="17">
        <f t="shared" si="44"/>
        <v>29</v>
      </c>
      <c r="P725">
        <f t="shared" si="45"/>
        <v>14.33</v>
      </c>
      <c r="Q725" s="12" t="s">
        <v>8315</v>
      </c>
      <c r="R725" t="s">
        <v>8316</v>
      </c>
      <c r="S725" s="15">
        <f t="shared" si="46"/>
        <v>42512.626747685179</v>
      </c>
      <c r="T725" s="15">
        <f t="shared" si="47"/>
        <v>42572.626747685179</v>
      </c>
    </row>
    <row r="726" spans="1:20" ht="48" x14ac:dyDescent="0.2">
      <c r="A726">
        <v>3476</v>
      </c>
      <c r="B726" s="3" t="s">
        <v>3475</v>
      </c>
      <c r="C726" s="3" t="s">
        <v>7586</v>
      </c>
      <c r="D726" s="6">
        <v>300</v>
      </c>
      <c r="E726" s="8">
        <v>312</v>
      </c>
      <c r="F726" t="s">
        <v>8218</v>
      </c>
      <c r="G726" t="s">
        <v>8223</v>
      </c>
      <c r="H726" t="s">
        <v>8245</v>
      </c>
      <c r="I726">
        <v>1414378800</v>
      </c>
      <c r="J726">
        <v>1412836990</v>
      </c>
      <c r="K726" t="b">
        <v>0</v>
      </c>
      <c r="L726">
        <v>6</v>
      </c>
      <c r="M726" t="b">
        <v>1</v>
      </c>
      <c r="N726" t="s">
        <v>8269</v>
      </c>
      <c r="O726" s="17">
        <f t="shared" ref="O726:O789" si="48">ROUND(E726/D726*100,0)</f>
        <v>104</v>
      </c>
      <c r="P726">
        <f t="shared" ref="P726:P789" si="49">IFERROR(ROUND(E726/L726, 2), 0)</f>
        <v>52</v>
      </c>
      <c r="Q726" s="12" t="s">
        <v>8315</v>
      </c>
      <c r="R726" t="s">
        <v>8316</v>
      </c>
      <c r="S726" s="15">
        <f t="shared" ref="S726:S789" si="50">(((J726/60/60/24)+DATE(1970,1,1)))</f>
        <v>41921.279976851853</v>
      </c>
      <c r="T726" s="15">
        <f t="shared" ref="T726:T789" si="51">(((I726/60/60/24)+DATE(1970,1,1)))</f>
        <v>41939.125</v>
      </c>
    </row>
    <row r="727" spans="1:20" ht="48" x14ac:dyDescent="0.2">
      <c r="A727">
        <v>3475</v>
      </c>
      <c r="B727" s="3" t="s">
        <v>3474</v>
      </c>
      <c r="C727" s="3" t="s">
        <v>7585</v>
      </c>
      <c r="D727" s="6">
        <v>300</v>
      </c>
      <c r="E727" s="8">
        <v>340</v>
      </c>
      <c r="F727" t="s">
        <v>8218</v>
      </c>
      <c r="G727" t="s">
        <v>8224</v>
      </c>
      <c r="H727" t="s">
        <v>8246</v>
      </c>
      <c r="I727">
        <v>1414972800</v>
      </c>
      <c r="J727">
        <v>1412629704</v>
      </c>
      <c r="K727" t="b">
        <v>0</v>
      </c>
      <c r="L727">
        <v>17</v>
      </c>
      <c r="M727" t="b">
        <v>1</v>
      </c>
      <c r="N727" t="s">
        <v>8269</v>
      </c>
      <c r="O727" s="17">
        <f t="shared" si="48"/>
        <v>113</v>
      </c>
      <c r="P727">
        <f t="shared" si="49"/>
        <v>20</v>
      </c>
      <c r="Q727" s="12" t="s">
        <v>8315</v>
      </c>
      <c r="R727" t="s">
        <v>8316</v>
      </c>
      <c r="S727" s="15">
        <f t="shared" si="50"/>
        <v>41918.880833333329</v>
      </c>
      <c r="T727" s="15">
        <f t="shared" si="51"/>
        <v>41946</v>
      </c>
    </row>
    <row r="728" spans="1:20" ht="48" x14ac:dyDescent="0.2">
      <c r="A728">
        <v>3540</v>
      </c>
      <c r="B728" s="3" t="s">
        <v>3539</v>
      </c>
      <c r="C728" s="3" t="s">
        <v>7650</v>
      </c>
      <c r="D728" s="6">
        <v>300</v>
      </c>
      <c r="E728" s="8">
        <v>369</v>
      </c>
      <c r="F728" t="s">
        <v>8218</v>
      </c>
      <c r="G728" t="s">
        <v>8224</v>
      </c>
      <c r="H728" t="s">
        <v>8246</v>
      </c>
      <c r="I728">
        <v>1466899491</v>
      </c>
      <c r="J728">
        <v>1464307491</v>
      </c>
      <c r="K728" t="b">
        <v>0</v>
      </c>
      <c r="L728">
        <v>8</v>
      </c>
      <c r="M728" t="b">
        <v>1</v>
      </c>
      <c r="N728" t="s">
        <v>8269</v>
      </c>
      <c r="O728" s="17">
        <f t="shared" si="48"/>
        <v>123</v>
      </c>
      <c r="P728">
        <f t="shared" si="49"/>
        <v>46.13</v>
      </c>
      <c r="Q728" s="12" t="s">
        <v>8315</v>
      </c>
      <c r="R728" t="s">
        <v>8316</v>
      </c>
      <c r="S728" s="15">
        <f t="shared" si="50"/>
        <v>42517.003368055557</v>
      </c>
      <c r="T728" s="15">
        <f t="shared" si="51"/>
        <v>42547.003368055557</v>
      </c>
    </row>
    <row r="729" spans="1:20" ht="48" x14ac:dyDescent="0.2">
      <c r="A729">
        <v>3725</v>
      </c>
      <c r="B729" s="3" t="s">
        <v>3722</v>
      </c>
      <c r="C729" s="3" t="s">
        <v>7835</v>
      </c>
      <c r="D729" s="6">
        <v>300</v>
      </c>
      <c r="E729" s="8">
        <v>381</v>
      </c>
      <c r="F729" t="s">
        <v>8218</v>
      </c>
      <c r="G729" t="s">
        <v>8224</v>
      </c>
      <c r="H729" t="s">
        <v>8246</v>
      </c>
      <c r="I729">
        <v>1455831000</v>
      </c>
      <c r="J729">
        <v>1454366467</v>
      </c>
      <c r="K729" t="b">
        <v>0</v>
      </c>
      <c r="L729">
        <v>15</v>
      </c>
      <c r="M729" t="b">
        <v>1</v>
      </c>
      <c r="N729" t="s">
        <v>8269</v>
      </c>
      <c r="O729" s="17">
        <f t="shared" si="48"/>
        <v>127</v>
      </c>
      <c r="P729">
        <f t="shared" si="49"/>
        <v>25.4</v>
      </c>
      <c r="Q729" s="12" t="s">
        <v>8315</v>
      </c>
      <c r="R729" t="s">
        <v>8316</v>
      </c>
      <c r="S729" s="15">
        <f t="shared" si="50"/>
        <v>42401.945219907408</v>
      </c>
      <c r="T729" s="15">
        <f t="shared" si="51"/>
        <v>42418.895833333328</v>
      </c>
    </row>
    <row r="730" spans="1:20" ht="48" x14ac:dyDescent="0.2">
      <c r="A730">
        <v>3453</v>
      </c>
      <c r="B730" s="3" t="s">
        <v>3452</v>
      </c>
      <c r="C730" s="3" t="s">
        <v>7563</v>
      </c>
      <c r="D730" s="6">
        <v>300</v>
      </c>
      <c r="E730" s="8">
        <v>385</v>
      </c>
      <c r="F730" t="s">
        <v>8218</v>
      </c>
      <c r="G730" t="s">
        <v>8224</v>
      </c>
      <c r="H730" t="s">
        <v>8246</v>
      </c>
      <c r="I730">
        <v>1471130956</v>
      </c>
      <c r="J730">
        <v>1465946956</v>
      </c>
      <c r="K730" t="b">
        <v>0</v>
      </c>
      <c r="L730">
        <v>14</v>
      </c>
      <c r="M730" t="b">
        <v>1</v>
      </c>
      <c r="N730" t="s">
        <v>8269</v>
      </c>
      <c r="O730" s="17">
        <f t="shared" si="48"/>
        <v>128</v>
      </c>
      <c r="P730">
        <f t="shared" si="49"/>
        <v>27.5</v>
      </c>
      <c r="Q730" s="12" t="s">
        <v>8315</v>
      </c>
      <c r="R730" t="s">
        <v>8316</v>
      </c>
      <c r="S730" s="15">
        <f t="shared" si="50"/>
        <v>42535.97865740741</v>
      </c>
      <c r="T730" s="15">
        <f t="shared" si="51"/>
        <v>42595.97865740741</v>
      </c>
    </row>
    <row r="731" spans="1:20" ht="48" x14ac:dyDescent="0.2">
      <c r="A731">
        <v>3704</v>
      </c>
      <c r="B731" s="3" t="s">
        <v>3701</v>
      </c>
      <c r="C731" s="3" t="s">
        <v>7814</v>
      </c>
      <c r="D731" s="6">
        <v>300</v>
      </c>
      <c r="E731" s="8">
        <v>409.01</v>
      </c>
      <c r="F731" t="s">
        <v>8218</v>
      </c>
      <c r="G731" t="s">
        <v>8224</v>
      </c>
      <c r="H731" t="s">
        <v>8246</v>
      </c>
      <c r="I731">
        <v>1464712394</v>
      </c>
      <c r="J731">
        <v>1459528394</v>
      </c>
      <c r="K731" t="b">
        <v>0</v>
      </c>
      <c r="L731">
        <v>27</v>
      </c>
      <c r="M731" t="b">
        <v>1</v>
      </c>
      <c r="N731" t="s">
        <v>8269</v>
      </c>
      <c r="O731" s="17">
        <f t="shared" si="48"/>
        <v>136</v>
      </c>
      <c r="P731">
        <f t="shared" si="49"/>
        <v>15.15</v>
      </c>
      <c r="Q731" s="12" t="s">
        <v>8315</v>
      </c>
      <c r="R731" t="s">
        <v>8316</v>
      </c>
      <c r="S731" s="15">
        <f t="shared" si="50"/>
        <v>42461.689745370371</v>
      </c>
      <c r="T731" s="15">
        <f t="shared" si="51"/>
        <v>42521.689745370371</v>
      </c>
    </row>
    <row r="732" spans="1:20" ht="48" x14ac:dyDescent="0.2">
      <c r="A732">
        <v>3820</v>
      </c>
      <c r="B732" s="3" t="s">
        <v>3817</v>
      </c>
      <c r="C732" s="3" t="s">
        <v>7929</v>
      </c>
      <c r="D732" s="6">
        <v>300</v>
      </c>
      <c r="E732" s="8">
        <v>430</v>
      </c>
      <c r="F732" t="s">
        <v>8218</v>
      </c>
      <c r="G732" t="s">
        <v>8224</v>
      </c>
      <c r="H732" t="s">
        <v>8246</v>
      </c>
      <c r="I732">
        <v>1436110717</v>
      </c>
      <c r="J732">
        <v>1433518717</v>
      </c>
      <c r="K732" t="b">
        <v>0</v>
      </c>
      <c r="L732">
        <v>20</v>
      </c>
      <c r="M732" t="b">
        <v>1</v>
      </c>
      <c r="N732" t="s">
        <v>8269</v>
      </c>
      <c r="O732" s="17">
        <f t="shared" si="48"/>
        <v>143</v>
      </c>
      <c r="P732">
        <f t="shared" si="49"/>
        <v>21.5</v>
      </c>
      <c r="Q732" s="12" t="s">
        <v>8315</v>
      </c>
      <c r="R732" t="s">
        <v>8316</v>
      </c>
      <c r="S732" s="15">
        <f t="shared" si="50"/>
        <v>42160.651817129634</v>
      </c>
      <c r="T732" s="15">
        <f t="shared" si="51"/>
        <v>42190.651817129634</v>
      </c>
    </row>
    <row r="733" spans="1:20" ht="48" x14ac:dyDescent="0.2">
      <c r="A733">
        <v>3255</v>
      </c>
      <c r="B733" s="3" t="s">
        <v>3255</v>
      </c>
      <c r="C733" s="3" t="s">
        <v>7365</v>
      </c>
      <c r="D733" s="6">
        <v>300</v>
      </c>
      <c r="E733" s="8">
        <v>525</v>
      </c>
      <c r="F733" t="s">
        <v>8218</v>
      </c>
      <c r="G733" t="s">
        <v>8224</v>
      </c>
      <c r="H733" t="s">
        <v>8246</v>
      </c>
      <c r="I733">
        <v>1412706375</v>
      </c>
      <c r="J733">
        <v>1410114375</v>
      </c>
      <c r="K733" t="b">
        <v>1</v>
      </c>
      <c r="L733">
        <v>18</v>
      </c>
      <c r="M733" t="b">
        <v>1</v>
      </c>
      <c r="N733" t="s">
        <v>8269</v>
      </c>
      <c r="O733" s="17">
        <f t="shared" si="48"/>
        <v>175</v>
      </c>
      <c r="P733">
        <f t="shared" si="49"/>
        <v>29.17</v>
      </c>
      <c r="Q733" s="12" t="s">
        <v>8315</v>
      </c>
      <c r="R733" t="s">
        <v>8316</v>
      </c>
      <c r="S733" s="15">
        <f t="shared" si="50"/>
        <v>41889.768229166664</v>
      </c>
      <c r="T733" s="15">
        <f t="shared" si="51"/>
        <v>41919.768229166664</v>
      </c>
    </row>
    <row r="734" spans="1:20" ht="48" x14ac:dyDescent="0.2">
      <c r="A734">
        <v>3652</v>
      </c>
      <c r="B734" s="3" t="s">
        <v>2867</v>
      </c>
      <c r="C734" s="3" t="s">
        <v>7762</v>
      </c>
      <c r="D734" s="6">
        <v>300</v>
      </c>
      <c r="E734" s="8">
        <v>752</v>
      </c>
      <c r="F734" t="s">
        <v>8218</v>
      </c>
      <c r="G734" t="s">
        <v>8228</v>
      </c>
      <c r="H734" t="s">
        <v>8250</v>
      </c>
      <c r="I734">
        <v>1472097540</v>
      </c>
      <c r="J734">
        <v>1471188502</v>
      </c>
      <c r="K734" t="b">
        <v>0</v>
      </c>
      <c r="L734">
        <v>17</v>
      </c>
      <c r="M734" t="b">
        <v>1</v>
      </c>
      <c r="N734" t="s">
        <v>8269</v>
      </c>
      <c r="O734" s="17">
        <f t="shared" si="48"/>
        <v>251</v>
      </c>
      <c r="P734">
        <f t="shared" si="49"/>
        <v>44.24</v>
      </c>
      <c r="Q734" s="12" t="s">
        <v>8315</v>
      </c>
      <c r="R734" t="s">
        <v>8316</v>
      </c>
      <c r="S734" s="15">
        <f t="shared" si="50"/>
        <v>42596.644699074073</v>
      </c>
      <c r="T734" s="15">
        <f t="shared" si="51"/>
        <v>42607.165972222225</v>
      </c>
    </row>
    <row r="735" spans="1:20" ht="48" x14ac:dyDescent="0.2">
      <c r="A735">
        <v>3444</v>
      </c>
      <c r="B735" s="3" t="s">
        <v>3443</v>
      </c>
      <c r="C735" s="3" t="s">
        <v>7554</v>
      </c>
      <c r="D735" s="6">
        <v>300</v>
      </c>
      <c r="E735" s="8">
        <v>867</v>
      </c>
      <c r="F735" t="s">
        <v>8218</v>
      </c>
      <c r="G735" t="s">
        <v>8225</v>
      </c>
      <c r="H735" t="s">
        <v>8247</v>
      </c>
      <c r="I735">
        <v>1465394340</v>
      </c>
      <c r="J735">
        <v>1464677986</v>
      </c>
      <c r="K735" t="b">
        <v>0</v>
      </c>
      <c r="L735">
        <v>20</v>
      </c>
      <c r="M735" t="b">
        <v>1</v>
      </c>
      <c r="N735" t="s">
        <v>8269</v>
      </c>
      <c r="O735" s="17">
        <f t="shared" si="48"/>
        <v>289</v>
      </c>
      <c r="P735">
        <f t="shared" si="49"/>
        <v>43.35</v>
      </c>
      <c r="Q735" s="12" t="s">
        <v>8315</v>
      </c>
      <c r="R735" t="s">
        <v>8316</v>
      </c>
      <c r="S735" s="15">
        <f t="shared" si="50"/>
        <v>42521.291504629626</v>
      </c>
      <c r="T735" s="15">
        <f t="shared" si="51"/>
        <v>42529.582638888889</v>
      </c>
    </row>
    <row r="736" spans="1:20" ht="48" x14ac:dyDescent="0.2">
      <c r="A736">
        <v>3562</v>
      </c>
      <c r="B736" s="3" t="s">
        <v>3561</v>
      </c>
      <c r="C736" s="3" t="s">
        <v>7672</v>
      </c>
      <c r="D736" s="6">
        <v>315</v>
      </c>
      <c r="E736" s="8">
        <v>469</v>
      </c>
      <c r="F736" t="s">
        <v>8218</v>
      </c>
      <c r="G736" t="s">
        <v>8224</v>
      </c>
      <c r="H736" t="s">
        <v>8246</v>
      </c>
      <c r="I736">
        <v>1457906400</v>
      </c>
      <c r="J736">
        <v>1457115427</v>
      </c>
      <c r="K736" t="b">
        <v>0</v>
      </c>
      <c r="L736">
        <v>31</v>
      </c>
      <c r="M736" t="b">
        <v>1</v>
      </c>
      <c r="N736" t="s">
        <v>8269</v>
      </c>
      <c r="O736" s="17">
        <f t="shared" si="48"/>
        <v>149</v>
      </c>
      <c r="P736">
        <f t="shared" si="49"/>
        <v>15.13</v>
      </c>
      <c r="Q736" s="12" t="s">
        <v>8315</v>
      </c>
      <c r="R736" t="s">
        <v>8316</v>
      </c>
      <c r="S736" s="15">
        <f t="shared" si="50"/>
        <v>42433.761886574073</v>
      </c>
      <c r="T736" s="15">
        <f t="shared" si="51"/>
        <v>42442.916666666672</v>
      </c>
    </row>
    <row r="737" spans="1:20" ht="48" x14ac:dyDescent="0.2">
      <c r="A737">
        <v>3693</v>
      </c>
      <c r="B737" s="3" t="s">
        <v>3690</v>
      </c>
      <c r="C737" s="3" t="s">
        <v>7803</v>
      </c>
      <c r="D737" s="6">
        <v>333</v>
      </c>
      <c r="E737" s="8">
        <v>430</v>
      </c>
      <c r="F737" t="s">
        <v>8218</v>
      </c>
      <c r="G737" t="s">
        <v>8224</v>
      </c>
      <c r="H737" t="s">
        <v>8246</v>
      </c>
      <c r="I737">
        <v>1448922600</v>
      </c>
      <c r="J737">
        <v>1446352529</v>
      </c>
      <c r="K737" t="b">
        <v>0</v>
      </c>
      <c r="L737">
        <v>14</v>
      </c>
      <c r="M737" t="b">
        <v>1</v>
      </c>
      <c r="N737" t="s">
        <v>8269</v>
      </c>
      <c r="O737" s="17">
        <f t="shared" si="48"/>
        <v>129</v>
      </c>
      <c r="P737">
        <f t="shared" si="49"/>
        <v>30.71</v>
      </c>
      <c r="Q737" s="12" t="s">
        <v>8315</v>
      </c>
      <c r="R737" t="s">
        <v>8316</v>
      </c>
      <c r="S737" s="15">
        <f t="shared" si="50"/>
        <v>42309.191307870366</v>
      </c>
      <c r="T737" s="15">
        <f t="shared" si="51"/>
        <v>42338.9375</v>
      </c>
    </row>
    <row r="738" spans="1:20" ht="48" x14ac:dyDescent="0.2">
      <c r="A738">
        <v>3686</v>
      </c>
      <c r="B738" s="3" t="s">
        <v>3683</v>
      </c>
      <c r="C738" s="3" t="s">
        <v>7796</v>
      </c>
      <c r="D738" s="6">
        <v>350</v>
      </c>
      <c r="E738" s="8">
        <v>355</v>
      </c>
      <c r="F738" t="s">
        <v>8218</v>
      </c>
      <c r="G738" t="s">
        <v>8223</v>
      </c>
      <c r="H738" t="s">
        <v>8245</v>
      </c>
      <c r="I738">
        <v>1440820740</v>
      </c>
      <c r="J738">
        <v>1439567660</v>
      </c>
      <c r="K738" t="b">
        <v>0</v>
      </c>
      <c r="L738">
        <v>6</v>
      </c>
      <c r="M738" t="b">
        <v>1</v>
      </c>
      <c r="N738" t="s">
        <v>8269</v>
      </c>
      <c r="O738" s="17">
        <f t="shared" si="48"/>
        <v>101</v>
      </c>
      <c r="P738">
        <f t="shared" si="49"/>
        <v>59.17</v>
      </c>
      <c r="Q738" s="12" t="s">
        <v>8315</v>
      </c>
      <c r="R738" t="s">
        <v>8316</v>
      </c>
      <c r="S738" s="15">
        <f t="shared" si="50"/>
        <v>42230.662731481483</v>
      </c>
      <c r="T738" s="15">
        <f t="shared" si="51"/>
        <v>42245.165972222225</v>
      </c>
    </row>
    <row r="739" spans="1:20" ht="48" x14ac:dyDescent="0.2">
      <c r="A739">
        <v>3405</v>
      </c>
      <c r="B739" s="3" t="s">
        <v>3404</v>
      </c>
      <c r="C739" s="3" t="s">
        <v>7515</v>
      </c>
      <c r="D739" s="6">
        <v>350</v>
      </c>
      <c r="E739" s="8">
        <v>481.5</v>
      </c>
      <c r="F739" t="s">
        <v>8218</v>
      </c>
      <c r="G739" t="s">
        <v>8224</v>
      </c>
      <c r="H739" t="s">
        <v>8246</v>
      </c>
      <c r="I739">
        <v>1456876740</v>
      </c>
      <c r="J739">
        <v>1455063886</v>
      </c>
      <c r="K739" t="b">
        <v>0</v>
      </c>
      <c r="L739">
        <v>17</v>
      </c>
      <c r="M739" t="b">
        <v>1</v>
      </c>
      <c r="N739" t="s">
        <v>8269</v>
      </c>
      <c r="O739" s="17">
        <f t="shared" si="48"/>
        <v>138</v>
      </c>
      <c r="P739">
        <f t="shared" si="49"/>
        <v>28.32</v>
      </c>
      <c r="Q739" s="12" t="s">
        <v>8315</v>
      </c>
      <c r="R739" t="s">
        <v>8316</v>
      </c>
      <c r="S739" s="15">
        <f t="shared" si="50"/>
        <v>42410.017199074078</v>
      </c>
      <c r="T739" s="15">
        <f t="shared" si="51"/>
        <v>42430.999305555553</v>
      </c>
    </row>
    <row r="740" spans="1:20" ht="48" x14ac:dyDescent="0.2">
      <c r="A740">
        <v>3558</v>
      </c>
      <c r="B740" s="3" t="s">
        <v>3557</v>
      </c>
      <c r="C740" s="3" t="s">
        <v>7668</v>
      </c>
      <c r="D740" s="6">
        <v>350</v>
      </c>
      <c r="E740" s="8">
        <v>504</v>
      </c>
      <c r="F740" t="s">
        <v>8218</v>
      </c>
      <c r="G740" t="s">
        <v>8224</v>
      </c>
      <c r="H740" t="s">
        <v>8246</v>
      </c>
      <c r="I740">
        <v>1435352400</v>
      </c>
      <c r="J740">
        <v>1431718575</v>
      </c>
      <c r="K740" t="b">
        <v>0</v>
      </c>
      <c r="L740">
        <v>22</v>
      </c>
      <c r="M740" t="b">
        <v>1</v>
      </c>
      <c r="N740" t="s">
        <v>8269</v>
      </c>
      <c r="O740" s="17">
        <f t="shared" si="48"/>
        <v>144</v>
      </c>
      <c r="P740">
        <f t="shared" si="49"/>
        <v>22.91</v>
      </c>
      <c r="Q740" s="12" t="s">
        <v>8315</v>
      </c>
      <c r="R740" t="s">
        <v>8316</v>
      </c>
      <c r="S740" s="15">
        <f t="shared" si="50"/>
        <v>42139.816840277781</v>
      </c>
      <c r="T740" s="15">
        <f t="shared" si="51"/>
        <v>42181.875</v>
      </c>
    </row>
    <row r="741" spans="1:20" ht="32" x14ac:dyDescent="0.2">
      <c r="A741">
        <v>3309</v>
      </c>
      <c r="B741" s="3" t="s">
        <v>3309</v>
      </c>
      <c r="C741" s="3" t="s">
        <v>7419</v>
      </c>
      <c r="D741" s="6">
        <v>350</v>
      </c>
      <c r="E741" s="8">
        <v>558</v>
      </c>
      <c r="F741" t="s">
        <v>8218</v>
      </c>
      <c r="G741" t="s">
        <v>8224</v>
      </c>
      <c r="H741" t="s">
        <v>8246</v>
      </c>
      <c r="I741">
        <v>1476632178</v>
      </c>
      <c r="J741">
        <v>1473953778</v>
      </c>
      <c r="K741" t="b">
        <v>0</v>
      </c>
      <c r="L741">
        <v>31</v>
      </c>
      <c r="M741" t="b">
        <v>1</v>
      </c>
      <c r="N741" t="s">
        <v>8269</v>
      </c>
      <c r="O741" s="17">
        <f t="shared" si="48"/>
        <v>159</v>
      </c>
      <c r="P741">
        <f t="shared" si="49"/>
        <v>18</v>
      </c>
      <c r="Q741" s="12" t="s">
        <v>8315</v>
      </c>
      <c r="R741" t="s">
        <v>8316</v>
      </c>
      <c r="S741" s="15">
        <f t="shared" si="50"/>
        <v>42628.650208333333</v>
      </c>
      <c r="T741" s="15">
        <f t="shared" si="51"/>
        <v>42659.650208333333</v>
      </c>
    </row>
    <row r="742" spans="1:20" ht="48" x14ac:dyDescent="0.2">
      <c r="A742">
        <v>3521</v>
      </c>
      <c r="B742" s="3" t="s">
        <v>3520</v>
      </c>
      <c r="C742" s="3" t="s">
        <v>7631</v>
      </c>
      <c r="D742" s="6">
        <v>350</v>
      </c>
      <c r="E742" s="8">
        <v>593</v>
      </c>
      <c r="F742" t="s">
        <v>8218</v>
      </c>
      <c r="G742" t="s">
        <v>8223</v>
      </c>
      <c r="H742" t="s">
        <v>8245</v>
      </c>
      <c r="I742">
        <v>1411980020</v>
      </c>
      <c r="J742">
        <v>1409388020</v>
      </c>
      <c r="K742" t="b">
        <v>0</v>
      </c>
      <c r="L742">
        <v>13</v>
      </c>
      <c r="M742" t="b">
        <v>1</v>
      </c>
      <c r="N742" t="s">
        <v>8269</v>
      </c>
      <c r="O742" s="17">
        <f t="shared" si="48"/>
        <v>169</v>
      </c>
      <c r="P742">
        <f t="shared" si="49"/>
        <v>45.62</v>
      </c>
      <c r="Q742" s="12" t="s">
        <v>8315</v>
      </c>
      <c r="R742" t="s">
        <v>8316</v>
      </c>
      <c r="S742" s="15">
        <f t="shared" si="50"/>
        <v>41881.361342592594</v>
      </c>
      <c r="T742" s="15">
        <f t="shared" si="51"/>
        <v>41911.361342592594</v>
      </c>
    </row>
    <row r="743" spans="1:20" ht="32" x14ac:dyDescent="0.2">
      <c r="A743">
        <v>2885</v>
      </c>
      <c r="B743" s="3" t="s">
        <v>2885</v>
      </c>
      <c r="C743" s="3" t="s">
        <v>6995</v>
      </c>
      <c r="D743" s="6">
        <v>400</v>
      </c>
      <c r="E743" s="8">
        <v>130</v>
      </c>
      <c r="F743" t="s">
        <v>8218</v>
      </c>
      <c r="G743" t="s">
        <v>8223</v>
      </c>
      <c r="H743" t="s">
        <v>8245</v>
      </c>
      <c r="I743">
        <v>1426294201</v>
      </c>
      <c r="J743">
        <v>1423705801</v>
      </c>
      <c r="K743" t="b">
        <v>0</v>
      </c>
      <c r="L743">
        <v>5</v>
      </c>
      <c r="M743" t="b">
        <v>0</v>
      </c>
      <c r="N743" t="s">
        <v>8269</v>
      </c>
      <c r="O743" s="17">
        <f t="shared" si="48"/>
        <v>33</v>
      </c>
      <c r="P743">
        <f t="shared" si="49"/>
        <v>26</v>
      </c>
      <c r="Q743" s="12" t="s">
        <v>8315</v>
      </c>
      <c r="R743" t="s">
        <v>8316</v>
      </c>
      <c r="S743" s="15">
        <f t="shared" si="50"/>
        <v>42047.07640046296</v>
      </c>
      <c r="T743" s="15">
        <f t="shared" si="51"/>
        <v>42077.034733796296</v>
      </c>
    </row>
    <row r="744" spans="1:20" ht="48" x14ac:dyDescent="0.2">
      <c r="A744">
        <v>3987</v>
      </c>
      <c r="B744" s="3" t="s">
        <v>3983</v>
      </c>
      <c r="C744" s="3" t="s">
        <v>8093</v>
      </c>
      <c r="D744" s="6">
        <v>400</v>
      </c>
      <c r="E744" s="8">
        <v>151</v>
      </c>
      <c r="F744" t="s">
        <v>8218</v>
      </c>
      <c r="G744" t="s">
        <v>8224</v>
      </c>
      <c r="H744" t="s">
        <v>8246</v>
      </c>
      <c r="I744">
        <v>1400278290</v>
      </c>
      <c r="J744">
        <v>1399414290</v>
      </c>
      <c r="K744" t="b">
        <v>0</v>
      </c>
      <c r="L744">
        <v>13</v>
      </c>
      <c r="M744" t="b">
        <v>0</v>
      </c>
      <c r="N744" t="s">
        <v>8269</v>
      </c>
      <c r="O744" s="17">
        <f t="shared" si="48"/>
        <v>38</v>
      </c>
      <c r="P744">
        <f t="shared" si="49"/>
        <v>11.62</v>
      </c>
      <c r="Q744" s="12" t="s">
        <v>8315</v>
      </c>
      <c r="R744" t="s">
        <v>8316</v>
      </c>
      <c r="S744" s="15">
        <f t="shared" si="50"/>
        <v>41765.92465277778</v>
      </c>
      <c r="T744" s="15">
        <f t="shared" si="51"/>
        <v>41775.92465277778</v>
      </c>
    </row>
    <row r="745" spans="1:20" ht="48" x14ac:dyDescent="0.2">
      <c r="A745">
        <v>3494</v>
      </c>
      <c r="B745" s="3" t="s">
        <v>3493</v>
      </c>
      <c r="C745" s="3" t="s">
        <v>7604</v>
      </c>
      <c r="D745" s="6">
        <v>400</v>
      </c>
      <c r="E745" s="8">
        <v>400</v>
      </c>
      <c r="F745" t="s">
        <v>8218</v>
      </c>
      <c r="G745" t="s">
        <v>8223</v>
      </c>
      <c r="H745" t="s">
        <v>8245</v>
      </c>
      <c r="I745">
        <v>1480140000</v>
      </c>
      <c r="J745">
        <v>1479186575</v>
      </c>
      <c r="K745" t="b">
        <v>0</v>
      </c>
      <c r="L745">
        <v>13</v>
      </c>
      <c r="M745" t="b">
        <v>1</v>
      </c>
      <c r="N745" t="s">
        <v>8269</v>
      </c>
      <c r="O745" s="17">
        <f t="shared" si="48"/>
        <v>100</v>
      </c>
      <c r="P745">
        <f t="shared" si="49"/>
        <v>30.77</v>
      </c>
      <c r="Q745" s="12" t="s">
        <v>8315</v>
      </c>
      <c r="R745" t="s">
        <v>8316</v>
      </c>
      <c r="S745" s="15">
        <f t="shared" si="50"/>
        <v>42689.214988425927</v>
      </c>
      <c r="T745" s="15">
        <f t="shared" si="51"/>
        <v>42700.25</v>
      </c>
    </row>
    <row r="746" spans="1:20" ht="64" x14ac:dyDescent="0.2">
      <c r="A746">
        <v>2805</v>
      </c>
      <c r="B746" s="3" t="s">
        <v>2805</v>
      </c>
      <c r="C746" s="3" t="s">
        <v>6915</v>
      </c>
      <c r="D746" s="6">
        <v>400</v>
      </c>
      <c r="E746" s="8">
        <v>440</v>
      </c>
      <c r="F746" t="s">
        <v>8218</v>
      </c>
      <c r="G746" t="s">
        <v>8224</v>
      </c>
      <c r="H746" t="s">
        <v>8246</v>
      </c>
      <c r="I746">
        <v>1440245273</v>
      </c>
      <c r="J746">
        <v>1438085273</v>
      </c>
      <c r="K746" t="b">
        <v>0</v>
      </c>
      <c r="L746">
        <v>18</v>
      </c>
      <c r="M746" t="b">
        <v>1</v>
      </c>
      <c r="N746" t="s">
        <v>8269</v>
      </c>
      <c r="O746" s="17">
        <f t="shared" si="48"/>
        <v>110</v>
      </c>
      <c r="P746">
        <f t="shared" si="49"/>
        <v>24.44</v>
      </c>
      <c r="Q746" s="12" t="s">
        <v>8315</v>
      </c>
      <c r="R746" t="s">
        <v>8316</v>
      </c>
      <c r="S746" s="15">
        <f t="shared" si="50"/>
        <v>42213.505474537036</v>
      </c>
      <c r="T746" s="15">
        <f t="shared" si="51"/>
        <v>42238.505474537036</v>
      </c>
    </row>
    <row r="747" spans="1:20" ht="48" x14ac:dyDescent="0.2">
      <c r="A747">
        <v>3325</v>
      </c>
      <c r="B747" s="3" t="s">
        <v>3325</v>
      </c>
      <c r="C747" s="3" t="s">
        <v>7435</v>
      </c>
      <c r="D747" s="6">
        <v>400</v>
      </c>
      <c r="E747" s="8">
        <v>450</v>
      </c>
      <c r="F747" t="s">
        <v>8218</v>
      </c>
      <c r="G747" t="s">
        <v>8224</v>
      </c>
      <c r="H747" t="s">
        <v>8246</v>
      </c>
      <c r="I747">
        <v>1428256277</v>
      </c>
      <c r="J747">
        <v>1425235877</v>
      </c>
      <c r="K747" t="b">
        <v>0</v>
      </c>
      <c r="L747">
        <v>15</v>
      </c>
      <c r="M747" t="b">
        <v>1</v>
      </c>
      <c r="N747" t="s">
        <v>8269</v>
      </c>
      <c r="O747" s="17">
        <f t="shared" si="48"/>
        <v>113</v>
      </c>
      <c r="P747">
        <f t="shared" si="49"/>
        <v>30</v>
      </c>
      <c r="Q747" s="12" t="s">
        <v>8315</v>
      </c>
      <c r="R747" t="s">
        <v>8316</v>
      </c>
      <c r="S747" s="15">
        <f t="shared" si="50"/>
        <v>42064.785613425927</v>
      </c>
      <c r="T747" s="15">
        <f t="shared" si="51"/>
        <v>42099.743946759263</v>
      </c>
    </row>
    <row r="748" spans="1:20" ht="48" x14ac:dyDescent="0.2">
      <c r="A748">
        <v>2836</v>
      </c>
      <c r="B748" s="3" t="s">
        <v>2836</v>
      </c>
      <c r="C748" s="3" t="s">
        <v>6946</v>
      </c>
      <c r="D748" s="6">
        <v>450</v>
      </c>
      <c r="E748" s="8">
        <v>485</v>
      </c>
      <c r="F748" t="s">
        <v>8218</v>
      </c>
      <c r="G748" t="s">
        <v>8223</v>
      </c>
      <c r="H748" t="s">
        <v>8245</v>
      </c>
      <c r="I748">
        <v>1487393940</v>
      </c>
      <c r="J748">
        <v>1484115418</v>
      </c>
      <c r="K748" t="b">
        <v>0</v>
      </c>
      <c r="L748">
        <v>11</v>
      </c>
      <c r="M748" t="b">
        <v>1</v>
      </c>
      <c r="N748" t="s">
        <v>8269</v>
      </c>
      <c r="O748" s="17">
        <f t="shared" si="48"/>
        <v>108</v>
      </c>
      <c r="P748">
        <f t="shared" si="49"/>
        <v>44.09</v>
      </c>
      <c r="Q748" s="12" t="s">
        <v>8315</v>
      </c>
      <c r="R748" t="s">
        <v>8316</v>
      </c>
      <c r="S748" s="15">
        <f t="shared" si="50"/>
        <v>42746.261782407411</v>
      </c>
      <c r="T748" s="15">
        <f t="shared" si="51"/>
        <v>42784.207638888889</v>
      </c>
    </row>
    <row r="749" spans="1:20" ht="16" x14ac:dyDescent="0.2">
      <c r="A749">
        <v>4004</v>
      </c>
      <c r="B749" s="3" t="s">
        <v>4000</v>
      </c>
      <c r="C749" s="3" t="s">
        <v>8109</v>
      </c>
      <c r="D749" s="6">
        <v>500</v>
      </c>
      <c r="E749" s="8">
        <v>1</v>
      </c>
      <c r="F749" t="s">
        <v>8218</v>
      </c>
      <c r="G749" t="s">
        <v>8223</v>
      </c>
      <c r="H749" t="s">
        <v>8245</v>
      </c>
      <c r="I749">
        <v>1412740457</v>
      </c>
      <c r="J749">
        <v>1410148457</v>
      </c>
      <c r="K749" t="b">
        <v>0</v>
      </c>
      <c r="L749">
        <v>1</v>
      </c>
      <c r="M749" t="b">
        <v>0</v>
      </c>
      <c r="N749" t="s">
        <v>8269</v>
      </c>
      <c r="O749" s="17">
        <f t="shared" si="48"/>
        <v>0</v>
      </c>
      <c r="P749">
        <f t="shared" si="49"/>
        <v>1</v>
      </c>
      <c r="Q749" s="12" t="s">
        <v>8315</v>
      </c>
      <c r="R749" t="s">
        <v>8316</v>
      </c>
      <c r="S749" s="15">
        <f t="shared" si="50"/>
        <v>41890.16269675926</v>
      </c>
      <c r="T749" s="15">
        <f t="shared" si="51"/>
        <v>41920.16269675926</v>
      </c>
    </row>
    <row r="750" spans="1:20" ht="48" x14ac:dyDescent="0.2">
      <c r="A750">
        <v>4051</v>
      </c>
      <c r="B750" s="3" t="s">
        <v>4047</v>
      </c>
      <c r="C750" s="3" t="s">
        <v>8155</v>
      </c>
      <c r="D750" s="6">
        <v>500</v>
      </c>
      <c r="E750" s="8">
        <v>0</v>
      </c>
      <c r="F750" t="s">
        <v>8218</v>
      </c>
      <c r="G750" t="s">
        <v>8223</v>
      </c>
      <c r="H750" t="s">
        <v>8245</v>
      </c>
      <c r="I750">
        <v>1399618380</v>
      </c>
      <c r="J750">
        <v>1399058797</v>
      </c>
      <c r="K750" t="b">
        <v>0</v>
      </c>
      <c r="L750">
        <v>0</v>
      </c>
      <c r="M750" t="b">
        <v>0</v>
      </c>
      <c r="N750" t="s">
        <v>8269</v>
      </c>
      <c r="O750" s="17">
        <f t="shared" si="48"/>
        <v>0</v>
      </c>
      <c r="P750">
        <f t="shared" si="49"/>
        <v>0</v>
      </c>
      <c r="Q750" s="12" t="s">
        <v>8315</v>
      </c>
      <c r="R750" t="s">
        <v>8316</v>
      </c>
      <c r="S750" s="15">
        <f t="shared" si="50"/>
        <v>41761.810150462967</v>
      </c>
      <c r="T750" s="15">
        <f t="shared" si="51"/>
        <v>41768.286805555559</v>
      </c>
    </row>
    <row r="751" spans="1:20" ht="48" x14ac:dyDescent="0.2">
      <c r="A751">
        <v>4109</v>
      </c>
      <c r="B751" s="3" t="s">
        <v>4105</v>
      </c>
      <c r="C751" s="3" t="s">
        <v>8212</v>
      </c>
      <c r="D751" s="6">
        <v>500</v>
      </c>
      <c r="E751" s="8">
        <v>0</v>
      </c>
      <c r="F751" t="s">
        <v>8218</v>
      </c>
      <c r="G751" t="s">
        <v>8224</v>
      </c>
      <c r="H751" t="s">
        <v>8246</v>
      </c>
      <c r="I751">
        <v>1448805404</v>
      </c>
      <c r="J751">
        <v>1446209804</v>
      </c>
      <c r="K751" t="b">
        <v>0</v>
      </c>
      <c r="L751">
        <v>0</v>
      </c>
      <c r="M751" t="b">
        <v>0</v>
      </c>
      <c r="N751" t="s">
        <v>8269</v>
      </c>
      <c r="O751" s="17">
        <f t="shared" si="48"/>
        <v>0</v>
      </c>
      <c r="P751">
        <f t="shared" si="49"/>
        <v>0</v>
      </c>
      <c r="Q751" s="12" t="s">
        <v>8315</v>
      </c>
      <c r="R751" t="s">
        <v>8316</v>
      </c>
      <c r="S751" s="15">
        <f t="shared" si="50"/>
        <v>42307.539398148147</v>
      </c>
      <c r="T751" s="15">
        <f t="shared" si="51"/>
        <v>42337.581064814818</v>
      </c>
    </row>
    <row r="752" spans="1:20" ht="48" x14ac:dyDescent="0.2">
      <c r="A752">
        <v>2849</v>
      </c>
      <c r="B752" s="3" t="s">
        <v>2849</v>
      </c>
      <c r="C752" s="3" t="s">
        <v>6959</v>
      </c>
      <c r="D752" s="6">
        <v>500</v>
      </c>
      <c r="E752" s="8">
        <v>5</v>
      </c>
      <c r="F752" t="s">
        <v>8218</v>
      </c>
      <c r="G752" t="s">
        <v>8224</v>
      </c>
      <c r="H752" t="s">
        <v>8246</v>
      </c>
      <c r="I752">
        <v>1461406600</v>
      </c>
      <c r="J752">
        <v>1458814600</v>
      </c>
      <c r="K752" t="b">
        <v>0</v>
      </c>
      <c r="L752">
        <v>1</v>
      </c>
      <c r="M752" t="b">
        <v>0</v>
      </c>
      <c r="N752" t="s">
        <v>8269</v>
      </c>
      <c r="O752" s="17">
        <f t="shared" si="48"/>
        <v>1</v>
      </c>
      <c r="P752">
        <f t="shared" si="49"/>
        <v>5</v>
      </c>
      <c r="Q752" s="12" t="s">
        <v>8315</v>
      </c>
      <c r="R752" t="s">
        <v>8316</v>
      </c>
      <c r="S752" s="15">
        <f t="shared" si="50"/>
        <v>42453.428240740745</v>
      </c>
      <c r="T752" s="15">
        <f t="shared" si="51"/>
        <v>42483.428240740745</v>
      </c>
    </row>
    <row r="753" spans="1:20" ht="48" x14ac:dyDescent="0.2">
      <c r="A753">
        <v>3858</v>
      </c>
      <c r="B753" s="3" t="s">
        <v>3855</v>
      </c>
      <c r="C753" s="3" t="s">
        <v>7967</v>
      </c>
      <c r="D753" s="6">
        <v>500</v>
      </c>
      <c r="E753" s="8">
        <v>10</v>
      </c>
      <c r="F753" t="s">
        <v>8218</v>
      </c>
      <c r="G753" t="s">
        <v>8224</v>
      </c>
      <c r="H753" t="s">
        <v>8246</v>
      </c>
      <c r="I753">
        <v>1432328400</v>
      </c>
      <c r="J753">
        <v>1430734844</v>
      </c>
      <c r="K753" t="b">
        <v>0</v>
      </c>
      <c r="L753">
        <v>1</v>
      </c>
      <c r="M753" t="b">
        <v>0</v>
      </c>
      <c r="N753" t="s">
        <v>8269</v>
      </c>
      <c r="O753" s="17">
        <f t="shared" si="48"/>
        <v>2</v>
      </c>
      <c r="P753">
        <f t="shared" si="49"/>
        <v>10</v>
      </c>
      <c r="Q753" s="12" t="s">
        <v>8315</v>
      </c>
      <c r="R753" t="s">
        <v>8316</v>
      </c>
      <c r="S753" s="15">
        <f t="shared" si="50"/>
        <v>42128.431064814817</v>
      </c>
      <c r="T753" s="15">
        <f t="shared" si="51"/>
        <v>42146.875</v>
      </c>
    </row>
    <row r="754" spans="1:20" ht="48" x14ac:dyDescent="0.2">
      <c r="A754">
        <v>2895</v>
      </c>
      <c r="B754" s="3" t="s">
        <v>2895</v>
      </c>
      <c r="C754" s="3" t="s">
        <v>7005</v>
      </c>
      <c r="D754" s="6">
        <v>500</v>
      </c>
      <c r="E754" s="8">
        <v>23</v>
      </c>
      <c r="F754" t="s">
        <v>8218</v>
      </c>
      <c r="G754" t="s">
        <v>8223</v>
      </c>
      <c r="H754" t="s">
        <v>8245</v>
      </c>
      <c r="I754">
        <v>1403470800</v>
      </c>
      <c r="J754">
        <v>1403356792</v>
      </c>
      <c r="K754" t="b">
        <v>0</v>
      </c>
      <c r="L754">
        <v>4</v>
      </c>
      <c r="M754" t="b">
        <v>0</v>
      </c>
      <c r="N754" t="s">
        <v>8269</v>
      </c>
      <c r="O754" s="17">
        <f t="shared" si="48"/>
        <v>5</v>
      </c>
      <c r="P754">
        <f t="shared" si="49"/>
        <v>5.75</v>
      </c>
      <c r="Q754" s="12" t="s">
        <v>8315</v>
      </c>
      <c r="R754" t="s">
        <v>8316</v>
      </c>
      <c r="S754" s="15">
        <f t="shared" si="50"/>
        <v>41811.555462962962</v>
      </c>
      <c r="T754" s="15">
        <f t="shared" si="51"/>
        <v>41812.875</v>
      </c>
    </row>
    <row r="755" spans="1:20" ht="48" x14ac:dyDescent="0.2">
      <c r="A755">
        <v>4016</v>
      </c>
      <c r="B755" s="3" t="s">
        <v>4012</v>
      </c>
      <c r="C755" s="3" t="s">
        <v>8121</v>
      </c>
      <c r="D755" s="6">
        <v>500</v>
      </c>
      <c r="E755" s="8">
        <v>70</v>
      </c>
      <c r="F755" t="s">
        <v>8218</v>
      </c>
      <c r="G755" t="s">
        <v>8224</v>
      </c>
      <c r="H755" t="s">
        <v>8246</v>
      </c>
      <c r="I755">
        <v>1410987400</v>
      </c>
      <c r="J755">
        <v>1408395400</v>
      </c>
      <c r="K755" t="b">
        <v>0</v>
      </c>
      <c r="L755">
        <v>7</v>
      </c>
      <c r="M755" t="b">
        <v>0</v>
      </c>
      <c r="N755" t="s">
        <v>8269</v>
      </c>
      <c r="O755" s="17">
        <f t="shared" si="48"/>
        <v>14</v>
      </c>
      <c r="P755">
        <f t="shared" si="49"/>
        <v>10</v>
      </c>
      <c r="Q755" s="12" t="s">
        <v>8315</v>
      </c>
      <c r="R755" t="s">
        <v>8316</v>
      </c>
      <c r="S755" s="15">
        <f t="shared" si="50"/>
        <v>41869.872685185182</v>
      </c>
      <c r="T755" s="15">
        <f t="shared" si="51"/>
        <v>41899.872685185182</v>
      </c>
    </row>
    <row r="756" spans="1:20" ht="32" x14ac:dyDescent="0.2">
      <c r="A756">
        <v>3991</v>
      </c>
      <c r="B756" s="3" t="s">
        <v>3987</v>
      </c>
      <c r="C756" s="3" t="s">
        <v>8097</v>
      </c>
      <c r="D756" s="6">
        <v>500</v>
      </c>
      <c r="E756" s="8">
        <v>100</v>
      </c>
      <c r="F756" t="s">
        <v>8218</v>
      </c>
      <c r="G756" t="s">
        <v>8223</v>
      </c>
      <c r="H756" t="s">
        <v>8245</v>
      </c>
      <c r="I756">
        <v>1433086082</v>
      </c>
      <c r="J756">
        <v>1430494082</v>
      </c>
      <c r="K756" t="b">
        <v>0</v>
      </c>
      <c r="L756">
        <v>1</v>
      </c>
      <c r="M756" t="b">
        <v>0</v>
      </c>
      <c r="N756" t="s">
        <v>8269</v>
      </c>
      <c r="O756" s="17">
        <f t="shared" si="48"/>
        <v>20</v>
      </c>
      <c r="P756">
        <f t="shared" si="49"/>
        <v>100</v>
      </c>
      <c r="Q756" s="12" t="s">
        <v>8315</v>
      </c>
      <c r="R756" t="s">
        <v>8316</v>
      </c>
      <c r="S756" s="15">
        <f t="shared" si="50"/>
        <v>42125.644467592589</v>
      </c>
      <c r="T756" s="15">
        <f t="shared" si="51"/>
        <v>42155.644467592589</v>
      </c>
    </row>
    <row r="757" spans="1:20" ht="48" x14ac:dyDescent="0.2">
      <c r="A757">
        <v>4053</v>
      </c>
      <c r="B757" s="3" t="s">
        <v>4049</v>
      </c>
      <c r="C757" s="3" t="s">
        <v>8157</v>
      </c>
      <c r="D757" s="6">
        <v>500</v>
      </c>
      <c r="E757" s="8">
        <v>110</v>
      </c>
      <c r="F757" t="s">
        <v>8218</v>
      </c>
      <c r="G757" t="s">
        <v>8224</v>
      </c>
      <c r="H757" t="s">
        <v>8246</v>
      </c>
      <c r="I757">
        <v>1416081600</v>
      </c>
      <c r="J757">
        <v>1413477228</v>
      </c>
      <c r="K757" t="b">
        <v>0</v>
      </c>
      <c r="L757">
        <v>2</v>
      </c>
      <c r="M757" t="b">
        <v>0</v>
      </c>
      <c r="N757" t="s">
        <v>8269</v>
      </c>
      <c r="O757" s="17">
        <f t="shared" si="48"/>
        <v>22</v>
      </c>
      <c r="P757">
        <f t="shared" si="49"/>
        <v>55</v>
      </c>
      <c r="Q757" s="12" t="s">
        <v>8315</v>
      </c>
      <c r="R757" t="s">
        <v>8316</v>
      </c>
      <c r="S757" s="15">
        <f t="shared" si="50"/>
        <v>41928.690138888887</v>
      </c>
      <c r="T757" s="15">
        <f t="shared" si="51"/>
        <v>41958.833333333328</v>
      </c>
    </row>
    <row r="758" spans="1:20" ht="48" x14ac:dyDescent="0.2">
      <c r="A758">
        <v>4102</v>
      </c>
      <c r="B758" s="3" t="s">
        <v>4098</v>
      </c>
      <c r="C758" s="3" t="s">
        <v>8205</v>
      </c>
      <c r="D758" s="6">
        <v>500</v>
      </c>
      <c r="E758" s="8">
        <v>137</v>
      </c>
      <c r="F758" t="s">
        <v>8218</v>
      </c>
      <c r="G758" t="s">
        <v>8223</v>
      </c>
      <c r="H758" t="s">
        <v>8245</v>
      </c>
      <c r="I758">
        <v>1463343673</v>
      </c>
      <c r="J758">
        <v>1460751673</v>
      </c>
      <c r="K758" t="b">
        <v>0</v>
      </c>
      <c r="L758">
        <v>6</v>
      </c>
      <c r="M758" t="b">
        <v>0</v>
      </c>
      <c r="N758" t="s">
        <v>8269</v>
      </c>
      <c r="O758" s="17">
        <f t="shared" si="48"/>
        <v>27</v>
      </c>
      <c r="P758">
        <f t="shared" si="49"/>
        <v>22.83</v>
      </c>
      <c r="Q758" s="12" t="s">
        <v>8315</v>
      </c>
      <c r="R758" t="s">
        <v>8316</v>
      </c>
      <c r="S758" s="15">
        <f t="shared" si="50"/>
        <v>42475.848067129627</v>
      </c>
      <c r="T758" s="15">
        <f t="shared" si="51"/>
        <v>42505.848067129627</v>
      </c>
    </row>
    <row r="759" spans="1:20" ht="64" x14ac:dyDescent="0.2">
      <c r="A759">
        <v>3141</v>
      </c>
      <c r="B759" s="3" t="s">
        <v>3141</v>
      </c>
      <c r="C759" s="3" t="s">
        <v>7251</v>
      </c>
      <c r="D759" s="6">
        <v>500</v>
      </c>
      <c r="E759" s="8">
        <v>258</v>
      </c>
      <c r="F759" t="s">
        <v>8218</v>
      </c>
      <c r="G759" t="s">
        <v>8232</v>
      </c>
      <c r="H759" t="s">
        <v>8248</v>
      </c>
      <c r="I759">
        <v>1492372800</v>
      </c>
      <c r="J759">
        <v>1488823488</v>
      </c>
      <c r="K759" t="b">
        <v>0</v>
      </c>
      <c r="L759">
        <v>8</v>
      </c>
      <c r="M759" t="b">
        <v>0</v>
      </c>
      <c r="N759" t="s">
        <v>8269</v>
      </c>
      <c r="O759" s="17">
        <f t="shared" si="48"/>
        <v>52</v>
      </c>
      <c r="P759">
        <f t="shared" si="49"/>
        <v>32.25</v>
      </c>
      <c r="Q759" s="12" t="s">
        <v>8315</v>
      </c>
      <c r="R759" t="s">
        <v>8316</v>
      </c>
      <c r="S759" s="15">
        <f t="shared" si="50"/>
        <v>42800.753333333334</v>
      </c>
      <c r="T759" s="15">
        <f t="shared" si="51"/>
        <v>42841.833333333328</v>
      </c>
    </row>
    <row r="760" spans="1:20" ht="32" x14ac:dyDescent="0.2">
      <c r="A760">
        <v>4039</v>
      </c>
      <c r="B760" s="3" t="s">
        <v>4035</v>
      </c>
      <c r="C760" s="3" t="s">
        <v>8143</v>
      </c>
      <c r="D760" s="6">
        <v>500</v>
      </c>
      <c r="E760" s="8">
        <v>300</v>
      </c>
      <c r="F760" t="s">
        <v>8218</v>
      </c>
      <c r="G760" t="s">
        <v>8223</v>
      </c>
      <c r="H760" t="s">
        <v>8245</v>
      </c>
      <c r="I760">
        <v>1448949540</v>
      </c>
      <c r="J760">
        <v>1446048367</v>
      </c>
      <c r="K760" t="b">
        <v>0</v>
      </c>
      <c r="L760">
        <v>5</v>
      </c>
      <c r="M760" t="b">
        <v>0</v>
      </c>
      <c r="N760" t="s">
        <v>8269</v>
      </c>
      <c r="O760" s="17">
        <f t="shared" si="48"/>
        <v>60</v>
      </c>
      <c r="P760">
        <f t="shared" si="49"/>
        <v>60</v>
      </c>
      <c r="Q760" s="12" t="s">
        <v>8315</v>
      </c>
      <c r="R760" t="s">
        <v>8316</v>
      </c>
      <c r="S760" s="15">
        <f t="shared" si="50"/>
        <v>42305.670914351853</v>
      </c>
      <c r="T760" s="15">
        <f t="shared" si="51"/>
        <v>42339.249305555553</v>
      </c>
    </row>
    <row r="761" spans="1:20" ht="48" x14ac:dyDescent="0.2">
      <c r="A761">
        <v>3392</v>
      </c>
      <c r="B761" s="3" t="s">
        <v>3391</v>
      </c>
      <c r="C761" s="3" t="s">
        <v>7502</v>
      </c>
      <c r="D761" s="6">
        <v>500</v>
      </c>
      <c r="E761" s="8">
        <v>500</v>
      </c>
      <c r="F761" t="s">
        <v>8218</v>
      </c>
      <c r="G761" t="s">
        <v>8224</v>
      </c>
      <c r="H761" t="s">
        <v>8246</v>
      </c>
      <c r="I761">
        <v>1462565855</v>
      </c>
      <c r="J761">
        <v>1458245855</v>
      </c>
      <c r="K761" t="b">
        <v>0</v>
      </c>
      <c r="L761">
        <v>12</v>
      </c>
      <c r="M761" t="b">
        <v>1</v>
      </c>
      <c r="N761" t="s">
        <v>8269</v>
      </c>
      <c r="O761" s="17">
        <f t="shared" si="48"/>
        <v>100</v>
      </c>
      <c r="P761">
        <f t="shared" si="49"/>
        <v>41.67</v>
      </c>
      <c r="Q761" s="12" t="s">
        <v>8315</v>
      </c>
      <c r="R761" t="s">
        <v>8316</v>
      </c>
      <c r="S761" s="15">
        <f t="shared" si="50"/>
        <v>42446.845543981486</v>
      </c>
      <c r="T761" s="15">
        <f t="shared" si="51"/>
        <v>42496.845543981486</v>
      </c>
    </row>
    <row r="762" spans="1:20" ht="32" x14ac:dyDescent="0.2">
      <c r="A762">
        <v>3572</v>
      </c>
      <c r="B762" s="3" t="s">
        <v>3571</v>
      </c>
      <c r="C762" s="3" t="s">
        <v>7682</v>
      </c>
      <c r="D762" s="6">
        <v>500</v>
      </c>
      <c r="E762" s="8">
        <v>500</v>
      </c>
      <c r="F762" t="s">
        <v>8218</v>
      </c>
      <c r="G762" t="s">
        <v>8224</v>
      </c>
      <c r="H762" t="s">
        <v>8246</v>
      </c>
      <c r="I762">
        <v>1434894082</v>
      </c>
      <c r="J762">
        <v>1432302082</v>
      </c>
      <c r="K762" t="b">
        <v>0</v>
      </c>
      <c r="L762">
        <v>9</v>
      </c>
      <c r="M762" t="b">
        <v>1</v>
      </c>
      <c r="N762" t="s">
        <v>8269</v>
      </c>
      <c r="O762" s="17">
        <f t="shared" si="48"/>
        <v>100</v>
      </c>
      <c r="P762">
        <f t="shared" si="49"/>
        <v>55.56</v>
      </c>
      <c r="Q762" s="12" t="s">
        <v>8315</v>
      </c>
      <c r="R762" t="s">
        <v>8316</v>
      </c>
      <c r="S762" s="15">
        <f t="shared" si="50"/>
        <v>42146.570393518516</v>
      </c>
      <c r="T762" s="15">
        <f t="shared" si="51"/>
        <v>42176.570393518516</v>
      </c>
    </row>
    <row r="763" spans="1:20" ht="48" x14ac:dyDescent="0.2">
      <c r="A763">
        <v>3579</v>
      </c>
      <c r="B763" s="3" t="s">
        <v>3578</v>
      </c>
      <c r="C763" s="3" t="s">
        <v>7689</v>
      </c>
      <c r="D763" s="6">
        <v>500</v>
      </c>
      <c r="E763" s="8">
        <v>500</v>
      </c>
      <c r="F763" t="s">
        <v>8218</v>
      </c>
      <c r="G763" t="s">
        <v>8224</v>
      </c>
      <c r="H763" t="s">
        <v>8246</v>
      </c>
      <c r="I763">
        <v>1459444656</v>
      </c>
      <c r="J763">
        <v>1456856256</v>
      </c>
      <c r="K763" t="b">
        <v>0</v>
      </c>
      <c r="L763">
        <v>14</v>
      </c>
      <c r="M763" t="b">
        <v>1</v>
      </c>
      <c r="N763" t="s">
        <v>8269</v>
      </c>
      <c r="O763" s="17">
        <f t="shared" si="48"/>
        <v>100</v>
      </c>
      <c r="P763">
        <f t="shared" si="49"/>
        <v>35.71</v>
      </c>
      <c r="Q763" s="12" t="s">
        <v>8315</v>
      </c>
      <c r="R763" t="s">
        <v>8316</v>
      </c>
      <c r="S763" s="15">
        <f t="shared" si="50"/>
        <v>42430.762222222227</v>
      </c>
      <c r="T763" s="15">
        <f t="shared" si="51"/>
        <v>42460.720555555556</v>
      </c>
    </row>
    <row r="764" spans="1:20" ht="48" x14ac:dyDescent="0.2">
      <c r="A764">
        <v>3650</v>
      </c>
      <c r="B764" s="3" t="s">
        <v>3648</v>
      </c>
      <c r="C764" s="3" t="s">
        <v>7760</v>
      </c>
      <c r="D764" s="6">
        <v>500</v>
      </c>
      <c r="E764" s="8">
        <v>500</v>
      </c>
      <c r="F764" t="s">
        <v>8218</v>
      </c>
      <c r="G764" t="s">
        <v>8224</v>
      </c>
      <c r="H764" t="s">
        <v>8246</v>
      </c>
      <c r="I764">
        <v>1454412584</v>
      </c>
      <c r="J764">
        <v>1452598184</v>
      </c>
      <c r="K764" t="b">
        <v>0</v>
      </c>
      <c r="L764">
        <v>17</v>
      </c>
      <c r="M764" t="b">
        <v>1</v>
      </c>
      <c r="N764" t="s">
        <v>8269</v>
      </c>
      <c r="O764" s="17">
        <f t="shared" si="48"/>
        <v>100</v>
      </c>
      <c r="P764">
        <f t="shared" si="49"/>
        <v>29.41</v>
      </c>
      <c r="Q764" s="12" t="s">
        <v>8315</v>
      </c>
      <c r="R764" t="s">
        <v>8316</v>
      </c>
      <c r="S764" s="15">
        <f t="shared" si="50"/>
        <v>42381.478981481487</v>
      </c>
      <c r="T764" s="15">
        <f t="shared" si="51"/>
        <v>42402.478981481487</v>
      </c>
    </row>
    <row r="765" spans="1:20" ht="48" x14ac:dyDescent="0.2">
      <c r="A765">
        <v>3829</v>
      </c>
      <c r="B765" s="3" t="s">
        <v>3826</v>
      </c>
      <c r="C765" s="3" t="s">
        <v>7938</v>
      </c>
      <c r="D765" s="6">
        <v>500</v>
      </c>
      <c r="E765" s="8">
        <v>501</v>
      </c>
      <c r="F765" t="s">
        <v>8218</v>
      </c>
      <c r="G765" t="s">
        <v>8223</v>
      </c>
      <c r="H765" t="s">
        <v>8245</v>
      </c>
      <c r="I765">
        <v>1472676371</v>
      </c>
      <c r="J765">
        <v>1470948371</v>
      </c>
      <c r="K765" t="b">
        <v>0</v>
      </c>
      <c r="L765">
        <v>8</v>
      </c>
      <c r="M765" t="b">
        <v>1</v>
      </c>
      <c r="N765" t="s">
        <v>8269</v>
      </c>
      <c r="O765" s="17">
        <f t="shared" si="48"/>
        <v>100</v>
      </c>
      <c r="P765">
        <f t="shared" si="49"/>
        <v>62.63</v>
      </c>
      <c r="Q765" s="12" t="s">
        <v>8315</v>
      </c>
      <c r="R765" t="s">
        <v>8316</v>
      </c>
      <c r="S765" s="15">
        <f t="shared" si="50"/>
        <v>42593.865405092598</v>
      </c>
      <c r="T765" s="15">
        <f t="shared" si="51"/>
        <v>42613.865405092598</v>
      </c>
    </row>
    <row r="766" spans="1:20" ht="48" x14ac:dyDescent="0.2">
      <c r="A766">
        <v>539</v>
      </c>
      <c r="B766" s="3" t="s">
        <v>540</v>
      </c>
      <c r="C766" s="3" t="s">
        <v>4649</v>
      </c>
      <c r="D766" s="6">
        <v>500</v>
      </c>
      <c r="E766" s="8">
        <v>503.22</v>
      </c>
      <c r="F766" t="s">
        <v>8218</v>
      </c>
      <c r="G766" t="s">
        <v>8224</v>
      </c>
      <c r="H766" t="s">
        <v>8246</v>
      </c>
      <c r="I766">
        <v>1467681107</v>
      </c>
      <c r="J766">
        <v>1465866707</v>
      </c>
      <c r="K766" t="b">
        <v>0</v>
      </c>
      <c r="L766">
        <v>20</v>
      </c>
      <c r="M766" t="b">
        <v>1</v>
      </c>
      <c r="N766" t="s">
        <v>8269</v>
      </c>
      <c r="O766" s="17">
        <f t="shared" si="48"/>
        <v>101</v>
      </c>
      <c r="P766">
        <f t="shared" si="49"/>
        <v>25.16</v>
      </c>
      <c r="Q766" s="12" t="s">
        <v>8315</v>
      </c>
      <c r="R766" t="s">
        <v>8316</v>
      </c>
      <c r="S766" s="15">
        <f t="shared" si="50"/>
        <v>42535.049849537041</v>
      </c>
      <c r="T766" s="15">
        <f t="shared" si="51"/>
        <v>42556.049849537041</v>
      </c>
    </row>
    <row r="767" spans="1:20" ht="32" x14ac:dyDescent="0.2">
      <c r="A767">
        <v>3651</v>
      </c>
      <c r="B767" s="3" t="s">
        <v>3649</v>
      </c>
      <c r="C767" s="3" t="s">
        <v>7761</v>
      </c>
      <c r="D767" s="6">
        <v>500</v>
      </c>
      <c r="E767" s="8">
        <v>520</v>
      </c>
      <c r="F767" t="s">
        <v>8218</v>
      </c>
      <c r="G767" t="s">
        <v>8223</v>
      </c>
      <c r="H767" t="s">
        <v>8245</v>
      </c>
      <c r="I767">
        <v>1407686340</v>
      </c>
      <c r="J767">
        <v>1404833442</v>
      </c>
      <c r="K767" t="b">
        <v>0</v>
      </c>
      <c r="L767">
        <v>9</v>
      </c>
      <c r="M767" t="b">
        <v>1</v>
      </c>
      <c r="N767" t="s">
        <v>8269</v>
      </c>
      <c r="O767" s="17">
        <f t="shared" si="48"/>
        <v>104</v>
      </c>
      <c r="P767">
        <f t="shared" si="49"/>
        <v>57.78</v>
      </c>
      <c r="Q767" s="12" t="s">
        <v>8315</v>
      </c>
      <c r="R767" t="s">
        <v>8316</v>
      </c>
      <c r="S767" s="15">
        <f t="shared" si="50"/>
        <v>41828.646319444444</v>
      </c>
      <c r="T767" s="15">
        <f t="shared" si="51"/>
        <v>41861.665972222225</v>
      </c>
    </row>
    <row r="768" spans="1:20" ht="48" x14ac:dyDescent="0.2">
      <c r="A768">
        <v>3563</v>
      </c>
      <c r="B768" s="3" t="s">
        <v>3562</v>
      </c>
      <c r="C768" s="3" t="s">
        <v>7673</v>
      </c>
      <c r="D768" s="6">
        <v>500</v>
      </c>
      <c r="E768" s="8">
        <v>527.45000000000005</v>
      </c>
      <c r="F768" t="s">
        <v>8218</v>
      </c>
      <c r="G768" t="s">
        <v>8224</v>
      </c>
      <c r="H768" t="s">
        <v>8246</v>
      </c>
      <c r="I768">
        <v>1470078000</v>
      </c>
      <c r="J768">
        <v>1467648456</v>
      </c>
      <c r="K768" t="b">
        <v>0</v>
      </c>
      <c r="L768">
        <v>25</v>
      </c>
      <c r="M768" t="b">
        <v>1</v>
      </c>
      <c r="N768" t="s">
        <v>8269</v>
      </c>
      <c r="O768" s="17">
        <f t="shared" si="48"/>
        <v>105</v>
      </c>
      <c r="P768">
        <f t="shared" si="49"/>
        <v>21.1</v>
      </c>
      <c r="Q768" s="12" t="s">
        <v>8315</v>
      </c>
      <c r="R768" t="s">
        <v>8316</v>
      </c>
      <c r="S768" s="15">
        <f t="shared" si="50"/>
        <v>42555.671944444446</v>
      </c>
      <c r="T768" s="15">
        <f t="shared" si="51"/>
        <v>42583.791666666672</v>
      </c>
    </row>
    <row r="769" spans="1:20" ht="48" x14ac:dyDescent="0.2">
      <c r="A769">
        <v>3525</v>
      </c>
      <c r="B769" s="3" t="s">
        <v>3524</v>
      </c>
      <c r="C769" s="3" t="s">
        <v>7635</v>
      </c>
      <c r="D769" s="6">
        <v>500</v>
      </c>
      <c r="E769" s="8">
        <v>530</v>
      </c>
      <c r="F769" t="s">
        <v>8218</v>
      </c>
      <c r="G769" t="s">
        <v>8223</v>
      </c>
      <c r="H769" t="s">
        <v>8245</v>
      </c>
      <c r="I769">
        <v>1439136000</v>
      </c>
      <c r="J769">
        <v>1438188106</v>
      </c>
      <c r="K769" t="b">
        <v>0</v>
      </c>
      <c r="L769">
        <v>7</v>
      </c>
      <c r="M769" t="b">
        <v>1</v>
      </c>
      <c r="N769" t="s">
        <v>8269</v>
      </c>
      <c r="O769" s="17">
        <f t="shared" si="48"/>
        <v>106</v>
      </c>
      <c r="P769">
        <f t="shared" si="49"/>
        <v>75.709999999999994</v>
      </c>
      <c r="Q769" s="12" t="s">
        <v>8315</v>
      </c>
      <c r="R769" t="s">
        <v>8316</v>
      </c>
      <c r="S769" s="15">
        <f t="shared" si="50"/>
        <v>42214.6956712963</v>
      </c>
      <c r="T769" s="15">
        <f t="shared" si="51"/>
        <v>42225.666666666672</v>
      </c>
    </row>
    <row r="770" spans="1:20" ht="48" x14ac:dyDescent="0.2">
      <c r="A770">
        <v>3831</v>
      </c>
      <c r="B770" s="3" t="s">
        <v>3828</v>
      </c>
      <c r="C770" s="3" t="s">
        <v>7940</v>
      </c>
      <c r="D770" s="6">
        <v>500</v>
      </c>
      <c r="E770" s="8">
        <v>530.11</v>
      </c>
      <c r="F770" t="s">
        <v>8218</v>
      </c>
      <c r="G770" t="s">
        <v>8223</v>
      </c>
      <c r="H770" t="s">
        <v>8245</v>
      </c>
      <c r="I770">
        <v>1415222545</v>
      </c>
      <c r="J770">
        <v>1413404545</v>
      </c>
      <c r="K770" t="b">
        <v>0</v>
      </c>
      <c r="L770">
        <v>9</v>
      </c>
      <c r="M770" t="b">
        <v>1</v>
      </c>
      <c r="N770" t="s">
        <v>8269</v>
      </c>
      <c r="O770" s="17">
        <f t="shared" si="48"/>
        <v>106</v>
      </c>
      <c r="P770">
        <f t="shared" si="49"/>
        <v>58.9</v>
      </c>
      <c r="Q770" s="12" t="s">
        <v>8315</v>
      </c>
      <c r="R770" t="s">
        <v>8316</v>
      </c>
      <c r="S770" s="15">
        <f t="shared" si="50"/>
        <v>41927.848900462966</v>
      </c>
      <c r="T770" s="15">
        <f t="shared" si="51"/>
        <v>41948.890567129631</v>
      </c>
    </row>
    <row r="771" spans="1:20" ht="48" x14ac:dyDescent="0.2">
      <c r="A771">
        <v>3321</v>
      </c>
      <c r="B771" s="3" t="s">
        <v>3321</v>
      </c>
      <c r="C771" s="3" t="s">
        <v>7431</v>
      </c>
      <c r="D771" s="6">
        <v>500</v>
      </c>
      <c r="E771" s="8">
        <v>537</v>
      </c>
      <c r="F771" t="s">
        <v>8218</v>
      </c>
      <c r="G771" t="s">
        <v>8223</v>
      </c>
      <c r="H771" t="s">
        <v>8245</v>
      </c>
      <c r="I771">
        <v>1413431940</v>
      </c>
      <c r="J771">
        <v>1412216665</v>
      </c>
      <c r="K771" t="b">
        <v>0</v>
      </c>
      <c r="L771">
        <v>15</v>
      </c>
      <c r="M771" t="b">
        <v>1</v>
      </c>
      <c r="N771" t="s">
        <v>8269</v>
      </c>
      <c r="O771" s="17">
        <f t="shared" si="48"/>
        <v>107</v>
      </c>
      <c r="P771">
        <f t="shared" si="49"/>
        <v>35.799999999999997</v>
      </c>
      <c r="Q771" s="12" t="s">
        <v>8315</v>
      </c>
      <c r="R771" t="s">
        <v>8316</v>
      </c>
      <c r="S771" s="15">
        <f t="shared" si="50"/>
        <v>41914.100289351853</v>
      </c>
      <c r="T771" s="15">
        <f t="shared" si="51"/>
        <v>41928.165972222225</v>
      </c>
    </row>
    <row r="772" spans="1:20" ht="48" x14ac:dyDescent="0.2">
      <c r="A772">
        <v>3133</v>
      </c>
      <c r="B772" s="3" t="s">
        <v>3133</v>
      </c>
      <c r="C772" s="3" t="s">
        <v>7243</v>
      </c>
      <c r="D772" s="6">
        <v>500</v>
      </c>
      <c r="E772" s="8">
        <v>540</v>
      </c>
      <c r="F772" t="s">
        <v>8218</v>
      </c>
      <c r="G772" t="s">
        <v>8224</v>
      </c>
      <c r="H772" t="s">
        <v>8246</v>
      </c>
      <c r="I772">
        <v>1490358834</v>
      </c>
      <c r="J772">
        <v>1487770434</v>
      </c>
      <c r="K772" t="b">
        <v>0</v>
      </c>
      <c r="L772">
        <v>16</v>
      </c>
      <c r="M772" t="b">
        <v>0</v>
      </c>
      <c r="N772" t="s">
        <v>8269</v>
      </c>
      <c r="O772" s="17">
        <f t="shared" si="48"/>
        <v>108</v>
      </c>
      <c r="P772">
        <f t="shared" si="49"/>
        <v>33.75</v>
      </c>
      <c r="Q772" s="12" t="s">
        <v>8315</v>
      </c>
      <c r="R772" t="s">
        <v>8316</v>
      </c>
      <c r="S772" s="15">
        <f t="shared" si="50"/>
        <v>42788.565208333333</v>
      </c>
      <c r="T772" s="15">
        <f t="shared" si="51"/>
        <v>42818.523541666669</v>
      </c>
    </row>
    <row r="773" spans="1:20" ht="48" x14ac:dyDescent="0.2">
      <c r="A773">
        <v>3319</v>
      </c>
      <c r="B773" s="3" t="s">
        <v>3319</v>
      </c>
      <c r="C773" s="3" t="s">
        <v>7429</v>
      </c>
      <c r="D773" s="6">
        <v>500</v>
      </c>
      <c r="E773" s="8">
        <v>540</v>
      </c>
      <c r="F773" t="s">
        <v>8218</v>
      </c>
      <c r="G773" t="s">
        <v>8224</v>
      </c>
      <c r="H773" t="s">
        <v>8246</v>
      </c>
      <c r="I773">
        <v>1422712986</v>
      </c>
      <c r="J773">
        <v>1418824986</v>
      </c>
      <c r="K773" t="b">
        <v>0</v>
      </c>
      <c r="L773">
        <v>16</v>
      </c>
      <c r="M773" t="b">
        <v>1</v>
      </c>
      <c r="N773" t="s">
        <v>8269</v>
      </c>
      <c r="O773" s="17">
        <f t="shared" si="48"/>
        <v>108</v>
      </c>
      <c r="P773">
        <f t="shared" si="49"/>
        <v>33.75</v>
      </c>
      <c r="Q773" s="12" t="s">
        <v>8315</v>
      </c>
      <c r="R773" t="s">
        <v>8316</v>
      </c>
      <c r="S773" s="15">
        <f t="shared" si="50"/>
        <v>41990.585486111115</v>
      </c>
      <c r="T773" s="15">
        <f t="shared" si="51"/>
        <v>42035.585486111115</v>
      </c>
    </row>
    <row r="774" spans="1:20" ht="48" x14ac:dyDescent="0.2">
      <c r="A774">
        <v>3181</v>
      </c>
      <c r="B774" s="3" t="s">
        <v>3181</v>
      </c>
      <c r="C774" s="3" t="s">
        <v>7291</v>
      </c>
      <c r="D774" s="6">
        <v>500</v>
      </c>
      <c r="E774" s="8">
        <v>545</v>
      </c>
      <c r="F774" t="s">
        <v>8218</v>
      </c>
      <c r="G774" t="s">
        <v>8224</v>
      </c>
      <c r="H774" t="s">
        <v>8246</v>
      </c>
      <c r="I774">
        <v>1402848000</v>
      </c>
      <c r="J774">
        <v>1400570787</v>
      </c>
      <c r="K774" t="b">
        <v>1</v>
      </c>
      <c r="L774">
        <v>15</v>
      </c>
      <c r="M774" t="b">
        <v>1</v>
      </c>
      <c r="N774" t="s">
        <v>8269</v>
      </c>
      <c r="O774" s="17">
        <f t="shared" si="48"/>
        <v>109</v>
      </c>
      <c r="P774">
        <f t="shared" si="49"/>
        <v>36.33</v>
      </c>
      <c r="Q774" s="12" t="s">
        <v>8315</v>
      </c>
      <c r="R774" t="s">
        <v>8316</v>
      </c>
      <c r="S774" s="15">
        <f t="shared" si="50"/>
        <v>41779.310034722221</v>
      </c>
      <c r="T774" s="15">
        <f t="shared" si="51"/>
        <v>41805.666666666664</v>
      </c>
    </row>
    <row r="775" spans="1:20" ht="48" x14ac:dyDescent="0.2">
      <c r="A775">
        <v>3514</v>
      </c>
      <c r="B775" s="3" t="s">
        <v>3513</v>
      </c>
      <c r="C775" s="3" t="s">
        <v>7624</v>
      </c>
      <c r="D775" s="6">
        <v>500</v>
      </c>
      <c r="E775" s="8">
        <v>550</v>
      </c>
      <c r="F775" t="s">
        <v>8218</v>
      </c>
      <c r="G775" t="s">
        <v>8223</v>
      </c>
      <c r="H775" t="s">
        <v>8245</v>
      </c>
      <c r="I775">
        <v>1422853140</v>
      </c>
      <c r="J775">
        <v>1421439552</v>
      </c>
      <c r="K775" t="b">
        <v>0</v>
      </c>
      <c r="L775">
        <v>10</v>
      </c>
      <c r="M775" t="b">
        <v>1</v>
      </c>
      <c r="N775" t="s">
        <v>8269</v>
      </c>
      <c r="O775" s="17">
        <f t="shared" si="48"/>
        <v>110</v>
      </c>
      <c r="P775">
        <f t="shared" si="49"/>
        <v>55</v>
      </c>
      <c r="Q775" s="12" t="s">
        <v>8315</v>
      </c>
      <c r="R775" t="s">
        <v>8316</v>
      </c>
      <c r="S775" s="15">
        <f t="shared" si="50"/>
        <v>42020.846666666665</v>
      </c>
      <c r="T775" s="15">
        <f t="shared" si="51"/>
        <v>42037.207638888889</v>
      </c>
    </row>
    <row r="776" spans="1:20" ht="48" x14ac:dyDescent="0.2">
      <c r="A776">
        <v>3291</v>
      </c>
      <c r="B776" s="3" t="s">
        <v>3291</v>
      </c>
      <c r="C776" s="3" t="s">
        <v>7401</v>
      </c>
      <c r="D776" s="6">
        <v>500</v>
      </c>
      <c r="E776" s="8">
        <v>570</v>
      </c>
      <c r="F776" t="s">
        <v>8218</v>
      </c>
      <c r="G776" t="s">
        <v>8223</v>
      </c>
      <c r="H776" t="s">
        <v>8245</v>
      </c>
      <c r="I776">
        <v>1442462340</v>
      </c>
      <c r="J776">
        <v>1439743900</v>
      </c>
      <c r="K776" t="b">
        <v>0</v>
      </c>
      <c r="L776">
        <v>14</v>
      </c>
      <c r="M776" t="b">
        <v>1</v>
      </c>
      <c r="N776" t="s">
        <v>8269</v>
      </c>
      <c r="O776" s="17">
        <f t="shared" si="48"/>
        <v>114</v>
      </c>
      <c r="P776">
        <f t="shared" si="49"/>
        <v>40.71</v>
      </c>
      <c r="Q776" s="12" t="s">
        <v>8315</v>
      </c>
      <c r="R776" t="s">
        <v>8316</v>
      </c>
      <c r="S776" s="15">
        <f t="shared" si="50"/>
        <v>42232.702546296292</v>
      </c>
      <c r="T776" s="15">
        <f t="shared" si="51"/>
        <v>42264.165972222225</v>
      </c>
    </row>
    <row r="777" spans="1:20" ht="32" x14ac:dyDescent="0.2">
      <c r="A777">
        <v>3711</v>
      </c>
      <c r="B777" s="3" t="s">
        <v>3708</v>
      </c>
      <c r="C777" s="3" t="s">
        <v>7821</v>
      </c>
      <c r="D777" s="6">
        <v>500</v>
      </c>
      <c r="E777" s="8">
        <v>570</v>
      </c>
      <c r="F777" t="s">
        <v>8218</v>
      </c>
      <c r="G777" t="s">
        <v>8223</v>
      </c>
      <c r="H777" t="s">
        <v>8245</v>
      </c>
      <c r="I777">
        <v>1402848000</v>
      </c>
      <c r="J777">
        <v>1400606573</v>
      </c>
      <c r="K777" t="b">
        <v>0</v>
      </c>
      <c r="L777">
        <v>21</v>
      </c>
      <c r="M777" t="b">
        <v>1</v>
      </c>
      <c r="N777" t="s">
        <v>8269</v>
      </c>
      <c r="O777" s="17">
        <f t="shared" si="48"/>
        <v>114</v>
      </c>
      <c r="P777">
        <f t="shared" si="49"/>
        <v>27.14</v>
      </c>
      <c r="Q777" s="12" t="s">
        <v>8315</v>
      </c>
      <c r="R777" t="s">
        <v>8316</v>
      </c>
      <c r="S777" s="15">
        <f t="shared" si="50"/>
        <v>41779.724224537036</v>
      </c>
      <c r="T777" s="15">
        <f t="shared" si="51"/>
        <v>41805.666666666664</v>
      </c>
    </row>
    <row r="778" spans="1:20" ht="32" x14ac:dyDescent="0.2">
      <c r="A778">
        <v>3700</v>
      </c>
      <c r="B778" s="3" t="s">
        <v>3697</v>
      </c>
      <c r="C778" s="3" t="s">
        <v>7810</v>
      </c>
      <c r="D778" s="6">
        <v>500</v>
      </c>
      <c r="E778" s="8">
        <v>606</v>
      </c>
      <c r="F778" t="s">
        <v>8218</v>
      </c>
      <c r="G778" t="s">
        <v>8223</v>
      </c>
      <c r="H778" t="s">
        <v>8245</v>
      </c>
      <c r="I778">
        <v>1412092800</v>
      </c>
      <c r="J778">
        <v>1409493800</v>
      </c>
      <c r="K778" t="b">
        <v>0</v>
      </c>
      <c r="L778">
        <v>18</v>
      </c>
      <c r="M778" t="b">
        <v>1</v>
      </c>
      <c r="N778" t="s">
        <v>8269</v>
      </c>
      <c r="O778" s="17">
        <f t="shared" si="48"/>
        <v>121</v>
      </c>
      <c r="P778">
        <f t="shared" si="49"/>
        <v>33.67</v>
      </c>
      <c r="Q778" s="12" t="s">
        <v>8315</v>
      </c>
      <c r="R778" t="s">
        <v>8316</v>
      </c>
      <c r="S778" s="15">
        <f t="shared" si="50"/>
        <v>41882.585648148146</v>
      </c>
      <c r="T778" s="15">
        <f t="shared" si="51"/>
        <v>41912.666666666664</v>
      </c>
    </row>
    <row r="779" spans="1:20" ht="48" x14ac:dyDescent="0.2">
      <c r="A779">
        <v>1294</v>
      </c>
      <c r="B779" s="3" t="s">
        <v>1295</v>
      </c>
      <c r="C779" s="3" t="s">
        <v>5404</v>
      </c>
      <c r="D779" s="6">
        <v>500</v>
      </c>
      <c r="E779" s="8">
        <v>610</v>
      </c>
      <c r="F779" t="s">
        <v>8218</v>
      </c>
      <c r="G779" t="s">
        <v>8224</v>
      </c>
      <c r="H779" t="s">
        <v>8246</v>
      </c>
      <c r="I779">
        <v>1445252400</v>
      </c>
      <c r="J779">
        <v>1443696797</v>
      </c>
      <c r="K779" t="b">
        <v>0</v>
      </c>
      <c r="L779">
        <v>22</v>
      </c>
      <c r="M779" t="b">
        <v>1</v>
      </c>
      <c r="N779" t="s">
        <v>8269</v>
      </c>
      <c r="O779" s="17">
        <f t="shared" si="48"/>
        <v>122</v>
      </c>
      <c r="P779">
        <f t="shared" si="49"/>
        <v>27.73</v>
      </c>
      <c r="Q779" s="12" t="s">
        <v>8315</v>
      </c>
      <c r="R779" t="s">
        <v>8316</v>
      </c>
      <c r="S779" s="15">
        <f t="shared" si="50"/>
        <v>42278.453668981485</v>
      </c>
      <c r="T779" s="15">
        <f t="shared" si="51"/>
        <v>42296.458333333328</v>
      </c>
    </row>
    <row r="780" spans="1:20" ht="48" x14ac:dyDescent="0.2">
      <c r="A780">
        <v>3404</v>
      </c>
      <c r="B780" s="3" t="s">
        <v>3403</v>
      </c>
      <c r="C780" s="3" t="s">
        <v>7514</v>
      </c>
      <c r="D780" s="6">
        <v>500</v>
      </c>
      <c r="E780" s="8">
        <v>610</v>
      </c>
      <c r="F780" t="s">
        <v>8218</v>
      </c>
      <c r="G780" t="s">
        <v>8223</v>
      </c>
      <c r="H780" t="s">
        <v>8245</v>
      </c>
      <c r="I780">
        <v>1434542702</v>
      </c>
      <c r="J780">
        <v>1432814702</v>
      </c>
      <c r="K780" t="b">
        <v>0</v>
      </c>
      <c r="L780">
        <v>3</v>
      </c>
      <c r="M780" t="b">
        <v>1</v>
      </c>
      <c r="N780" t="s">
        <v>8269</v>
      </c>
      <c r="O780" s="17">
        <f t="shared" si="48"/>
        <v>122</v>
      </c>
      <c r="P780">
        <f t="shared" si="49"/>
        <v>203.33</v>
      </c>
      <c r="Q780" s="12" t="s">
        <v>8315</v>
      </c>
      <c r="R780" t="s">
        <v>8316</v>
      </c>
      <c r="S780" s="15">
        <f t="shared" si="50"/>
        <v>42152.503495370373</v>
      </c>
      <c r="T780" s="15">
        <f t="shared" si="51"/>
        <v>42172.503495370373</v>
      </c>
    </row>
    <row r="781" spans="1:20" ht="48" x14ac:dyDescent="0.2">
      <c r="A781">
        <v>3409</v>
      </c>
      <c r="B781" s="3" t="s">
        <v>3408</v>
      </c>
      <c r="C781" s="3" t="s">
        <v>7519</v>
      </c>
      <c r="D781" s="6">
        <v>500</v>
      </c>
      <c r="E781" s="8">
        <v>618</v>
      </c>
      <c r="F781" t="s">
        <v>8218</v>
      </c>
      <c r="G781" t="s">
        <v>8224</v>
      </c>
      <c r="H781" t="s">
        <v>8246</v>
      </c>
      <c r="I781">
        <v>1469998680</v>
      </c>
      <c r="J781">
        <v>1466710358</v>
      </c>
      <c r="K781" t="b">
        <v>0</v>
      </c>
      <c r="L781">
        <v>21</v>
      </c>
      <c r="M781" t="b">
        <v>1</v>
      </c>
      <c r="N781" t="s">
        <v>8269</v>
      </c>
      <c r="O781" s="17">
        <f t="shared" si="48"/>
        <v>124</v>
      </c>
      <c r="P781">
        <f t="shared" si="49"/>
        <v>29.43</v>
      </c>
      <c r="Q781" s="12" t="s">
        <v>8315</v>
      </c>
      <c r="R781" t="s">
        <v>8316</v>
      </c>
      <c r="S781" s="15">
        <f t="shared" si="50"/>
        <v>42544.814328703709</v>
      </c>
      <c r="T781" s="15">
        <f t="shared" si="51"/>
        <v>42582.873611111107</v>
      </c>
    </row>
    <row r="782" spans="1:20" ht="48" x14ac:dyDescent="0.2">
      <c r="A782">
        <v>3459</v>
      </c>
      <c r="B782" s="3" t="s">
        <v>3458</v>
      </c>
      <c r="C782" s="3" t="s">
        <v>7569</v>
      </c>
      <c r="D782" s="6">
        <v>500</v>
      </c>
      <c r="E782" s="8">
        <v>631</v>
      </c>
      <c r="F782" t="s">
        <v>8218</v>
      </c>
      <c r="G782" t="s">
        <v>8224</v>
      </c>
      <c r="H782" t="s">
        <v>8246</v>
      </c>
      <c r="I782">
        <v>1463743860</v>
      </c>
      <c r="J782">
        <v>1461151860</v>
      </c>
      <c r="K782" t="b">
        <v>0</v>
      </c>
      <c r="L782">
        <v>36</v>
      </c>
      <c r="M782" t="b">
        <v>1</v>
      </c>
      <c r="N782" t="s">
        <v>8269</v>
      </c>
      <c r="O782" s="17">
        <f t="shared" si="48"/>
        <v>126</v>
      </c>
      <c r="P782">
        <f t="shared" si="49"/>
        <v>17.53</v>
      </c>
      <c r="Q782" s="12" t="s">
        <v>8315</v>
      </c>
      <c r="R782" t="s">
        <v>8316</v>
      </c>
      <c r="S782" s="15">
        <f t="shared" si="50"/>
        <v>42480.479861111111</v>
      </c>
      <c r="T782" s="15">
        <f t="shared" si="51"/>
        <v>42510.479861111111</v>
      </c>
    </row>
    <row r="783" spans="1:20" ht="48" x14ac:dyDescent="0.2">
      <c r="A783">
        <v>3533</v>
      </c>
      <c r="B783" s="3" t="s">
        <v>3532</v>
      </c>
      <c r="C783" s="3" t="s">
        <v>7643</v>
      </c>
      <c r="D783" s="6">
        <v>500</v>
      </c>
      <c r="E783" s="8">
        <v>631</v>
      </c>
      <c r="F783" t="s">
        <v>8218</v>
      </c>
      <c r="G783" t="s">
        <v>8223</v>
      </c>
      <c r="H783" t="s">
        <v>8245</v>
      </c>
      <c r="I783">
        <v>1447269367</v>
      </c>
      <c r="J783">
        <v>1444673767</v>
      </c>
      <c r="K783" t="b">
        <v>0</v>
      </c>
      <c r="L783">
        <v>8</v>
      </c>
      <c r="M783" t="b">
        <v>1</v>
      </c>
      <c r="N783" t="s">
        <v>8269</v>
      </c>
      <c r="O783" s="17">
        <f t="shared" si="48"/>
        <v>126</v>
      </c>
      <c r="P783">
        <f t="shared" si="49"/>
        <v>78.88</v>
      </c>
      <c r="Q783" s="12" t="s">
        <v>8315</v>
      </c>
      <c r="R783" t="s">
        <v>8316</v>
      </c>
      <c r="S783" s="15">
        <f t="shared" si="50"/>
        <v>42289.761192129634</v>
      </c>
      <c r="T783" s="15">
        <f t="shared" si="51"/>
        <v>42319.802858796291</v>
      </c>
    </row>
    <row r="784" spans="1:20" ht="48" x14ac:dyDescent="0.2">
      <c r="A784">
        <v>3587</v>
      </c>
      <c r="B784" s="3" t="s">
        <v>3586</v>
      </c>
      <c r="C784" s="3" t="s">
        <v>7697</v>
      </c>
      <c r="D784" s="6">
        <v>500</v>
      </c>
      <c r="E784" s="8">
        <v>633</v>
      </c>
      <c r="F784" t="s">
        <v>8218</v>
      </c>
      <c r="G784" t="s">
        <v>8224</v>
      </c>
      <c r="H784" t="s">
        <v>8246</v>
      </c>
      <c r="I784">
        <v>1467054000</v>
      </c>
      <c r="J784">
        <v>1463144254</v>
      </c>
      <c r="K784" t="b">
        <v>0</v>
      </c>
      <c r="L784">
        <v>28</v>
      </c>
      <c r="M784" t="b">
        <v>1</v>
      </c>
      <c r="N784" t="s">
        <v>8269</v>
      </c>
      <c r="O784" s="17">
        <f t="shared" si="48"/>
        <v>127</v>
      </c>
      <c r="P784">
        <f t="shared" si="49"/>
        <v>22.61</v>
      </c>
      <c r="Q784" s="12" t="s">
        <v>8315</v>
      </c>
      <c r="R784" t="s">
        <v>8316</v>
      </c>
      <c r="S784" s="15">
        <f t="shared" si="50"/>
        <v>42503.539976851855</v>
      </c>
      <c r="T784" s="15">
        <f t="shared" si="51"/>
        <v>42548.791666666672</v>
      </c>
    </row>
    <row r="785" spans="1:20" ht="48" x14ac:dyDescent="0.2">
      <c r="A785">
        <v>3136</v>
      </c>
      <c r="B785" s="3" t="s">
        <v>3136</v>
      </c>
      <c r="C785" s="3" t="s">
        <v>7246</v>
      </c>
      <c r="D785" s="6">
        <v>500</v>
      </c>
      <c r="E785" s="8">
        <v>639</v>
      </c>
      <c r="F785" t="s">
        <v>8218</v>
      </c>
      <c r="G785" t="s">
        <v>8224</v>
      </c>
      <c r="H785" t="s">
        <v>8246</v>
      </c>
      <c r="I785">
        <v>1491001140</v>
      </c>
      <c r="J785">
        <v>1487847954</v>
      </c>
      <c r="K785" t="b">
        <v>0</v>
      </c>
      <c r="L785">
        <v>22</v>
      </c>
      <c r="M785" t="b">
        <v>0</v>
      </c>
      <c r="N785" t="s">
        <v>8269</v>
      </c>
      <c r="O785" s="17">
        <f t="shared" si="48"/>
        <v>128</v>
      </c>
      <c r="P785">
        <f t="shared" si="49"/>
        <v>29.05</v>
      </c>
      <c r="Q785" s="12" t="s">
        <v>8315</v>
      </c>
      <c r="R785" t="s">
        <v>8316</v>
      </c>
      <c r="S785" s="15">
        <f t="shared" si="50"/>
        <v>42789.462430555555</v>
      </c>
      <c r="T785" s="15">
        <f t="shared" si="51"/>
        <v>42825.957638888889</v>
      </c>
    </row>
    <row r="786" spans="1:20" ht="48" x14ac:dyDescent="0.2">
      <c r="A786">
        <v>3345</v>
      </c>
      <c r="B786" s="3" t="s">
        <v>3345</v>
      </c>
      <c r="C786" s="3" t="s">
        <v>7455</v>
      </c>
      <c r="D786" s="6">
        <v>500</v>
      </c>
      <c r="E786" s="8">
        <v>650</v>
      </c>
      <c r="F786" t="s">
        <v>8218</v>
      </c>
      <c r="G786" t="s">
        <v>8223</v>
      </c>
      <c r="H786" t="s">
        <v>8245</v>
      </c>
      <c r="I786">
        <v>1429317420</v>
      </c>
      <c r="J786">
        <v>1424226768</v>
      </c>
      <c r="K786" t="b">
        <v>0</v>
      </c>
      <c r="L786">
        <v>13</v>
      </c>
      <c r="M786" t="b">
        <v>1</v>
      </c>
      <c r="N786" t="s">
        <v>8269</v>
      </c>
      <c r="O786" s="17">
        <f t="shared" si="48"/>
        <v>130</v>
      </c>
      <c r="P786">
        <f t="shared" si="49"/>
        <v>50</v>
      </c>
      <c r="Q786" s="12" t="s">
        <v>8315</v>
      </c>
      <c r="R786" t="s">
        <v>8316</v>
      </c>
      <c r="S786" s="15">
        <f t="shared" si="50"/>
        <v>42053.106111111112</v>
      </c>
      <c r="T786" s="15">
        <f t="shared" si="51"/>
        <v>42112.025694444441</v>
      </c>
    </row>
    <row r="787" spans="1:20" ht="48" x14ac:dyDescent="0.2">
      <c r="A787">
        <v>3413</v>
      </c>
      <c r="B787" s="3" t="s">
        <v>3412</v>
      </c>
      <c r="C787" s="3" t="s">
        <v>7523</v>
      </c>
      <c r="D787" s="6">
        <v>500</v>
      </c>
      <c r="E787" s="8">
        <v>650</v>
      </c>
      <c r="F787" t="s">
        <v>8218</v>
      </c>
      <c r="G787" t="s">
        <v>8223</v>
      </c>
      <c r="H787" t="s">
        <v>8245</v>
      </c>
      <c r="I787">
        <v>1425099540</v>
      </c>
      <c r="J787">
        <v>1424280938</v>
      </c>
      <c r="K787" t="b">
        <v>0</v>
      </c>
      <c r="L787">
        <v>14</v>
      </c>
      <c r="M787" t="b">
        <v>1</v>
      </c>
      <c r="N787" t="s">
        <v>8269</v>
      </c>
      <c r="O787" s="17">
        <f t="shared" si="48"/>
        <v>130</v>
      </c>
      <c r="P787">
        <f t="shared" si="49"/>
        <v>46.43</v>
      </c>
      <c r="Q787" s="12" t="s">
        <v>8315</v>
      </c>
      <c r="R787" t="s">
        <v>8316</v>
      </c>
      <c r="S787" s="15">
        <f t="shared" si="50"/>
        <v>42053.733078703706</v>
      </c>
      <c r="T787" s="15">
        <f t="shared" si="51"/>
        <v>42063.207638888889</v>
      </c>
    </row>
    <row r="788" spans="1:20" ht="48" x14ac:dyDescent="0.2">
      <c r="A788">
        <v>3529</v>
      </c>
      <c r="B788" s="3" t="s">
        <v>3528</v>
      </c>
      <c r="C788" s="3" t="s">
        <v>7639</v>
      </c>
      <c r="D788" s="6">
        <v>500</v>
      </c>
      <c r="E788" s="8">
        <v>660</v>
      </c>
      <c r="F788" t="s">
        <v>8218</v>
      </c>
      <c r="G788" t="s">
        <v>8223</v>
      </c>
      <c r="H788" t="s">
        <v>8245</v>
      </c>
      <c r="I788">
        <v>1436749200</v>
      </c>
      <c r="J788">
        <v>1434997018</v>
      </c>
      <c r="K788" t="b">
        <v>0</v>
      </c>
      <c r="L788">
        <v>18</v>
      </c>
      <c r="M788" t="b">
        <v>1</v>
      </c>
      <c r="N788" t="s">
        <v>8269</v>
      </c>
      <c r="O788" s="17">
        <f t="shared" si="48"/>
        <v>132</v>
      </c>
      <c r="P788">
        <f t="shared" si="49"/>
        <v>36.67</v>
      </c>
      <c r="Q788" s="12" t="s">
        <v>8315</v>
      </c>
      <c r="R788" t="s">
        <v>8316</v>
      </c>
      <c r="S788" s="15">
        <f t="shared" si="50"/>
        <v>42177.761782407411</v>
      </c>
      <c r="T788" s="15">
        <f t="shared" si="51"/>
        <v>42198.041666666672</v>
      </c>
    </row>
    <row r="789" spans="1:20" ht="48" x14ac:dyDescent="0.2">
      <c r="A789">
        <v>2801</v>
      </c>
      <c r="B789" s="3" t="s">
        <v>2801</v>
      </c>
      <c r="C789" s="3" t="s">
        <v>6911</v>
      </c>
      <c r="D789" s="6">
        <v>500</v>
      </c>
      <c r="E789" s="8">
        <v>666</v>
      </c>
      <c r="F789" t="s">
        <v>8218</v>
      </c>
      <c r="G789" t="s">
        <v>8225</v>
      </c>
      <c r="H789" t="s">
        <v>8247</v>
      </c>
      <c r="I789">
        <v>1412938800</v>
      </c>
      <c r="J789">
        <v>1411019409</v>
      </c>
      <c r="K789" t="b">
        <v>0</v>
      </c>
      <c r="L789">
        <v>13</v>
      </c>
      <c r="M789" t="b">
        <v>1</v>
      </c>
      <c r="N789" t="s">
        <v>8269</v>
      </c>
      <c r="O789" s="17">
        <f t="shared" si="48"/>
        <v>133</v>
      </c>
      <c r="P789">
        <f t="shared" si="49"/>
        <v>51.23</v>
      </c>
      <c r="Q789" s="12" t="s">
        <v>8315</v>
      </c>
      <c r="R789" t="s">
        <v>8316</v>
      </c>
      <c r="S789" s="15">
        <f t="shared" si="50"/>
        <v>41900.243159722224</v>
      </c>
      <c r="T789" s="15">
        <f t="shared" si="51"/>
        <v>41922.458333333336</v>
      </c>
    </row>
    <row r="790" spans="1:20" ht="48" x14ac:dyDescent="0.2">
      <c r="A790">
        <v>3289</v>
      </c>
      <c r="B790" s="3" t="s">
        <v>3289</v>
      </c>
      <c r="C790" s="3" t="s">
        <v>7399</v>
      </c>
      <c r="D790" s="6">
        <v>500</v>
      </c>
      <c r="E790" s="8">
        <v>665.21</v>
      </c>
      <c r="F790" t="s">
        <v>8218</v>
      </c>
      <c r="G790" t="s">
        <v>8224</v>
      </c>
      <c r="H790" t="s">
        <v>8246</v>
      </c>
      <c r="I790">
        <v>1487580602</v>
      </c>
      <c r="J790">
        <v>1485161402</v>
      </c>
      <c r="K790" t="b">
        <v>0</v>
      </c>
      <c r="L790">
        <v>25</v>
      </c>
      <c r="M790" t="b">
        <v>1</v>
      </c>
      <c r="N790" t="s">
        <v>8269</v>
      </c>
      <c r="O790" s="17">
        <f t="shared" ref="O790:O853" si="52">ROUND(E790/D790*100,0)</f>
        <v>133</v>
      </c>
      <c r="P790">
        <f t="shared" ref="P790:P853" si="53">IFERROR(ROUND(E790/L790, 2), 0)</f>
        <v>26.61</v>
      </c>
      <c r="Q790" s="12" t="s">
        <v>8315</v>
      </c>
      <c r="R790" t="s">
        <v>8316</v>
      </c>
      <c r="S790" s="15">
        <f t="shared" ref="S790:S853" si="54">(((J790/60/60/24)+DATE(1970,1,1)))</f>
        <v>42758.368078703701</v>
      </c>
      <c r="T790" s="15">
        <f t="shared" ref="T790:T853" si="55">(((I790/60/60/24)+DATE(1970,1,1)))</f>
        <v>42786.368078703701</v>
      </c>
    </row>
    <row r="791" spans="1:20" ht="48" x14ac:dyDescent="0.2">
      <c r="A791">
        <v>3461</v>
      </c>
      <c r="B791" s="3" t="s">
        <v>3460</v>
      </c>
      <c r="C791" s="3" t="s">
        <v>7571</v>
      </c>
      <c r="D791" s="6">
        <v>500</v>
      </c>
      <c r="E791" s="8">
        <v>695</v>
      </c>
      <c r="F791" t="s">
        <v>8218</v>
      </c>
      <c r="G791" t="s">
        <v>8223</v>
      </c>
      <c r="H791" t="s">
        <v>8245</v>
      </c>
      <c r="I791">
        <v>1477710000</v>
      </c>
      <c r="J791">
        <v>1475248279</v>
      </c>
      <c r="K791" t="b">
        <v>0</v>
      </c>
      <c r="L791">
        <v>12</v>
      </c>
      <c r="M791" t="b">
        <v>1</v>
      </c>
      <c r="N791" t="s">
        <v>8269</v>
      </c>
      <c r="O791" s="17">
        <f t="shared" si="52"/>
        <v>139</v>
      </c>
      <c r="P791">
        <f t="shared" si="53"/>
        <v>57.92</v>
      </c>
      <c r="Q791" s="12" t="s">
        <v>8315</v>
      </c>
      <c r="R791" t="s">
        <v>8316</v>
      </c>
      <c r="S791" s="15">
        <f t="shared" si="54"/>
        <v>42643.632858796293</v>
      </c>
      <c r="T791" s="15">
        <f t="shared" si="55"/>
        <v>42672.125</v>
      </c>
    </row>
    <row r="792" spans="1:20" ht="48" x14ac:dyDescent="0.2">
      <c r="A792">
        <v>3450</v>
      </c>
      <c r="B792" s="3" t="s">
        <v>3449</v>
      </c>
      <c r="C792" s="3" t="s">
        <v>7560</v>
      </c>
      <c r="D792" s="6">
        <v>500</v>
      </c>
      <c r="E792" s="8">
        <v>760</v>
      </c>
      <c r="F792" t="s">
        <v>8218</v>
      </c>
      <c r="G792" t="s">
        <v>8224</v>
      </c>
      <c r="H792" t="s">
        <v>8246</v>
      </c>
      <c r="I792">
        <v>1427990071</v>
      </c>
      <c r="J792">
        <v>1422809671</v>
      </c>
      <c r="K792" t="b">
        <v>0</v>
      </c>
      <c r="L792">
        <v>39</v>
      </c>
      <c r="M792" t="b">
        <v>1</v>
      </c>
      <c r="N792" t="s">
        <v>8269</v>
      </c>
      <c r="O792" s="17">
        <f t="shared" si="52"/>
        <v>152</v>
      </c>
      <c r="P792">
        <f t="shared" si="53"/>
        <v>19.489999999999998</v>
      </c>
      <c r="Q792" s="12" t="s">
        <v>8315</v>
      </c>
      <c r="R792" t="s">
        <v>8316</v>
      </c>
      <c r="S792" s="15">
        <f t="shared" si="54"/>
        <v>42036.704525462963</v>
      </c>
      <c r="T792" s="15">
        <f t="shared" si="55"/>
        <v>42096.662858796291</v>
      </c>
    </row>
    <row r="793" spans="1:20" ht="48" x14ac:dyDescent="0.2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17">
        <f t="shared" si="52"/>
        <v>1</v>
      </c>
      <c r="P793">
        <f t="shared" si="53"/>
        <v>38.33</v>
      </c>
      <c r="Q793" s="12" t="s">
        <v>8308</v>
      </c>
      <c r="R793" t="s">
        <v>8311</v>
      </c>
      <c r="S793" s="15">
        <f t="shared" si="54"/>
        <v>42693.016180555554</v>
      </c>
      <c r="T793" s="15">
        <f t="shared" si="55"/>
        <v>42753.016180555554</v>
      </c>
    </row>
    <row r="794" spans="1:20" ht="48" x14ac:dyDescent="0.2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17">
        <f t="shared" si="52"/>
        <v>1</v>
      </c>
      <c r="P794">
        <f t="shared" si="53"/>
        <v>15.33</v>
      </c>
      <c r="Q794" s="12" t="s">
        <v>8308</v>
      </c>
      <c r="R794" t="s">
        <v>8311</v>
      </c>
      <c r="S794" s="15">
        <f t="shared" si="54"/>
        <v>41968.172106481477</v>
      </c>
      <c r="T794" s="15">
        <f t="shared" si="55"/>
        <v>41998.333333333328</v>
      </c>
    </row>
    <row r="795" spans="1:20" ht="48" x14ac:dyDescent="0.2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17">
        <f t="shared" si="52"/>
        <v>1</v>
      </c>
      <c r="P795">
        <f t="shared" si="53"/>
        <v>35.9</v>
      </c>
      <c r="Q795" s="12" t="s">
        <v>8308</v>
      </c>
      <c r="R795" t="s">
        <v>8311</v>
      </c>
      <c r="S795" s="15">
        <f t="shared" si="54"/>
        <v>41933.586157407408</v>
      </c>
      <c r="T795" s="15">
        <f t="shared" si="55"/>
        <v>41975.627824074079</v>
      </c>
    </row>
    <row r="796" spans="1:20" ht="48" x14ac:dyDescent="0.2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17">
        <f t="shared" si="52"/>
        <v>1</v>
      </c>
      <c r="P796">
        <f t="shared" si="53"/>
        <v>91.43</v>
      </c>
      <c r="Q796" s="12" t="s">
        <v>8308</v>
      </c>
      <c r="R796" t="s">
        <v>8312</v>
      </c>
      <c r="S796" s="15">
        <f t="shared" si="54"/>
        <v>41841.762743055559</v>
      </c>
      <c r="T796" s="15">
        <f t="shared" si="55"/>
        <v>41901.762743055559</v>
      </c>
    </row>
    <row r="797" spans="1:20" ht="48" x14ac:dyDescent="0.2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17">
        <f t="shared" si="52"/>
        <v>1</v>
      </c>
      <c r="P797">
        <f t="shared" si="53"/>
        <v>46.5</v>
      </c>
      <c r="Q797" s="12" t="s">
        <v>8308</v>
      </c>
      <c r="R797" t="s">
        <v>8312</v>
      </c>
      <c r="S797" s="15">
        <f t="shared" si="54"/>
        <v>41887.383356481485</v>
      </c>
      <c r="T797" s="15">
        <f t="shared" si="55"/>
        <v>41917.383356481485</v>
      </c>
    </row>
    <row r="798" spans="1:20" ht="48" x14ac:dyDescent="0.2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17">
        <f t="shared" si="52"/>
        <v>1</v>
      </c>
      <c r="P798">
        <f t="shared" si="53"/>
        <v>120</v>
      </c>
      <c r="Q798" s="12" t="s">
        <v>8308</v>
      </c>
      <c r="R798" t="s">
        <v>8312</v>
      </c>
      <c r="S798" s="15">
        <f t="shared" si="54"/>
        <v>42195.643865740742</v>
      </c>
      <c r="T798" s="15">
        <f t="shared" si="55"/>
        <v>42236.837499999994</v>
      </c>
    </row>
    <row r="799" spans="1:20" ht="32" x14ac:dyDescent="0.2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17">
        <f t="shared" si="52"/>
        <v>1</v>
      </c>
      <c r="P799">
        <f t="shared" si="53"/>
        <v>125</v>
      </c>
      <c r="Q799" s="12" t="s">
        <v>8308</v>
      </c>
      <c r="R799" t="s">
        <v>8312</v>
      </c>
      <c r="S799" s="15">
        <f t="shared" si="54"/>
        <v>42106.666018518517</v>
      </c>
      <c r="T799" s="15">
        <f t="shared" si="55"/>
        <v>42155.395138888889</v>
      </c>
    </row>
    <row r="800" spans="1:20" ht="48" x14ac:dyDescent="0.2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17">
        <f t="shared" si="52"/>
        <v>1</v>
      </c>
      <c r="P800">
        <f t="shared" si="53"/>
        <v>35.83</v>
      </c>
      <c r="Q800" s="12" t="s">
        <v>8308</v>
      </c>
      <c r="R800" t="s">
        <v>8314</v>
      </c>
      <c r="S800" s="15">
        <f t="shared" si="54"/>
        <v>41863.260381944441</v>
      </c>
      <c r="T800" s="15">
        <f t="shared" si="55"/>
        <v>41893.260381944441</v>
      </c>
    </row>
    <row r="801" spans="1:20" ht="48" x14ac:dyDescent="0.2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17">
        <f t="shared" si="52"/>
        <v>1</v>
      </c>
      <c r="P801">
        <f t="shared" si="53"/>
        <v>11.77</v>
      </c>
      <c r="Q801" s="12" t="s">
        <v>8308</v>
      </c>
      <c r="R801" t="s">
        <v>8314</v>
      </c>
      <c r="S801" s="15">
        <f t="shared" si="54"/>
        <v>41400.92627314815</v>
      </c>
      <c r="T801" s="15">
        <f t="shared" si="55"/>
        <v>41430.92627314815</v>
      </c>
    </row>
    <row r="802" spans="1:20" ht="48" x14ac:dyDescent="0.2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17">
        <f t="shared" si="52"/>
        <v>1</v>
      </c>
      <c r="P802">
        <f t="shared" si="53"/>
        <v>16.63</v>
      </c>
      <c r="Q802" s="12" t="s">
        <v>8308</v>
      </c>
      <c r="R802" t="s">
        <v>8314</v>
      </c>
      <c r="S802" s="15">
        <f t="shared" si="54"/>
        <v>42400.711967592593</v>
      </c>
      <c r="T802" s="15">
        <f t="shared" si="55"/>
        <v>42430.711967592593</v>
      </c>
    </row>
    <row r="803" spans="1:20" ht="48" x14ac:dyDescent="0.2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17">
        <f t="shared" si="52"/>
        <v>1</v>
      </c>
      <c r="P803">
        <f t="shared" si="53"/>
        <v>56.57</v>
      </c>
      <c r="Q803" s="12" t="s">
        <v>8308</v>
      </c>
      <c r="R803" t="s">
        <v>8314</v>
      </c>
      <c r="S803" s="15">
        <f t="shared" si="54"/>
        <v>41654.946759259255</v>
      </c>
      <c r="T803" s="15">
        <f t="shared" si="55"/>
        <v>41684.946759259255</v>
      </c>
    </row>
    <row r="804" spans="1:20" ht="48" x14ac:dyDescent="0.2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17">
        <f t="shared" si="52"/>
        <v>1</v>
      </c>
      <c r="P804">
        <f t="shared" si="53"/>
        <v>16.399999999999999</v>
      </c>
      <c r="Q804" s="12" t="s">
        <v>8308</v>
      </c>
      <c r="R804" t="s">
        <v>8314</v>
      </c>
      <c r="S804" s="15">
        <f t="shared" si="54"/>
        <v>41938.717256944445</v>
      </c>
      <c r="T804" s="15">
        <f t="shared" si="55"/>
        <v>41969.551388888889</v>
      </c>
    </row>
    <row r="805" spans="1:20" ht="48" x14ac:dyDescent="0.2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17">
        <f t="shared" si="52"/>
        <v>1</v>
      </c>
      <c r="P805">
        <f t="shared" si="53"/>
        <v>20.329999999999998</v>
      </c>
      <c r="Q805" s="12" t="s">
        <v>8308</v>
      </c>
      <c r="R805" t="s">
        <v>8314</v>
      </c>
      <c r="S805" s="15">
        <f t="shared" si="54"/>
        <v>41547.694456018515</v>
      </c>
      <c r="T805" s="15">
        <f t="shared" si="55"/>
        <v>41569.165972222225</v>
      </c>
    </row>
    <row r="806" spans="1:20" ht="48" x14ac:dyDescent="0.2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17">
        <f t="shared" si="52"/>
        <v>1</v>
      </c>
      <c r="P806">
        <f t="shared" si="53"/>
        <v>15.2</v>
      </c>
      <c r="Q806" s="12" t="s">
        <v>8308</v>
      </c>
      <c r="R806" t="s">
        <v>8314</v>
      </c>
      <c r="S806" s="15">
        <f t="shared" si="54"/>
        <v>41129.942870370374</v>
      </c>
      <c r="T806" s="15">
        <f t="shared" si="55"/>
        <v>41159.942870370374</v>
      </c>
    </row>
    <row r="807" spans="1:20" ht="48" x14ac:dyDescent="0.2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17">
        <f t="shared" si="52"/>
        <v>1</v>
      </c>
      <c r="P807">
        <f t="shared" si="53"/>
        <v>25.5</v>
      </c>
      <c r="Q807" s="12" t="s">
        <v>8308</v>
      </c>
      <c r="R807" t="s">
        <v>8314</v>
      </c>
      <c r="S807" s="15">
        <f t="shared" si="54"/>
        <v>41605.167696759258</v>
      </c>
      <c r="T807" s="15">
        <f t="shared" si="55"/>
        <v>41655.166666666664</v>
      </c>
    </row>
    <row r="808" spans="1:20" ht="16" x14ac:dyDescent="0.2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17">
        <f t="shared" si="52"/>
        <v>1</v>
      </c>
      <c r="P808">
        <f t="shared" si="53"/>
        <v>10</v>
      </c>
      <c r="Q808" s="12" t="s">
        <v>8308</v>
      </c>
      <c r="R808" t="s">
        <v>8314</v>
      </c>
      <c r="S808" s="15">
        <f t="shared" si="54"/>
        <v>41945.037789351853</v>
      </c>
      <c r="T808" s="15">
        <f t="shared" si="55"/>
        <v>41998.208333333328</v>
      </c>
    </row>
    <row r="809" spans="1:20" ht="48" x14ac:dyDescent="0.2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17">
        <f t="shared" si="52"/>
        <v>1</v>
      </c>
      <c r="P809">
        <f t="shared" si="53"/>
        <v>57.5</v>
      </c>
      <c r="Q809" s="12" t="s">
        <v>8308</v>
      </c>
      <c r="R809" t="s">
        <v>8314</v>
      </c>
      <c r="S809" s="15">
        <f t="shared" si="54"/>
        <v>40956.553530092591</v>
      </c>
      <c r="T809" s="15">
        <f t="shared" si="55"/>
        <v>40986.511863425927</v>
      </c>
    </row>
    <row r="810" spans="1:20" ht="48" x14ac:dyDescent="0.2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17">
        <f t="shared" si="52"/>
        <v>1</v>
      </c>
      <c r="P810">
        <f t="shared" si="53"/>
        <v>67</v>
      </c>
      <c r="Q810" s="12" t="s">
        <v>8308</v>
      </c>
      <c r="R810" t="s">
        <v>8314</v>
      </c>
      <c r="S810" s="15">
        <f t="shared" si="54"/>
        <v>40949.98364583333</v>
      </c>
      <c r="T810" s="15">
        <f t="shared" si="55"/>
        <v>41009.941979166666</v>
      </c>
    </row>
    <row r="811" spans="1:20" ht="48" x14ac:dyDescent="0.2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17">
        <f t="shared" si="52"/>
        <v>1</v>
      </c>
      <c r="P811">
        <f t="shared" si="53"/>
        <v>133.33000000000001</v>
      </c>
      <c r="Q811" s="12" t="s">
        <v>8308</v>
      </c>
      <c r="R811" t="s">
        <v>8314</v>
      </c>
      <c r="S811" s="15">
        <f t="shared" si="54"/>
        <v>40995.024317129632</v>
      </c>
      <c r="T811" s="15">
        <f t="shared" si="55"/>
        <v>41054.593055555553</v>
      </c>
    </row>
    <row r="812" spans="1:20" ht="48" x14ac:dyDescent="0.2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17">
        <f t="shared" si="52"/>
        <v>1</v>
      </c>
      <c r="P812">
        <f t="shared" si="53"/>
        <v>68.33</v>
      </c>
      <c r="Q812" s="12" t="s">
        <v>8308</v>
      </c>
      <c r="R812" t="s">
        <v>8314</v>
      </c>
      <c r="S812" s="15">
        <f t="shared" si="54"/>
        <v>42738.615289351852</v>
      </c>
      <c r="T812" s="15">
        <f t="shared" si="55"/>
        <v>42768.615289351852</v>
      </c>
    </row>
    <row r="813" spans="1:20" ht="48" x14ac:dyDescent="0.2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17">
        <f t="shared" si="52"/>
        <v>1</v>
      </c>
      <c r="P813">
        <f t="shared" si="53"/>
        <v>25</v>
      </c>
      <c r="Q813" s="12" t="s">
        <v>8317</v>
      </c>
      <c r="R813" t="s">
        <v>8318</v>
      </c>
      <c r="S813" s="15">
        <f t="shared" si="54"/>
        <v>42276.046689814815</v>
      </c>
      <c r="T813" s="15">
        <f t="shared" si="55"/>
        <v>42306.046689814815</v>
      </c>
    </row>
    <row r="814" spans="1:20" ht="48" x14ac:dyDescent="0.2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17">
        <f t="shared" si="52"/>
        <v>1</v>
      </c>
      <c r="P814">
        <f t="shared" si="53"/>
        <v>3</v>
      </c>
      <c r="Q814" s="12" t="s">
        <v>8317</v>
      </c>
      <c r="R814" t="s">
        <v>8318</v>
      </c>
      <c r="S814" s="15">
        <f t="shared" si="54"/>
        <v>42525.656944444447</v>
      </c>
      <c r="T814" s="15">
        <f t="shared" si="55"/>
        <v>42555.656944444447</v>
      </c>
    </row>
    <row r="815" spans="1:20" ht="48" x14ac:dyDescent="0.2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17">
        <f t="shared" si="52"/>
        <v>1</v>
      </c>
      <c r="P815">
        <f t="shared" si="53"/>
        <v>8.75</v>
      </c>
      <c r="Q815" s="12" t="s">
        <v>8317</v>
      </c>
      <c r="R815" t="s">
        <v>8318</v>
      </c>
      <c r="S815" s="15">
        <f t="shared" si="54"/>
        <v>42753.678761574076</v>
      </c>
      <c r="T815" s="15">
        <f t="shared" si="55"/>
        <v>42766.208333333328</v>
      </c>
    </row>
    <row r="816" spans="1:20" ht="48" x14ac:dyDescent="0.2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17">
        <f t="shared" si="52"/>
        <v>1</v>
      </c>
      <c r="P816">
        <f t="shared" si="53"/>
        <v>68.3</v>
      </c>
      <c r="Q816" s="12" t="s">
        <v>8317</v>
      </c>
      <c r="R816" t="s">
        <v>8318</v>
      </c>
      <c r="S816" s="15">
        <f t="shared" si="54"/>
        <v>42676.942164351851</v>
      </c>
      <c r="T816" s="15">
        <f t="shared" si="55"/>
        <v>42706.983831018515</v>
      </c>
    </row>
    <row r="817" spans="1:20" ht="64" x14ac:dyDescent="0.2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17">
        <f t="shared" si="52"/>
        <v>1</v>
      </c>
      <c r="P817">
        <f t="shared" si="53"/>
        <v>49</v>
      </c>
      <c r="Q817" s="12" t="s">
        <v>8317</v>
      </c>
      <c r="R817" t="s">
        <v>8318</v>
      </c>
      <c r="S817" s="15">
        <f t="shared" si="54"/>
        <v>42348.9215625</v>
      </c>
      <c r="T817" s="15">
        <f t="shared" si="55"/>
        <v>42385.458333333328</v>
      </c>
    </row>
    <row r="818" spans="1:20" ht="48" x14ac:dyDescent="0.2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17">
        <f t="shared" si="52"/>
        <v>1</v>
      </c>
      <c r="P818">
        <f t="shared" si="53"/>
        <v>20</v>
      </c>
      <c r="Q818" s="12" t="s">
        <v>8317</v>
      </c>
      <c r="R818" t="s">
        <v>8318</v>
      </c>
      <c r="S818" s="15">
        <f t="shared" si="54"/>
        <v>42340.847361111111</v>
      </c>
      <c r="T818" s="15">
        <f t="shared" si="55"/>
        <v>42370.847361111111</v>
      </c>
    </row>
    <row r="819" spans="1:20" ht="48" x14ac:dyDescent="0.2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17">
        <f t="shared" si="52"/>
        <v>1</v>
      </c>
      <c r="P819">
        <f t="shared" si="53"/>
        <v>20</v>
      </c>
      <c r="Q819" s="12" t="s">
        <v>8317</v>
      </c>
      <c r="R819" t="s">
        <v>8318</v>
      </c>
      <c r="S819" s="15">
        <f t="shared" si="54"/>
        <v>42632.443368055552</v>
      </c>
      <c r="T819" s="15">
        <f t="shared" si="55"/>
        <v>42662.443368055552</v>
      </c>
    </row>
    <row r="820" spans="1:20" ht="32" x14ac:dyDescent="0.2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17">
        <f t="shared" si="52"/>
        <v>1</v>
      </c>
      <c r="P820">
        <f t="shared" si="53"/>
        <v>35</v>
      </c>
      <c r="Q820" s="12" t="s">
        <v>8317</v>
      </c>
      <c r="R820" t="s">
        <v>8318</v>
      </c>
      <c r="S820" s="15">
        <f t="shared" si="54"/>
        <v>41968.852118055554</v>
      </c>
      <c r="T820" s="15">
        <f t="shared" si="55"/>
        <v>41998.852118055554</v>
      </c>
    </row>
    <row r="821" spans="1:20" ht="32" x14ac:dyDescent="0.2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17">
        <f t="shared" si="52"/>
        <v>1</v>
      </c>
      <c r="P821">
        <f t="shared" si="53"/>
        <v>5</v>
      </c>
      <c r="Q821" s="12" t="s">
        <v>8317</v>
      </c>
      <c r="R821" t="s">
        <v>8318</v>
      </c>
      <c r="S821" s="15">
        <f t="shared" si="54"/>
        <v>42049.716620370367</v>
      </c>
      <c r="T821" s="15">
        <f t="shared" si="55"/>
        <v>42079.674953703703</v>
      </c>
    </row>
    <row r="822" spans="1:20" ht="48" x14ac:dyDescent="0.2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17">
        <f t="shared" si="52"/>
        <v>1</v>
      </c>
      <c r="P822">
        <f t="shared" si="53"/>
        <v>14</v>
      </c>
      <c r="Q822" s="12" t="s">
        <v>8317</v>
      </c>
      <c r="R822" t="s">
        <v>8318</v>
      </c>
      <c r="S822" s="15">
        <f t="shared" si="54"/>
        <v>42020.854247685187</v>
      </c>
      <c r="T822" s="15">
        <f t="shared" si="55"/>
        <v>42050.854247685187</v>
      </c>
    </row>
    <row r="823" spans="1:20" ht="48" x14ac:dyDescent="0.2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17">
        <f t="shared" si="52"/>
        <v>1</v>
      </c>
      <c r="P823">
        <f t="shared" si="53"/>
        <v>23.33</v>
      </c>
      <c r="Q823" s="12" t="s">
        <v>8317</v>
      </c>
      <c r="R823" t="s">
        <v>8318</v>
      </c>
      <c r="S823" s="15">
        <f t="shared" si="54"/>
        <v>41969.858090277776</v>
      </c>
      <c r="T823" s="15">
        <f t="shared" si="55"/>
        <v>41999.858090277776</v>
      </c>
    </row>
    <row r="824" spans="1:20" ht="48" x14ac:dyDescent="0.2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17">
        <f t="shared" si="52"/>
        <v>1</v>
      </c>
      <c r="P824">
        <f t="shared" si="53"/>
        <v>292.2</v>
      </c>
      <c r="Q824" s="12" t="s">
        <v>8317</v>
      </c>
      <c r="R824" t="s">
        <v>8318</v>
      </c>
      <c r="S824" s="15">
        <f t="shared" si="54"/>
        <v>42140.921064814815</v>
      </c>
      <c r="T824" s="15">
        <f t="shared" si="55"/>
        <v>42170.921064814815</v>
      </c>
    </row>
    <row r="825" spans="1:20" ht="48" x14ac:dyDescent="0.2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17">
        <f t="shared" si="52"/>
        <v>1</v>
      </c>
      <c r="P825">
        <f t="shared" si="53"/>
        <v>5</v>
      </c>
      <c r="Q825" s="12" t="s">
        <v>8317</v>
      </c>
      <c r="R825" t="s">
        <v>8318</v>
      </c>
      <c r="S825" s="15">
        <f t="shared" si="54"/>
        <v>42307.034074074079</v>
      </c>
      <c r="T825" s="15">
        <f t="shared" si="55"/>
        <v>42337.075740740736</v>
      </c>
    </row>
    <row r="826" spans="1:20" ht="48" x14ac:dyDescent="0.2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17">
        <f t="shared" si="52"/>
        <v>1</v>
      </c>
      <c r="P826">
        <f t="shared" si="53"/>
        <v>300</v>
      </c>
      <c r="Q826" s="12" t="s">
        <v>8317</v>
      </c>
      <c r="R826" t="s">
        <v>8318</v>
      </c>
      <c r="S826" s="15">
        <f t="shared" si="54"/>
        <v>41831.716874999998</v>
      </c>
      <c r="T826" s="15">
        <f t="shared" si="55"/>
        <v>41876.716874999998</v>
      </c>
    </row>
    <row r="827" spans="1:20" ht="48" x14ac:dyDescent="0.2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17">
        <f t="shared" si="52"/>
        <v>1</v>
      </c>
      <c r="P827">
        <f t="shared" si="53"/>
        <v>87</v>
      </c>
      <c r="Q827" s="12" t="s">
        <v>8317</v>
      </c>
      <c r="R827" t="s">
        <v>8318</v>
      </c>
      <c r="S827" s="15">
        <f t="shared" si="54"/>
        <v>42528.987696759257</v>
      </c>
      <c r="T827" s="15">
        <f t="shared" si="55"/>
        <v>42558.987696759257</v>
      </c>
    </row>
    <row r="828" spans="1:20" ht="32" x14ac:dyDescent="0.2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17">
        <f t="shared" si="52"/>
        <v>1</v>
      </c>
      <c r="P828">
        <f t="shared" si="53"/>
        <v>76.67</v>
      </c>
      <c r="Q828" s="12" t="s">
        <v>8317</v>
      </c>
      <c r="R828" t="s">
        <v>8318</v>
      </c>
      <c r="S828" s="15">
        <f t="shared" si="54"/>
        <v>42489.772326388891</v>
      </c>
      <c r="T828" s="15">
        <f t="shared" si="55"/>
        <v>42518.772326388891</v>
      </c>
    </row>
    <row r="829" spans="1:20" ht="48" x14ac:dyDescent="0.2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17">
        <f t="shared" si="52"/>
        <v>1</v>
      </c>
      <c r="P829">
        <f t="shared" si="53"/>
        <v>10.56</v>
      </c>
      <c r="Q829" s="12" t="s">
        <v>8317</v>
      </c>
      <c r="R829" t="s">
        <v>8319</v>
      </c>
      <c r="S829" s="15">
        <f t="shared" si="54"/>
        <v>42636.645358796297</v>
      </c>
      <c r="T829" s="15">
        <f t="shared" si="55"/>
        <v>42666.645358796297</v>
      </c>
    </row>
    <row r="830" spans="1:20" ht="64" x14ac:dyDescent="0.2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17">
        <f t="shared" si="52"/>
        <v>1</v>
      </c>
      <c r="P830">
        <f t="shared" si="53"/>
        <v>61.29</v>
      </c>
      <c r="Q830" s="12" t="s">
        <v>8317</v>
      </c>
      <c r="R830" t="s">
        <v>8319</v>
      </c>
      <c r="S830" s="15">
        <f t="shared" si="54"/>
        <v>42012.768298611118</v>
      </c>
      <c r="T830" s="15">
        <f t="shared" si="55"/>
        <v>42042.768298611118</v>
      </c>
    </row>
    <row r="831" spans="1:20" ht="48" x14ac:dyDescent="0.2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17">
        <f t="shared" si="52"/>
        <v>1</v>
      </c>
      <c r="P831">
        <f t="shared" si="53"/>
        <v>99.33</v>
      </c>
      <c r="Q831" s="12" t="s">
        <v>8317</v>
      </c>
      <c r="R831" t="s">
        <v>8319</v>
      </c>
      <c r="S831" s="15">
        <f t="shared" si="54"/>
        <v>42634.900046296301</v>
      </c>
      <c r="T831" s="15">
        <f t="shared" si="55"/>
        <v>42674.900046296301</v>
      </c>
    </row>
    <row r="832" spans="1:20" ht="48" x14ac:dyDescent="0.2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17">
        <f t="shared" si="52"/>
        <v>1</v>
      </c>
      <c r="P832">
        <f t="shared" si="53"/>
        <v>26</v>
      </c>
      <c r="Q832" s="12" t="s">
        <v>8317</v>
      </c>
      <c r="R832" t="s">
        <v>8319</v>
      </c>
      <c r="S832" s="15">
        <f t="shared" si="54"/>
        <v>42158.028310185182</v>
      </c>
      <c r="T832" s="15">
        <f t="shared" si="55"/>
        <v>42186.028310185182</v>
      </c>
    </row>
    <row r="833" spans="1:20" ht="48" x14ac:dyDescent="0.2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17">
        <f t="shared" si="52"/>
        <v>1</v>
      </c>
      <c r="P833">
        <f t="shared" si="53"/>
        <v>90.86</v>
      </c>
      <c r="Q833" s="12" t="s">
        <v>8317</v>
      </c>
      <c r="R833" t="s">
        <v>8319</v>
      </c>
      <c r="S833" s="15">
        <f t="shared" si="54"/>
        <v>41913.521064814813</v>
      </c>
      <c r="T833" s="15">
        <f t="shared" si="55"/>
        <v>41943.521064814813</v>
      </c>
    </row>
    <row r="834" spans="1:20" ht="48" x14ac:dyDescent="0.2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17">
        <f t="shared" si="52"/>
        <v>1</v>
      </c>
      <c r="P834">
        <f t="shared" si="53"/>
        <v>120.25</v>
      </c>
      <c r="Q834" s="12" t="s">
        <v>8317</v>
      </c>
      <c r="R834" t="s">
        <v>8319</v>
      </c>
      <c r="S834" s="15">
        <f t="shared" si="54"/>
        <v>42726.192916666667</v>
      </c>
      <c r="T834" s="15">
        <f t="shared" si="55"/>
        <v>42786.192916666667</v>
      </c>
    </row>
    <row r="835" spans="1:20" ht="32" x14ac:dyDescent="0.2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17">
        <f t="shared" si="52"/>
        <v>1</v>
      </c>
      <c r="P835">
        <f t="shared" si="53"/>
        <v>195.4</v>
      </c>
      <c r="Q835" s="12" t="s">
        <v>8317</v>
      </c>
      <c r="R835" t="s">
        <v>8319</v>
      </c>
      <c r="S835" s="15">
        <f t="shared" si="54"/>
        <v>42726.491643518515</v>
      </c>
      <c r="T835" s="15">
        <f t="shared" si="55"/>
        <v>42756.491643518515</v>
      </c>
    </row>
    <row r="836" spans="1:20" ht="48" x14ac:dyDescent="0.2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17">
        <f t="shared" si="52"/>
        <v>1</v>
      </c>
      <c r="P836">
        <f t="shared" si="53"/>
        <v>199</v>
      </c>
      <c r="Q836" s="12" t="s">
        <v>8317</v>
      </c>
      <c r="R836" t="s">
        <v>8319</v>
      </c>
      <c r="S836" s="15">
        <f t="shared" si="54"/>
        <v>42496.529305555552</v>
      </c>
      <c r="T836" s="15">
        <f t="shared" si="55"/>
        <v>42526.529305555552</v>
      </c>
    </row>
    <row r="837" spans="1:20" ht="48" x14ac:dyDescent="0.2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17">
        <f t="shared" si="52"/>
        <v>1</v>
      </c>
      <c r="P837">
        <f t="shared" si="53"/>
        <v>22.5</v>
      </c>
      <c r="Q837" s="12" t="s">
        <v>8317</v>
      </c>
      <c r="R837" t="s">
        <v>8319</v>
      </c>
      <c r="S837" s="15">
        <f t="shared" si="54"/>
        <v>42752.845451388886</v>
      </c>
      <c r="T837" s="15">
        <f t="shared" si="55"/>
        <v>42784.249305555553</v>
      </c>
    </row>
    <row r="838" spans="1:20" ht="48" x14ac:dyDescent="0.2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17">
        <f t="shared" si="52"/>
        <v>1</v>
      </c>
      <c r="P838">
        <f t="shared" si="53"/>
        <v>19.399999999999999</v>
      </c>
      <c r="Q838" s="12" t="s">
        <v>8317</v>
      </c>
      <c r="R838" t="s">
        <v>8319</v>
      </c>
      <c r="S838" s="15">
        <f t="shared" si="54"/>
        <v>42409.040231481486</v>
      </c>
      <c r="T838" s="15">
        <f t="shared" si="55"/>
        <v>42423.040231481486</v>
      </c>
    </row>
    <row r="839" spans="1:20" ht="48" x14ac:dyDescent="0.2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17">
        <f t="shared" si="52"/>
        <v>1</v>
      </c>
      <c r="P839">
        <f t="shared" si="53"/>
        <v>16</v>
      </c>
      <c r="Q839" s="12" t="s">
        <v>8320</v>
      </c>
      <c r="R839" t="s">
        <v>8322</v>
      </c>
      <c r="S839" s="15">
        <f t="shared" si="54"/>
        <v>42100.735937499994</v>
      </c>
      <c r="T839" s="15">
        <f t="shared" si="55"/>
        <v>42134.959027777775</v>
      </c>
    </row>
    <row r="840" spans="1:20" ht="48" x14ac:dyDescent="0.2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17">
        <f t="shared" si="52"/>
        <v>1</v>
      </c>
      <c r="P840">
        <f t="shared" si="53"/>
        <v>7</v>
      </c>
      <c r="Q840" s="12" t="s">
        <v>8320</v>
      </c>
      <c r="R840" t="s">
        <v>8322</v>
      </c>
      <c r="S840" s="15">
        <f t="shared" si="54"/>
        <v>41456.981215277774</v>
      </c>
      <c r="T840" s="15">
        <f t="shared" si="55"/>
        <v>41486.981215277774</v>
      </c>
    </row>
    <row r="841" spans="1:20" ht="48" x14ac:dyDescent="0.2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17">
        <f t="shared" si="52"/>
        <v>1</v>
      </c>
      <c r="P841">
        <f t="shared" si="53"/>
        <v>32.5</v>
      </c>
      <c r="Q841" s="12" t="s">
        <v>8323</v>
      </c>
      <c r="R841" t="s">
        <v>8326</v>
      </c>
      <c r="S841" s="15">
        <f t="shared" si="54"/>
        <v>40567.825543981482</v>
      </c>
      <c r="T841" s="15">
        <f t="shared" si="55"/>
        <v>40612.825543981482</v>
      </c>
    </row>
    <row r="842" spans="1:20" ht="32" x14ac:dyDescent="0.2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17">
        <f t="shared" si="52"/>
        <v>1</v>
      </c>
      <c r="P842">
        <f t="shared" si="53"/>
        <v>9</v>
      </c>
      <c r="Q842" s="12" t="s">
        <v>8323</v>
      </c>
      <c r="R842" t="s">
        <v>8326</v>
      </c>
      <c r="S842" s="15">
        <f t="shared" si="54"/>
        <v>41184.167129629634</v>
      </c>
      <c r="T842" s="15">
        <f t="shared" si="55"/>
        <v>41224.208796296298</v>
      </c>
    </row>
    <row r="843" spans="1:20" ht="48" x14ac:dyDescent="0.2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17">
        <f t="shared" si="52"/>
        <v>1</v>
      </c>
      <c r="P843">
        <f t="shared" si="53"/>
        <v>32.5</v>
      </c>
      <c r="Q843" s="12" t="s">
        <v>8323</v>
      </c>
      <c r="R843" t="s">
        <v>8326</v>
      </c>
      <c r="S843" s="15">
        <f t="shared" si="54"/>
        <v>40505.232916666668</v>
      </c>
      <c r="T843" s="15">
        <f t="shared" si="55"/>
        <v>40535.232916666668</v>
      </c>
    </row>
    <row r="844" spans="1:20" ht="48" x14ac:dyDescent="0.2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17">
        <f t="shared" si="52"/>
        <v>1</v>
      </c>
      <c r="P844">
        <f t="shared" si="53"/>
        <v>30</v>
      </c>
      <c r="Q844" s="12" t="s">
        <v>8323</v>
      </c>
      <c r="R844" t="s">
        <v>8327</v>
      </c>
      <c r="S844" s="15">
        <f t="shared" si="54"/>
        <v>40877.25099537037</v>
      </c>
      <c r="T844" s="15">
        <f t="shared" si="55"/>
        <v>40922.25099537037</v>
      </c>
    </row>
    <row r="845" spans="1:20" ht="48" x14ac:dyDescent="0.2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17">
        <f t="shared" si="52"/>
        <v>1</v>
      </c>
      <c r="P845">
        <f t="shared" si="53"/>
        <v>10</v>
      </c>
      <c r="Q845" s="12" t="s">
        <v>8323</v>
      </c>
      <c r="R845" t="s">
        <v>8327</v>
      </c>
      <c r="S845" s="15">
        <f t="shared" si="54"/>
        <v>40981.802615740737</v>
      </c>
      <c r="T845" s="15">
        <f t="shared" si="55"/>
        <v>41041.104861111111</v>
      </c>
    </row>
    <row r="846" spans="1:20" ht="48" x14ac:dyDescent="0.2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17">
        <f t="shared" si="52"/>
        <v>1</v>
      </c>
      <c r="P846">
        <f t="shared" si="53"/>
        <v>15</v>
      </c>
      <c r="Q846" s="12" t="s">
        <v>8323</v>
      </c>
      <c r="R846" t="s">
        <v>8326</v>
      </c>
      <c r="S846" s="15">
        <f t="shared" si="54"/>
        <v>41194.109340277777</v>
      </c>
      <c r="T846" s="15">
        <f t="shared" si="55"/>
        <v>41254.151006944441</v>
      </c>
    </row>
    <row r="847" spans="1:20" ht="48" x14ac:dyDescent="0.2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17">
        <f t="shared" si="52"/>
        <v>1</v>
      </c>
      <c r="P847">
        <f t="shared" si="53"/>
        <v>30</v>
      </c>
      <c r="Q847" s="12" t="s">
        <v>8323</v>
      </c>
      <c r="R847" t="s">
        <v>8326</v>
      </c>
      <c r="S847" s="15">
        <f t="shared" si="54"/>
        <v>41802.94363425926</v>
      </c>
      <c r="T847" s="15">
        <f t="shared" si="55"/>
        <v>41834.104166666664</v>
      </c>
    </row>
    <row r="848" spans="1:20" ht="16" x14ac:dyDescent="0.2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17">
        <f t="shared" si="52"/>
        <v>1</v>
      </c>
      <c r="P848">
        <f t="shared" si="53"/>
        <v>100</v>
      </c>
      <c r="Q848" s="12" t="s">
        <v>8323</v>
      </c>
      <c r="R848" t="s">
        <v>8326</v>
      </c>
      <c r="S848" s="15">
        <f t="shared" si="54"/>
        <v>41227.641724537039</v>
      </c>
      <c r="T848" s="15">
        <f t="shared" si="55"/>
        <v>41262.641724537039</v>
      </c>
    </row>
    <row r="849" spans="1:20" ht="48" x14ac:dyDescent="0.2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17">
        <f t="shared" si="52"/>
        <v>1</v>
      </c>
      <c r="P849">
        <f t="shared" si="53"/>
        <v>25</v>
      </c>
      <c r="Q849" s="12" t="s">
        <v>8323</v>
      </c>
      <c r="R849" t="s">
        <v>8326</v>
      </c>
      <c r="S849" s="15">
        <f t="shared" si="54"/>
        <v>42368.333668981482</v>
      </c>
      <c r="T849" s="15">
        <f t="shared" si="55"/>
        <v>42398.333668981482</v>
      </c>
    </row>
    <row r="850" spans="1:20" ht="48" x14ac:dyDescent="0.2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17">
        <f t="shared" si="52"/>
        <v>1</v>
      </c>
      <c r="P850">
        <f t="shared" si="53"/>
        <v>20</v>
      </c>
      <c r="Q850" s="12" t="s">
        <v>8323</v>
      </c>
      <c r="R850" t="s">
        <v>8326</v>
      </c>
      <c r="S850" s="15">
        <f t="shared" si="54"/>
        <v>41551.798113425924</v>
      </c>
      <c r="T850" s="15">
        <f t="shared" si="55"/>
        <v>41581.839780092596</v>
      </c>
    </row>
    <row r="851" spans="1:20" ht="48" x14ac:dyDescent="0.2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17">
        <f t="shared" si="52"/>
        <v>1</v>
      </c>
      <c r="P851">
        <f t="shared" si="53"/>
        <v>20</v>
      </c>
      <c r="Q851" s="12" t="s">
        <v>8323</v>
      </c>
      <c r="R851" t="s">
        <v>8326</v>
      </c>
      <c r="S851" s="15">
        <f t="shared" si="54"/>
        <v>41416.763171296298</v>
      </c>
      <c r="T851" s="15">
        <f t="shared" si="55"/>
        <v>41455.831944444442</v>
      </c>
    </row>
    <row r="852" spans="1:20" ht="48" x14ac:dyDescent="0.2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17">
        <f t="shared" si="52"/>
        <v>1</v>
      </c>
      <c r="P852">
        <f t="shared" si="53"/>
        <v>39</v>
      </c>
      <c r="Q852" s="12" t="s">
        <v>8317</v>
      </c>
      <c r="R852" t="s">
        <v>8319</v>
      </c>
      <c r="S852" s="15">
        <f t="shared" si="54"/>
        <v>42361.043703703705</v>
      </c>
      <c r="T852" s="15">
        <f t="shared" si="55"/>
        <v>42421.043703703705</v>
      </c>
    </row>
    <row r="853" spans="1:20" ht="48" x14ac:dyDescent="0.2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17">
        <f t="shared" si="52"/>
        <v>1</v>
      </c>
      <c r="P853">
        <f t="shared" si="53"/>
        <v>25.2</v>
      </c>
      <c r="Q853" s="12" t="s">
        <v>8317</v>
      </c>
      <c r="R853" t="s">
        <v>8319</v>
      </c>
      <c r="S853" s="15">
        <f t="shared" si="54"/>
        <v>41999.164340277777</v>
      </c>
      <c r="T853" s="15">
        <f t="shared" si="55"/>
        <v>42029.164340277777</v>
      </c>
    </row>
    <row r="854" spans="1:20" ht="32" x14ac:dyDescent="0.2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17">
        <f t="shared" ref="O854:O917" si="56">ROUND(E854/D854*100,0)</f>
        <v>1</v>
      </c>
      <c r="P854">
        <f t="shared" ref="P854:P917" si="57">IFERROR(ROUND(E854/L854, 2), 0)</f>
        <v>41.89</v>
      </c>
      <c r="Q854" s="12" t="s">
        <v>8317</v>
      </c>
      <c r="R854" t="s">
        <v>8319</v>
      </c>
      <c r="S854" s="15">
        <f t="shared" ref="S854:S917" si="58">(((J854/60/60/24)+DATE(1970,1,1)))</f>
        <v>42625.635636574079</v>
      </c>
      <c r="T854" s="15">
        <f t="shared" ref="T854:T917" si="59">(((I854/60/60/24)+DATE(1970,1,1)))</f>
        <v>42660.635636574079</v>
      </c>
    </row>
    <row r="855" spans="1:20" ht="48" x14ac:dyDescent="0.2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17">
        <f t="shared" si="56"/>
        <v>1</v>
      </c>
      <c r="P855">
        <f t="shared" si="57"/>
        <v>30.31</v>
      </c>
      <c r="Q855" s="12" t="s">
        <v>8317</v>
      </c>
      <c r="R855" t="s">
        <v>8319</v>
      </c>
      <c r="S855" s="15">
        <f t="shared" si="58"/>
        <v>42208.628692129627</v>
      </c>
      <c r="T855" s="15">
        <f t="shared" si="59"/>
        <v>42248.628692129627</v>
      </c>
    </row>
    <row r="856" spans="1:20" ht="48" x14ac:dyDescent="0.2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17">
        <f t="shared" si="56"/>
        <v>1</v>
      </c>
      <c r="P856">
        <f t="shared" si="57"/>
        <v>49.67</v>
      </c>
      <c r="Q856" s="12" t="s">
        <v>8317</v>
      </c>
      <c r="R856" t="s">
        <v>8319</v>
      </c>
      <c r="S856" s="15">
        <f t="shared" si="58"/>
        <v>42637.016736111109</v>
      </c>
      <c r="T856" s="15">
        <f t="shared" si="59"/>
        <v>42669.165972222225</v>
      </c>
    </row>
    <row r="857" spans="1:20" ht="48" x14ac:dyDescent="0.2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17">
        <f t="shared" si="56"/>
        <v>1</v>
      </c>
      <c r="P857">
        <f t="shared" si="57"/>
        <v>26.5</v>
      </c>
      <c r="Q857" s="12" t="s">
        <v>8317</v>
      </c>
      <c r="R857" t="s">
        <v>8319</v>
      </c>
      <c r="S857" s="15">
        <f t="shared" si="58"/>
        <v>41836.847615740742</v>
      </c>
      <c r="T857" s="15">
        <f t="shared" si="59"/>
        <v>41866.847615740742</v>
      </c>
    </row>
    <row r="858" spans="1:20" ht="48" x14ac:dyDescent="0.2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17">
        <f t="shared" si="56"/>
        <v>1</v>
      </c>
      <c r="P858">
        <f t="shared" si="57"/>
        <v>93.33</v>
      </c>
      <c r="Q858" s="12" t="s">
        <v>8317</v>
      </c>
      <c r="R858" t="s">
        <v>8319</v>
      </c>
      <c r="S858" s="15">
        <f t="shared" si="58"/>
        <v>42424.749490740738</v>
      </c>
      <c r="T858" s="15">
        <f t="shared" si="59"/>
        <v>42454.707824074074</v>
      </c>
    </row>
    <row r="859" spans="1:20" ht="80" x14ac:dyDescent="0.2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17">
        <f t="shared" si="56"/>
        <v>1</v>
      </c>
      <c r="P859">
        <f t="shared" si="57"/>
        <v>35.33</v>
      </c>
      <c r="Q859" s="12" t="s">
        <v>8317</v>
      </c>
      <c r="R859" t="s">
        <v>8319</v>
      </c>
      <c r="S859" s="15">
        <f t="shared" si="58"/>
        <v>42061.11583333333</v>
      </c>
      <c r="T859" s="15">
        <f t="shared" si="59"/>
        <v>42091.074166666673</v>
      </c>
    </row>
    <row r="860" spans="1:20" ht="32" x14ac:dyDescent="0.2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17">
        <f t="shared" si="56"/>
        <v>1</v>
      </c>
      <c r="P860">
        <f t="shared" si="57"/>
        <v>8.1300000000000008</v>
      </c>
      <c r="Q860" s="12" t="s">
        <v>8317</v>
      </c>
      <c r="R860" t="s">
        <v>8319</v>
      </c>
      <c r="S860" s="15">
        <f t="shared" si="58"/>
        <v>41941.10297453704</v>
      </c>
      <c r="T860" s="15">
        <f t="shared" si="59"/>
        <v>41971.144641203704</v>
      </c>
    </row>
    <row r="861" spans="1:20" ht="48" x14ac:dyDescent="0.2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17">
        <f t="shared" si="56"/>
        <v>1</v>
      </c>
      <c r="P861">
        <f t="shared" si="57"/>
        <v>53</v>
      </c>
      <c r="Q861" s="12" t="s">
        <v>8329</v>
      </c>
      <c r="R861" t="s">
        <v>8330</v>
      </c>
      <c r="S861" s="15">
        <f t="shared" si="58"/>
        <v>42598.053113425922</v>
      </c>
      <c r="T861" s="15">
        <f t="shared" si="59"/>
        <v>42638.053113425922</v>
      </c>
    </row>
    <row r="862" spans="1:20" ht="48" x14ac:dyDescent="0.2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17">
        <f t="shared" si="56"/>
        <v>1</v>
      </c>
      <c r="P862">
        <f t="shared" si="57"/>
        <v>15</v>
      </c>
      <c r="Q862" s="12" t="s">
        <v>8329</v>
      </c>
      <c r="R862" t="s">
        <v>8330</v>
      </c>
      <c r="S862" s="15">
        <f t="shared" si="58"/>
        <v>42775.172824074078</v>
      </c>
      <c r="T862" s="15">
        <f t="shared" si="59"/>
        <v>42800.172824074078</v>
      </c>
    </row>
    <row r="863" spans="1:20" ht="48" x14ac:dyDescent="0.2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17">
        <f t="shared" si="56"/>
        <v>1</v>
      </c>
      <c r="P863">
        <f t="shared" si="57"/>
        <v>50</v>
      </c>
      <c r="Q863" s="12" t="s">
        <v>8329</v>
      </c>
      <c r="R863" t="s">
        <v>8330</v>
      </c>
      <c r="S863" s="15">
        <f t="shared" si="58"/>
        <v>42079.913113425922</v>
      </c>
      <c r="T863" s="15">
        <f t="shared" si="59"/>
        <v>42109.913113425922</v>
      </c>
    </row>
    <row r="864" spans="1:20" ht="48" x14ac:dyDescent="0.2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17">
        <f t="shared" si="56"/>
        <v>1</v>
      </c>
      <c r="P864">
        <f t="shared" si="57"/>
        <v>35</v>
      </c>
      <c r="Q864" s="12" t="s">
        <v>8331</v>
      </c>
      <c r="R864" t="s">
        <v>8332</v>
      </c>
      <c r="S864" s="15">
        <f t="shared" si="58"/>
        <v>41163.011828703704</v>
      </c>
      <c r="T864" s="15">
        <f t="shared" si="59"/>
        <v>41183.011828703704</v>
      </c>
    </row>
    <row r="865" spans="1:20" ht="32" x14ac:dyDescent="0.2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17">
        <f t="shared" si="56"/>
        <v>1</v>
      </c>
      <c r="P865">
        <f t="shared" si="57"/>
        <v>10</v>
      </c>
      <c r="Q865" s="12" t="s">
        <v>8331</v>
      </c>
      <c r="R865" t="s">
        <v>8332</v>
      </c>
      <c r="S865" s="15">
        <f t="shared" si="58"/>
        <v>40802.964594907404</v>
      </c>
      <c r="T865" s="15">
        <f t="shared" si="59"/>
        <v>40832.964594907404</v>
      </c>
    </row>
    <row r="866" spans="1:20" ht="32" x14ac:dyDescent="0.2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17">
        <f t="shared" si="56"/>
        <v>1</v>
      </c>
      <c r="P866">
        <f t="shared" si="57"/>
        <v>18.670000000000002</v>
      </c>
      <c r="Q866" s="12" t="s">
        <v>8331</v>
      </c>
      <c r="R866" t="s">
        <v>8332</v>
      </c>
      <c r="S866" s="15">
        <f t="shared" si="58"/>
        <v>41101.906111111115</v>
      </c>
      <c r="T866" s="15">
        <f t="shared" si="59"/>
        <v>41131.906111111115</v>
      </c>
    </row>
    <row r="867" spans="1:20" ht="48" x14ac:dyDescent="0.2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17">
        <f t="shared" si="56"/>
        <v>1</v>
      </c>
      <c r="P867">
        <f t="shared" si="57"/>
        <v>410</v>
      </c>
      <c r="Q867" s="12" t="s">
        <v>8331</v>
      </c>
      <c r="R867" t="s">
        <v>8332</v>
      </c>
      <c r="S867" s="15">
        <f t="shared" si="58"/>
        <v>41793.659525462965</v>
      </c>
      <c r="T867" s="15">
        <f t="shared" si="59"/>
        <v>41853.659525462965</v>
      </c>
    </row>
    <row r="868" spans="1:20" ht="48" x14ac:dyDescent="0.2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17">
        <f t="shared" si="56"/>
        <v>1</v>
      </c>
      <c r="P868">
        <f t="shared" si="57"/>
        <v>3</v>
      </c>
      <c r="Q868" s="12" t="s">
        <v>8331</v>
      </c>
      <c r="R868" t="s">
        <v>8332</v>
      </c>
      <c r="S868" s="15">
        <f t="shared" si="58"/>
        <v>41250.025902777779</v>
      </c>
      <c r="T868" s="15">
        <f t="shared" si="59"/>
        <v>41280.025902777779</v>
      </c>
    </row>
    <row r="869" spans="1:20" ht="48" x14ac:dyDescent="0.2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17">
        <f t="shared" si="56"/>
        <v>1</v>
      </c>
      <c r="P869">
        <f t="shared" si="57"/>
        <v>25</v>
      </c>
      <c r="Q869" s="12" t="s">
        <v>8331</v>
      </c>
      <c r="R869" t="s">
        <v>8332</v>
      </c>
      <c r="S869" s="15">
        <f t="shared" si="58"/>
        <v>42107.836435185185</v>
      </c>
      <c r="T869" s="15">
        <f t="shared" si="59"/>
        <v>42137.836435185185</v>
      </c>
    </row>
    <row r="870" spans="1:20" ht="48" x14ac:dyDescent="0.2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17">
        <f t="shared" si="56"/>
        <v>1</v>
      </c>
      <c r="P870">
        <f t="shared" si="57"/>
        <v>23.18</v>
      </c>
      <c r="Q870" s="12" t="s">
        <v>8331</v>
      </c>
      <c r="R870" t="s">
        <v>8332</v>
      </c>
      <c r="S870" s="15">
        <f t="shared" si="58"/>
        <v>41220.933124999996</v>
      </c>
      <c r="T870" s="15">
        <f t="shared" si="59"/>
        <v>41250.933124999996</v>
      </c>
    </row>
    <row r="871" spans="1:20" ht="48" x14ac:dyDescent="0.2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17">
        <f t="shared" si="56"/>
        <v>1</v>
      </c>
      <c r="P871">
        <f t="shared" si="57"/>
        <v>5</v>
      </c>
      <c r="Q871" s="12" t="s">
        <v>8331</v>
      </c>
      <c r="R871" t="s">
        <v>8332</v>
      </c>
      <c r="S871" s="15">
        <f t="shared" si="58"/>
        <v>41835.977083333331</v>
      </c>
      <c r="T871" s="15">
        <f t="shared" si="59"/>
        <v>41865.977083333331</v>
      </c>
    </row>
    <row r="872" spans="1:20" ht="32" x14ac:dyDescent="0.2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17">
        <f t="shared" si="56"/>
        <v>1</v>
      </c>
      <c r="P872">
        <f t="shared" si="57"/>
        <v>5</v>
      </c>
      <c r="Q872" s="12" t="s">
        <v>8331</v>
      </c>
      <c r="R872" t="s">
        <v>8333</v>
      </c>
      <c r="S872" s="15">
        <f t="shared" si="58"/>
        <v>42535.327476851846</v>
      </c>
      <c r="T872" s="15">
        <f t="shared" si="59"/>
        <v>42565.327476851846</v>
      </c>
    </row>
    <row r="873" spans="1:20" ht="48" x14ac:dyDescent="0.2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17">
        <f t="shared" si="56"/>
        <v>1</v>
      </c>
      <c r="P873">
        <f t="shared" si="57"/>
        <v>20</v>
      </c>
      <c r="Q873" s="12" t="s">
        <v>8331</v>
      </c>
      <c r="R873" t="s">
        <v>8333</v>
      </c>
      <c r="S873" s="15">
        <f t="shared" si="58"/>
        <v>41821.407187500001</v>
      </c>
      <c r="T873" s="15">
        <f t="shared" si="59"/>
        <v>41851.407187500001</v>
      </c>
    </row>
    <row r="874" spans="1:20" ht="32" x14ac:dyDescent="0.2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17">
        <f t="shared" si="56"/>
        <v>1</v>
      </c>
      <c r="P874">
        <f t="shared" si="57"/>
        <v>50</v>
      </c>
      <c r="Q874" s="12" t="s">
        <v>8334</v>
      </c>
      <c r="R874" t="s">
        <v>8335</v>
      </c>
      <c r="S874" s="15">
        <f t="shared" si="58"/>
        <v>42143.714178240742</v>
      </c>
      <c r="T874" s="15">
        <f t="shared" si="59"/>
        <v>42173.714178240742</v>
      </c>
    </row>
    <row r="875" spans="1:20" ht="48" x14ac:dyDescent="0.2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17">
        <f t="shared" si="56"/>
        <v>1</v>
      </c>
      <c r="P875">
        <f t="shared" si="57"/>
        <v>23.5</v>
      </c>
      <c r="Q875" s="12" t="s">
        <v>8334</v>
      </c>
      <c r="R875" t="s">
        <v>8335</v>
      </c>
      <c r="S875" s="15">
        <f t="shared" si="58"/>
        <v>41835.763981481483</v>
      </c>
      <c r="T875" s="15">
        <f t="shared" si="59"/>
        <v>41865.763981481483</v>
      </c>
    </row>
    <row r="876" spans="1:20" ht="48" x14ac:dyDescent="0.2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17">
        <f t="shared" si="56"/>
        <v>1</v>
      </c>
      <c r="P876">
        <f t="shared" si="57"/>
        <v>25</v>
      </c>
      <c r="Q876" s="12" t="s">
        <v>8323</v>
      </c>
      <c r="R876" t="s">
        <v>8338</v>
      </c>
      <c r="S876" s="15">
        <f t="shared" si="58"/>
        <v>40985.459803240738</v>
      </c>
      <c r="T876" s="15">
        <f t="shared" si="59"/>
        <v>41015.666666666664</v>
      </c>
    </row>
    <row r="877" spans="1:20" ht="48" x14ac:dyDescent="0.2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17">
        <f t="shared" si="56"/>
        <v>1</v>
      </c>
      <c r="P877">
        <f t="shared" si="57"/>
        <v>40</v>
      </c>
      <c r="Q877" s="12" t="s">
        <v>8323</v>
      </c>
      <c r="R877" t="s">
        <v>8338</v>
      </c>
      <c r="S877" s="15">
        <f t="shared" si="58"/>
        <v>41506.848032407412</v>
      </c>
      <c r="T877" s="15">
        <f t="shared" si="59"/>
        <v>41553.848032407412</v>
      </c>
    </row>
    <row r="878" spans="1:20" ht="48" x14ac:dyDescent="0.2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17">
        <f t="shared" si="56"/>
        <v>1</v>
      </c>
      <c r="P878">
        <f t="shared" si="57"/>
        <v>5</v>
      </c>
      <c r="Q878" s="12" t="s">
        <v>8323</v>
      </c>
      <c r="R878" t="s">
        <v>8338</v>
      </c>
      <c r="S878" s="15">
        <f t="shared" si="58"/>
        <v>40782.165532407409</v>
      </c>
      <c r="T878" s="15">
        <f t="shared" si="59"/>
        <v>40797.554166666669</v>
      </c>
    </row>
    <row r="879" spans="1:20" ht="48" x14ac:dyDescent="0.2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17">
        <f t="shared" si="56"/>
        <v>1</v>
      </c>
      <c r="P879">
        <f t="shared" si="57"/>
        <v>28</v>
      </c>
      <c r="Q879" s="12" t="s">
        <v>8317</v>
      </c>
      <c r="R879" t="s">
        <v>8319</v>
      </c>
      <c r="S879" s="15">
        <f t="shared" si="58"/>
        <v>42082.702800925923</v>
      </c>
      <c r="T879" s="15">
        <f t="shared" si="59"/>
        <v>42112.702800925923</v>
      </c>
    </row>
    <row r="880" spans="1:20" ht="48" x14ac:dyDescent="0.2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17">
        <f t="shared" si="56"/>
        <v>1</v>
      </c>
      <c r="P880">
        <f t="shared" si="57"/>
        <v>184.36</v>
      </c>
      <c r="Q880" s="12" t="s">
        <v>8317</v>
      </c>
      <c r="R880" t="s">
        <v>8319</v>
      </c>
      <c r="S880" s="15">
        <f t="shared" si="58"/>
        <v>42604.669675925921</v>
      </c>
      <c r="T880" s="15">
        <f t="shared" si="59"/>
        <v>42664.669675925921</v>
      </c>
    </row>
    <row r="881" spans="1:20" ht="48" x14ac:dyDescent="0.2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17">
        <f t="shared" si="56"/>
        <v>1</v>
      </c>
      <c r="P881">
        <f t="shared" si="57"/>
        <v>167.67</v>
      </c>
      <c r="Q881" s="12" t="s">
        <v>8317</v>
      </c>
      <c r="R881" t="s">
        <v>8319</v>
      </c>
      <c r="S881" s="15">
        <f t="shared" si="58"/>
        <v>42705.690347222218</v>
      </c>
      <c r="T881" s="15">
        <f t="shared" si="59"/>
        <v>42734.958333333328</v>
      </c>
    </row>
    <row r="882" spans="1:20" ht="48" x14ac:dyDescent="0.2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17">
        <f t="shared" si="56"/>
        <v>1</v>
      </c>
      <c r="P882">
        <f t="shared" si="57"/>
        <v>859.86</v>
      </c>
      <c r="Q882" s="12" t="s">
        <v>8317</v>
      </c>
      <c r="R882" t="s">
        <v>8319</v>
      </c>
      <c r="S882" s="15">
        <f t="shared" si="58"/>
        <v>42697.74927083333</v>
      </c>
      <c r="T882" s="15">
        <f t="shared" si="59"/>
        <v>42727.74927083333</v>
      </c>
    </row>
    <row r="883" spans="1:20" ht="48" x14ac:dyDescent="0.2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17">
        <f t="shared" si="56"/>
        <v>1</v>
      </c>
      <c r="P883">
        <f t="shared" si="57"/>
        <v>102.73</v>
      </c>
      <c r="Q883" s="12" t="s">
        <v>8317</v>
      </c>
      <c r="R883" t="s">
        <v>8319</v>
      </c>
      <c r="S883" s="15">
        <f t="shared" si="58"/>
        <v>41974.791990740734</v>
      </c>
      <c r="T883" s="15">
        <f t="shared" si="59"/>
        <v>42019.791990740734</v>
      </c>
    </row>
    <row r="884" spans="1:20" ht="48" x14ac:dyDescent="0.2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17">
        <f t="shared" si="56"/>
        <v>1</v>
      </c>
      <c r="P884">
        <f t="shared" si="57"/>
        <v>45.33</v>
      </c>
      <c r="Q884" s="12" t="s">
        <v>8317</v>
      </c>
      <c r="R884" t="s">
        <v>8319</v>
      </c>
      <c r="S884" s="15">
        <f t="shared" si="58"/>
        <v>41935.221585648149</v>
      </c>
      <c r="T884" s="15">
        <f t="shared" si="59"/>
        <v>41975.263252314813</v>
      </c>
    </row>
    <row r="885" spans="1:20" ht="48" x14ac:dyDescent="0.2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17">
        <f t="shared" si="56"/>
        <v>1</v>
      </c>
      <c r="P885">
        <f t="shared" si="57"/>
        <v>100.5</v>
      </c>
      <c r="Q885" s="12" t="s">
        <v>8317</v>
      </c>
      <c r="R885" t="s">
        <v>8319</v>
      </c>
      <c r="S885" s="15">
        <f t="shared" si="58"/>
        <v>42569.50409722222</v>
      </c>
      <c r="T885" s="15">
        <f t="shared" si="59"/>
        <v>42599.50409722222</v>
      </c>
    </row>
    <row r="886" spans="1:20" ht="48" x14ac:dyDescent="0.2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17">
        <f t="shared" si="56"/>
        <v>1</v>
      </c>
      <c r="P886">
        <f t="shared" si="57"/>
        <v>7.5</v>
      </c>
      <c r="Q886" s="12" t="s">
        <v>8320</v>
      </c>
      <c r="R886" t="s">
        <v>8339</v>
      </c>
      <c r="S886" s="15">
        <f t="shared" si="58"/>
        <v>41838.536782407406</v>
      </c>
      <c r="T886" s="15">
        <f t="shared" si="59"/>
        <v>41863.536782407406</v>
      </c>
    </row>
    <row r="887" spans="1:20" ht="48" x14ac:dyDescent="0.2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17">
        <f t="shared" si="56"/>
        <v>1</v>
      </c>
      <c r="P887">
        <f t="shared" si="57"/>
        <v>27.5</v>
      </c>
      <c r="Q887" s="12" t="s">
        <v>8320</v>
      </c>
      <c r="R887" t="s">
        <v>8339</v>
      </c>
      <c r="S887" s="15">
        <f t="shared" si="58"/>
        <v>42232.15016203704</v>
      </c>
      <c r="T887" s="15">
        <f t="shared" si="59"/>
        <v>42262.465972222228</v>
      </c>
    </row>
    <row r="888" spans="1:20" ht="48" x14ac:dyDescent="0.2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17">
        <f t="shared" si="56"/>
        <v>1</v>
      </c>
      <c r="P888">
        <f t="shared" si="57"/>
        <v>38.5</v>
      </c>
      <c r="Q888" s="12" t="s">
        <v>8320</v>
      </c>
      <c r="R888" t="s">
        <v>8339</v>
      </c>
      <c r="S888" s="15">
        <f t="shared" si="58"/>
        <v>42391.35019675926</v>
      </c>
      <c r="T888" s="15">
        <f t="shared" si="59"/>
        <v>42421.35019675926</v>
      </c>
    </row>
    <row r="889" spans="1:20" ht="48" x14ac:dyDescent="0.2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17">
        <f t="shared" si="56"/>
        <v>1</v>
      </c>
      <c r="P889">
        <f t="shared" si="57"/>
        <v>673.33</v>
      </c>
      <c r="Q889" s="12" t="s">
        <v>8320</v>
      </c>
      <c r="R889" t="s">
        <v>8339</v>
      </c>
      <c r="S889" s="15">
        <f t="shared" si="58"/>
        <v>42198.765844907408</v>
      </c>
      <c r="T889" s="15">
        <f t="shared" si="59"/>
        <v>42258.765844907408</v>
      </c>
    </row>
    <row r="890" spans="1:20" ht="48" x14ac:dyDescent="0.2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17">
        <f t="shared" si="56"/>
        <v>1</v>
      </c>
      <c r="P890">
        <f t="shared" si="57"/>
        <v>15</v>
      </c>
      <c r="Q890" s="12" t="s">
        <v>8320</v>
      </c>
      <c r="R890" t="s">
        <v>8339</v>
      </c>
      <c r="S890" s="15">
        <f t="shared" si="58"/>
        <v>42463.866666666669</v>
      </c>
      <c r="T890" s="15">
        <f t="shared" si="59"/>
        <v>42484.915972222225</v>
      </c>
    </row>
    <row r="891" spans="1:20" ht="48" x14ac:dyDescent="0.2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17">
        <f t="shared" si="56"/>
        <v>1</v>
      </c>
      <c r="P891">
        <f t="shared" si="57"/>
        <v>25</v>
      </c>
      <c r="Q891" s="12" t="s">
        <v>8320</v>
      </c>
      <c r="R891" t="s">
        <v>8322</v>
      </c>
      <c r="S891" s="15">
        <f t="shared" si="58"/>
        <v>42548.192997685182</v>
      </c>
      <c r="T891" s="15">
        <f t="shared" si="59"/>
        <v>42573.192997685182</v>
      </c>
    </row>
    <row r="892" spans="1:20" ht="48" x14ac:dyDescent="0.2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17">
        <f t="shared" si="56"/>
        <v>1</v>
      </c>
      <c r="P892">
        <f t="shared" si="57"/>
        <v>15</v>
      </c>
      <c r="Q892" s="12" t="s">
        <v>8320</v>
      </c>
      <c r="R892" t="s">
        <v>8322</v>
      </c>
      <c r="S892" s="15">
        <f t="shared" si="58"/>
        <v>40682.884791666671</v>
      </c>
      <c r="T892" s="15">
        <f t="shared" si="59"/>
        <v>40712.884791666671</v>
      </c>
    </row>
    <row r="893" spans="1:20" ht="48" x14ac:dyDescent="0.2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17">
        <f t="shared" si="56"/>
        <v>1</v>
      </c>
      <c r="P893">
        <f t="shared" si="57"/>
        <v>67</v>
      </c>
      <c r="Q893" s="12" t="s">
        <v>8320</v>
      </c>
      <c r="R893" t="s">
        <v>8342</v>
      </c>
      <c r="S893" s="15">
        <f t="shared" si="58"/>
        <v>41555.041701388887</v>
      </c>
      <c r="T893" s="15">
        <f t="shared" si="59"/>
        <v>41585.083368055559</v>
      </c>
    </row>
    <row r="894" spans="1:20" ht="48" x14ac:dyDescent="0.2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17">
        <f t="shared" si="56"/>
        <v>1</v>
      </c>
      <c r="P894">
        <f t="shared" si="57"/>
        <v>42.5</v>
      </c>
      <c r="Q894" s="12" t="s">
        <v>8320</v>
      </c>
      <c r="R894" t="s">
        <v>8342</v>
      </c>
      <c r="S894" s="15">
        <f t="shared" si="58"/>
        <v>41652.742488425924</v>
      </c>
      <c r="T894" s="15">
        <f t="shared" si="59"/>
        <v>41712.700821759259</v>
      </c>
    </row>
    <row r="895" spans="1:20" ht="48" x14ac:dyDescent="0.2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17">
        <f t="shared" si="56"/>
        <v>1</v>
      </c>
      <c r="P895">
        <f t="shared" si="57"/>
        <v>20</v>
      </c>
      <c r="Q895" s="12" t="s">
        <v>8320</v>
      </c>
      <c r="R895" t="s">
        <v>8342</v>
      </c>
      <c r="S895" s="15">
        <f t="shared" si="58"/>
        <v>42144.769479166673</v>
      </c>
      <c r="T895" s="15">
        <f t="shared" si="59"/>
        <v>42174.769479166673</v>
      </c>
    </row>
    <row r="896" spans="1:20" ht="48" x14ac:dyDescent="0.2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17">
        <f t="shared" si="56"/>
        <v>1</v>
      </c>
      <c r="P896">
        <f t="shared" si="57"/>
        <v>27.5</v>
      </c>
      <c r="Q896" s="12" t="s">
        <v>8320</v>
      </c>
      <c r="R896" t="s">
        <v>8342</v>
      </c>
      <c r="S896" s="15">
        <f t="shared" si="58"/>
        <v>41054.847777777781</v>
      </c>
      <c r="T896" s="15">
        <f t="shared" si="59"/>
        <v>41114.847777777781</v>
      </c>
    </row>
    <row r="897" spans="1:20" ht="32" x14ac:dyDescent="0.2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17">
        <f t="shared" si="56"/>
        <v>1</v>
      </c>
      <c r="P897">
        <f t="shared" si="57"/>
        <v>14</v>
      </c>
      <c r="Q897" s="12" t="s">
        <v>8320</v>
      </c>
      <c r="R897" t="s">
        <v>8342</v>
      </c>
      <c r="S897" s="15">
        <f t="shared" si="58"/>
        <v>41481.996423611112</v>
      </c>
      <c r="T897" s="15">
        <f t="shared" si="59"/>
        <v>41514.996423611112</v>
      </c>
    </row>
    <row r="898" spans="1:20" ht="48" x14ac:dyDescent="0.2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17">
        <f t="shared" si="56"/>
        <v>1</v>
      </c>
      <c r="P898">
        <f t="shared" si="57"/>
        <v>5</v>
      </c>
      <c r="Q898" s="12" t="s">
        <v>8336</v>
      </c>
      <c r="R898" t="s">
        <v>8343</v>
      </c>
      <c r="S898" s="15">
        <f t="shared" si="58"/>
        <v>42325.448958333334</v>
      </c>
      <c r="T898" s="15">
        <f t="shared" si="59"/>
        <v>42357.448958333334</v>
      </c>
    </row>
    <row r="899" spans="1:20" ht="48" x14ac:dyDescent="0.2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17">
        <f t="shared" si="56"/>
        <v>1</v>
      </c>
      <c r="P899">
        <f t="shared" si="57"/>
        <v>25.5</v>
      </c>
      <c r="Q899" s="12" t="s">
        <v>8323</v>
      </c>
      <c r="R899" t="s">
        <v>8345</v>
      </c>
      <c r="S899" s="15">
        <f t="shared" si="58"/>
        <v>42187.281678240746</v>
      </c>
      <c r="T899" s="15">
        <f t="shared" si="59"/>
        <v>42247.281678240746</v>
      </c>
    </row>
    <row r="900" spans="1:20" ht="32" x14ac:dyDescent="0.2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17">
        <f t="shared" si="56"/>
        <v>1</v>
      </c>
      <c r="P900">
        <f t="shared" si="57"/>
        <v>34</v>
      </c>
      <c r="Q900" s="12" t="s">
        <v>8323</v>
      </c>
      <c r="R900" t="s">
        <v>8345</v>
      </c>
      <c r="S900" s="15">
        <f t="shared" si="58"/>
        <v>42341.59129629629</v>
      </c>
      <c r="T900" s="15">
        <f t="shared" si="59"/>
        <v>42387.541666666672</v>
      </c>
    </row>
    <row r="901" spans="1:20" ht="48" x14ac:dyDescent="0.2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17">
        <f t="shared" si="56"/>
        <v>1</v>
      </c>
      <c r="P901">
        <f t="shared" si="57"/>
        <v>11.67</v>
      </c>
      <c r="Q901" s="12" t="s">
        <v>8323</v>
      </c>
      <c r="R901" t="s">
        <v>8345</v>
      </c>
      <c r="S901" s="15">
        <f t="shared" si="58"/>
        <v>41869.534618055557</v>
      </c>
      <c r="T901" s="15">
        <f t="shared" si="59"/>
        <v>41899.534618055557</v>
      </c>
    </row>
    <row r="902" spans="1:20" ht="48" x14ac:dyDescent="0.2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17">
        <f t="shared" si="56"/>
        <v>1</v>
      </c>
      <c r="P902">
        <f t="shared" si="57"/>
        <v>8.75</v>
      </c>
      <c r="Q902" s="12" t="s">
        <v>8323</v>
      </c>
      <c r="R902" t="s">
        <v>8345</v>
      </c>
      <c r="S902" s="15">
        <f t="shared" si="58"/>
        <v>41912.932430555556</v>
      </c>
      <c r="T902" s="15">
        <f t="shared" si="59"/>
        <v>41942.932430555556</v>
      </c>
    </row>
    <row r="903" spans="1:20" ht="32" x14ac:dyDescent="0.2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17">
        <f t="shared" si="56"/>
        <v>1</v>
      </c>
      <c r="P903">
        <f t="shared" si="57"/>
        <v>22</v>
      </c>
      <c r="Q903" s="12" t="s">
        <v>8323</v>
      </c>
      <c r="R903" t="s">
        <v>8345</v>
      </c>
      <c r="S903" s="15">
        <f t="shared" si="58"/>
        <v>42286.861493055556</v>
      </c>
      <c r="T903" s="15">
        <f t="shared" si="59"/>
        <v>42316.90315972222</v>
      </c>
    </row>
    <row r="904" spans="1:20" ht="48" x14ac:dyDescent="0.2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17">
        <f t="shared" si="56"/>
        <v>1</v>
      </c>
      <c r="P904">
        <f t="shared" si="57"/>
        <v>19</v>
      </c>
      <c r="Q904" s="12" t="s">
        <v>8336</v>
      </c>
      <c r="R904" t="s">
        <v>8337</v>
      </c>
      <c r="S904" s="15">
        <f t="shared" si="58"/>
        <v>41913.94840277778</v>
      </c>
      <c r="T904" s="15">
        <f t="shared" si="59"/>
        <v>41943.94840277778</v>
      </c>
    </row>
    <row r="905" spans="1:20" ht="48" x14ac:dyDescent="0.2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17">
        <f t="shared" si="56"/>
        <v>1</v>
      </c>
      <c r="P905">
        <f t="shared" si="57"/>
        <v>10</v>
      </c>
      <c r="Q905" s="12" t="s">
        <v>8336</v>
      </c>
      <c r="R905" t="s">
        <v>8337</v>
      </c>
      <c r="S905" s="15">
        <f t="shared" si="58"/>
        <v>41956.250034722223</v>
      </c>
      <c r="T905" s="15">
        <f t="shared" si="59"/>
        <v>42016.250034722223</v>
      </c>
    </row>
    <row r="906" spans="1:20" ht="48" x14ac:dyDescent="0.2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17">
        <f t="shared" si="56"/>
        <v>1</v>
      </c>
      <c r="P906">
        <f t="shared" si="57"/>
        <v>20</v>
      </c>
      <c r="Q906" s="12" t="s">
        <v>8336</v>
      </c>
      <c r="R906" t="s">
        <v>8337</v>
      </c>
      <c r="S906" s="15">
        <f t="shared" si="58"/>
        <v>41940.89166666667</v>
      </c>
      <c r="T906" s="15">
        <f t="shared" si="59"/>
        <v>41970.933333333334</v>
      </c>
    </row>
    <row r="907" spans="1:20" ht="48" x14ac:dyDescent="0.2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17">
        <f t="shared" si="56"/>
        <v>1</v>
      </c>
      <c r="P907">
        <f t="shared" si="57"/>
        <v>62.5</v>
      </c>
      <c r="Q907" s="12" t="s">
        <v>8331</v>
      </c>
      <c r="R907" t="s">
        <v>8333</v>
      </c>
      <c r="S907" s="15">
        <f t="shared" si="58"/>
        <v>42742.246493055558</v>
      </c>
      <c r="T907" s="15">
        <f t="shared" si="59"/>
        <v>42795.166666666672</v>
      </c>
    </row>
    <row r="908" spans="1:20" ht="48" x14ac:dyDescent="0.2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17">
        <f t="shared" si="56"/>
        <v>1</v>
      </c>
      <c r="P908">
        <f t="shared" si="57"/>
        <v>16.309999999999999</v>
      </c>
      <c r="Q908" s="12" t="s">
        <v>8331</v>
      </c>
      <c r="R908" t="s">
        <v>8333</v>
      </c>
      <c r="S908" s="15">
        <f t="shared" si="58"/>
        <v>42155.129652777774</v>
      </c>
      <c r="T908" s="15">
        <f t="shared" si="59"/>
        <v>42185.129652777774</v>
      </c>
    </row>
    <row r="909" spans="1:20" ht="32" x14ac:dyDescent="0.2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17">
        <f t="shared" si="56"/>
        <v>1</v>
      </c>
      <c r="P909">
        <f t="shared" si="57"/>
        <v>17</v>
      </c>
      <c r="Q909" s="12" t="s">
        <v>8331</v>
      </c>
      <c r="R909" t="s">
        <v>8333</v>
      </c>
      <c r="S909" s="15">
        <f t="shared" si="58"/>
        <v>42528.899398148147</v>
      </c>
      <c r="T909" s="15">
        <f t="shared" si="59"/>
        <v>42588.899398148147</v>
      </c>
    </row>
    <row r="910" spans="1:20" ht="48" x14ac:dyDescent="0.2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17">
        <f t="shared" si="56"/>
        <v>1</v>
      </c>
      <c r="P910">
        <f t="shared" si="57"/>
        <v>4</v>
      </c>
      <c r="Q910" s="12" t="s">
        <v>8317</v>
      </c>
      <c r="R910" t="s">
        <v>8346</v>
      </c>
      <c r="S910" s="15">
        <f t="shared" si="58"/>
        <v>42037.789895833332</v>
      </c>
      <c r="T910" s="15">
        <f t="shared" si="59"/>
        <v>42067.789895833332</v>
      </c>
    </row>
    <row r="911" spans="1:20" ht="32" x14ac:dyDescent="0.2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17">
        <f t="shared" si="56"/>
        <v>1</v>
      </c>
      <c r="P911">
        <f t="shared" si="57"/>
        <v>24.5</v>
      </c>
      <c r="Q911" s="12" t="s">
        <v>8317</v>
      </c>
      <c r="R911" t="s">
        <v>8346</v>
      </c>
      <c r="S911" s="15">
        <f t="shared" si="58"/>
        <v>41890.511319444442</v>
      </c>
      <c r="T911" s="15">
        <f t="shared" si="59"/>
        <v>41920.511319444442</v>
      </c>
    </row>
    <row r="912" spans="1:20" ht="32" x14ac:dyDescent="0.2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17">
        <f t="shared" si="56"/>
        <v>1</v>
      </c>
      <c r="P912">
        <f t="shared" si="57"/>
        <v>17</v>
      </c>
      <c r="Q912" s="12" t="s">
        <v>8317</v>
      </c>
      <c r="R912" t="s">
        <v>8346</v>
      </c>
      <c r="S912" s="15">
        <f t="shared" si="58"/>
        <v>42656.717303240745</v>
      </c>
      <c r="T912" s="15">
        <f t="shared" si="59"/>
        <v>42681.758969907409</v>
      </c>
    </row>
    <row r="913" spans="1:20" ht="48" x14ac:dyDescent="0.2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17">
        <f t="shared" si="56"/>
        <v>1</v>
      </c>
      <c r="P913">
        <f t="shared" si="57"/>
        <v>28.89</v>
      </c>
      <c r="Q913" s="12" t="s">
        <v>8317</v>
      </c>
      <c r="R913" t="s">
        <v>8346</v>
      </c>
      <c r="S913" s="15">
        <f t="shared" si="58"/>
        <v>41828.789942129632</v>
      </c>
      <c r="T913" s="15">
        <f t="shared" si="59"/>
        <v>41863.789942129632</v>
      </c>
    </row>
    <row r="914" spans="1:20" ht="48" x14ac:dyDescent="0.2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17">
        <f t="shared" si="56"/>
        <v>1</v>
      </c>
      <c r="P914">
        <f t="shared" si="57"/>
        <v>50</v>
      </c>
      <c r="Q914" s="12" t="s">
        <v>8336</v>
      </c>
      <c r="R914" t="s">
        <v>8348</v>
      </c>
      <c r="S914" s="15">
        <f t="shared" si="58"/>
        <v>42685.680648148147</v>
      </c>
      <c r="T914" s="15">
        <f t="shared" si="59"/>
        <v>42715.680648148147</v>
      </c>
    </row>
    <row r="915" spans="1:20" ht="48" x14ac:dyDescent="0.2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17">
        <f t="shared" si="56"/>
        <v>1</v>
      </c>
      <c r="P915">
        <f t="shared" si="57"/>
        <v>33.71</v>
      </c>
      <c r="Q915" s="12" t="s">
        <v>8336</v>
      </c>
      <c r="R915" t="s">
        <v>8348</v>
      </c>
      <c r="S915" s="15">
        <f t="shared" si="58"/>
        <v>41926.482731481483</v>
      </c>
      <c r="T915" s="15">
        <f t="shared" si="59"/>
        <v>41956.524398148147</v>
      </c>
    </row>
    <row r="916" spans="1:20" ht="32" x14ac:dyDescent="0.2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17">
        <f t="shared" si="56"/>
        <v>1</v>
      </c>
      <c r="P916">
        <f t="shared" si="57"/>
        <v>28.4</v>
      </c>
      <c r="Q916" s="12" t="s">
        <v>8331</v>
      </c>
      <c r="R916" t="s">
        <v>8332</v>
      </c>
      <c r="S916" s="15">
        <f t="shared" si="58"/>
        <v>42716.7424537037</v>
      </c>
      <c r="T916" s="15">
        <f t="shared" si="59"/>
        <v>42746.7424537037</v>
      </c>
    </row>
    <row r="917" spans="1:20" ht="48" x14ac:dyDescent="0.2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17">
        <f t="shared" si="56"/>
        <v>1</v>
      </c>
      <c r="P917">
        <f t="shared" si="57"/>
        <v>31.56</v>
      </c>
      <c r="Q917" s="12" t="s">
        <v>8331</v>
      </c>
      <c r="R917" t="s">
        <v>8332</v>
      </c>
      <c r="S917" s="15">
        <f t="shared" si="58"/>
        <v>42191.023530092592</v>
      </c>
      <c r="T917" s="15">
        <f t="shared" si="59"/>
        <v>42221.023530092592</v>
      </c>
    </row>
    <row r="918" spans="1:20" ht="16" x14ac:dyDescent="0.2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17">
        <f t="shared" ref="O918:O981" si="60">ROUND(E918/D918*100,0)</f>
        <v>1</v>
      </c>
      <c r="P918">
        <f t="shared" ref="P918:P981" si="61">IFERROR(ROUND(E918/L918, 2), 0)</f>
        <v>49.38</v>
      </c>
      <c r="Q918" s="12" t="s">
        <v>8331</v>
      </c>
      <c r="R918" t="s">
        <v>8332</v>
      </c>
      <c r="S918" s="15">
        <f t="shared" ref="S918:S981" si="62">(((J918/60/60/24)+DATE(1970,1,1)))</f>
        <v>41927.295694444445</v>
      </c>
      <c r="T918" s="15">
        <f t="shared" ref="T918:T981" si="63">(((I918/60/60/24)+DATE(1970,1,1)))</f>
        <v>41959.337361111116</v>
      </c>
    </row>
    <row r="919" spans="1:20" ht="16" x14ac:dyDescent="0.2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17">
        <f t="shared" si="60"/>
        <v>1</v>
      </c>
      <c r="P919">
        <f t="shared" si="61"/>
        <v>101.25</v>
      </c>
      <c r="Q919" s="12" t="s">
        <v>8331</v>
      </c>
      <c r="R919" t="s">
        <v>8332</v>
      </c>
      <c r="S919" s="15">
        <f t="shared" si="62"/>
        <v>42534.284710648149</v>
      </c>
      <c r="T919" s="15">
        <f t="shared" si="63"/>
        <v>42564.284710648149</v>
      </c>
    </row>
    <row r="920" spans="1:20" ht="32" x14ac:dyDescent="0.2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17">
        <f t="shared" si="60"/>
        <v>1</v>
      </c>
      <c r="P920">
        <f t="shared" si="61"/>
        <v>1</v>
      </c>
      <c r="Q920" s="12" t="s">
        <v>8331</v>
      </c>
      <c r="R920" t="s">
        <v>8332</v>
      </c>
      <c r="S920" s="15">
        <f t="shared" si="62"/>
        <v>41647.632256944446</v>
      </c>
      <c r="T920" s="15">
        <f t="shared" si="63"/>
        <v>41667.632256944446</v>
      </c>
    </row>
    <row r="921" spans="1:20" ht="64" x14ac:dyDescent="0.2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17">
        <f t="shared" si="60"/>
        <v>1</v>
      </c>
      <c r="P921">
        <f t="shared" si="61"/>
        <v>13</v>
      </c>
      <c r="Q921" s="12" t="s">
        <v>8331</v>
      </c>
      <c r="R921" t="s">
        <v>8332</v>
      </c>
      <c r="S921" s="15">
        <f t="shared" si="62"/>
        <v>40710.731180555551</v>
      </c>
      <c r="T921" s="15">
        <f t="shared" si="63"/>
        <v>40740.731180555551</v>
      </c>
    </row>
    <row r="922" spans="1:20" ht="48" x14ac:dyDescent="0.2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17">
        <f t="shared" si="60"/>
        <v>1</v>
      </c>
      <c r="P922">
        <f t="shared" si="61"/>
        <v>5.31</v>
      </c>
      <c r="Q922" s="12" t="s">
        <v>8331</v>
      </c>
      <c r="R922" t="s">
        <v>8332</v>
      </c>
      <c r="S922" s="15">
        <f t="shared" si="62"/>
        <v>41018.711863425924</v>
      </c>
      <c r="T922" s="15">
        <f t="shared" si="63"/>
        <v>41048.711863425924</v>
      </c>
    </row>
    <row r="923" spans="1:20" ht="48" x14ac:dyDescent="0.2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17">
        <f t="shared" si="60"/>
        <v>1</v>
      </c>
      <c r="P923">
        <f t="shared" si="61"/>
        <v>108</v>
      </c>
      <c r="Q923" s="12" t="s">
        <v>8334</v>
      </c>
      <c r="R923" t="s">
        <v>8350</v>
      </c>
      <c r="S923" s="15">
        <f t="shared" si="62"/>
        <v>42804.034120370372</v>
      </c>
      <c r="T923" s="15">
        <f t="shared" si="63"/>
        <v>42855.708333333328</v>
      </c>
    </row>
    <row r="924" spans="1:20" ht="32" x14ac:dyDescent="0.2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17">
        <f t="shared" si="60"/>
        <v>1</v>
      </c>
      <c r="P924">
        <f t="shared" si="61"/>
        <v>15.43</v>
      </c>
      <c r="Q924" s="12" t="s">
        <v>8317</v>
      </c>
      <c r="R924" t="s">
        <v>8318</v>
      </c>
      <c r="S924" s="15">
        <f t="shared" si="62"/>
        <v>42094.101145833338</v>
      </c>
      <c r="T924" s="15">
        <f t="shared" si="63"/>
        <v>42124.101145833338</v>
      </c>
    </row>
    <row r="925" spans="1:20" ht="48" x14ac:dyDescent="0.2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17">
        <f t="shared" si="60"/>
        <v>1</v>
      </c>
      <c r="P925">
        <f t="shared" si="61"/>
        <v>27.5</v>
      </c>
      <c r="Q925" s="12" t="s">
        <v>8317</v>
      </c>
      <c r="R925" t="s">
        <v>8318</v>
      </c>
      <c r="S925" s="15">
        <f t="shared" si="62"/>
        <v>42096.918240740735</v>
      </c>
      <c r="T925" s="15">
        <f t="shared" si="63"/>
        <v>42126.918240740735</v>
      </c>
    </row>
    <row r="926" spans="1:20" ht="48" x14ac:dyDescent="0.2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17">
        <f t="shared" si="60"/>
        <v>1</v>
      </c>
      <c r="P926">
        <f t="shared" si="61"/>
        <v>47.86</v>
      </c>
      <c r="Q926" s="12" t="s">
        <v>8317</v>
      </c>
      <c r="R926" t="s">
        <v>8318</v>
      </c>
      <c r="S926" s="15">
        <f t="shared" si="62"/>
        <v>42425.970092592594</v>
      </c>
      <c r="T926" s="15">
        <f t="shared" si="63"/>
        <v>42485.928425925929</v>
      </c>
    </row>
    <row r="927" spans="1:20" ht="48" x14ac:dyDescent="0.2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17">
        <f t="shared" si="60"/>
        <v>1</v>
      </c>
      <c r="P927">
        <f t="shared" si="61"/>
        <v>1</v>
      </c>
      <c r="Q927" s="12" t="s">
        <v>8317</v>
      </c>
      <c r="R927" t="s">
        <v>8318</v>
      </c>
      <c r="S927" s="15">
        <f t="shared" si="62"/>
        <v>41927.067627314813</v>
      </c>
      <c r="T927" s="15">
        <f t="shared" si="63"/>
        <v>41957.109293981484</v>
      </c>
    </row>
    <row r="928" spans="1:20" ht="48" x14ac:dyDescent="0.2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17">
        <f t="shared" si="60"/>
        <v>1</v>
      </c>
      <c r="P928">
        <f t="shared" si="61"/>
        <v>112.57</v>
      </c>
      <c r="Q928" s="12" t="s">
        <v>8317</v>
      </c>
      <c r="R928" t="s">
        <v>8318</v>
      </c>
      <c r="S928" s="15">
        <f t="shared" si="62"/>
        <v>42191.70175925926</v>
      </c>
      <c r="T928" s="15">
        <f t="shared" si="63"/>
        <v>42221.70175925926</v>
      </c>
    </row>
    <row r="929" spans="1:20" ht="48" x14ac:dyDescent="0.2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17">
        <f t="shared" si="60"/>
        <v>1</v>
      </c>
      <c r="P929">
        <f t="shared" si="61"/>
        <v>342</v>
      </c>
      <c r="Q929" s="12" t="s">
        <v>8317</v>
      </c>
      <c r="R929" t="s">
        <v>8318</v>
      </c>
      <c r="S929" s="15">
        <f t="shared" si="62"/>
        <v>42528.626620370371</v>
      </c>
      <c r="T929" s="15">
        <f t="shared" si="63"/>
        <v>42573.626620370371</v>
      </c>
    </row>
    <row r="930" spans="1:20" ht="48" x14ac:dyDescent="0.2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17">
        <f t="shared" si="60"/>
        <v>1</v>
      </c>
      <c r="P930">
        <f t="shared" si="61"/>
        <v>57.88</v>
      </c>
      <c r="Q930" s="12" t="s">
        <v>8317</v>
      </c>
      <c r="R930" t="s">
        <v>8318</v>
      </c>
      <c r="S930" s="15">
        <f t="shared" si="62"/>
        <v>41989.853692129633</v>
      </c>
      <c r="T930" s="15">
        <f t="shared" si="63"/>
        <v>42019.811805555553</v>
      </c>
    </row>
    <row r="931" spans="1:20" ht="48" x14ac:dyDescent="0.2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17">
        <f t="shared" si="60"/>
        <v>1</v>
      </c>
      <c r="P931">
        <f t="shared" si="61"/>
        <v>22.33</v>
      </c>
      <c r="Q931" s="12" t="s">
        <v>8334</v>
      </c>
      <c r="R931" t="s">
        <v>8335</v>
      </c>
      <c r="S931" s="15">
        <f t="shared" si="62"/>
        <v>42374.822870370372</v>
      </c>
      <c r="T931" s="15">
        <f t="shared" si="63"/>
        <v>42434.822870370372</v>
      </c>
    </row>
    <row r="932" spans="1:20" ht="48" x14ac:dyDescent="0.2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17">
        <f t="shared" si="60"/>
        <v>1</v>
      </c>
      <c r="P932">
        <f t="shared" si="61"/>
        <v>50.33</v>
      </c>
      <c r="Q932" s="12" t="s">
        <v>8334</v>
      </c>
      <c r="R932" t="s">
        <v>8335</v>
      </c>
      <c r="S932" s="15">
        <f t="shared" si="62"/>
        <v>42211.732430555552</v>
      </c>
      <c r="T932" s="15">
        <f t="shared" si="63"/>
        <v>42241.732430555552</v>
      </c>
    </row>
    <row r="933" spans="1:20" ht="48" x14ac:dyDescent="0.2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17">
        <f t="shared" si="60"/>
        <v>1</v>
      </c>
      <c r="P933">
        <f t="shared" si="61"/>
        <v>8.33</v>
      </c>
      <c r="Q933" s="12" t="s">
        <v>8334</v>
      </c>
      <c r="R933" t="s">
        <v>8335</v>
      </c>
      <c r="S933" s="15">
        <f t="shared" si="62"/>
        <v>41760.10974537037</v>
      </c>
      <c r="T933" s="15">
        <f t="shared" si="63"/>
        <v>41790.979166666664</v>
      </c>
    </row>
    <row r="934" spans="1:20" ht="48" x14ac:dyDescent="0.2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17">
        <f t="shared" si="60"/>
        <v>1</v>
      </c>
      <c r="P934">
        <f t="shared" si="61"/>
        <v>55.83</v>
      </c>
      <c r="Q934" s="12" t="s">
        <v>8334</v>
      </c>
      <c r="R934" t="s">
        <v>8335</v>
      </c>
      <c r="S934" s="15">
        <f t="shared" si="62"/>
        <v>42536.862800925926</v>
      </c>
      <c r="T934" s="15">
        <f t="shared" si="63"/>
        <v>42566.862800925926</v>
      </c>
    </row>
    <row r="935" spans="1:20" ht="32" x14ac:dyDescent="0.2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17">
        <f t="shared" si="60"/>
        <v>1</v>
      </c>
      <c r="P935">
        <f t="shared" si="61"/>
        <v>34.44</v>
      </c>
      <c r="Q935" s="12" t="s">
        <v>8334</v>
      </c>
      <c r="R935" t="s">
        <v>8335</v>
      </c>
      <c r="S935" s="15">
        <f t="shared" si="62"/>
        <v>41909.892453703702</v>
      </c>
      <c r="T935" s="15">
        <f t="shared" si="63"/>
        <v>41939.892453703702</v>
      </c>
    </row>
    <row r="936" spans="1:20" ht="48" x14ac:dyDescent="0.2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17">
        <f t="shared" si="60"/>
        <v>1</v>
      </c>
      <c r="P936">
        <f t="shared" si="61"/>
        <v>501.25</v>
      </c>
      <c r="Q936" s="12" t="s">
        <v>8334</v>
      </c>
      <c r="R936" t="s">
        <v>8335</v>
      </c>
      <c r="S936" s="15">
        <f t="shared" si="62"/>
        <v>42734.879236111112</v>
      </c>
      <c r="T936" s="15">
        <f t="shared" si="63"/>
        <v>42771.697222222225</v>
      </c>
    </row>
    <row r="937" spans="1:20" ht="48" x14ac:dyDescent="0.2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17">
        <f t="shared" si="60"/>
        <v>1</v>
      </c>
      <c r="P937">
        <f t="shared" si="61"/>
        <v>10.5</v>
      </c>
      <c r="Q937" s="12" t="s">
        <v>8334</v>
      </c>
      <c r="R937" t="s">
        <v>8335</v>
      </c>
      <c r="S937" s="15">
        <f t="shared" si="62"/>
        <v>42382.130833333329</v>
      </c>
      <c r="T937" s="15">
        <f t="shared" si="63"/>
        <v>42412.130833333329</v>
      </c>
    </row>
    <row r="938" spans="1:20" ht="48" x14ac:dyDescent="0.2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17">
        <f t="shared" si="60"/>
        <v>1</v>
      </c>
      <c r="P938">
        <f t="shared" si="61"/>
        <v>15</v>
      </c>
      <c r="Q938" s="12" t="s">
        <v>8334</v>
      </c>
      <c r="R938" t="s">
        <v>8351</v>
      </c>
      <c r="S938" s="15">
        <f t="shared" si="62"/>
        <v>42258.297094907408</v>
      </c>
      <c r="T938" s="15">
        <f t="shared" si="63"/>
        <v>42280.875</v>
      </c>
    </row>
    <row r="939" spans="1:20" ht="48" x14ac:dyDescent="0.2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17">
        <f t="shared" si="60"/>
        <v>1</v>
      </c>
      <c r="P939">
        <f t="shared" si="61"/>
        <v>35.71</v>
      </c>
      <c r="Q939" s="12" t="s">
        <v>8334</v>
      </c>
      <c r="R939" t="s">
        <v>8351</v>
      </c>
      <c r="S939" s="15">
        <f t="shared" si="62"/>
        <v>42058.809594907405</v>
      </c>
      <c r="T939" s="15">
        <f t="shared" si="63"/>
        <v>42114.767928240741</v>
      </c>
    </row>
    <row r="940" spans="1:20" ht="48" x14ac:dyDescent="0.2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17">
        <f t="shared" si="60"/>
        <v>1</v>
      </c>
      <c r="P940">
        <f t="shared" si="61"/>
        <v>25</v>
      </c>
      <c r="Q940" s="12" t="s">
        <v>8334</v>
      </c>
      <c r="R940" t="s">
        <v>8335</v>
      </c>
      <c r="S940" s="15">
        <f t="shared" si="62"/>
        <v>42594.524756944447</v>
      </c>
      <c r="T940" s="15">
        <f t="shared" si="63"/>
        <v>42654.524756944447</v>
      </c>
    </row>
    <row r="941" spans="1:20" ht="48" x14ac:dyDescent="0.2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17">
        <f t="shared" si="60"/>
        <v>1</v>
      </c>
      <c r="P941">
        <f t="shared" si="61"/>
        <v>100</v>
      </c>
      <c r="Q941" s="12" t="s">
        <v>8334</v>
      </c>
      <c r="R941" t="s">
        <v>8335</v>
      </c>
      <c r="S941" s="15">
        <f t="shared" si="62"/>
        <v>42440.650335648148</v>
      </c>
      <c r="T941" s="15">
        <f t="shared" si="63"/>
        <v>42499.868055555555</v>
      </c>
    </row>
    <row r="942" spans="1:20" ht="48" x14ac:dyDescent="0.2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17">
        <f t="shared" si="60"/>
        <v>1</v>
      </c>
      <c r="P942">
        <f t="shared" si="61"/>
        <v>50</v>
      </c>
      <c r="Q942" s="12" t="s">
        <v>8334</v>
      </c>
      <c r="R942" t="s">
        <v>8335</v>
      </c>
      <c r="S942" s="15">
        <f t="shared" si="62"/>
        <v>42584.666597222225</v>
      </c>
      <c r="T942" s="15">
        <f t="shared" si="63"/>
        <v>42614.666597222225</v>
      </c>
    </row>
    <row r="943" spans="1:20" ht="48" x14ac:dyDescent="0.2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17">
        <f t="shared" si="60"/>
        <v>1</v>
      </c>
      <c r="P943">
        <f t="shared" si="61"/>
        <v>29.5</v>
      </c>
      <c r="Q943" s="12" t="s">
        <v>8334</v>
      </c>
      <c r="R943" t="s">
        <v>8335</v>
      </c>
      <c r="S943" s="15">
        <f t="shared" si="62"/>
        <v>42744.903182870374</v>
      </c>
      <c r="T943" s="15">
        <f t="shared" si="63"/>
        <v>42774.903182870374</v>
      </c>
    </row>
    <row r="944" spans="1:20" ht="48" x14ac:dyDescent="0.2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17">
        <f t="shared" si="60"/>
        <v>1</v>
      </c>
      <c r="P944">
        <f t="shared" si="61"/>
        <v>25.5</v>
      </c>
      <c r="Q944" s="12" t="s">
        <v>8334</v>
      </c>
      <c r="R944" t="s">
        <v>8335</v>
      </c>
      <c r="S944" s="15">
        <f t="shared" si="62"/>
        <v>42110.326423611114</v>
      </c>
      <c r="T944" s="15">
        <f t="shared" si="63"/>
        <v>42140.125</v>
      </c>
    </row>
    <row r="945" spans="1:20" ht="32" x14ac:dyDescent="0.2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17">
        <f t="shared" si="60"/>
        <v>1</v>
      </c>
      <c r="P945">
        <f t="shared" si="61"/>
        <v>1</v>
      </c>
      <c r="Q945" s="12" t="s">
        <v>8334</v>
      </c>
      <c r="R945" t="s">
        <v>8335</v>
      </c>
      <c r="S945" s="15">
        <f t="shared" si="62"/>
        <v>42019.76944444445</v>
      </c>
      <c r="T945" s="15">
        <f t="shared" si="63"/>
        <v>42079.727777777778</v>
      </c>
    </row>
    <row r="946" spans="1:20" ht="32" x14ac:dyDescent="0.2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17">
        <f t="shared" si="60"/>
        <v>1</v>
      </c>
      <c r="P946">
        <f t="shared" si="61"/>
        <v>18</v>
      </c>
      <c r="Q946" s="12" t="s">
        <v>8334</v>
      </c>
      <c r="R946" t="s">
        <v>8335</v>
      </c>
      <c r="S946" s="15">
        <f t="shared" si="62"/>
        <v>41809.754016203704</v>
      </c>
      <c r="T946" s="15">
        <f t="shared" si="63"/>
        <v>41854.754016203704</v>
      </c>
    </row>
    <row r="947" spans="1:20" ht="32" x14ac:dyDescent="0.2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17">
        <f t="shared" si="60"/>
        <v>1</v>
      </c>
      <c r="P947">
        <f t="shared" si="61"/>
        <v>15</v>
      </c>
      <c r="Q947" s="12" t="s">
        <v>8317</v>
      </c>
      <c r="R947" t="s">
        <v>8353</v>
      </c>
      <c r="S947" s="15">
        <f t="shared" si="62"/>
        <v>41880.827118055553</v>
      </c>
      <c r="T947" s="15">
        <f t="shared" si="63"/>
        <v>41897.839583333334</v>
      </c>
    </row>
    <row r="948" spans="1:20" ht="48" x14ac:dyDescent="0.2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17">
        <f t="shared" si="60"/>
        <v>1</v>
      </c>
      <c r="P948">
        <f t="shared" si="61"/>
        <v>12</v>
      </c>
      <c r="Q948" s="12" t="s">
        <v>8317</v>
      </c>
      <c r="R948" t="s">
        <v>8353</v>
      </c>
      <c r="S948" s="15">
        <f t="shared" si="62"/>
        <v>42200.261793981481</v>
      </c>
      <c r="T948" s="15">
        <f t="shared" si="63"/>
        <v>42230.261793981481</v>
      </c>
    </row>
    <row r="949" spans="1:20" ht="48" x14ac:dyDescent="0.2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17">
        <f t="shared" si="60"/>
        <v>1</v>
      </c>
      <c r="P949">
        <f t="shared" si="61"/>
        <v>17.670000000000002</v>
      </c>
      <c r="Q949" s="12" t="s">
        <v>8317</v>
      </c>
      <c r="R949" t="s">
        <v>8353</v>
      </c>
      <c r="S949" s="15">
        <f t="shared" si="62"/>
        <v>42408.714814814812</v>
      </c>
      <c r="T949" s="15">
        <f t="shared" si="63"/>
        <v>42438.714814814812</v>
      </c>
    </row>
    <row r="950" spans="1:20" ht="48" x14ac:dyDescent="0.2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17">
        <f t="shared" si="60"/>
        <v>1</v>
      </c>
      <c r="P950">
        <f t="shared" si="61"/>
        <v>71.599999999999994</v>
      </c>
      <c r="Q950" s="12" t="s">
        <v>8317</v>
      </c>
      <c r="R950" t="s">
        <v>8353</v>
      </c>
      <c r="S950" s="15">
        <f t="shared" si="62"/>
        <v>42695.624340277776</v>
      </c>
      <c r="T950" s="15">
        <f t="shared" si="63"/>
        <v>42725.624340277776</v>
      </c>
    </row>
    <row r="951" spans="1:20" ht="48" x14ac:dyDescent="0.2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17">
        <f t="shared" si="60"/>
        <v>1</v>
      </c>
      <c r="P951">
        <f t="shared" si="61"/>
        <v>80.45</v>
      </c>
      <c r="Q951" s="12" t="s">
        <v>8317</v>
      </c>
      <c r="R951" t="s">
        <v>8353</v>
      </c>
      <c r="S951" s="15">
        <f t="shared" si="62"/>
        <v>41953.158854166672</v>
      </c>
      <c r="T951" s="15">
        <f t="shared" si="63"/>
        <v>41983.158854166672</v>
      </c>
    </row>
    <row r="952" spans="1:20" ht="16" x14ac:dyDescent="0.2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17">
        <f t="shared" si="60"/>
        <v>1</v>
      </c>
      <c r="P952">
        <f t="shared" si="61"/>
        <v>69</v>
      </c>
      <c r="Q952" s="12" t="s">
        <v>8317</v>
      </c>
      <c r="R952" t="s">
        <v>8354</v>
      </c>
      <c r="S952" s="15">
        <f t="shared" si="62"/>
        <v>42436.211701388893</v>
      </c>
      <c r="T952" s="15">
        <f t="shared" si="63"/>
        <v>42466.170034722221</v>
      </c>
    </row>
    <row r="953" spans="1:20" ht="48" x14ac:dyDescent="0.2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17">
        <f t="shared" si="60"/>
        <v>1</v>
      </c>
      <c r="P953">
        <f t="shared" si="61"/>
        <v>27.5</v>
      </c>
      <c r="Q953" s="12" t="s">
        <v>8334</v>
      </c>
      <c r="R953" t="s">
        <v>8335</v>
      </c>
      <c r="S953" s="15">
        <f t="shared" si="62"/>
        <v>41805.895254629628</v>
      </c>
      <c r="T953" s="15">
        <f t="shared" si="63"/>
        <v>41830.895254629628</v>
      </c>
    </row>
    <row r="954" spans="1:20" ht="48" x14ac:dyDescent="0.2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17">
        <f t="shared" si="60"/>
        <v>1</v>
      </c>
      <c r="P954">
        <f t="shared" si="61"/>
        <v>200</v>
      </c>
      <c r="Q954" s="12" t="s">
        <v>8334</v>
      </c>
      <c r="R954" t="s">
        <v>8335</v>
      </c>
      <c r="S954" s="15">
        <f t="shared" si="62"/>
        <v>41820.914641203701</v>
      </c>
      <c r="T954" s="15">
        <f t="shared" si="63"/>
        <v>41860.914641203701</v>
      </c>
    </row>
    <row r="955" spans="1:20" ht="48" x14ac:dyDescent="0.2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17">
        <f t="shared" si="60"/>
        <v>1</v>
      </c>
      <c r="P955">
        <f t="shared" si="61"/>
        <v>25</v>
      </c>
      <c r="Q955" s="12" t="s">
        <v>8334</v>
      </c>
      <c r="R955" t="s">
        <v>8335</v>
      </c>
      <c r="S955" s="15">
        <f t="shared" si="62"/>
        <v>42058.334027777775</v>
      </c>
      <c r="T955" s="15">
        <f t="shared" si="63"/>
        <v>42088.292361111111</v>
      </c>
    </row>
    <row r="956" spans="1:20" ht="48" x14ac:dyDescent="0.2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17">
        <f t="shared" si="60"/>
        <v>1</v>
      </c>
      <c r="P956">
        <f t="shared" si="61"/>
        <v>13.33</v>
      </c>
      <c r="Q956" s="12" t="s">
        <v>8334</v>
      </c>
      <c r="R956" t="s">
        <v>8335</v>
      </c>
      <c r="S956" s="15">
        <f t="shared" si="62"/>
        <v>41834.138495370367</v>
      </c>
      <c r="T956" s="15">
        <f t="shared" si="63"/>
        <v>41864.138495370367</v>
      </c>
    </row>
    <row r="957" spans="1:20" ht="48" x14ac:dyDescent="0.2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17">
        <f t="shared" si="60"/>
        <v>1</v>
      </c>
      <c r="P957">
        <f t="shared" si="61"/>
        <v>17.5</v>
      </c>
      <c r="Q957" s="12" t="s">
        <v>8334</v>
      </c>
      <c r="R957" t="s">
        <v>8335</v>
      </c>
      <c r="S957" s="15">
        <f t="shared" si="62"/>
        <v>41870.87467592593</v>
      </c>
      <c r="T957" s="15">
        <f t="shared" si="63"/>
        <v>41900.87467592593</v>
      </c>
    </row>
    <row r="958" spans="1:20" ht="32" x14ac:dyDescent="0.2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17">
        <f t="shared" si="60"/>
        <v>1</v>
      </c>
      <c r="P958">
        <f t="shared" si="61"/>
        <v>13.25</v>
      </c>
      <c r="Q958" s="12" t="s">
        <v>8320</v>
      </c>
      <c r="R958" t="s">
        <v>8356</v>
      </c>
      <c r="S958" s="15">
        <f t="shared" si="62"/>
        <v>42585.7106712963</v>
      </c>
      <c r="T958" s="15">
        <f t="shared" si="63"/>
        <v>42615.7106712963</v>
      </c>
    </row>
    <row r="959" spans="1:20" ht="32" x14ac:dyDescent="0.2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17">
        <f t="shared" si="60"/>
        <v>1</v>
      </c>
      <c r="P959">
        <f t="shared" si="61"/>
        <v>55</v>
      </c>
      <c r="Q959" s="12" t="s">
        <v>8320</v>
      </c>
      <c r="R959" t="s">
        <v>8356</v>
      </c>
      <c r="S959" s="15">
        <f t="shared" si="62"/>
        <v>42068.799039351856</v>
      </c>
      <c r="T959" s="15">
        <f t="shared" si="63"/>
        <v>42098.757372685184</v>
      </c>
    </row>
    <row r="960" spans="1:20" ht="32" x14ac:dyDescent="0.2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17">
        <f t="shared" si="60"/>
        <v>1</v>
      </c>
      <c r="P960">
        <f t="shared" si="61"/>
        <v>5</v>
      </c>
      <c r="Q960" s="12" t="s">
        <v>8320</v>
      </c>
      <c r="R960" t="s">
        <v>8356</v>
      </c>
      <c r="S960" s="15">
        <f t="shared" si="62"/>
        <v>42573.65662037037</v>
      </c>
      <c r="T960" s="15">
        <f t="shared" si="63"/>
        <v>42588.65662037037</v>
      </c>
    </row>
    <row r="961" spans="1:20" ht="32" x14ac:dyDescent="0.2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17">
        <f t="shared" si="60"/>
        <v>1</v>
      </c>
      <c r="P961">
        <f t="shared" si="61"/>
        <v>9</v>
      </c>
      <c r="Q961" s="12" t="s">
        <v>8320</v>
      </c>
      <c r="R961" t="s">
        <v>8356</v>
      </c>
      <c r="S961" s="15">
        <f t="shared" si="62"/>
        <v>41247.063576388886</v>
      </c>
      <c r="T961" s="15">
        <f t="shared" si="63"/>
        <v>41277.063576388886</v>
      </c>
    </row>
    <row r="962" spans="1:20" ht="48" x14ac:dyDescent="0.2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17">
        <f t="shared" si="60"/>
        <v>1</v>
      </c>
      <c r="P962">
        <f t="shared" si="61"/>
        <v>25</v>
      </c>
      <c r="Q962" s="12" t="s">
        <v>8320</v>
      </c>
      <c r="R962" t="s">
        <v>8356</v>
      </c>
      <c r="S962" s="15">
        <f t="shared" si="62"/>
        <v>40927.036979166667</v>
      </c>
      <c r="T962" s="15">
        <f t="shared" si="63"/>
        <v>40986.995312500003</v>
      </c>
    </row>
    <row r="963" spans="1:20" ht="48" x14ac:dyDescent="0.2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17">
        <f t="shared" si="60"/>
        <v>1</v>
      </c>
      <c r="P963">
        <f t="shared" si="61"/>
        <v>11.25</v>
      </c>
      <c r="Q963" s="12" t="s">
        <v>8320</v>
      </c>
      <c r="R963" t="s">
        <v>8356</v>
      </c>
      <c r="S963" s="15">
        <f t="shared" si="62"/>
        <v>41030.292025462964</v>
      </c>
      <c r="T963" s="15">
        <f t="shared" si="63"/>
        <v>41059.791666666664</v>
      </c>
    </row>
    <row r="964" spans="1:20" ht="48" x14ac:dyDescent="0.2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17">
        <f t="shared" si="60"/>
        <v>1</v>
      </c>
      <c r="P964">
        <f t="shared" si="61"/>
        <v>11.33</v>
      </c>
      <c r="Q964" s="12" t="s">
        <v>8320</v>
      </c>
      <c r="R964" t="s">
        <v>8356</v>
      </c>
      <c r="S964" s="15">
        <f t="shared" si="62"/>
        <v>42172.958912037036</v>
      </c>
      <c r="T964" s="15">
        <f t="shared" si="63"/>
        <v>42232.958912037036</v>
      </c>
    </row>
    <row r="965" spans="1:20" ht="48" x14ac:dyDescent="0.2">
      <c r="A965">
        <v>3491</v>
      </c>
      <c r="B965" s="3" t="s">
        <v>3490</v>
      </c>
      <c r="C965" s="3" t="s">
        <v>7601</v>
      </c>
      <c r="D965" s="6">
        <v>500</v>
      </c>
      <c r="E965" s="8">
        <v>791</v>
      </c>
      <c r="F965" t="s">
        <v>8218</v>
      </c>
      <c r="G965" t="s">
        <v>8223</v>
      </c>
      <c r="H965" t="s">
        <v>8245</v>
      </c>
      <c r="I965">
        <v>1431928784</v>
      </c>
      <c r="J965">
        <v>1430114384</v>
      </c>
      <c r="K965" t="b">
        <v>0</v>
      </c>
      <c r="L965">
        <v>10</v>
      </c>
      <c r="M965" t="b">
        <v>1</v>
      </c>
      <c r="N965" t="s">
        <v>8269</v>
      </c>
      <c r="O965" s="17">
        <f t="shared" si="60"/>
        <v>158</v>
      </c>
      <c r="P965">
        <f t="shared" si="61"/>
        <v>79.099999999999994</v>
      </c>
      <c r="Q965" s="12" t="s">
        <v>8315</v>
      </c>
      <c r="R965" t="s">
        <v>8316</v>
      </c>
      <c r="S965" s="15">
        <f t="shared" si="62"/>
        <v>42121.249814814815</v>
      </c>
      <c r="T965" s="15">
        <f t="shared" si="63"/>
        <v>42142.249814814815</v>
      </c>
    </row>
    <row r="966" spans="1:20" ht="32" x14ac:dyDescent="0.2">
      <c r="A966">
        <v>3395</v>
      </c>
      <c r="B966" s="3" t="s">
        <v>3394</v>
      </c>
      <c r="C966" s="3" t="s">
        <v>7505</v>
      </c>
      <c r="D966" s="6">
        <v>500</v>
      </c>
      <c r="E966" s="8">
        <v>920</v>
      </c>
      <c r="F966" t="s">
        <v>8218</v>
      </c>
      <c r="G966" t="s">
        <v>8224</v>
      </c>
      <c r="H966" t="s">
        <v>8246</v>
      </c>
      <c r="I966">
        <v>1433009400</v>
      </c>
      <c r="J966">
        <v>1431795944</v>
      </c>
      <c r="K966" t="b">
        <v>0</v>
      </c>
      <c r="L966">
        <v>38</v>
      </c>
      <c r="M966" t="b">
        <v>1</v>
      </c>
      <c r="N966" t="s">
        <v>8269</v>
      </c>
      <c r="O966" s="17">
        <f t="shared" si="60"/>
        <v>184</v>
      </c>
      <c r="P966">
        <f t="shared" si="61"/>
        <v>24.21</v>
      </c>
      <c r="Q966" s="12" t="s">
        <v>8315</v>
      </c>
      <c r="R966" t="s">
        <v>8316</v>
      </c>
      <c r="S966" s="15">
        <f t="shared" si="62"/>
        <v>42140.712314814817</v>
      </c>
      <c r="T966" s="15">
        <f t="shared" si="63"/>
        <v>42154.756944444445</v>
      </c>
    </row>
    <row r="967" spans="1:20" ht="48" x14ac:dyDescent="0.2">
      <c r="A967">
        <v>3460</v>
      </c>
      <c r="B967" s="3" t="s">
        <v>3459</v>
      </c>
      <c r="C967" s="3" t="s">
        <v>7570</v>
      </c>
      <c r="D967" s="6">
        <v>500</v>
      </c>
      <c r="E967" s="8">
        <v>950</v>
      </c>
      <c r="F967" t="s">
        <v>8218</v>
      </c>
      <c r="G967" t="s">
        <v>8224</v>
      </c>
      <c r="H967" t="s">
        <v>8246</v>
      </c>
      <c r="I967">
        <v>1408106352</v>
      </c>
      <c r="J967">
        <v>1406896752</v>
      </c>
      <c r="K967" t="b">
        <v>0</v>
      </c>
      <c r="L967">
        <v>19</v>
      </c>
      <c r="M967" t="b">
        <v>1</v>
      </c>
      <c r="N967" t="s">
        <v>8269</v>
      </c>
      <c r="O967" s="17">
        <f t="shared" si="60"/>
        <v>190</v>
      </c>
      <c r="P967">
        <f t="shared" si="61"/>
        <v>50</v>
      </c>
      <c r="Q967" s="12" t="s">
        <v>8315</v>
      </c>
      <c r="R967" t="s">
        <v>8316</v>
      </c>
      <c r="S967" s="15">
        <f t="shared" si="62"/>
        <v>41852.527222222219</v>
      </c>
      <c r="T967" s="15">
        <f t="shared" si="63"/>
        <v>41866.527222222219</v>
      </c>
    </row>
    <row r="968" spans="1:20" ht="48" x14ac:dyDescent="0.2">
      <c r="A968">
        <v>3599</v>
      </c>
      <c r="B968" s="3" t="s">
        <v>3598</v>
      </c>
      <c r="C968" s="3" t="s">
        <v>7709</v>
      </c>
      <c r="D968" s="6">
        <v>500</v>
      </c>
      <c r="E968" s="8">
        <v>1010</v>
      </c>
      <c r="F968" t="s">
        <v>8218</v>
      </c>
      <c r="G968" t="s">
        <v>8223</v>
      </c>
      <c r="H968" t="s">
        <v>8245</v>
      </c>
      <c r="I968">
        <v>1440892800</v>
      </c>
      <c r="J968">
        <v>1438715077</v>
      </c>
      <c r="K968" t="b">
        <v>0</v>
      </c>
      <c r="L968">
        <v>17</v>
      </c>
      <c r="M968" t="b">
        <v>1</v>
      </c>
      <c r="N968" t="s">
        <v>8269</v>
      </c>
      <c r="O968" s="17">
        <f t="shared" si="60"/>
        <v>202</v>
      </c>
      <c r="P968">
        <f t="shared" si="61"/>
        <v>59.41</v>
      </c>
      <c r="Q968" s="12" t="s">
        <v>8315</v>
      </c>
      <c r="R968" t="s">
        <v>8316</v>
      </c>
      <c r="S968" s="15">
        <f t="shared" si="62"/>
        <v>42220.79487268519</v>
      </c>
      <c r="T968" s="15">
        <f t="shared" si="63"/>
        <v>42246</v>
      </c>
    </row>
    <row r="969" spans="1:20" ht="48" x14ac:dyDescent="0.2">
      <c r="A969">
        <v>3408</v>
      </c>
      <c r="B969" s="3" t="s">
        <v>3407</v>
      </c>
      <c r="C969" s="3" t="s">
        <v>7518</v>
      </c>
      <c r="D969" s="6">
        <v>500</v>
      </c>
      <c r="E969" s="8">
        <v>1055</v>
      </c>
      <c r="F969" t="s">
        <v>8218</v>
      </c>
      <c r="G969" t="s">
        <v>8223</v>
      </c>
      <c r="H969" t="s">
        <v>8245</v>
      </c>
      <c r="I969">
        <v>1405727304</v>
      </c>
      <c r="J969">
        <v>1403135304</v>
      </c>
      <c r="K969" t="b">
        <v>0</v>
      </c>
      <c r="L969">
        <v>18</v>
      </c>
      <c r="M969" t="b">
        <v>1</v>
      </c>
      <c r="N969" t="s">
        <v>8269</v>
      </c>
      <c r="O969" s="17">
        <f t="shared" si="60"/>
        <v>211</v>
      </c>
      <c r="P969">
        <f t="shared" si="61"/>
        <v>58.61</v>
      </c>
      <c r="Q969" s="12" t="s">
        <v>8315</v>
      </c>
      <c r="R969" t="s">
        <v>8316</v>
      </c>
      <c r="S969" s="15">
        <f t="shared" si="62"/>
        <v>41808.991944444446</v>
      </c>
      <c r="T969" s="15">
        <f t="shared" si="63"/>
        <v>41838.991944444446</v>
      </c>
    </row>
    <row r="970" spans="1:20" ht="48" x14ac:dyDescent="0.2">
      <c r="A970">
        <v>3471</v>
      </c>
      <c r="B970" s="3" t="s">
        <v>3470</v>
      </c>
      <c r="C970" s="3" t="s">
        <v>7581</v>
      </c>
      <c r="D970" s="6">
        <v>500</v>
      </c>
      <c r="E970" s="8">
        <v>1073</v>
      </c>
      <c r="F970" t="s">
        <v>8218</v>
      </c>
      <c r="G970" t="s">
        <v>8224</v>
      </c>
      <c r="H970" t="s">
        <v>8246</v>
      </c>
      <c r="I970">
        <v>1409515200</v>
      </c>
      <c r="J970">
        <v>1405971690</v>
      </c>
      <c r="K970" t="b">
        <v>0</v>
      </c>
      <c r="L970">
        <v>30</v>
      </c>
      <c r="M970" t="b">
        <v>1</v>
      </c>
      <c r="N970" t="s">
        <v>8269</v>
      </c>
      <c r="O970" s="17">
        <f t="shared" si="60"/>
        <v>215</v>
      </c>
      <c r="P970">
        <f t="shared" si="61"/>
        <v>35.770000000000003</v>
      </c>
      <c r="Q970" s="12" t="s">
        <v>8315</v>
      </c>
      <c r="R970" t="s">
        <v>8316</v>
      </c>
      <c r="S970" s="15">
        <f t="shared" si="62"/>
        <v>41841.820486111108</v>
      </c>
      <c r="T970" s="15">
        <f t="shared" si="63"/>
        <v>41882.833333333336</v>
      </c>
    </row>
    <row r="971" spans="1:20" ht="48" x14ac:dyDescent="0.2">
      <c r="A971">
        <v>3362</v>
      </c>
      <c r="B971" s="3" t="s">
        <v>3361</v>
      </c>
      <c r="C971" s="3" t="s">
        <v>7472</v>
      </c>
      <c r="D971" s="6">
        <v>500</v>
      </c>
      <c r="E971" s="8">
        <v>1090</v>
      </c>
      <c r="F971" t="s">
        <v>8218</v>
      </c>
      <c r="G971" t="s">
        <v>8223</v>
      </c>
      <c r="H971" t="s">
        <v>8245</v>
      </c>
      <c r="I971">
        <v>1425704100</v>
      </c>
      <c r="J971">
        <v>1424484717</v>
      </c>
      <c r="K971" t="b">
        <v>0</v>
      </c>
      <c r="L971">
        <v>20</v>
      </c>
      <c r="M971" t="b">
        <v>1</v>
      </c>
      <c r="N971" t="s">
        <v>8269</v>
      </c>
      <c r="O971" s="17">
        <f t="shared" si="60"/>
        <v>218</v>
      </c>
      <c r="P971">
        <f t="shared" si="61"/>
        <v>54.5</v>
      </c>
      <c r="Q971" s="12" t="s">
        <v>8315</v>
      </c>
      <c r="R971" t="s">
        <v>8316</v>
      </c>
      <c r="S971" s="15">
        <f t="shared" si="62"/>
        <v>42056.091631944444</v>
      </c>
      <c r="T971" s="15">
        <f t="shared" si="63"/>
        <v>42070.204861111109</v>
      </c>
    </row>
    <row r="972" spans="1:20" ht="48" x14ac:dyDescent="0.2">
      <c r="A972">
        <v>3366</v>
      </c>
      <c r="B972" s="3" t="s">
        <v>3365</v>
      </c>
      <c r="C972" s="3" t="s">
        <v>7476</v>
      </c>
      <c r="D972" s="6">
        <v>500</v>
      </c>
      <c r="E972" s="8">
        <v>1105</v>
      </c>
      <c r="F972" t="s">
        <v>8218</v>
      </c>
      <c r="G972" t="s">
        <v>8223</v>
      </c>
      <c r="H972" t="s">
        <v>8245</v>
      </c>
      <c r="I972">
        <v>1431481037</v>
      </c>
      <c r="J972">
        <v>1428889037</v>
      </c>
      <c r="K972" t="b">
        <v>0</v>
      </c>
      <c r="L972">
        <v>18</v>
      </c>
      <c r="M972" t="b">
        <v>1</v>
      </c>
      <c r="N972" t="s">
        <v>8269</v>
      </c>
      <c r="O972" s="17">
        <f t="shared" si="60"/>
        <v>221</v>
      </c>
      <c r="P972">
        <f t="shared" si="61"/>
        <v>61.39</v>
      </c>
      <c r="Q972" s="12" t="s">
        <v>8315</v>
      </c>
      <c r="R972" t="s">
        <v>8316</v>
      </c>
      <c r="S972" s="15">
        <f t="shared" si="62"/>
        <v>42107.067557870367</v>
      </c>
      <c r="T972" s="15">
        <f t="shared" si="63"/>
        <v>42137.067557870367</v>
      </c>
    </row>
    <row r="973" spans="1:20" ht="32" x14ac:dyDescent="0.2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17">
        <f t="shared" si="60"/>
        <v>1</v>
      </c>
      <c r="P973">
        <f t="shared" si="61"/>
        <v>100</v>
      </c>
      <c r="Q973" s="12" t="s">
        <v>8315</v>
      </c>
      <c r="R973" t="s">
        <v>8355</v>
      </c>
      <c r="S973" s="15">
        <f t="shared" si="62"/>
        <v>42132.9143287037</v>
      </c>
      <c r="T973" s="15">
        <f t="shared" si="63"/>
        <v>42162.9143287037</v>
      </c>
    </row>
    <row r="974" spans="1:20" ht="48" x14ac:dyDescent="0.2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17">
        <f t="shared" si="60"/>
        <v>1</v>
      </c>
      <c r="P974">
        <f t="shared" si="61"/>
        <v>415.78</v>
      </c>
      <c r="Q974" s="12" t="s">
        <v>8315</v>
      </c>
      <c r="R974" t="s">
        <v>8355</v>
      </c>
      <c r="S974" s="15">
        <f t="shared" si="62"/>
        <v>42055.713368055556</v>
      </c>
      <c r="T974" s="15">
        <f t="shared" si="63"/>
        <v>42085.671701388885</v>
      </c>
    </row>
    <row r="975" spans="1:20" ht="48" x14ac:dyDescent="0.2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17">
        <f t="shared" si="60"/>
        <v>1</v>
      </c>
      <c r="P975">
        <f t="shared" si="61"/>
        <v>62.5</v>
      </c>
      <c r="Q975" s="12" t="s">
        <v>8315</v>
      </c>
      <c r="R975" t="s">
        <v>8355</v>
      </c>
      <c r="S975" s="15">
        <f t="shared" si="62"/>
        <v>42665.150347222225</v>
      </c>
      <c r="T975" s="15">
        <f t="shared" si="63"/>
        <v>42725.192013888889</v>
      </c>
    </row>
    <row r="976" spans="1:20" ht="48" x14ac:dyDescent="0.2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17">
        <f t="shared" si="60"/>
        <v>1</v>
      </c>
      <c r="P976">
        <f t="shared" si="61"/>
        <v>56.34</v>
      </c>
      <c r="Q976" s="12" t="s">
        <v>8315</v>
      </c>
      <c r="R976" t="s">
        <v>8355</v>
      </c>
      <c r="S976" s="15">
        <f t="shared" si="62"/>
        <v>42255.619351851856</v>
      </c>
      <c r="T976" s="15">
        <f t="shared" si="63"/>
        <v>42292.916666666672</v>
      </c>
    </row>
    <row r="977" spans="1:20" ht="32" x14ac:dyDescent="0.2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17">
        <f t="shared" si="60"/>
        <v>1</v>
      </c>
      <c r="P977">
        <f t="shared" si="61"/>
        <v>10</v>
      </c>
      <c r="Q977" s="12" t="s">
        <v>8315</v>
      </c>
      <c r="R977" t="s">
        <v>8355</v>
      </c>
      <c r="S977" s="15">
        <f t="shared" si="62"/>
        <v>41848.679803240739</v>
      </c>
      <c r="T977" s="15">
        <f t="shared" si="63"/>
        <v>41908.679803240739</v>
      </c>
    </row>
    <row r="978" spans="1:20" ht="48" x14ac:dyDescent="0.2">
      <c r="A978">
        <v>3391</v>
      </c>
      <c r="B978" s="3" t="s">
        <v>3390</v>
      </c>
      <c r="C978" s="3" t="s">
        <v>7501</v>
      </c>
      <c r="D978" s="6">
        <v>500</v>
      </c>
      <c r="E978" s="8">
        <v>1115</v>
      </c>
      <c r="F978" t="s">
        <v>8218</v>
      </c>
      <c r="G978" t="s">
        <v>8223</v>
      </c>
      <c r="H978" t="s">
        <v>8245</v>
      </c>
      <c r="I978">
        <v>1407536880</v>
      </c>
      <c r="J978">
        <v>1404997548</v>
      </c>
      <c r="K978" t="b">
        <v>0</v>
      </c>
      <c r="L978">
        <v>18</v>
      </c>
      <c r="M978" t="b">
        <v>1</v>
      </c>
      <c r="N978" t="s">
        <v>8269</v>
      </c>
      <c r="O978" s="17">
        <f t="shared" si="60"/>
        <v>223</v>
      </c>
      <c r="P978">
        <f t="shared" si="61"/>
        <v>61.94</v>
      </c>
      <c r="Q978" s="12" t="s">
        <v>8315</v>
      </c>
      <c r="R978" t="s">
        <v>8316</v>
      </c>
      <c r="S978" s="15">
        <f t="shared" si="62"/>
        <v>41830.545694444445</v>
      </c>
      <c r="T978" s="15">
        <f t="shared" si="63"/>
        <v>41859.936111111114</v>
      </c>
    </row>
    <row r="979" spans="1:20" ht="48" x14ac:dyDescent="0.2">
      <c r="A979">
        <v>3718</v>
      </c>
      <c r="B979" s="3" t="s">
        <v>3715</v>
      </c>
      <c r="C979" s="3" t="s">
        <v>7828</v>
      </c>
      <c r="D979" s="6">
        <v>500</v>
      </c>
      <c r="E979" s="8">
        <v>1197</v>
      </c>
      <c r="F979" t="s">
        <v>8218</v>
      </c>
      <c r="G979" t="s">
        <v>8224</v>
      </c>
      <c r="H979" t="s">
        <v>8246</v>
      </c>
      <c r="I979">
        <v>1425057075</v>
      </c>
      <c r="J979">
        <v>1422465075</v>
      </c>
      <c r="K979" t="b">
        <v>0</v>
      </c>
      <c r="L979">
        <v>46</v>
      </c>
      <c r="M979" t="b">
        <v>1</v>
      </c>
      <c r="N979" t="s">
        <v>8269</v>
      </c>
      <c r="O979" s="17">
        <f t="shared" si="60"/>
        <v>239</v>
      </c>
      <c r="P979">
        <f t="shared" si="61"/>
        <v>26.02</v>
      </c>
      <c r="Q979" s="12" t="s">
        <v>8315</v>
      </c>
      <c r="R979" t="s">
        <v>8316</v>
      </c>
      <c r="S979" s="15">
        <f t="shared" si="62"/>
        <v>42032.716145833328</v>
      </c>
      <c r="T979" s="15">
        <f t="shared" si="63"/>
        <v>42062.716145833328</v>
      </c>
    </row>
    <row r="980" spans="1:20" ht="48" x14ac:dyDescent="0.2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17">
        <f t="shared" si="60"/>
        <v>1</v>
      </c>
      <c r="P980">
        <f t="shared" si="61"/>
        <v>12.75</v>
      </c>
      <c r="Q980" s="12" t="s">
        <v>8315</v>
      </c>
      <c r="R980" t="s">
        <v>8357</v>
      </c>
      <c r="S980" s="15">
        <f t="shared" si="62"/>
        <v>42018.94049768518</v>
      </c>
      <c r="T980" s="15">
        <f t="shared" si="63"/>
        <v>42063.916666666672</v>
      </c>
    </row>
    <row r="981" spans="1:20" ht="48" x14ac:dyDescent="0.2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17">
        <f t="shared" si="60"/>
        <v>1</v>
      </c>
      <c r="P981">
        <f t="shared" si="61"/>
        <v>12.5</v>
      </c>
      <c r="Q981" s="12" t="s">
        <v>8315</v>
      </c>
      <c r="R981" t="s">
        <v>8357</v>
      </c>
      <c r="S981" s="15">
        <f t="shared" si="62"/>
        <v>41861.767094907409</v>
      </c>
      <c r="T981" s="15">
        <f t="shared" si="63"/>
        <v>41882.767094907409</v>
      </c>
    </row>
    <row r="982" spans="1:20" ht="48" x14ac:dyDescent="0.2">
      <c r="A982">
        <v>3353</v>
      </c>
      <c r="B982" s="3" t="s">
        <v>3352</v>
      </c>
      <c r="C982" s="3" t="s">
        <v>7463</v>
      </c>
      <c r="D982" s="6">
        <v>500</v>
      </c>
      <c r="E982" s="8">
        <v>1575</v>
      </c>
      <c r="F982" t="s">
        <v>8218</v>
      </c>
      <c r="G982" t="s">
        <v>8224</v>
      </c>
      <c r="H982" t="s">
        <v>8246</v>
      </c>
      <c r="I982">
        <v>1462230000</v>
      </c>
      <c r="J982">
        <v>1461061350</v>
      </c>
      <c r="K982" t="b">
        <v>0</v>
      </c>
      <c r="L982">
        <v>44</v>
      </c>
      <c r="M982" t="b">
        <v>1</v>
      </c>
      <c r="N982" t="s">
        <v>8269</v>
      </c>
      <c r="O982" s="17">
        <f t="shared" ref="O982:O1045" si="64">ROUND(E982/D982*100,0)</f>
        <v>315</v>
      </c>
      <c r="P982">
        <f t="shared" ref="P982:P1045" si="65">IFERROR(ROUND(E982/L982, 2), 0)</f>
        <v>35.799999999999997</v>
      </c>
      <c r="Q982" s="12" t="s">
        <v>8315</v>
      </c>
      <c r="R982" t="s">
        <v>8316</v>
      </c>
      <c r="S982" s="15">
        <f t="shared" ref="S982:S1045" si="66">(((J982/60/60/24)+DATE(1970,1,1)))</f>
        <v>42479.432291666672</v>
      </c>
      <c r="T982" s="15">
        <f t="shared" ref="T982:T1045" si="67">(((I982/60/60/24)+DATE(1970,1,1)))</f>
        <v>42492.958333333328</v>
      </c>
    </row>
    <row r="983" spans="1:20" ht="32" x14ac:dyDescent="0.2">
      <c r="A983">
        <v>4061</v>
      </c>
      <c r="B983" s="3" t="s">
        <v>4057</v>
      </c>
      <c r="C983" s="3" t="s">
        <v>8165</v>
      </c>
      <c r="D983" s="6">
        <v>525</v>
      </c>
      <c r="E983" s="8">
        <v>0</v>
      </c>
      <c r="F983" t="s">
        <v>8218</v>
      </c>
      <c r="G983" t="s">
        <v>8223</v>
      </c>
      <c r="H983" t="s">
        <v>8245</v>
      </c>
      <c r="I983">
        <v>1461205423</v>
      </c>
      <c r="J983">
        <v>1456025023</v>
      </c>
      <c r="K983" t="b">
        <v>0</v>
      </c>
      <c r="L983">
        <v>0</v>
      </c>
      <c r="M983" t="b">
        <v>0</v>
      </c>
      <c r="N983" t="s">
        <v>8269</v>
      </c>
      <c r="O983" s="17">
        <f t="shared" si="64"/>
        <v>0</v>
      </c>
      <c r="P983">
        <f t="shared" si="65"/>
        <v>0</v>
      </c>
      <c r="Q983" s="12" t="s">
        <v>8315</v>
      </c>
      <c r="R983" t="s">
        <v>8316</v>
      </c>
      <c r="S983" s="15">
        <f t="shared" si="66"/>
        <v>42421.141469907408</v>
      </c>
      <c r="T983" s="15">
        <f t="shared" si="67"/>
        <v>42481.099803240737</v>
      </c>
    </row>
    <row r="984" spans="1:20" ht="80" x14ac:dyDescent="0.2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17">
        <f t="shared" si="64"/>
        <v>1</v>
      </c>
      <c r="P984">
        <f t="shared" si="65"/>
        <v>500</v>
      </c>
      <c r="Q984" s="12" t="s">
        <v>8315</v>
      </c>
      <c r="R984" t="s">
        <v>8357</v>
      </c>
      <c r="S984" s="15">
        <f t="shared" si="66"/>
        <v>42333.695821759262</v>
      </c>
      <c r="T984" s="15">
        <f t="shared" si="67"/>
        <v>42361.679166666669</v>
      </c>
    </row>
    <row r="985" spans="1:20" ht="48" x14ac:dyDescent="0.2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17">
        <f t="shared" si="64"/>
        <v>1</v>
      </c>
      <c r="P985">
        <f t="shared" si="65"/>
        <v>50</v>
      </c>
      <c r="Q985" s="12" t="s">
        <v>8315</v>
      </c>
      <c r="R985" t="s">
        <v>8357</v>
      </c>
      <c r="S985" s="15">
        <f t="shared" si="66"/>
        <v>42132.58048611111</v>
      </c>
      <c r="T985" s="15">
        <f t="shared" si="67"/>
        <v>42162.58048611111</v>
      </c>
    </row>
    <row r="986" spans="1:20" ht="48" x14ac:dyDescent="0.2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17">
        <f t="shared" si="64"/>
        <v>1</v>
      </c>
      <c r="P986">
        <f t="shared" si="65"/>
        <v>205</v>
      </c>
      <c r="Q986" s="12" t="s">
        <v>8315</v>
      </c>
      <c r="R986" t="s">
        <v>8357</v>
      </c>
      <c r="S986" s="15">
        <f t="shared" si="66"/>
        <v>41831.722777777781</v>
      </c>
      <c r="T986" s="15">
        <f t="shared" si="67"/>
        <v>41861.722777777781</v>
      </c>
    </row>
    <row r="987" spans="1:20" ht="48" x14ac:dyDescent="0.2">
      <c r="A987">
        <v>2844</v>
      </c>
      <c r="B987" s="3" t="s">
        <v>2844</v>
      </c>
      <c r="C987" s="3" t="s">
        <v>6954</v>
      </c>
      <c r="D987" s="6">
        <v>550</v>
      </c>
      <c r="E987" s="8">
        <v>30</v>
      </c>
      <c r="F987" t="s">
        <v>8218</v>
      </c>
      <c r="G987" t="s">
        <v>8238</v>
      </c>
      <c r="H987" t="s">
        <v>8248</v>
      </c>
      <c r="I987">
        <v>1483535180</v>
      </c>
      <c r="J987">
        <v>1480943180</v>
      </c>
      <c r="K987" t="b">
        <v>0</v>
      </c>
      <c r="L987">
        <v>1</v>
      </c>
      <c r="M987" t="b">
        <v>0</v>
      </c>
      <c r="N987" t="s">
        <v>8269</v>
      </c>
      <c r="O987" s="17">
        <f t="shared" si="64"/>
        <v>5</v>
      </c>
      <c r="P987">
        <f t="shared" si="65"/>
        <v>30</v>
      </c>
      <c r="Q987" s="12" t="s">
        <v>8315</v>
      </c>
      <c r="R987" t="s">
        <v>8316</v>
      </c>
      <c r="S987" s="15">
        <f t="shared" si="66"/>
        <v>42709.546064814815</v>
      </c>
      <c r="T987" s="15">
        <f t="shared" si="67"/>
        <v>42739.546064814815</v>
      </c>
    </row>
    <row r="988" spans="1:20" ht="32" x14ac:dyDescent="0.2">
      <c r="A988">
        <v>3607</v>
      </c>
      <c r="B988" s="3" t="s">
        <v>3606</v>
      </c>
      <c r="C988" s="3" t="s">
        <v>7717</v>
      </c>
      <c r="D988" s="6">
        <v>550</v>
      </c>
      <c r="E988" s="8">
        <v>580</v>
      </c>
      <c r="F988" t="s">
        <v>8218</v>
      </c>
      <c r="G988" t="s">
        <v>8224</v>
      </c>
      <c r="H988" t="s">
        <v>8246</v>
      </c>
      <c r="I988">
        <v>1450137600</v>
      </c>
      <c r="J988">
        <v>1448924882</v>
      </c>
      <c r="K988" t="b">
        <v>0</v>
      </c>
      <c r="L988">
        <v>20</v>
      </c>
      <c r="M988" t="b">
        <v>1</v>
      </c>
      <c r="N988" t="s">
        <v>8269</v>
      </c>
      <c r="O988" s="17">
        <f t="shared" si="64"/>
        <v>105</v>
      </c>
      <c r="P988">
        <f t="shared" si="65"/>
        <v>29</v>
      </c>
      <c r="Q988" s="12" t="s">
        <v>8315</v>
      </c>
      <c r="R988" t="s">
        <v>8316</v>
      </c>
      <c r="S988" s="15">
        <f t="shared" si="66"/>
        <v>42338.963912037041</v>
      </c>
      <c r="T988" s="15">
        <f t="shared" si="67"/>
        <v>42353</v>
      </c>
    </row>
    <row r="989" spans="1:20" ht="48" x14ac:dyDescent="0.2">
      <c r="A989">
        <v>3378</v>
      </c>
      <c r="B989" s="3" t="s">
        <v>3377</v>
      </c>
      <c r="C989" s="3" t="s">
        <v>7488</v>
      </c>
      <c r="D989" s="6">
        <v>550</v>
      </c>
      <c r="E989" s="8">
        <v>592</v>
      </c>
      <c r="F989" t="s">
        <v>8218</v>
      </c>
      <c r="G989" t="s">
        <v>8224</v>
      </c>
      <c r="H989" t="s">
        <v>8246</v>
      </c>
      <c r="I989">
        <v>1409490480</v>
      </c>
      <c r="J989">
        <v>1407400306</v>
      </c>
      <c r="K989" t="b">
        <v>0</v>
      </c>
      <c r="L989">
        <v>21</v>
      </c>
      <c r="M989" t="b">
        <v>1</v>
      </c>
      <c r="N989" t="s">
        <v>8269</v>
      </c>
      <c r="O989" s="17">
        <f t="shared" si="64"/>
        <v>108</v>
      </c>
      <c r="P989">
        <f t="shared" si="65"/>
        <v>28.19</v>
      </c>
      <c r="Q989" s="12" t="s">
        <v>8315</v>
      </c>
      <c r="R989" t="s">
        <v>8316</v>
      </c>
      <c r="S989" s="15">
        <f t="shared" si="66"/>
        <v>41858.355393518519</v>
      </c>
      <c r="T989" s="15">
        <f t="shared" si="67"/>
        <v>41882.547222222223</v>
      </c>
    </row>
    <row r="990" spans="1:20" ht="48" x14ac:dyDescent="0.2">
      <c r="A990">
        <v>3394</v>
      </c>
      <c r="B990" s="3" t="s">
        <v>3393</v>
      </c>
      <c r="C990" s="3" t="s">
        <v>7504</v>
      </c>
      <c r="D990" s="6">
        <v>550</v>
      </c>
      <c r="E990" s="8">
        <v>783</v>
      </c>
      <c r="F990" t="s">
        <v>8218</v>
      </c>
      <c r="G990" t="s">
        <v>8224</v>
      </c>
      <c r="H990" t="s">
        <v>8246</v>
      </c>
      <c r="I990">
        <v>1406470645</v>
      </c>
      <c r="J990">
        <v>1403878645</v>
      </c>
      <c r="K990" t="b">
        <v>0</v>
      </c>
      <c r="L990">
        <v>27</v>
      </c>
      <c r="M990" t="b">
        <v>1</v>
      </c>
      <c r="N990" t="s">
        <v>8269</v>
      </c>
      <c r="O990" s="17">
        <f t="shared" si="64"/>
        <v>142</v>
      </c>
      <c r="P990">
        <f t="shared" si="65"/>
        <v>29</v>
      </c>
      <c r="Q990" s="12" t="s">
        <v>8315</v>
      </c>
      <c r="R990" t="s">
        <v>8316</v>
      </c>
      <c r="S990" s="15">
        <f t="shared" si="66"/>
        <v>41817.59542824074</v>
      </c>
      <c r="T990" s="15">
        <f t="shared" si="67"/>
        <v>41847.59542824074</v>
      </c>
    </row>
    <row r="991" spans="1:20" ht="48" x14ac:dyDescent="0.2">
      <c r="A991">
        <v>4012</v>
      </c>
      <c r="B991" s="3" t="s">
        <v>4008</v>
      </c>
      <c r="C991" s="3" t="s">
        <v>8117</v>
      </c>
      <c r="D991" s="6">
        <v>575</v>
      </c>
      <c r="E991" s="8">
        <v>0</v>
      </c>
      <c r="F991" t="s">
        <v>8218</v>
      </c>
      <c r="G991" t="s">
        <v>8224</v>
      </c>
      <c r="H991" t="s">
        <v>8246</v>
      </c>
      <c r="I991">
        <v>1430571849</v>
      </c>
      <c r="J991">
        <v>1427979849</v>
      </c>
      <c r="K991" t="b">
        <v>0</v>
      </c>
      <c r="L991">
        <v>0</v>
      </c>
      <c r="M991" t="b">
        <v>0</v>
      </c>
      <c r="N991" t="s">
        <v>8269</v>
      </c>
      <c r="O991" s="17">
        <f t="shared" si="64"/>
        <v>0</v>
      </c>
      <c r="P991">
        <f t="shared" si="65"/>
        <v>0</v>
      </c>
      <c r="Q991" s="12" t="s">
        <v>8315</v>
      </c>
      <c r="R991" t="s">
        <v>8316</v>
      </c>
      <c r="S991" s="15">
        <f t="shared" si="66"/>
        <v>42096.544548611113</v>
      </c>
      <c r="T991" s="15">
        <f t="shared" si="67"/>
        <v>42126.544548611113</v>
      </c>
    </row>
    <row r="992" spans="1:20" ht="48" x14ac:dyDescent="0.2">
      <c r="A992">
        <v>4101</v>
      </c>
      <c r="B992" s="3" t="s">
        <v>4097</v>
      </c>
      <c r="C992" s="3" t="s">
        <v>8204</v>
      </c>
      <c r="D992" s="6">
        <v>600</v>
      </c>
      <c r="E992" s="8">
        <v>0</v>
      </c>
      <c r="F992" t="s">
        <v>8218</v>
      </c>
      <c r="G992" t="s">
        <v>8223</v>
      </c>
      <c r="H992" t="s">
        <v>8245</v>
      </c>
      <c r="I992">
        <v>1485380482</v>
      </c>
      <c r="J992">
        <v>1482788482</v>
      </c>
      <c r="K992" t="b">
        <v>0</v>
      </c>
      <c r="L992">
        <v>0</v>
      </c>
      <c r="M992" t="b">
        <v>0</v>
      </c>
      <c r="N992" t="s">
        <v>8269</v>
      </c>
      <c r="O992" s="17">
        <f t="shared" si="64"/>
        <v>0</v>
      </c>
      <c r="P992">
        <f t="shared" si="65"/>
        <v>0</v>
      </c>
      <c r="Q992" s="12" t="s">
        <v>8315</v>
      </c>
      <c r="R992" t="s">
        <v>8316</v>
      </c>
      <c r="S992" s="15">
        <f t="shared" si="66"/>
        <v>42730.903726851851</v>
      </c>
      <c r="T992" s="15">
        <f t="shared" si="67"/>
        <v>42760.903726851851</v>
      </c>
    </row>
    <row r="993" spans="1:20" ht="48" x14ac:dyDescent="0.2">
      <c r="A993">
        <v>2919</v>
      </c>
      <c r="B993" s="3" t="s">
        <v>2919</v>
      </c>
      <c r="C993" s="3" t="s">
        <v>7029</v>
      </c>
      <c r="D993" s="6">
        <v>600</v>
      </c>
      <c r="E993" s="8">
        <v>51</v>
      </c>
      <c r="F993" t="s">
        <v>8218</v>
      </c>
      <c r="G993" t="s">
        <v>8223</v>
      </c>
      <c r="H993" t="s">
        <v>8245</v>
      </c>
      <c r="I993">
        <v>1407250329</v>
      </c>
      <c r="J993">
        <v>1404658329</v>
      </c>
      <c r="K993" t="b">
        <v>0</v>
      </c>
      <c r="L993">
        <v>6</v>
      </c>
      <c r="M993" t="b">
        <v>0</v>
      </c>
      <c r="N993" t="s">
        <v>8269</v>
      </c>
      <c r="O993" s="17">
        <f t="shared" si="64"/>
        <v>9</v>
      </c>
      <c r="P993">
        <f t="shared" si="65"/>
        <v>8.5</v>
      </c>
      <c r="Q993" s="12" t="s">
        <v>8315</v>
      </c>
      <c r="R993" t="s">
        <v>8316</v>
      </c>
      <c r="S993" s="15">
        <f t="shared" si="66"/>
        <v>41826.61954861111</v>
      </c>
      <c r="T993" s="15">
        <f t="shared" si="67"/>
        <v>41856.61954861111</v>
      </c>
    </row>
    <row r="994" spans="1:20" ht="48" x14ac:dyDescent="0.2">
      <c r="A994">
        <v>4020</v>
      </c>
      <c r="B994" s="3" t="s">
        <v>4016</v>
      </c>
      <c r="C994" s="3" t="s">
        <v>8125</v>
      </c>
      <c r="D994" s="6">
        <v>600</v>
      </c>
      <c r="E994" s="8">
        <v>100</v>
      </c>
      <c r="F994" t="s">
        <v>8218</v>
      </c>
      <c r="G994" t="s">
        <v>8223</v>
      </c>
      <c r="H994" t="s">
        <v>8245</v>
      </c>
      <c r="I994">
        <v>1427168099</v>
      </c>
      <c r="J994">
        <v>1424579699</v>
      </c>
      <c r="K994" t="b">
        <v>0</v>
      </c>
      <c r="L994">
        <v>3</v>
      </c>
      <c r="M994" t="b">
        <v>0</v>
      </c>
      <c r="N994" t="s">
        <v>8269</v>
      </c>
      <c r="O994" s="17">
        <f t="shared" si="64"/>
        <v>17</v>
      </c>
      <c r="P994">
        <f t="shared" si="65"/>
        <v>33.33</v>
      </c>
      <c r="Q994" s="12" t="s">
        <v>8315</v>
      </c>
      <c r="R994" t="s">
        <v>8316</v>
      </c>
      <c r="S994" s="15">
        <f t="shared" si="66"/>
        <v>42057.190960648149</v>
      </c>
      <c r="T994" s="15">
        <f t="shared" si="67"/>
        <v>42087.149293981478</v>
      </c>
    </row>
    <row r="995" spans="1:20" ht="48" x14ac:dyDescent="0.2">
      <c r="A995">
        <v>4044</v>
      </c>
      <c r="B995" s="3" t="s">
        <v>4040</v>
      </c>
      <c r="C995" s="3" t="s">
        <v>8148</v>
      </c>
      <c r="D995" s="6">
        <v>600</v>
      </c>
      <c r="E995" s="8">
        <v>225</v>
      </c>
      <c r="F995" t="s">
        <v>8218</v>
      </c>
      <c r="G995" t="s">
        <v>8223</v>
      </c>
      <c r="H995" t="s">
        <v>8245</v>
      </c>
      <c r="I995">
        <v>1428642000</v>
      </c>
      <c r="J995">
        <v>1426050982</v>
      </c>
      <c r="K995" t="b">
        <v>0</v>
      </c>
      <c r="L995">
        <v>4</v>
      </c>
      <c r="M995" t="b">
        <v>0</v>
      </c>
      <c r="N995" t="s">
        <v>8269</v>
      </c>
      <c r="O995" s="17">
        <f t="shared" si="64"/>
        <v>38</v>
      </c>
      <c r="P995">
        <f t="shared" si="65"/>
        <v>56.25</v>
      </c>
      <c r="Q995" s="12" t="s">
        <v>8315</v>
      </c>
      <c r="R995" t="s">
        <v>8316</v>
      </c>
      <c r="S995" s="15">
        <f t="shared" si="66"/>
        <v>42074.219699074078</v>
      </c>
      <c r="T995" s="15">
        <f t="shared" si="67"/>
        <v>42104.208333333328</v>
      </c>
    </row>
    <row r="996" spans="1:20" ht="48" x14ac:dyDescent="0.2">
      <c r="A996">
        <v>2855</v>
      </c>
      <c r="B996" s="3" t="s">
        <v>2855</v>
      </c>
      <c r="C996" s="3" t="s">
        <v>6965</v>
      </c>
      <c r="D996" s="6">
        <v>600</v>
      </c>
      <c r="E996" s="8">
        <v>300</v>
      </c>
      <c r="F996" t="s">
        <v>8218</v>
      </c>
      <c r="G996" t="s">
        <v>8223</v>
      </c>
      <c r="H996" t="s">
        <v>8245</v>
      </c>
      <c r="I996">
        <v>1454110440</v>
      </c>
      <c r="J996">
        <v>1451607071</v>
      </c>
      <c r="K996" t="b">
        <v>0</v>
      </c>
      <c r="L996">
        <v>5</v>
      </c>
      <c r="M996" t="b">
        <v>0</v>
      </c>
      <c r="N996" t="s">
        <v>8269</v>
      </c>
      <c r="O996" s="17">
        <f t="shared" si="64"/>
        <v>50</v>
      </c>
      <c r="P996">
        <f t="shared" si="65"/>
        <v>60</v>
      </c>
      <c r="Q996" s="12" t="s">
        <v>8315</v>
      </c>
      <c r="R996" t="s">
        <v>8316</v>
      </c>
      <c r="S996" s="15">
        <f t="shared" si="66"/>
        <v>42370.007766203707</v>
      </c>
      <c r="T996" s="15">
        <f t="shared" si="67"/>
        <v>42398.981944444444</v>
      </c>
    </row>
    <row r="997" spans="1:20" ht="48" x14ac:dyDescent="0.2">
      <c r="A997">
        <v>3294</v>
      </c>
      <c r="B997" s="3" t="s">
        <v>3294</v>
      </c>
      <c r="C997" s="3" t="s">
        <v>7404</v>
      </c>
      <c r="D997" s="6">
        <v>600</v>
      </c>
      <c r="E997" s="8">
        <v>710</v>
      </c>
      <c r="F997" t="s">
        <v>8218</v>
      </c>
      <c r="G997" t="s">
        <v>8224</v>
      </c>
      <c r="H997" t="s">
        <v>8246</v>
      </c>
      <c r="I997">
        <v>1434459554</v>
      </c>
      <c r="J997">
        <v>1431867554</v>
      </c>
      <c r="K997" t="b">
        <v>0</v>
      </c>
      <c r="L997">
        <v>24</v>
      </c>
      <c r="M997" t="b">
        <v>1</v>
      </c>
      <c r="N997" t="s">
        <v>8269</v>
      </c>
      <c r="O997" s="17">
        <f t="shared" si="64"/>
        <v>118</v>
      </c>
      <c r="P997">
        <f t="shared" si="65"/>
        <v>29.58</v>
      </c>
      <c r="Q997" s="12" t="s">
        <v>8315</v>
      </c>
      <c r="R997" t="s">
        <v>8316</v>
      </c>
      <c r="S997" s="15">
        <f t="shared" si="66"/>
        <v>42141.541134259256</v>
      </c>
      <c r="T997" s="15">
        <f t="shared" si="67"/>
        <v>42171.541134259256</v>
      </c>
    </row>
    <row r="998" spans="1:20" ht="32" x14ac:dyDescent="0.2">
      <c r="A998">
        <v>3826</v>
      </c>
      <c r="B998" s="3" t="s">
        <v>3823</v>
      </c>
      <c r="C998" s="3" t="s">
        <v>7935</v>
      </c>
      <c r="D998" s="6">
        <v>600</v>
      </c>
      <c r="E998" s="8">
        <v>715</v>
      </c>
      <c r="F998" t="s">
        <v>8218</v>
      </c>
      <c r="G998" t="s">
        <v>8224</v>
      </c>
      <c r="H998" t="s">
        <v>8246</v>
      </c>
      <c r="I998">
        <v>1430993394</v>
      </c>
      <c r="J998">
        <v>1428401394</v>
      </c>
      <c r="K998" t="b">
        <v>0</v>
      </c>
      <c r="L998">
        <v>26</v>
      </c>
      <c r="M998" t="b">
        <v>1</v>
      </c>
      <c r="N998" t="s">
        <v>8269</v>
      </c>
      <c r="O998" s="17">
        <f t="shared" si="64"/>
        <v>119</v>
      </c>
      <c r="P998">
        <f t="shared" si="65"/>
        <v>27.5</v>
      </c>
      <c r="Q998" s="12" t="s">
        <v>8315</v>
      </c>
      <c r="R998" t="s">
        <v>8316</v>
      </c>
      <c r="S998" s="15">
        <f t="shared" si="66"/>
        <v>42101.423541666663</v>
      </c>
      <c r="T998" s="15">
        <f t="shared" si="67"/>
        <v>42131.423541666663</v>
      </c>
    </row>
    <row r="999" spans="1:20" ht="48" x14ac:dyDescent="0.2">
      <c r="A999">
        <v>3539</v>
      </c>
      <c r="B999" s="3" t="s">
        <v>3538</v>
      </c>
      <c r="C999" s="3" t="s">
        <v>7649</v>
      </c>
      <c r="D999" s="6">
        <v>600</v>
      </c>
      <c r="E999" s="8">
        <v>718</v>
      </c>
      <c r="F999" t="s">
        <v>8218</v>
      </c>
      <c r="G999" t="s">
        <v>8223</v>
      </c>
      <c r="H999" t="s">
        <v>8245</v>
      </c>
      <c r="I999">
        <v>1473358122</v>
      </c>
      <c r="J999">
        <v>1471543722</v>
      </c>
      <c r="K999" t="b">
        <v>0</v>
      </c>
      <c r="L999">
        <v>13</v>
      </c>
      <c r="M999" t="b">
        <v>1</v>
      </c>
      <c r="N999" t="s">
        <v>8269</v>
      </c>
      <c r="O999" s="17">
        <f t="shared" si="64"/>
        <v>120</v>
      </c>
      <c r="P999">
        <f t="shared" si="65"/>
        <v>55.23</v>
      </c>
      <c r="Q999" s="12" t="s">
        <v>8315</v>
      </c>
      <c r="R999" t="s">
        <v>8316</v>
      </c>
      <c r="S999" s="15">
        <f t="shared" si="66"/>
        <v>42600.756041666667</v>
      </c>
      <c r="T999" s="15">
        <f t="shared" si="67"/>
        <v>42621.756041666667</v>
      </c>
    </row>
    <row r="1000" spans="1:20" ht="48" x14ac:dyDescent="0.2">
      <c r="A1000">
        <v>2817</v>
      </c>
      <c r="B1000" s="3" t="s">
        <v>2817</v>
      </c>
      <c r="C1000" s="3" t="s">
        <v>6927</v>
      </c>
      <c r="D1000" s="6">
        <v>600</v>
      </c>
      <c r="E1000" s="8">
        <v>780</v>
      </c>
      <c r="F1000" t="s">
        <v>8218</v>
      </c>
      <c r="G1000" t="s">
        <v>8224</v>
      </c>
      <c r="H1000" t="s">
        <v>8246</v>
      </c>
      <c r="I1000">
        <v>1425136462</v>
      </c>
      <c r="J1000">
        <v>1421680462</v>
      </c>
      <c r="K1000" t="b">
        <v>0</v>
      </c>
      <c r="L1000">
        <v>33</v>
      </c>
      <c r="M1000" t="b">
        <v>1</v>
      </c>
      <c r="N1000" t="s">
        <v>8269</v>
      </c>
      <c r="O1000" s="17">
        <f t="shared" si="64"/>
        <v>130</v>
      </c>
      <c r="P1000">
        <f t="shared" si="65"/>
        <v>23.64</v>
      </c>
      <c r="Q1000" s="12" t="s">
        <v>8315</v>
      </c>
      <c r="R1000" t="s">
        <v>8316</v>
      </c>
      <c r="S1000" s="15">
        <f t="shared" si="66"/>
        <v>42023.634976851856</v>
      </c>
      <c r="T1000" s="15">
        <f t="shared" si="67"/>
        <v>42063.634976851856</v>
      </c>
    </row>
    <row r="1001" spans="1:20" ht="48" x14ac:dyDescent="0.2">
      <c r="A1001">
        <v>3577</v>
      </c>
      <c r="B1001" s="3" t="s">
        <v>3576</v>
      </c>
      <c r="C1001" s="3" t="s">
        <v>7687</v>
      </c>
      <c r="D1001" s="6">
        <v>600</v>
      </c>
      <c r="E1001" s="8">
        <v>780</v>
      </c>
      <c r="F1001" t="s">
        <v>8218</v>
      </c>
      <c r="G1001" t="s">
        <v>8223</v>
      </c>
      <c r="H1001" t="s">
        <v>8245</v>
      </c>
      <c r="I1001">
        <v>1430029680</v>
      </c>
      <c r="J1001">
        <v>1427741583</v>
      </c>
      <c r="K1001" t="b">
        <v>0</v>
      </c>
      <c r="L1001">
        <v>27</v>
      </c>
      <c r="M1001" t="b">
        <v>1</v>
      </c>
      <c r="N1001" t="s">
        <v>8269</v>
      </c>
      <c r="O1001" s="17">
        <f t="shared" si="64"/>
        <v>130</v>
      </c>
      <c r="P1001">
        <f t="shared" si="65"/>
        <v>28.89</v>
      </c>
      <c r="Q1001" s="12" t="s">
        <v>8315</v>
      </c>
      <c r="R1001" t="s">
        <v>8316</v>
      </c>
      <c r="S1001" s="15">
        <f t="shared" si="66"/>
        <v>42093.786840277782</v>
      </c>
      <c r="T1001" s="15">
        <f t="shared" si="67"/>
        <v>42120.26944444445</v>
      </c>
    </row>
    <row r="1002" spans="1:20" ht="48" x14ac:dyDescent="0.2">
      <c r="A1002">
        <v>3665</v>
      </c>
      <c r="B1002" s="3" t="s">
        <v>3662</v>
      </c>
      <c r="C1002" s="3" t="s">
        <v>7775</v>
      </c>
      <c r="D1002" s="6">
        <v>620</v>
      </c>
      <c r="E1002" s="8">
        <v>714</v>
      </c>
      <c r="F1002" t="s">
        <v>8218</v>
      </c>
      <c r="G1002" t="s">
        <v>8229</v>
      </c>
      <c r="H1002" t="s">
        <v>8248</v>
      </c>
      <c r="I1002">
        <v>1446062040</v>
      </c>
      <c r="J1002">
        <v>1445109822</v>
      </c>
      <c r="K1002" t="b">
        <v>0</v>
      </c>
      <c r="L1002">
        <v>14</v>
      </c>
      <c r="M1002" t="b">
        <v>1</v>
      </c>
      <c r="N1002" t="s">
        <v>8269</v>
      </c>
      <c r="O1002" s="17">
        <f t="shared" si="64"/>
        <v>115</v>
      </c>
      <c r="P1002">
        <f t="shared" si="65"/>
        <v>51</v>
      </c>
      <c r="Q1002" s="12" t="s">
        <v>8315</v>
      </c>
      <c r="R1002" t="s">
        <v>8316</v>
      </c>
      <c r="S1002" s="15">
        <f t="shared" si="66"/>
        <v>42294.808124999996</v>
      </c>
      <c r="T1002" s="15">
        <f t="shared" si="67"/>
        <v>42305.829166666663</v>
      </c>
    </row>
    <row r="1003" spans="1:20" ht="48" x14ac:dyDescent="0.2">
      <c r="A1003">
        <v>3451</v>
      </c>
      <c r="B1003" s="3" t="s">
        <v>3450</v>
      </c>
      <c r="C1003" s="3" t="s">
        <v>7561</v>
      </c>
      <c r="D1003" s="6">
        <v>650</v>
      </c>
      <c r="E1003" s="8">
        <v>658</v>
      </c>
      <c r="F1003" t="s">
        <v>8218</v>
      </c>
      <c r="G1003" t="s">
        <v>8223</v>
      </c>
      <c r="H1003" t="s">
        <v>8245</v>
      </c>
      <c r="I1003">
        <v>1429636927</v>
      </c>
      <c r="J1003">
        <v>1427304127</v>
      </c>
      <c r="K1003" t="b">
        <v>0</v>
      </c>
      <c r="L1003">
        <v>16</v>
      </c>
      <c r="M1003" t="b">
        <v>1</v>
      </c>
      <c r="N1003" t="s">
        <v>8269</v>
      </c>
      <c r="O1003" s="17">
        <f t="shared" si="64"/>
        <v>101</v>
      </c>
      <c r="P1003">
        <f t="shared" si="65"/>
        <v>41.13</v>
      </c>
      <c r="Q1003" s="12" t="s">
        <v>8315</v>
      </c>
      <c r="R1003" t="s">
        <v>8316</v>
      </c>
      <c r="S1003" s="15">
        <f t="shared" si="66"/>
        <v>42088.723692129628</v>
      </c>
      <c r="T1003" s="15">
        <f t="shared" si="67"/>
        <v>42115.723692129628</v>
      </c>
    </row>
    <row r="1004" spans="1:20" ht="32" x14ac:dyDescent="0.2">
      <c r="A1004">
        <v>2824</v>
      </c>
      <c r="B1004" s="3" t="s">
        <v>2824</v>
      </c>
      <c r="C1004" s="3" t="s">
        <v>6934</v>
      </c>
      <c r="D1004" s="6">
        <v>650</v>
      </c>
      <c r="E1004" s="8">
        <v>760</v>
      </c>
      <c r="F1004" t="s">
        <v>8218</v>
      </c>
      <c r="G1004" t="s">
        <v>8223</v>
      </c>
      <c r="H1004" t="s">
        <v>8245</v>
      </c>
      <c r="I1004">
        <v>1434159780</v>
      </c>
      <c r="J1004">
        <v>1431412196</v>
      </c>
      <c r="K1004" t="b">
        <v>0</v>
      </c>
      <c r="L1004">
        <v>15</v>
      </c>
      <c r="M1004" t="b">
        <v>1</v>
      </c>
      <c r="N1004" t="s">
        <v>8269</v>
      </c>
      <c r="O1004" s="17">
        <f t="shared" si="64"/>
        <v>117</v>
      </c>
      <c r="P1004">
        <f t="shared" si="65"/>
        <v>50.67</v>
      </c>
      <c r="Q1004" s="12" t="s">
        <v>8315</v>
      </c>
      <c r="R1004" t="s">
        <v>8316</v>
      </c>
      <c r="S1004" s="15">
        <f t="shared" si="66"/>
        <v>42136.270787037036</v>
      </c>
      <c r="T1004" s="15">
        <f t="shared" si="67"/>
        <v>42168.071527777778</v>
      </c>
    </row>
    <row r="1005" spans="1:20" ht="48" x14ac:dyDescent="0.2">
      <c r="A1005">
        <v>3537</v>
      </c>
      <c r="B1005" s="3" t="s">
        <v>3536</v>
      </c>
      <c r="C1005" s="3" t="s">
        <v>7647</v>
      </c>
      <c r="D1005" s="6">
        <v>675</v>
      </c>
      <c r="E1005" s="8">
        <v>1218</v>
      </c>
      <c r="F1005" t="s">
        <v>8218</v>
      </c>
      <c r="G1005" t="s">
        <v>8228</v>
      </c>
      <c r="H1005" t="s">
        <v>8250</v>
      </c>
      <c r="I1005">
        <v>1416211140</v>
      </c>
      <c r="J1005">
        <v>1413016216</v>
      </c>
      <c r="K1005" t="b">
        <v>0</v>
      </c>
      <c r="L1005">
        <v>28</v>
      </c>
      <c r="M1005" t="b">
        <v>1</v>
      </c>
      <c r="N1005" t="s">
        <v>8269</v>
      </c>
      <c r="O1005" s="17">
        <f t="shared" si="64"/>
        <v>180</v>
      </c>
      <c r="P1005">
        <f t="shared" si="65"/>
        <v>43.5</v>
      </c>
      <c r="Q1005" s="12" t="s">
        <v>8315</v>
      </c>
      <c r="R1005" t="s">
        <v>8316</v>
      </c>
      <c r="S1005" s="15">
        <f t="shared" si="66"/>
        <v>41923.354351851849</v>
      </c>
      <c r="T1005" s="15">
        <f t="shared" si="67"/>
        <v>41960.332638888889</v>
      </c>
    </row>
    <row r="1006" spans="1:20" ht="48" x14ac:dyDescent="0.2">
      <c r="A1006">
        <v>3975</v>
      </c>
      <c r="B1006" s="3" t="s">
        <v>3972</v>
      </c>
      <c r="C1006" s="3" t="s">
        <v>8082</v>
      </c>
      <c r="D1006" s="6">
        <v>678</v>
      </c>
      <c r="E1006" s="8">
        <v>0</v>
      </c>
      <c r="F1006" t="s">
        <v>8218</v>
      </c>
      <c r="G1006" t="s">
        <v>8223</v>
      </c>
      <c r="H1006" t="s">
        <v>8245</v>
      </c>
      <c r="I1006">
        <v>1468442898</v>
      </c>
      <c r="J1006">
        <v>1465850898</v>
      </c>
      <c r="K1006" t="b">
        <v>0</v>
      </c>
      <c r="L1006">
        <v>0</v>
      </c>
      <c r="M1006" t="b">
        <v>0</v>
      </c>
      <c r="N1006" t="s">
        <v>8269</v>
      </c>
      <c r="O1006" s="17">
        <f t="shared" si="64"/>
        <v>0</v>
      </c>
      <c r="P1006">
        <f t="shared" si="65"/>
        <v>0</v>
      </c>
      <c r="Q1006" s="12" t="s">
        <v>8315</v>
      </c>
      <c r="R1006" t="s">
        <v>8316</v>
      </c>
      <c r="S1006" s="15">
        <f t="shared" si="66"/>
        <v>42534.866875</v>
      </c>
      <c r="T1006" s="15">
        <f t="shared" si="67"/>
        <v>42564.866875</v>
      </c>
    </row>
    <row r="1007" spans="1:20" ht="64" x14ac:dyDescent="0.2">
      <c r="A1007">
        <v>3143</v>
      </c>
      <c r="B1007" s="3" t="s">
        <v>3143</v>
      </c>
      <c r="C1007" s="3" t="s">
        <v>7253</v>
      </c>
      <c r="D1007" s="6">
        <v>700</v>
      </c>
      <c r="E1007" s="8">
        <v>0</v>
      </c>
      <c r="F1007" t="s">
        <v>8218</v>
      </c>
      <c r="G1007" t="s">
        <v>8224</v>
      </c>
      <c r="H1007" t="s">
        <v>8246</v>
      </c>
      <c r="I1007">
        <v>1491726956</v>
      </c>
      <c r="J1007">
        <v>1489480556</v>
      </c>
      <c r="K1007" t="b">
        <v>0</v>
      </c>
      <c r="L1007">
        <v>0</v>
      </c>
      <c r="M1007" t="b">
        <v>0</v>
      </c>
      <c r="N1007" t="s">
        <v>8269</v>
      </c>
      <c r="O1007" s="17">
        <f t="shared" si="64"/>
        <v>0</v>
      </c>
      <c r="P1007">
        <f t="shared" si="65"/>
        <v>0</v>
      </c>
      <c r="Q1007" s="12" t="s">
        <v>8315</v>
      </c>
      <c r="R1007" t="s">
        <v>8316</v>
      </c>
      <c r="S1007" s="15">
        <f t="shared" si="66"/>
        <v>42808.358287037037</v>
      </c>
      <c r="T1007" s="15">
        <f t="shared" si="67"/>
        <v>42834.358287037037</v>
      </c>
    </row>
    <row r="1008" spans="1:20" ht="48" x14ac:dyDescent="0.2">
      <c r="A1008">
        <v>4076</v>
      </c>
      <c r="B1008" s="3" t="s">
        <v>4072</v>
      </c>
      <c r="C1008" s="3" t="s">
        <v>8179</v>
      </c>
      <c r="D1008" s="6">
        <v>700</v>
      </c>
      <c r="E1008" s="8">
        <v>0</v>
      </c>
      <c r="F1008" t="s">
        <v>8218</v>
      </c>
      <c r="G1008" t="s">
        <v>8223</v>
      </c>
      <c r="H1008" t="s">
        <v>8245</v>
      </c>
      <c r="I1008">
        <v>1413921060</v>
      </c>
      <c r="J1008">
        <v>1411499149</v>
      </c>
      <c r="K1008" t="b">
        <v>0</v>
      </c>
      <c r="L1008">
        <v>0</v>
      </c>
      <c r="M1008" t="b">
        <v>0</v>
      </c>
      <c r="N1008" t="s">
        <v>8269</v>
      </c>
      <c r="O1008" s="17">
        <f t="shared" si="64"/>
        <v>0</v>
      </c>
      <c r="P1008">
        <f t="shared" si="65"/>
        <v>0</v>
      </c>
      <c r="Q1008" s="12" t="s">
        <v>8315</v>
      </c>
      <c r="R1008" t="s">
        <v>8316</v>
      </c>
      <c r="S1008" s="15">
        <f t="shared" si="66"/>
        <v>41905.795706018522</v>
      </c>
      <c r="T1008" s="15">
        <f t="shared" si="67"/>
        <v>41933.82708333333</v>
      </c>
    </row>
    <row r="1009" spans="1:20" ht="48" x14ac:dyDescent="0.2">
      <c r="A1009">
        <v>4037</v>
      </c>
      <c r="B1009" s="3" t="s">
        <v>4033</v>
      </c>
      <c r="C1009" s="3" t="s">
        <v>8141</v>
      </c>
      <c r="D1009" s="6">
        <v>700</v>
      </c>
      <c r="E1009" s="8">
        <v>80</v>
      </c>
      <c r="F1009" t="s">
        <v>8218</v>
      </c>
      <c r="G1009" t="s">
        <v>8223</v>
      </c>
      <c r="H1009" t="s">
        <v>8245</v>
      </c>
      <c r="I1009">
        <v>1464099900</v>
      </c>
      <c r="J1009">
        <v>1462585315</v>
      </c>
      <c r="K1009" t="b">
        <v>0</v>
      </c>
      <c r="L1009">
        <v>2</v>
      </c>
      <c r="M1009" t="b">
        <v>0</v>
      </c>
      <c r="N1009" t="s">
        <v>8269</v>
      </c>
      <c r="O1009" s="17">
        <f t="shared" si="64"/>
        <v>11</v>
      </c>
      <c r="P1009">
        <f t="shared" si="65"/>
        <v>40</v>
      </c>
      <c r="Q1009" s="12" t="s">
        <v>8315</v>
      </c>
      <c r="R1009" t="s">
        <v>8316</v>
      </c>
      <c r="S1009" s="15">
        <f t="shared" si="66"/>
        <v>42497.070775462969</v>
      </c>
      <c r="T1009" s="15">
        <f t="shared" si="67"/>
        <v>42514.600694444445</v>
      </c>
    </row>
    <row r="1010" spans="1:20" ht="48" x14ac:dyDescent="0.2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17">
        <f t="shared" si="64"/>
        <v>2</v>
      </c>
      <c r="P1010">
        <f t="shared" si="65"/>
        <v>47.5</v>
      </c>
      <c r="Q1010" s="12" t="s">
        <v>8308</v>
      </c>
      <c r="R1010" t="s">
        <v>8311</v>
      </c>
      <c r="S1010" s="15">
        <f t="shared" si="66"/>
        <v>42067.62431712963</v>
      </c>
      <c r="T1010" s="15">
        <f t="shared" si="67"/>
        <v>42097.582650462966</v>
      </c>
    </row>
    <row r="1011" spans="1:20" ht="32" x14ac:dyDescent="0.2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17">
        <f t="shared" si="64"/>
        <v>2</v>
      </c>
      <c r="P1011">
        <f t="shared" si="65"/>
        <v>311.17</v>
      </c>
      <c r="Q1011" s="12" t="s">
        <v>8308</v>
      </c>
      <c r="R1011" t="s">
        <v>8311</v>
      </c>
      <c r="S1011" s="15">
        <f t="shared" si="66"/>
        <v>42628.22792824074</v>
      </c>
      <c r="T1011" s="15">
        <f t="shared" si="67"/>
        <v>42663.22792824074</v>
      </c>
    </row>
    <row r="1012" spans="1:20" ht="48" x14ac:dyDescent="0.2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17">
        <f t="shared" si="64"/>
        <v>2</v>
      </c>
      <c r="P1012">
        <f t="shared" si="65"/>
        <v>100</v>
      </c>
      <c r="Q1012" s="12" t="s">
        <v>8308</v>
      </c>
      <c r="R1012" t="s">
        <v>8312</v>
      </c>
      <c r="S1012" s="15">
        <f t="shared" si="66"/>
        <v>42079.628344907411</v>
      </c>
      <c r="T1012" s="15">
        <f t="shared" si="67"/>
        <v>42139.628344907411</v>
      </c>
    </row>
    <row r="1013" spans="1:20" ht="48" x14ac:dyDescent="0.2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17">
        <f t="shared" si="64"/>
        <v>2</v>
      </c>
      <c r="P1013">
        <f t="shared" si="65"/>
        <v>50.17</v>
      </c>
      <c r="Q1013" s="12" t="s">
        <v>8308</v>
      </c>
      <c r="R1013" t="s">
        <v>8314</v>
      </c>
      <c r="S1013" s="15">
        <f t="shared" si="66"/>
        <v>42177.491388888884</v>
      </c>
      <c r="T1013" s="15">
        <f t="shared" si="67"/>
        <v>42237.491388888884</v>
      </c>
    </row>
    <row r="1014" spans="1:20" ht="32" x14ac:dyDescent="0.2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17">
        <f t="shared" si="64"/>
        <v>2</v>
      </c>
      <c r="P1014">
        <f t="shared" si="65"/>
        <v>4.8</v>
      </c>
      <c r="Q1014" s="12" t="s">
        <v>8308</v>
      </c>
      <c r="R1014" t="s">
        <v>8314</v>
      </c>
      <c r="S1014" s="15">
        <f t="shared" si="66"/>
        <v>41513.107256944444</v>
      </c>
      <c r="T1014" s="15">
        <f t="shared" si="67"/>
        <v>41528.107256944444</v>
      </c>
    </row>
    <row r="1015" spans="1:20" ht="48" x14ac:dyDescent="0.2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17">
        <f t="shared" si="64"/>
        <v>2</v>
      </c>
      <c r="P1015">
        <f t="shared" si="65"/>
        <v>9</v>
      </c>
      <c r="Q1015" s="12" t="s">
        <v>8308</v>
      </c>
      <c r="R1015" t="s">
        <v>8314</v>
      </c>
      <c r="S1015" s="15">
        <f t="shared" si="66"/>
        <v>41534.568113425928</v>
      </c>
      <c r="T1015" s="15">
        <f t="shared" si="67"/>
        <v>41564.568113425928</v>
      </c>
    </row>
    <row r="1016" spans="1:20" ht="48" x14ac:dyDescent="0.2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17">
        <f t="shared" si="64"/>
        <v>2</v>
      </c>
      <c r="P1016">
        <f t="shared" si="65"/>
        <v>113.64</v>
      </c>
      <c r="Q1016" s="12" t="s">
        <v>8308</v>
      </c>
      <c r="R1016" t="s">
        <v>8314</v>
      </c>
      <c r="S1016" s="15">
        <f t="shared" si="66"/>
        <v>40750.710104166668</v>
      </c>
      <c r="T1016" s="15">
        <f t="shared" si="67"/>
        <v>40810.710104166668</v>
      </c>
    </row>
    <row r="1017" spans="1:20" ht="32" x14ac:dyDescent="0.2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17">
        <f t="shared" si="64"/>
        <v>2</v>
      </c>
      <c r="P1017">
        <f t="shared" si="65"/>
        <v>39.57</v>
      </c>
      <c r="Q1017" s="12" t="s">
        <v>8308</v>
      </c>
      <c r="R1017" t="s">
        <v>8314</v>
      </c>
      <c r="S1017" s="15">
        <f t="shared" si="66"/>
        <v>41757.975011574075</v>
      </c>
      <c r="T1017" s="15">
        <f t="shared" si="67"/>
        <v>41793.165972222225</v>
      </c>
    </row>
    <row r="1018" spans="1:20" ht="48" x14ac:dyDescent="0.2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17">
        <f t="shared" si="64"/>
        <v>2</v>
      </c>
      <c r="P1018">
        <f t="shared" si="65"/>
        <v>12.67</v>
      </c>
      <c r="Q1018" s="12" t="s">
        <v>8308</v>
      </c>
      <c r="R1018" t="s">
        <v>8314</v>
      </c>
      <c r="S1018" s="15">
        <f t="shared" si="66"/>
        <v>41991.526655092588</v>
      </c>
      <c r="T1018" s="15">
        <f t="shared" si="67"/>
        <v>42021.526655092588</v>
      </c>
    </row>
    <row r="1019" spans="1:20" ht="32" x14ac:dyDescent="0.2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17">
        <f t="shared" si="64"/>
        <v>2</v>
      </c>
      <c r="P1019">
        <f t="shared" si="65"/>
        <v>100</v>
      </c>
      <c r="Q1019" s="12" t="s">
        <v>8317</v>
      </c>
      <c r="R1019" t="s">
        <v>8318</v>
      </c>
      <c r="S1019" s="15">
        <f t="shared" si="66"/>
        <v>42073.798171296294</v>
      </c>
      <c r="T1019" s="15">
        <f t="shared" si="67"/>
        <v>42133.798171296294</v>
      </c>
    </row>
    <row r="1020" spans="1:20" ht="48" x14ac:dyDescent="0.2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17">
        <f t="shared" si="64"/>
        <v>2</v>
      </c>
      <c r="P1020">
        <f t="shared" si="65"/>
        <v>34</v>
      </c>
      <c r="Q1020" s="12" t="s">
        <v>8320</v>
      </c>
      <c r="R1020" t="s">
        <v>8322</v>
      </c>
      <c r="S1020" s="15">
        <f t="shared" si="66"/>
        <v>40863.060127314813</v>
      </c>
      <c r="T1020" s="15">
        <f t="shared" si="67"/>
        <v>40893.060127314813</v>
      </c>
    </row>
    <row r="1021" spans="1:20" ht="48" x14ac:dyDescent="0.2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17">
        <f t="shared" si="64"/>
        <v>2</v>
      </c>
      <c r="P1021">
        <f t="shared" si="65"/>
        <v>50.5</v>
      </c>
      <c r="Q1021" s="12" t="s">
        <v>8323</v>
      </c>
      <c r="R1021" t="s">
        <v>8326</v>
      </c>
      <c r="S1021" s="15">
        <f t="shared" si="66"/>
        <v>42599.965324074074</v>
      </c>
      <c r="T1021" s="15">
        <f t="shared" si="67"/>
        <v>42629.965324074074</v>
      </c>
    </row>
    <row r="1022" spans="1:20" ht="48" x14ac:dyDescent="0.2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17">
        <f t="shared" si="64"/>
        <v>2</v>
      </c>
      <c r="P1022">
        <f t="shared" si="65"/>
        <v>22.5</v>
      </c>
      <c r="Q1022" s="12" t="s">
        <v>8323</v>
      </c>
      <c r="R1022" t="s">
        <v>8326</v>
      </c>
      <c r="S1022" s="15">
        <f t="shared" si="66"/>
        <v>41230.77311342593</v>
      </c>
      <c r="T1022" s="15">
        <f t="shared" si="67"/>
        <v>41290.77311342593</v>
      </c>
    </row>
    <row r="1023" spans="1:20" ht="48" x14ac:dyDescent="0.2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17">
        <f t="shared" si="64"/>
        <v>2</v>
      </c>
      <c r="P1023">
        <f t="shared" si="65"/>
        <v>27.86</v>
      </c>
      <c r="Q1023" s="12" t="s">
        <v>8323</v>
      </c>
      <c r="R1023" t="s">
        <v>8327</v>
      </c>
      <c r="S1023" s="15">
        <f t="shared" si="66"/>
        <v>40431.127650462964</v>
      </c>
      <c r="T1023" s="15">
        <f t="shared" si="67"/>
        <v>40476.127650462964</v>
      </c>
    </row>
    <row r="1024" spans="1:20" ht="48" x14ac:dyDescent="0.2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17">
        <f t="shared" si="64"/>
        <v>2</v>
      </c>
      <c r="P1024">
        <f t="shared" si="65"/>
        <v>55</v>
      </c>
      <c r="Q1024" s="12" t="s">
        <v>8323</v>
      </c>
      <c r="R1024" t="s">
        <v>8326</v>
      </c>
      <c r="S1024" s="15">
        <f t="shared" si="66"/>
        <v>41934.959756944445</v>
      </c>
      <c r="T1024" s="15">
        <f t="shared" si="67"/>
        <v>41965.001423611116</v>
      </c>
    </row>
    <row r="1025" spans="1:20" ht="48" x14ac:dyDescent="0.2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17">
        <f t="shared" si="64"/>
        <v>2</v>
      </c>
      <c r="P1025">
        <f t="shared" si="65"/>
        <v>37.450000000000003</v>
      </c>
      <c r="Q1025" s="12" t="s">
        <v>8317</v>
      </c>
      <c r="R1025" t="s">
        <v>8319</v>
      </c>
      <c r="S1025" s="15">
        <f t="shared" si="66"/>
        <v>42746.096585648149</v>
      </c>
      <c r="T1025" s="15">
        <f t="shared" si="67"/>
        <v>42776.096585648149</v>
      </c>
    </row>
    <row r="1026" spans="1:20" ht="48" x14ac:dyDescent="0.2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17">
        <f t="shared" si="64"/>
        <v>2</v>
      </c>
      <c r="P1026">
        <f t="shared" si="65"/>
        <v>155.25</v>
      </c>
      <c r="Q1026" s="12" t="s">
        <v>8317</v>
      </c>
      <c r="R1026" t="s">
        <v>8319</v>
      </c>
      <c r="S1026" s="15">
        <f t="shared" si="66"/>
        <v>42732.872986111113</v>
      </c>
      <c r="T1026" s="15">
        <f t="shared" si="67"/>
        <v>42784.999305555553</v>
      </c>
    </row>
    <row r="1027" spans="1:20" ht="32" x14ac:dyDescent="0.2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17">
        <f t="shared" si="64"/>
        <v>2</v>
      </c>
      <c r="P1027">
        <f t="shared" si="65"/>
        <v>57.2</v>
      </c>
      <c r="Q1027" s="12" t="s">
        <v>8317</v>
      </c>
      <c r="R1027" t="s">
        <v>8319</v>
      </c>
      <c r="S1027" s="15">
        <f t="shared" si="66"/>
        <v>42592.750555555554</v>
      </c>
      <c r="T1027" s="15">
        <f t="shared" si="67"/>
        <v>42622.750555555554</v>
      </c>
    </row>
    <row r="1028" spans="1:20" ht="64" x14ac:dyDescent="0.2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17">
        <f t="shared" si="64"/>
        <v>2</v>
      </c>
      <c r="P1028">
        <f t="shared" si="65"/>
        <v>50.65</v>
      </c>
      <c r="Q1028" s="12" t="s">
        <v>8317</v>
      </c>
      <c r="R1028" t="s">
        <v>8319</v>
      </c>
      <c r="S1028" s="15">
        <f t="shared" si="66"/>
        <v>42060.913877314815</v>
      </c>
      <c r="T1028" s="15">
        <f t="shared" si="67"/>
        <v>42120.872210648144</v>
      </c>
    </row>
    <row r="1029" spans="1:20" ht="32" x14ac:dyDescent="0.2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17">
        <f t="shared" si="64"/>
        <v>2</v>
      </c>
      <c r="P1029">
        <f t="shared" si="65"/>
        <v>33.29</v>
      </c>
      <c r="Q1029" s="12" t="s">
        <v>8317</v>
      </c>
      <c r="R1029" t="s">
        <v>8319</v>
      </c>
      <c r="S1029" s="15">
        <f t="shared" si="66"/>
        <v>42660.552465277782</v>
      </c>
      <c r="T1029" s="15">
        <f t="shared" si="67"/>
        <v>42691.594131944439</v>
      </c>
    </row>
    <row r="1030" spans="1:20" ht="48" x14ac:dyDescent="0.2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17">
        <f t="shared" si="64"/>
        <v>2</v>
      </c>
      <c r="P1030">
        <f t="shared" si="65"/>
        <v>51.38</v>
      </c>
      <c r="Q1030" s="12" t="s">
        <v>8317</v>
      </c>
      <c r="R1030" t="s">
        <v>8319</v>
      </c>
      <c r="S1030" s="15">
        <f t="shared" si="66"/>
        <v>42257.014965277776</v>
      </c>
      <c r="T1030" s="15">
        <f t="shared" si="67"/>
        <v>42317.056631944448</v>
      </c>
    </row>
    <row r="1031" spans="1:20" ht="48" x14ac:dyDescent="0.2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17">
        <f t="shared" si="64"/>
        <v>2</v>
      </c>
      <c r="P1031">
        <f t="shared" si="65"/>
        <v>160.5</v>
      </c>
      <c r="Q1031" s="12" t="s">
        <v>8317</v>
      </c>
      <c r="R1031" t="s">
        <v>8319</v>
      </c>
      <c r="S1031" s="15">
        <f t="shared" si="66"/>
        <v>42185.058993055558</v>
      </c>
      <c r="T1031" s="15">
        <f t="shared" si="67"/>
        <v>42230.058993055558</v>
      </c>
    </row>
    <row r="1032" spans="1:20" ht="64" x14ac:dyDescent="0.2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17">
        <f t="shared" si="64"/>
        <v>2</v>
      </c>
      <c r="P1032">
        <f t="shared" si="65"/>
        <v>424.45</v>
      </c>
      <c r="Q1032" s="12" t="s">
        <v>8317</v>
      </c>
      <c r="R1032" t="s">
        <v>8319</v>
      </c>
      <c r="S1032" s="15">
        <f t="shared" si="66"/>
        <v>41921.263078703705</v>
      </c>
      <c r="T1032" s="15">
        <f t="shared" si="67"/>
        <v>41973.957638888889</v>
      </c>
    </row>
    <row r="1033" spans="1:20" ht="32" x14ac:dyDescent="0.2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17">
        <f t="shared" si="64"/>
        <v>2</v>
      </c>
      <c r="P1033">
        <f t="shared" si="65"/>
        <v>13</v>
      </c>
      <c r="Q1033" s="12" t="s">
        <v>8317</v>
      </c>
      <c r="R1033" t="s">
        <v>8319</v>
      </c>
      <c r="S1033" s="15">
        <f t="shared" si="66"/>
        <v>41817.866435185184</v>
      </c>
      <c r="T1033" s="15">
        <f t="shared" si="67"/>
        <v>41847.643750000003</v>
      </c>
    </row>
    <row r="1034" spans="1:20" ht="48" x14ac:dyDescent="0.2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17">
        <f t="shared" si="64"/>
        <v>2</v>
      </c>
      <c r="P1034">
        <f t="shared" si="65"/>
        <v>3304</v>
      </c>
      <c r="Q1034" s="12" t="s">
        <v>8317</v>
      </c>
      <c r="R1034" t="s">
        <v>8319</v>
      </c>
      <c r="S1034" s="15">
        <f t="shared" si="66"/>
        <v>42749.059722222228</v>
      </c>
      <c r="T1034" s="15">
        <f t="shared" si="67"/>
        <v>42809.018055555556</v>
      </c>
    </row>
    <row r="1035" spans="1:20" ht="48" x14ac:dyDescent="0.2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17">
        <f t="shared" si="64"/>
        <v>2</v>
      </c>
      <c r="P1035">
        <f t="shared" si="65"/>
        <v>10</v>
      </c>
      <c r="Q1035" s="12" t="s">
        <v>8329</v>
      </c>
      <c r="R1035" t="s">
        <v>8330</v>
      </c>
      <c r="S1035" s="15">
        <f t="shared" si="66"/>
        <v>41851.696157407408</v>
      </c>
      <c r="T1035" s="15">
        <f t="shared" si="67"/>
        <v>41894.416666666664</v>
      </c>
    </row>
    <row r="1036" spans="1:20" ht="48" x14ac:dyDescent="0.2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17">
        <f t="shared" si="64"/>
        <v>2</v>
      </c>
      <c r="P1036">
        <f t="shared" si="65"/>
        <v>16.2</v>
      </c>
      <c r="Q1036" s="12" t="s">
        <v>8331</v>
      </c>
      <c r="R1036" t="s">
        <v>8332</v>
      </c>
      <c r="S1036" s="15">
        <f t="shared" si="66"/>
        <v>42479.22210648148</v>
      </c>
      <c r="T1036" s="15">
        <f t="shared" si="67"/>
        <v>42539.22210648148</v>
      </c>
    </row>
    <row r="1037" spans="1:20" ht="48" x14ac:dyDescent="0.2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17">
        <f t="shared" si="64"/>
        <v>2</v>
      </c>
      <c r="P1037">
        <f t="shared" si="65"/>
        <v>36.33</v>
      </c>
      <c r="Q1037" s="12" t="s">
        <v>8331</v>
      </c>
      <c r="R1037" t="s">
        <v>8332</v>
      </c>
      <c r="S1037" s="15">
        <f t="shared" si="66"/>
        <v>41704.16642361111</v>
      </c>
      <c r="T1037" s="15">
        <f t="shared" si="67"/>
        <v>41734.124756944446</v>
      </c>
    </row>
    <row r="1038" spans="1:20" ht="64" x14ac:dyDescent="0.2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17">
        <f t="shared" si="64"/>
        <v>2</v>
      </c>
      <c r="P1038">
        <f t="shared" si="65"/>
        <v>25.43</v>
      </c>
      <c r="Q1038" s="12" t="s">
        <v>8331</v>
      </c>
      <c r="R1038" t="s">
        <v>8333</v>
      </c>
      <c r="S1038" s="15">
        <f t="shared" si="66"/>
        <v>41926.854166666664</v>
      </c>
      <c r="T1038" s="15">
        <f t="shared" si="67"/>
        <v>41957.895833333328</v>
      </c>
    </row>
    <row r="1039" spans="1:20" ht="48" x14ac:dyDescent="0.2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17">
        <f t="shared" si="64"/>
        <v>2</v>
      </c>
      <c r="P1039">
        <f t="shared" si="65"/>
        <v>50.33</v>
      </c>
      <c r="Q1039" s="12" t="s">
        <v>8334</v>
      </c>
      <c r="R1039" t="s">
        <v>8335</v>
      </c>
      <c r="S1039" s="15">
        <f t="shared" si="66"/>
        <v>41918.628240740742</v>
      </c>
      <c r="T1039" s="15">
        <f t="shared" si="67"/>
        <v>41978.669907407413</v>
      </c>
    </row>
    <row r="1040" spans="1:20" ht="48" x14ac:dyDescent="0.2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17">
        <f t="shared" si="64"/>
        <v>2</v>
      </c>
      <c r="P1040">
        <f t="shared" si="65"/>
        <v>61.19</v>
      </c>
      <c r="Q1040" s="12" t="s">
        <v>8334</v>
      </c>
      <c r="R1040" t="s">
        <v>8335</v>
      </c>
      <c r="S1040" s="15">
        <f t="shared" si="66"/>
        <v>41863.734895833331</v>
      </c>
      <c r="T1040" s="15">
        <f t="shared" si="67"/>
        <v>41894.734895833331</v>
      </c>
    </row>
    <row r="1041" spans="1:20" ht="48" x14ac:dyDescent="0.2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17">
        <f t="shared" si="64"/>
        <v>2</v>
      </c>
      <c r="P1041">
        <f t="shared" si="65"/>
        <v>60.75</v>
      </c>
      <c r="Q1041" s="12" t="s">
        <v>8317</v>
      </c>
      <c r="R1041" t="s">
        <v>8319</v>
      </c>
      <c r="S1041" s="15">
        <f t="shared" si="66"/>
        <v>42704.086053240739</v>
      </c>
      <c r="T1041" s="15">
        <f t="shared" si="67"/>
        <v>42734.086053240739</v>
      </c>
    </row>
    <row r="1042" spans="1:20" ht="48" x14ac:dyDescent="0.2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17">
        <f t="shared" si="64"/>
        <v>2</v>
      </c>
      <c r="P1042">
        <f t="shared" si="65"/>
        <v>116.53</v>
      </c>
      <c r="Q1042" s="12" t="s">
        <v>8317</v>
      </c>
      <c r="R1042" t="s">
        <v>8319</v>
      </c>
      <c r="S1042" s="15">
        <f t="shared" si="66"/>
        <v>42612.642754629633</v>
      </c>
      <c r="T1042" s="15">
        <f t="shared" si="67"/>
        <v>42657.642754629633</v>
      </c>
    </row>
    <row r="1043" spans="1:20" ht="48" x14ac:dyDescent="0.2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17">
        <f t="shared" si="64"/>
        <v>2</v>
      </c>
      <c r="P1043">
        <f t="shared" si="65"/>
        <v>48.2</v>
      </c>
      <c r="Q1043" s="12" t="s">
        <v>8320</v>
      </c>
      <c r="R1043" t="s">
        <v>8339</v>
      </c>
      <c r="S1043" s="15">
        <f t="shared" si="66"/>
        <v>42032.510243055556</v>
      </c>
      <c r="T1043" s="15">
        <f t="shared" si="67"/>
        <v>42057.510243055556</v>
      </c>
    </row>
    <row r="1044" spans="1:20" ht="48" x14ac:dyDescent="0.2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17">
        <f t="shared" si="64"/>
        <v>2</v>
      </c>
      <c r="P1044">
        <f t="shared" si="65"/>
        <v>17.5</v>
      </c>
      <c r="Q1044" s="12" t="s">
        <v>8320</v>
      </c>
      <c r="R1044" t="s">
        <v>8322</v>
      </c>
      <c r="S1044" s="15">
        <f t="shared" si="66"/>
        <v>41550.922974537039</v>
      </c>
      <c r="T1044" s="15">
        <f t="shared" si="67"/>
        <v>41580.922974537039</v>
      </c>
    </row>
    <row r="1045" spans="1:20" ht="48" x14ac:dyDescent="0.2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17">
        <f t="shared" si="64"/>
        <v>2</v>
      </c>
      <c r="P1045">
        <f t="shared" si="65"/>
        <v>50</v>
      </c>
      <c r="Q1045" s="12" t="s">
        <v>8320</v>
      </c>
      <c r="R1045" t="s">
        <v>8322</v>
      </c>
      <c r="S1045" s="15">
        <f t="shared" si="66"/>
        <v>42130.795983796299</v>
      </c>
      <c r="T1045" s="15">
        <f t="shared" si="67"/>
        <v>42175.795983796299</v>
      </c>
    </row>
    <row r="1046" spans="1:20" ht="48" x14ac:dyDescent="0.2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17">
        <f t="shared" ref="O1046:O1109" si="68">ROUND(E1046/D1046*100,0)</f>
        <v>2</v>
      </c>
      <c r="P1046">
        <f t="shared" ref="P1046:P1109" si="69">IFERROR(ROUND(E1046/L1046, 2), 0)</f>
        <v>60</v>
      </c>
      <c r="Q1046" s="12" t="s">
        <v>8320</v>
      </c>
      <c r="R1046" t="s">
        <v>8322</v>
      </c>
      <c r="S1046" s="15">
        <f t="shared" ref="S1046:S1109" si="70">(((J1046/60/60/24)+DATE(1970,1,1)))</f>
        <v>41614.563194444447</v>
      </c>
      <c r="T1046" s="15">
        <f t="shared" ref="T1046:T1109" si="71">(((I1046/60/60/24)+DATE(1970,1,1)))</f>
        <v>41644.563194444447</v>
      </c>
    </row>
    <row r="1047" spans="1:20" ht="48" x14ac:dyDescent="0.2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17">
        <f t="shared" si="68"/>
        <v>2</v>
      </c>
      <c r="P1047">
        <f t="shared" si="69"/>
        <v>19</v>
      </c>
      <c r="Q1047" s="12" t="s">
        <v>8320</v>
      </c>
      <c r="R1047" t="s">
        <v>8322</v>
      </c>
      <c r="S1047" s="15">
        <f t="shared" si="70"/>
        <v>41840.983541666668</v>
      </c>
      <c r="T1047" s="15">
        <f t="shared" si="71"/>
        <v>41885.983541666668</v>
      </c>
    </row>
    <row r="1048" spans="1:20" ht="48" x14ac:dyDescent="0.2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17">
        <f t="shared" si="68"/>
        <v>2</v>
      </c>
      <c r="P1048">
        <f t="shared" si="69"/>
        <v>74.33</v>
      </c>
      <c r="Q1048" s="12" t="s">
        <v>8320</v>
      </c>
      <c r="R1048" t="s">
        <v>8342</v>
      </c>
      <c r="S1048" s="15">
        <f t="shared" si="70"/>
        <v>42786.000023148154</v>
      </c>
      <c r="T1048" s="15">
        <f t="shared" si="71"/>
        <v>42826.165972222225</v>
      </c>
    </row>
    <row r="1049" spans="1:20" ht="16" x14ac:dyDescent="0.2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17">
        <f t="shared" si="68"/>
        <v>2</v>
      </c>
      <c r="P1049">
        <f t="shared" si="69"/>
        <v>510</v>
      </c>
      <c r="Q1049" s="12" t="s">
        <v>8336</v>
      </c>
      <c r="R1049" t="s">
        <v>8343</v>
      </c>
      <c r="S1049" s="15">
        <f t="shared" si="70"/>
        <v>42240.857222222221</v>
      </c>
      <c r="T1049" s="15">
        <f t="shared" si="71"/>
        <v>42270.857222222221</v>
      </c>
    </row>
    <row r="1050" spans="1:20" ht="32" x14ac:dyDescent="0.2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17">
        <f t="shared" si="68"/>
        <v>2</v>
      </c>
      <c r="P1050">
        <f t="shared" si="69"/>
        <v>25</v>
      </c>
      <c r="Q1050" s="12" t="s">
        <v>8336</v>
      </c>
      <c r="R1050" t="s">
        <v>8343</v>
      </c>
      <c r="S1050" s="15">
        <f t="shared" si="70"/>
        <v>41941.430196759262</v>
      </c>
      <c r="T1050" s="15">
        <f t="shared" si="71"/>
        <v>41986.471863425926</v>
      </c>
    </row>
    <row r="1051" spans="1:20" ht="48" x14ac:dyDescent="0.2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17">
        <f t="shared" si="68"/>
        <v>2</v>
      </c>
      <c r="P1051">
        <f t="shared" si="69"/>
        <v>50</v>
      </c>
      <c r="Q1051" s="12" t="s">
        <v>8323</v>
      </c>
      <c r="R1051" t="s">
        <v>8345</v>
      </c>
      <c r="S1051" s="15">
        <f t="shared" si="70"/>
        <v>41887.801064814819</v>
      </c>
      <c r="T1051" s="15">
        <f t="shared" si="71"/>
        <v>41917.801064814819</v>
      </c>
    </row>
    <row r="1052" spans="1:20" ht="48" x14ac:dyDescent="0.2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17">
        <f t="shared" si="68"/>
        <v>2</v>
      </c>
      <c r="P1052">
        <f t="shared" si="69"/>
        <v>66.33</v>
      </c>
      <c r="Q1052" s="12" t="s">
        <v>8336</v>
      </c>
      <c r="R1052" t="s">
        <v>8337</v>
      </c>
      <c r="S1052" s="15">
        <f t="shared" si="70"/>
        <v>42045.86336805555</v>
      </c>
      <c r="T1052" s="15">
        <f t="shared" si="71"/>
        <v>42090.821701388893</v>
      </c>
    </row>
    <row r="1053" spans="1:20" ht="32" x14ac:dyDescent="0.2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17">
        <f t="shared" si="68"/>
        <v>2</v>
      </c>
      <c r="P1053">
        <f t="shared" si="69"/>
        <v>11.64</v>
      </c>
      <c r="Q1053" s="12" t="s">
        <v>8336</v>
      </c>
      <c r="R1053" t="s">
        <v>8337</v>
      </c>
      <c r="S1053" s="15">
        <f t="shared" si="70"/>
        <v>41934.842685185184</v>
      </c>
      <c r="T1053" s="15">
        <f t="shared" si="71"/>
        <v>41954.884351851855</v>
      </c>
    </row>
    <row r="1054" spans="1:20" ht="48" x14ac:dyDescent="0.2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17">
        <f t="shared" si="68"/>
        <v>2</v>
      </c>
      <c r="P1054">
        <f t="shared" si="69"/>
        <v>84.83</v>
      </c>
      <c r="Q1054" s="12" t="s">
        <v>8336</v>
      </c>
      <c r="R1054" t="s">
        <v>8337</v>
      </c>
      <c r="S1054" s="15">
        <f t="shared" si="70"/>
        <v>42548.876192129625</v>
      </c>
      <c r="T1054" s="15">
        <f t="shared" si="71"/>
        <v>42576.791666666672</v>
      </c>
    </row>
    <row r="1055" spans="1:20" ht="48" x14ac:dyDescent="0.2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17">
        <f t="shared" si="68"/>
        <v>2</v>
      </c>
      <c r="P1055">
        <f t="shared" si="69"/>
        <v>6.25</v>
      </c>
      <c r="Q1055" s="12" t="s">
        <v>8336</v>
      </c>
      <c r="R1055" t="s">
        <v>8337</v>
      </c>
      <c r="S1055" s="15">
        <f t="shared" si="70"/>
        <v>41820.752268518518</v>
      </c>
      <c r="T1055" s="15">
        <f t="shared" si="71"/>
        <v>41850.752268518518</v>
      </c>
    </row>
    <row r="1056" spans="1:20" ht="48" x14ac:dyDescent="0.2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17">
        <f t="shared" si="68"/>
        <v>2</v>
      </c>
      <c r="P1056">
        <f t="shared" si="69"/>
        <v>108.25</v>
      </c>
      <c r="Q1056" s="12" t="s">
        <v>8317</v>
      </c>
      <c r="R1056" t="s">
        <v>8346</v>
      </c>
      <c r="S1056" s="15">
        <f t="shared" si="70"/>
        <v>42703.917824074073</v>
      </c>
      <c r="T1056" s="15">
        <f t="shared" si="71"/>
        <v>42733.917824074073</v>
      </c>
    </row>
    <row r="1057" spans="1:20" ht="48" x14ac:dyDescent="0.2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17">
        <f t="shared" si="68"/>
        <v>2</v>
      </c>
      <c r="P1057">
        <f t="shared" si="69"/>
        <v>2</v>
      </c>
      <c r="Q1057" s="12" t="s">
        <v>8317</v>
      </c>
      <c r="R1057" t="s">
        <v>8346</v>
      </c>
      <c r="S1057" s="15">
        <f t="shared" si="70"/>
        <v>41864.04886574074</v>
      </c>
      <c r="T1057" s="15">
        <f t="shared" si="71"/>
        <v>41884.04886574074</v>
      </c>
    </row>
    <row r="1058" spans="1:20" ht="48" x14ac:dyDescent="0.2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17">
        <f t="shared" si="68"/>
        <v>2</v>
      </c>
      <c r="P1058">
        <f t="shared" si="69"/>
        <v>21.34</v>
      </c>
      <c r="Q1058" s="12" t="s">
        <v>8331</v>
      </c>
      <c r="R1058" t="s">
        <v>8332</v>
      </c>
      <c r="S1058" s="15">
        <f t="shared" si="70"/>
        <v>41643.487175925926</v>
      </c>
      <c r="T1058" s="15">
        <f t="shared" si="71"/>
        <v>41673.487175925926</v>
      </c>
    </row>
    <row r="1059" spans="1:20" ht="48" x14ac:dyDescent="0.2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17">
        <f t="shared" si="68"/>
        <v>2</v>
      </c>
      <c r="P1059">
        <f t="shared" si="69"/>
        <v>5.33</v>
      </c>
      <c r="Q1059" s="12" t="s">
        <v>8331</v>
      </c>
      <c r="R1059" t="s">
        <v>8332</v>
      </c>
      <c r="S1059" s="15">
        <f t="shared" si="70"/>
        <v>40619.097210648149</v>
      </c>
      <c r="T1059" s="15">
        <f t="shared" si="71"/>
        <v>40657.290972222225</v>
      </c>
    </row>
    <row r="1060" spans="1:20" ht="48" x14ac:dyDescent="0.2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17">
        <f t="shared" si="68"/>
        <v>2</v>
      </c>
      <c r="P1060">
        <f t="shared" si="69"/>
        <v>34.67</v>
      </c>
      <c r="Q1060" s="12" t="s">
        <v>8331</v>
      </c>
      <c r="R1060" t="s">
        <v>8332</v>
      </c>
      <c r="S1060" s="15">
        <f t="shared" si="70"/>
        <v>41361.886469907404</v>
      </c>
      <c r="T1060" s="15">
        <f t="shared" si="71"/>
        <v>41391.886469907404</v>
      </c>
    </row>
    <row r="1061" spans="1:20" ht="32" x14ac:dyDescent="0.2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17">
        <f t="shared" si="68"/>
        <v>2</v>
      </c>
      <c r="P1061">
        <f t="shared" si="69"/>
        <v>25.29</v>
      </c>
      <c r="Q1061" s="12" t="s">
        <v>8331</v>
      </c>
      <c r="R1061" t="s">
        <v>8332</v>
      </c>
      <c r="S1061" s="15">
        <f t="shared" si="70"/>
        <v>41499.546759259261</v>
      </c>
      <c r="T1061" s="15">
        <f t="shared" si="71"/>
        <v>41531.546759259261</v>
      </c>
    </row>
    <row r="1062" spans="1:20" ht="48" x14ac:dyDescent="0.2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17">
        <f t="shared" si="68"/>
        <v>2</v>
      </c>
      <c r="P1062">
        <f t="shared" si="69"/>
        <v>1</v>
      </c>
      <c r="Q1062" s="12" t="s">
        <v>8331</v>
      </c>
      <c r="R1062" t="s">
        <v>8332</v>
      </c>
      <c r="S1062" s="15">
        <f t="shared" si="70"/>
        <v>42066.733587962968</v>
      </c>
      <c r="T1062" s="15">
        <f t="shared" si="71"/>
        <v>42096.691921296297</v>
      </c>
    </row>
    <row r="1063" spans="1:20" ht="48" x14ac:dyDescent="0.2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17">
        <f t="shared" si="68"/>
        <v>2</v>
      </c>
      <c r="P1063">
        <f t="shared" si="69"/>
        <v>23</v>
      </c>
      <c r="Q1063" s="12" t="s">
        <v>8331</v>
      </c>
      <c r="R1063" t="s">
        <v>8332</v>
      </c>
      <c r="S1063" s="15">
        <f t="shared" si="70"/>
        <v>42430.747511574074</v>
      </c>
      <c r="T1063" s="15">
        <f t="shared" si="71"/>
        <v>42460.70584490741</v>
      </c>
    </row>
    <row r="1064" spans="1:20" ht="48" x14ac:dyDescent="0.2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17">
        <f t="shared" si="68"/>
        <v>2</v>
      </c>
      <c r="P1064">
        <f t="shared" si="69"/>
        <v>15</v>
      </c>
      <c r="Q1064" s="12" t="s">
        <v>8317</v>
      </c>
      <c r="R1064" t="s">
        <v>8318</v>
      </c>
      <c r="S1064" s="15">
        <f t="shared" si="70"/>
        <v>42577.607361111113</v>
      </c>
      <c r="T1064" s="15">
        <f t="shared" si="71"/>
        <v>42607.607361111113</v>
      </c>
    </row>
    <row r="1065" spans="1:20" ht="48" x14ac:dyDescent="0.2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17">
        <f t="shared" si="68"/>
        <v>2</v>
      </c>
      <c r="P1065">
        <f t="shared" si="69"/>
        <v>224.43</v>
      </c>
      <c r="Q1065" s="12" t="s">
        <v>8317</v>
      </c>
      <c r="R1065" t="s">
        <v>8318</v>
      </c>
      <c r="S1065" s="15">
        <f t="shared" si="70"/>
        <v>42074.935740740737</v>
      </c>
      <c r="T1065" s="15">
        <f t="shared" si="71"/>
        <v>42104.935740740737</v>
      </c>
    </row>
    <row r="1066" spans="1:20" ht="32" x14ac:dyDescent="0.2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17">
        <f t="shared" si="68"/>
        <v>2</v>
      </c>
      <c r="P1066">
        <f t="shared" si="69"/>
        <v>76.67</v>
      </c>
      <c r="Q1066" s="12" t="s">
        <v>8334</v>
      </c>
      <c r="R1066" t="s">
        <v>8335</v>
      </c>
      <c r="S1066" s="15">
        <f t="shared" si="70"/>
        <v>42204.875868055555</v>
      </c>
      <c r="T1066" s="15">
        <f t="shared" si="71"/>
        <v>42234.875868055555</v>
      </c>
    </row>
    <row r="1067" spans="1:20" ht="48" x14ac:dyDescent="0.2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17">
        <f t="shared" si="68"/>
        <v>2</v>
      </c>
      <c r="P1067">
        <f t="shared" si="69"/>
        <v>52.5</v>
      </c>
      <c r="Q1067" s="12" t="s">
        <v>8334</v>
      </c>
      <c r="R1067" t="s">
        <v>8351</v>
      </c>
      <c r="S1067" s="15">
        <f t="shared" si="70"/>
        <v>41854.389780092592</v>
      </c>
      <c r="T1067" s="15">
        <f t="shared" si="71"/>
        <v>41871.389780092592</v>
      </c>
    </row>
    <row r="1068" spans="1:20" ht="48" x14ac:dyDescent="0.2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17">
        <f t="shared" si="68"/>
        <v>2</v>
      </c>
      <c r="P1068">
        <f t="shared" si="69"/>
        <v>72.5</v>
      </c>
      <c r="Q1068" s="12" t="s">
        <v>8334</v>
      </c>
      <c r="R1068" t="s">
        <v>8335</v>
      </c>
      <c r="S1068" s="15">
        <f t="shared" si="70"/>
        <v>42234.105462962965</v>
      </c>
      <c r="T1068" s="15">
        <f t="shared" si="71"/>
        <v>42264.105462962965</v>
      </c>
    </row>
    <row r="1069" spans="1:20" ht="48" x14ac:dyDescent="0.2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17">
        <f t="shared" si="68"/>
        <v>2</v>
      </c>
      <c r="P1069">
        <f t="shared" si="69"/>
        <v>202.83</v>
      </c>
      <c r="Q1069" s="12" t="s">
        <v>8334</v>
      </c>
      <c r="R1069" t="s">
        <v>8335</v>
      </c>
      <c r="S1069" s="15">
        <f t="shared" si="70"/>
        <v>42338.675381944442</v>
      </c>
      <c r="T1069" s="15">
        <f t="shared" si="71"/>
        <v>42368.675381944442</v>
      </c>
    </row>
    <row r="1070" spans="1:20" ht="48" x14ac:dyDescent="0.2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17">
        <f t="shared" si="68"/>
        <v>2</v>
      </c>
      <c r="P1070">
        <f t="shared" si="69"/>
        <v>13</v>
      </c>
      <c r="Q1070" s="12" t="s">
        <v>8334</v>
      </c>
      <c r="R1070" t="s">
        <v>8335</v>
      </c>
      <c r="S1070" s="15">
        <f t="shared" si="70"/>
        <v>42382.906527777777</v>
      </c>
      <c r="T1070" s="15">
        <f t="shared" si="71"/>
        <v>42442.864861111113</v>
      </c>
    </row>
    <row r="1071" spans="1:20" ht="48" x14ac:dyDescent="0.2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17">
        <f t="shared" si="68"/>
        <v>2</v>
      </c>
      <c r="P1071">
        <f t="shared" si="69"/>
        <v>39.479999999999997</v>
      </c>
      <c r="Q1071" s="12" t="s">
        <v>8317</v>
      </c>
      <c r="R1071" t="s">
        <v>8353</v>
      </c>
      <c r="S1071" s="15">
        <f t="shared" si="70"/>
        <v>42774.792071759264</v>
      </c>
      <c r="T1071" s="15">
        <f t="shared" si="71"/>
        <v>42804.792071759264</v>
      </c>
    </row>
    <row r="1072" spans="1:20" ht="48" x14ac:dyDescent="0.2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17">
        <f t="shared" si="68"/>
        <v>2</v>
      </c>
      <c r="P1072">
        <f t="shared" si="69"/>
        <v>307.82</v>
      </c>
      <c r="Q1072" s="12" t="s">
        <v>8317</v>
      </c>
      <c r="R1072" t="s">
        <v>8353</v>
      </c>
      <c r="S1072" s="15">
        <f t="shared" si="70"/>
        <v>42327.805659722217</v>
      </c>
      <c r="T1072" s="15">
        <f t="shared" si="71"/>
        <v>42355.805659722217</v>
      </c>
    </row>
    <row r="1073" spans="1:20" ht="48" x14ac:dyDescent="0.2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17">
        <f t="shared" si="68"/>
        <v>2</v>
      </c>
      <c r="P1073">
        <f t="shared" si="69"/>
        <v>25</v>
      </c>
      <c r="Q1073" s="12" t="s">
        <v>8320</v>
      </c>
      <c r="R1073" t="s">
        <v>8356</v>
      </c>
      <c r="S1073" s="15">
        <f t="shared" si="70"/>
        <v>40736.668032407404</v>
      </c>
      <c r="T1073" s="15">
        <f t="shared" si="71"/>
        <v>40766.668032407404</v>
      </c>
    </row>
    <row r="1074" spans="1:20" ht="48" x14ac:dyDescent="0.2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17">
        <f t="shared" si="68"/>
        <v>2</v>
      </c>
      <c r="P1074">
        <f t="shared" si="69"/>
        <v>53</v>
      </c>
      <c r="Q1074" s="12" t="s">
        <v>8320</v>
      </c>
      <c r="R1074" t="s">
        <v>8356</v>
      </c>
      <c r="S1074" s="15">
        <f t="shared" si="70"/>
        <v>42300.585891203707</v>
      </c>
      <c r="T1074" s="15">
        <f t="shared" si="71"/>
        <v>42330.627557870372</v>
      </c>
    </row>
    <row r="1075" spans="1:20" ht="32" x14ac:dyDescent="0.2">
      <c r="A1075">
        <v>3737</v>
      </c>
      <c r="B1075" s="3" t="s">
        <v>3734</v>
      </c>
      <c r="C1075" s="3" t="s">
        <v>7847</v>
      </c>
      <c r="D1075" s="6">
        <v>700</v>
      </c>
      <c r="E1075" s="8">
        <v>150</v>
      </c>
      <c r="F1075" t="s">
        <v>8218</v>
      </c>
      <c r="G1075" t="s">
        <v>8223</v>
      </c>
      <c r="H1075" t="s">
        <v>8245</v>
      </c>
      <c r="I1075">
        <v>1447311540</v>
      </c>
      <c r="J1075">
        <v>1445358903</v>
      </c>
      <c r="K1075" t="b">
        <v>0</v>
      </c>
      <c r="L1075">
        <v>4</v>
      </c>
      <c r="M1075" t="b">
        <v>0</v>
      </c>
      <c r="N1075" t="s">
        <v>8269</v>
      </c>
      <c r="O1075" s="17">
        <f t="shared" si="68"/>
        <v>21</v>
      </c>
      <c r="P1075">
        <f t="shared" si="69"/>
        <v>37.5</v>
      </c>
      <c r="Q1075" s="12" t="s">
        <v>8315</v>
      </c>
      <c r="R1075" t="s">
        <v>8316</v>
      </c>
      <c r="S1075" s="15">
        <f t="shared" si="70"/>
        <v>42297.691006944442</v>
      </c>
      <c r="T1075" s="15">
        <f t="shared" si="71"/>
        <v>42320.290972222225</v>
      </c>
    </row>
    <row r="1076" spans="1:20" ht="48" x14ac:dyDescent="0.2">
      <c r="A1076">
        <v>3454</v>
      </c>
      <c r="B1076" s="3" t="s">
        <v>3453</v>
      </c>
      <c r="C1076" s="3" t="s">
        <v>7564</v>
      </c>
      <c r="D1076" s="6">
        <v>700</v>
      </c>
      <c r="E1076" s="8">
        <v>705</v>
      </c>
      <c r="F1076" t="s">
        <v>8218</v>
      </c>
      <c r="G1076" t="s">
        <v>8224</v>
      </c>
      <c r="H1076" t="s">
        <v>8246</v>
      </c>
      <c r="I1076">
        <v>1406825159</v>
      </c>
      <c r="J1076">
        <v>1404233159</v>
      </c>
      <c r="K1076" t="b">
        <v>0</v>
      </c>
      <c r="L1076">
        <v>21</v>
      </c>
      <c r="M1076" t="b">
        <v>1</v>
      </c>
      <c r="N1076" t="s">
        <v>8269</v>
      </c>
      <c r="O1076" s="17">
        <f t="shared" si="68"/>
        <v>101</v>
      </c>
      <c r="P1076">
        <f t="shared" si="69"/>
        <v>33.57</v>
      </c>
      <c r="Q1076" s="12" t="s">
        <v>8315</v>
      </c>
      <c r="R1076" t="s">
        <v>8316</v>
      </c>
      <c r="S1076" s="15">
        <f t="shared" si="70"/>
        <v>41821.698599537034</v>
      </c>
      <c r="T1076" s="15">
        <f t="shared" si="71"/>
        <v>41851.698599537034</v>
      </c>
    </row>
    <row r="1077" spans="1:20" ht="48" x14ac:dyDescent="0.2">
      <c r="A1077">
        <v>3295</v>
      </c>
      <c r="B1077" s="3" t="s">
        <v>3295</v>
      </c>
      <c r="C1077" s="3" t="s">
        <v>7405</v>
      </c>
      <c r="D1077" s="6">
        <v>700</v>
      </c>
      <c r="E1077" s="8">
        <v>720.01</v>
      </c>
      <c r="F1077" t="s">
        <v>8218</v>
      </c>
      <c r="G1077" t="s">
        <v>8224</v>
      </c>
      <c r="H1077" t="s">
        <v>8246</v>
      </c>
      <c r="I1077">
        <v>1474886229</v>
      </c>
      <c r="J1077">
        <v>1472294229</v>
      </c>
      <c r="K1077" t="b">
        <v>0</v>
      </c>
      <c r="L1077">
        <v>27</v>
      </c>
      <c r="M1077" t="b">
        <v>1</v>
      </c>
      <c r="N1077" t="s">
        <v>8269</v>
      </c>
      <c r="O1077" s="17">
        <f t="shared" si="68"/>
        <v>103</v>
      </c>
      <c r="P1077">
        <f t="shared" si="69"/>
        <v>26.67</v>
      </c>
      <c r="Q1077" s="12" t="s">
        <v>8315</v>
      </c>
      <c r="R1077" t="s">
        <v>8316</v>
      </c>
      <c r="S1077" s="15">
        <f t="shared" si="70"/>
        <v>42609.442465277782</v>
      </c>
      <c r="T1077" s="15">
        <f t="shared" si="71"/>
        <v>42639.442465277782</v>
      </c>
    </row>
    <row r="1078" spans="1:20" ht="48" x14ac:dyDescent="0.2">
      <c r="A1078">
        <v>2795</v>
      </c>
      <c r="B1078" s="3" t="s">
        <v>2795</v>
      </c>
      <c r="C1078" s="3" t="s">
        <v>6905</v>
      </c>
      <c r="D1078" s="6">
        <v>700</v>
      </c>
      <c r="E1078" s="8">
        <v>730</v>
      </c>
      <c r="F1078" t="s">
        <v>8218</v>
      </c>
      <c r="G1078" t="s">
        <v>8223</v>
      </c>
      <c r="H1078" t="s">
        <v>8245</v>
      </c>
      <c r="I1078">
        <v>1402095600</v>
      </c>
      <c r="J1078">
        <v>1400675841</v>
      </c>
      <c r="K1078" t="b">
        <v>0</v>
      </c>
      <c r="L1078">
        <v>20</v>
      </c>
      <c r="M1078" t="b">
        <v>1</v>
      </c>
      <c r="N1078" t="s">
        <v>8269</v>
      </c>
      <c r="O1078" s="17">
        <f t="shared" si="68"/>
        <v>104</v>
      </c>
      <c r="P1078">
        <f t="shared" si="69"/>
        <v>36.5</v>
      </c>
      <c r="Q1078" s="12" t="s">
        <v>8315</v>
      </c>
      <c r="R1078" t="s">
        <v>8316</v>
      </c>
      <c r="S1078" s="15">
        <f t="shared" si="70"/>
        <v>41780.525937500002</v>
      </c>
      <c r="T1078" s="15">
        <f t="shared" si="71"/>
        <v>41796.958333333336</v>
      </c>
    </row>
    <row r="1079" spans="1:20" ht="64" x14ac:dyDescent="0.2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17">
        <f t="shared" si="68"/>
        <v>2</v>
      </c>
      <c r="P1079">
        <f t="shared" si="69"/>
        <v>18.899999999999999</v>
      </c>
      <c r="Q1079" s="12" t="s">
        <v>8315</v>
      </c>
      <c r="R1079" t="s">
        <v>8355</v>
      </c>
      <c r="S1079" s="15">
        <f t="shared" si="70"/>
        <v>41872.802928240737</v>
      </c>
      <c r="T1079" s="15">
        <f t="shared" si="71"/>
        <v>41917.802928240737</v>
      </c>
    </row>
    <row r="1080" spans="1:20" ht="48" x14ac:dyDescent="0.2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17">
        <f t="shared" si="68"/>
        <v>2</v>
      </c>
      <c r="P1080">
        <f t="shared" si="69"/>
        <v>93.33</v>
      </c>
      <c r="Q1080" s="12" t="s">
        <v>8315</v>
      </c>
      <c r="R1080" t="s">
        <v>8355</v>
      </c>
      <c r="S1080" s="15">
        <f t="shared" si="70"/>
        <v>42031.011249999996</v>
      </c>
      <c r="T1080" s="15">
        <f t="shared" si="71"/>
        <v>42090.969583333332</v>
      </c>
    </row>
    <row r="1081" spans="1:20" ht="48" x14ac:dyDescent="0.2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17">
        <f t="shared" si="68"/>
        <v>2</v>
      </c>
      <c r="P1081">
        <f t="shared" si="69"/>
        <v>67.78</v>
      </c>
      <c r="Q1081" s="12" t="s">
        <v>8315</v>
      </c>
      <c r="R1081" t="s">
        <v>8355</v>
      </c>
      <c r="S1081" s="15">
        <f t="shared" si="70"/>
        <v>42246.883784722217</v>
      </c>
      <c r="T1081" s="15">
        <f t="shared" si="71"/>
        <v>42276.883784722217</v>
      </c>
    </row>
    <row r="1082" spans="1:20" ht="48" x14ac:dyDescent="0.2">
      <c r="A1082">
        <v>3420</v>
      </c>
      <c r="B1082" s="3" t="s">
        <v>3419</v>
      </c>
      <c r="C1082" s="3" t="s">
        <v>7530</v>
      </c>
      <c r="D1082" s="6">
        <v>700</v>
      </c>
      <c r="E1082" s="8">
        <v>966</v>
      </c>
      <c r="F1082" t="s">
        <v>8218</v>
      </c>
      <c r="G1082" t="s">
        <v>8224</v>
      </c>
      <c r="H1082" t="s">
        <v>8246</v>
      </c>
      <c r="I1082">
        <v>1455408000</v>
      </c>
      <c r="J1082">
        <v>1454638202</v>
      </c>
      <c r="K1082" t="b">
        <v>0</v>
      </c>
      <c r="L1082">
        <v>34</v>
      </c>
      <c r="M1082" t="b">
        <v>1</v>
      </c>
      <c r="N1082" t="s">
        <v>8269</v>
      </c>
      <c r="O1082" s="17">
        <f t="shared" si="68"/>
        <v>138</v>
      </c>
      <c r="P1082">
        <f t="shared" si="69"/>
        <v>28.41</v>
      </c>
      <c r="Q1082" s="12" t="s">
        <v>8315</v>
      </c>
      <c r="R1082" t="s">
        <v>8316</v>
      </c>
      <c r="S1082" s="15">
        <f t="shared" si="70"/>
        <v>42405.090300925927</v>
      </c>
      <c r="T1082" s="15">
        <f t="shared" si="71"/>
        <v>42414</v>
      </c>
    </row>
    <row r="1083" spans="1:20" ht="64" x14ac:dyDescent="0.2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17">
        <f t="shared" si="68"/>
        <v>2</v>
      </c>
      <c r="P1083">
        <f t="shared" si="69"/>
        <v>7.5</v>
      </c>
      <c r="Q1083" s="12" t="s">
        <v>8315</v>
      </c>
      <c r="R1083" t="s">
        <v>8357</v>
      </c>
      <c r="S1083" s="15">
        <f t="shared" si="70"/>
        <v>42297.816284722227</v>
      </c>
      <c r="T1083" s="15">
        <f t="shared" si="71"/>
        <v>42338.708333333328</v>
      </c>
    </row>
    <row r="1084" spans="1:20" ht="48" x14ac:dyDescent="0.2">
      <c r="A1084">
        <v>3343</v>
      </c>
      <c r="B1084" s="3" t="s">
        <v>3343</v>
      </c>
      <c r="C1084" s="3" t="s">
        <v>7453</v>
      </c>
      <c r="D1084" s="6">
        <v>700</v>
      </c>
      <c r="E1084" s="8">
        <v>1200</v>
      </c>
      <c r="F1084" t="s">
        <v>8218</v>
      </c>
      <c r="G1084" t="s">
        <v>8224</v>
      </c>
      <c r="H1084" t="s">
        <v>8246</v>
      </c>
      <c r="I1084">
        <v>1460553480</v>
      </c>
      <c r="J1084">
        <v>1458770384</v>
      </c>
      <c r="K1084" t="b">
        <v>0</v>
      </c>
      <c r="L1084">
        <v>23</v>
      </c>
      <c r="M1084" t="b">
        <v>1</v>
      </c>
      <c r="N1084" t="s">
        <v>8269</v>
      </c>
      <c r="O1084" s="17">
        <f t="shared" si="68"/>
        <v>171</v>
      </c>
      <c r="P1084">
        <f t="shared" si="69"/>
        <v>52.17</v>
      </c>
      <c r="Q1084" s="12" t="s">
        <v>8315</v>
      </c>
      <c r="R1084" t="s">
        <v>8316</v>
      </c>
      <c r="S1084" s="15">
        <f t="shared" si="70"/>
        <v>42452.916481481487</v>
      </c>
      <c r="T1084" s="15">
        <f t="shared" si="71"/>
        <v>42473.554166666669</v>
      </c>
    </row>
    <row r="1085" spans="1:20" ht="48" x14ac:dyDescent="0.2">
      <c r="A1085">
        <v>3591</v>
      </c>
      <c r="B1085" s="3" t="s">
        <v>3590</v>
      </c>
      <c r="C1085" s="3" t="s">
        <v>7701</v>
      </c>
      <c r="D1085" s="6">
        <v>700</v>
      </c>
      <c r="E1085" s="8">
        <v>1225</v>
      </c>
      <c r="F1085" t="s">
        <v>8218</v>
      </c>
      <c r="G1085" t="s">
        <v>8223</v>
      </c>
      <c r="H1085" t="s">
        <v>8245</v>
      </c>
      <c r="I1085">
        <v>1422075540</v>
      </c>
      <c r="J1085">
        <v>1419979544</v>
      </c>
      <c r="K1085" t="b">
        <v>0</v>
      </c>
      <c r="L1085">
        <v>18</v>
      </c>
      <c r="M1085" t="b">
        <v>1</v>
      </c>
      <c r="N1085" t="s">
        <v>8269</v>
      </c>
      <c r="O1085" s="17">
        <f t="shared" si="68"/>
        <v>175</v>
      </c>
      <c r="P1085">
        <f t="shared" si="69"/>
        <v>68.06</v>
      </c>
      <c r="Q1085" s="12" t="s">
        <v>8315</v>
      </c>
      <c r="R1085" t="s">
        <v>8316</v>
      </c>
      <c r="S1085" s="15">
        <f t="shared" si="70"/>
        <v>42003.948425925926</v>
      </c>
      <c r="T1085" s="15">
        <f t="shared" si="71"/>
        <v>42028.207638888889</v>
      </c>
    </row>
    <row r="1086" spans="1:20" ht="48" x14ac:dyDescent="0.2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17">
        <f t="shared" si="68"/>
        <v>2</v>
      </c>
      <c r="P1086">
        <f t="shared" si="69"/>
        <v>5</v>
      </c>
      <c r="Q1086" s="12" t="s">
        <v>8315</v>
      </c>
      <c r="R1086" t="s">
        <v>8357</v>
      </c>
      <c r="S1086" s="15">
        <f t="shared" si="70"/>
        <v>42201.436226851853</v>
      </c>
      <c r="T1086" s="15">
        <f t="shared" si="71"/>
        <v>42244.9375</v>
      </c>
    </row>
    <row r="1087" spans="1:20" ht="48" x14ac:dyDescent="0.2">
      <c r="A1087">
        <v>3708</v>
      </c>
      <c r="B1087" s="3" t="s">
        <v>3705</v>
      </c>
      <c r="C1087" s="3" t="s">
        <v>7818</v>
      </c>
      <c r="D1087" s="6">
        <v>700</v>
      </c>
      <c r="E1087" s="8">
        <v>2100</v>
      </c>
      <c r="F1087" t="s">
        <v>8218</v>
      </c>
      <c r="G1087" t="s">
        <v>8223</v>
      </c>
      <c r="H1087" t="s">
        <v>8245</v>
      </c>
      <c r="I1087">
        <v>1404444286</v>
      </c>
      <c r="J1087">
        <v>1403234686</v>
      </c>
      <c r="K1087" t="b">
        <v>0</v>
      </c>
      <c r="L1087">
        <v>39</v>
      </c>
      <c r="M1087" t="b">
        <v>1</v>
      </c>
      <c r="N1087" t="s">
        <v>8269</v>
      </c>
      <c r="O1087" s="17">
        <f t="shared" si="68"/>
        <v>300</v>
      </c>
      <c r="P1087">
        <f t="shared" si="69"/>
        <v>53.85</v>
      </c>
      <c r="Q1087" s="12" t="s">
        <v>8315</v>
      </c>
      <c r="R1087" t="s">
        <v>8316</v>
      </c>
      <c r="S1087" s="15">
        <f t="shared" si="70"/>
        <v>41810.142199074071</v>
      </c>
      <c r="T1087" s="15">
        <f t="shared" si="71"/>
        <v>41824.142199074071</v>
      </c>
    </row>
    <row r="1088" spans="1:20" ht="48" x14ac:dyDescent="0.2">
      <c r="A1088">
        <v>3617</v>
      </c>
      <c r="B1088" s="3" t="s">
        <v>3615</v>
      </c>
      <c r="C1088" s="3" t="s">
        <v>7727</v>
      </c>
      <c r="D1088" s="6">
        <v>740</v>
      </c>
      <c r="E1088" s="8">
        <v>880</v>
      </c>
      <c r="F1088" t="s">
        <v>8218</v>
      </c>
      <c r="G1088" t="s">
        <v>8224</v>
      </c>
      <c r="H1088" t="s">
        <v>8246</v>
      </c>
      <c r="I1088">
        <v>1488240000</v>
      </c>
      <c r="J1088">
        <v>1486996729</v>
      </c>
      <c r="K1088" t="b">
        <v>0</v>
      </c>
      <c r="L1088">
        <v>51</v>
      </c>
      <c r="M1088" t="b">
        <v>1</v>
      </c>
      <c r="N1088" t="s">
        <v>8269</v>
      </c>
      <c r="O1088" s="17">
        <f t="shared" si="68"/>
        <v>119</v>
      </c>
      <c r="P1088">
        <f t="shared" si="69"/>
        <v>17.25</v>
      </c>
      <c r="Q1088" s="12" t="s">
        <v>8315</v>
      </c>
      <c r="R1088" t="s">
        <v>8316</v>
      </c>
      <c r="S1088" s="15">
        <f t="shared" si="70"/>
        <v>42779.610289351855</v>
      </c>
      <c r="T1088" s="15">
        <f t="shared" si="71"/>
        <v>42794</v>
      </c>
    </row>
    <row r="1089" spans="1:20" ht="48" x14ac:dyDescent="0.2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17">
        <f t="shared" si="68"/>
        <v>2</v>
      </c>
      <c r="P1089">
        <f t="shared" si="69"/>
        <v>17.5</v>
      </c>
      <c r="Q1089" s="12" t="s">
        <v>8315</v>
      </c>
      <c r="R1089" t="s">
        <v>8357</v>
      </c>
      <c r="S1089" s="15">
        <f t="shared" si="70"/>
        <v>42079.857974537037</v>
      </c>
      <c r="T1089" s="15">
        <f t="shared" si="71"/>
        <v>42125.916666666672</v>
      </c>
    </row>
    <row r="1090" spans="1:20" ht="48" x14ac:dyDescent="0.2">
      <c r="A1090">
        <v>2901</v>
      </c>
      <c r="B1090" s="3" t="s">
        <v>2901</v>
      </c>
      <c r="C1090" s="3" t="s">
        <v>7011</v>
      </c>
      <c r="D1090" s="6">
        <v>750</v>
      </c>
      <c r="E1090" s="8">
        <v>6</v>
      </c>
      <c r="F1090" t="s">
        <v>8218</v>
      </c>
      <c r="G1090" t="s">
        <v>8223</v>
      </c>
      <c r="H1090" t="s">
        <v>8245</v>
      </c>
      <c r="I1090">
        <v>1423345339</v>
      </c>
      <c r="J1090">
        <v>1418161339</v>
      </c>
      <c r="K1090" t="b">
        <v>0</v>
      </c>
      <c r="L1090">
        <v>2</v>
      </c>
      <c r="M1090" t="b">
        <v>0</v>
      </c>
      <c r="N1090" t="s">
        <v>8269</v>
      </c>
      <c r="O1090" s="17">
        <f t="shared" si="68"/>
        <v>1</v>
      </c>
      <c r="P1090">
        <f t="shared" si="69"/>
        <v>3</v>
      </c>
      <c r="Q1090" s="12" t="s">
        <v>8315</v>
      </c>
      <c r="R1090" t="s">
        <v>8316</v>
      </c>
      <c r="S1090" s="15">
        <f t="shared" si="70"/>
        <v>41982.904386574075</v>
      </c>
      <c r="T1090" s="15">
        <f t="shared" si="71"/>
        <v>42042.904386574075</v>
      </c>
    </row>
    <row r="1091" spans="1:20" ht="48" x14ac:dyDescent="0.2">
      <c r="A1091">
        <v>3922</v>
      </c>
      <c r="B1091" s="3" t="s">
        <v>3919</v>
      </c>
      <c r="C1091" s="3" t="s">
        <v>8030</v>
      </c>
      <c r="D1091" s="6">
        <v>750</v>
      </c>
      <c r="E1091" s="8">
        <v>61</v>
      </c>
      <c r="F1091" t="s">
        <v>8218</v>
      </c>
      <c r="G1091" t="s">
        <v>8223</v>
      </c>
      <c r="H1091" t="s">
        <v>8245</v>
      </c>
      <c r="I1091">
        <v>1425337200</v>
      </c>
      <c r="J1091">
        <v>1421432810</v>
      </c>
      <c r="K1091" t="b">
        <v>0</v>
      </c>
      <c r="L1091">
        <v>6</v>
      </c>
      <c r="M1091" t="b">
        <v>0</v>
      </c>
      <c r="N1091" t="s">
        <v>8269</v>
      </c>
      <c r="O1091" s="17">
        <f t="shared" si="68"/>
        <v>8</v>
      </c>
      <c r="P1091">
        <f t="shared" si="69"/>
        <v>10.17</v>
      </c>
      <c r="Q1091" s="12" t="s">
        <v>8315</v>
      </c>
      <c r="R1091" t="s">
        <v>8316</v>
      </c>
      <c r="S1091" s="15">
        <f t="shared" si="70"/>
        <v>42020.768634259264</v>
      </c>
      <c r="T1091" s="15">
        <f t="shared" si="71"/>
        <v>42065.958333333328</v>
      </c>
    </row>
    <row r="1092" spans="1:20" ht="48" x14ac:dyDescent="0.2">
      <c r="A1092">
        <v>3908</v>
      </c>
      <c r="B1092" s="3" t="s">
        <v>3905</v>
      </c>
      <c r="C1092" s="3" t="s">
        <v>8016</v>
      </c>
      <c r="D1092" s="6">
        <v>750</v>
      </c>
      <c r="E1092" s="8">
        <v>65</v>
      </c>
      <c r="F1092" t="s">
        <v>8218</v>
      </c>
      <c r="G1092" t="s">
        <v>8223</v>
      </c>
      <c r="H1092" t="s">
        <v>8245</v>
      </c>
      <c r="I1092">
        <v>1406603696</v>
      </c>
      <c r="J1092">
        <v>1405307696</v>
      </c>
      <c r="K1092" t="b">
        <v>0</v>
      </c>
      <c r="L1092">
        <v>4</v>
      </c>
      <c r="M1092" t="b">
        <v>0</v>
      </c>
      <c r="N1092" t="s">
        <v>8269</v>
      </c>
      <c r="O1092" s="17">
        <f t="shared" si="68"/>
        <v>9</v>
      </c>
      <c r="P1092">
        <f t="shared" si="69"/>
        <v>16.25</v>
      </c>
      <c r="Q1092" s="12" t="s">
        <v>8315</v>
      </c>
      <c r="R1092" t="s">
        <v>8316</v>
      </c>
      <c r="S1092" s="15">
        <f t="shared" si="70"/>
        <v>41834.135370370372</v>
      </c>
      <c r="T1092" s="15">
        <f t="shared" si="71"/>
        <v>41849.135370370372</v>
      </c>
    </row>
    <row r="1093" spans="1:20" ht="48" x14ac:dyDescent="0.2">
      <c r="A1093">
        <v>2882</v>
      </c>
      <c r="B1093" s="3" t="s">
        <v>2882</v>
      </c>
      <c r="C1093" s="3" t="s">
        <v>6992</v>
      </c>
      <c r="D1093" s="6">
        <v>750</v>
      </c>
      <c r="E1093" s="8">
        <v>252</v>
      </c>
      <c r="F1093" t="s">
        <v>8218</v>
      </c>
      <c r="G1093" t="s">
        <v>8223</v>
      </c>
      <c r="H1093" t="s">
        <v>8245</v>
      </c>
      <c r="I1093">
        <v>1462112318</v>
      </c>
      <c r="J1093">
        <v>1459520318</v>
      </c>
      <c r="K1093" t="b">
        <v>0</v>
      </c>
      <c r="L1093">
        <v>4</v>
      </c>
      <c r="M1093" t="b">
        <v>0</v>
      </c>
      <c r="N1093" t="s">
        <v>8269</v>
      </c>
      <c r="O1093" s="17">
        <f t="shared" si="68"/>
        <v>34</v>
      </c>
      <c r="P1093">
        <f t="shared" si="69"/>
        <v>63</v>
      </c>
      <c r="Q1093" s="12" t="s">
        <v>8315</v>
      </c>
      <c r="R1093" t="s">
        <v>8316</v>
      </c>
      <c r="S1093" s="15">
        <f t="shared" si="70"/>
        <v>42461.596273148149</v>
      </c>
      <c r="T1093" s="15">
        <f t="shared" si="71"/>
        <v>42491.596273148149</v>
      </c>
    </row>
    <row r="1094" spans="1:20" ht="48" x14ac:dyDescent="0.2">
      <c r="A1094">
        <v>3649</v>
      </c>
      <c r="B1094" s="3" t="s">
        <v>3647</v>
      </c>
      <c r="C1094" s="3" t="s">
        <v>7759</v>
      </c>
      <c r="D1094" s="6">
        <v>750</v>
      </c>
      <c r="E1094" s="8">
        <v>780</v>
      </c>
      <c r="F1094" t="s">
        <v>8218</v>
      </c>
      <c r="G1094" t="s">
        <v>8228</v>
      </c>
      <c r="H1094" t="s">
        <v>8250</v>
      </c>
      <c r="I1094">
        <v>1402938394</v>
      </c>
      <c r="J1094">
        <v>1400691994</v>
      </c>
      <c r="K1094" t="b">
        <v>0</v>
      </c>
      <c r="L1094">
        <v>8</v>
      </c>
      <c r="M1094" t="b">
        <v>1</v>
      </c>
      <c r="N1094" t="s">
        <v>8269</v>
      </c>
      <c r="O1094" s="17">
        <f t="shared" si="68"/>
        <v>104</v>
      </c>
      <c r="P1094">
        <f t="shared" si="69"/>
        <v>97.5</v>
      </c>
      <c r="Q1094" s="12" t="s">
        <v>8315</v>
      </c>
      <c r="R1094" t="s">
        <v>8316</v>
      </c>
      <c r="S1094" s="15">
        <f t="shared" si="70"/>
        <v>41780.712893518517</v>
      </c>
      <c r="T1094" s="15">
        <f t="shared" si="71"/>
        <v>41806.712893518517</v>
      </c>
    </row>
    <row r="1095" spans="1:20" ht="48" x14ac:dyDescent="0.2">
      <c r="A1095">
        <v>3367</v>
      </c>
      <c r="B1095" s="3" t="s">
        <v>3366</v>
      </c>
      <c r="C1095" s="3" t="s">
        <v>7477</v>
      </c>
      <c r="D1095" s="6">
        <v>750</v>
      </c>
      <c r="E1095" s="8">
        <v>890</v>
      </c>
      <c r="F1095" t="s">
        <v>8218</v>
      </c>
      <c r="G1095" t="s">
        <v>8224</v>
      </c>
      <c r="H1095" t="s">
        <v>8246</v>
      </c>
      <c r="I1095">
        <v>1438467894</v>
      </c>
      <c r="J1095">
        <v>1436307894</v>
      </c>
      <c r="K1095" t="b">
        <v>0</v>
      </c>
      <c r="L1095">
        <v>30</v>
      </c>
      <c r="M1095" t="b">
        <v>1</v>
      </c>
      <c r="N1095" t="s">
        <v>8269</v>
      </c>
      <c r="O1095" s="17">
        <f t="shared" si="68"/>
        <v>119</v>
      </c>
      <c r="P1095">
        <f t="shared" si="69"/>
        <v>29.67</v>
      </c>
      <c r="Q1095" s="12" t="s">
        <v>8315</v>
      </c>
      <c r="R1095" t="s">
        <v>8316</v>
      </c>
      <c r="S1095" s="15">
        <f t="shared" si="70"/>
        <v>42192.933958333335</v>
      </c>
      <c r="T1095" s="15">
        <f t="shared" si="71"/>
        <v>42217.933958333335</v>
      </c>
    </row>
    <row r="1096" spans="1:20" ht="48" x14ac:dyDescent="0.2">
      <c r="A1096">
        <v>2978</v>
      </c>
      <c r="B1096" s="3" t="s">
        <v>2978</v>
      </c>
      <c r="C1096" s="3" t="s">
        <v>7088</v>
      </c>
      <c r="D1096" s="6">
        <v>750</v>
      </c>
      <c r="E1096" s="8">
        <v>971</v>
      </c>
      <c r="F1096" t="s">
        <v>8218</v>
      </c>
      <c r="G1096" t="s">
        <v>8223</v>
      </c>
      <c r="H1096" t="s">
        <v>8245</v>
      </c>
      <c r="I1096">
        <v>1413784740</v>
      </c>
      <c r="J1096">
        <v>1412954547</v>
      </c>
      <c r="K1096" t="b">
        <v>0</v>
      </c>
      <c r="L1096">
        <v>16</v>
      </c>
      <c r="M1096" t="b">
        <v>1</v>
      </c>
      <c r="N1096" t="s">
        <v>8269</v>
      </c>
      <c r="O1096" s="17">
        <f t="shared" si="68"/>
        <v>129</v>
      </c>
      <c r="P1096">
        <f t="shared" si="69"/>
        <v>60.69</v>
      </c>
      <c r="Q1096" s="12" t="s">
        <v>8315</v>
      </c>
      <c r="R1096" t="s">
        <v>8316</v>
      </c>
      <c r="S1096" s="15">
        <f t="shared" si="70"/>
        <v>41922.640590277777</v>
      </c>
      <c r="T1096" s="15">
        <f t="shared" si="71"/>
        <v>41932.249305555553</v>
      </c>
    </row>
    <row r="1097" spans="1:20" ht="48" x14ac:dyDescent="0.2">
      <c r="A1097">
        <v>3684</v>
      </c>
      <c r="B1097" s="3" t="s">
        <v>3681</v>
      </c>
      <c r="C1097" s="3" t="s">
        <v>7794</v>
      </c>
      <c r="D1097" s="6">
        <v>750</v>
      </c>
      <c r="E1097" s="8">
        <v>1043</v>
      </c>
      <c r="F1097" t="s">
        <v>8218</v>
      </c>
      <c r="G1097" t="s">
        <v>8223</v>
      </c>
      <c r="H1097" t="s">
        <v>8245</v>
      </c>
      <c r="I1097">
        <v>1441167586</v>
      </c>
      <c r="J1097">
        <v>1438575586</v>
      </c>
      <c r="K1097" t="b">
        <v>0</v>
      </c>
      <c r="L1097">
        <v>23</v>
      </c>
      <c r="M1097" t="b">
        <v>1</v>
      </c>
      <c r="N1097" t="s">
        <v>8269</v>
      </c>
      <c r="O1097" s="17">
        <f t="shared" si="68"/>
        <v>139</v>
      </c>
      <c r="P1097">
        <f t="shared" si="69"/>
        <v>45.35</v>
      </c>
      <c r="Q1097" s="12" t="s">
        <v>8315</v>
      </c>
      <c r="R1097" t="s">
        <v>8316</v>
      </c>
      <c r="S1097" s="15">
        <f t="shared" si="70"/>
        <v>42219.180393518516</v>
      </c>
      <c r="T1097" s="15">
        <f t="shared" si="71"/>
        <v>42249.180393518516</v>
      </c>
    </row>
    <row r="1098" spans="1:20" ht="48" x14ac:dyDescent="0.2">
      <c r="A1098">
        <v>3165</v>
      </c>
      <c r="B1098" s="3" t="s">
        <v>3165</v>
      </c>
      <c r="C1098" s="3" t="s">
        <v>7275</v>
      </c>
      <c r="D1098" s="6">
        <v>750</v>
      </c>
      <c r="E1098" s="8">
        <v>1220</v>
      </c>
      <c r="F1098" t="s">
        <v>8218</v>
      </c>
      <c r="G1098" t="s">
        <v>8223</v>
      </c>
      <c r="H1098" t="s">
        <v>8245</v>
      </c>
      <c r="I1098">
        <v>1304395140</v>
      </c>
      <c r="J1098">
        <v>1302493760</v>
      </c>
      <c r="K1098" t="b">
        <v>1</v>
      </c>
      <c r="L1098">
        <v>21</v>
      </c>
      <c r="M1098" t="b">
        <v>1</v>
      </c>
      <c r="N1098" t="s">
        <v>8269</v>
      </c>
      <c r="O1098" s="17">
        <f t="shared" si="68"/>
        <v>163</v>
      </c>
      <c r="P1098">
        <f t="shared" si="69"/>
        <v>58.1</v>
      </c>
      <c r="Q1098" s="12" t="s">
        <v>8315</v>
      </c>
      <c r="R1098" t="s">
        <v>8316</v>
      </c>
      <c r="S1098" s="15">
        <f t="shared" si="70"/>
        <v>40644.159259259257</v>
      </c>
      <c r="T1098" s="15">
        <f t="shared" si="71"/>
        <v>40666.165972222225</v>
      </c>
    </row>
    <row r="1099" spans="1:20" ht="48" x14ac:dyDescent="0.2">
      <c r="A1099">
        <v>3552</v>
      </c>
      <c r="B1099" s="3" t="s">
        <v>3551</v>
      </c>
      <c r="C1099" s="3" t="s">
        <v>7662</v>
      </c>
      <c r="D1099" s="6">
        <v>773</v>
      </c>
      <c r="E1099" s="8">
        <v>773</v>
      </c>
      <c r="F1099" t="s">
        <v>8218</v>
      </c>
      <c r="G1099" t="s">
        <v>8224</v>
      </c>
      <c r="H1099" t="s">
        <v>8246</v>
      </c>
      <c r="I1099">
        <v>1403964324</v>
      </c>
      <c r="J1099">
        <v>1401372324</v>
      </c>
      <c r="K1099" t="b">
        <v>0</v>
      </c>
      <c r="L1099">
        <v>20</v>
      </c>
      <c r="M1099" t="b">
        <v>1</v>
      </c>
      <c r="N1099" t="s">
        <v>8269</v>
      </c>
      <c r="O1099" s="17">
        <f t="shared" si="68"/>
        <v>100</v>
      </c>
      <c r="P1099">
        <f t="shared" si="69"/>
        <v>38.65</v>
      </c>
      <c r="Q1099" s="12" t="s">
        <v>8315</v>
      </c>
      <c r="R1099" t="s">
        <v>8316</v>
      </c>
      <c r="S1099" s="15">
        <f t="shared" si="70"/>
        <v>41788.587083333332</v>
      </c>
      <c r="T1099" s="15">
        <f t="shared" si="71"/>
        <v>41818.587083333332</v>
      </c>
    </row>
    <row r="1100" spans="1:20" ht="48" x14ac:dyDescent="0.2">
      <c r="A1100">
        <v>3135</v>
      </c>
      <c r="B1100" s="3" t="s">
        <v>3135</v>
      </c>
      <c r="C1100" s="3" t="s">
        <v>7245</v>
      </c>
      <c r="D1100" s="6">
        <v>777</v>
      </c>
      <c r="E1100" s="8">
        <v>162</v>
      </c>
      <c r="F1100" t="s">
        <v>8218</v>
      </c>
      <c r="G1100" t="s">
        <v>8223</v>
      </c>
      <c r="H1100" t="s">
        <v>8245</v>
      </c>
      <c r="I1100">
        <v>1491277121</v>
      </c>
      <c r="J1100">
        <v>1489376321</v>
      </c>
      <c r="K1100" t="b">
        <v>0</v>
      </c>
      <c r="L1100">
        <v>7</v>
      </c>
      <c r="M1100" t="b">
        <v>0</v>
      </c>
      <c r="N1100" t="s">
        <v>8269</v>
      </c>
      <c r="O1100" s="17">
        <f t="shared" si="68"/>
        <v>21</v>
      </c>
      <c r="P1100">
        <f t="shared" si="69"/>
        <v>23.14</v>
      </c>
      <c r="Q1100" s="12" t="s">
        <v>8315</v>
      </c>
      <c r="R1100" t="s">
        <v>8316</v>
      </c>
      <c r="S1100" s="15">
        <f t="shared" si="70"/>
        <v>42807.151863425926</v>
      </c>
      <c r="T1100" s="15">
        <f t="shared" si="71"/>
        <v>42829.151863425926</v>
      </c>
    </row>
    <row r="1101" spans="1:20" ht="48" x14ac:dyDescent="0.2">
      <c r="A1101">
        <v>4024</v>
      </c>
      <c r="B1101" s="3" t="s">
        <v>4020</v>
      </c>
      <c r="C1101" s="3" t="s">
        <v>8129</v>
      </c>
      <c r="D1101" s="6">
        <v>800</v>
      </c>
      <c r="E1101" s="8">
        <v>10</v>
      </c>
      <c r="F1101" t="s">
        <v>8218</v>
      </c>
      <c r="G1101" t="s">
        <v>8223</v>
      </c>
      <c r="H1101" t="s">
        <v>8245</v>
      </c>
      <c r="I1101">
        <v>1441037097</v>
      </c>
      <c r="J1101">
        <v>1438445097</v>
      </c>
      <c r="K1101" t="b">
        <v>0</v>
      </c>
      <c r="L1101">
        <v>1</v>
      </c>
      <c r="M1101" t="b">
        <v>0</v>
      </c>
      <c r="N1101" t="s">
        <v>8269</v>
      </c>
      <c r="O1101" s="17">
        <f t="shared" si="68"/>
        <v>1</v>
      </c>
      <c r="P1101">
        <f t="shared" si="69"/>
        <v>10</v>
      </c>
      <c r="Q1101" s="12" t="s">
        <v>8315</v>
      </c>
      <c r="R1101" t="s">
        <v>8316</v>
      </c>
      <c r="S1101" s="15">
        <f t="shared" si="70"/>
        <v>42217.670104166667</v>
      </c>
      <c r="T1101" s="15">
        <f t="shared" si="71"/>
        <v>42247.670104166667</v>
      </c>
    </row>
    <row r="1102" spans="1:20" ht="48" x14ac:dyDescent="0.2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17">
        <f t="shared" si="68"/>
        <v>3</v>
      </c>
      <c r="P1102">
        <f t="shared" si="69"/>
        <v>81.239999999999995</v>
      </c>
      <c r="Q1102" s="12" t="s">
        <v>8308</v>
      </c>
      <c r="R1102" t="s">
        <v>8311</v>
      </c>
      <c r="S1102" s="15">
        <f t="shared" si="70"/>
        <v>42186.257418981477</v>
      </c>
      <c r="T1102" s="15">
        <f t="shared" si="71"/>
        <v>42217.207638888889</v>
      </c>
    </row>
    <row r="1103" spans="1:20" ht="32" x14ac:dyDescent="0.2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17">
        <f t="shared" si="68"/>
        <v>3</v>
      </c>
      <c r="P1103">
        <f t="shared" si="69"/>
        <v>13.33</v>
      </c>
      <c r="Q1103" s="12" t="s">
        <v>8308</v>
      </c>
      <c r="R1103" t="s">
        <v>8311</v>
      </c>
      <c r="S1103" s="15">
        <f t="shared" si="70"/>
        <v>42115.547395833331</v>
      </c>
      <c r="T1103" s="15">
        <f t="shared" si="71"/>
        <v>42158.547395833331</v>
      </c>
    </row>
    <row r="1104" spans="1:20" ht="48" x14ac:dyDescent="0.2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17">
        <f t="shared" si="68"/>
        <v>3</v>
      </c>
      <c r="P1104">
        <f t="shared" si="69"/>
        <v>32.5</v>
      </c>
      <c r="Q1104" s="12" t="s">
        <v>8308</v>
      </c>
      <c r="R1104" t="s">
        <v>8312</v>
      </c>
      <c r="S1104" s="15">
        <f t="shared" si="70"/>
        <v>42216.977812500001</v>
      </c>
      <c r="T1104" s="15">
        <f t="shared" si="71"/>
        <v>42246.227777777778</v>
      </c>
    </row>
    <row r="1105" spans="1:20" ht="48" x14ac:dyDescent="0.2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17">
        <f t="shared" si="68"/>
        <v>3</v>
      </c>
      <c r="P1105">
        <f t="shared" si="69"/>
        <v>25.5</v>
      </c>
      <c r="Q1105" s="12" t="s">
        <v>8308</v>
      </c>
      <c r="R1105" t="s">
        <v>8312</v>
      </c>
      <c r="S1105" s="15">
        <f t="shared" si="70"/>
        <v>41825.791226851856</v>
      </c>
      <c r="T1105" s="15">
        <f t="shared" si="71"/>
        <v>41883.165972222225</v>
      </c>
    </row>
    <row r="1106" spans="1:20" ht="48" x14ac:dyDescent="0.2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17">
        <f t="shared" si="68"/>
        <v>3</v>
      </c>
      <c r="P1106">
        <f t="shared" si="69"/>
        <v>15.71</v>
      </c>
      <c r="Q1106" s="12" t="s">
        <v>8308</v>
      </c>
      <c r="R1106" t="s">
        <v>8312</v>
      </c>
      <c r="S1106" s="15">
        <f t="shared" si="70"/>
        <v>42032.82576388889</v>
      </c>
      <c r="T1106" s="15">
        <f t="shared" si="71"/>
        <v>42062.82576388889</v>
      </c>
    </row>
    <row r="1107" spans="1:20" ht="48" x14ac:dyDescent="0.2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17">
        <f t="shared" si="68"/>
        <v>3</v>
      </c>
      <c r="P1107">
        <f t="shared" si="69"/>
        <v>20.5</v>
      </c>
      <c r="Q1107" s="12" t="s">
        <v>8308</v>
      </c>
      <c r="R1107" t="s">
        <v>8314</v>
      </c>
      <c r="S1107" s="15">
        <f t="shared" si="70"/>
        <v>41753.758043981477</v>
      </c>
      <c r="T1107" s="15">
        <f t="shared" si="71"/>
        <v>41773.758043981477</v>
      </c>
    </row>
    <row r="1108" spans="1:20" ht="48" x14ac:dyDescent="0.2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17">
        <f t="shared" si="68"/>
        <v>3</v>
      </c>
      <c r="P1108">
        <f t="shared" si="69"/>
        <v>61.5</v>
      </c>
      <c r="Q1108" s="12" t="s">
        <v>8308</v>
      </c>
      <c r="R1108" t="s">
        <v>8314</v>
      </c>
      <c r="S1108" s="15">
        <f t="shared" si="70"/>
        <v>41869.698136574072</v>
      </c>
      <c r="T1108" s="15">
        <f t="shared" si="71"/>
        <v>41899.698136574072</v>
      </c>
    </row>
    <row r="1109" spans="1:20" ht="64" x14ac:dyDescent="0.2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17">
        <f t="shared" si="68"/>
        <v>3</v>
      </c>
      <c r="P1109">
        <f t="shared" si="69"/>
        <v>53.75</v>
      </c>
      <c r="Q1109" s="12" t="s">
        <v>8308</v>
      </c>
      <c r="R1109" t="s">
        <v>8314</v>
      </c>
      <c r="S1109" s="15">
        <f t="shared" si="70"/>
        <v>40247.886006944449</v>
      </c>
      <c r="T1109" s="15">
        <f t="shared" si="71"/>
        <v>40306.927777777775</v>
      </c>
    </row>
    <row r="1110" spans="1:20" ht="48" x14ac:dyDescent="0.2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17">
        <f t="shared" ref="O1110:O1173" si="72">ROUND(E1110/D1110*100,0)</f>
        <v>3</v>
      </c>
      <c r="P1110">
        <f t="shared" ref="P1110:P1173" si="73">IFERROR(ROUND(E1110/L1110, 2), 0)</f>
        <v>64</v>
      </c>
      <c r="Q1110" s="12" t="s">
        <v>8308</v>
      </c>
      <c r="R1110" t="s">
        <v>8314</v>
      </c>
      <c r="S1110" s="15">
        <f t="shared" ref="S1110:S1173" si="74">(((J1110/60/60/24)+DATE(1970,1,1)))</f>
        <v>41156.958993055552</v>
      </c>
      <c r="T1110" s="15">
        <f t="shared" ref="T1110:T1173" si="75">(((I1110/60/60/24)+DATE(1970,1,1)))</f>
        <v>41201.958993055552</v>
      </c>
    </row>
    <row r="1111" spans="1:20" ht="48" x14ac:dyDescent="0.2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17">
        <f t="shared" si="72"/>
        <v>3</v>
      </c>
      <c r="P1111">
        <f t="shared" si="73"/>
        <v>30</v>
      </c>
      <c r="Q1111" s="12" t="s">
        <v>8308</v>
      </c>
      <c r="R1111" t="s">
        <v>8314</v>
      </c>
      <c r="S1111" s="15">
        <f t="shared" si="74"/>
        <v>41340.303032407406</v>
      </c>
      <c r="T1111" s="15">
        <f t="shared" si="75"/>
        <v>41370.261365740742</v>
      </c>
    </row>
    <row r="1112" spans="1:20" ht="48" x14ac:dyDescent="0.2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17">
        <f t="shared" si="72"/>
        <v>3</v>
      </c>
      <c r="P1112">
        <f t="shared" si="73"/>
        <v>16.670000000000002</v>
      </c>
      <c r="Q1112" s="12" t="s">
        <v>8308</v>
      </c>
      <c r="R1112" t="s">
        <v>8314</v>
      </c>
      <c r="S1112" s="15">
        <f t="shared" si="74"/>
        <v>41830.613969907405</v>
      </c>
      <c r="T1112" s="15">
        <f t="shared" si="75"/>
        <v>41860.613969907405</v>
      </c>
    </row>
    <row r="1113" spans="1:20" ht="48" x14ac:dyDescent="0.2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17">
        <f t="shared" si="72"/>
        <v>3</v>
      </c>
      <c r="P1113">
        <f t="shared" si="73"/>
        <v>8.5</v>
      </c>
      <c r="Q1113" s="12" t="s">
        <v>8317</v>
      </c>
      <c r="R1113" t="s">
        <v>8318</v>
      </c>
      <c r="S1113" s="15">
        <f t="shared" si="74"/>
        <v>42163.636828703704</v>
      </c>
      <c r="T1113" s="15">
        <f t="shared" si="75"/>
        <v>42193.636828703704</v>
      </c>
    </row>
    <row r="1114" spans="1:20" ht="32" x14ac:dyDescent="0.2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17">
        <f t="shared" si="72"/>
        <v>3</v>
      </c>
      <c r="P1114">
        <f t="shared" si="73"/>
        <v>200</v>
      </c>
      <c r="Q1114" s="12" t="s">
        <v>8317</v>
      </c>
      <c r="R1114" t="s">
        <v>8318</v>
      </c>
      <c r="S1114" s="15">
        <f t="shared" si="74"/>
        <v>42345.860150462962</v>
      </c>
      <c r="T1114" s="15">
        <f t="shared" si="75"/>
        <v>42375.860150462962</v>
      </c>
    </row>
    <row r="1115" spans="1:20" ht="48" x14ac:dyDescent="0.2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17">
        <f t="shared" si="72"/>
        <v>3</v>
      </c>
      <c r="P1115">
        <f t="shared" si="73"/>
        <v>150.5</v>
      </c>
      <c r="Q1115" s="12" t="s">
        <v>8317</v>
      </c>
      <c r="R1115" t="s">
        <v>8318</v>
      </c>
      <c r="S1115" s="15">
        <f t="shared" si="74"/>
        <v>42631.769513888896</v>
      </c>
      <c r="T1115" s="15">
        <f t="shared" si="75"/>
        <v>42691.811180555553</v>
      </c>
    </row>
    <row r="1116" spans="1:20" ht="48" x14ac:dyDescent="0.2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17">
        <f t="shared" si="72"/>
        <v>3</v>
      </c>
      <c r="P1116">
        <f t="shared" si="73"/>
        <v>250</v>
      </c>
      <c r="Q1116" s="12" t="s">
        <v>8317</v>
      </c>
      <c r="R1116" t="s">
        <v>8318</v>
      </c>
      <c r="S1116" s="15">
        <f t="shared" si="74"/>
        <v>41946.232175925928</v>
      </c>
      <c r="T1116" s="15">
        <f t="shared" si="75"/>
        <v>41976.232175925921</v>
      </c>
    </row>
    <row r="1117" spans="1:20" ht="32" x14ac:dyDescent="0.2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17">
        <f t="shared" si="72"/>
        <v>3</v>
      </c>
      <c r="P1117">
        <f t="shared" si="73"/>
        <v>16.38</v>
      </c>
      <c r="Q1117" s="12" t="s">
        <v>8317</v>
      </c>
      <c r="R1117" t="s">
        <v>8318</v>
      </c>
      <c r="S1117" s="15">
        <f t="shared" si="74"/>
        <v>42194.357731481476</v>
      </c>
      <c r="T1117" s="15">
        <f t="shared" si="75"/>
        <v>42239.357731481476</v>
      </c>
    </row>
    <row r="1118" spans="1:20" ht="48" x14ac:dyDescent="0.2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17">
        <f t="shared" si="72"/>
        <v>3</v>
      </c>
      <c r="P1118">
        <f t="shared" si="73"/>
        <v>20</v>
      </c>
      <c r="Q1118" s="12" t="s">
        <v>8317</v>
      </c>
      <c r="R1118" t="s">
        <v>8318</v>
      </c>
      <c r="S1118" s="15">
        <f t="shared" si="74"/>
        <v>42087.343090277776</v>
      </c>
      <c r="T1118" s="15">
        <f t="shared" si="75"/>
        <v>42132.343090277776</v>
      </c>
    </row>
    <row r="1119" spans="1:20" ht="48" x14ac:dyDescent="0.2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17">
        <f t="shared" si="72"/>
        <v>3</v>
      </c>
      <c r="P1119">
        <f t="shared" si="73"/>
        <v>84.94</v>
      </c>
      <c r="Q1119" s="12" t="s">
        <v>8317</v>
      </c>
      <c r="R1119" t="s">
        <v>8319</v>
      </c>
      <c r="S1119" s="15">
        <f t="shared" si="74"/>
        <v>41922.741655092592</v>
      </c>
      <c r="T1119" s="15">
        <f t="shared" si="75"/>
        <v>41952.783321759263</v>
      </c>
    </row>
    <row r="1120" spans="1:20" ht="48" x14ac:dyDescent="0.2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17">
        <f t="shared" si="72"/>
        <v>3</v>
      </c>
      <c r="P1120">
        <f t="shared" si="73"/>
        <v>13</v>
      </c>
      <c r="Q1120" s="12" t="s">
        <v>8317</v>
      </c>
      <c r="R1120" t="s">
        <v>8319</v>
      </c>
      <c r="S1120" s="15">
        <f t="shared" si="74"/>
        <v>42715.688437500001</v>
      </c>
      <c r="T1120" s="15">
        <f t="shared" si="75"/>
        <v>42745.688437500001</v>
      </c>
    </row>
    <row r="1121" spans="1:20" ht="64" x14ac:dyDescent="0.2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17">
        <f t="shared" si="72"/>
        <v>3</v>
      </c>
      <c r="P1121">
        <f t="shared" si="73"/>
        <v>50</v>
      </c>
      <c r="Q1121" s="12" t="s">
        <v>8320</v>
      </c>
      <c r="R1121" t="s">
        <v>8322</v>
      </c>
      <c r="S1121" s="15">
        <f t="shared" si="74"/>
        <v>40068.056932870371</v>
      </c>
      <c r="T1121" s="15">
        <f t="shared" si="75"/>
        <v>40118.165972222225</v>
      </c>
    </row>
    <row r="1122" spans="1:20" ht="48" x14ac:dyDescent="0.2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17">
        <f t="shared" si="72"/>
        <v>3</v>
      </c>
      <c r="P1122">
        <f t="shared" si="73"/>
        <v>66.67</v>
      </c>
      <c r="Q1122" s="12" t="s">
        <v>8320</v>
      </c>
      <c r="R1122" t="s">
        <v>8322</v>
      </c>
      <c r="S1122" s="15">
        <f t="shared" si="74"/>
        <v>40436.68408564815</v>
      </c>
      <c r="T1122" s="15">
        <f t="shared" si="75"/>
        <v>40466.166666666664</v>
      </c>
    </row>
    <row r="1123" spans="1:20" ht="48" x14ac:dyDescent="0.2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17">
        <f t="shared" si="72"/>
        <v>3</v>
      </c>
      <c r="P1123">
        <f t="shared" si="73"/>
        <v>14.13</v>
      </c>
      <c r="Q1123" s="12" t="s">
        <v>8323</v>
      </c>
      <c r="R1123" t="s">
        <v>8327</v>
      </c>
      <c r="S1123" s="15">
        <f t="shared" si="74"/>
        <v>41179.32104166667</v>
      </c>
      <c r="T1123" s="15">
        <f t="shared" si="75"/>
        <v>41212.32104166667</v>
      </c>
    </row>
    <row r="1124" spans="1:20" ht="48" x14ac:dyDescent="0.2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17">
        <f t="shared" si="72"/>
        <v>3</v>
      </c>
      <c r="P1124">
        <f t="shared" si="73"/>
        <v>28.89</v>
      </c>
      <c r="Q1124" s="12" t="s">
        <v>8323</v>
      </c>
      <c r="R1124" t="s">
        <v>8327</v>
      </c>
      <c r="S1124" s="15">
        <f t="shared" si="74"/>
        <v>41842.031597222223</v>
      </c>
      <c r="T1124" s="15">
        <f t="shared" si="75"/>
        <v>41872.031597222223</v>
      </c>
    </row>
    <row r="1125" spans="1:20" ht="48" x14ac:dyDescent="0.2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17">
        <f t="shared" si="72"/>
        <v>3</v>
      </c>
      <c r="P1125">
        <f t="shared" si="73"/>
        <v>35</v>
      </c>
      <c r="Q1125" s="12" t="s">
        <v>8323</v>
      </c>
      <c r="R1125" t="s">
        <v>8327</v>
      </c>
      <c r="S1125" s="15">
        <f t="shared" si="74"/>
        <v>40878.758217592593</v>
      </c>
      <c r="T1125" s="15">
        <f t="shared" si="75"/>
        <v>40923.758217592593</v>
      </c>
    </row>
    <row r="1126" spans="1:20" ht="48" x14ac:dyDescent="0.2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17">
        <f t="shared" si="72"/>
        <v>3</v>
      </c>
      <c r="P1126">
        <f t="shared" si="73"/>
        <v>40</v>
      </c>
      <c r="Q1126" s="12" t="s">
        <v>8323</v>
      </c>
      <c r="R1126" t="s">
        <v>8326</v>
      </c>
      <c r="S1126" s="15">
        <f t="shared" si="74"/>
        <v>41149.796064814815</v>
      </c>
      <c r="T1126" s="15">
        <f t="shared" si="75"/>
        <v>41175.100694444445</v>
      </c>
    </row>
    <row r="1127" spans="1:20" ht="48" x14ac:dyDescent="0.2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17">
        <f t="shared" si="72"/>
        <v>3</v>
      </c>
      <c r="P1127">
        <f t="shared" si="73"/>
        <v>32.67</v>
      </c>
      <c r="Q1127" s="12" t="s">
        <v>8323</v>
      </c>
      <c r="R1127" t="s">
        <v>8326</v>
      </c>
      <c r="S1127" s="15">
        <f t="shared" si="74"/>
        <v>40507.239884259259</v>
      </c>
      <c r="T1127" s="15">
        <f t="shared" si="75"/>
        <v>40567.239884259259</v>
      </c>
    </row>
    <row r="1128" spans="1:20" ht="48" x14ac:dyDescent="0.2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17">
        <f t="shared" si="72"/>
        <v>3</v>
      </c>
      <c r="P1128">
        <f t="shared" si="73"/>
        <v>65</v>
      </c>
      <c r="Q1128" s="12" t="s">
        <v>8323</v>
      </c>
      <c r="R1128" t="s">
        <v>8326</v>
      </c>
      <c r="S1128" s="15">
        <f t="shared" si="74"/>
        <v>41081.69027777778</v>
      </c>
      <c r="T1128" s="15">
        <f t="shared" si="75"/>
        <v>41113.166666666664</v>
      </c>
    </row>
    <row r="1129" spans="1:20" ht="48" x14ac:dyDescent="0.2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17">
        <f t="shared" si="72"/>
        <v>3</v>
      </c>
      <c r="P1129">
        <f t="shared" si="73"/>
        <v>32</v>
      </c>
      <c r="Q1129" s="12" t="s">
        <v>8323</v>
      </c>
      <c r="R1129" t="s">
        <v>8326</v>
      </c>
      <c r="S1129" s="15">
        <f t="shared" si="74"/>
        <v>41575.880914351852</v>
      </c>
      <c r="T1129" s="15">
        <f t="shared" si="75"/>
        <v>41605.922581018516</v>
      </c>
    </row>
    <row r="1130" spans="1:20" ht="48" x14ac:dyDescent="0.2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17">
        <f t="shared" si="72"/>
        <v>3</v>
      </c>
      <c r="P1130">
        <f t="shared" si="73"/>
        <v>108.63</v>
      </c>
      <c r="Q1130" s="12" t="s">
        <v>8317</v>
      </c>
      <c r="R1130" t="s">
        <v>8319</v>
      </c>
      <c r="S1130" s="15">
        <f t="shared" si="74"/>
        <v>42489.696585648147</v>
      </c>
      <c r="T1130" s="15">
        <f t="shared" si="75"/>
        <v>42549.696585648147</v>
      </c>
    </row>
    <row r="1131" spans="1:20" ht="32" x14ac:dyDescent="0.2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17">
        <f t="shared" si="72"/>
        <v>3</v>
      </c>
      <c r="P1131">
        <f t="shared" si="73"/>
        <v>40</v>
      </c>
      <c r="Q1131" s="12" t="s">
        <v>8317</v>
      </c>
      <c r="R1131" t="s">
        <v>8319</v>
      </c>
      <c r="S1131" s="15">
        <f t="shared" si="74"/>
        <v>42303.878414351857</v>
      </c>
      <c r="T1131" s="15">
        <f t="shared" si="75"/>
        <v>42333.920081018514</v>
      </c>
    </row>
    <row r="1132" spans="1:20" ht="48" x14ac:dyDescent="0.2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17">
        <f t="shared" si="72"/>
        <v>3</v>
      </c>
      <c r="P1132">
        <f t="shared" si="73"/>
        <v>74.790000000000006</v>
      </c>
      <c r="Q1132" s="12" t="s">
        <v>8317</v>
      </c>
      <c r="R1132" t="s">
        <v>8319</v>
      </c>
      <c r="S1132" s="15">
        <f t="shared" si="74"/>
        <v>42422.107129629629</v>
      </c>
      <c r="T1132" s="15">
        <f t="shared" si="75"/>
        <v>42467.065462962957</v>
      </c>
    </row>
    <row r="1133" spans="1:20" ht="48" x14ac:dyDescent="0.2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17">
        <f t="shared" si="72"/>
        <v>3</v>
      </c>
      <c r="P1133">
        <f t="shared" si="73"/>
        <v>88.71</v>
      </c>
      <c r="Q1133" s="12" t="s">
        <v>8317</v>
      </c>
      <c r="R1133" t="s">
        <v>8319</v>
      </c>
      <c r="S1133" s="15">
        <f t="shared" si="74"/>
        <v>42535.492280092592</v>
      </c>
      <c r="T1133" s="15">
        <f t="shared" si="75"/>
        <v>42565.492280092592</v>
      </c>
    </row>
    <row r="1134" spans="1:20" ht="48" x14ac:dyDescent="0.2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17">
        <f t="shared" si="72"/>
        <v>3</v>
      </c>
      <c r="P1134">
        <f t="shared" si="73"/>
        <v>33.25</v>
      </c>
      <c r="Q1134" s="12" t="s">
        <v>8329</v>
      </c>
      <c r="R1134" t="s">
        <v>8330</v>
      </c>
      <c r="S1134" s="15">
        <f t="shared" si="74"/>
        <v>41844.874421296299</v>
      </c>
      <c r="T1134" s="15">
        <f t="shared" si="75"/>
        <v>41874.874421296299</v>
      </c>
    </row>
    <row r="1135" spans="1:20" ht="48" x14ac:dyDescent="0.2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17">
        <f t="shared" si="72"/>
        <v>3</v>
      </c>
      <c r="P1135">
        <f t="shared" si="73"/>
        <v>16.2</v>
      </c>
      <c r="Q1135" s="12" t="s">
        <v>8331</v>
      </c>
      <c r="R1135" t="s">
        <v>8332</v>
      </c>
      <c r="S1135" s="15">
        <f t="shared" si="74"/>
        <v>41661.381041666667</v>
      </c>
      <c r="T1135" s="15">
        <f t="shared" si="75"/>
        <v>41689.381041666667</v>
      </c>
    </row>
    <row r="1136" spans="1:20" ht="48" x14ac:dyDescent="0.2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17">
        <f t="shared" si="72"/>
        <v>3</v>
      </c>
      <c r="P1136">
        <f t="shared" si="73"/>
        <v>34.130000000000003</v>
      </c>
      <c r="Q1136" s="12" t="s">
        <v>8331</v>
      </c>
      <c r="R1136" t="s">
        <v>8332</v>
      </c>
      <c r="S1136" s="15">
        <f t="shared" si="74"/>
        <v>41445.962754629632</v>
      </c>
      <c r="T1136" s="15">
        <f t="shared" si="75"/>
        <v>41490.962754629632</v>
      </c>
    </row>
    <row r="1137" spans="1:20" ht="48" x14ac:dyDescent="0.2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17">
        <f t="shared" si="72"/>
        <v>3</v>
      </c>
      <c r="P1137">
        <f t="shared" si="73"/>
        <v>37.67</v>
      </c>
      <c r="Q1137" s="12" t="s">
        <v>8331</v>
      </c>
      <c r="R1137" t="s">
        <v>8332</v>
      </c>
      <c r="S1137" s="15">
        <f t="shared" si="74"/>
        <v>42479.566388888896</v>
      </c>
      <c r="T1137" s="15">
        <f t="shared" si="75"/>
        <v>42504.566388888896</v>
      </c>
    </row>
    <row r="1138" spans="1:20" ht="32" x14ac:dyDescent="0.2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17">
        <f t="shared" si="72"/>
        <v>3</v>
      </c>
      <c r="P1138">
        <f t="shared" si="73"/>
        <v>114</v>
      </c>
      <c r="Q1138" s="12" t="s">
        <v>8331</v>
      </c>
      <c r="R1138" t="s">
        <v>8332</v>
      </c>
      <c r="S1138" s="15">
        <f t="shared" si="74"/>
        <v>42413.671006944445</v>
      </c>
      <c r="T1138" s="15">
        <f t="shared" si="75"/>
        <v>42443.629340277781</v>
      </c>
    </row>
    <row r="1139" spans="1:20" ht="48" x14ac:dyDescent="0.2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17">
        <f t="shared" si="72"/>
        <v>3</v>
      </c>
      <c r="P1139">
        <f t="shared" si="73"/>
        <v>10</v>
      </c>
      <c r="Q1139" s="12" t="s">
        <v>8331</v>
      </c>
      <c r="R1139" t="s">
        <v>8332</v>
      </c>
      <c r="S1139" s="15">
        <f t="shared" si="74"/>
        <v>42384.110775462963</v>
      </c>
      <c r="T1139" s="15">
        <f t="shared" si="75"/>
        <v>42414.110775462963</v>
      </c>
    </row>
    <row r="1140" spans="1:20" ht="48" x14ac:dyDescent="0.2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17">
        <f t="shared" si="72"/>
        <v>3</v>
      </c>
      <c r="P1140">
        <f t="shared" si="73"/>
        <v>34.880000000000003</v>
      </c>
      <c r="Q1140" s="12" t="s">
        <v>8331</v>
      </c>
      <c r="R1140" t="s">
        <v>8332</v>
      </c>
      <c r="S1140" s="15">
        <f t="shared" si="74"/>
        <v>40952.636979166666</v>
      </c>
      <c r="T1140" s="15">
        <f t="shared" si="75"/>
        <v>41012.595312500001</v>
      </c>
    </row>
    <row r="1141" spans="1:20" ht="48" x14ac:dyDescent="0.2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17">
        <f t="shared" si="72"/>
        <v>3</v>
      </c>
      <c r="P1141">
        <f t="shared" si="73"/>
        <v>65</v>
      </c>
      <c r="Q1141" s="12" t="s">
        <v>8334</v>
      </c>
      <c r="R1141" t="s">
        <v>8335</v>
      </c>
      <c r="S1141" s="15">
        <f t="shared" si="74"/>
        <v>42170.728460648148</v>
      </c>
      <c r="T1141" s="15">
        <f t="shared" si="75"/>
        <v>42200.728460648148</v>
      </c>
    </row>
    <row r="1142" spans="1:20" ht="48" x14ac:dyDescent="0.2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17">
        <f t="shared" si="72"/>
        <v>3</v>
      </c>
      <c r="P1142">
        <f t="shared" si="73"/>
        <v>35</v>
      </c>
      <c r="Q1142" s="12" t="s">
        <v>8323</v>
      </c>
      <c r="R1142" t="s">
        <v>8338</v>
      </c>
      <c r="S1142" s="15">
        <f t="shared" si="74"/>
        <v>41583.135405092595</v>
      </c>
      <c r="T1142" s="15">
        <f t="shared" si="75"/>
        <v>41623.135405092595</v>
      </c>
    </row>
    <row r="1143" spans="1:20" ht="32" x14ac:dyDescent="0.2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17">
        <f t="shared" si="72"/>
        <v>3</v>
      </c>
      <c r="P1143">
        <f t="shared" si="73"/>
        <v>30.13</v>
      </c>
      <c r="Q1143" s="12" t="s">
        <v>8323</v>
      </c>
      <c r="R1143" t="s">
        <v>8338</v>
      </c>
      <c r="S1143" s="15">
        <f t="shared" si="74"/>
        <v>41409.040011574078</v>
      </c>
      <c r="T1143" s="15">
        <f t="shared" si="75"/>
        <v>41467.910416666666</v>
      </c>
    </row>
    <row r="1144" spans="1:20" ht="48" x14ac:dyDescent="0.2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17">
        <f t="shared" si="72"/>
        <v>3</v>
      </c>
      <c r="P1144">
        <f t="shared" si="73"/>
        <v>66.069999999999993</v>
      </c>
      <c r="Q1144" s="12" t="s">
        <v>8317</v>
      </c>
      <c r="R1144" t="s">
        <v>8319</v>
      </c>
      <c r="S1144" s="15">
        <f t="shared" si="74"/>
        <v>42188.803622685184</v>
      </c>
      <c r="T1144" s="15">
        <f t="shared" si="75"/>
        <v>42218.803622685184</v>
      </c>
    </row>
    <row r="1145" spans="1:20" ht="16" x14ac:dyDescent="0.2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17">
        <f t="shared" si="72"/>
        <v>3</v>
      </c>
      <c r="P1145">
        <f t="shared" si="73"/>
        <v>1</v>
      </c>
      <c r="Q1145" s="12" t="s">
        <v>8320</v>
      </c>
      <c r="R1145" t="s">
        <v>8339</v>
      </c>
      <c r="S1145" s="15">
        <f t="shared" si="74"/>
        <v>42524.667662037042</v>
      </c>
      <c r="T1145" s="15">
        <f t="shared" si="75"/>
        <v>42549.667662037042</v>
      </c>
    </row>
    <row r="1146" spans="1:20" ht="48" x14ac:dyDescent="0.2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17">
        <f t="shared" si="72"/>
        <v>3</v>
      </c>
      <c r="P1146">
        <f t="shared" si="73"/>
        <v>75</v>
      </c>
      <c r="Q1146" s="12" t="s">
        <v>8320</v>
      </c>
      <c r="R1146" t="s">
        <v>8339</v>
      </c>
      <c r="S1146" s="15">
        <f t="shared" si="74"/>
        <v>42457.871516203704</v>
      </c>
      <c r="T1146" s="15">
        <f t="shared" si="75"/>
        <v>42487.579861111109</v>
      </c>
    </row>
    <row r="1147" spans="1:20" ht="16" x14ac:dyDescent="0.2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17">
        <f t="shared" si="72"/>
        <v>3</v>
      </c>
      <c r="P1147">
        <f t="shared" si="73"/>
        <v>48.33</v>
      </c>
      <c r="Q1147" s="12" t="s">
        <v>8320</v>
      </c>
      <c r="R1147" t="s">
        <v>8339</v>
      </c>
      <c r="S1147" s="15">
        <f t="shared" si="74"/>
        <v>42708.668576388889</v>
      </c>
      <c r="T1147" s="15">
        <f t="shared" si="75"/>
        <v>42738.668576388889</v>
      </c>
    </row>
    <row r="1148" spans="1:20" ht="48" x14ac:dyDescent="0.2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17">
        <f t="shared" si="72"/>
        <v>3</v>
      </c>
      <c r="P1148">
        <f t="shared" si="73"/>
        <v>100</v>
      </c>
      <c r="Q1148" s="12" t="s">
        <v>8320</v>
      </c>
      <c r="R1148" t="s">
        <v>8342</v>
      </c>
      <c r="S1148" s="15">
        <f t="shared" si="74"/>
        <v>40672.729872685188</v>
      </c>
      <c r="T1148" s="15">
        <f t="shared" si="75"/>
        <v>40702.729872685188</v>
      </c>
    </row>
    <row r="1149" spans="1:20" ht="48" x14ac:dyDescent="0.2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17">
        <f t="shared" si="72"/>
        <v>3</v>
      </c>
      <c r="P1149">
        <f t="shared" si="73"/>
        <v>49.14</v>
      </c>
      <c r="Q1149" s="12" t="s">
        <v>8336</v>
      </c>
      <c r="R1149" t="s">
        <v>8337</v>
      </c>
      <c r="S1149" s="15">
        <f t="shared" si="74"/>
        <v>41987.818969907406</v>
      </c>
      <c r="T1149" s="15">
        <f t="shared" si="75"/>
        <v>42017.818969907406</v>
      </c>
    </row>
    <row r="1150" spans="1:20" ht="48" x14ac:dyDescent="0.2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17">
        <f t="shared" si="72"/>
        <v>3</v>
      </c>
      <c r="P1150">
        <f t="shared" si="73"/>
        <v>73.88</v>
      </c>
      <c r="Q1150" s="12" t="s">
        <v>8336</v>
      </c>
      <c r="R1150" t="s">
        <v>8337</v>
      </c>
      <c r="S1150" s="15">
        <f t="shared" si="74"/>
        <v>41877.638298611113</v>
      </c>
      <c r="T1150" s="15">
        <f t="shared" si="75"/>
        <v>41912.638298611113</v>
      </c>
    </row>
    <row r="1151" spans="1:20" ht="48" x14ac:dyDescent="0.2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17">
        <f t="shared" si="72"/>
        <v>3</v>
      </c>
      <c r="P1151">
        <f t="shared" si="73"/>
        <v>7.5</v>
      </c>
      <c r="Q1151" s="12" t="s">
        <v>8336</v>
      </c>
      <c r="R1151" t="s">
        <v>8337</v>
      </c>
      <c r="S1151" s="15">
        <f t="shared" si="74"/>
        <v>41860.91002314815</v>
      </c>
      <c r="T1151" s="15">
        <f t="shared" si="75"/>
        <v>41872.91002314815</v>
      </c>
    </row>
    <row r="1152" spans="1:20" ht="48" x14ac:dyDescent="0.2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17">
        <f t="shared" si="72"/>
        <v>3</v>
      </c>
      <c r="P1152">
        <f t="shared" si="73"/>
        <v>106.8</v>
      </c>
      <c r="Q1152" s="12" t="s">
        <v>8317</v>
      </c>
      <c r="R1152" t="s">
        <v>8346</v>
      </c>
      <c r="S1152" s="15">
        <f t="shared" si="74"/>
        <v>42116.54315972222</v>
      </c>
      <c r="T1152" s="15">
        <f t="shared" si="75"/>
        <v>42146.541666666672</v>
      </c>
    </row>
    <row r="1153" spans="1:20" ht="48" x14ac:dyDescent="0.2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17">
        <f t="shared" si="72"/>
        <v>3</v>
      </c>
      <c r="P1153">
        <f t="shared" si="73"/>
        <v>12.75</v>
      </c>
      <c r="Q1153" s="12" t="s">
        <v>8336</v>
      </c>
      <c r="R1153" t="s">
        <v>8348</v>
      </c>
      <c r="S1153" s="15">
        <f t="shared" si="74"/>
        <v>42555.698738425926</v>
      </c>
      <c r="T1153" s="15">
        <f t="shared" si="75"/>
        <v>42584.958333333328</v>
      </c>
    </row>
    <row r="1154" spans="1:20" ht="32" x14ac:dyDescent="0.2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17">
        <f t="shared" si="72"/>
        <v>3</v>
      </c>
      <c r="P1154">
        <f t="shared" si="73"/>
        <v>17.989999999999998</v>
      </c>
      <c r="Q1154" s="12" t="s">
        <v>8331</v>
      </c>
      <c r="R1154" t="s">
        <v>8332</v>
      </c>
      <c r="S1154" s="15">
        <f t="shared" si="74"/>
        <v>41488.85423611111</v>
      </c>
      <c r="T1154" s="15">
        <f t="shared" si="75"/>
        <v>41533.85423611111</v>
      </c>
    </row>
    <row r="1155" spans="1:20" ht="48" x14ac:dyDescent="0.2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17">
        <f t="shared" si="72"/>
        <v>3</v>
      </c>
      <c r="P1155">
        <f t="shared" si="73"/>
        <v>21.25</v>
      </c>
      <c r="Q1155" s="12" t="s">
        <v>8334</v>
      </c>
      <c r="R1155" t="s">
        <v>8350</v>
      </c>
      <c r="S1155" s="15">
        <f t="shared" si="74"/>
        <v>42804.895474537043</v>
      </c>
      <c r="T1155" s="15">
        <f t="shared" si="75"/>
        <v>42834.853807870371</v>
      </c>
    </row>
    <row r="1156" spans="1:20" ht="48" x14ac:dyDescent="0.2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17">
        <f t="shared" si="72"/>
        <v>3</v>
      </c>
      <c r="P1156">
        <f t="shared" si="73"/>
        <v>300</v>
      </c>
      <c r="Q1156" s="12" t="s">
        <v>8317</v>
      </c>
      <c r="R1156" t="s">
        <v>8318</v>
      </c>
      <c r="S1156" s="15">
        <f t="shared" si="74"/>
        <v>42327.825289351851</v>
      </c>
      <c r="T1156" s="15">
        <f t="shared" si="75"/>
        <v>42377.82430555555</v>
      </c>
    </row>
    <row r="1157" spans="1:20" ht="48" x14ac:dyDescent="0.2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17">
        <f t="shared" si="72"/>
        <v>3</v>
      </c>
      <c r="P1157">
        <f t="shared" si="73"/>
        <v>30</v>
      </c>
      <c r="Q1157" s="12" t="s">
        <v>8317</v>
      </c>
      <c r="R1157" t="s">
        <v>8318</v>
      </c>
      <c r="S1157" s="15">
        <f t="shared" si="74"/>
        <v>42088.069108796291</v>
      </c>
      <c r="T1157" s="15">
        <f t="shared" si="75"/>
        <v>42118.069108796291</v>
      </c>
    </row>
    <row r="1158" spans="1:20" ht="64" x14ac:dyDescent="0.2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17">
        <f t="shared" si="72"/>
        <v>3</v>
      </c>
      <c r="P1158">
        <f t="shared" si="73"/>
        <v>37.5</v>
      </c>
      <c r="Q1158" s="12" t="s">
        <v>8317</v>
      </c>
      <c r="R1158" t="s">
        <v>8318</v>
      </c>
      <c r="S1158" s="15">
        <f t="shared" si="74"/>
        <v>42195.187534722223</v>
      </c>
      <c r="T1158" s="15">
        <f t="shared" si="75"/>
        <v>42220.187534722223</v>
      </c>
    </row>
    <row r="1159" spans="1:20" ht="48" x14ac:dyDescent="0.2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17">
        <f t="shared" si="72"/>
        <v>3</v>
      </c>
      <c r="P1159">
        <f t="shared" si="73"/>
        <v>35.380000000000003</v>
      </c>
      <c r="Q1159" s="12" t="s">
        <v>8334</v>
      </c>
      <c r="R1159" t="s">
        <v>8335</v>
      </c>
      <c r="S1159" s="15">
        <f t="shared" si="74"/>
        <v>42198.695138888885</v>
      </c>
      <c r="T1159" s="15">
        <f t="shared" si="75"/>
        <v>42238.165972222225</v>
      </c>
    </row>
    <row r="1160" spans="1:20" ht="48" x14ac:dyDescent="0.2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17">
        <f t="shared" si="72"/>
        <v>3</v>
      </c>
      <c r="P1160">
        <f t="shared" si="73"/>
        <v>40.14</v>
      </c>
      <c r="Q1160" s="12" t="s">
        <v>8334</v>
      </c>
      <c r="R1160" t="s">
        <v>8351</v>
      </c>
      <c r="S1160" s="15">
        <f t="shared" si="74"/>
        <v>42244.776666666665</v>
      </c>
      <c r="T1160" s="15">
        <f t="shared" si="75"/>
        <v>42274.776666666665</v>
      </c>
    </row>
    <row r="1161" spans="1:20" ht="16" x14ac:dyDescent="0.2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17">
        <f t="shared" si="72"/>
        <v>3</v>
      </c>
      <c r="P1161">
        <f t="shared" si="73"/>
        <v>133.30000000000001</v>
      </c>
      <c r="Q1161" s="12" t="s">
        <v>8317</v>
      </c>
      <c r="R1161" t="s">
        <v>8353</v>
      </c>
      <c r="S1161" s="15">
        <f t="shared" si="74"/>
        <v>42082.069560185191</v>
      </c>
      <c r="T1161" s="15">
        <f t="shared" si="75"/>
        <v>42112.069560185191</v>
      </c>
    </row>
    <row r="1162" spans="1:20" ht="48" x14ac:dyDescent="0.2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17">
        <f t="shared" si="72"/>
        <v>3</v>
      </c>
      <c r="P1162">
        <f t="shared" si="73"/>
        <v>75</v>
      </c>
      <c r="Q1162" s="12" t="s">
        <v>8320</v>
      </c>
      <c r="R1162" t="s">
        <v>8356</v>
      </c>
      <c r="S1162" s="15">
        <f t="shared" si="74"/>
        <v>40863.013356481482</v>
      </c>
      <c r="T1162" s="15">
        <f t="shared" si="75"/>
        <v>40893.013356481482</v>
      </c>
    </row>
    <row r="1163" spans="1:20" ht="32" x14ac:dyDescent="0.2">
      <c r="A1163">
        <v>3891</v>
      </c>
      <c r="B1163" s="3" t="s">
        <v>3888</v>
      </c>
      <c r="C1163" s="3" t="s">
        <v>7999</v>
      </c>
      <c r="D1163" s="6">
        <v>800</v>
      </c>
      <c r="E1163" s="8">
        <v>260</v>
      </c>
      <c r="F1163" t="s">
        <v>8218</v>
      </c>
      <c r="G1163" t="s">
        <v>8223</v>
      </c>
      <c r="H1163" t="s">
        <v>8245</v>
      </c>
      <c r="I1163">
        <v>1427086740</v>
      </c>
      <c r="J1163">
        <v>1424488244</v>
      </c>
      <c r="K1163" t="b">
        <v>0</v>
      </c>
      <c r="L1163">
        <v>7</v>
      </c>
      <c r="M1163" t="b">
        <v>0</v>
      </c>
      <c r="N1163" t="s">
        <v>8269</v>
      </c>
      <c r="O1163" s="17">
        <f t="shared" si="72"/>
        <v>33</v>
      </c>
      <c r="P1163">
        <f t="shared" si="73"/>
        <v>37.14</v>
      </c>
      <c r="Q1163" s="12" t="s">
        <v>8315</v>
      </c>
      <c r="R1163" t="s">
        <v>8316</v>
      </c>
      <c r="S1163" s="15">
        <f t="shared" si="74"/>
        <v>42056.1324537037</v>
      </c>
      <c r="T1163" s="15">
        <f t="shared" si="75"/>
        <v>42086.207638888889</v>
      </c>
    </row>
    <row r="1164" spans="1:20" ht="48" x14ac:dyDescent="0.2">
      <c r="A1164">
        <v>3608</v>
      </c>
      <c r="B1164" s="3" t="s">
        <v>3607</v>
      </c>
      <c r="C1164" s="3" t="s">
        <v>7718</v>
      </c>
      <c r="D1164" s="6">
        <v>800</v>
      </c>
      <c r="E1164" s="8">
        <v>800</v>
      </c>
      <c r="F1164" t="s">
        <v>8218</v>
      </c>
      <c r="G1164" t="s">
        <v>8224</v>
      </c>
      <c r="H1164" t="s">
        <v>8246</v>
      </c>
      <c r="I1164">
        <v>1466172000</v>
      </c>
      <c r="J1164">
        <v>1463418090</v>
      </c>
      <c r="K1164" t="b">
        <v>0</v>
      </c>
      <c r="L1164">
        <v>27</v>
      </c>
      <c r="M1164" t="b">
        <v>1</v>
      </c>
      <c r="N1164" t="s">
        <v>8269</v>
      </c>
      <c r="O1164" s="17">
        <f t="shared" si="72"/>
        <v>100</v>
      </c>
      <c r="P1164">
        <f t="shared" si="73"/>
        <v>29.63</v>
      </c>
      <c r="Q1164" s="12" t="s">
        <v>8315</v>
      </c>
      <c r="R1164" t="s">
        <v>8316</v>
      </c>
      <c r="S1164" s="15">
        <f t="shared" si="74"/>
        <v>42506.709375000006</v>
      </c>
      <c r="T1164" s="15">
        <f t="shared" si="75"/>
        <v>42538.583333333328</v>
      </c>
    </row>
    <row r="1165" spans="1:20" ht="48" x14ac:dyDescent="0.2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17">
        <f t="shared" si="72"/>
        <v>3</v>
      </c>
      <c r="P1165">
        <f t="shared" si="73"/>
        <v>12.5</v>
      </c>
      <c r="Q1165" s="12" t="s">
        <v>8315</v>
      </c>
      <c r="R1165" t="s">
        <v>8355</v>
      </c>
      <c r="S1165" s="15">
        <f t="shared" si="74"/>
        <v>42297.823113425926</v>
      </c>
      <c r="T1165" s="15">
        <f t="shared" si="75"/>
        <v>42327.864780092597</v>
      </c>
    </row>
    <row r="1166" spans="1:20" ht="48" x14ac:dyDescent="0.2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17">
        <f t="shared" si="72"/>
        <v>3</v>
      </c>
      <c r="P1166">
        <f t="shared" si="73"/>
        <v>41</v>
      </c>
      <c r="Q1166" s="12" t="s">
        <v>8315</v>
      </c>
      <c r="R1166" t="s">
        <v>8355</v>
      </c>
      <c r="S1166" s="15">
        <f t="shared" si="74"/>
        <v>41829.935717592591</v>
      </c>
      <c r="T1166" s="15">
        <f t="shared" si="75"/>
        <v>41859.935717592591</v>
      </c>
    </row>
    <row r="1167" spans="1:20" ht="48" x14ac:dyDescent="0.2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17">
        <f t="shared" si="72"/>
        <v>3</v>
      </c>
      <c r="P1167">
        <f t="shared" si="73"/>
        <v>200</v>
      </c>
      <c r="Q1167" s="12" t="s">
        <v>8315</v>
      </c>
      <c r="R1167" t="s">
        <v>8355</v>
      </c>
      <c r="S1167" s="15">
        <f t="shared" si="74"/>
        <v>42226.938414351855</v>
      </c>
      <c r="T1167" s="15">
        <f t="shared" si="75"/>
        <v>42256.938414351855</v>
      </c>
    </row>
    <row r="1168" spans="1:20" ht="48" x14ac:dyDescent="0.2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17">
        <f t="shared" si="72"/>
        <v>3</v>
      </c>
      <c r="P1168">
        <f t="shared" si="73"/>
        <v>20.88</v>
      </c>
      <c r="Q1168" s="12" t="s">
        <v>8315</v>
      </c>
      <c r="R1168" t="s">
        <v>8355</v>
      </c>
      <c r="S1168" s="15">
        <f t="shared" si="74"/>
        <v>42690.733437499999</v>
      </c>
      <c r="T1168" s="15">
        <f t="shared" si="75"/>
        <v>42711.733437499999</v>
      </c>
    </row>
    <row r="1169" spans="1:20" ht="48" x14ac:dyDescent="0.2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17">
        <f t="shared" si="72"/>
        <v>3</v>
      </c>
      <c r="P1169">
        <f t="shared" si="73"/>
        <v>300</v>
      </c>
      <c r="Q1169" s="12" t="s">
        <v>8315</v>
      </c>
      <c r="R1169" t="s">
        <v>8355</v>
      </c>
      <c r="S1169" s="15">
        <f t="shared" si="74"/>
        <v>42496.447071759263</v>
      </c>
      <c r="T1169" s="15">
        <f t="shared" si="75"/>
        <v>42526.447071759263</v>
      </c>
    </row>
    <row r="1170" spans="1:20" ht="48" x14ac:dyDescent="0.2">
      <c r="A1170">
        <v>3327</v>
      </c>
      <c r="B1170" s="3" t="s">
        <v>3327</v>
      </c>
      <c r="C1170" s="3" t="s">
        <v>7437</v>
      </c>
      <c r="D1170" s="6">
        <v>800</v>
      </c>
      <c r="E1170" s="8">
        <v>810</v>
      </c>
      <c r="F1170" t="s">
        <v>8218</v>
      </c>
      <c r="G1170" t="s">
        <v>8224</v>
      </c>
      <c r="H1170" t="s">
        <v>8246</v>
      </c>
      <c r="I1170">
        <v>1462697966</v>
      </c>
      <c r="J1170">
        <v>1460105966</v>
      </c>
      <c r="K1170" t="b">
        <v>0</v>
      </c>
      <c r="L1170">
        <v>33</v>
      </c>
      <c r="M1170" t="b">
        <v>1</v>
      </c>
      <c r="N1170" t="s">
        <v>8269</v>
      </c>
      <c r="O1170" s="17">
        <f t="shared" si="72"/>
        <v>101</v>
      </c>
      <c r="P1170">
        <f t="shared" si="73"/>
        <v>24.55</v>
      </c>
      <c r="Q1170" s="12" t="s">
        <v>8315</v>
      </c>
      <c r="R1170" t="s">
        <v>8316</v>
      </c>
      <c r="S1170" s="15">
        <f t="shared" si="74"/>
        <v>42468.374606481477</v>
      </c>
      <c r="T1170" s="15">
        <f t="shared" si="75"/>
        <v>42498.374606481477</v>
      </c>
    </row>
    <row r="1171" spans="1:20" ht="48" x14ac:dyDescent="0.2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17">
        <f t="shared" si="72"/>
        <v>3</v>
      </c>
      <c r="P1171">
        <f t="shared" si="73"/>
        <v>22.75</v>
      </c>
      <c r="Q1171" s="12" t="s">
        <v>8315</v>
      </c>
      <c r="R1171" t="s">
        <v>8357</v>
      </c>
      <c r="S1171" s="15">
        <f t="shared" si="74"/>
        <v>42095.374675925923</v>
      </c>
      <c r="T1171" s="15">
        <f t="shared" si="75"/>
        <v>42125.374675925923</v>
      </c>
    </row>
    <row r="1172" spans="1:20" ht="48" x14ac:dyDescent="0.2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17">
        <f t="shared" si="72"/>
        <v>3</v>
      </c>
      <c r="P1172">
        <f t="shared" si="73"/>
        <v>29</v>
      </c>
      <c r="Q1172" s="12" t="s">
        <v>8315</v>
      </c>
      <c r="R1172" t="s">
        <v>8357</v>
      </c>
      <c r="S1172" s="15">
        <f t="shared" si="74"/>
        <v>42138.798819444448</v>
      </c>
      <c r="T1172" s="15">
        <f t="shared" si="75"/>
        <v>42170.798819444448</v>
      </c>
    </row>
    <row r="1173" spans="1:20" ht="48" x14ac:dyDescent="0.2">
      <c r="A1173">
        <v>3283</v>
      </c>
      <c r="B1173" s="3" t="s">
        <v>3283</v>
      </c>
      <c r="C1173" s="3" t="s">
        <v>7393</v>
      </c>
      <c r="D1173" s="6">
        <v>800</v>
      </c>
      <c r="E1173" s="8">
        <v>838</v>
      </c>
      <c r="F1173" t="s">
        <v>8218</v>
      </c>
      <c r="G1173" t="s">
        <v>8224</v>
      </c>
      <c r="H1173" t="s">
        <v>8246</v>
      </c>
      <c r="I1173">
        <v>1455138000</v>
      </c>
      <c r="J1173">
        <v>1452448298</v>
      </c>
      <c r="K1173" t="b">
        <v>0</v>
      </c>
      <c r="L1173">
        <v>47</v>
      </c>
      <c r="M1173" t="b">
        <v>1</v>
      </c>
      <c r="N1173" t="s">
        <v>8269</v>
      </c>
      <c r="O1173" s="17">
        <f t="shared" si="72"/>
        <v>105</v>
      </c>
      <c r="P1173">
        <f t="shared" si="73"/>
        <v>17.829999999999998</v>
      </c>
      <c r="Q1173" s="12" t="s">
        <v>8315</v>
      </c>
      <c r="R1173" t="s">
        <v>8316</v>
      </c>
      <c r="S1173" s="15">
        <f t="shared" si="74"/>
        <v>42379.74418981481</v>
      </c>
      <c r="T1173" s="15">
        <f t="shared" si="75"/>
        <v>42410.875</v>
      </c>
    </row>
    <row r="1174" spans="1:20" ht="48" x14ac:dyDescent="0.2">
      <c r="A1174">
        <v>3664</v>
      </c>
      <c r="B1174" s="3" t="s">
        <v>3661</v>
      </c>
      <c r="C1174" s="3" t="s">
        <v>7774</v>
      </c>
      <c r="D1174" s="6">
        <v>800</v>
      </c>
      <c r="E1174" s="8">
        <v>875</v>
      </c>
      <c r="F1174" t="s">
        <v>8218</v>
      </c>
      <c r="G1174" t="s">
        <v>8223</v>
      </c>
      <c r="H1174" t="s">
        <v>8245</v>
      </c>
      <c r="I1174">
        <v>1466056689</v>
      </c>
      <c r="J1174">
        <v>1464847089</v>
      </c>
      <c r="K1174" t="b">
        <v>0</v>
      </c>
      <c r="L1174">
        <v>19</v>
      </c>
      <c r="M1174" t="b">
        <v>1</v>
      </c>
      <c r="N1174" t="s">
        <v>8269</v>
      </c>
      <c r="O1174" s="17">
        <f t="shared" ref="O1174:O1237" si="76">ROUND(E1174/D1174*100,0)</f>
        <v>109</v>
      </c>
      <c r="P1174">
        <f t="shared" ref="P1174:P1237" si="77">IFERROR(ROUND(E1174/L1174, 2), 0)</f>
        <v>46.05</v>
      </c>
      <c r="Q1174" s="12" t="s">
        <v>8315</v>
      </c>
      <c r="R1174" t="s">
        <v>8316</v>
      </c>
      <c r="S1174" s="15">
        <f t="shared" ref="S1174:S1237" si="78">(((J1174/60/60/24)+DATE(1970,1,1)))</f>
        <v>42523.248715277776</v>
      </c>
      <c r="T1174" s="15">
        <f t="shared" ref="T1174:T1237" si="79">(((I1174/60/60/24)+DATE(1970,1,1)))</f>
        <v>42537.248715277776</v>
      </c>
    </row>
    <row r="1175" spans="1:20" ht="32" x14ac:dyDescent="0.2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17">
        <f t="shared" si="76"/>
        <v>3</v>
      </c>
      <c r="P1175">
        <f t="shared" si="77"/>
        <v>30.13</v>
      </c>
      <c r="Q1175" s="12" t="s">
        <v>8315</v>
      </c>
      <c r="R1175" t="s">
        <v>8357</v>
      </c>
      <c r="S1175" s="15">
        <f t="shared" si="78"/>
        <v>42047.724444444444</v>
      </c>
      <c r="T1175" s="15">
        <f t="shared" si="79"/>
        <v>42077.132638888885</v>
      </c>
    </row>
    <row r="1176" spans="1:20" ht="32" x14ac:dyDescent="0.2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17">
        <f t="shared" si="76"/>
        <v>3</v>
      </c>
      <c r="P1176">
        <f t="shared" si="77"/>
        <v>13.33</v>
      </c>
      <c r="Q1176" s="12" t="s">
        <v>8315</v>
      </c>
      <c r="R1176" t="s">
        <v>8357</v>
      </c>
      <c r="S1176" s="15">
        <f t="shared" si="78"/>
        <v>42763.780671296292</v>
      </c>
      <c r="T1176" s="15">
        <f t="shared" si="79"/>
        <v>42823.739004629635</v>
      </c>
    </row>
    <row r="1177" spans="1:20" ht="48" x14ac:dyDescent="0.2">
      <c r="A1177">
        <v>3836</v>
      </c>
      <c r="B1177" s="3" t="s">
        <v>3833</v>
      </c>
      <c r="C1177" s="3" t="s">
        <v>7945</v>
      </c>
      <c r="D1177" s="6">
        <v>800</v>
      </c>
      <c r="E1177" s="8">
        <v>900</v>
      </c>
      <c r="F1177" t="s">
        <v>8218</v>
      </c>
      <c r="G1177" t="s">
        <v>8223</v>
      </c>
      <c r="H1177" t="s">
        <v>8245</v>
      </c>
      <c r="I1177">
        <v>1470197340</v>
      </c>
      <c r="J1177">
        <v>1467497652</v>
      </c>
      <c r="K1177" t="b">
        <v>0</v>
      </c>
      <c r="L1177">
        <v>14</v>
      </c>
      <c r="M1177" t="b">
        <v>1</v>
      </c>
      <c r="N1177" t="s">
        <v>8269</v>
      </c>
      <c r="O1177" s="17">
        <f t="shared" si="76"/>
        <v>113</v>
      </c>
      <c r="P1177">
        <f t="shared" si="77"/>
        <v>64.290000000000006</v>
      </c>
      <c r="Q1177" s="12" t="s">
        <v>8315</v>
      </c>
      <c r="R1177" t="s">
        <v>8316</v>
      </c>
      <c r="S1177" s="15">
        <f t="shared" si="78"/>
        <v>42553.926527777774</v>
      </c>
      <c r="T1177" s="15">
        <f t="shared" si="79"/>
        <v>42585.172916666663</v>
      </c>
    </row>
    <row r="1178" spans="1:20" ht="48" x14ac:dyDescent="0.2">
      <c r="A1178">
        <v>2796</v>
      </c>
      <c r="B1178" s="3" t="s">
        <v>2796</v>
      </c>
      <c r="C1178" s="3" t="s">
        <v>6906</v>
      </c>
      <c r="D1178" s="6">
        <v>800</v>
      </c>
      <c r="E1178" s="8">
        <v>924</v>
      </c>
      <c r="F1178" t="s">
        <v>8218</v>
      </c>
      <c r="G1178" t="s">
        <v>8224</v>
      </c>
      <c r="H1178" t="s">
        <v>8246</v>
      </c>
      <c r="I1178">
        <v>1404564028</v>
      </c>
      <c r="J1178">
        <v>1401972028</v>
      </c>
      <c r="K1178" t="b">
        <v>0</v>
      </c>
      <c r="L1178">
        <v>21</v>
      </c>
      <c r="M1178" t="b">
        <v>1</v>
      </c>
      <c r="N1178" t="s">
        <v>8269</v>
      </c>
      <c r="O1178" s="17">
        <f t="shared" si="76"/>
        <v>116</v>
      </c>
      <c r="P1178">
        <f t="shared" si="77"/>
        <v>44</v>
      </c>
      <c r="Q1178" s="12" t="s">
        <v>8315</v>
      </c>
      <c r="R1178" t="s">
        <v>8316</v>
      </c>
      <c r="S1178" s="15">
        <f t="shared" si="78"/>
        <v>41795.528101851851</v>
      </c>
      <c r="T1178" s="15">
        <f t="shared" si="79"/>
        <v>41825.528101851851</v>
      </c>
    </row>
    <row r="1179" spans="1:20" ht="48" x14ac:dyDescent="0.2">
      <c r="A1179">
        <v>3676</v>
      </c>
      <c r="B1179" s="3" t="s">
        <v>3673</v>
      </c>
      <c r="C1179" s="3" t="s">
        <v>7786</v>
      </c>
      <c r="D1179" s="6">
        <v>800</v>
      </c>
      <c r="E1179" s="8">
        <v>1030</v>
      </c>
      <c r="F1179" t="s">
        <v>8218</v>
      </c>
      <c r="G1179" t="s">
        <v>8223</v>
      </c>
      <c r="H1179" t="s">
        <v>8245</v>
      </c>
      <c r="I1179">
        <v>1410550484</v>
      </c>
      <c r="J1179">
        <v>1408995284</v>
      </c>
      <c r="K1179" t="b">
        <v>0</v>
      </c>
      <c r="L1179">
        <v>16</v>
      </c>
      <c r="M1179" t="b">
        <v>1</v>
      </c>
      <c r="N1179" t="s">
        <v>8269</v>
      </c>
      <c r="O1179" s="17">
        <f t="shared" si="76"/>
        <v>129</v>
      </c>
      <c r="P1179">
        <f t="shared" si="77"/>
        <v>64.38</v>
      </c>
      <c r="Q1179" s="12" t="s">
        <v>8315</v>
      </c>
      <c r="R1179" t="s">
        <v>8316</v>
      </c>
      <c r="S1179" s="15">
        <f t="shared" si="78"/>
        <v>41876.815787037034</v>
      </c>
      <c r="T1179" s="15">
        <f t="shared" si="79"/>
        <v>41894.815787037034</v>
      </c>
    </row>
    <row r="1180" spans="1:20" ht="48" x14ac:dyDescent="0.2">
      <c r="A1180">
        <v>3716</v>
      </c>
      <c r="B1180" s="3" t="s">
        <v>3713</v>
      </c>
      <c r="C1180" s="3" t="s">
        <v>7826</v>
      </c>
      <c r="D1180" s="6">
        <v>800</v>
      </c>
      <c r="E1180" s="8">
        <v>1246</v>
      </c>
      <c r="F1180" t="s">
        <v>8218</v>
      </c>
      <c r="G1180" t="s">
        <v>8223</v>
      </c>
      <c r="H1180" t="s">
        <v>8245</v>
      </c>
      <c r="I1180">
        <v>1453411109</v>
      </c>
      <c r="J1180">
        <v>1450819109</v>
      </c>
      <c r="K1180" t="b">
        <v>0</v>
      </c>
      <c r="L1180">
        <v>24</v>
      </c>
      <c r="M1180" t="b">
        <v>1</v>
      </c>
      <c r="N1180" t="s">
        <v>8269</v>
      </c>
      <c r="O1180" s="17">
        <f t="shared" si="76"/>
        <v>156</v>
      </c>
      <c r="P1180">
        <f t="shared" si="77"/>
        <v>51.92</v>
      </c>
      <c r="Q1180" s="12" t="s">
        <v>8315</v>
      </c>
      <c r="R1180" t="s">
        <v>8316</v>
      </c>
      <c r="S1180" s="15">
        <f t="shared" si="78"/>
        <v>42360.887835648144</v>
      </c>
      <c r="T1180" s="15">
        <f t="shared" si="79"/>
        <v>42390.887835648144</v>
      </c>
    </row>
    <row r="1181" spans="1:20" ht="48" x14ac:dyDescent="0.2">
      <c r="A1181">
        <v>2834</v>
      </c>
      <c r="B1181" s="3" t="s">
        <v>2834</v>
      </c>
      <c r="C1181" s="3" t="s">
        <v>6944</v>
      </c>
      <c r="D1181" s="6">
        <v>800</v>
      </c>
      <c r="E1181" s="8">
        <v>1360</v>
      </c>
      <c r="F1181" t="s">
        <v>8218</v>
      </c>
      <c r="G1181" t="s">
        <v>8224</v>
      </c>
      <c r="H1181" t="s">
        <v>8246</v>
      </c>
      <c r="I1181">
        <v>1422658930</v>
      </c>
      <c r="J1181">
        <v>1421362930</v>
      </c>
      <c r="K1181" t="b">
        <v>0</v>
      </c>
      <c r="L1181">
        <v>21</v>
      </c>
      <c r="M1181" t="b">
        <v>1</v>
      </c>
      <c r="N1181" t="s">
        <v>8269</v>
      </c>
      <c r="O1181" s="17">
        <f t="shared" si="76"/>
        <v>170</v>
      </c>
      <c r="P1181">
        <f t="shared" si="77"/>
        <v>64.760000000000005</v>
      </c>
      <c r="Q1181" s="12" t="s">
        <v>8315</v>
      </c>
      <c r="R1181" t="s">
        <v>8316</v>
      </c>
      <c r="S1181" s="15">
        <f t="shared" si="78"/>
        <v>42019.959837962961</v>
      </c>
      <c r="T1181" s="15">
        <f t="shared" si="79"/>
        <v>42034.959837962961</v>
      </c>
    </row>
    <row r="1182" spans="1:20" ht="48" x14ac:dyDescent="0.2">
      <c r="A1182">
        <v>3449</v>
      </c>
      <c r="B1182" s="3" t="s">
        <v>3448</v>
      </c>
      <c r="C1182" s="3" t="s">
        <v>7559</v>
      </c>
      <c r="D1182" s="6">
        <v>800</v>
      </c>
      <c r="E1182" s="8">
        <v>1365</v>
      </c>
      <c r="F1182" t="s">
        <v>8218</v>
      </c>
      <c r="G1182" t="s">
        <v>8223</v>
      </c>
      <c r="H1182" t="s">
        <v>8245</v>
      </c>
      <c r="I1182">
        <v>1468036800</v>
      </c>
      <c r="J1182">
        <v>1465607738</v>
      </c>
      <c r="K1182" t="b">
        <v>0</v>
      </c>
      <c r="L1182">
        <v>20</v>
      </c>
      <c r="M1182" t="b">
        <v>1</v>
      </c>
      <c r="N1182" t="s">
        <v>8269</v>
      </c>
      <c r="O1182" s="17">
        <f t="shared" si="76"/>
        <v>171</v>
      </c>
      <c r="P1182">
        <f t="shared" si="77"/>
        <v>68.25</v>
      </c>
      <c r="Q1182" s="12" t="s">
        <v>8315</v>
      </c>
      <c r="R1182" t="s">
        <v>8316</v>
      </c>
      <c r="S1182" s="15">
        <f t="shared" si="78"/>
        <v>42532.052523148144</v>
      </c>
      <c r="T1182" s="15">
        <f t="shared" si="79"/>
        <v>42560.166666666672</v>
      </c>
    </row>
    <row r="1183" spans="1:20" ht="48" x14ac:dyDescent="0.2">
      <c r="A1183">
        <v>3314</v>
      </c>
      <c r="B1183" s="3" t="s">
        <v>3314</v>
      </c>
      <c r="C1183" s="3" t="s">
        <v>7424</v>
      </c>
      <c r="D1183" s="6">
        <v>800</v>
      </c>
      <c r="E1183" s="8">
        <v>1686</v>
      </c>
      <c r="F1183" t="s">
        <v>8218</v>
      </c>
      <c r="G1183" t="s">
        <v>8224</v>
      </c>
      <c r="H1183" t="s">
        <v>8246</v>
      </c>
      <c r="I1183">
        <v>1431115500</v>
      </c>
      <c r="J1183">
        <v>1428733511</v>
      </c>
      <c r="K1183" t="b">
        <v>0</v>
      </c>
      <c r="L1183">
        <v>58</v>
      </c>
      <c r="M1183" t="b">
        <v>1</v>
      </c>
      <c r="N1183" t="s">
        <v>8269</v>
      </c>
      <c r="O1183" s="17">
        <f t="shared" si="76"/>
        <v>211</v>
      </c>
      <c r="P1183">
        <f t="shared" si="77"/>
        <v>29.07</v>
      </c>
      <c r="Q1183" s="12" t="s">
        <v>8315</v>
      </c>
      <c r="R1183" t="s">
        <v>8316</v>
      </c>
      <c r="S1183" s="15">
        <f t="shared" si="78"/>
        <v>42105.267488425925</v>
      </c>
      <c r="T1183" s="15">
        <f t="shared" si="79"/>
        <v>42132.836805555555</v>
      </c>
    </row>
    <row r="1184" spans="1:20" ht="32" x14ac:dyDescent="0.2">
      <c r="A1184">
        <v>3732</v>
      </c>
      <c r="B1184" s="3" t="s">
        <v>3729</v>
      </c>
      <c r="C1184" s="3" t="s">
        <v>7842</v>
      </c>
      <c r="D1184" s="6">
        <v>850</v>
      </c>
      <c r="E1184" s="8">
        <v>131</v>
      </c>
      <c r="F1184" t="s">
        <v>8218</v>
      </c>
      <c r="G1184" t="s">
        <v>8232</v>
      </c>
      <c r="H1184" t="s">
        <v>8248</v>
      </c>
      <c r="I1184">
        <v>1422100800</v>
      </c>
      <c r="J1184">
        <v>1416932133</v>
      </c>
      <c r="K1184" t="b">
        <v>0</v>
      </c>
      <c r="L1184">
        <v>4</v>
      </c>
      <c r="M1184" t="b">
        <v>0</v>
      </c>
      <c r="N1184" t="s">
        <v>8269</v>
      </c>
      <c r="O1184" s="17">
        <f t="shared" si="76"/>
        <v>15</v>
      </c>
      <c r="P1184">
        <f t="shared" si="77"/>
        <v>32.75</v>
      </c>
      <c r="Q1184" s="12" t="s">
        <v>8315</v>
      </c>
      <c r="R1184" t="s">
        <v>8316</v>
      </c>
      <c r="S1184" s="15">
        <f t="shared" si="78"/>
        <v>41968.677465277782</v>
      </c>
      <c r="T1184" s="15">
        <f t="shared" si="79"/>
        <v>42028.5</v>
      </c>
    </row>
    <row r="1185" spans="1:20" ht="64" x14ac:dyDescent="0.2">
      <c r="A1185">
        <v>3982</v>
      </c>
      <c r="B1185" s="3" t="s">
        <v>3978</v>
      </c>
      <c r="C1185" s="3" t="s">
        <v>8088</v>
      </c>
      <c r="D1185" s="6">
        <v>850</v>
      </c>
      <c r="E1185" s="8">
        <v>170</v>
      </c>
      <c r="F1185" t="s">
        <v>8218</v>
      </c>
      <c r="G1185" t="s">
        <v>8224</v>
      </c>
      <c r="H1185" t="s">
        <v>8246</v>
      </c>
      <c r="I1185">
        <v>1436297180</v>
      </c>
      <c r="J1185">
        <v>1431113180</v>
      </c>
      <c r="K1185" t="b">
        <v>0</v>
      </c>
      <c r="L1185">
        <v>5</v>
      </c>
      <c r="M1185" t="b">
        <v>0</v>
      </c>
      <c r="N1185" t="s">
        <v>8269</v>
      </c>
      <c r="O1185" s="17">
        <f t="shared" si="76"/>
        <v>20</v>
      </c>
      <c r="P1185">
        <f t="shared" si="77"/>
        <v>34</v>
      </c>
      <c r="Q1185" s="12" t="s">
        <v>8315</v>
      </c>
      <c r="R1185" t="s">
        <v>8316</v>
      </c>
      <c r="S1185" s="15">
        <f t="shared" si="78"/>
        <v>42132.809953703705</v>
      </c>
      <c r="T1185" s="15">
        <f t="shared" si="79"/>
        <v>42192.809953703705</v>
      </c>
    </row>
    <row r="1186" spans="1:20" ht="64" x14ac:dyDescent="0.2">
      <c r="A1186">
        <v>2837</v>
      </c>
      <c r="B1186" s="3" t="s">
        <v>2837</v>
      </c>
      <c r="C1186" s="3" t="s">
        <v>6947</v>
      </c>
      <c r="D1186" s="6">
        <v>850</v>
      </c>
      <c r="E1186" s="8">
        <v>850</v>
      </c>
      <c r="F1186" t="s">
        <v>8218</v>
      </c>
      <c r="G1186" t="s">
        <v>8228</v>
      </c>
      <c r="H1186" t="s">
        <v>8250</v>
      </c>
      <c r="I1186">
        <v>1449701284</v>
      </c>
      <c r="J1186">
        <v>1446241684</v>
      </c>
      <c r="K1186" t="b">
        <v>0</v>
      </c>
      <c r="L1186">
        <v>21</v>
      </c>
      <c r="M1186" t="b">
        <v>1</v>
      </c>
      <c r="N1186" t="s">
        <v>8269</v>
      </c>
      <c r="O1186" s="17">
        <f t="shared" si="76"/>
        <v>100</v>
      </c>
      <c r="P1186">
        <f t="shared" si="77"/>
        <v>40.479999999999997</v>
      </c>
      <c r="Q1186" s="12" t="s">
        <v>8315</v>
      </c>
      <c r="R1186" t="s">
        <v>8316</v>
      </c>
      <c r="S1186" s="15">
        <f t="shared" si="78"/>
        <v>42307.908379629633</v>
      </c>
      <c r="T1186" s="15">
        <f t="shared" si="79"/>
        <v>42347.950046296297</v>
      </c>
    </row>
    <row r="1187" spans="1:20" ht="48" x14ac:dyDescent="0.2">
      <c r="A1187">
        <v>1296</v>
      </c>
      <c r="B1187" s="3" t="s">
        <v>1297</v>
      </c>
      <c r="C1187" s="3" t="s">
        <v>5406</v>
      </c>
      <c r="D1187" s="6">
        <v>850</v>
      </c>
      <c r="E1187" s="8">
        <v>1200</v>
      </c>
      <c r="F1187" t="s">
        <v>8218</v>
      </c>
      <c r="G1187" t="s">
        <v>8224</v>
      </c>
      <c r="H1187" t="s">
        <v>8246</v>
      </c>
      <c r="I1187">
        <v>1457914373</v>
      </c>
      <c r="J1187">
        <v>1456189973</v>
      </c>
      <c r="K1187" t="b">
        <v>0</v>
      </c>
      <c r="L1187">
        <v>23</v>
      </c>
      <c r="M1187" t="b">
        <v>1</v>
      </c>
      <c r="N1187" t="s">
        <v>8269</v>
      </c>
      <c r="O1187" s="17">
        <f t="shared" si="76"/>
        <v>141</v>
      </c>
      <c r="P1187">
        <f t="shared" si="77"/>
        <v>52.17</v>
      </c>
      <c r="Q1187" s="12" t="s">
        <v>8315</v>
      </c>
      <c r="R1187" t="s">
        <v>8316</v>
      </c>
      <c r="S1187" s="15">
        <f t="shared" si="78"/>
        <v>42423.050613425927</v>
      </c>
      <c r="T1187" s="15">
        <f t="shared" si="79"/>
        <v>42443.008946759262</v>
      </c>
    </row>
    <row r="1188" spans="1:20" ht="48" x14ac:dyDescent="0.2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17">
        <f t="shared" si="76"/>
        <v>4</v>
      </c>
      <c r="P1188">
        <f t="shared" si="77"/>
        <v>108.33</v>
      </c>
      <c r="Q1188" s="12" t="s">
        <v>8308</v>
      </c>
      <c r="R1188" t="s">
        <v>8312</v>
      </c>
      <c r="S1188" s="15">
        <f t="shared" si="78"/>
        <v>42052.83530092593</v>
      </c>
      <c r="T1188" s="15">
        <f t="shared" si="79"/>
        <v>42082.793634259258</v>
      </c>
    </row>
    <row r="1189" spans="1:20" ht="48" x14ac:dyDescent="0.2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17">
        <f t="shared" si="76"/>
        <v>4</v>
      </c>
      <c r="P1189">
        <f t="shared" si="77"/>
        <v>24.78</v>
      </c>
      <c r="Q1189" s="12" t="s">
        <v>8317</v>
      </c>
      <c r="R1189" t="s">
        <v>8318</v>
      </c>
      <c r="S1189" s="15">
        <f t="shared" si="78"/>
        <v>42377.554756944446</v>
      </c>
      <c r="T1189" s="15">
        <f t="shared" si="79"/>
        <v>42408.542361111111</v>
      </c>
    </row>
    <row r="1190" spans="1:20" ht="48" x14ac:dyDescent="0.2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17">
        <f t="shared" si="76"/>
        <v>4</v>
      </c>
      <c r="P1190">
        <f t="shared" si="77"/>
        <v>45.39</v>
      </c>
      <c r="Q1190" s="12" t="s">
        <v>8317</v>
      </c>
      <c r="R1190" t="s">
        <v>8318</v>
      </c>
      <c r="S1190" s="15">
        <f t="shared" si="78"/>
        <v>41835.639155092591</v>
      </c>
      <c r="T1190" s="15">
        <f t="shared" si="79"/>
        <v>41865.639155092591</v>
      </c>
    </row>
    <row r="1191" spans="1:20" ht="48" x14ac:dyDescent="0.2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17">
        <f t="shared" si="76"/>
        <v>4</v>
      </c>
      <c r="P1191">
        <f t="shared" si="77"/>
        <v>65.180000000000007</v>
      </c>
      <c r="Q1191" s="12" t="s">
        <v>8317</v>
      </c>
      <c r="R1191" t="s">
        <v>8319</v>
      </c>
      <c r="S1191" s="15">
        <f t="shared" si="78"/>
        <v>42481.376597222217</v>
      </c>
      <c r="T1191" s="15">
        <f t="shared" si="79"/>
        <v>42511.376597222217</v>
      </c>
    </row>
    <row r="1192" spans="1:20" ht="48" x14ac:dyDescent="0.2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17">
        <f t="shared" si="76"/>
        <v>4</v>
      </c>
      <c r="P1192">
        <f t="shared" si="77"/>
        <v>591.66999999999996</v>
      </c>
      <c r="Q1192" s="12" t="s">
        <v>8317</v>
      </c>
      <c r="R1192" t="s">
        <v>8319</v>
      </c>
      <c r="S1192" s="15">
        <f t="shared" si="78"/>
        <v>42711.750613425931</v>
      </c>
      <c r="T1192" s="15">
        <f t="shared" si="79"/>
        <v>42771.750613425931</v>
      </c>
    </row>
    <row r="1193" spans="1:20" ht="64" x14ac:dyDescent="0.2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17">
        <f t="shared" si="76"/>
        <v>4</v>
      </c>
      <c r="P1193">
        <f t="shared" si="77"/>
        <v>59</v>
      </c>
      <c r="Q1193" s="12" t="s">
        <v>8320</v>
      </c>
      <c r="R1193" t="s">
        <v>8322</v>
      </c>
      <c r="S1193" s="15">
        <f t="shared" si="78"/>
        <v>42115.143634259264</v>
      </c>
      <c r="T1193" s="15">
        <f t="shared" si="79"/>
        <v>42145.143634259264</v>
      </c>
    </row>
    <row r="1194" spans="1:20" ht="48" x14ac:dyDescent="0.2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17">
        <f t="shared" si="76"/>
        <v>4</v>
      </c>
      <c r="P1194">
        <f t="shared" si="77"/>
        <v>31.25</v>
      </c>
      <c r="Q1194" s="12" t="s">
        <v>8323</v>
      </c>
      <c r="R1194" t="s">
        <v>8327</v>
      </c>
      <c r="S1194" s="15">
        <f t="shared" si="78"/>
        <v>41569.698831018519</v>
      </c>
      <c r="T1194" s="15">
        <f t="shared" si="79"/>
        <v>41599.740497685183</v>
      </c>
    </row>
    <row r="1195" spans="1:20" ht="80" x14ac:dyDescent="0.2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17">
        <f t="shared" si="76"/>
        <v>4</v>
      </c>
      <c r="P1195">
        <f t="shared" si="77"/>
        <v>30.29</v>
      </c>
      <c r="Q1195" s="12" t="s">
        <v>8317</v>
      </c>
      <c r="R1195" t="s">
        <v>8319</v>
      </c>
      <c r="S1195" s="15">
        <f t="shared" si="78"/>
        <v>42538.75680555556</v>
      </c>
      <c r="T1195" s="15">
        <f t="shared" si="79"/>
        <v>42563.785416666666</v>
      </c>
    </row>
    <row r="1196" spans="1:20" ht="48" x14ac:dyDescent="0.2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17">
        <f t="shared" si="76"/>
        <v>4</v>
      </c>
      <c r="P1196">
        <f t="shared" si="77"/>
        <v>60.79</v>
      </c>
      <c r="Q1196" s="12" t="s">
        <v>8334</v>
      </c>
      <c r="R1196" t="s">
        <v>8335</v>
      </c>
      <c r="S1196" s="15">
        <f t="shared" si="78"/>
        <v>42061.154930555553</v>
      </c>
      <c r="T1196" s="15">
        <f t="shared" si="79"/>
        <v>42091.113263888896</v>
      </c>
    </row>
    <row r="1197" spans="1:20" ht="48" x14ac:dyDescent="0.2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17">
        <f t="shared" si="76"/>
        <v>4</v>
      </c>
      <c r="P1197">
        <f t="shared" si="77"/>
        <v>10.5</v>
      </c>
      <c r="Q1197" s="12" t="s">
        <v>8334</v>
      </c>
      <c r="R1197" t="s">
        <v>8335</v>
      </c>
      <c r="S1197" s="15">
        <f t="shared" si="78"/>
        <v>42728.827407407407</v>
      </c>
      <c r="T1197" s="15">
        <f t="shared" si="79"/>
        <v>42747.695833333331</v>
      </c>
    </row>
    <row r="1198" spans="1:20" ht="48" x14ac:dyDescent="0.2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17">
        <f t="shared" si="76"/>
        <v>4</v>
      </c>
      <c r="P1198">
        <f t="shared" si="77"/>
        <v>33.33</v>
      </c>
      <c r="Q1198" s="12" t="s">
        <v>8334</v>
      </c>
      <c r="R1198" t="s">
        <v>8335</v>
      </c>
      <c r="S1198" s="15">
        <f t="shared" si="78"/>
        <v>42656.86137731481</v>
      </c>
      <c r="T1198" s="15">
        <f t="shared" si="79"/>
        <v>42676.165972222225</v>
      </c>
    </row>
    <row r="1199" spans="1:20" ht="48" x14ac:dyDescent="0.2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17">
        <f t="shared" si="76"/>
        <v>4</v>
      </c>
      <c r="P1199">
        <f t="shared" si="77"/>
        <v>44</v>
      </c>
      <c r="Q1199" s="12" t="s">
        <v>8323</v>
      </c>
      <c r="R1199" t="s">
        <v>8338</v>
      </c>
      <c r="S1199" s="15">
        <f t="shared" si="78"/>
        <v>41509.905995370369</v>
      </c>
      <c r="T1199" s="15">
        <f t="shared" si="79"/>
        <v>41569.905995370369</v>
      </c>
    </row>
    <row r="1200" spans="1:20" ht="48" x14ac:dyDescent="0.2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17">
        <f t="shared" si="76"/>
        <v>4</v>
      </c>
      <c r="P1200">
        <f t="shared" si="77"/>
        <v>48.43</v>
      </c>
      <c r="Q1200" s="12" t="s">
        <v>8323</v>
      </c>
      <c r="R1200" t="s">
        <v>8338</v>
      </c>
      <c r="S1200" s="15">
        <f t="shared" si="78"/>
        <v>41715.874780092592</v>
      </c>
      <c r="T1200" s="15">
        <f t="shared" si="79"/>
        <v>41750.041666666664</v>
      </c>
    </row>
    <row r="1201" spans="1:20" ht="48" x14ac:dyDescent="0.2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17">
        <f t="shared" si="76"/>
        <v>4</v>
      </c>
      <c r="P1201">
        <f t="shared" si="77"/>
        <v>41.59</v>
      </c>
      <c r="Q1201" s="12" t="s">
        <v>8317</v>
      </c>
      <c r="R1201" t="s">
        <v>8319</v>
      </c>
      <c r="S1201" s="15">
        <f t="shared" si="78"/>
        <v>42123.678645833337</v>
      </c>
      <c r="T1201" s="15">
        <f t="shared" si="79"/>
        <v>42153.678645833337</v>
      </c>
    </row>
    <row r="1202" spans="1:20" ht="48" x14ac:dyDescent="0.2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17">
        <f t="shared" si="76"/>
        <v>4</v>
      </c>
      <c r="P1202">
        <f t="shared" si="77"/>
        <v>20</v>
      </c>
      <c r="Q1202" s="12" t="s">
        <v>8336</v>
      </c>
      <c r="R1202" t="s">
        <v>8341</v>
      </c>
      <c r="S1202" s="15">
        <f t="shared" si="78"/>
        <v>42170.996527777781</v>
      </c>
      <c r="T1202" s="15">
        <f t="shared" si="79"/>
        <v>42185.996527777781</v>
      </c>
    </row>
    <row r="1203" spans="1:20" ht="48" x14ac:dyDescent="0.2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17">
        <f t="shared" si="76"/>
        <v>4</v>
      </c>
      <c r="P1203">
        <f t="shared" si="77"/>
        <v>100</v>
      </c>
      <c r="Q1203" s="12" t="s">
        <v>8336</v>
      </c>
      <c r="R1203" t="s">
        <v>8341</v>
      </c>
      <c r="S1203" s="15">
        <f t="shared" si="78"/>
        <v>41871.65315972222</v>
      </c>
      <c r="T1203" s="15">
        <f t="shared" si="79"/>
        <v>41902.65315972222</v>
      </c>
    </row>
    <row r="1204" spans="1:20" ht="48" x14ac:dyDescent="0.2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17">
        <f t="shared" si="76"/>
        <v>4</v>
      </c>
      <c r="P1204">
        <f t="shared" si="77"/>
        <v>23.5</v>
      </c>
      <c r="Q1204" s="12" t="s">
        <v>8336</v>
      </c>
      <c r="R1204" t="s">
        <v>8341</v>
      </c>
      <c r="S1204" s="15">
        <f t="shared" si="78"/>
        <v>41936.020752314813</v>
      </c>
      <c r="T1204" s="15">
        <f t="shared" si="79"/>
        <v>41956.062418981484</v>
      </c>
    </row>
    <row r="1205" spans="1:20" ht="48" x14ac:dyDescent="0.2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17">
        <f t="shared" si="76"/>
        <v>4</v>
      </c>
      <c r="P1205">
        <f t="shared" si="77"/>
        <v>26.92</v>
      </c>
      <c r="Q1205" s="12" t="s">
        <v>8320</v>
      </c>
      <c r="R1205" t="s">
        <v>8342</v>
      </c>
      <c r="S1205" s="15">
        <f t="shared" si="78"/>
        <v>41671.936863425923</v>
      </c>
      <c r="T1205" s="15">
        <f t="shared" si="79"/>
        <v>41687</v>
      </c>
    </row>
    <row r="1206" spans="1:20" ht="48" x14ac:dyDescent="0.2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17">
        <f t="shared" si="76"/>
        <v>4</v>
      </c>
      <c r="P1206">
        <f t="shared" si="77"/>
        <v>54</v>
      </c>
      <c r="Q1206" s="12" t="s">
        <v>8323</v>
      </c>
      <c r="R1206" t="s">
        <v>8345</v>
      </c>
      <c r="S1206" s="15">
        <f t="shared" si="78"/>
        <v>42806.863946759258</v>
      </c>
      <c r="T1206" s="15">
        <f t="shared" si="79"/>
        <v>42836.863946759258</v>
      </c>
    </row>
    <row r="1207" spans="1:20" ht="48" x14ac:dyDescent="0.2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17">
        <f t="shared" si="76"/>
        <v>4</v>
      </c>
      <c r="P1207">
        <f t="shared" si="77"/>
        <v>12.47</v>
      </c>
      <c r="Q1207" s="12" t="s">
        <v>8336</v>
      </c>
      <c r="R1207" t="s">
        <v>8337</v>
      </c>
      <c r="S1207" s="15">
        <f t="shared" si="78"/>
        <v>41849.560694444444</v>
      </c>
      <c r="T1207" s="15">
        <f t="shared" si="79"/>
        <v>41909.560694444444</v>
      </c>
    </row>
    <row r="1208" spans="1:20" ht="32" x14ac:dyDescent="0.2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17">
        <f t="shared" si="76"/>
        <v>4</v>
      </c>
      <c r="P1208">
        <f t="shared" si="77"/>
        <v>26.75</v>
      </c>
      <c r="Q1208" s="12" t="s">
        <v>8336</v>
      </c>
      <c r="R1208" t="s">
        <v>8337</v>
      </c>
      <c r="S1208" s="15">
        <f t="shared" si="78"/>
        <v>41973.740335648152</v>
      </c>
      <c r="T1208" s="15">
        <f t="shared" si="79"/>
        <v>42033.740335648152</v>
      </c>
    </row>
    <row r="1209" spans="1:20" ht="48" x14ac:dyDescent="0.2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17">
        <f t="shared" si="76"/>
        <v>4</v>
      </c>
      <c r="P1209">
        <f t="shared" si="77"/>
        <v>88.69</v>
      </c>
      <c r="Q1209" s="12" t="s">
        <v>8336</v>
      </c>
      <c r="R1209" t="s">
        <v>8348</v>
      </c>
      <c r="S1209" s="15">
        <f t="shared" si="78"/>
        <v>42593.011782407411</v>
      </c>
      <c r="T1209" s="15">
        <f t="shared" si="79"/>
        <v>42615.291666666672</v>
      </c>
    </row>
    <row r="1210" spans="1:20" ht="48" x14ac:dyDescent="0.2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17">
        <f t="shared" si="76"/>
        <v>4</v>
      </c>
      <c r="P1210">
        <f t="shared" si="77"/>
        <v>145</v>
      </c>
      <c r="Q1210" s="12" t="s">
        <v>8317</v>
      </c>
      <c r="R1210" t="s">
        <v>8318</v>
      </c>
      <c r="S1210" s="15">
        <f t="shared" si="78"/>
        <v>42027.056793981479</v>
      </c>
      <c r="T1210" s="15">
        <f t="shared" si="79"/>
        <v>42057.056793981479</v>
      </c>
    </row>
    <row r="1211" spans="1:20" ht="48" x14ac:dyDescent="0.2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17">
        <f t="shared" si="76"/>
        <v>4</v>
      </c>
      <c r="P1211">
        <f t="shared" si="77"/>
        <v>29.13</v>
      </c>
      <c r="Q1211" s="12" t="s">
        <v>8334</v>
      </c>
      <c r="R1211" t="s">
        <v>8335</v>
      </c>
      <c r="S1211" s="15">
        <f t="shared" si="78"/>
        <v>42042.676226851851</v>
      </c>
      <c r="T1211" s="15">
        <f t="shared" si="79"/>
        <v>42094.551388888889</v>
      </c>
    </row>
    <row r="1212" spans="1:20" ht="48" x14ac:dyDescent="0.2">
      <c r="A1212">
        <v>3726</v>
      </c>
      <c r="B1212" s="3" t="s">
        <v>3723</v>
      </c>
      <c r="C1212" s="3" t="s">
        <v>7836</v>
      </c>
      <c r="D1212" s="6">
        <v>850</v>
      </c>
      <c r="E1212" s="8">
        <v>2879</v>
      </c>
      <c r="F1212" t="s">
        <v>8218</v>
      </c>
      <c r="G1212" t="s">
        <v>8223</v>
      </c>
      <c r="H1212" t="s">
        <v>8245</v>
      </c>
      <c r="I1212">
        <v>1461963600</v>
      </c>
      <c r="J1212">
        <v>1459567371</v>
      </c>
      <c r="K1212" t="b">
        <v>0</v>
      </c>
      <c r="L1212">
        <v>46</v>
      </c>
      <c r="M1212" t="b">
        <v>1</v>
      </c>
      <c r="N1212" t="s">
        <v>8269</v>
      </c>
      <c r="O1212" s="17">
        <f t="shared" si="76"/>
        <v>339</v>
      </c>
      <c r="P1212">
        <f t="shared" si="77"/>
        <v>62.59</v>
      </c>
      <c r="Q1212" s="12" t="s">
        <v>8315</v>
      </c>
      <c r="R1212" t="s">
        <v>8316</v>
      </c>
      <c r="S1212" s="15">
        <f t="shared" si="78"/>
        <v>42462.140868055561</v>
      </c>
      <c r="T1212" s="15">
        <f t="shared" si="79"/>
        <v>42489.875</v>
      </c>
    </row>
    <row r="1213" spans="1:20" ht="48" x14ac:dyDescent="0.2">
      <c r="A1213">
        <v>3510</v>
      </c>
      <c r="B1213" s="3" t="s">
        <v>3509</v>
      </c>
      <c r="C1213" s="3" t="s">
        <v>7620</v>
      </c>
      <c r="D1213" s="6">
        <v>900</v>
      </c>
      <c r="E1213" s="8">
        <v>905</v>
      </c>
      <c r="F1213" t="s">
        <v>8218</v>
      </c>
      <c r="G1213" t="s">
        <v>8223</v>
      </c>
      <c r="H1213" t="s">
        <v>8245</v>
      </c>
      <c r="I1213">
        <v>1404312846</v>
      </c>
      <c r="J1213">
        <v>1402584846</v>
      </c>
      <c r="K1213" t="b">
        <v>0</v>
      </c>
      <c r="L1213">
        <v>15</v>
      </c>
      <c r="M1213" t="b">
        <v>1</v>
      </c>
      <c r="N1213" t="s">
        <v>8269</v>
      </c>
      <c r="O1213" s="17">
        <f t="shared" si="76"/>
        <v>101</v>
      </c>
      <c r="P1213">
        <f t="shared" si="77"/>
        <v>60.33</v>
      </c>
      <c r="Q1213" s="12" t="s">
        <v>8315</v>
      </c>
      <c r="R1213" t="s">
        <v>8316</v>
      </c>
      <c r="S1213" s="15">
        <f t="shared" si="78"/>
        <v>41802.62090277778</v>
      </c>
      <c r="T1213" s="15">
        <f t="shared" si="79"/>
        <v>41822.62090277778</v>
      </c>
    </row>
    <row r="1214" spans="1:20" ht="48" x14ac:dyDescent="0.2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17">
        <f t="shared" si="76"/>
        <v>4</v>
      </c>
      <c r="P1214">
        <f t="shared" si="77"/>
        <v>82.46</v>
      </c>
      <c r="Q1214" s="12" t="s">
        <v>8315</v>
      </c>
      <c r="R1214" t="s">
        <v>8355</v>
      </c>
      <c r="S1214" s="15">
        <f t="shared" si="78"/>
        <v>42649.562118055561</v>
      </c>
      <c r="T1214" s="15">
        <f t="shared" si="79"/>
        <v>42698.715972222228</v>
      </c>
    </row>
    <row r="1215" spans="1:20" ht="48" x14ac:dyDescent="0.2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17">
        <f t="shared" si="76"/>
        <v>4</v>
      </c>
      <c r="P1215">
        <f t="shared" si="77"/>
        <v>56.79</v>
      </c>
      <c r="Q1215" s="12" t="s">
        <v>8315</v>
      </c>
      <c r="R1215" t="s">
        <v>8355</v>
      </c>
      <c r="S1215" s="15">
        <f t="shared" si="78"/>
        <v>42114.825532407413</v>
      </c>
      <c r="T1215" s="15">
        <f t="shared" si="79"/>
        <v>42144.825532407413</v>
      </c>
    </row>
    <row r="1216" spans="1:20" ht="48" x14ac:dyDescent="0.2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17">
        <f t="shared" si="76"/>
        <v>4</v>
      </c>
      <c r="P1216">
        <f t="shared" si="77"/>
        <v>65.11</v>
      </c>
      <c r="Q1216" s="12" t="s">
        <v>8315</v>
      </c>
      <c r="R1216" t="s">
        <v>8355</v>
      </c>
      <c r="S1216" s="15">
        <f t="shared" si="78"/>
        <v>42359.792233796295</v>
      </c>
      <c r="T1216" s="15">
        <f t="shared" si="79"/>
        <v>42408.01180555555</v>
      </c>
    </row>
    <row r="1217" spans="1:20" ht="48" x14ac:dyDescent="0.2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17">
        <f t="shared" si="76"/>
        <v>4</v>
      </c>
      <c r="P1217">
        <f t="shared" si="77"/>
        <v>10.25</v>
      </c>
      <c r="Q1217" s="12" t="s">
        <v>8315</v>
      </c>
      <c r="R1217" t="s">
        <v>8355</v>
      </c>
      <c r="S1217" s="15">
        <f t="shared" si="78"/>
        <v>42241.429120370376</v>
      </c>
      <c r="T1217" s="15">
        <f t="shared" si="79"/>
        <v>42263.916666666672</v>
      </c>
    </row>
    <row r="1218" spans="1:20" ht="48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7">
        <f t="shared" si="76"/>
        <v>4</v>
      </c>
      <c r="P1218">
        <f t="shared" si="77"/>
        <v>125.27</v>
      </c>
      <c r="Q1218" s="12" t="s">
        <v>8315</v>
      </c>
      <c r="R1218" t="s">
        <v>8355</v>
      </c>
      <c r="S1218" s="15">
        <f t="shared" si="78"/>
        <v>42081.731273148151</v>
      </c>
      <c r="T1218" s="15">
        <f t="shared" si="79"/>
        <v>42111.731273148151</v>
      </c>
    </row>
    <row r="1219" spans="1:20" ht="80" x14ac:dyDescent="0.2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17">
        <f t="shared" si="76"/>
        <v>4</v>
      </c>
      <c r="P1219">
        <f t="shared" si="77"/>
        <v>61.18</v>
      </c>
      <c r="Q1219" s="12" t="s">
        <v>8315</v>
      </c>
      <c r="R1219" t="s">
        <v>8355</v>
      </c>
      <c r="S1219" s="15">
        <f t="shared" si="78"/>
        <v>42427.01807870371</v>
      </c>
      <c r="T1219" s="15">
        <f t="shared" si="79"/>
        <v>42456.976412037038</v>
      </c>
    </row>
    <row r="1220" spans="1:20" ht="48" x14ac:dyDescent="0.2">
      <c r="A1220">
        <v>3580</v>
      </c>
      <c r="B1220" s="3" t="s">
        <v>3579</v>
      </c>
      <c r="C1220" s="3" t="s">
        <v>7690</v>
      </c>
      <c r="D1220" s="6">
        <v>900</v>
      </c>
      <c r="E1220" s="8">
        <v>1025</v>
      </c>
      <c r="F1220" t="s">
        <v>8218</v>
      </c>
      <c r="G1220" t="s">
        <v>8223</v>
      </c>
      <c r="H1220" t="s">
        <v>8245</v>
      </c>
      <c r="I1220">
        <v>1425185940</v>
      </c>
      <c r="J1220">
        <v>1421900022</v>
      </c>
      <c r="K1220" t="b">
        <v>0</v>
      </c>
      <c r="L1220">
        <v>27</v>
      </c>
      <c r="M1220" t="b">
        <v>1</v>
      </c>
      <c r="N1220" t="s">
        <v>8269</v>
      </c>
      <c r="O1220" s="17">
        <f t="shared" si="76"/>
        <v>114</v>
      </c>
      <c r="P1220">
        <f t="shared" si="77"/>
        <v>37.96</v>
      </c>
      <c r="Q1220" s="12" t="s">
        <v>8315</v>
      </c>
      <c r="R1220" t="s">
        <v>8316</v>
      </c>
      <c r="S1220" s="15">
        <f t="shared" si="78"/>
        <v>42026.176180555558</v>
      </c>
      <c r="T1220" s="15">
        <f t="shared" si="79"/>
        <v>42064.207638888889</v>
      </c>
    </row>
    <row r="1221" spans="1:20" ht="48" x14ac:dyDescent="0.2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17">
        <f t="shared" si="76"/>
        <v>4</v>
      </c>
      <c r="P1221">
        <f t="shared" si="77"/>
        <v>37.75</v>
      </c>
      <c r="Q1221" s="12" t="s">
        <v>8315</v>
      </c>
      <c r="R1221" t="s">
        <v>8357</v>
      </c>
      <c r="S1221" s="15">
        <f t="shared" si="78"/>
        <v>42538.755428240736</v>
      </c>
      <c r="T1221" s="15">
        <f t="shared" si="79"/>
        <v>42598.755428240736</v>
      </c>
    </row>
    <row r="1222" spans="1:20" ht="48" x14ac:dyDescent="0.2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17">
        <f t="shared" si="76"/>
        <v>4</v>
      </c>
      <c r="P1222">
        <f t="shared" si="77"/>
        <v>176.94</v>
      </c>
      <c r="Q1222" s="12" t="s">
        <v>8315</v>
      </c>
      <c r="R1222" t="s">
        <v>8357</v>
      </c>
      <c r="S1222" s="15">
        <f t="shared" si="78"/>
        <v>42701.166365740741</v>
      </c>
      <c r="T1222" s="15">
        <f t="shared" si="79"/>
        <v>42749.165972222225</v>
      </c>
    </row>
    <row r="1223" spans="1:20" ht="32" x14ac:dyDescent="0.2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17">
        <f t="shared" si="76"/>
        <v>4</v>
      </c>
      <c r="P1223">
        <f t="shared" si="77"/>
        <v>100.5</v>
      </c>
      <c r="Q1223" s="12" t="s">
        <v>8315</v>
      </c>
      <c r="R1223" t="s">
        <v>8357</v>
      </c>
      <c r="S1223" s="15">
        <f t="shared" si="78"/>
        <v>42410.93105324074</v>
      </c>
      <c r="T1223" s="15">
        <f t="shared" si="79"/>
        <v>42440.93105324074</v>
      </c>
    </row>
    <row r="1224" spans="1:20" ht="48" x14ac:dyDescent="0.2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17">
        <f t="shared" si="76"/>
        <v>4</v>
      </c>
      <c r="P1224">
        <f t="shared" si="77"/>
        <v>55.06</v>
      </c>
      <c r="Q1224" s="12" t="s">
        <v>8315</v>
      </c>
      <c r="R1224" t="s">
        <v>8357</v>
      </c>
      <c r="S1224" s="15">
        <f t="shared" si="78"/>
        <v>41982.737071759257</v>
      </c>
      <c r="T1224" s="15">
        <f t="shared" si="79"/>
        <v>42015.207638888889</v>
      </c>
    </row>
    <row r="1225" spans="1:20" ht="48" x14ac:dyDescent="0.2">
      <c r="A1225">
        <v>3565</v>
      </c>
      <c r="B1225" s="3" t="s">
        <v>3564</v>
      </c>
      <c r="C1225" s="3" t="s">
        <v>7675</v>
      </c>
      <c r="D1225" s="6">
        <v>900</v>
      </c>
      <c r="E1225" s="8">
        <v>1175</v>
      </c>
      <c r="F1225" t="s">
        <v>8218</v>
      </c>
      <c r="G1225" t="s">
        <v>8223</v>
      </c>
      <c r="H1225" t="s">
        <v>8245</v>
      </c>
      <c r="I1225">
        <v>1420048208</v>
      </c>
      <c r="J1225">
        <v>1417456208</v>
      </c>
      <c r="K1225" t="b">
        <v>0</v>
      </c>
      <c r="L1225">
        <v>12</v>
      </c>
      <c r="M1225" t="b">
        <v>1</v>
      </c>
      <c r="N1225" t="s">
        <v>8269</v>
      </c>
      <c r="O1225" s="17">
        <f t="shared" si="76"/>
        <v>131</v>
      </c>
      <c r="P1225">
        <f t="shared" si="77"/>
        <v>97.92</v>
      </c>
      <c r="Q1225" s="12" t="s">
        <v>8315</v>
      </c>
      <c r="R1225" t="s">
        <v>8316</v>
      </c>
      <c r="S1225" s="15">
        <f t="shared" si="78"/>
        <v>41974.743148148147</v>
      </c>
      <c r="T1225" s="15">
        <f t="shared" si="79"/>
        <v>42004.743148148147</v>
      </c>
    </row>
    <row r="1226" spans="1:20" ht="48" x14ac:dyDescent="0.2">
      <c r="A1226">
        <v>3532</v>
      </c>
      <c r="B1226" s="3" t="s">
        <v>3531</v>
      </c>
      <c r="C1226" s="3" t="s">
        <v>7642</v>
      </c>
      <c r="D1226" s="6">
        <v>960</v>
      </c>
      <c r="E1226" s="8">
        <v>1142</v>
      </c>
      <c r="F1226" t="s">
        <v>8218</v>
      </c>
      <c r="G1226" t="s">
        <v>8223</v>
      </c>
      <c r="H1226" t="s">
        <v>8245</v>
      </c>
      <c r="I1226">
        <v>1411012740</v>
      </c>
      <c r="J1226">
        <v>1409667827</v>
      </c>
      <c r="K1226" t="b">
        <v>0</v>
      </c>
      <c r="L1226">
        <v>27</v>
      </c>
      <c r="M1226" t="b">
        <v>1</v>
      </c>
      <c r="N1226" t="s">
        <v>8269</v>
      </c>
      <c r="O1226" s="17">
        <f t="shared" si="76"/>
        <v>119</v>
      </c>
      <c r="P1226">
        <f t="shared" si="77"/>
        <v>42.3</v>
      </c>
      <c r="Q1226" s="12" t="s">
        <v>8315</v>
      </c>
      <c r="R1226" t="s">
        <v>8316</v>
      </c>
      <c r="S1226" s="15">
        <f t="shared" si="78"/>
        <v>41884.599849537037</v>
      </c>
      <c r="T1226" s="15">
        <f t="shared" si="79"/>
        <v>41900.165972222225</v>
      </c>
    </row>
    <row r="1227" spans="1:20" ht="48" x14ac:dyDescent="0.2">
      <c r="A1227">
        <v>3458</v>
      </c>
      <c r="B1227" s="3" t="s">
        <v>3457</v>
      </c>
      <c r="C1227" s="3" t="s">
        <v>7568</v>
      </c>
      <c r="D1227" s="6">
        <v>978</v>
      </c>
      <c r="E1227" s="8">
        <v>1216</v>
      </c>
      <c r="F1227" t="s">
        <v>8218</v>
      </c>
      <c r="G1227" t="s">
        <v>8223</v>
      </c>
      <c r="H1227" t="s">
        <v>8245</v>
      </c>
      <c r="I1227">
        <v>1422937620</v>
      </c>
      <c r="J1227">
        <v>1420606303</v>
      </c>
      <c r="K1227" t="b">
        <v>0</v>
      </c>
      <c r="L1227">
        <v>27</v>
      </c>
      <c r="M1227" t="b">
        <v>1</v>
      </c>
      <c r="N1227" t="s">
        <v>8269</v>
      </c>
      <c r="O1227" s="17">
        <f t="shared" si="76"/>
        <v>124</v>
      </c>
      <c r="P1227">
        <f t="shared" si="77"/>
        <v>45.04</v>
      </c>
      <c r="Q1227" s="12" t="s">
        <v>8315</v>
      </c>
      <c r="R1227" t="s">
        <v>8316</v>
      </c>
      <c r="S1227" s="15">
        <f t="shared" si="78"/>
        <v>42011.202581018515</v>
      </c>
      <c r="T1227" s="15">
        <f t="shared" si="79"/>
        <v>42038.185416666667</v>
      </c>
    </row>
    <row r="1228" spans="1:20" ht="48" x14ac:dyDescent="0.2">
      <c r="A1228">
        <v>2858</v>
      </c>
      <c r="B1228" s="3" t="s">
        <v>2858</v>
      </c>
      <c r="C1228" s="3" t="s">
        <v>6968</v>
      </c>
      <c r="D1228" s="6">
        <v>1000</v>
      </c>
      <c r="E1228" s="8">
        <v>0</v>
      </c>
      <c r="F1228" t="s">
        <v>8220</v>
      </c>
      <c r="G1228" t="s">
        <v>8232</v>
      </c>
      <c r="H1228" t="s">
        <v>8248</v>
      </c>
      <c r="I1228">
        <v>1417778880</v>
      </c>
      <c r="J1228">
        <v>1415711095</v>
      </c>
      <c r="K1228" t="b">
        <v>0</v>
      </c>
      <c r="L1228">
        <v>0</v>
      </c>
      <c r="M1228" t="b">
        <v>0</v>
      </c>
      <c r="N1228" t="s">
        <v>8269</v>
      </c>
      <c r="O1228" s="17">
        <f t="shared" si="76"/>
        <v>0</v>
      </c>
      <c r="P1228">
        <f t="shared" si="77"/>
        <v>0</v>
      </c>
      <c r="Q1228" s="12" t="s">
        <v>8315</v>
      </c>
      <c r="R1228" t="s">
        <v>8316</v>
      </c>
      <c r="S1228" s="15">
        <f t="shared" si="78"/>
        <v>41954.545081018514</v>
      </c>
      <c r="T1228" s="15">
        <f t="shared" si="79"/>
        <v>41978.477777777778</v>
      </c>
    </row>
    <row r="1229" spans="1:20" ht="48" x14ac:dyDescent="0.2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17">
        <f t="shared" si="76"/>
        <v>5</v>
      </c>
      <c r="P1229">
        <f t="shared" si="77"/>
        <v>119</v>
      </c>
      <c r="Q1229" s="12" t="s">
        <v>8308</v>
      </c>
      <c r="R1229" t="s">
        <v>8311</v>
      </c>
      <c r="S1229" s="15">
        <f t="shared" si="78"/>
        <v>41794.124953703707</v>
      </c>
      <c r="T1229" s="15">
        <f t="shared" si="79"/>
        <v>41854.124953703707</v>
      </c>
    </row>
    <row r="1230" spans="1:20" ht="48" x14ac:dyDescent="0.2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17">
        <f t="shared" si="76"/>
        <v>5</v>
      </c>
      <c r="P1230">
        <f t="shared" si="77"/>
        <v>83.33</v>
      </c>
      <c r="Q1230" s="12" t="s">
        <v>8308</v>
      </c>
      <c r="R1230" t="s">
        <v>8312</v>
      </c>
      <c r="S1230" s="15">
        <f t="shared" si="78"/>
        <v>42239.441412037035</v>
      </c>
      <c r="T1230" s="15">
        <f t="shared" si="79"/>
        <v>42279.441412037035</v>
      </c>
    </row>
    <row r="1231" spans="1:20" ht="48" x14ac:dyDescent="0.2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17">
        <f t="shared" si="76"/>
        <v>5</v>
      </c>
      <c r="P1231">
        <f t="shared" si="77"/>
        <v>62.5</v>
      </c>
      <c r="Q1231" s="12" t="s">
        <v>8308</v>
      </c>
      <c r="R1231" t="s">
        <v>8314</v>
      </c>
      <c r="S1231" s="15">
        <f t="shared" si="78"/>
        <v>41576.834513888891</v>
      </c>
      <c r="T1231" s="15">
        <f t="shared" si="79"/>
        <v>41609.876180555555</v>
      </c>
    </row>
    <row r="1232" spans="1:20" ht="32" x14ac:dyDescent="0.2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17">
        <f t="shared" si="76"/>
        <v>5</v>
      </c>
      <c r="P1232">
        <f t="shared" si="77"/>
        <v>50</v>
      </c>
      <c r="Q1232" s="12" t="s">
        <v>8308</v>
      </c>
      <c r="R1232" t="s">
        <v>8314</v>
      </c>
      <c r="S1232" s="15">
        <f t="shared" si="78"/>
        <v>40894.906956018516</v>
      </c>
      <c r="T1232" s="15">
        <f t="shared" si="79"/>
        <v>40954.906956018516</v>
      </c>
    </row>
    <row r="1233" spans="1:20" ht="48" x14ac:dyDescent="0.2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17">
        <f t="shared" si="76"/>
        <v>5</v>
      </c>
      <c r="P1233">
        <f t="shared" si="77"/>
        <v>136.09</v>
      </c>
      <c r="Q1233" s="12" t="s">
        <v>8308</v>
      </c>
      <c r="R1233" t="s">
        <v>8314</v>
      </c>
      <c r="S1233" s="15">
        <f t="shared" si="78"/>
        <v>40858.762141203704</v>
      </c>
      <c r="T1233" s="15">
        <f t="shared" si="79"/>
        <v>40900.762141203704</v>
      </c>
    </row>
    <row r="1234" spans="1:20" ht="48" x14ac:dyDescent="0.2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17">
        <f t="shared" si="76"/>
        <v>5</v>
      </c>
      <c r="P1234">
        <f t="shared" si="77"/>
        <v>135.04</v>
      </c>
      <c r="Q1234" s="12" t="s">
        <v>8317</v>
      </c>
      <c r="R1234" t="s">
        <v>8318</v>
      </c>
      <c r="S1234" s="15">
        <f t="shared" si="78"/>
        <v>42173.275740740741</v>
      </c>
      <c r="T1234" s="15">
        <f t="shared" si="79"/>
        <v>42217.745138888888</v>
      </c>
    </row>
    <row r="1235" spans="1:20" ht="48" x14ac:dyDescent="0.2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17">
        <f t="shared" si="76"/>
        <v>5</v>
      </c>
      <c r="P1235">
        <f t="shared" si="77"/>
        <v>27.36</v>
      </c>
      <c r="Q1235" s="12" t="s">
        <v>8317</v>
      </c>
      <c r="R1235" t="s">
        <v>8319</v>
      </c>
      <c r="S1235" s="15">
        <f t="shared" si="78"/>
        <v>42090.831273148149</v>
      </c>
      <c r="T1235" s="15">
        <f t="shared" si="79"/>
        <v>42135.831273148149</v>
      </c>
    </row>
    <row r="1236" spans="1:20" ht="48" x14ac:dyDescent="0.2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17">
        <f t="shared" si="76"/>
        <v>5</v>
      </c>
      <c r="P1236">
        <f t="shared" si="77"/>
        <v>115.75</v>
      </c>
      <c r="Q1236" s="12" t="s">
        <v>8317</v>
      </c>
      <c r="R1236" t="s">
        <v>8319</v>
      </c>
      <c r="S1236" s="15">
        <f t="shared" si="78"/>
        <v>42273.090740740736</v>
      </c>
      <c r="T1236" s="15">
        <f t="shared" si="79"/>
        <v>42313.132407407407</v>
      </c>
    </row>
    <row r="1237" spans="1:20" ht="48" x14ac:dyDescent="0.2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17">
        <f t="shared" si="76"/>
        <v>5</v>
      </c>
      <c r="P1237">
        <f t="shared" si="77"/>
        <v>39.17</v>
      </c>
      <c r="Q1237" s="12" t="s">
        <v>8320</v>
      </c>
      <c r="R1237" t="s">
        <v>8322</v>
      </c>
      <c r="S1237" s="15">
        <f t="shared" si="78"/>
        <v>41642.751458333332</v>
      </c>
      <c r="T1237" s="15">
        <f t="shared" si="79"/>
        <v>41672.751458333332</v>
      </c>
    </row>
    <row r="1238" spans="1:20" ht="48" x14ac:dyDescent="0.2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17">
        <f t="shared" ref="O1238:O1301" si="80">ROUND(E1238/D1238*100,0)</f>
        <v>5</v>
      </c>
      <c r="P1238">
        <f t="shared" ref="P1238:P1301" si="81">IFERROR(ROUND(E1238/L1238, 2), 0)</f>
        <v>18</v>
      </c>
      <c r="Q1238" s="12" t="s">
        <v>8323</v>
      </c>
      <c r="R1238" t="s">
        <v>8326</v>
      </c>
      <c r="S1238" s="15">
        <f t="shared" ref="S1238:S1301" si="82">(((J1238/60/60/24)+DATE(1970,1,1)))</f>
        <v>40921.117662037039</v>
      </c>
      <c r="T1238" s="15">
        <f t="shared" ref="T1238:T1301" si="83">(((I1238/60/60/24)+DATE(1970,1,1)))</f>
        <v>40951.117662037039</v>
      </c>
    </row>
    <row r="1239" spans="1:20" ht="48" x14ac:dyDescent="0.2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17">
        <f t="shared" si="80"/>
        <v>5</v>
      </c>
      <c r="P1239">
        <f t="shared" si="81"/>
        <v>27.08</v>
      </c>
      <c r="Q1239" s="12" t="s">
        <v>8323</v>
      </c>
      <c r="R1239" t="s">
        <v>8326</v>
      </c>
      <c r="S1239" s="15">
        <f t="shared" si="82"/>
        <v>41577.561284722222</v>
      </c>
      <c r="T1239" s="15">
        <f t="shared" si="83"/>
        <v>41607.602951388886</v>
      </c>
    </row>
    <row r="1240" spans="1:20" ht="48" x14ac:dyDescent="0.2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17">
        <f t="shared" si="80"/>
        <v>5</v>
      </c>
      <c r="P1240">
        <f t="shared" si="81"/>
        <v>19.600000000000001</v>
      </c>
      <c r="Q1240" s="12" t="s">
        <v>8323</v>
      </c>
      <c r="R1240" t="s">
        <v>8326</v>
      </c>
      <c r="S1240" s="15">
        <f t="shared" si="82"/>
        <v>41944.916215277779</v>
      </c>
      <c r="T1240" s="15">
        <f t="shared" si="83"/>
        <v>41974.957881944443</v>
      </c>
    </row>
    <row r="1241" spans="1:20" ht="32" x14ac:dyDescent="0.2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17">
        <f t="shared" si="80"/>
        <v>5</v>
      </c>
      <c r="P1241">
        <f t="shared" si="81"/>
        <v>15</v>
      </c>
      <c r="Q1241" s="12" t="s">
        <v>8331</v>
      </c>
      <c r="R1241" t="s">
        <v>8332</v>
      </c>
      <c r="S1241" s="15">
        <f t="shared" si="82"/>
        <v>41005.904120370367</v>
      </c>
      <c r="T1241" s="15">
        <f t="shared" si="83"/>
        <v>41035.904120370367</v>
      </c>
    </row>
    <row r="1242" spans="1:20" ht="48" x14ac:dyDescent="0.2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17">
        <f t="shared" si="80"/>
        <v>5</v>
      </c>
      <c r="P1242">
        <f t="shared" si="81"/>
        <v>267.81</v>
      </c>
      <c r="Q1242" s="12" t="s">
        <v>8331</v>
      </c>
      <c r="R1242" t="s">
        <v>8332</v>
      </c>
      <c r="S1242" s="15">
        <f t="shared" si="82"/>
        <v>41486.537268518521</v>
      </c>
      <c r="T1242" s="15">
        <f t="shared" si="83"/>
        <v>41516.537268518521</v>
      </c>
    </row>
    <row r="1243" spans="1:20" ht="48" x14ac:dyDescent="0.2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17">
        <f t="shared" si="80"/>
        <v>5</v>
      </c>
      <c r="P1243">
        <f t="shared" si="81"/>
        <v>17.71</v>
      </c>
      <c r="Q1243" s="12" t="s">
        <v>8331</v>
      </c>
      <c r="R1243" t="s">
        <v>8332</v>
      </c>
      <c r="S1243" s="15">
        <f t="shared" si="82"/>
        <v>41577.045428240745</v>
      </c>
      <c r="T1243" s="15">
        <f t="shared" si="83"/>
        <v>41617.249305555553</v>
      </c>
    </row>
    <row r="1244" spans="1:20" ht="48" x14ac:dyDescent="0.2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17">
        <f t="shared" si="80"/>
        <v>5</v>
      </c>
      <c r="P1244">
        <f t="shared" si="81"/>
        <v>80.3</v>
      </c>
      <c r="Q1244" s="12" t="s">
        <v>8331</v>
      </c>
      <c r="R1244" t="s">
        <v>8332</v>
      </c>
      <c r="S1244" s="15">
        <f t="shared" si="82"/>
        <v>41771.40996527778</v>
      </c>
      <c r="T1244" s="15">
        <f t="shared" si="83"/>
        <v>41801.40996527778</v>
      </c>
    </row>
    <row r="1245" spans="1:20" ht="64" x14ac:dyDescent="0.2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17">
        <f t="shared" si="80"/>
        <v>5</v>
      </c>
      <c r="P1245">
        <f t="shared" si="81"/>
        <v>50</v>
      </c>
      <c r="Q1245" s="12" t="s">
        <v>8331</v>
      </c>
      <c r="R1245" t="s">
        <v>8333</v>
      </c>
      <c r="S1245" s="15">
        <f t="shared" si="82"/>
        <v>42558.989513888882</v>
      </c>
      <c r="T1245" s="15">
        <f t="shared" si="83"/>
        <v>42588.989513888882</v>
      </c>
    </row>
    <row r="1246" spans="1:20" ht="48" x14ac:dyDescent="0.2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17">
        <f t="shared" si="80"/>
        <v>5</v>
      </c>
      <c r="P1246">
        <f t="shared" si="81"/>
        <v>640</v>
      </c>
      <c r="Q1246" s="12" t="s">
        <v>8334</v>
      </c>
      <c r="R1246" t="s">
        <v>8335</v>
      </c>
      <c r="S1246" s="15">
        <f t="shared" si="82"/>
        <v>42275.720219907409</v>
      </c>
      <c r="T1246" s="15">
        <f t="shared" si="83"/>
        <v>42305.720219907409</v>
      </c>
    </row>
    <row r="1247" spans="1:20" ht="32" x14ac:dyDescent="0.2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17">
        <f t="shared" si="80"/>
        <v>5</v>
      </c>
      <c r="P1247">
        <f t="shared" si="81"/>
        <v>24.62</v>
      </c>
      <c r="Q1247" s="12" t="s">
        <v>8320</v>
      </c>
      <c r="R1247" t="s">
        <v>8339</v>
      </c>
      <c r="S1247" s="15">
        <f t="shared" si="82"/>
        <v>41947.063645833332</v>
      </c>
      <c r="T1247" s="15">
        <f t="shared" si="83"/>
        <v>41977.063645833332</v>
      </c>
    </row>
    <row r="1248" spans="1:20" ht="48" x14ac:dyDescent="0.2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17">
        <f t="shared" si="80"/>
        <v>5</v>
      </c>
      <c r="P1248">
        <f t="shared" si="81"/>
        <v>100</v>
      </c>
      <c r="Q1248" s="12" t="s">
        <v>8320</v>
      </c>
      <c r="R1248" t="s">
        <v>8339</v>
      </c>
      <c r="S1248" s="15">
        <f t="shared" si="82"/>
        <v>42360.437152777777</v>
      </c>
      <c r="T1248" s="15">
        <f t="shared" si="83"/>
        <v>42420.437152777777</v>
      </c>
    </row>
    <row r="1249" spans="1:20" ht="48" x14ac:dyDescent="0.2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17">
        <f t="shared" si="80"/>
        <v>5</v>
      </c>
      <c r="P1249">
        <f t="shared" si="81"/>
        <v>15</v>
      </c>
      <c r="Q1249" s="12" t="s">
        <v>8320</v>
      </c>
      <c r="R1249" t="s">
        <v>8339</v>
      </c>
      <c r="S1249" s="15">
        <f t="shared" si="82"/>
        <v>42432.379826388889</v>
      </c>
      <c r="T1249" s="15">
        <f t="shared" si="83"/>
        <v>42462.338159722218</v>
      </c>
    </row>
    <row r="1250" spans="1:20" ht="32" x14ac:dyDescent="0.2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17">
        <f t="shared" si="80"/>
        <v>5</v>
      </c>
      <c r="P1250">
        <f t="shared" si="81"/>
        <v>11.67</v>
      </c>
      <c r="Q1250" s="12" t="s">
        <v>8336</v>
      </c>
      <c r="R1250" t="s">
        <v>8341</v>
      </c>
      <c r="S1250" s="15">
        <f t="shared" si="82"/>
        <v>42185.397673611107</v>
      </c>
      <c r="T1250" s="15">
        <f t="shared" si="83"/>
        <v>42244.508333333331</v>
      </c>
    </row>
    <row r="1251" spans="1:20" ht="48" x14ac:dyDescent="0.2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17">
        <f t="shared" si="80"/>
        <v>5</v>
      </c>
      <c r="P1251">
        <f t="shared" si="81"/>
        <v>41.67</v>
      </c>
      <c r="Q1251" s="12" t="s">
        <v>8320</v>
      </c>
      <c r="R1251" t="s">
        <v>8342</v>
      </c>
      <c r="S1251" s="15">
        <f t="shared" si="82"/>
        <v>42404.033090277779</v>
      </c>
      <c r="T1251" s="15">
        <f t="shared" si="83"/>
        <v>42428.999305555553</v>
      </c>
    </row>
    <row r="1252" spans="1:20" ht="48" x14ac:dyDescent="0.2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17">
        <f t="shared" si="80"/>
        <v>5</v>
      </c>
      <c r="P1252">
        <f t="shared" si="81"/>
        <v>84.33</v>
      </c>
      <c r="Q1252" s="12" t="s">
        <v>8320</v>
      </c>
      <c r="R1252" t="s">
        <v>8342</v>
      </c>
      <c r="S1252" s="15">
        <f t="shared" si="82"/>
        <v>42017.927418981482</v>
      </c>
      <c r="T1252" s="15">
        <f t="shared" si="83"/>
        <v>42052.927418981482</v>
      </c>
    </row>
    <row r="1253" spans="1:20" ht="48" x14ac:dyDescent="0.2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17">
        <f t="shared" si="80"/>
        <v>5</v>
      </c>
      <c r="P1253">
        <f t="shared" si="81"/>
        <v>21.25</v>
      </c>
      <c r="Q1253" s="12" t="s">
        <v>8323</v>
      </c>
      <c r="R1253" t="s">
        <v>8345</v>
      </c>
      <c r="S1253" s="15">
        <f t="shared" si="82"/>
        <v>41841.56381944444</v>
      </c>
      <c r="T1253" s="15">
        <f t="shared" si="83"/>
        <v>41882.818749999999</v>
      </c>
    </row>
    <row r="1254" spans="1:20" ht="48" x14ac:dyDescent="0.2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17">
        <f t="shared" si="80"/>
        <v>5</v>
      </c>
      <c r="P1254">
        <f t="shared" si="81"/>
        <v>109.07</v>
      </c>
      <c r="Q1254" s="12" t="s">
        <v>8336</v>
      </c>
      <c r="R1254" t="s">
        <v>8337</v>
      </c>
      <c r="S1254" s="15">
        <f t="shared" si="82"/>
        <v>42010.674513888895</v>
      </c>
      <c r="T1254" s="15">
        <f t="shared" si="83"/>
        <v>42040.674513888895</v>
      </c>
    </row>
    <row r="1255" spans="1:20" ht="48" x14ac:dyDescent="0.2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17">
        <f t="shared" si="80"/>
        <v>5</v>
      </c>
      <c r="P1255">
        <f t="shared" si="81"/>
        <v>71.59</v>
      </c>
      <c r="Q1255" s="12" t="s">
        <v>8331</v>
      </c>
      <c r="R1255" t="s">
        <v>8333</v>
      </c>
      <c r="S1255" s="15">
        <f t="shared" si="82"/>
        <v>42328.779224537036</v>
      </c>
      <c r="T1255" s="15">
        <f t="shared" si="83"/>
        <v>42353.332638888889</v>
      </c>
    </row>
    <row r="1256" spans="1:20" ht="48" x14ac:dyDescent="0.2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17">
        <f t="shared" si="80"/>
        <v>5</v>
      </c>
      <c r="P1256">
        <f t="shared" si="81"/>
        <v>31.75</v>
      </c>
      <c r="Q1256" s="12" t="s">
        <v>8336</v>
      </c>
      <c r="R1256" t="s">
        <v>8348</v>
      </c>
      <c r="S1256" s="15">
        <f t="shared" si="82"/>
        <v>41799.725289351853</v>
      </c>
      <c r="T1256" s="15">
        <f t="shared" si="83"/>
        <v>41829.725289351853</v>
      </c>
    </row>
    <row r="1257" spans="1:20" ht="48" x14ac:dyDescent="0.2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17">
        <f t="shared" si="80"/>
        <v>5</v>
      </c>
      <c r="P1257">
        <f t="shared" si="81"/>
        <v>8.33</v>
      </c>
      <c r="Q1257" s="12" t="s">
        <v>8331</v>
      </c>
      <c r="R1257" t="s">
        <v>8332</v>
      </c>
      <c r="S1257" s="15">
        <f t="shared" si="82"/>
        <v>42167.207071759258</v>
      </c>
      <c r="T1257" s="15">
        <f t="shared" si="83"/>
        <v>42197.207071759258</v>
      </c>
    </row>
    <row r="1258" spans="1:20" ht="48" x14ac:dyDescent="0.2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17">
        <f t="shared" si="80"/>
        <v>5</v>
      </c>
      <c r="P1258">
        <f t="shared" si="81"/>
        <v>29.04</v>
      </c>
      <c r="Q1258" s="12" t="s">
        <v>8331</v>
      </c>
      <c r="R1258" t="s">
        <v>8332</v>
      </c>
      <c r="S1258" s="15">
        <f t="shared" si="82"/>
        <v>42647.750092592592</v>
      </c>
      <c r="T1258" s="15">
        <f t="shared" si="83"/>
        <v>42677.750092592592</v>
      </c>
    </row>
    <row r="1259" spans="1:20" ht="48" x14ac:dyDescent="0.2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17">
        <f t="shared" si="80"/>
        <v>5</v>
      </c>
      <c r="P1259">
        <f t="shared" si="81"/>
        <v>37.950000000000003</v>
      </c>
      <c r="Q1259" s="12" t="s">
        <v>8320</v>
      </c>
      <c r="R1259" t="s">
        <v>8356</v>
      </c>
      <c r="S1259" s="15">
        <f t="shared" si="82"/>
        <v>40938.062476851854</v>
      </c>
      <c r="T1259" s="15">
        <f t="shared" si="83"/>
        <v>40968.062476851854</v>
      </c>
    </row>
    <row r="1260" spans="1:20" ht="48" x14ac:dyDescent="0.2">
      <c r="A1260">
        <v>3892</v>
      </c>
      <c r="B1260" s="3" t="s">
        <v>3889</v>
      </c>
      <c r="C1260" s="3" t="s">
        <v>8000</v>
      </c>
      <c r="D1260" s="6">
        <v>1000</v>
      </c>
      <c r="E1260" s="8">
        <v>0</v>
      </c>
      <c r="F1260" t="s">
        <v>8220</v>
      </c>
      <c r="G1260" t="s">
        <v>8223</v>
      </c>
      <c r="H1260" t="s">
        <v>8245</v>
      </c>
      <c r="I1260">
        <v>1408863600</v>
      </c>
      <c r="J1260">
        <v>1408203557</v>
      </c>
      <c r="K1260" t="b">
        <v>0</v>
      </c>
      <c r="L1260">
        <v>0</v>
      </c>
      <c r="M1260" t="b">
        <v>0</v>
      </c>
      <c r="N1260" t="s">
        <v>8269</v>
      </c>
      <c r="O1260" s="17">
        <f t="shared" si="80"/>
        <v>0</v>
      </c>
      <c r="P1260">
        <f t="shared" si="81"/>
        <v>0</v>
      </c>
      <c r="Q1260" s="12" t="s">
        <v>8315</v>
      </c>
      <c r="R1260" t="s">
        <v>8316</v>
      </c>
      <c r="S1260" s="15">
        <f t="shared" si="82"/>
        <v>41867.652280092596</v>
      </c>
      <c r="T1260" s="15">
        <f t="shared" si="83"/>
        <v>41875.291666666664</v>
      </c>
    </row>
    <row r="1261" spans="1:20" ht="48" x14ac:dyDescent="0.2">
      <c r="A1261">
        <v>4072</v>
      </c>
      <c r="B1261" s="3" t="s">
        <v>4068</v>
      </c>
      <c r="C1261" s="3" t="s">
        <v>8175</v>
      </c>
      <c r="D1261" s="6">
        <v>1000</v>
      </c>
      <c r="E1261" s="8">
        <v>4</v>
      </c>
      <c r="F1261" t="s">
        <v>8220</v>
      </c>
      <c r="G1261" t="s">
        <v>8224</v>
      </c>
      <c r="H1261" t="s">
        <v>8246</v>
      </c>
      <c r="I1261">
        <v>1408646111</v>
      </c>
      <c r="J1261">
        <v>1403462111</v>
      </c>
      <c r="K1261" t="b">
        <v>0</v>
      </c>
      <c r="L1261">
        <v>2</v>
      </c>
      <c r="M1261" t="b">
        <v>0</v>
      </c>
      <c r="N1261" t="s">
        <v>8269</v>
      </c>
      <c r="O1261" s="17">
        <f t="shared" si="80"/>
        <v>0</v>
      </c>
      <c r="P1261">
        <f t="shared" si="81"/>
        <v>2</v>
      </c>
      <c r="Q1261" s="12" t="s">
        <v>8315</v>
      </c>
      <c r="R1261" t="s">
        <v>8316</v>
      </c>
      <c r="S1261" s="15">
        <f t="shared" si="82"/>
        <v>41812.77443287037</v>
      </c>
      <c r="T1261" s="15">
        <f t="shared" si="83"/>
        <v>41872.77443287037</v>
      </c>
    </row>
    <row r="1262" spans="1:20" ht="48" x14ac:dyDescent="0.2">
      <c r="A1262">
        <v>2841</v>
      </c>
      <c r="B1262" s="3" t="s">
        <v>2841</v>
      </c>
      <c r="C1262" s="3" t="s">
        <v>6951</v>
      </c>
      <c r="D1262" s="6">
        <v>1000</v>
      </c>
      <c r="E1262" s="8">
        <v>10</v>
      </c>
      <c r="F1262" t="s">
        <v>8220</v>
      </c>
      <c r="G1262" t="s">
        <v>8224</v>
      </c>
      <c r="H1262" t="s">
        <v>8246</v>
      </c>
      <c r="I1262">
        <v>1450032297</v>
      </c>
      <c r="J1262">
        <v>1444844697</v>
      </c>
      <c r="K1262" t="b">
        <v>0</v>
      </c>
      <c r="L1262">
        <v>1</v>
      </c>
      <c r="M1262" t="b">
        <v>0</v>
      </c>
      <c r="N1262" t="s">
        <v>8269</v>
      </c>
      <c r="O1262" s="17">
        <f t="shared" si="80"/>
        <v>1</v>
      </c>
      <c r="P1262">
        <f t="shared" si="81"/>
        <v>10</v>
      </c>
      <c r="Q1262" s="12" t="s">
        <v>8315</v>
      </c>
      <c r="R1262" t="s">
        <v>8316</v>
      </c>
      <c r="S1262" s="15">
        <f t="shared" si="82"/>
        <v>42291.739548611105</v>
      </c>
      <c r="T1262" s="15">
        <f t="shared" si="83"/>
        <v>42351.781215277777</v>
      </c>
    </row>
    <row r="1263" spans="1:20" ht="48" x14ac:dyDescent="0.2">
      <c r="A1263">
        <v>3855</v>
      </c>
      <c r="B1263" s="3" t="s">
        <v>3852</v>
      </c>
      <c r="C1263" s="3" t="s">
        <v>7964</v>
      </c>
      <c r="D1263" s="6">
        <v>1000</v>
      </c>
      <c r="E1263" s="8">
        <v>25</v>
      </c>
      <c r="F1263" t="s">
        <v>8220</v>
      </c>
      <c r="G1263" t="s">
        <v>8223</v>
      </c>
      <c r="H1263" t="s">
        <v>8245</v>
      </c>
      <c r="I1263">
        <v>1427408271</v>
      </c>
      <c r="J1263">
        <v>1424819871</v>
      </c>
      <c r="K1263" t="b">
        <v>0</v>
      </c>
      <c r="L1263">
        <v>1</v>
      </c>
      <c r="M1263" t="b">
        <v>0</v>
      </c>
      <c r="N1263" t="s">
        <v>8269</v>
      </c>
      <c r="O1263" s="17">
        <f t="shared" si="80"/>
        <v>3</v>
      </c>
      <c r="P1263">
        <f t="shared" si="81"/>
        <v>25</v>
      </c>
      <c r="Q1263" s="12" t="s">
        <v>8315</v>
      </c>
      <c r="R1263" t="s">
        <v>8316</v>
      </c>
      <c r="S1263" s="15">
        <f t="shared" si="82"/>
        <v>42059.970729166671</v>
      </c>
      <c r="T1263" s="15">
        <f t="shared" si="83"/>
        <v>42089.929062499999</v>
      </c>
    </row>
    <row r="1264" spans="1:20" ht="48" x14ac:dyDescent="0.2">
      <c r="A1264">
        <v>4090</v>
      </c>
      <c r="B1264" s="3" t="s">
        <v>4086</v>
      </c>
      <c r="C1264" s="3" t="s">
        <v>8193</v>
      </c>
      <c r="D1264" s="6">
        <v>1000</v>
      </c>
      <c r="E1264" s="8">
        <v>32</v>
      </c>
      <c r="F1264" t="s">
        <v>8220</v>
      </c>
      <c r="G1264" t="s">
        <v>8223</v>
      </c>
      <c r="H1264" t="s">
        <v>8245</v>
      </c>
      <c r="I1264">
        <v>1438959600</v>
      </c>
      <c r="J1264">
        <v>1437754137</v>
      </c>
      <c r="K1264" t="b">
        <v>0</v>
      </c>
      <c r="L1264">
        <v>3</v>
      </c>
      <c r="M1264" t="b">
        <v>0</v>
      </c>
      <c r="N1264" t="s">
        <v>8269</v>
      </c>
      <c r="O1264" s="17">
        <f t="shared" si="80"/>
        <v>3</v>
      </c>
      <c r="P1264">
        <f t="shared" si="81"/>
        <v>10.67</v>
      </c>
      <c r="Q1264" s="12" t="s">
        <v>8315</v>
      </c>
      <c r="R1264" t="s">
        <v>8316</v>
      </c>
      <c r="S1264" s="15">
        <f t="shared" si="82"/>
        <v>42209.67288194444</v>
      </c>
      <c r="T1264" s="15">
        <f t="shared" si="83"/>
        <v>42223.625</v>
      </c>
    </row>
    <row r="1265" spans="1:20" ht="32" x14ac:dyDescent="0.2">
      <c r="A1265">
        <v>3850</v>
      </c>
      <c r="B1265" s="3" t="s">
        <v>3847</v>
      </c>
      <c r="C1265" s="3" t="s">
        <v>7959</v>
      </c>
      <c r="D1265" s="6">
        <v>1000</v>
      </c>
      <c r="E1265" s="8">
        <v>38</v>
      </c>
      <c r="F1265" t="s">
        <v>8220</v>
      </c>
      <c r="G1265" t="s">
        <v>8223</v>
      </c>
      <c r="H1265" t="s">
        <v>8245</v>
      </c>
      <c r="I1265">
        <v>1420081143</v>
      </c>
      <c r="J1265">
        <v>1417489143</v>
      </c>
      <c r="K1265" t="b">
        <v>1</v>
      </c>
      <c r="L1265">
        <v>4</v>
      </c>
      <c r="M1265" t="b">
        <v>0</v>
      </c>
      <c r="N1265" t="s">
        <v>8269</v>
      </c>
      <c r="O1265" s="17">
        <f t="shared" si="80"/>
        <v>4</v>
      </c>
      <c r="P1265">
        <f t="shared" si="81"/>
        <v>9.5</v>
      </c>
      <c r="Q1265" s="12" t="s">
        <v>8315</v>
      </c>
      <c r="R1265" t="s">
        <v>8316</v>
      </c>
      <c r="S1265" s="15">
        <f t="shared" si="82"/>
        <v>41975.124340277776</v>
      </c>
      <c r="T1265" s="15">
        <f t="shared" si="83"/>
        <v>42005.124340277776</v>
      </c>
    </row>
    <row r="1266" spans="1:20" ht="48" x14ac:dyDescent="0.2">
      <c r="A1266">
        <v>3895</v>
      </c>
      <c r="B1266" s="3" t="s">
        <v>3892</v>
      </c>
      <c r="C1266" s="3" t="s">
        <v>8003</v>
      </c>
      <c r="D1266" s="6">
        <v>1000</v>
      </c>
      <c r="E1266" s="8">
        <v>50</v>
      </c>
      <c r="F1266" t="s">
        <v>8220</v>
      </c>
      <c r="G1266" t="s">
        <v>8223</v>
      </c>
      <c r="H1266" t="s">
        <v>8245</v>
      </c>
      <c r="I1266">
        <v>1425103218</v>
      </c>
      <c r="J1266">
        <v>1422424818</v>
      </c>
      <c r="K1266" t="b">
        <v>0</v>
      </c>
      <c r="L1266">
        <v>1</v>
      </c>
      <c r="M1266" t="b">
        <v>0</v>
      </c>
      <c r="N1266" t="s">
        <v>8269</v>
      </c>
      <c r="O1266" s="17">
        <f t="shared" si="80"/>
        <v>5</v>
      </c>
      <c r="P1266">
        <f t="shared" si="81"/>
        <v>50</v>
      </c>
      <c r="Q1266" s="12" t="s">
        <v>8315</v>
      </c>
      <c r="R1266" t="s">
        <v>8316</v>
      </c>
      <c r="S1266" s="15">
        <f t="shared" si="82"/>
        <v>42032.250208333338</v>
      </c>
      <c r="T1266" s="15">
        <f t="shared" si="83"/>
        <v>42063.250208333338</v>
      </c>
    </row>
    <row r="1267" spans="1:20" ht="48" x14ac:dyDescent="0.2">
      <c r="A1267">
        <v>4086</v>
      </c>
      <c r="B1267" s="3" t="s">
        <v>4082</v>
      </c>
      <c r="C1267" s="3" t="s">
        <v>8189</v>
      </c>
      <c r="D1267" s="6">
        <v>1000</v>
      </c>
      <c r="E1267" s="8">
        <v>47</v>
      </c>
      <c r="F1267" t="s">
        <v>8220</v>
      </c>
      <c r="G1267" t="s">
        <v>8223</v>
      </c>
      <c r="H1267" t="s">
        <v>8245</v>
      </c>
      <c r="I1267">
        <v>1448078400</v>
      </c>
      <c r="J1267">
        <v>1445985299</v>
      </c>
      <c r="K1267" t="b">
        <v>0</v>
      </c>
      <c r="L1267">
        <v>5</v>
      </c>
      <c r="M1267" t="b">
        <v>0</v>
      </c>
      <c r="N1267" t="s">
        <v>8269</v>
      </c>
      <c r="O1267" s="17">
        <f t="shared" si="80"/>
        <v>5</v>
      </c>
      <c r="P1267">
        <f t="shared" si="81"/>
        <v>9.4</v>
      </c>
      <c r="Q1267" s="12" t="s">
        <v>8315</v>
      </c>
      <c r="R1267" t="s">
        <v>8316</v>
      </c>
      <c r="S1267" s="15">
        <f t="shared" si="82"/>
        <v>42304.940960648149</v>
      </c>
      <c r="T1267" s="15">
        <f t="shared" si="83"/>
        <v>42329.166666666672</v>
      </c>
    </row>
    <row r="1268" spans="1:20" ht="48" x14ac:dyDescent="0.2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17">
        <f t="shared" si="80"/>
        <v>5</v>
      </c>
      <c r="P1268">
        <f t="shared" si="81"/>
        <v>1270.22</v>
      </c>
      <c r="Q1268" s="12" t="s">
        <v>8315</v>
      </c>
      <c r="R1268" t="s">
        <v>8355</v>
      </c>
      <c r="S1268" s="15">
        <f t="shared" si="82"/>
        <v>42065.818807870368</v>
      </c>
      <c r="T1268" s="15">
        <f t="shared" si="83"/>
        <v>42125.777141203704</v>
      </c>
    </row>
    <row r="1269" spans="1:20" ht="48" x14ac:dyDescent="0.2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17">
        <f t="shared" si="80"/>
        <v>5</v>
      </c>
      <c r="P1269">
        <f t="shared" si="81"/>
        <v>57.89</v>
      </c>
      <c r="Q1269" s="12" t="s">
        <v>8315</v>
      </c>
      <c r="R1269" t="s">
        <v>8355</v>
      </c>
      <c r="S1269" s="15">
        <f t="shared" si="82"/>
        <v>42615.121921296297</v>
      </c>
      <c r="T1269" s="15">
        <f t="shared" si="83"/>
        <v>42675.121921296297</v>
      </c>
    </row>
    <row r="1270" spans="1:20" ht="48" x14ac:dyDescent="0.2">
      <c r="A1270">
        <v>4008</v>
      </c>
      <c r="B1270" s="3" t="s">
        <v>4004</v>
      </c>
      <c r="C1270" s="3" t="s">
        <v>8113</v>
      </c>
      <c r="D1270" s="6">
        <v>1000</v>
      </c>
      <c r="E1270" s="8">
        <v>60</v>
      </c>
      <c r="F1270" t="s">
        <v>8220</v>
      </c>
      <c r="G1270" t="s">
        <v>8224</v>
      </c>
      <c r="H1270" t="s">
        <v>8246</v>
      </c>
      <c r="I1270">
        <v>1437606507</v>
      </c>
      <c r="J1270">
        <v>1435014507</v>
      </c>
      <c r="K1270" t="b">
        <v>0</v>
      </c>
      <c r="L1270">
        <v>4</v>
      </c>
      <c r="M1270" t="b">
        <v>0</v>
      </c>
      <c r="N1270" t="s">
        <v>8269</v>
      </c>
      <c r="O1270" s="17">
        <f t="shared" si="80"/>
        <v>6</v>
      </c>
      <c r="P1270">
        <f t="shared" si="81"/>
        <v>15</v>
      </c>
      <c r="Q1270" s="12" t="s">
        <v>8315</v>
      </c>
      <c r="R1270" t="s">
        <v>8316</v>
      </c>
      <c r="S1270" s="15">
        <f t="shared" si="82"/>
        <v>42177.964201388888</v>
      </c>
      <c r="T1270" s="15">
        <f t="shared" si="83"/>
        <v>42207.964201388888</v>
      </c>
    </row>
    <row r="1271" spans="1:20" ht="48" x14ac:dyDescent="0.2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17">
        <f t="shared" si="80"/>
        <v>5</v>
      </c>
      <c r="P1271">
        <f t="shared" si="81"/>
        <v>60.13</v>
      </c>
      <c r="Q1271" s="12" t="s">
        <v>8315</v>
      </c>
      <c r="R1271" t="s">
        <v>8357</v>
      </c>
      <c r="S1271" s="15">
        <f t="shared" si="82"/>
        <v>42140.421319444446</v>
      </c>
      <c r="T1271" s="15">
        <f t="shared" si="83"/>
        <v>42171.979166666672</v>
      </c>
    </row>
    <row r="1272" spans="1:20" ht="48" x14ac:dyDescent="0.2">
      <c r="A1272">
        <v>3730</v>
      </c>
      <c r="B1272" s="3" t="s">
        <v>3727</v>
      </c>
      <c r="C1272" s="3" t="s">
        <v>7840</v>
      </c>
      <c r="D1272" s="6">
        <v>1000</v>
      </c>
      <c r="E1272" s="8">
        <v>100</v>
      </c>
      <c r="F1272" t="s">
        <v>8220</v>
      </c>
      <c r="G1272" t="s">
        <v>8223</v>
      </c>
      <c r="H1272" t="s">
        <v>8245</v>
      </c>
      <c r="I1272">
        <v>1439828159</v>
      </c>
      <c r="J1272">
        <v>1437236159</v>
      </c>
      <c r="K1272" t="b">
        <v>0</v>
      </c>
      <c r="L1272">
        <v>1</v>
      </c>
      <c r="M1272" t="b">
        <v>0</v>
      </c>
      <c r="N1272" t="s">
        <v>8269</v>
      </c>
      <c r="O1272" s="17">
        <f t="shared" si="80"/>
        <v>10</v>
      </c>
      <c r="P1272">
        <f t="shared" si="81"/>
        <v>100</v>
      </c>
      <c r="Q1272" s="12" t="s">
        <v>8315</v>
      </c>
      <c r="R1272" t="s">
        <v>8316</v>
      </c>
      <c r="S1272" s="15">
        <f t="shared" si="82"/>
        <v>42203.677766203706</v>
      </c>
      <c r="T1272" s="15">
        <f t="shared" si="83"/>
        <v>42233.677766203706</v>
      </c>
    </row>
    <row r="1273" spans="1:20" ht="48" x14ac:dyDescent="0.2">
      <c r="A1273">
        <v>4103</v>
      </c>
      <c r="B1273" s="3" t="s">
        <v>4099</v>
      </c>
      <c r="C1273" s="3" t="s">
        <v>8206</v>
      </c>
      <c r="D1273" s="6">
        <v>1000</v>
      </c>
      <c r="E1273" s="8">
        <v>100</v>
      </c>
      <c r="F1273" t="s">
        <v>8220</v>
      </c>
      <c r="G1273" t="s">
        <v>8223</v>
      </c>
      <c r="H1273" t="s">
        <v>8245</v>
      </c>
      <c r="I1273">
        <v>1440613920</v>
      </c>
      <c r="J1273">
        <v>1435953566</v>
      </c>
      <c r="K1273" t="b">
        <v>0</v>
      </c>
      <c r="L1273">
        <v>6</v>
      </c>
      <c r="M1273" t="b">
        <v>0</v>
      </c>
      <c r="N1273" t="s">
        <v>8269</v>
      </c>
      <c r="O1273" s="17">
        <f t="shared" si="80"/>
        <v>10</v>
      </c>
      <c r="P1273">
        <f t="shared" si="81"/>
        <v>16.670000000000002</v>
      </c>
      <c r="Q1273" s="12" t="s">
        <v>8315</v>
      </c>
      <c r="R1273" t="s">
        <v>8316</v>
      </c>
      <c r="S1273" s="15">
        <f t="shared" si="82"/>
        <v>42188.83293981482</v>
      </c>
      <c r="T1273" s="15">
        <f t="shared" si="83"/>
        <v>42242.772222222222</v>
      </c>
    </row>
    <row r="1274" spans="1:20" ht="48" x14ac:dyDescent="0.2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17">
        <f t="shared" si="80"/>
        <v>5</v>
      </c>
      <c r="P1274">
        <f t="shared" si="81"/>
        <v>88.64</v>
      </c>
      <c r="Q1274" s="12" t="s">
        <v>8315</v>
      </c>
      <c r="R1274" t="s">
        <v>8357</v>
      </c>
      <c r="S1274" s="15">
        <f t="shared" si="82"/>
        <v>42682.67768518519</v>
      </c>
      <c r="T1274" s="15">
        <f t="shared" si="83"/>
        <v>42712.67768518519</v>
      </c>
    </row>
    <row r="1275" spans="1:20" ht="32" x14ac:dyDescent="0.2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17">
        <f t="shared" si="80"/>
        <v>5</v>
      </c>
      <c r="P1275">
        <f t="shared" si="81"/>
        <v>25</v>
      </c>
      <c r="Q1275" s="12" t="s">
        <v>8315</v>
      </c>
      <c r="R1275" t="s">
        <v>8357</v>
      </c>
      <c r="S1275" s="15">
        <f t="shared" si="82"/>
        <v>42756.018506944441</v>
      </c>
      <c r="T1275" s="15">
        <f t="shared" si="83"/>
        <v>42786.018506944441</v>
      </c>
    </row>
    <row r="1276" spans="1:20" ht="32" x14ac:dyDescent="0.2">
      <c r="A1276">
        <v>3907</v>
      </c>
      <c r="B1276" s="3" t="s">
        <v>3904</v>
      </c>
      <c r="C1276" s="3" t="s">
        <v>8015</v>
      </c>
      <c r="D1276" s="6">
        <v>1000</v>
      </c>
      <c r="E1276" s="8">
        <v>153</v>
      </c>
      <c r="F1276" t="s">
        <v>8220</v>
      </c>
      <c r="G1276" t="s">
        <v>8223</v>
      </c>
      <c r="H1276" t="s">
        <v>8245</v>
      </c>
      <c r="I1276">
        <v>1414354080</v>
      </c>
      <c r="J1276">
        <v>1411587606</v>
      </c>
      <c r="K1276" t="b">
        <v>0</v>
      </c>
      <c r="L1276">
        <v>4</v>
      </c>
      <c r="M1276" t="b">
        <v>0</v>
      </c>
      <c r="N1276" t="s">
        <v>8269</v>
      </c>
      <c r="O1276" s="17">
        <f t="shared" si="80"/>
        <v>15</v>
      </c>
      <c r="P1276">
        <f t="shared" si="81"/>
        <v>38.25</v>
      </c>
      <c r="Q1276" s="12" t="s">
        <v>8315</v>
      </c>
      <c r="R1276" t="s">
        <v>8316</v>
      </c>
      <c r="S1276" s="15">
        <f t="shared" si="82"/>
        <v>41906.819513888891</v>
      </c>
      <c r="T1276" s="15">
        <f t="shared" si="83"/>
        <v>41938.838888888888</v>
      </c>
    </row>
    <row r="1277" spans="1:20" ht="32" x14ac:dyDescent="0.2">
      <c r="A1277">
        <v>4070</v>
      </c>
      <c r="B1277" s="3" t="s">
        <v>4066</v>
      </c>
      <c r="C1277" s="3" t="s">
        <v>8173</v>
      </c>
      <c r="D1277" s="6">
        <v>1000</v>
      </c>
      <c r="E1277" s="8">
        <v>165</v>
      </c>
      <c r="F1277" t="s">
        <v>8220</v>
      </c>
      <c r="G1277" t="s">
        <v>8223</v>
      </c>
      <c r="H1277" t="s">
        <v>8245</v>
      </c>
      <c r="I1277">
        <v>1425178800</v>
      </c>
      <c r="J1277">
        <v>1422374420</v>
      </c>
      <c r="K1277" t="b">
        <v>0</v>
      </c>
      <c r="L1277">
        <v>6</v>
      </c>
      <c r="M1277" t="b">
        <v>0</v>
      </c>
      <c r="N1277" t="s">
        <v>8269</v>
      </c>
      <c r="O1277" s="17">
        <f t="shared" si="80"/>
        <v>17</v>
      </c>
      <c r="P1277">
        <f t="shared" si="81"/>
        <v>27.5</v>
      </c>
      <c r="Q1277" s="12" t="s">
        <v>8315</v>
      </c>
      <c r="R1277" t="s">
        <v>8316</v>
      </c>
      <c r="S1277" s="15">
        <f t="shared" si="82"/>
        <v>42031.666898148149</v>
      </c>
      <c r="T1277" s="15">
        <f t="shared" si="83"/>
        <v>42064.125</v>
      </c>
    </row>
    <row r="1278" spans="1:20" ht="32" x14ac:dyDescent="0.2">
      <c r="A1278">
        <v>3972</v>
      </c>
      <c r="B1278" s="3" t="s">
        <v>3969</v>
      </c>
      <c r="C1278" s="3" t="s">
        <v>8079</v>
      </c>
      <c r="D1278" s="6">
        <v>1000</v>
      </c>
      <c r="E1278" s="8">
        <v>211</v>
      </c>
      <c r="F1278" t="s">
        <v>8220</v>
      </c>
      <c r="G1278" t="s">
        <v>8223</v>
      </c>
      <c r="H1278" t="s">
        <v>8245</v>
      </c>
      <c r="I1278">
        <v>1423186634</v>
      </c>
      <c r="J1278">
        <v>1418002634</v>
      </c>
      <c r="K1278" t="b">
        <v>0</v>
      </c>
      <c r="L1278">
        <v>8</v>
      </c>
      <c r="M1278" t="b">
        <v>0</v>
      </c>
      <c r="N1278" t="s">
        <v>8269</v>
      </c>
      <c r="O1278" s="17">
        <f t="shared" si="80"/>
        <v>21</v>
      </c>
      <c r="P1278">
        <f t="shared" si="81"/>
        <v>26.38</v>
      </c>
      <c r="Q1278" s="12" t="s">
        <v>8315</v>
      </c>
      <c r="R1278" t="s">
        <v>8316</v>
      </c>
      <c r="S1278" s="15">
        <f t="shared" si="82"/>
        <v>41981.067523148144</v>
      </c>
      <c r="T1278" s="15">
        <f t="shared" si="83"/>
        <v>42041.067523148144</v>
      </c>
    </row>
    <row r="1279" spans="1:20" ht="48" x14ac:dyDescent="0.2">
      <c r="A1279">
        <v>3134</v>
      </c>
      <c r="B1279" s="3" t="s">
        <v>3134</v>
      </c>
      <c r="C1279" s="3" t="s">
        <v>7244</v>
      </c>
      <c r="D1279" s="6">
        <v>1000</v>
      </c>
      <c r="E1279" s="8">
        <v>225</v>
      </c>
      <c r="F1279" t="s">
        <v>8221</v>
      </c>
      <c r="G1279" t="s">
        <v>8224</v>
      </c>
      <c r="H1279" t="s">
        <v>8246</v>
      </c>
      <c r="I1279">
        <v>1490631419</v>
      </c>
      <c r="J1279">
        <v>1488820619</v>
      </c>
      <c r="K1279" t="b">
        <v>0</v>
      </c>
      <c r="L1279">
        <v>12</v>
      </c>
      <c r="M1279" t="b">
        <v>0</v>
      </c>
      <c r="N1279" t="s">
        <v>8269</v>
      </c>
      <c r="O1279" s="17">
        <f t="shared" si="80"/>
        <v>23</v>
      </c>
      <c r="P1279">
        <f t="shared" si="81"/>
        <v>18.75</v>
      </c>
      <c r="Q1279" s="12" t="s">
        <v>8315</v>
      </c>
      <c r="R1279" t="s">
        <v>8316</v>
      </c>
      <c r="S1279" s="15">
        <f t="shared" si="82"/>
        <v>42800.720127314817</v>
      </c>
      <c r="T1279" s="15">
        <f t="shared" si="83"/>
        <v>42821.678460648152</v>
      </c>
    </row>
    <row r="1280" spans="1:20" ht="48" x14ac:dyDescent="0.2">
      <c r="A1280">
        <v>3974</v>
      </c>
      <c r="B1280" s="3" t="s">
        <v>3971</v>
      </c>
      <c r="C1280" s="3" t="s">
        <v>8081</v>
      </c>
      <c r="D1280" s="6">
        <v>1000</v>
      </c>
      <c r="E1280" s="8">
        <v>320</v>
      </c>
      <c r="F1280" t="s">
        <v>8220</v>
      </c>
      <c r="G1280" t="s">
        <v>8224</v>
      </c>
      <c r="H1280" t="s">
        <v>8246</v>
      </c>
      <c r="I1280">
        <v>1464872848</v>
      </c>
      <c r="J1280">
        <v>1462280848</v>
      </c>
      <c r="K1280" t="b">
        <v>0</v>
      </c>
      <c r="L1280">
        <v>11</v>
      </c>
      <c r="M1280" t="b">
        <v>0</v>
      </c>
      <c r="N1280" t="s">
        <v>8269</v>
      </c>
      <c r="O1280" s="17">
        <f t="shared" si="80"/>
        <v>32</v>
      </c>
      <c r="P1280">
        <f t="shared" si="81"/>
        <v>29.09</v>
      </c>
      <c r="Q1280" s="12" t="s">
        <v>8315</v>
      </c>
      <c r="R1280" t="s">
        <v>8316</v>
      </c>
      <c r="S1280" s="15">
        <f t="shared" si="82"/>
        <v>42493.546851851846</v>
      </c>
      <c r="T1280" s="15">
        <f t="shared" si="83"/>
        <v>42523.546851851846</v>
      </c>
    </row>
    <row r="1281" spans="1:20" ht="48" x14ac:dyDescent="0.2">
      <c r="A1281">
        <v>2854</v>
      </c>
      <c r="B1281" s="3" t="s">
        <v>2854</v>
      </c>
      <c r="C1281" s="3" t="s">
        <v>6964</v>
      </c>
      <c r="D1281" s="6">
        <v>1000</v>
      </c>
      <c r="E1281" s="8">
        <v>417</v>
      </c>
      <c r="F1281" t="s">
        <v>8220</v>
      </c>
      <c r="G1281" t="s">
        <v>8224</v>
      </c>
      <c r="H1281" t="s">
        <v>8246</v>
      </c>
      <c r="I1281">
        <v>1431018719</v>
      </c>
      <c r="J1281">
        <v>1429290719</v>
      </c>
      <c r="K1281" t="b">
        <v>0</v>
      </c>
      <c r="L1281">
        <v>14</v>
      </c>
      <c r="M1281" t="b">
        <v>0</v>
      </c>
      <c r="N1281" t="s">
        <v>8269</v>
      </c>
      <c r="O1281" s="17">
        <f t="shared" si="80"/>
        <v>42</v>
      </c>
      <c r="P1281">
        <f t="shared" si="81"/>
        <v>29.79</v>
      </c>
      <c r="Q1281" s="12" t="s">
        <v>8315</v>
      </c>
      <c r="R1281" t="s">
        <v>8316</v>
      </c>
      <c r="S1281" s="15">
        <f t="shared" si="82"/>
        <v>42111.71665509259</v>
      </c>
      <c r="T1281" s="15">
        <f t="shared" si="83"/>
        <v>42131.71665509259</v>
      </c>
    </row>
    <row r="1282" spans="1:20" ht="48" x14ac:dyDescent="0.2">
      <c r="A1282">
        <v>2915</v>
      </c>
      <c r="B1282" s="3" t="s">
        <v>2915</v>
      </c>
      <c r="C1282" s="3" t="s">
        <v>7025</v>
      </c>
      <c r="D1282" s="6">
        <v>1000</v>
      </c>
      <c r="E1282" s="8">
        <v>611</v>
      </c>
      <c r="F1282" t="s">
        <v>8220</v>
      </c>
      <c r="G1282" t="s">
        <v>8224</v>
      </c>
      <c r="H1282" t="s">
        <v>8246</v>
      </c>
      <c r="I1282">
        <v>1458117190</v>
      </c>
      <c r="J1282">
        <v>1455528790</v>
      </c>
      <c r="K1282" t="b">
        <v>0</v>
      </c>
      <c r="L1282">
        <v>3</v>
      </c>
      <c r="M1282" t="b">
        <v>0</v>
      </c>
      <c r="N1282" t="s">
        <v>8269</v>
      </c>
      <c r="O1282" s="17">
        <f t="shared" si="80"/>
        <v>61</v>
      </c>
      <c r="P1282">
        <f t="shared" si="81"/>
        <v>203.67</v>
      </c>
      <c r="Q1282" s="12" t="s">
        <v>8315</v>
      </c>
      <c r="R1282" t="s">
        <v>8316</v>
      </c>
      <c r="S1282" s="15">
        <f t="shared" si="82"/>
        <v>42415.398032407407</v>
      </c>
      <c r="T1282" s="15">
        <f t="shared" si="83"/>
        <v>42445.356365740736</v>
      </c>
    </row>
    <row r="1283" spans="1:20" ht="48" x14ac:dyDescent="0.2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17">
        <f t="shared" si="80"/>
        <v>6</v>
      </c>
      <c r="P1283">
        <f t="shared" si="81"/>
        <v>106.69</v>
      </c>
      <c r="Q1283" s="12" t="s">
        <v>8308</v>
      </c>
      <c r="R1283" t="s">
        <v>8311</v>
      </c>
      <c r="S1283" s="15">
        <f t="shared" si="82"/>
        <v>42135.589548611111</v>
      </c>
      <c r="T1283" s="15">
        <f t="shared" si="83"/>
        <v>42166.083333333328</v>
      </c>
    </row>
    <row r="1284" spans="1:20" ht="48" x14ac:dyDescent="0.2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17">
        <f t="shared" si="80"/>
        <v>6</v>
      </c>
      <c r="P1284">
        <f t="shared" si="81"/>
        <v>49.88</v>
      </c>
      <c r="Q1284" s="12" t="s">
        <v>8308</v>
      </c>
      <c r="R1284" t="s">
        <v>8312</v>
      </c>
      <c r="S1284" s="15">
        <f t="shared" si="82"/>
        <v>41855.777905092589</v>
      </c>
      <c r="T1284" s="15">
        <f t="shared" si="83"/>
        <v>41880.777905092589</v>
      </c>
    </row>
    <row r="1285" spans="1:20" ht="16" x14ac:dyDescent="0.2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17">
        <f t="shared" si="80"/>
        <v>6</v>
      </c>
      <c r="P1285">
        <f t="shared" si="81"/>
        <v>220</v>
      </c>
      <c r="Q1285" s="12" t="s">
        <v>8308</v>
      </c>
      <c r="R1285" t="s">
        <v>8312</v>
      </c>
      <c r="S1285" s="15">
        <f t="shared" si="82"/>
        <v>42570.91133101852</v>
      </c>
      <c r="T1285" s="15">
        <f t="shared" si="83"/>
        <v>42600.91133101852</v>
      </c>
    </row>
    <row r="1286" spans="1:20" ht="32" x14ac:dyDescent="0.2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17">
        <f t="shared" si="80"/>
        <v>6</v>
      </c>
      <c r="P1286">
        <f t="shared" si="81"/>
        <v>52</v>
      </c>
      <c r="Q1286" s="12" t="s">
        <v>8308</v>
      </c>
      <c r="R1286" t="s">
        <v>8314</v>
      </c>
      <c r="S1286" s="15">
        <f t="shared" si="82"/>
        <v>41778.766724537039</v>
      </c>
      <c r="T1286" s="15">
        <f t="shared" si="83"/>
        <v>41806.916666666664</v>
      </c>
    </row>
    <row r="1287" spans="1:20" ht="48" x14ac:dyDescent="0.2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17">
        <f t="shared" si="80"/>
        <v>6</v>
      </c>
      <c r="P1287">
        <f t="shared" si="81"/>
        <v>87.14</v>
      </c>
      <c r="Q1287" s="12" t="s">
        <v>8308</v>
      </c>
      <c r="R1287" t="s">
        <v>8314</v>
      </c>
      <c r="S1287" s="15">
        <f t="shared" si="82"/>
        <v>41162.672326388885</v>
      </c>
      <c r="T1287" s="15">
        <f t="shared" si="83"/>
        <v>41192.672326388885</v>
      </c>
    </row>
    <row r="1288" spans="1:20" ht="48" x14ac:dyDescent="0.2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17">
        <f t="shared" si="80"/>
        <v>6</v>
      </c>
      <c r="P1288">
        <f t="shared" si="81"/>
        <v>37.89</v>
      </c>
      <c r="Q1288" s="12" t="s">
        <v>8317</v>
      </c>
      <c r="R1288" t="s">
        <v>8318</v>
      </c>
      <c r="S1288" s="15">
        <f t="shared" si="82"/>
        <v>42532.774745370371</v>
      </c>
      <c r="T1288" s="15">
        <f t="shared" si="83"/>
        <v>42552.774745370371</v>
      </c>
    </row>
    <row r="1289" spans="1:20" ht="48" x14ac:dyDescent="0.2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17">
        <f t="shared" si="80"/>
        <v>6</v>
      </c>
      <c r="P1289">
        <f t="shared" si="81"/>
        <v>119.57</v>
      </c>
      <c r="Q1289" s="12" t="s">
        <v>8317</v>
      </c>
      <c r="R1289" t="s">
        <v>8319</v>
      </c>
      <c r="S1289" s="15">
        <f t="shared" si="82"/>
        <v>42711.950798611113</v>
      </c>
      <c r="T1289" s="15">
        <f t="shared" si="83"/>
        <v>42766.98055555555</v>
      </c>
    </row>
    <row r="1290" spans="1:20" ht="48" x14ac:dyDescent="0.2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17">
        <f t="shared" si="80"/>
        <v>6</v>
      </c>
      <c r="P1290">
        <f t="shared" si="81"/>
        <v>41.67</v>
      </c>
      <c r="Q1290" s="12" t="s">
        <v>8323</v>
      </c>
      <c r="R1290" t="s">
        <v>8326</v>
      </c>
      <c r="S1290" s="15">
        <f t="shared" si="82"/>
        <v>40937.679560185185</v>
      </c>
      <c r="T1290" s="15">
        <f t="shared" si="83"/>
        <v>40969.207638888889</v>
      </c>
    </row>
    <row r="1291" spans="1:20" ht="48" x14ac:dyDescent="0.2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17">
        <f t="shared" si="80"/>
        <v>6</v>
      </c>
      <c r="P1291">
        <f t="shared" si="81"/>
        <v>60</v>
      </c>
      <c r="Q1291" s="12" t="s">
        <v>8323</v>
      </c>
      <c r="R1291" t="s">
        <v>8326</v>
      </c>
      <c r="S1291" s="15">
        <f t="shared" si="82"/>
        <v>41711.169085648151</v>
      </c>
      <c r="T1291" s="15">
        <f t="shared" si="83"/>
        <v>41771.169085648151</v>
      </c>
    </row>
    <row r="1292" spans="1:20" ht="48" x14ac:dyDescent="0.2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17">
        <f t="shared" si="80"/>
        <v>6</v>
      </c>
      <c r="P1292">
        <f t="shared" si="81"/>
        <v>182.62</v>
      </c>
      <c r="Q1292" s="12" t="s">
        <v>8317</v>
      </c>
      <c r="R1292" t="s">
        <v>8319</v>
      </c>
      <c r="S1292" s="15">
        <f t="shared" si="82"/>
        <v>42586.295138888891</v>
      </c>
      <c r="T1292" s="15">
        <f t="shared" si="83"/>
        <v>42626.295138888891</v>
      </c>
    </row>
    <row r="1293" spans="1:20" ht="48" x14ac:dyDescent="0.2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17">
        <f t="shared" si="80"/>
        <v>6</v>
      </c>
      <c r="P1293">
        <f t="shared" si="81"/>
        <v>82.09</v>
      </c>
      <c r="Q1293" s="12" t="s">
        <v>8317</v>
      </c>
      <c r="R1293" t="s">
        <v>8319</v>
      </c>
      <c r="S1293" s="15">
        <f t="shared" si="82"/>
        <v>42339.967708333337</v>
      </c>
      <c r="T1293" s="15">
        <f t="shared" si="83"/>
        <v>42369.958333333328</v>
      </c>
    </row>
    <row r="1294" spans="1:20" ht="48" x14ac:dyDescent="0.2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17">
        <f t="shared" si="80"/>
        <v>6</v>
      </c>
      <c r="P1294">
        <f t="shared" si="81"/>
        <v>29.25</v>
      </c>
      <c r="Q1294" s="12" t="s">
        <v>8317</v>
      </c>
      <c r="R1294" t="s">
        <v>8319</v>
      </c>
      <c r="S1294" s="15">
        <f t="shared" si="82"/>
        <v>41977.040185185186</v>
      </c>
      <c r="T1294" s="15">
        <f t="shared" si="83"/>
        <v>41985.299305555556</v>
      </c>
    </row>
    <row r="1295" spans="1:20" ht="48" x14ac:dyDescent="0.2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17">
        <f t="shared" si="80"/>
        <v>6</v>
      </c>
      <c r="P1295">
        <f t="shared" si="81"/>
        <v>113.57</v>
      </c>
      <c r="Q1295" s="12" t="s">
        <v>8331</v>
      </c>
      <c r="R1295" t="s">
        <v>8332</v>
      </c>
      <c r="S1295" s="15">
        <f t="shared" si="82"/>
        <v>41613.172974537039</v>
      </c>
      <c r="T1295" s="15">
        <f t="shared" si="83"/>
        <v>41643.172974537039</v>
      </c>
    </row>
    <row r="1296" spans="1:20" ht="48" x14ac:dyDescent="0.2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17">
        <f t="shared" si="80"/>
        <v>6</v>
      </c>
      <c r="P1296">
        <f t="shared" si="81"/>
        <v>45</v>
      </c>
      <c r="Q1296" s="12" t="s">
        <v>8331</v>
      </c>
      <c r="R1296" t="s">
        <v>8333</v>
      </c>
      <c r="S1296" s="15">
        <f t="shared" si="82"/>
        <v>42327.671631944439</v>
      </c>
      <c r="T1296" s="15">
        <f t="shared" si="83"/>
        <v>42357.671631944439</v>
      </c>
    </row>
    <row r="1297" spans="1:20" ht="16" x14ac:dyDescent="0.2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17">
        <f t="shared" si="80"/>
        <v>6</v>
      </c>
      <c r="P1297">
        <f t="shared" si="81"/>
        <v>60.73</v>
      </c>
      <c r="Q1297" s="12" t="s">
        <v>8334</v>
      </c>
      <c r="R1297" t="s">
        <v>8335</v>
      </c>
      <c r="S1297" s="15">
        <f t="shared" si="82"/>
        <v>42109.709629629629</v>
      </c>
      <c r="T1297" s="15">
        <f t="shared" si="83"/>
        <v>42139.709629629629</v>
      </c>
    </row>
    <row r="1298" spans="1:20" ht="48" x14ac:dyDescent="0.2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17">
        <f t="shared" si="80"/>
        <v>6</v>
      </c>
      <c r="P1298">
        <f t="shared" si="81"/>
        <v>340</v>
      </c>
      <c r="Q1298" s="12" t="s">
        <v>8334</v>
      </c>
      <c r="R1298" t="s">
        <v>8335</v>
      </c>
      <c r="S1298" s="15">
        <f t="shared" si="82"/>
        <v>42605.053993055553</v>
      </c>
      <c r="T1298" s="15">
        <f t="shared" si="83"/>
        <v>42635.053993055553</v>
      </c>
    </row>
    <row r="1299" spans="1:20" ht="48" x14ac:dyDescent="0.2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17">
        <f t="shared" si="80"/>
        <v>6</v>
      </c>
      <c r="P1299">
        <f t="shared" si="81"/>
        <v>46.63</v>
      </c>
      <c r="Q1299" s="12" t="s">
        <v>8334</v>
      </c>
      <c r="R1299" t="s">
        <v>8335</v>
      </c>
      <c r="S1299" s="15">
        <f t="shared" si="82"/>
        <v>42468.84174768519</v>
      </c>
      <c r="T1299" s="15">
        <f t="shared" si="83"/>
        <v>42498.84174768519</v>
      </c>
    </row>
    <row r="1300" spans="1:20" ht="48" x14ac:dyDescent="0.2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17">
        <f t="shared" si="80"/>
        <v>6</v>
      </c>
      <c r="P1300">
        <f t="shared" si="81"/>
        <v>603.53</v>
      </c>
      <c r="Q1300" s="12" t="s">
        <v>8317</v>
      </c>
      <c r="R1300" t="s">
        <v>8319</v>
      </c>
      <c r="S1300" s="15">
        <f t="shared" si="82"/>
        <v>42520.235486111109</v>
      </c>
      <c r="T1300" s="15">
        <f t="shared" si="83"/>
        <v>42572.583333333328</v>
      </c>
    </row>
    <row r="1301" spans="1:20" ht="48" x14ac:dyDescent="0.2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17">
        <f t="shared" si="80"/>
        <v>6</v>
      </c>
      <c r="P1301">
        <f t="shared" si="81"/>
        <v>28.13</v>
      </c>
      <c r="Q1301" s="12" t="s">
        <v>8323</v>
      </c>
      <c r="R1301" t="s">
        <v>8345</v>
      </c>
      <c r="S1301" s="15">
        <f t="shared" si="82"/>
        <v>41922.783229166671</v>
      </c>
      <c r="T1301" s="15">
        <f t="shared" si="83"/>
        <v>41952.824895833335</v>
      </c>
    </row>
    <row r="1302" spans="1:20" ht="48" x14ac:dyDescent="0.2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17">
        <f t="shared" ref="O1302:O1365" si="84">ROUND(E1302/D1302*100,0)</f>
        <v>6</v>
      </c>
      <c r="P1302">
        <f t="shared" ref="P1302:P1365" si="85">IFERROR(ROUND(E1302/L1302, 2), 0)</f>
        <v>98.79</v>
      </c>
      <c r="Q1302" s="12" t="s">
        <v>8336</v>
      </c>
      <c r="R1302" t="s">
        <v>8337</v>
      </c>
      <c r="S1302" s="15">
        <f t="shared" ref="S1302:S1365" si="86">(((J1302/60/60/24)+DATE(1970,1,1)))</f>
        <v>41978.760393518518</v>
      </c>
      <c r="T1302" s="15">
        <f t="shared" ref="T1302:T1365" si="87">(((I1302/60/60/24)+DATE(1970,1,1)))</f>
        <v>42023.760393518518</v>
      </c>
    </row>
    <row r="1303" spans="1:20" ht="48" x14ac:dyDescent="0.2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17">
        <f t="shared" si="84"/>
        <v>6</v>
      </c>
      <c r="P1303">
        <f t="shared" si="85"/>
        <v>50.08</v>
      </c>
      <c r="Q1303" s="12" t="s">
        <v>8331</v>
      </c>
      <c r="R1303" t="s">
        <v>8332</v>
      </c>
      <c r="S1303" s="15">
        <f t="shared" si="86"/>
        <v>42340.701504629629</v>
      </c>
      <c r="T1303" s="15">
        <f t="shared" si="87"/>
        <v>42368.701504629629</v>
      </c>
    </row>
    <row r="1304" spans="1:20" ht="48" x14ac:dyDescent="0.2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17">
        <f t="shared" si="84"/>
        <v>6</v>
      </c>
      <c r="P1304">
        <f t="shared" si="85"/>
        <v>12.14</v>
      </c>
      <c r="Q1304" s="12" t="s">
        <v>8334</v>
      </c>
      <c r="R1304" t="s">
        <v>8335</v>
      </c>
      <c r="S1304" s="15">
        <f t="shared" si="86"/>
        <v>42510.341631944444</v>
      </c>
      <c r="T1304" s="15">
        <f t="shared" si="87"/>
        <v>42540.341631944444</v>
      </c>
    </row>
    <row r="1305" spans="1:20" ht="48" x14ac:dyDescent="0.2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17">
        <f t="shared" si="84"/>
        <v>6</v>
      </c>
      <c r="P1305">
        <f t="shared" si="85"/>
        <v>41.58</v>
      </c>
      <c r="Q1305" s="12" t="s">
        <v>8317</v>
      </c>
      <c r="R1305" t="s">
        <v>8354</v>
      </c>
      <c r="S1305" s="15">
        <f t="shared" si="86"/>
        <v>41821.020601851851</v>
      </c>
      <c r="T1305" s="15">
        <f t="shared" si="87"/>
        <v>41849.020601851851</v>
      </c>
    </row>
    <row r="1306" spans="1:20" ht="48" x14ac:dyDescent="0.2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17">
        <f t="shared" si="84"/>
        <v>6</v>
      </c>
      <c r="P1306">
        <f t="shared" si="85"/>
        <v>89.21</v>
      </c>
      <c r="Q1306" s="12" t="s">
        <v>8334</v>
      </c>
      <c r="R1306" t="s">
        <v>8335</v>
      </c>
      <c r="S1306" s="15">
        <f t="shared" si="86"/>
        <v>41964.844444444447</v>
      </c>
      <c r="T1306" s="15">
        <f t="shared" si="87"/>
        <v>41998.844444444447</v>
      </c>
    </row>
    <row r="1307" spans="1:20" ht="48" x14ac:dyDescent="0.2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17">
        <f t="shared" si="84"/>
        <v>6</v>
      </c>
      <c r="P1307">
        <f t="shared" si="85"/>
        <v>163.57</v>
      </c>
      <c r="Q1307" s="12" t="s">
        <v>8315</v>
      </c>
      <c r="R1307" t="s">
        <v>8355</v>
      </c>
      <c r="S1307" s="15">
        <f t="shared" si="86"/>
        <v>42787.862430555557</v>
      </c>
      <c r="T1307" s="15">
        <f t="shared" si="87"/>
        <v>42830.820763888885</v>
      </c>
    </row>
    <row r="1308" spans="1:20" ht="80" x14ac:dyDescent="0.2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17">
        <f t="shared" si="84"/>
        <v>6</v>
      </c>
      <c r="P1308">
        <f t="shared" si="85"/>
        <v>18.329999999999998</v>
      </c>
      <c r="Q1308" s="12" t="s">
        <v>8315</v>
      </c>
      <c r="R1308" t="s">
        <v>8357</v>
      </c>
      <c r="S1308" s="15">
        <f t="shared" si="86"/>
        <v>42104.781597222223</v>
      </c>
      <c r="T1308" s="15">
        <f t="shared" si="87"/>
        <v>42134.781597222223</v>
      </c>
    </row>
    <row r="1309" spans="1:20" ht="48" x14ac:dyDescent="0.2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17">
        <f t="shared" si="84"/>
        <v>6</v>
      </c>
      <c r="P1309">
        <f t="shared" si="85"/>
        <v>15</v>
      </c>
      <c r="Q1309" s="12" t="s">
        <v>8315</v>
      </c>
      <c r="R1309" t="s">
        <v>8357</v>
      </c>
      <c r="S1309" s="15">
        <f t="shared" si="86"/>
        <v>42598.749155092592</v>
      </c>
      <c r="T1309" s="15">
        <f t="shared" si="87"/>
        <v>42643.749155092592</v>
      </c>
    </row>
    <row r="1310" spans="1:20" ht="48" x14ac:dyDescent="0.2">
      <c r="A1310">
        <v>2821</v>
      </c>
      <c r="B1310" s="3" t="s">
        <v>2821</v>
      </c>
      <c r="C1310" s="3" t="s">
        <v>6931</v>
      </c>
      <c r="D1310" s="6">
        <v>1000</v>
      </c>
      <c r="E1310" s="8">
        <v>1000</v>
      </c>
      <c r="F1310" t="s">
        <v>8218</v>
      </c>
      <c r="G1310" t="s">
        <v>8224</v>
      </c>
      <c r="H1310" t="s">
        <v>8246</v>
      </c>
      <c r="I1310">
        <v>1411510135</v>
      </c>
      <c r="J1310">
        <v>1408918135</v>
      </c>
      <c r="K1310" t="b">
        <v>0</v>
      </c>
      <c r="L1310">
        <v>35</v>
      </c>
      <c r="M1310" t="b">
        <v>1</v>
      </c>
      <c r="N1310" t="s">
        <v>8269</v>
      </c>
      <c r="O1310" s="17">
        <f t="shared" si="84"/>
        <v>100</v>
      </c>
      <c r="P1310">
        <f t="shared" si="85"/>
        <v>28.57</v>
      </c>
      <c r="Q1310" s="12" t="s">
        <v>8315</v>
      </c>
      <c r="R1310" t="s">
        <v>8316</v>
      </c>
      <c r="S1310" s="15">
        <f t="shared" si="86"/>
        <v>41875.922858796301</v>
      </c>
      <c r="T1310" s="15">
        <f t="shared" si="87"/>
        <v>41905.922858796301</v>
      </c>
    </row>
    <row r="1311" spans="1:20" ht="48" x14ac:dyDescent="0.2">
      <c r="A1311">
        <v>3185</v>
      </c>
      <c r="B1311" s="3" t="s">
        <v>3185</v>
      </c>
      <c r="C1311" s="3" t="s">
        <v>7295</v>
      </c>
      <c r="D1311" s="6">
        <v>1000</v>
      </c>
      <c r="E1311" s="8">
        <v>1000</v>
      </c>
      <c r="F1311" t="s">
        <v>8218</v>
      </c>
      <c r="G1311" t="s">
        <v>8224</v>
      </c>
      <c r="H1311" t="s">
        <v>8246</v>
      </c>
      <c r="I1311">
        <v>1405553241</v>
      </c>
      <c r="J1311">
        <v>1404948441</v>
      </c>
      <c r="K1311" t="b">
        <v>1</v>
      </c>
      <c r="L1311">
        <v>24</v>
      </c>
      <c r="M1311" t="b">
        <v>1</v>
      </c>
      <c r="N1311" t="s">
        <v>8269</v>
      </c>
      <c r="O1311" s="17">
        <f t="shared" si="84"/>
        <v>100</v>
      </c>
      <c r="P1311">
        <f t="shared" si="85"/>
        <v>41.67</v>
      </c>
      <c r="Q1311" s="12" t="s">
        <v>8315</v>
      </c>
      <c r="R1311" t="s">
        <v>8316</v>
      </c>
      <c r="S1311" s="15">
        <f t="shared" si="86"/>
        <v>41829.977326388893</v>
      </c>
      <c r="T1311" s="15">
        <f t="shared" si="87"/>
        <v>41836.977326388893</v>
      </c>
    </row>
    <row r="1312" spans="1:20" ht="48" x14ac:dyDescent="0.2">
      <c r="A1312">
        <v>3504</v>
      </c>
      <c r="B1312" s="3" t="s">
        <v>3503</v>
      </c>
      <c r="C1312" s="3" t="s">
        <v>7614</v>
      </c>
      <c r="D1312" s="6">
        <v>1000</v>
      </c>
      <c r="E1312" s="8">
        <v>1000</v>
      </c>
      <c r="F1312" t="s">
        <v>8218</v>
      </c>
      <c r="G1312" t="s">
        <v>8223</v>
      </c>
      <c r="H1312" t="s">
        <v>8245</v>
      </c>
      <c r="I1312">
        <v>1447959491</v>
      </c>
      <c r="J1312">
        <v>1445363891</v>
      </c>
      <c r="K1312" t="b">
        <v>0</v>
      </c>
      <c r="L1312">
        <v>8</v>
      </c>
      <c r="M1312" t="b">
        <v>1</v>
      </c>
      <c r="N1312" t="s">
        <v>8269</v>
      </c>
      <c r="O1312" s="17">
        <f t="shared" si="84"/>
        <v>100</v>
      </c>
      <c r="P1312">
        <f t="shared" si="85"/>
        <v>125</v>
      </c>
      <c r="Q1312" s="12" t="s">
        <v>8315</v>
      </c>
      <c r="R1312" t="s">
        <v>8316</v>
      </c>
      <c r="S1312" s="15">
        <f t="shared" si="86"/>
        <v>42297.748738425929</v>
      </c>
      <c r="T1312" s="15">
        <f t="shared" si="87"/>
        <v>42327.790405092594</v>
      </c>
    </row>
    <row r="1313" spans="1:20" ht="48" x14ac:dyDescent="0.2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17">
        <f t="shared" si="84"/>
        <v>7</v>
      </c>
      <c r="P1313">
        <f t="shared" si="85"/>
        <v>40.78</v>
      </c>
      <c r="Q1313" s="12" t="s">
        <v>8308</v>
      </c>
      <c r="R1313" t="s">
        <v>8314</v>
      </c>
      <c r="S1313" s="15">
        <f t="shared" si="86"/>
        <v>40934.376145833332</v>
      </c>
      <c r="T1313" s="15">
        <f t="shared" si="87"/>
        <v>40994.334479166668</v>
      </c>
    </row>
    <row r="1314" spans="1:20" ht="48" x14ac:dyDescent="0.2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17">
        <f t="shared" si="84"/>
        <v>7</v>
      </c>
      <c r="P1314">
        <f t="shared" si="85"/>
        <v>47.88</v>
      </c>
      <c r="Q1314" s="12" t="s">
        <v>8308</v>
      </c>
      <c r="R1314" t="s">
        <v>8314</v>
      </c>
      <c r="S1314" s="15">
        <f t="shared" si="86"/>
        <v>42037.083564814813</v>
      </c>
      <c r="T1314" s="15">
        <f t="shared" si="87"/>
        <v>42067.083564814813</v>
      </c>
    </row>
    <row r="1315" spans="1:20" ht="16" x14ac:dyDescent="0.2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17">
        <f t="shared" si="84"/>
        <v>7</v>
      </c>
      <c r="P1315">
        <f t="shared" si="85"/>
        <v>177.39</v>
      </c>
      <c r="Q1315" s="12" t="s">
        <v>8317</v>
      </c>
      <c r="R1315" t="s">
        <v>8319</v>
      </c>
      <c r="S1315" s="15">
        <f t="shared" si="86"/>
        <v>41809.473275462966</v>
      </c>
      <c r="T1315" s="15">
        <f t="shared" si="87"/>
        <v>41845.125</v>
      </c>
    </row>
    <row r="1316" spans="1:20" ht="48" x14ac:dyDescent="0.2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17">
        <f t="shared" si="84"/>
        <v>7</v>
      </c>
      <c r="P1316">
        <f t="shared" si="85"/>
        <v>6.5</v>
      </c>
      <c r="Q1316" s="12" t="s">
        <v>8317</v>
      </c>
      <c r="R1316" t="s">
        <v>8319</v>
      </c>
      <c r="S1316" s="15">
        <f t="shared" si="86"/>
        <v>42696.37572916667</v>
      </c>
      <c r="T1316" s="15">
        <f t="shared" si="87"/>
        <v>42726.37572916667</v>
      </c>
    </row>
    <row r="1317" spans="1:20" ht="48" x14ac:dyDescent="0.2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17">
        <f t="shared" si="84"/>
        <v>7</v>
      </c>
      <c r="P1317">
        <f t="shared" si="85"/>
        <v>18</v>
      </c>
      <c r="Q1317" s="12" t="s">
        <v>8323</v>
      </c>
      <c r="R1317" t="s">
        <v>8327</v>
      </c>
      <c r="S1317" s="15">
        <f t="shared" si="86"/>
        <v>40751.753298611111</v>
      </c>
      <c r="T1317" s="15">
        <f t="shared" si="87"/>
        <v>40787.25</v>
      </c>
    </row>
    <row r="1318" spans="1:20" ht="48" x14ac:dyDescent="0.2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17">
        <f t="shared" si="84"/>
        <v>7</v>
      </c>
      <c r="P1318">
        <f t="shared" si="85"/>
        <v>82.58</v>
      </c>
      <c r="Q1318" s="12" t="s">
        <v>8323</v>
      </c>
      <c r="R1318" t="s">
        <v>8326</v>
      </c>
      <c r="S1318" s="15">
        <f t="shared" si="86"/>
        <v>41004.139108796298</v>
      </c>
      <c r="T1318" s="15">
        <f t="shared" si="87"/>
        <v>41034.139108796298</v>
      </c>
    </row>
    <row r="1319" spans="1:20" ht="48" x14ac:dyDescent="0.2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17">
        <f t="shared" si="84"/>
        <v>7</v>
      </c>
      <c r="P1319">
        <f t="shared" si="85"/>
        <v>18.71</v>
      </c>
      <c r="Q1319" s="12" t="s">
        <v>8323</v>
      </c>
      <c r="R1319" t="s">
        <v>8326</v>
      </c>
      <c r="S1319" s="15">
        <f t="shared" si="86"/>
        <v>41680.359976851854</v>
      </c>
      <c r="T1319" s="15">
        <f t="shared" si="87"/>
        <v>41714.916666666664</v>
      </c>
    </row>
    <row r="1320" spans="1:20" ht="48" x14ac:dyDescent="0.2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17">
        <f t="shared" si="84"/>
        <v>7</v>
      </c>
      <c r="P1320">
        <f t="shared" si="85"/>
        <v>80.67</v>
      </c>
      <c r="Q1320" s="12" t="s">
        <v>8317</v>
      </c>
      <c r="R1320" t="s">
        <v>8319</v>
      </c>
      <c r="S1320" s="15">
        <f t="shared" si="86"/>
        <v>41947.940740740742</v>
      </c>
      <c r="T1320" s="15">
        <f t="shared" si="87"/>
        <v>41972.666666666672</v>
      </c>
    </row>
    <row r="1321" spans="1:20" ht="32" x14ac:dyDescent="0.2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17">
        <f t="shared" si="84"/>
        <v>7</v>
      </c>
      <c r="P1321">
        <f t="shared" si="85"/>
        <v>81.95</v>
      </c>
      <c r="Q1321" s="12" t="s">
        <v>8331</v>
      </c>
      <c r="R1321" t="s">
        <v>8332</v>
      </c>
      <c r="S1321" s="15">
        <f t="shared" si="86"/>
        <v>41712.762673611112</v>
      </c>
      <c r="T1321" s="15">
        <f t="shared" si="87"/>
        <v>41742.762673611112</v>
      </c>
    </row>
    <row r="1322" spans="1:20" ht="48" x14ac:dyDescent="0.2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17">
        <f t="shared" si="84"/>
        <v>7</v>
      </c>
      <c r="P1322">
        <f t="shared" si="85"/>
        <v>108.33</v>
      </c>
      <c r="Q1322" s="12" t="s">
        <v>8334</v>
      </c>
      <c r="R1322" t="s">
        <v>8335</v>
      </c>
      <c r="S1322" s="15">
        <f t="shared" si="86"/>
        <v>42223.108865740738</v>
      </c>
      <c r="T1322" s="15">
        <f t="shared" si="87"/>
        <v>42253.108865740738</v>
      </c>
    </row>
    <row r="1323" spans="1:20" ht="32" x14ac:dyDescent="0.2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17">
        <f t="shared" si="84"/>
        <v>7</v>
      </c>
      <c r="P1323">
        <f t="shared" si="85"/>
        <v>58.89</v>
      </c>
      <c r="Q1323" s="12" t="s">
        <v>8323</v>
      </c>
      <c r="R1323" t="s">
        <v>8338</v>
      </c>
      <c r="S1323" s="15">
        <f t="shared" si="86"/>
        <v>41736.549791666665</v>
      </c>
      <c r="T1323" s="15">
        <f t="shared" si="87"/>
        <v>41796.549791666665</v>
      </c>
    </row>
    <row r="1324" spans="1:20" ht="32" x14ac:dyDescent="0.2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17">
        <f t="shared" si="84"/>
        <v>7</v>
      </c>
      <c r="P1324">
        <f t="shared" si="85"/>
        <v>89.65</v>
      </c>
      <c r="Q1324" s="12" t="s">
        <v>8317</v>
      </c>
      <c r="R1324" t="s">
        <v>8319</v>
      </c>
      <c r="S1324" s="15">
        <f t="shared" si="86"/>
        <v>41936.647164351853</v>
      </c>
      <c r="T1324" s="15">
        <f t="shared" si="87"/>
        <v>41981.688831018517</v>
      </c>
    </row>
    <row r="1325" spans="1:20" ht="48" x14ac:dyDescent="0.2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17">
        <f t="shared" si="84"/>
        <v>7</v>
      </c>
      <c r="P1325">
        <f t="shared" si="85"/>
        <v>12</v>
      </c>
      <c r="Q1325" s="12" t="s">
        <v>8320</v>
      </c>
      <c r="R1325" t="s">
        <v>8339</v>
      </c>
      <c r="S1325" s="15">
        <f t="shared" si="86"/>
        <v>42291.872175925921</v>
      </c>
      <c r="T1325" s="15">
        <f t="shared" si="87"/>
        <v>42321.913842592592</v>
      </c>
    </row>
    <row r="1326" spans="1:20" ht="48" x14ac:dyDescent="0.2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17">
        <f t="shared" si="84"/>
        <v>7</v>
      </c>
      <c r="P1326">
        <f t="shared" si="85"/>
        <v>44.5</v>
      </c>
      <c r="Q1326" s="12" t="s">
        <v>8320</v>
      </c>
      <c r="R1326" t="s">
        <v>8339</v>
      </c>
      <c r="S1326" s="15">
        <f t="shared" si="86"/>
        <v>42622.456238425926</v>
      </c>
      <c r="T1326" s="15">
        <f t="shared" si="87"/>
        <v>42652.456238425926</v>
      </c>
    </row>
    <row r="1327" spans="1:20" ht="48" x14ac:dyDescent="0.2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17">
        <f t="shared" si="84"/>
        <v>7</v>
      </c>
      <c r="P1327">
        <f t="shared" si="85"/>
        <v>80.5</v>
      </c>
      <c r="Q1327" s="12" t="s">
        <v>8320</v>
      </c>
      <c r="R1327" t="s">
        <v>8339</v>
      </c>
      <c r="S1327" s="15">
        <f t="shared" si="86"/>
        <v>42673.625868055555</v>
      </c>
      <c r="T1327" s="15">
        <f t="shared" si="87"/>
        <v>42714.458333333328</v>
      </c>
    </row>
    <row r="1328" spans="1:20" ht="48" x14ac:dyDescent="0.2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17">
        <f t="shared" si="84"/>
        <v>7</v>
      </c>
      <c r="P1328">
        <f t="shared" si="85"/>
        <v>30</v>
      </c>
      <c r="Q1328" s="12" t="s">
        <v>8320</v>
      </c>
      <c r="R1328" t="s">
        <v>8339</v>
      </c>
      <c r="S1328" s="15">
        <f t="shared" si="86"/>
        <v>42040.829872685179</v>
      </c>
      <c r="T1328" s="15">
        <f t="shared" si="87"/>
        <v>42070.829872685179</v>
      </c>
    </row>
    <row r="1329" spans="1:20" ht="48" x14ac:dyDescent="0.2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17">
        <f t="shared" si="84"/>
        <v>7</v>
      </c>
      <c r="P1329">
        <f t="shared" si="85"/>
        <v>40.78</v>
      </c>
      <c r="Q1329" s="12" t="s">
        <v>8336</v>
      </c>
      <c r="R1329" t="s">
        <v>8343</v>
      </c>
      <c r="S1329" s="15">
        <f t="shared" si="86"/>
        <v>41791.057314814818</v>
      </c>
      <c r="T1329" s="15">
        <f t="shared" si="87"/>
        <v>41835.21597222222</v>
      </c>
    </row>
    <row r="1330" spans="1:20" ht="48" x14ac:dyDescent="0.2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17">
        <f t="shared" si="84"/>
        <v>7</v>
      </c>
      <c r="P1330">
        <f t="shared" si="85"/>
        <v>216.67</v>
      </c>
      <c r="Q1330" s="12" t="s">
        <v>8323</v>
      </c>
      <c r="R1330" t="s">
        <v>8345</v>
      </c>
      <c r="S1330" s="15">
        <f t="shared" si="86"/>
        <v>42129.82540509259</v>
      </c>
      <c r="T1330" s="15">
        <f t="shared" si="87"/>
        <v>42186.25</v>
      </c>
    </row>
    <row r="1331" spans="1:20" ht="48" x14ac:dyDescent="0.2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17">
        <f t="shared" si="84"/>
        <v>7</v>
      </c>
      <c r="P1331">
        <f t="shared" si="85"/>
        <v>83.75</v>
      </c>
      <c r="Q1331" s="12" t="s">
        <v>8336</v>
      </c>
      <c r="R1331" t="s">
        <v>8337</v>
      </c>
      <c r="S1331" s="15">
        <f t="shared" si="86"/>
        <v>41905.95684027778</v>
      </c>
      <c r="T1331" s="15">
        <f t="shared" si="87"/>
        <v>41941.95684027778</v>
      </c>
    </row>
    <row r="1332" spans="1:20" ht="48" x14ac:dyDescent="0.2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17">
        <f t="shared" si="84"/>
        <v>7</v>
      </c>
      <c r="P1332">
        <f t="shared" si="85"/>
        <v>213.38</v>
      </c>
      <c r="Q1332" s="12" t="s">
        <v>8336</v>
      </c>
      <c r="R1332" t="s">
        <v>8337</v>
      </c>
      <c r="S1332" s="15">
        <f t="shared" si="86"/>
        <v>42065.084375000006</v>
      </c>
      <c r="T1332" s="15">
        <f t="shared" si="87"/>
        <v>42095.042708333334</v>
      </c>
    </row>
    <row r="1333" spans="1:20" ht="32" x14ac:dyDescent="0.2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17">
        <f t="shared" si="84"/>
        <v>7</v>
      </c>
      <c r="P1333">
        <f t="shared" si="85"/>
        <v>46.67</v>
      </c>
      <c r="Q1333" s="12" t="s">
        <v>8336</v>
      </c>
      <c r="R1333" t="s">
        <v>8348</v>
      </c>
      <c r="S1333" s="15">
        <f t="shared" si="86"/>
        <v>42167.89335648148</v>
      </c>
      <c r="T1333" s="15">
        <f t="shared" si="87"/>
        <v>42188.89335648148</v>
      </c>
    </row>
    <row r="1334" spans="1:20" ht="48" x14ac:dyDescent="0.2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17">
        <f t="shared" si="84"/>
        <v>7</v>
      </c>
      <c r="P1334">
        <f t="shared" si="85"/>
        <v>63.57</v>
      </c>
      <c r="Q1334" s="12" t="s">
        <v>8331</v>
      </c>
      <c r="R1334" t="s">
        <v>8332</v>
      </c>
      <c r="S1334" s="15">
        <f t="shared" si="86"/>
        <v>41264.853865740741</v>
      </c>
      <c r="T1334" s="15">
        <f t="shared" si="87"/>
        <v>41309.853865740741</v>
      </c>
    </row>
    <row r="1335" spans="1:20" ht="32" x14ac:dyDescent="0.2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17">
        <f t="shared" si="84"/>
        <v>7</v>
      </c>
      <c r="P1335">
        <f t="shared" si="85"/>
        <v>115.53</v>
      </c>
      <c r="Q1335" s="12" t="s">
        <v>8334</v>
      </c>
      <c r="R1335" t="s">
        <v>8335</v>
      </c>
      <c r="S1335" s="15">
        <f t="shared" si="86"/>
        <v>42394.900462962964</v>
      </c>
      <c r="T1335" s="15">
        <f t="shared" si="87"/>
        <v>42454.858796296292</v>
      </c>
    </row>
    <row r="1336" spans="1:20" ht="48" x14ac:dyDescent="0.2">
      <c r="A1336">
        <v>3512</v>
      </c>
      <c r="B1336" s="3" t="s">
        <v>3511</v>
      </c>
      <c r="C1336" s="3" t="s">
        <v>7622</v>
      </c>
      <c r="D1336" s="6">
        <v>1000</v>
      </c>
      <c r="E1336" s="8">
        <v>1000</v>
      </c>
      <c r="F1336" t="s">
        <v>8218</v>
      </c>
      <c r="G1336" t="s">
        <v>8224</v>
      </c>
      <c r="H1336" t="s">
        <v>8246</v>
      </c>
      <c r="I1336">
        <v>1429789992</v>
      </c>
      <c r="J1336">
        <v>1424609592</v>
      </c>
      <c r="K1336" t="b">
        <v>0</v>
      </c>
      <c r="L1336">
        <v>17</v>
      </c>
      <c r="M1336" t="b">
        <v>1</v>
      </c>
      <c r="N1336" t="s">
        <v>8269</v>
      </c>
      <c r="O1336" s="17">
        <f t="shared" si="84"/>
        <v>100</v>
      </c>
      <c r="P1336">
        <f t="shared" si="85"/>
        <v>58.82</v>
      </c>
      <c r="Q1336" s="12" t="s">
        <v>8315</v>
      </c>
      <c r="R1336" t="s">
        <v>8316</v>
      </c>
      <c r="S1336" s="15">
        <f t="shared" si="86"/>
        <v>42057.536944444444</v>
      </c>
      <c r="T1336" s="15">
        <f t="shared" si="87"/>
        <v>42117.49527777778</v>
      </c>
    </row>
    <row r="1337" spans="1:20" ht="32" x14ac:dyDescent="0.2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17">
        <f t="shared" si="84"/>
        <v>7</v>
      </c>
      <c r="P1337">
        <f t="shared" si="85"/>
        <v>108</v>
      </c>
      <c r="Q1337" s="12" t="s">
        <v>8315</v>
      </c>
      <c r="R1337" t="s">
        <v>8357</v>
      </c>
      <c r="S1337" s="15">
        <f t="shared" si="86"/>
        <v>42053.672824074078</v>
      </c>
      <c r="T1337" s="15">
        <f t="shared" si="87"/>
        <v>42113.631157407406</v>
      </c>
    </row>
    <row r="1338" spans="1:20" ht="32" x14ac:dyDescent="0.2">
      <c r="A1338">
        <v>3622</v>
      </c>
      <c r="B1338" s="3" t="s">
        <v>3620</v>
      </c>
      <c r="C1338" s="3" t="s">
        <v>7732</v>
      </c>
      <c r="D1338" s="6">
        <v>1000</v>
      </c>
      <c r="E1338" s="8">
        <v>1000.99</v>
      </c>
      <c r="F1338" t="s">
        <v>8218</v>
      </c>
      <c r="G1338" t="s">
        <v>8223</v>
      </c>
      <c r="H1338" t="s">
        <v>8245</v>
      </c>
      <c r="I1338">
        <v>1411874580</v>
      </c>
      <c r="J1338">
        <v>1409030371</v>
      </c>
      <c r="K1338" t="b">
        <v>0</v>
      </c>
      <c r="L1338">
        <v>21</v>
      </c>
      <c r="M1338" t="b">
        <v>1</v>
      </c>
      <c r="N1338" t="s">
        <v>8269</v>
      </c>
      <c r="O1338" s="17">
        <f t="shared" si="84"/>
        <v>100</v>
      </c>
      <c r="P1338">
        <f t="shared" si="85"/>
        <v>47.67</v>
      </c>
      <c r="Q1338" s="12" t="s">
        <v>8315</v>
      </c>
      <c r="R1338" t="s">
        <v>8316</v>
      </c>
      <c r="S1338" s="15">
        <f t="shared" si="86"/>
        <v>41877.221886574072</v>
      </c>
      <c r="T1338" s="15">
        <f t="shared" si="87"/>
        <v>41910.140972222223</v>
      </c>
    </row>
    <row r="1339" spans="1:20" ht="48" x14ac:dyDescent="0.2">
      <c r="A1339">
        <v>3808</v>
      </c>
      <c r="B1339" s="3" t="s">
        <v>3805</v>
      </c>
      <c r="C1339" s="3" t="s">
        <v>7918</v>
      </c>
      <c r="D1339" s="6">
        <v>1000</v>
      </c>
      <c r="E1339" s="8">
        <v>1000</v>
      </c>
      <c r="F1339" t="s">
        <v>8218</v>
      </c>
      <c r="G1339" t="s">
        <v>8224</v>
      </c>
      <c r="H1339" t="s">
        <v>8246</v>
      </c>
      <c r="I1339">
        <v>1429955619</v>
      </c>
      <c r="J1339">
        <v>1424775219</v>
      </c>
      <c r="K1339" t="b">
        <v>0</v>
      </c>
      <c r="L1339">
        <v>24</v>
      </c>
      <c r="M1339" t="b">
        <v>1</v>
      </c>
      <c r="N1339" t="s">
        <v>8269</v>
      </c>
      <c r="O1339" s="17">
        <f t="shared" si="84"/>
        <v>100</v>
      </c>
      <c r="P1339">
        <f t="shared" si="85"/>
        <v>41.67</v>
      </c>
      <c r="Q1339" s="12" t="s">
        <v>8315</v>
      </c>
      <c r="R1339" t="s">
        <v>8316</v>
      </c>
      <c r="S1339" s="15">
        <f t="shared" si="86"/>
        <v>42059.453923611116</v>
      </c>
      <c r="T1339" s="15">
        <f t="shared" si="87"/>
        <v>42119.412256944444</v>
      </c>
    </row>
    <row r="1340" spans="1:20" ht="32" x14ac:dyDescent="0.2">
      <c r="A1340">
        <v>3815</v>
      </c>
      <c r="B1340" s="3" t="s">
        <v>3812</v>
      </c>
      <c r="C1340" s="3" t="s">
        <v>7925</v>
      </c>
      <c r="D1340" s="6">
        <v>1000</v>
      </c>
      <c r="E1340" s="8">
        <v>1000.01</v>
      </c>
      <c r="F1340" t="s">
        <v>8218</v>
      </c>
      <c r="G1340" t="s">
        <v>8224</v>
      </c>
      <c r="H1340" t="s">
        <v>8246</v>
      </c>
      <c r="I1340">
        <v>1440111600</v>
      </c>
      <c r="J1340">
        <v>1437545657</v>
      </c>
      <c r="K1340" t="b">
        <v>0</v>
      </c>
      <c r="L1340">
        <v>20</v>
      </c>
      <c r="M1340" t="b">
        <v>1</v>
      </c>
      <c r="N1340" t="s">
        <v>8269</v>
      </c>
      <c r="O1340" s="17">
        <f t="shared" si="84"/>
        <v>100</v>
      </c>
      <c r="P1340">
        <f t="shared" si="85"/>
        <v>50</v>
      </c>
      <c r="Q1340" s="12" t="s">
        <v>8315</v>
      </c>
      <c r="R1340" t="s">
        <v>8316</v>
      </c>
      <c r="S1340" s="15">
        <f t="shared" si="86"/>
        <v>42207.259918981479</v>
      </c>
      <c r="T1340" s="15">
        <f t="shared" si="87"/>
        <v>42236.958333333328</v>
      </c>
    </row>
    <row r="1341" spans="1:20" ht="32" x14ac:dyDescent="0.2">
      <c r="A1341">
        <v>3564</v>
      </c>
      <c r="B1341" s="3" t="s">
        <v>3563</v>
      </c>
      <c r="C1341" s="3" t="s">
        <v>7674</v>
      </c>
      <c r="D1341" s="6">
        <v>1000</v>
      </c>
      <c r="E1341" s="8">
        <v>1005</v>
      </c>
      <c r="F1341" t="s">
        <v>8218</v>
      </c>
      <c r="G1341" t="s">
        <v>8224</v>
      </c>
      <c r="H1341" t="s">
        <v>8246</v>
      </c>
      <c r="I1341">
        <v>1444060800</v>
      </c>
      <c r="J1341">
        <v>1440082649</v>
      </c>
      <c r="K1341" t="b">
        <v>0</v>
      </c>
      <c r="L1341">
        <v>17</v>
      </c>
      <c r="M1341" t="b">
        <v>1</v>
      </c>
      <c r="N1341" t="s">
        <v>8269</v>
      </c>
      <c r="O1341" s="17">
        <f t="shared" si="84"/>
        <v>101</v>
      </c>
      <c r="P1341">
        <f t="shared" si="85"/>
        <v>59.12</v>
      </c>
      <c r="Q1341" s="12" t="s">
        <v>8315</v>
      </c>
      <c r="R1341" t="s">
        <v>8316</v>
      </c>
      <c r="S1341" s="15">
        <f t="shared" si="86"/>
        <v>42236.623252314821</v>
      </c>
      <c r="T1341" s="15">
        <f t="shared" si="87"/>
        <v>42282.666666666672</v>
      </c>
    </row>
    <row r="1342" spans="1:20" ht="48" x14ac:dyDescent="0.2">
      <c r="A1342">
        <v>3549</v>
      </c>
      <c r="B1342" s="3" t="s">
        <v>3548</v>
      </c>
      <c r="C1342" s="3" t="s">
        <v>7659</v>
      </c>
      <c r="D1342" s="6">
        <v>1000</v>
      </c>
      <c r="E1342" s="8">
        <v>1020</v>
      </c>
      <c r="F1342" t="s">
        <v>8218</v>
      </c>
      <c r="G1342" t="s">
        <v>8224</v>
      </c>
      <c r="H1342" t="s">
        <v>8246</v>
      </c>
      <c r="I1342">
        <v>1441358873</v>
      </c>
      <c r="J1342">
        <v>1438939673</v>
      </c>
      <c r="K1342" t="b">
        <v>0</v>
      </c>
      <c r="L1342">
        <v>42</v>
      </c>
      <c r="M1342" t="b">
        <v>1</v>
      </c>
      <c r="N1342" t="s">
        <v>8269</v>
      </c>
      <c r="O1342" s="17">
        <f t="shared" si="84"/>
        <v>102</v>
      </c>
      <c r="P1342">
        <f t="shared" si="85"/>
        <v>24.29</v>
      </c>
      <c r="Q1342" s="12" t="s">
        <v>8315</v>
      </c>
      <c r="R1342" t="s">
        <v>8316</v>
      </c>
      <c r="S1342" s="15">
        <f t="shared" si="86"/>
        <v>42223.394363425927</v>
      </c>
      <c r="T1342" s="15">
        <f t="shared" si="87"/>
        <v>42251.394363425927</v>
      </c>
    </row>
    <row r="1343" spans="1:20" ht="48" x14ac:dyDescent="0.2">
      <c r="A1343">
        <v>3372</v>
      </c>
      <c r="B1343" s="3" t="s">
        <v>3371</v>
      </c>
      <c r="C1343" s="3" t="s">
        <v>7482</v>
      </c>
      <c r="D1343" s="6">
        <v>1000</v>
      </c>
      <c r="E1343" s="8">
        <v>1035</v>
      </c>
      <c r="F1343" t="s">
        <v>8218</v>
      </c>
      <c r="G1343" t="s">
        <v>8223</v>
      </c>
      <c r="H1343" t="s">
        <v>8245</v>
      </c>
      <c r="I1343">
        <v>1408942740</v>
      </c>
      <c r="J1343">
        <v>1407157756</v>
      </c>
      <c r="K1343" t="b">
        <v>0</v>
      </c>
      <c r="L1343">
        <v>27</v>
      </c>
      <c r="M1343" t="b">
        <v>1</v>
      </c>
      <c r="N1343" t="s">
        <v>8269</v>
      </c>
      <c r="O1343" s="17">
        <f t="shared" si="84"/>
        <v>104</v>
      </c>
      <c r="P1343">
        <f t="shared" si="85"/>
        <v>38.33</v>
      </c>
      <c r="Q1343" s="12" t="s">
        <v>8315</v>
      </c>
      <c r="R1343" t="s">
        <v>8316</v>
      </c>
      <c r="S1343" s="15">
        <f t="shared" si="86"/>
        <v>41855.548101851848</v>
      </c>
      <c r="T1343" s="15">
        <f t="shared" si="87"/>
        <v>41876.207638888889</v>
      </c>
    </row>
    <row r="1344" spans="1:20" ht="48" x14ac:dyDescent="0.2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17">
        <f t="shared" si="84"/>
        <v>8</v>
      </c>
      <c r="P1344">
        <f t="shared" si="85"/>
        <v>37.56</v>
      </c>
      <c r="Q1344" s="12" t="s">
        <v>8308</v>
      </c>
      <c r="R1344" t="s">
        <v>8311</v>
      </c>
      <c r="S1344" s="15">
        <f t="shared" si="86"/>
        <v>42200.542268518519</v>
      </c>
      <c r="T1344" s="15">
        <f t="shared" si="87"/>
        <v>42227.542268518519</v>
      </c>
    </row>
    <row r="1345" spans="1:20" ht="48" x14ac:dyDescent="0.2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17">
        <f t="shared" si="84"/>
        <v>8</v>
      </c>
      <c r="P1345">
        <f t="shared" si="85"/>
        <v>16.760000000000002</v>
      </c>
      <c r="Q1345" s="12" t="s">
        <v>8308</v>
      </c>
      <c r="R1345" t="s">
        <v>8314</v>
      </c>
      <c r="S1345" s="15">
        <f t="shared" si="86"/>
        <v>41378.69976851852</v>
      </c>
      <c r="T1345" s="15">
        <f t="shared" si="87"/>
        <v>41408.69976851852</v>
      </c>
    </row>
    <row r="1346" spans="1:20" ht="48" x14ac:dyDescent="0.2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17">
        <f t="shared" si="84"/>
        <v>8</v>
      </c>
      <c r="P1346">
        <f t="shared" si="85"/>
        <v>31.17</v>
      </c>
      <c r="Q1346" s="12" t="s">
        <v>8317</v>
      </c>
      <c r="R1346" t="s">
        <v>8319</v>
      </c>
      <c r="S1346" s="15">
        <f t="shared" si="86"/>
        <v>42077.666377314818</v>
      </c>
      <c r="T1346" s="15">
        <f t="shared" si="87"/>
        <v>42107.666377314818</v>
      </c>
    </row>
    <row r="1347" spans="1:20" ht="48" x14ac:dyDescent="0.2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17">
        <f t="shared" si="84"/>
        <v>8</v>
      </c>
      <c r="P1347">
        <f t="shared" si="85"/>
        <v>292.08</v>
      </c>
      <c r="Q1347" s="12" t="s">
        <v>8317</v>
      </c>
      <c r="R1347" t="s">
        <v>8319</v>
      </c>
      <c r="S1347" s="15">
        <f t="shared" si="86"/>
        <v>41926.29965277778</v>
      </c>
      <c r="T1347" s="15">
        <f t="shared" si="87"/>
        <v>41956.334722222222</v>
      </c>
    </row>
    <row r="1348" spans="1:20" ht="48" x14ac:dyDescent="0.2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17">
        <f t="shared" si="84"/>
        <v>8</v>
      </c>
      <c r="P1348">
        <f t="shared" si="85"/>
        <v>9</v>
      </c>
      <c r="Q1348" s="12" t="s">
        <v>8331</v>
      </c>
      <c r="R1348" t="s">
        <v>8332</v>
      </c>
      <c r="S1348" s="15">
        <f t="shared" si="86"/>
        <v>40701.195844907408</v>
      </c>
      <c r="T1348" s="15">
        <f t="shared" si="87"/>
        <v>40746.195844907408</v>
      </c>
    </row>
    <row r="1349" spans="1:20" ht="32" x14ac:dyDescent="0.2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17">
        <f t="shared" si="84"/>
        <v>8</v>
      </c>
      <c r="P1349">
        <f t="shared" si="85"/>
        <v>23.96</v>
      </c>
      <c r="Q1349" s="12" t="s">
        <v>8331</v>
      </c>
      <c r="R1349" t="s">
        <v>8332</v>
      </c>
      <c r="S1349" s="15">
        <f t="shared" si="86"/>
        <v>42151.189525462964</v>
      </c>
      <c r="T1349" s="15">
        <f t="shared" si="87"/>
        <v>42181.189525462964</v>
      </c>
    </row>
    <row r="1350" spans="1:20" ht="48" x14ac:dyDescent="0.2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17">
        <f t="shared" si="84"/>
        <v>8</v>
      </c>
      <c r="P1350">
        <f t="shared" si="85"/>
        <v>10.38</v>
      </c>
      <c r="Q1350" s="12" t="s">
        <v>8331</v>
      </c>
      <c r="R1350" t="s">
        <v>8332</v>
      </c>
      <c r="S1350" s="15">
        <f t="shared" si="86"/>
        <v>42333.598530092597</v>
      </c>
      <c r="T1350" s="15">
        <f t="shared" si="87"/>
        <v>42363.598530092597</v>
      </c>
    </row>
    <row r="1351" spans="1:20" ht="48" x14ac:dyDescent="0.2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17">
        <f t="shared" si="84"/>
        <v>8</v>
      </c>
      <c r="P1351">
        <f t="shared" si="85"/>
        <v>104.75</v>
      </c>
      <c r="Q1351" s="12" t="s">
        <v>8320</v>
      </c>
      <c r="R1351" t="s">
        <v>8339</v>
      </c>
      <c r="S1351" s="15">
        <f t="shared" si="86"/>
        <v>42601.851678240739</v>
      </c>
      <c r="T1351" s="15">
        <f t="shared" si="87"/>
        <v>42631.851678240739</v>
      </c>
    </row>
    <row r="1352" spans="1:20" ht="48" x14ac:dyDescent="0.2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17">
        <f t="shared" si="84"/>
        <v>8</v>
      </c>
      <c r="P1352">
        <f t="shared" si="85"/>
        <v>80.599999999999994</v>
      </c>
      <c r="Q1352" s="12" t="s">
        <v>8320</v>
      </c>
      <c r="R1352" t="s">
        <v>8339</v>
      </c>
      <c r="S1352" s="15">
        <f t="shared" si="86"/>
        <v>41961.813518518517</v>
      </c>
      <c r="T1352" s="15">
        <f t="shared" si="87"/>
        <v>41992.813518518517</v>
      </c>
    </row>
    <row r="1353" spans="1:20" ht="32" x14ac:dyDescent="0.2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17">
        <f t="shared" si="84"/>
        <v>8</v>
      </c>
      <c r="P1353">
        <f t="shared" si="85"/>
        <v>100</v>
      </c>
      <c r="Q1353" s="12" t="s">
        <v>8320</v>
      </c>
      <c r="R1353" t="s">
        <v>8322</v>
      </c>
      <c r="S1353" s="15">
        <f t="shared" si="86"/>
        <v>41991.713460648149</v>
      </c>
      <c r="T1353" s="15">
        <f t="shared" si="87"/>
        <v>42050.651388888888</v>
      </c>
    </row>
    <row r="1354" spans="1:20" ht="48" x14ac:dyDescent="0.2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17">
        <f t="shared" si="84"/>
        <v>8</v>
      </c>
      <c r="P1354">
        <f t="shared" si="85"/>
        <v>115.71</v>
      </c>
      <c r="Q1354" s="12" t="s">
        <v>8323</v>
      </c>
      <c r="R1354" t="s">
        <v>8345</v>
      </c>
      <c r="S1354" s="15">
        <f t="shared" si="86"/>
        <v>42095.918530092589</v>
      </c>
      <c r="T1354" s="15">
        <f t="shared" si="87"/>
        <v>42125.918530092589</v>
      </c>
    </row>
    <row r="1355" spans="1:20" ht="48" x14ac:dyDescent="0.2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17">
        <f t="shared" si="84"/>
        <v>8</v>
      </c>
      <c r="P1355">
        <f t="shared" si="85"/>
        <v>50</v>
      </c>
      <c r="Q1355" s="12" t="s">
        <v>8323</v>
      </c>
      <c r="R1355" t="s">
        <v>8345</v>
      </c>
      <c r="S1355" s="15">
        <f t="shared" si="86"/>
        <v>42673.577534722222</v>
      </c>
      <c r="T1355" s="15">
        <f t="shared" si="87"/>
        <v>42713.619201388887</v>
      </c>
    </row>
    <row r="1356" spans="1:20" ht="48" x14ac:dyDescent="0.2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17">
        <f t="shared" si="84"/>
        <v>8</v>
      </c>
      <c r="P1356">
        <f t="shared" si="85"/>
        <v>90.94</v>
      </c>
      <c r="Q1356" s="12" t="s">
        <v>8331</v>
      </c>
      <c r="R1356" t="s">
        <v>8333</v>
      </c>
      <c r="S1356" s="15">
        <f t="shared" si="86"/>
        <v>42755.492754629624</v>
      </c>
      <c r="T1356" s="15">
        <f t="shared" si="87"/>
        <v>42802.3125</v>
      </c>
    </row>
    <row r="1357" spans="1:20" ht="48" x14ac:dyDescent="0.2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17">
        <f t="shared" si="84"/>
        <v>8</v>
      </c>
      <c r="P1357">
        <f t="shared" si="85"/>
        <v>26</v>
      </c>
      <c r="Q1357" s="12" t="s">
        <v>8336</v>
      </c>
      <c r="R1357" t="s">
        <v>8348</v>
      </c>
      <c r="S1357" s="15">
        <f t="shared" si="86"/>
        <v>42181.902037037042</v>
      </c>
      <c r="T1357" s="15">
        <f t="shared" si="87"/>
        <v>42201.902037037042</v>
      </c>
    </row>
    <row r="1358" spans="1:20" ht="48" x14ac:dyDescent="0.2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17">
        <f t="shared" si="84"/>
        <v>8</v>
      </c>
      <c r="P1358">
        <f t="shared" si="85"/>
        <v>11.43</v>
      </c>
      <c r="Q1358" s="12" t="s">
        <v>8334</v>
      </c>
      <c r="R1358" t="s">
        <v>8350</v>
      </c>
      <c r="S1358" s="15">
        <f t="shared" si="86"/>
        <v>42794.022349537037</v>
      </c>
      <c r="T1358" s="15">
        <f t="shared" si="87"/>
        <v>42823.980682870373</v>
      </c>
    </row>
    <row r="1359" spans="1:20" ht="48" x14ac:dyDescent="0.2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17">
        <f t="shared" si="84"/>
        <v>8</v>
      </c>
      <c r="P1359">
        <f t="shared" si="85"/>
        <v>78.67</v>
      </c>
      <c r="Q1359" s="12" t="s">
        <v>8317</v>
      </c>
      <c r="R1359" t="s">
        <v>8353</v>
      </c>
      <c r="S1359" s="15">
        <f t="shared" si="86"/>
        <v>42226.313298611116</v>
      </c>
      <c r="T1359" s="15">
        <f t="shared" si="87"/>
        <v>42256.313298611116</v>
      </c>
    </row>
    <row r="1360" spans="1:20" ht="48" x14ac:dyDescent="0.2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17">
        <f t="shared" si="84"/>
        <v>8</v>
      </c>
      <c r="P1360">
        <f t="shared" si="85"/>
        <v>65.41</v>
      </c>
      <c r="Q1360" s="12" t="s">
        <v>8317</v>
      </c>
      <c r="R1360" t="s">
        <v>8354</v>
      </c>
      <c r="S1360" s="15">
        <f t="shared" si="86"/>
        <v>41923.857511574075</v>
      </c>
      <c r="T1360" s="15">
        <f t="shared" si="87"/>
        <v>41953.899178240739</v>
      </c>
    </row>
    <row r="1361" spans="1:20" ht="48" x14ac:dyDescent="0.2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17">
        <f t="shared" si="84"/>
        <v>8</v>
      </c>
      <c r="P1361">
        <f t="shared" si="85"/>
        <v>45.97</v>
      </c>
      <c r="Q1361" s="12" t="s">
        <v>8320</v>
      </c>
      <c r="R1361" t="s">
        <v>8356</v>
      </c>
      <c r="S1361" s="15">
        <f t="shared" si="86"/>
        <v>42136.297175925924</v>
      </c>
      <c r="T1361" s="15">
        <f t="shared" si="87"/>
        <v>42167.297175925924</v>
      </c>
    </row>
    <row r="1362" spans="1:20" ht="48" x14ac:dyDescent="0.2">
      <c r="A1362">
        <v>3559</v>
      </c>
      <c r="B1362" s="3" t="s">
        <v>3558</v>
      </c>
      <c r="C1362" s="3" t="s">
        <v>7669</v>
      </c>
      <c r="D1362" s="6">
        <v>1000</v>
      </c>
      <c r="E1362" s="8">
        <v>1035</v>
      </c>
      <c r="F1362" t="s">
        <v>8218</v>
      </c>
      <c r="G1362" t="s">
        <v>8225</v>
      </c>
      <c r="H1362" t="s">
        <v>8247</v>
      </c>
      <c r="I1362">
        <v>1438333080</v>
      </c>
      <c r="J1362">
        <v>1436408308</v>
      </c>
      <c r="K1362" t="b">
        <v>0</v>
      </c>
      <c r="L1362">
        <v>24</v>
      </c>
      <c r="M1362" t="b">
        <v>1</v>
      </c>
      <c r="N1362" t="s">
        <v>8269</v>
      </c>
      <c r="O1362" s="17">
        <f t="shared" si="84"/>
        <v>104</v>
      </c>
      <c r="P1362">
        <f t="shared" si="85"/>
        <v>43.13</v>
      </c>
      <c r="Q1362" s="12" t="s">
        <v>8315</v>
      </c>
      <c r="R1362" t="s">
        <v>8316</v>
      </c>
      <c r="S1362" s="15">
        <f t="shared" si="86"/>
        <v>42194.096157407403</v>
      </c>
      <c r="T1362" s="15">
        <f t="shared" si="87"/>
        <v>42216.373611111107</v>
      </c>
    </row>
    <row r="1363" spans="1:20" ht="48" x14ac:dyDescent="0.2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17">
        <f t="shared" si="84"/>
        <v>8</v>
      </c>
      <c r="P1363">
        <f t="shared" si="85"/>
        <v>200.63</v>
      </c>
      <c r="Q1363" s="12" t="s">
        <v>8315</v>
      </c>
      <c r="R1363" t="s">
        <v>8355</v>
      </c>
      <c r="S1363" s="15">
        <f t="shared" si="86"/>
        <v>42628.690266203703</v>
      </c>
      <c r="T1363" s="15">
        <f t="shared" si="87"/>
        <v>42660.166666666672</v>
      </c>
    </row>
    <row r="1364" spans="1:20" ht="48" x14ac:dyDescent="0.2">
      <c r="A1364">
        <v>3668</v>
      </c>
      <c r="B1364" s="3" t="s">
        <v>3665</v>
      </c>
      <c r="C1364" s="3" t="s">
        <v>7778</v>
      </c>
      <c r="D1364" s="6">
        <v>1000</v>
      </c>
      <c r="E1364" s="8">
        <v>1035</v>
      </c>
      <c r="F1364" t="s">
        <v>8218</v>
      </c>
      <c r="G1364" t="s">
        <v>8223</v>
      </c>
      <c r="H1364" t="s">
        <v>8245</v>
      </c>
      <c r="I1364">
        <v>1437676380</v>
      </c>
      <c r="J1364">
        <v>1435670452</v>
      </c>
      <c r="K1364" t="b">
        <v>0</v>
      </c>
      <c r="L1364">
        <v>28</v>
      </c>
      <c r="M1364" t="b">
        <v>1</v>
      </c>
      <c r="N1364" t="s">
        <v>8269</v>
      </c>
      <c r="O1364" s="17">
        <f t="shared" si="84"/>
        <v>104</v>
      </c>
      <c r="P1364">
        <f t="shared" si="85"/>
        <v>36.96</v>
      </c>
      <c r="Q1364" s="12" t="s">
        <v>8315</v>
      </c>
      <c r="R1364" t="s">
        <v>8316</v>
      </c>
      <c r="S1364" s="15">
        <f t="shared" si="86"/>
        <v>42185.556157407409</v>
      </c>
      <c r="T1364" s="15">
        <f t="shared" si="87"/>
        <v>42208.772916666669</v>
      </c>
    </row>
    <row r="1365" spans="1:20" ht="48" x14ac:dyDescent="0.2">
      <c r="A1365">
        <v>3368</v>
      </c>
      <c r="B1365" s="3" t="s">
        <v>3367</v>
      </c>
      <c r="C1365" s="3" t="s">
        <v>7478</v>
      </c>
      <c r="D1365" s="6">
        <v>1000</v>
      </c>
      <c r="E1365" s="8">
        <v>1046</v>
      </c>
      <c r="F1365" t="s">
        <v>8218</v>
      </c>
      <c r="G1365" t="s">
        <v>8223</v>
      </c>
      <c r="H1365" t="s">
        <v>8245</v>
      </c>
      <c r="I1365">
        <v>1420088400</v>
      </c>
      <c r="J1365">
        <v>1416977259</v>
      </c>
      <c r="K1365" t="b">
        <v>0</v>
      </c>
      <c r="L1365">
        <v>23</v>
      </c>
      <c r="M1365" t="b">
        <v>1</v>
      </c>
      <c r="N1365" t="s">
        <v>8269</v>
      </c>
      <c r="O1365" s="17">
        <f t="shared" si="84"/>
        <v>105</v>
      </c>
      <c r="P1365">
        <f t="shared" si="85"/>
        <v>45.48</v>
      </c>
      <c r="Q1365" s="12" t="s">
        <v>8315</v>
      </c>
      <c r="R1365" t="s">
        <v>8316</v>
      </c>
      <c r="S1365" s="15">
        <f t="shared" si="86"/>
        <v>41969.199756944443</v>
      </c>
      <c r="T1365" s="15">
        <f t="shared" si="87"/>
        <v>42005.208333333328</v>
      </c>
    </row>
    <row r="1366" spans="1:20" ht="48" x14ac:dyDescent="0.2">
      <c r="A1366">
        <v>3500</v>
      </c>
      <c r="B1366" s="3" t="s">
        <v>3499</v>
      </c>
      <c r="C1366" s="3" t="s">
        <v>7610</v>
      </c>
      <c r="D1366" s="6">
        <v>1000</v>
      </c>
      <c r="E1366" s="8">
        <v>1063</v>
      </c>
      <c r="F1366" t="s">
        <v>8218</v>
      </c>
      <c r="G1366" t="s">
        <v>8223</v>
      </c>
      <c r="H1366" t="s">
        <v>8245</v>
      </c>
      <c r="I1366">
        <v>1457326740</v>
      </c>
      <c r="J1366">
        <v>1455919438</v>
      </c>
      <c r="K1366" t="b">
        <v>0</v>
      </c>
      <c r="L1366">
        <v>42</v>
      </c>
      <c r="M1366" t="b">
        <v>1</v>
      </c>
      <c r="N1366" t="s">
        <v>8269</v>
      </c>
      <c r="O1366" s="17">
        <f t="shared" ref="O1366:O1429" si="88">ROUND(E1366/D1366*100,0)</f>
        <v>106</v>
      </c>
      <c r="P1366">
        <f t="shared" ref="P1366:P1429" si="89">IFERROR(ROUND(E1366/L1366, 2), 0)</f>
        <v>25.31</v>
      </c>
      <c r="Q1366" s="12" t="s">
        <v>8315</v>
      </c>
      <c r="R1366" t="s">
        <v>8316</v>
      </c>
      <c r="S1366" s="15">
        <f t="shared" ref="S1366:S1429" si="90">(((J1366/60/60/24)+DATE(1970,1,1)))</f>
        <v>42419.91942129629</v>
      </c>
      <c r="T1366" s="15">
        <f t="shared" ref="T1366:T1429" si="91">(((I1366/60/60/24)+DATE(1970,1,1)))</f>
        <v>42436.207638888889</v>
      </c>
    </row>
    <row r="1367" spans="1:20" ht="48" x14ac:dyDescent="0.2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17">
        <f t="shared" si="88"/>
        <v>9</v>
      </c>
      <c r="P1367">
        <f t="shared" si="89"/>
        <v>170.55</v>
      </c>
      <c r="Q1367" s="12" t="s">
        <v>8308</v>
      </c>
      <c r="R1367" t="s">
        <v>8314</v>
      </c>
      <c r="S1367" s="15">
        <f t="shared" si="90"/>
        <v>42296.261087962965</v>
      </c>
      <c r="T1367" s="15">
        <f t="shared" si="91"/>
        <v>42326.302754629629</v>
      </c>
    </row>
    <row r="1368" spans="1:20" ht="80" x14ac:dyDescent="0.2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17">
        <f t="shared" si="88"/>
        <v>9</v>
      </c>
      <c r="P1368">
        <f t="shared" si="89"/>
        <v>389.29</v>
      </c>
      <c r="Q1368" s="12" t="s">
        <v>8317</v>
      </c>
      <c r="R1368" t="s">
        <v>8318</v>
      </c>
      <c r="S1368" s="15">
        <f t="shared" si="90"/>
        <v>42080.757326388892</v>
      </c>
      <c r="T1368" s="15">
        <f t="shared" si="91"/>
        <v>42110.757326388892</v>
      </c>
    </row>
    <row r="1369" spans="1:20" ht="48" x14ac:dyDescent="0.2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17">
        <f t="shared" si="88"/>
        <v>9</v>
      </c>
      <c r="P1369">
        <f t="shared" si="89"/>
        <v>73.760000000000005</v>
      </c>
      <c r="Q1369" s="12" t="s">
        <v>8323</v>
      </c>
      <c r="R1369" t="s">
        <v>8327</v>
      </c>
      <c r="S1369" s="15">
        <f t="shared" si="90"/>
        <v>41887.784062500003</v>
      </c>
      <c r="T1369" s="15">
        <f t="shared" si="91"/>
        <v>41917.784062500003</v>
      </c>
    </row>
    <row r="1370" spans="1:20" ht="48" x14ac:dyDescent="0.2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17">
        <f t="shared" si="88"/>
        <v>9</v>
      </c>
      <c r="P1370">
        <f t="shared" si="89"/>
        <v>41.75</v>
      </c>
      <c r="Q1370" s="12" t="s">
        <v>8317</v>
      </c>
      <c r="R1370" t="s">
        <v>8319</v>
      </c>
      <c r="S1370" s="15">
        <f t="shared" si="90"/>
        <v>42382.843287037031</v>
      </c>
      <c r="T1370" s="15">
        <f t="shared" si="91"/>
        <v>42418.843287037031</v>
      </c>
    </row>
    <row r="1371" spans="1:20" ht="48" x14ac:dyDescent="0.2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17">
        <f t="shared" si="88"/>
        <v>9</v>
      </c>
      <c r="P1371">
        <f t="shared" si="89"/>
        <v>29.24</v>
      </c>
      <c r="Q1371" s="12" t="s">
        <v>8329</v>
      </c>
      <c r="R1371" t="s">
        <v>8330</v>
      </c>
      <c r="S1371" s="15">
        <f t="shared" si="90"/>
        <v>42114.252951388888</v>
      </c>
      <c r="T1371" s="15">
        <f t="shared" si="91"/>
        <v>42144.252951388888</v>
      </c>
    </row>
    <row r="1372" spans="1:20" ht="48" x14ac:dyDescent="0.2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17">
        <f t="shared" si="88"/>
        <v>9</v>
      </c>
      <c r="P1372">
        <f t="shared" si="89"/>
        <v>65.67</v>
      </c>
      <c r="Q1372" s="12" t="s">
        <v>8331</v>
      </c>
      <c r="R1372" t="s">
        <v>8332</v>
      </c>
      <c r="S1372" s="15">
        <f t="shared" si="90"/>
        <v>41417.228043981479</v>
      </c>
      <c r="T1372" s="15">
        <f t="shared" si="91"/>
        <v>41462.228043981479</v>
      </c>
    </row>
    <row r="1373" spans="1:20" ht="48" x14ac:dyDescent="0.2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17">
        <f t="shared" si="88"/>
        <v>9</v>
      </c>
      <c r="P1373">
        <f t="shared" si="89"/>
        <v>18.579999999999998</v>
      </c>
      <c r="Q1373" s="12" t="s">
        <v>8331</v>
      </c>
      <c r="R1373" t="s">
        <v>8332</v>
      </c>
      <c r="S1373" s="15">
        <f t="shared" si="90"/>
        <v>41740.138113425928</v>
      </c>
      <c r="T1373" s="15">
        <f t="shared" si="91"/>
        <v>41770.138113425928</v>
      </c>
    </row>
    <row r="1374" spans="1:20" ht="32" x14ac:dyDescent="0.2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17">
        <f t="shared" si="88"/>
        <v>9</v>
      </c>
      <c r="P1374">
        <f t="shared" si="89"/>
        <v>44.17</v>
      </c>
      <c r="Q1374" s="12" t="s">
        <v>8334</v>
      </c>
      <c r="R1374" t="s">
        <v>8335</v>
      </c>
      <c r="S1374" s="15">
        <f t="shared" si="90"/>
        <v>41723.9533912037</v>
      </c>
      <c r="T1374" s="15">
        <f t="shared" si="91"/>
        <v>41761.9533912037</v>
      </c>
    </row>
    <row r="1375" spans="1:20" ht="48" x14ac:dyDescent="0.2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17">
        <f t="shared" si="88"/>
        <v>9</v>
      </c>
      <c r="P1375">
        <f t="shared" si="89"/>
        <v>30.27</v>
      </c>
      <c r="Q1375" s="12" t="s">
        <v>8317</v>
      </c>
      <c r="R1375" t="s">
        <v>8319</v>
      </c>
      <c r="S1375" s="15">
        <f t="shared" si="90"/>
        <v>42451.698449074072</v>
      </c>
      <c r="T1375" s="15">
        <f t="shared" si="91"/>
        <v>42486.288194444445</v>
      </c>
    </row>
    <row r="1376" spans="1:20" ht="48" x14ac:dyDescent="0.2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17">
        <f t="shared" si="88"/>
        <v>9</v>
      </c>
      <c r="P1376">
        <f t="shared" si="89"/>
        <v>40.450000000000003</v>
      </c>
      <c r="Q1376" s="12" t="s">
        <v>8320</v>
      </c>
      <c r="R1376" t="s">
        <v>8322</v>
      </c>
      <c r="S1376" s="15">
        <f t="shared" si="90"/>
        <v>42067.722372685181</v>
      </c>
      <c r="T1376" s="15">
        <f t="shared" si="91"/>
        <v>42097.651388888888</v>
      </c>
    </row>
    <row r="1377" spans="1:20" ht="32" x14ac:dyDescent="0.2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17">
        <f t="shared" si="88"/>
        <v>9</v>
      </c>
      <c r="P1377">
        <f t="shared" si="89"/>
        <v>60</v>
      </c>
      <c r="Q1377" s="12" t="s">
        <v>8336</v>
      </c>
      <c r="R1377" t="s">
        <v>8341</v>
      </c>
      <c r="S1377" s="15">
        <f t="shared" si="90"/>
        <v>42286.88217592593</v>
      </c>
      <c r="T1377" s="15">
        <f t="shared" si="91"/>
        <v>42316.923842592587</v>
      </c>
    </row>
    <row r="1378" spans="1:20" ht="32" x14ac:dyDescent="0.2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17">
        <f t="shared" si="88"/>
        <v>9</v>
      </c>
      <c r="P1378">
        <f t="shared" si="89"/>
        <v>31</v>
      </c>
      <c r="Q1378" s="12" t="s">
        <v>8336</v>
      </c>
      <c r="R1378" t="s">
        <v>8343</v>
      </c>
      <c r="S1378" s="15">
        <f t="shared" si="90"/>
        <v>42246.789965277778</v>
      </c>
      <c r="T1378" s="15">
        <f t="shared" si="91"/>
        <v>42303.888888888891</v>
      </c>
    </row>
    <row r="1379" spans="1:20" ht="48" x14ac:dyDescent="0.2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17">
        <f t="shared" si="88"/>
        <v>9</v>
      </c>
      <c r="P1379">
        <f t="shared" si="89"/>
        <v>35</v>
      </c>
      <c r="Q1379" s="12" t="s">
        <v>8323</v>
      </c>
      <c r="R1379" t="s">
        <v>8345</v>
      </c>
      <c r="S1379" s="15">
        <f t="shared" si="90"/>
        <v>42803.920277777783</v>
      </c>
      <c r="T1379" s="15">
        <f t="shared" si="91"/>
        <v>42834.833333333328</v>
      </c>
    </row>
    <row r="1380" spans="1:20" ht="48" x14ac:dyDescent="0.2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17">
        <f t="shared" si="88"/>
        <v>9</v>
      </c>
      <c r="P1380">
        <f t="shared" si="89"/>
        <v>30</v>
      </c>
      <c r="Q1380" s="12" t="s">
        <v>8317</v>
      </c>
      <c r="R1380" t="s">
        <v>8346</v>
      </c>
      <c r="S1380" s="15">
        <f t="shared" si="90"/>
        <v>41929.174456018518</v>
      </c>
      <c r="T1380" s="15">
        <f t="shared" si="91"/>
        <v>41944.165972222225</v>
      </c>
    </row>
    <row r="1381" spans="1:20" ht="32" x14ac:dyDescent="0.2">
      <c r="A1381">
        <v>3819</v>
      </c>
      <c r="B1381" s="3" t="s">
        <v>3816</v>
      </c>
      <c r="C1381" s="3" t="s">
        <v>7817</v>
      </c>
      <c r="D1381" s="6">
        <v>1000</v>
      </c>
      <c r="E1381" s="8">
        <v>1064</v>
      </c>
      <c r="F1381" t="s">
        <v>8218</v>
      </c>
      <c r="G1381" t="s">
        <v>8223</v>
      </c>
      <c r="H1381" t="s">
        <v>8245</v>
      </c>
      <c r="I1381">
        <v>1437166920</v>
      </c>
      <c r="J1381">
        <v>1435554104</v>
      </c>
      <c r="K1381" t="b">
        <v>0</v>
      </c>
      <c r="L1381">
        <v>26</v>
      </c>
      <c r="M1381" t="b">
        <v>1</v>
      </c>
      <c r="N1381" t="s">
        <v>8269</v>
      </c>
      <c r="O1381" s="17">
        <f t="shared" si="88"/>
        <v>106</v>
      </c>
      <c r="P1381">
        <f t="shared" si="89"/>
        <v>40.92</v>
      </c>
      <c r="Q1381" s="12" t="s">
        <v>8315</v>
      </c>
      <c r="R1381" t="s">
        <v>8316</v>
      </c>
      <c r="S1381" s="15">
        <f t="shared" si="90"/>
        <v>42184.209537037037</v>
      </c>
      <c r="T1381" s="15">
        <f t="shared" si="91"/>
        <v>42202.876388888893</v>
      </c>
    </row>
    <row r="1382" spans="1:20" ht="48" x14ac:dyDescent="0.2">
      <c r="A1382">
        <v>3307</v>
      </c>
      <c r="B1382" s="3" t="s">
        <v>3307</v>
      </c>
      <c r="C1382" s="3" t="s">
        <v>7417</v>
      </c>
      <c r="D1382" s="6">
        <v>1000</v>
      </c>
      <c r="E1382" s="8">
        <v>1066.8</v>
      </c>
      <c r="F1382" t="s">
        <v>8218</v>
      </c>
      <c r="G1382" t="s">
        <v>8223</v>
      </c>
      <c r="H1382" t="s">
        <v>8245</v>
      </c>
      <c r="I1382">
        <v>1463275339</v>
      </c>
      <c r="J1382">
        <v>1460683339</v>
      </c>
      <c r="K1382" t="b">
        <v>0</v>
      </c>
      <c r="L1382">
        <v>20</v>
      </c>
      <c r="M1382" t="b">
        <v>1</v>
      </c>
      <c r="N1382" t="s">
        <v>8269</v>
      </c>
      <c r="O1382" s="17">
        <f t="shared" si="88"/>
        <v>107</v>
      </c>
      <c r="P1382">
        <f t="shared" si="89"/>
        <v>53.34</v>
      </c>
      <c r="Q1382" s="12" t="s">
        <v>8315</v>
      </c>
      <c r="R1382" t="s">
        <v>8316</v>
      </c>
      <c r="S1382" s="15">
        <f t="shared" si="90"/>
        <v>42475.057164351849</v>
      </c>
      <c r="T1382" s="15">
        <f t="shared" si="91"/>
        <v>42505.057164351849</v>
      </c>
    </row>
    <row r="1383" spans="1:20" ht="48" x14ac:dyDescent="0.2">
      <c r="A1383">
        <v>3446</v>
      </c>
      <c r="B1383" s="3" t="s">
        <v>3445</v>
      </c>
      <c r="C1383" s="3" t="s">
        <v>7556</v>
      </c>
      <c r="D1383" s="6">
        <v>1000</v>
      </c>
      <c r="E1383" s="8">
        <v>1082</v>
      </c>
      <c r="F1383" t="s">
        <v>8218</v>
      </c>
      <c r="G1383" t="s">
        <v>8224</v>
      </c>
      <c r="H1383" t="s">
        <v>8246</v>
      </c>
      <c r="I1383">
        <v>1423138800</v>
      </c>
      <c r="J1383">
        <v>1421092725</v>
      </c>
      <c r="K1383" t="b">
        <v>0</v>
      </c>
      <c r="L1383">
        <v>25</v>
      </c>
      <c r="M1383" t="b">
        <v>1</v>
      </c>
      <c r="N1383" t="s">
        <v>8269</v>
      </c>
      <c r="O1383" s="17">
        <f t="shared" si="88"/>
        <v>108</v>
      </c>
      <c r="P1383">
        <f t="shared" si="89"/>
        <v>43.28</v>
      </c>
      <c r="Q1383" s="12" t="s">
        <v>8315</v>
      </c>
      <c r="R1383" t="s">
        <v>8316</v>
      </c>
      <c r="S1383" s="15">
        <f t="shared" si="90"/>
        <v>42016.832465277781</v>
      </c>
      <c r="T1383" s="15">
        <f t="shared" si="91"/>
        <v>42040.513888888891</v>
      </c>
    </row>
    <row r="1384" spans="1:20" ht="48" x14ac:dyDescent="0.2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17">
        <f t="shared" si="88"/>
        <v>9</v>
      </c>
      <c r="P1384">
        <f t="shared" si="89"/>
        <v>64.8</v>
      </c>
      <c r="Q1384" s="12" t="s">
        <v>8315</v>
      </c>
      <c r="R1384" t="s">
        <v>8355</v>
      </c>
      <c r="S1384" s="15">
        <f t="shared" si="90"/>
        <v>42551.102314814809</v>
      </c>
      <c r="T1384" s="15">
        <f t="shared" si="91"/>
        <v>42601.102314814809</v>
      </c>
    </row>
    <row r="1385" spans="1:20" ht="32" x14ac:dyDescent="0.2">
      <c r="A1385">
        <v>3447</v>
      </c>
      <c r="B1385" s="3" t="s">
        <v>3446</v>
      </c>
      <c r="C1385" s="3" t="s">
        <v>7557</v>
      </c>
      <c r="D1385" s="6">
        <v>1000</v>
      </c>
      <c r="E1385" s="8">
        <v>1078</v>
      </c>
      <c r="F1385" t="s">
        <v>8218</v>
      </c>
      <c r="G1385" t="s">
        <v>8223</v>
      </c>
      <c r="H1385" t="s">
        <v>8245</v>
      </c>
      <c r="I1385">
        <v>1458332412</v>
      </c>
      <c r="J1385">
        <v>1454448012</v>
      </c>
      <c r="K1385" t="b">
        <v>0</v>
      </c>
      <c r="L1385">
        <v>14</v>
      </c>
      <c r="M1385" t="b">
        <v>1</v>
      </c>
      <c r="N1385" t="s">
        <v>8269</v>
      </c>
      <c r="O1385" s="17">
        <f t="shared" si="88"/>
        <v>108</v>
      </c>
      <c r="P1385">
        <f t="shared" si="89"/>
        <v>77</v>
      </c>
      <c r="Q1385" s="12" t="s">
        <v>8315</v>
      </c>
      <c r="R1385" t="s">
        <v>8316</v>
      </c>
      <c r="S1385" s="15">
        <f t="shared" si="90"/>
        <v>42402.889027777783</v>
      </c>
      <c r="T1385" s="15">
        <f t="shared" si="91"/>
        <v>42447.847361111111</v>
      </c>
    </row>
    <row r="1386" spans="1:20" ht="48" x14ac:dyDescent="0.2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17">
        <f t="shared" si="88"/>
        <v>9</v>
      </c>
      <c r="P1386">
        <f t="shared" si="89"/>
        <v>47.33</v>
      </c>
      <c r="Q1386" s="12" t="s">
        <v>8315</v>
      </c>
      <c r="R1386" t="s">
        <v>8357</v>
      </c>
      <c r="S1386" s="15">
        <f t="shared" si="90"/>
        <v>41975.676111111112</v>
      </c>
      <c r="T1386" s="15">
        <f t="shared" si="91"/>
        <v>42006.676111111112</v>
      </c>
    </row>
    <row r="1387" spans="1:20" ht="48" x14ac:dyDescent="0.2">
      <c r="A1387">
        <v>3709</v>
      </c>
      <c r="B1387" s="3" t="s">
        <v>3706</v>
      </c>
      <c r="C1387" s="3" t="s">
        <v>7819</v>
      </c>
      <c r="D1387" s="6">
        <v>1000</v>
      </c>
      <c r="E1387" s="8">
        <v>1082.5</v>
      </c>
      <c r="F1387" t="s">
        <v>8218</v>
      </c>
      <c r="G1387" t="s">
        <v>8224</v>
      </c>
      <c r="H1387" t="s">
        <v>8246</v>
      </c>
      <c r="I1387">
        <v>1403715546</v>
      </c>
      <c r="J1387">
        <v>1401123546</v>
      </c>
      <c r="K1387" t="b">
        <v>0</v>
      </c>
      <c r="L1387">
        <v>35</v>
      </c>
      <c r="M1387" t="b">
        <v>1</v>
      </c>
      <c r="N1387" t="s">
        <v>8269</v>
      </c>
      <c r="O1387" s="17">
        <f t="shared" si="88"/>
        <v>108</v>
      </c>
      <c r="P1387">
        <f t="shared" si="89"/>
        <v>30.93</v>
      </c>
      <c r="Q1387" s="12" t="s">
        <v>8315</v>
      </c>
      <c r="R1387" t="s">
        <v>8316</v>
      </c>
      <c r="S1387" s="15">
        <f t="shared" si="90"/>
        <v>41785.707708333335</v>
      </c>
      <c r="T1387" s="15">
        <f t="shared" si="91"/>
        <v>41815.707708333335</v>
      </c>
    </row>
    <row r="1388" spans="1:20" ht="48" x14ac:dyDescent="0.2">
      <c r="A1388">
        <v>3567</v>
      </c>
      <c r="B1388" s="3" t="s">
        <v>3566</v>
      </c>
      <c r="C1388" s="3" t="s">
        <v>7677</v>
      </c>
      <c r="D1388" s="6">
        <v>1000</v>
      </c>
      <c r="E1388" s="8">
        <v>1088</v>
      </c>
      <c r="F1388" t="s">
        <v>8218</v>
      </c>
      <c r="G1388" t="s">
        <v>8224</v>
      </c>
      <c r="H1388" t="s">
        <v>8246</v>
      </c>
      <c r="I1388">
        <v>1433964444</v>
      </c>
      <c r="J1388">
        <v>1431372444</v>
      </c>
      <c r="K1388" t="b">
        <v>0</v>
      </c>
      <c r="L1388">
        <v>41</v>
      </c>
      <c r="M1388" t="b">
        <v>1</v>
      </c>
      <c r="N1388" t="s">
        <v>8269</v>
      </c>
      <c r="O1388" s="17">
        <f t="shared" si="88"/>
        <v>109</v>
      </c>
      <c r="P1388">
        <f t="shared" si="89"/>
        <v>26.54</v>
      </c>
      <c r="Q1388" s="12" t="s">
        <v>8315</v>
      </c>
      <c r="R1388" t="s">
        <v>8316</v>
      </c>
      <c r="S1388" s="15">
        <f t="shared" si="90"/>
        <v>42135.810694444444</v>
      </c>
      <c r="T1388" s="15">
        <f t="shared" si="91"/>
        <v>42165.810694444444</v>
      </c>
    </row>
    <row r="1389" spans="1:20" ht="48" x14ac:dyDescent="0.2">
      <c r="A1389">
        <v>3598</v>
      </c>
      <c r="B1389" s="3" t="s">
        <v>3597</v>
      </c>
      <c r="C1389" s="3" t="s">
        <v>7708</v>
      </c>
      <c r="D1389" s="6">
        <v>1000</v>
      </c>
      <c r="E1389" s="8">
        <v>1101</v>
      </c>
      <c r="F1389" t="s">
        <v>8218</v>
      </c>
      <c r="G1389" t="s">
        <v>8223</v>
      </c>
      <c r="H1389" t="s">
        <v>8245</v>
      </c>
      <c r="I1389">
        <v>1409720340</v>
      </c>
      <c r="J1389">
        <v>1408129822</v>
      </c>
      <c r="K1389" t="b">
        <v>0</v>
      </c>
      <c r="L1389">
        <v>27</v>
      </c>
      <c r="M1389" t="b">
        <v>1</v>
      </c>
      <c r="N1389" t="s">
        <v>8269</v>
      </c>
      <c r="O1389" s="17">
        <f t="shared" si="88"/>
        <v>110</v>
      </c>
      <c r="P1389">
        <f t="shared" si="89"/>
        <v>40.78</v>
      </c>
      <c r="Q1389" s="12" t="s">
        <v>8315</v>
      </c>
      <c r="R1389" t="s">
        <v>8316</v>
      </c>
      <c r="S1389" s="15">
        <f t="shared" si="90"/>
        <v>41866.79886574074</v>
      </c>
      <c r="T1389" s="15">
        <f t="shared" si="91"/>
        <v>41885.207638888889</v>
      </c>
    </row>
    <row r="1390" spans="1:20" ht="48" x14ac:dyDescent="0.2">
      <c r="A1390">
        <v>3568</v>
      </c>
      <c r="B1390" s="3" t="s">
        <v>3567</v>
      </c>
      <c r="C1390" s="3" t="s">
        <v>7678</v>
      </c>
      <c r="D1390" s="6">
        <v>1000</v>
      </c>
      <c r="E1390" s="8">
        <v>1110</v>
      </c>
      <c r="F1390" t="s">
        <v>8218</v>
      </c>
      <c r="G1390" t="s">
        <v>8223</v>
      </c>
      <c r="H1390" t="s">
        <v>8245</v>
      </c>
      <c r="I1390">
        <v>1410975994</v>
      </c>
      <c r="J1390">
        <v>1408383994</v>
      </c>
      <c r="K1390" t="b">
        <v>0</v>
      </c>
      <c r="L1390">
        <v>19</v>
      </c>
      <c r="M1390" t="b">
        <v>1</v>
      </c>
      <c r="N1390" t="s">
        <v>8269</v>
      </c>
      <c r="O1390" s="17">
        <f t="shared" si="88"/>
        <v>111</v>
      </c>
      <c r="P1390">
        <f t="shared" si="89"/>
        <v>58.42</v>
      </c>
      <c r="Q1390" s="12" t="s">
        <v>8315</v>
      </c>
      <c r="R1390" t="s">
        <v>8316</v>
      </c>
      <c r="S1390" s="15">
        <f t="shared" si="90"/>
        <v>41869.740671296298</v>
      </c>
      <c r="T1390" s="15">
        <f t="shared" si="91"/>
        <v>41899.740671296298</v>
      </c>
    </row>
    <row r="1391" spans="1:20" ht="48" x14ac:dyDescent="0.2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17">
        <f t="shared" si="88"/>
        <v>10</v>
      </c>
      <c r="P1391">
        <f t="shared" si="89"/>
        <v>94.51</v>
      </c>
      <c r="Q1391" s="12" t="s">
        <v>8308</v>
      </c>
      <c r="R1391" t="s">
        <v>8311</v>
      </c>
      <c r="S1391" s="15">
        <f t="shared" si="90"/>
        <v>41905.812581018516</v>
      </c>
      <c r="T1391" s="15">
        <f t="shared" si="91"/>
        <v>41950.854247685187</v>
      </c>
    </row>
    <row r="1392" spans="1:20" ht="48" x14ac:dyDescent="0.2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17">
        <f t="shared" si="88"/>
        <v>10</v>
      </c>
      <c r="P1392">
        <f t="shared" si="89"/>
        <v>32.75</v>
      </c>
      <c r="Q1392" s="12" t="s">
        <v>8308</v>
      </c>
      <c r="R1392" t="s">
        <v>8312</v>
      </c>
      <c r="S1392" s="15">
        <f t="shared" si="90"/>
        <v>42741.848379629635</v>
      </c>
      <c r="T1392" s="15">
        <f t="shared" si="91"/>
        <v>42783.875</v>
      </c>
    </row>
    <row r="1393" spans="1:20" ht="48" x14ac:dyDescent="0.2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17">
        <f t="shared" si="88"/>
        <v>10</v>
      </c>
      <c r="P1393">
        <f t="shared" si="89"/>
        <v>71.25</v>
      </c>
      <c r="Q1393" s="12" t="s">
        <v>8308</v>
      </c>
      <c r="R1393" t="s">
        <v>8314</v>
      </c>
      <c r="S1393" s="15">
        <f t="shared" si="90"/>
        <v>42238.726631944446</v>
      </c>
      <c r="T1393" s="15">
        <f t="shared" si="91"/>
        <v>42298.726631944446</v>
      </c>
    </row>
    <row r="1394" spans="1:20" ht="64" x14ac:dyDescent="0.2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17">
        <f t="shared" si="88"/>
        <v>10</v>
      </c>
      <c r="P1394">
        <f t="shared" si="89"/>
        <v>73.459999999999994</v>
      </c>
      <c r="Q1394" s="12" t="s">
        <v>8308</v>
      </c>
      <c r="R1394" t="s">
        <v>8314</v>
      </c>
      <c r="S1394" s="15">
        <f t="shared" si="90"/>
        <v>40043.895462962959</v>
      </c>
      <c r="T1394" s="15">
        <f t="shared" si="91"/>
        <v>40098.874305555553</v>
      </c>
    </row>
    <row r="1395" spans="1:20" ht="48" x14ac:dyDescent="0.2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17">
        <f t="shared" si="88"/>
        <v>10</v>
      </c>
      <c r="P1395">
        <f t="shared" si="89"/>
        <v>178.93</v>
      </c>
      <c r="Q1395" s="12" t="s">
        <v>8317</v>
      </c>
      <c r="R1395" t="s">
        <v>8319</v>
      </c>
      <c r="S1395" s="15">
        <f t="shared" si="90"/>
        <v>42632.373414351852</v>
      </c>
      <c r="T1395" s="15">
        <f t="shared" si="91"/>
        <v>42672.373414351852</v>
      </c>
    </row>
    <row r="1396" spans="1:20" ht="48" x14ac:dyDescent="0.2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17">
        <f t="shared" si="88"/>
        <v>10</v>
      </c>
      <c r="P1396">
        <f t="shared" si="89"/>
        <v>44.69</v>
      </c>
      <c r="Q1396" s="12" t="s">
        <v>8317</v>
      </c>
      <c r="R1396" t="s">
        <v>8319</v>
      </c>
      <c r="S1396" s="15">
        <f t="shared" si="90"/>
        <v>41940.658645833333</v>
      </c>
      <c r="T1396" s="15">
        <f t="shared" si="91"/>
        <v>41974</v>
      </c>
    </row>
    <row r="1397" spans="1:20" ht="48" x14ac:dyDescent="0.2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17">
        <f t="shared" si="88"/>
        <v>10</v>
      </c>
      <c r="P1397">
        <f t="shared" si="89"/>
        <v>40</v>
      </c>
      <c r="Q1397" s="12" t="s">
        <v>8323</v>
      </c>
      <c r="R1397" t="s">
        <v>8327</v>
      </c>
      <c r="S1397" s="15">
        <f t="shared" si="90"/>
        <v>42065.897719907407</v>
      </c>
      <c r="T1397" s="15">
        <f t="shared" si="91"/>
        <v>42095.856053240743</v>
      </c>
    </row>
    <row r="1398" spans="1:20" ht="32" x14ac:dyDescent="0.2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17">
        <f t="shared" si="88"/>
        <v>10</v>
      </c>
      <c r="P1398">
        <f t="shared" si="89"/>
        <v>24.08</v>
      </c>
      <c r="Q1398" s="12" t="s">
        <v>8317</v>
      </c>
      <c r="R1398" t="s">
        <v>8319</v>
      </c>
      <c r="S1398" s="15">
        <f t="shared" si="90"/>
        <v>42673.66788194445</v>
      </c>
      <c r="T1398" s="15">
        <f t="shared" si="91"/>
        <v>42703.709548611107</v>
      </c>
    </row>
    <row r="1399" spans="1:20" ht="32" x14ac:dyDescent="0.2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17">
        <f t="shared" si="88"/>
        <v>10</v>
      </c>
      <c r="P1399">
        <f t="shared" si="89"/>
        <v>42</v>
      </c>
      <c r="Q1399" s="12" t="s">
        <v>8334</v>
      </c>
      <c r="R1399" t="s">
        <v>8335</v>
      </c>
      <c r="S1399" s="15">
        <f t="shared" si="90"/>
        <v>42317.954571759255</v>
      </c>
      <c r="T1399" s="15">
        <f t="shared" si="91"/>
        <v>42377.954571759255</v>
      </c>
    </row>
    <row r="1400" spans="1:20" ht="48" x14ac:dyDescent="0.2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17">
        <f t="shared" si="88"/>
        <v>10</v>
      </c>
      <c r="P1400">
        <f t="shared" si="89"/>
        <v>54.67</v>
      </c>
      <c r="Q1400" s="12" t="s">
        <v>8317</v>
      </c>
      <c r="R1400" t="s">
        <v>8319</v>
      </c>
      <c r="S1400" s="15">
        <f t="shared" si="90"/>
        <v>42626.633703703701</v>
      </c>
      <c r="T1400" s="15">
        <f t="shared" si="91"/>
        <v>42656.633703703701</v>
      </c>
    </row>
    <row r="1401" spans="1:20" ht="48" x14ac:dyDescent="0.2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17">
        <f t="shared" si="88"/>
        <v>10</v>
      </c>
      <c r="P1401">
        <f t="shared" si="89"/>
        <v>744.55</v>
      </c>
      <c r="Q1401" s="12" t="s">
        <v>8320</v>
      </c>
      <c r="R1401" t="s">
        <v>8339</v>
      </c>
      <c r="S1401" s="15">
        <f t="shared" si="90"/>
        <v>42142.767106481479</v>
      </c>
      <c r="T1401" s="15">
        <f t="shared" si="91"/>
        <v>42163.625</v>
      </c>
    </row>
    <row r="1402" spans="1:20" ht="48" x14ac:dyDescent="0.2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17">
        <f t="shared" si="88"/>
        <v>10</v>
      </c>
      <c r="P1402">
        <f t="shared" si="89"/>
        <v>54.11</v>
      </c>
      <c r="Q1402" s="12" t="s">
        <v>8323</v>
      </c>
      <c r="R1402" t="s">
        <v>8345</v>
      </c>
      <c r="S1402" s="15">
        <f t="shared" si="90"/>
        <v>42427.721006944441</v>
      </c>
      <c r="T1402" s="15">
        <f t="shared" si="91"/>
        <v>42457.679340277777</v>
      </c>
    </row>
    <row r="1403" spans="1:20" ht="48" x14ac:dyDescent="0.2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17">
        <f t="shared" si="88"/>
        <v>10</v>
      </c>
      <c r="P1403">
        <f t="shared" si="89"/>
        <v>62.22</v>
      </c>
      <c r="Q1403" s="12" t="s">
        <v>8323</v>
      </c>
      <c r="R1403" t="s">
        <v>8345</v>
      </c>
      <c r="S1403" s="15">
        <f t="shared" si="90"/>
        <v>41845.968159722222</v>
      </c>
      <c r="T1403" s="15">
        <f t="shared" si="91"/>
        <v>41875.968159722222</v>
      </c>
    </row>
    <row r="1404" spans="1:20" ht="48" x14ac:dyDescent="0.2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17">
        <f t="shared" si="88"/>
        <v>10</v>
      </c>
      <c r="P1404">
        <f t="shared" si="89"/>
        <v>32.82</v>
      </c>
      <c r="Q1404" s="12" t="s">
        <v>8331</v>
      </c>
      <c r="R1404" t="s">
        <v>8333</v>
      </c>
      <c r="S1404" s="15">
        <f t="shared" si="90"/>
        <v>42371.355729166666</v>
      </c>
      <c r="T1404" s="15">
        <f t="shared" si="91"/>
        <v>42400.178472222222</v>
      </c>
    </row>
    <row r="1405" spans="1:20" ht="64" x14ac:dyDescent="0.2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17">
        <f t="shared" si="88"/>
        <v>10</v>
      </c>
      <c r="P1405">
        <f t="shared" si="89"/>
        <v>10</v>
      </c>
      <c r="Q1405" s="12" t="s">
        <v>8331</v>
      </c>
      <c r="R1405" t="s">
        <v>8332</v>
      </c>
      <c r="S1405" s="15">
        <f t="shared" si="90"/>
        <v>40198.424849537041</v>
      </c>
      <c r="T1405" s="15">
        <f t="shared" si="91"/>
        <v>40252.290972222225</v>
      </c>
    </row>
    <row r="1406" spans="1:20" ht="48" x14ac:dyDescent="0.2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17">
        <f t="shared" si="88"/>
        <v>10</v>
      </c>
      <c r="P1406">
        <f t="shared" si="89"/>
        <v>23</v>
      </c>
      <c r="Q1406" s="12" t="s">
        <v>8331</v>
      </c>
      <c r="R1406" t="s">
        <v>8332</v>
      </c>
      <c r="S1406" s="15">
        <f t="shared" si="90"/>
        <v>40464.028182870366</v>
      </c>
      <c r="T1406" s="15">
        <f t="shared" si="91"/>
        <v>40512.208333333336</v>
      </c>
    </row>
    <row r="1407" spans="1:20" ht="48" x14ac:dyDescent="0.2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17">
        <f t="shared" si="88"/>
        <v>10</v>
      </c>
      <c r="P1407">
        <f t="shared" si="89"/>
        <v>21.73</v>
      </c>
      <c r="Q1407" s="12" t="s">
        <v>8331</v>
      </c>
      <c r="R1407" t="s">
        <v>8332</v>
      </c>
      <c r="S1407" s="15">
        <f t="shared" si="90"/>
        <v>41156.963344907403</v>
      </c>
      <c r="T1407" s="15">
        <f t="shared" si="91"/>
        <v>41186.963344907403</v>
      </c>
    </row>
    <row r="1408" spans="1:20" ht="48" x14ac:dyDescent="0.2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17">
        <f t="shared" si="88"/>
        <v>10</v>
      </c>
      <c r="P1408">
        <f t="shared" si="89"/>
        <v>53.55</v>
      </c>
      <c r="Q1408" s="12" t="s">
        <v>8334</v>
      </c>
      <c r="R1408" t="s">
        <v>8351</v>
      </c>
      <c r="S1408" s="15">
        <f t="shared" si="90"/>
        <v>42052.802430555559</v>
      </c>
      <c r="T1408" s="15">
        <f t="shared" si="91"/>
        <v>42082.760763888888</v>
      </c>
    </row>
    <row r="1409" spans="1:20" ht="48" x14ac:dyDescent="0.2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17">
        <f t="shared" si="88"/>
        <v>10</v>
      </c>
      <c r="P1409">
        <f t="shared" si="89"/>
        <v>31.76</v>
      </c>
      <c r="Q1409" s="12" t="s">
        <v>8320</v>
      </c>
      <c r="R1409" t="s">
        <v>8356</v>
      </c>
      <c r="S1409" s="15">
        <f t="shared" si="90"/>
        <v>41620.90047453704</v>
      </c>
      <c r="T1409" s="15">
        <f t="shared" si="91"/>
        <v>41650.90047453704</v>
      </c>
    </row>
    <row r="1410" spans="1:20" ht="48" x14ac:dyDescent="0.2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17">
        <f t="shared" si="88"/>
        <v>10</v>
      </c>
      <c r="P1410">
        <f t="shared" si="89"/>
        <v>63.1</v>
      </c>
      <c r="Q1410" s="12" t="s">
        <v>8320</v>
      </c>
      <c r="R1410" t="s">
        <v>8356</v>
      </c>
      <c r="S1410" s="15">
        <f t="shared" si="90"/>
        <v>41686.705208333333</v>
      </c>
      <c r="T1410" s="15">
        <f t="shared" si="91"/>
        <v>41716.663541666669</v>
      </c>
    </row>
    <row r="1411" spans="1:20" ht="48" x14ac:dyDescent="0.2">
      <c r="A1411">
        <v>3435</v>
      </c>
      <c r="B1411" s="3" t="s">
        <v>3434</v>
      </c>
      <c r="C1411" s="3" t="s">
        <v>7545</v>
      </c>
      <c r="D1411" s="6">
        <v>1000</v>
      </c>
      <c r="E1411" s="8">
        <v>1120</v>
      </c>
      <c r="F1411" t="s">
        <v>8218</v>
      </c>
      <c r="G1411" t="s">
        <v>8223</v>
      </c>
      <c r="H1411" t="s">
        <v>8245</v>
      </c>
      <c r="I1411">
        <v>1470538800</v>
      </c>
      <c r="J1411">
        <v>1469112493</v>
      </c>
      <c r="K1411" t="b">
        <v>0</v>
      </c>
      <c r="L1411">
        <v>19</v>
      </c>
      <c r="M1411" t="b">
        <v>1</v>
      </c>
      <c r="N1411" t="s">
        <v>8269</v>
      </c>
      <c r="O1411" s="17">
        <f t="shared" si="88"/>
        <v>112</v>
      </c>
      <c r="P1411">
        <f t="shared" si="89"/>
        <v>58.95</v>
      </c>
      <c r="Q1411" s="12" t="s">
        <v>8315</v>
      </c>
      <c r="R1411" t="s">
        <v>8316</v>
      </c>
      <c r="S1411" s="15">
        <f t="shared" si="90"/>
        <v>42572.61681712963</v>
      </c>
      <c r="T1411" s="15">
        <f t="shared" si="91"/>
        <v>42589.125</v>
      </c>
    </row>
    <row r="1412" spans="1:20" ht="64" x14ac:dyDescent="0.2">
      <c r="A1412">
        <v>3681</v>
      </c>
      <c r="B1412" s="3" t="s">
        <v>3678</v>
      </c>
      <c r="C1412" s="3" t="s">
        <v>7791</v>
      </c>
      <c r="D1412" s="6">
        <v>1000</v>
      </c>
      <c r="E1412" s="8">
        <v>1119</v>
      </c>
      <c r="F1412" t="s">
        <v>8218</v>
      </c>
      <c r="G1412" t="s">
        <v>8223</v>
      </c>
      <c r="H1412" t="s">
        <v>8245</v>
      </c>
      <c r="I1412">
        <v>1452872290</v>
      </c>
      <c r="J1412">
        <v>1452008290</v>
      </c>
      <c r="K1412" t="b">
        <v>0</v>
      </c>
      <c r="L1412">
        <v>18</v>
      </c>
      <c r="M1412" t="b">
        <v>1</v>
      </c>
      <c r="N1412" t="s">
        <v>8269</v>
      </c>
      <c r="O1412" s="17">
        <f t="shared" si="88"/>
        <v>112</v>
      </c>
      <c r="P1412">
        <f t="shared" si="89"/>
        <v>62.17</v>
      </c>
      <c r="Q1412" s="12" t="s">
        <v>8315</v>
      </c>
      <c r="R1412" t="s">
        <v>8316</v>
      </c>
      <c r="S1412" s="15">
        <f t="shared" si="90"/>
        <v>42374.651504629626</v>
      </c>
      <c r="T1412" s="15">
        <f t="shared" si="91"/>
        <v>42384.651504629626</v>
      </c>
    </row>
    <row r="1413" spans="1:20" ht="48" x14ac:dyDescent="0.2">
      <c r="A1413">
        <v>3619</v>
      </c>
      <c r="B1413" s="3" t="s">
        <v>3617</v>
      </c>
      <c r="C1413" s="3" t="s">
        <v>7729</v>
      </c>
      <c r="D1413" s="6">
        <v>1000</v>
      </c>
      <c r="E1413" s="8">
        <v>1130</v>
      </c>
      <c r="F1413" t="s">
        <v>8218</v>
      </c>
      <c r="G1413" t="s">
        <v>8223</v>
      </c>
      <c r="H1413" t="s">
        <v>8245</v>
      </c>
      <c r="I1413">
        <v>1479592800</v>
      </c>
      <c r="J1413">
        <v>1476760226</v>
      </c>
      <c r="K1413" t="b">
        <v>0</v>
      </c>
      <c r="L1413">
        <v>17</v>
      </c>
      <c r="M1413" t="b">
        <v>1</v>
      </c>
      <c r="N1413" t="s">
        <v>8269</v>
      </c>
      <c r="O1413" s="17">
        <f t="shared" si="88"/>
        <v>113</v>
      </c>
      <c r="P1413">
        <f t="shared" si="89"/>
        <v>66.47</v>
      </c>
      <c r="Q1413" s="12" t="s">
        <v>8315</v>
      </c>
      <c r="R1413" t="s">
        <v>8316</v>
      </c>
      <c r="S1413" s="15">
        <f t="shared" si="90"/>
        <v>42661.132245370376</v>
      </c>
      <c r="T1413" s="15">
        <f t="shared" si="91"/>
        <v>42693.916666666672</v>
      </c>
    </row>
    <row r="1414" spans="1:20" ht="48" x14ac:dyDescent="0.2">
      <c r="A1414">
        <v>2783</v>
      </c>
      <c r="B1414" s="3" t="s">
        <v>2783</v>
      </c>
      <c r="C1414" s="3" t="s">
        <v>6893</v>
      </c>
      <c r="D1414" s="6">
        <v>1000</v>
      </c>
      <c r="E1414" s="8">
        <v>1145</v>
      </c>
      <c r="F1414" t="s">
        <v>8218</v>
      </c>
      <c r="G1414" t="s">
        <v>8224</v>
      </c>
      <c r="H1414" t="s">
        <v>8246</v>
      </c>
      <c r="I1414">
        <v>1429793446</v>
      </c>
      <c r="J1414">
        <v>1428583846</v>
      </c>
      <c r="K1414" t="b">
        <v>0</v>
      </c>
      <c r="L1414">
        <v>61</v>
      </c>
      <c r="M1414" t="b">
        <v>1</v>
      </c>
      <c r="N1414" t="s">
        <v>8269</v>
      </c>
      <c r="O1414" s="17">
        <f t="shared" si="88"/>
        <v>115</v>
      </c>
      <c r="P1414">
        <f t="shared" si="89"/>
        <v>18.77</v>
      </c>
      <c r="Q1414" s="12" t="s">
        <v>8315</v>
      </c>
      <c r="R1414" t="s">
        <v>8316</v>
      </c>
      <c r="S1414" s="15">
        <f t="shared" si="90"/>
        <v>42103.535254629634</v>
      </c>
      <c r="T1414" s="15">
        <f t="shared" si="91"/>
        <v>42117.535254629634</v>
      </c>
    </row>
    <row r="1415" spans="1:20" ht="48" x14ac:dyDescent="0.2">
      <c r="A1415">
        <v>2804</v>
      </c>
      <c r="B1415" s="3" t="s">
        <v>2804</v>
      </c>
      <c r="C1415" s="3" t="s">
        <v>6914</v>
      </c>
      <c r="D1415" s="6">
        <v>1000</v>
      </c>
      <c r="E1415" s="8">
        <v>1150</v>
      </c>
      <c r="F1415" t="s">
        <v>8218</v>
      </c>
      <c r="G1415" t="s">
        <v>8224</v>
      </c>
      <c r="H1415" t="s">
        <v>8246</v>
      </c>
      <c r="I1415">
        <v>1411987990</v>
      </c>
      <c r="J1415">
        <v>1409395990</v>
      </c>
      <c r="K1415" t="b">
        <v>0</v>
      </c>
      <c r="L1415">
        <v>23</v>
      </c>
      <c r="M1415" t="b">
        <v>1</v>
      </c>
      <c r="N1415" t="s">
        <v>8269</v>
      </c>
      <c r="O1415" s="17">
        <f t="shared" si="88"/>
        <v>115</v>
      </c>
      <c r="P1415">
        <f t="shared" si="89"/>
        <v>50</v>
      </c>
      <c r="Q1415" s="12" t="s">
        <v>8315</v>
      </c>
      <c r="R1415" t="s">
        <v>8316</v>
      </c>
      <c r="S1415" s="15">
        <f t="shared" si="90"/>
        <v>41881.453587962962</v>
      </c>
      <c r="T1415" s="15">
        <f t="shared" si="91"/>
        <v>41911.453587962962</v>
      </c>
    </row>
    <row r="1416" spans="1:20" ht="48" x14ac:dyDescent="0.2">
      <c r="A1416">
        <v>3329</v>
      </c>
      <c r="B1416" s="3" t="s">
        <v>3329</v>
      </c>
      <c r="C1416" s="3" t="s">
        <v>7439</v>
      </c>
      <c r="D1416" s="6">
        <v>1000</v>
      </c>
      <c r="E1416" s="8">
        <v>1168</v>
      </c>
      <c r="F1416" t="s">
        <v>8218</v>
      </c>
      <c r="G1416" t="s">
        <v>8224</v>
      </c>
      <c r="H1416" t="s">
        <v>8246</v>
      </c>
      <c r="I1416">
        <v>1406502000</v>
      </c>
      <c r="J1416">
        <v>1405583108</v>
      </c>
      <c r="K1416" t="b">
        <v>0</v>
      </c>
      <c r="L1416">
        <v>26</v>
      </c>
      <c r="M1416" t="b">
        <v>1</v>
      </c>
      <c r="N1416" t="s">
        <v>8269</v>
      </c>
      <c r="O1416" s="17">
        <f t="shared" si="88"/>
        <v>117</v>
      </c>
      <c r="P1416">
        <f t="shared" si="89"/>
        <v>44.92</v>
      </c>
      <c r="Q1416" s="12" t="s">
        <v>8315</v>
      </c>
      <c r="R1416" t="s">
        <v>8316</v>
      </c>
      <c r="S1416" s="15">
        <f t="shared" si="90"/>
        <v>41837.323009259257</v>
      </c>
      <c r="T1416" s="15">
        <f t="shared" si="91"/>
        <v>41847.958333333336</v>
      </c>
    </row>
    <row r="1417" spans="1:20" ht="32" x14ac:dyDescent="0.2">
      <c r="A1417">
        <v>2782</v>
      </c>
      <c r="B1417" s="3" t="s">
        <v>2782</v>
      </c>
      <c r="C1417" s="3" t="s">
        <v>6892</v>
      </c>
      <c r="D1417" s="6">
        <v>1000</v>
      </c>
      <c r="E1417" s="8">
        <v>1200</v>
      </c>
      <c r="F1417" t="s">
        <v>8218</v>
      </c>
      <c r="G1417" t="s">
        <v>8223</v>
      </c>
      <c r="H1417" t="s">
        <v>8245</v>
      </c>
      <c r="I1417">
        <v>1424149140</v>
      </c>
      <c r="J1417">
        <v>1421964718</v>
      </c>
      <c r="K1417" t="b">
        <v>0</v>
      </c>
      <c r="L1417">
        <v>18</v>
      </c>
      <c r="M1417" t="b">
        <v>1</v>
      </c>
      <c r="N1417" t="s">
        <v>8269</v>
      </c>
      <c r="O1417" s="17">
        <f t="shared" si="88"/>
        <v>120</v>
      </c>
      <c r="P1417">
        <f t="shared" si="89"/>
        <v>66.67</v>
      </c>
      <c r="Q1417" s="12" t="s">
        <v>8315</v>
      </c>
      <c r="R1417" t="s">
        <v>8316</v>
      </c>
      <c r="S1417" s="15">
        <f t="shared" si="90"/>
        <v>42026.924976851849</v>
      </c>
      <c r="T1417" s="15">
        <f t="shared" si="91"/>
        <v>42052.207638888889</v>
      </c>
    </row>
    <row r="1418" spans="1:20" ht="48" x14ac:dyDescent="0.2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17">
        <f t="shared" si="88"/>
        <v>11</v>
      </c>
      <c r="P1418">
        <f t="shared" si="89"/>
        <v>46.18</v>
      </c>
      <c r="Q1418" s="12" t="s">
        <v>8308</v>
      </c>
      <c r="R1418" t="s">
        <v>8311</v>
      </c>
      <c r="S1418" s="15">
        <f t="shared" si="90"/>
        <v>42110.153043981481</v>
      </c>
      <c r="T1418" s="15">
        <f t="shared" si="91"/>
        <v>42155.153043981481</v>
      </c>
    </row>
    <row r="1419" spans="1:20" ht="48" x14ac:dyDescent="0.2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17">
        <f t="shared" si="88"/>
        <v>11</v>
      </c>
      <c r="P1419">
        <f t="shared" si="89"/>
        <v>21.8</v>
      </c>
      <c r="Q1419" s="12" t="s">
        <v>8323</v>
      </c>
      <c r="R1419" t="s">
        <v>8326</v>
      </c>
      <c r="S1419" s="15">
        <f t="shared" si="90"/>
        <v>41288.942928240744</v>
      </c>
      <c r="T1419" s="15">
        <f t="shared" si="91"/>
        <v>41318.942928240744</v>
      </c>
    </row>
    <row r="1420" spans="1:20" ht="48" x14ac:dyDescent="0.2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17">
        <f t="shared" si="88"/>
        <v>11</v>
      </c>
      <c r="P1420">
        <f t="shared" si="89"/>
        <v>56.25</v>
      </c>
      <c r="Q1420" s="12" t="s">
        <v>8323</v>
      </c>
      <c r="R1420" t="s">
        <v>8326</v>
      </c>
      <c r="S1420" s="15">
        <f t="shared" si="90"/>
        <v>41180.86241898148</v>
      </c>
      <c r="T1420" s="15">
        <f t="shared" si="91"/>
        <v>41231</v>
      </c>
    </row>
    <row r="1421" spans="1:20" ht="48" x14ac:dyDescent="0.2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17">
        <f t="shared" si="88"/>
        <v>11</v>
      </c>
      <c r="P1421">
        <f t="shared" si="89"/>
        <v>51.82</v>
      </c>
      <c r="Q1421" s="12" t="s">
        <v>8317</v>
      </c>
      <c r="R1421" t="s">
        <v>8319</v>
      </c>
      <c r="S1421" s="15">
        <f t="shared" si="90"/>
        <v>42082.802812499998</v>
      </c>
      <c r="T1421" s="15">
        <f t="shared" si="91"/>
        <v>42104.207638888889</v>
      </c>
    </row>
    <row r="1422" spans="1:20" ht="32" x14ac:dyDescent="0.2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17">
        <f t="shared" si="88"/>
        <v>11</v>
      </c>
      <c r="P1422">
        <f t="shared" si="89"/>
        <v>29.89</v>
      </c>
      <c r="Q1422" s="12" t="s">
        <v>8317</v>
      </c>
      <c r="R1422" t="s">
        <v>8319</v>
      </c>
      <c r="S1422" s="15">
        <f t="shared" si="90"/>
        <v>42611.613564814819</v>
      </c>
      <c r="T1422" s="15">
        <f t="shared" si="91"/>
        <v>42651.613564814819</v>
      </c>
    </row>
    <row r="1423" spans="1:20" ht="48" x14ac:dyDescent="0.2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17">
        <f t="shared" si="88"/>
        <v>11</v>
      </c>
      <c r="P1423">
        <f t="shared" si="89"/>
        <v>51.82</v>
      </c>
      <c r="Q1423" s="12" t="s">
        <v>8317</v>
      </c>
      <c r="R1423" t="s">
        <v>8319</v>
      </c>
      <c r="S1423" s="15">
        <f t="shared" si="90"/>
        <v>42410.774155092593</v>
      </c>
      <c r="T1423" s="15">
        <f t="shared" si="91"/>
        <v>42440.774155092593</v>
      </c>
    </row>
    <row r="1424" spans="1:20" ht="48" x14ac:dyDescent="0.2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17">
        <f t="shared" si="88"/>
        <v>11</v>
      </c>
      <c r="P1424">
        <f t="shared" si="89"/>
        <v>225</v>
      </c>
      <c r="Q1424" s="12" t="s">
        <v>8320</v>
      </c>
      <c r="R1424" t="s">
        <v>8339</v>
      </c>
      <c r="S1424" s="15">
        <f t="shared" si="90"/>
        <v>41832.672685185185</v>
      </c>
      <c r="T1424" s="15">
        <f t="shared" si="91"/>
        <v>41887.568749999999</v>
      </c>
    </row>
    <row r="1425" spans="1:20" ht="64" x14ac:dyDescent="0.2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17">
        <f t="shared" si="88"/>
        <v>11</v>
      </c>
      <c r="P1425">
        <f t="shared" si="89"/>
        <v>51.25</v>
      </c>
      <c r="Q1425" s="12" t="s">
        <v>8320</v>
      </c>
      <c r="R1425" t="s">
        <v>8342</v>
      </c>
      <c r="S1425" s="15">
        <f t="shared" si="90"/>
        <v>40399.065868055557</v>
      </c>
      <c r="T1425" s="15">
        <f t="shared" si="91"/>
        <v>40423.083333333336</v>
      </c>
    </row>
    <row r="1426" spans="1:20" ht="48" x14ac:dyDescent="0.2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17">
        <f t="shared" si="88"/>
        <v>11</v>
      </c>
      <c r="P1426">
        <f t="shared" si="89"/>
        <v>525</v>
      </c>
      <c r="Q1426" s="12" t="s">
        <v>8323</v>
      </c>
      <c r="R1426" t="s">
        <v>8345</v>
      </c>
      <c r="S1426" s="15">
        <f t="shared" si="90"/>
        <v>41852.646226851852</v>
      </c>
      <c r="T1426" s="15">
        <f t="shared" si="91"/>
        <v>41883.646226851852</v>
      </c>
    </row>
    <row r="1427" spans="1:20" ht="48" x14ac:dyDescent="0.2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17">
        <f t="shared" si="88"/>
        <v>11</v>
      </c>
      <c r="P1427">
        <f t="shared" si="89"/>
        <v>55</v>
      </c>
      <c r="Q1427" s="12" t="s">
        <v>8323</v>
      </c>
      <c r="R1427" t="s">
        <v>8345</v>
      </c>
      <c r="S1427" s="15">
        <f t="shared" si="90"/>
        <v>42559.814178240747</v>
      </c>
      <c r="T1427" s="15">
        <f t="shared" si="91"/>
        <v>42589.814178240747</v>
      </c>
    </row>
    <row r="1428" spans="1:20" ht="48" x14ac:dyDescent="0.2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17">
        <f t="shared" si="88"/>
        <v>11</v>
      </c>
      <c r="P1428">
        <f t="shared" si="89"/>
        <v>55.39</v>
      </c>
      <c r="Q1428" s="12" t="s">
        <v>8336</v>
      </c>
      <c r="R1428" t="s">
        <v>8337</v>
      </c>
      <c r="S1428" s="15">
        <f t="shared" si="90"/>
        <v>42011.551180555558</v>
      </c>
      <c r="T1428" s="15">
        <f t="shared" si="91"/>
        <v>42046.551180555558</v>
      </c>
    </row>
    <row r="1429" spans="1:20" ht="32" x14ac:dyDescent="0.2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17">
        <f t="shared" si="88"/>
        <v>11</v>
      </c>
      <c r="P1429">
        <f t="shared" si="89"/>
        <v>69.13</v>
      </c>
      <c r="Q1429" s="12" t="s">
        <v>8336</v>
      </c>
      <c r="R1429" t="s">
        <v>8337</v>
      </c>
      <c r="S1429" s="15">
        <f t="shared" si="90"/>
        <v>41880.068437499998</v>
      </c>
      <c r="T1429" s="15">
        <f t="shared" si="91"/>
        <v>41910.068437499998</v>
      </c>
    </row>
    <row r="1430" spans="1:20" ht="48" x14ac:dyDescent="0.2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17">
        <f t="shared" ref="O1430:O1493" si="92">ROUND(E1430/D1430*100,0)</f>
        <v>11</v>
      </c>
      <c r="P1430">
        <f t="shared" ref="P1430:P1493" si="93">IFERROR(ROUND(E1430/L1430, 2), 0)</f>
        <v>42.22</v>
      </c>
      <c r="Q1430" s="12" t="s">
        <v>8336</v>
      </c>
      <c r="R1430" t="s">
        <v>8337</v>
      </c>
      <c r="S1430" s="15">
        <f t="shared" ref="S1430:S1493" si="94">(((J1430/60/60/24)+DATE(1970,1,1)))</f>
        <v>42029.907858796301</v>
      </c>
      <c r="T1430" s="15">
        <f t="shared" ref="T1430:T1493" si="95">(((I1430/60/60/24)+DATE(1970,1,1)))</f>
        <v>42064.907858796301</v>
      </c>
    </row>
    <row r="1431" spans="1:20" ht="48" x14ac:dyDescent="0.2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17">
        <f t="shared" si="92"/>
        <v>11</v>
      </c>
      <c r="P1431">
        <f t="shared" si="93"/>
        <v>45</v>
      </c>
      <c r="Q1431" s="12" t="s">
        <v>8331</v>
      </c>
      <c r="R1431" t="s">
        <v>8332</v>
      </c>
      <c r="S1431" s="15">
        <f t="shared" si="94"/>
        <v>40332.886712962965</v>
      </c>
      <c r="T1431" s="15">
        <f t="shared" si="95"/>
        <v>40380.791666666664</v>
      </c>
    </row>
    <row r="1432" spans="1:20" ht="48" x14ac:dyDescent="0.2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17">
        <f t="shared" si="92"/>
        <v>11</v>
      </c>
      <c r="P1432">
        <f t="shared" si="93"/>
        <v>97.41</v>
      </c>
      <c r="Q1432" s="12" t="s">
        <v>8317</v>
      </c>
      <c r="R1432" t="s">
        <v>8318</v>
      </c>
      <c r="S1432" s="15">
        <f t="shared" si="94"/>
        <v>42268.531631944439</v>
      </c>
      <c r="T1432" s="15">
        <f t="shared" si="95"/>
        <v>42298.531631944439</v>
      </c>
    </row>
    <row r="1433" spans="1:20" ht="48" x14ac:dyDescent="0.2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17">
        <f t="shared" si="92"/>
        <v>11</v>
      </c>
      <c r="P1433">
        <f t="shared" si="93"/>
        <v>81.58</v>
      </c>
      <c r="Q1433" s="12" t="s">
        <v>8317</v>
      </c>
      <c r="R1433" t="s">
        <v>8318</v>
      </c>
      <c r="S1433" s="15">
        <f t="shared" si="94"/>
        <v>42318.925532407404</v>
      </c>
      <c r="T1433" s="15">
        <f t="shared" si="95"/>
        <v>42348.925532407404</v>
      </c>
    </row>
    <row r="1434" spans="1:20" ht="48" x14ac:dyDescent="0.2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17">
        <f t="shared" si="92"/>
        <v>11</v>
      </c>
      <c r="P1434">
        <f t="shared" si="93"/>
        <v>48.18</v>
      </c>
      <c r="Q1434" s="12" t="s">
        <v>8334</v>
      </c>
      <c r="R1434" t="s">
        <v>8335</v>
      </c>
      <c r="S1434" s="15">
        <f t="shared" si="94"/>
        <v>42294.628449074073</v>
      </c>
      <c r="T1434" s="15">
        <f t="shared" si="95"/>
        <v>42324.670115740737</v>
      </c>
    </row>
    <row r="1435" spans="1:20" ht="48" x14ac:dyDescent="0.2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17">
        <f t="shared" si="92"/>
        <v>11</v>
      </c>
      <c r="P1435">
        <f t="shared" si="93"/>
        <v>91.3</v>
      </c>
      <c r="Q1435" s="12" t="s">
        <v>8317</v>
      </c>
      <c r="R1435" t="s">
        <v>8353</v>
      </c>
      <c r="S1435" s="15">
        <f t="shared" si="94"/>
        <v>41921.842627314814</v>
      </c>
      <c r="T1435" s="15">
        <f t="shared" si="95"/>
        <v>41951.884293981479</v>
      </c>
    </row>
    <row r="1436" spans="1:20" ht="32" x14ac:dyDescent="0.2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17">
        <f t="shared" si="92"/>
        <v>11</v>
      </c>
      <c r="P1436">
        <f t="shared" si="93"/>
        <v>112.86</v>
      </c>
      <c r="Q1436" s="12" t="s">
        <v>8317</v>
      </c>
      <c r="R1436" t="s">
        <v>8353</v>
      </c>
      <c r="S1436" s="15">
        <f t="shared" si="94"/>
        <v>42767.688518518517</v>
      </c>
      <c r="T1436" s="15">
        <f t="shared" si="95"/>
        <v>42806.791666666672</v>
      </c>
    </row>
    <row r="1437" spans="1:20" ht="48" x14ac:dyDescent="0.2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17">
        <f t="shared" si="92"/>
        <v>11</v>
      </c>
      <c r="P1437">
        <f t="shared" si="93"/>
        <v>33.76</v>
      </c>
      <c r="Q1437" s="12" t="s">
        <v>8317</v>
      </c>
      <c r="R1437" t="s">
        <v>8354</v>
      </c>
      <c r="S1437" s="15">
        <f t="shared" si="94"/>
        <v>41962.749027777783</v>
      </c>
      <c r="T1437" s="15">
        <f t="shared" si="95"/>
        <v>41992.818055555559</v>
      </c>
    </row>
    <row r="1438" spans="1:20" ht="48" x14ac:dyDescent="0.2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17">
        <f t="shared" si="92"/>
        <v>11</v>
      </c>
      <c r="P1438">
        <f t="shared" si="93"/>
        <v>72.760000000000005</v>
      </c>
      <c r="Q1438" s="12" t="s">
        <v>8334</v>
      </c>
      <c r="R1438" t="s">
        <v>8335</v>
      </c>
      <c r="S1438" s="15">
        <f t="shared" si="94"/>
        <v>42113.105046296296</v>
      </c>
      <c r="T1438" s="15">
        <f t="shared" si="95"/>
        <v>42158.105046296296</v>
      </c>
    </row>
    <row r="1439" spans="1:20" ht="32" x14ac:dyDescent="0.2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17">
        <f t="shared" si="92"/>
        <v>11</v>
      </c>
      <c r="P1439">
        <f t="shared" si="93"/>
        <v>217.38</v>
      </c>
      <c r="Q1439" s="12" t="s">
        <v>8315</v>
      </c>
      <c r="R1439" t="s">
        <v>8355</v>
      </c>
      <c r="S1439" s="15">
        <f t="shared" si="94"/>
        <v>42773.916180555556</v>
      </c>
      <c r="T1439" s="15">
        <f t="shared" si="95"/>
        <v>42818.874513888892</v>
      </c>
    </row>
    <row r="1440" spans="1:20" ht="48" x14ac:dyDescent="0.2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17">
        <f t="shared" si="92"/>
        <v>11</v>
      </c>
      <c r="P1440">
        <f t="shared" si="93"/>
        <v>39.29</v>
      </c>
      <c r="Q1440" s="12" t="s">
        <v>8320</v>
      </c>
      <c r="R1440" t="s">
        <v>8356</v>
      </c>
      <c r="S1440" s="15">
        <f t="shared" si="94"/>
        <v>40855.765092592592</v>
      </c>
      <c r="T1440" s="15">
        <f t="shared" si="95"/>
        <v>40895.765092592592</v>
      </c>
    </row>
    <row r="1441" spans="1:20" ht="48" x14ac:dyDescent="0.2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17">
        <f t="shared" si="92"/>
        <v>11</v>
      </c>
      <c r="P1441">
        <f t="shared" si="93"/>
        <v>52.5</v>
      </c>
      <c r="Q1441" s="12" t="s">
        <v>8320</v>
      </c>
      <c r="R1441" t="s">
        <v>8356</v>
      </c>
      <c r="S1441" s="15">
        <f t="shared" si="94"/>
        <v>42524.36650462963</v>
      </c>
      <c r="T1441" s="15">
        <f t="shared" si="95"/>
        <v>42567.36650462963</v>
      </c>
    </row>
    <row r="1442" spans="1:20" ht="48" x14ac:dyDescent="0.2">
      <c r="A1442">
        <v>2787</v>
      </c>
      <c r="B1442" s="3" t="s">
        <v>2787</v>
      </c>
      <c r="C1442" s="3" t="s">
        <v>6897</v>
      </c>
      <c r="D1442" s="6">
        <v>1000</v>
      </c>
      <c r="E1442" s="8">
        <v>1197</v>
      </c>
      <c r="F1442" t="s">
        <v>8218</v>
      </c>
      <c r="G1442" t="s">
        <v>8223</v>
      </c>
      <c r="H1442" t="s">
        <v>8245</v>
      </c>
      <c r="I1442">
        <v>1405658752</v>
      </c>
      <c r="J1442">
        <v>1403066752</v>
      </c>
      <c r="K1442" t="b">
        <v>0</v>
      </c>
      <c r="L1442">
        <v>38</v>
      </c>
      <c r="M1442" t="b">
        <v>1</v>
      </c>
      <c r="N1442" t="s">
        <v>8269</v>
      </c>
      <c r="O1442" s="17">
        <f t="shared" si="92"/>
        <v>120</v>
      </c>
      <c r="P1442">
        <f t="shared" si="93"/>
        <v>31.5</v>
      </c>
      <c r="Q1442" s="12" t="s">
        <v>8315</v>
      </c>
      <c r="R1442" t="s">
        <v>8316</v>
      </c>
      <c r="S1442" s="15">
        <f t="shared" si="94"/>
        <v>41808.198518518519</v>
      </c>
      <c r="T1442" s="15">
        <f t="shared" si="95"/>
        <v>41838.198518518519</v>
      </c>
    </row>
    <row r="1443" spans="1:20" ht="32" x14ac:dyDescent="0.2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17">
        <f t="shared" si="92"/>
        <v>11</v>
      </c>
      <c r="P1443">
        <f t="shared" si="93"/>
        <v>117.65</v>
      </c>
      <c r="Q1443" s="12" t="s">
        <v>8315</v>
      </c>
      <c r="R1443" t="s">
        <v>8355</v>
      </c>
      <c r="S1443" s="15">
        <f t="shared" si="94"/>
        <v>42299.130162037036</v>
      </c>
      <c r="T1443" s="15">
        <f t="shared" si="95"/>
        <v>42330.290972222225</v>
      </c>
    </row>
    <row r="1444" spans="1:20" ht="48" x14ac:dyDescent="0.2">
      <c r="A1444">
        <v>2962</v>
      </c>
      <c r="B1444" s="3" t="s">
        <v>2962</v>
      </c>
      <c r="C1444" s="3" t="s">
        <v>7072</v>
      </c>
      <c r="D1444" s="6">
        <v>1000</v>
      </c>
      <c r="E1444" s="8">
        <v>1218</v>
      </c>
      <c r="F1444" t="s">
        <v>8218</v>
      </c>
      <c r="G1444" t="s">
        <v>8223</v>
      </c>
      <c r="H1444" t="s">
        <v>8245</v>
      </c>
      <c r="I1444">
        <v>1425193140</v>
      </c>
      <c r="J1444">
        <v>1422769906</v>
      </c>
      <c r="K1444" t="b">
        <v>0</v>
      </c>
      <c r="L1444">
        <v>20</v>
      </c>
      <c r="M1444" t="b">
        <v>1</v>
      </c>
      <c r="N1444" t="s">
        <v>8269</v>
      </c>
      <c r="O1444" s="17">
        <f t="shared" si="92"/>
        <v>122</v>
      </c>
      <c r="P1444">
        <f t="shared" si="93"/>
        <v>60.9</v>
      </c>
      <c r="Q1444" s="12" t="s">
        <v>8315</v>
      </c>
      <c r="R1444" t="s">
        <v>8316</v>
      </c>
      <c r="S1444" s="15">
        <f t="shared" si="94"/>
        <v>42036.24428240741</v>
      </c>
      <c r="T1444" s="15">
        <f t="shared" si="95"/>
        <v>42064.290972222225</v>
      </c>
    </row>
    <row r="1445" spans="1:20" ht="32" x14ac:dyDescent="0.2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17">
        <f t="shared" si="92"/>
        <v>11</v>
      </c>
      <c r="P1445">
        <f t="shared" si="93"/>
        <v>286.25</v>
      </c>
      <c r="Q1445" s="12" t="s">
        <v>8315</v>
      </c>
      <c r="R1445" t="s">
        <v>8357</v>
      </c>
      <c r="S1445" s="15">
        <f t="shared" si="94"/>
        <v>42009.493263888886</v>
      </c>
      <c r="T1445" s="15">
        <f t="shared" si="95"/>
        <v>42039.493263888886</v>
      </c>
    </row>
    <row r="1446" spans="1:20" ht="48" x14ac:dyDescent="0.2">
      <c r="A1446">
        <v>3323</v>
      </c>
      <c r="B1446" s="3" t="s">
        <v>3323</v>
      </c>
      <c r="C1446" s="3" t="s">
        <v>7433</v>
      </c>
      <c r="D1446" s="6">
        <v>1000</v>
      </c>
      <c r="E1446" s="8">
        <v>1259</v>
      </c>
      <c r="F1446" t="s">
        <v>8218</v>
      </c>
      <c r="G1446" t="s">
        <v>8224</v>
      </c>
      <c r="H1446" t="s">
        <v>8246</v>
      </c>
      <c r="I1446">
        <v>1474793208</v>
      </c>
      <c r="J1446">
        <v>1472201208</v>
      </c>
      <c r="K1446" t="b">
        <v>0</v>
      </c>
      <c r="L1446">
        <v>49</v>
      </c>
      <c r="M1446" t="b">
        <v>1</v>
      </c>
      <c r="N1446" t="s">
        <v>8269</v>
      </c>
      <c r="O1446" s="17">
        <f t="shared" si="92"/>
        <v>126</v>
      </c>
      <c r="P1446">
        <f t="shared" si="93"/>
        <v>25.69</v>
      </c>
      <c r="Q1446" s="12" t="s">
        <v>8315</v>
      </c>
      <c r="R1446" t="s">
        <v>8316</v>
      </c>
      <c r="S1446" s="15">
        <f t="shared" si="94"/>
        <v>42608.36583333333</v>
      </c>
      <c r="T1446" s="15">
        <f t="shared" si="95"/>
        <v>42638.36583333333</v>
      </c>
    </row>
    <row r="1447" spans="1:20" ht="32" x14ac:dyDescent="0.2">
      <c r="A1447">
        <v>3692</v>
      </c>
      <c r="B1447" s="3" t="s">
        <v>3689</v>
      </c>
      <c r="C1447" s="3" t="s">
        <v>7802</v>
      </c>
      <c r="D1447" s="6">
        <v>1000</v>
      </c>
      <c r="E1447" s="8">
        <v>1260</v>
      </c>
      <c r="F1447" t="s">
        <v>8218</v>
      </c>
      <c r="G1447" t="s">
        <v>8223</v>
      </c>
      <c r="H1447" t="s">
        <v>8245</v>
      </c>
      <c r="I1447">
        <v>1411084800</v>
      </c>
      <c r="J1447">
        <v>1410304179</v>
      </c>
      <c r="K1447" t="b">
        <v>0</v>
      </c>
      <c r="L1447">
        <v>17</v>
      </c>
      <c r="M1447" t="b">
        <v>1</v>
      </c>
      <c r="N1447" t="s">
        <v>8269</v>
      </c>
      <c r="O1447" s="17">
        <f t="shared" si="92"/>
        <v>126</v>
      </c>
      <c r="P1447">
        <f t="shared" si="93"/>
        <v>74.12</v>
      </c>
      <c r="Q1447" s="12" t="s">
        <v>8315</v>
      </c>
      <c r="R1447" t="s">
        <v>8316</v>
      </c>
      <c r="S1447" s="15">
        <f t="shared" si="94"/>
        <v>41891.96503472222</v>
      </c>
      <c r="T1447" s="15">
        <f t="shared" si="95"/>
        <v>41901</v>
      </c>
    </row>
    <row r="1448" spans="1:20" ht="48" x14ac:dyDescent="0.2">
      <c r="A1448">
        <v>3490</v>
      </c>
      <c r="B1448" s="3" t="s">
        <v>3489</v>
      </c>
      <c r="C1448" s="3" t="s">
        <v>7600</v>
      </c>
      <c r="D1448" s="6">
        <v>1000</v>
      </c>
      <c r="E1448" s="8">
        <v>1275</v>
      </c>
      <c r="F1448" t="s">
        <v>8218</v>
      </c>
      <c r="G1448" t="s">
        <v>8223</v>
      </c>
      <c r="H1448" t="s">
        <v>8245</v>
      </c>
      <c r="I1448">
        <v>1460574924</v>
      </c>
      <c r="J1448">
        <v>1457982924</v>
      </c>
      <c r="K1448" t="b">
        <v>0</v>
      </c>
      <c r="L1448">
        <v>27</v>
      </c>
      <c r="M1448" t="b">
        <v>1</v>
      </c>
      <c r="N1448" t="s">
        <v>8269</v>
      </c>
      <c r="O1448" s="17">
        <f t="shared" si="92"/>
        <v>128</v>
      </c>
      <c r="P1448">
        <f t="shared" si="93"/>
        <v>47.22</v>
      </c>
      <c r="Q1448" s="12" t="s">
        <v>8315</v>
      </c>
      <c r="R1448" t="s">
        <v>8316</v>
      </c>
      <c r="S1448" s="15">
        <f t="shared" si="94"/>
        <v>42443.802361111113</v>
      </c>
      <c r="T1448" s="15">
        <f t="shared" si="95"/>
        <v>42473.802361111113</v>
      </c>
    </row>
    <row r="1449" spans="1:20" ht="16" x14ac:dyDescent="0.2">
      <c r="A1449">
        <v>3531</v>
      </c>
      <c r="B1449" s="3" t="s">
        <v>3530</v>
      </c>
      <c r="C1449" s="3" t="s">
        <v>7641</v>
      </c>
      <c r="D1449" s="6">
        <v>1000</v>
      </c>
      <c r="E1449" s="8">
        <v>1280</v>
      </c>
      <c r="F1449" t="s">
        <v>8218</v>
      </c>
      <c r="G1449" t="s">
        <v>8223</v>
      </c>
      <c r="H1449" t="s">
        <v>8245</v>
      </c>
      <c r="I1449">
        <v>1467301334</v>
      </c>
      <c r="J1449">
        <v>1464709334</v>
      </c>
      <c r="K1449" t="b">
        <v>0</v>
      </c>
      <c r="L1449">
        <v>26</v>
      </c>
      <c r="M1449" t="b">
        <v>1</v>
      </c>
      <c r="N1449" t="s">
        <v>8269</v>
      </c>
      <c r="O1449" s="17">
        <f t="shared" si="92"/>
        <v>128</v>
      </c>
      <c r="P1449">
        <f t="shared" si="93"/>
        <v>49.23</v>
      </c>
      <c r="Q1449" s="12" t="s">
        <v>8315</v>
      </c>
      <c r="R1449" t="s">
        <v>8316</v>
      </c>
      <c r="S1449" s="15">
        <f t="shared" si="94"/>
        <v>42521.654328703706</v>
      </c>
      <c r="T1449" s="15">
        <f t="shared" si="95"/>
        <v>42551.654328703706</v>
      </c>
    </row>
    <row r="1450" spans="1:20" ht="48" x14ac:dyDescent="0.2">
      <c r="A1450">
        <v>3232</v>
      </c>
      <c r="B1450" s="3" t="s">
        <v>3232</v>
      </c>
      <c r="C1450" s="3" t="s">
        <v>7342</v>
      </c>
      <c r="D1450" s="6">
        <v>1000</v>
      </c>
      <c r="E1450" s="8">
        <v>1312</v>
      </c>
      <c r="F1450" t="s">
        <v>8218</v>
      </c>
      <c r="G1450" t="s">
        <v>8223</v>
      </c>
      <c r="H1450" t="s">
        <v>8245</v>
      </c>
      <c r="I1450">
        <v>1462334340</v>
      </c>
      <c r="J1450">
        <v>1459711917</v>
      </c>
      <c r="K1450" t="b">
        <v>1</v>
      </c>
      <c r="L1450">
        <v>26</v>
      </c>
      <c r="M1450" t="b">
        <v>1</v>
      </c>
      <c r="N1450" t="s">
        <v>8269</v>
      </c>
      <c r="O1450" s="17">
        <f t="shared" si="92"/>
        <v>131</v>
      </c>
      <c r="P1450">
        <f t="shared" si="93"/>
        <v>50.46</v>
      </c>
      <c r="Q1450" s="12" t="s">
        <v>8315</v>
      </c>
      <c r="R1450" t="s">
        <v>8316</v>
      </c>
      <c r="S1450" s="15">
        <f t="shared" si="94"/>
        <v>42463.81385416667</v>
      </c>
      <c r="T1450" s="15">
        <f t="shared" si="95"/>
        <v>42494.165972222225</v>
      </c>
    </row>
    <row r="1451" spans="1:20" ht="48" x14ac:dyDescent="0.2">
      <c r="A1451">
        <v>2800</v>
      </c>
      <c r="B1451" s="3" t="s">
        <v>2800</v>
      </c>
      <c r="C1451" s="3" t="s">
        <v>6910</v>
      </c>
      <c r="D1451" s="6">
        <v>1000</v>
      </c>
      <c r="E1451" s="8">
        <v>1330</v>
      </c>
      <c r="F1451" t="s">
        <v>8218</v>
      </c>
      <c r="G1451" t="s">
        <v>8224</v>
      </c>
      <c r="H1451" t="s">
        <v>8246</v>
      </c>
      <c r="I1451">
        <v>1420377366</v>
      </c>
      <c r="J1451">
        <v>1415193366</v>
      </c>
      <c r="K1451" t="b">
        <v>0</v>
      </c>
      <c r="L1451">
        <v>31</v>
      </c>
      <c r="M1451" t="b">
        <v>1</v>
      </c>
      <c r="N1451" t="s">
        <v>8269</v>
      </c>
      <c r="O1451" s="17">
        <f t="shared" si="92"/>
        <v>133</v>
      </c>
      <c r="P1451">
        <f t="shared" si="93"/>
        <v>42.9</v>
      </c>
      <c r="Q1451" s="12" t="s">
        <v>8315</v>
      </c>
      <c r="R1451" t="s">
        <v>8316</v>
      </c>
      <c r="S1451" s="15">
        <f t="shared" si="94"/>
        <v>41948.552847222221</v>
      </c>
      <c r="T1451" s="15">
        <f t="shared" si="95"/>
        <v>42008.552847222221</v>
      </c>
    </row>
    <row r="1452" spans="1:20" ht="48" x14ac:dyDescent="0.2">
      <c r="A1452">
        <v>3669</v>
      </c>
      <c r="B1452" s="3" t="s">
        <v>3666</v>
      </c>
      <c r="C1452" s="3" t="s">
        <v>7779</v>
      </c>
      <c r="D1452" s="6">
        <v>1000</v>
      </c>
      <c r="E1452" s="8">
        <v>1382</v>
      </c>
      <c r="F1452" t="s">
        <v>8218</v>
      </c>
      <c r="G1452" t="s">
        <v>8224</v>
      </c>
      <c r="H1452" t="s">
        <v>8246</v>
      </c>
      <c r="I1452">
        <v>1434039137</v>
      </c>
      <c r="J1452">
        <v>1431447137</v>
      </c>
      <c r="K1452" t="b">
        <v>0</v>
      </c>
      <c r="L1452">
        <v>17</v>
      </c>
      <c r="M1452" t="b">
        <v>1</v>
      </c>
      <c r="N1452" t="s">
        <v>8269</v>
      </c>
      <c r="O1452" s="17">
        <f t="shared" si="92"/>
        <v>138</v>
      </c>
      <c r="P1452">
        <f t="shared" si="93"/>
        <v>81.290000000000006</v>
      </c>
      <c r="Q1452" s="12" t="s">
        <v>8315</v>
      </c>
      <c r="R1452" t="s">
        <v>8316</v>
      </c>
      <c r="S1452" s="15">
        <f t="shared" si="94"/>
        <v>42136.675196759257</v>
      </c>
      <c r="T1452" s="15">
        <f t="shared" si="95"/>
        <v>42166.675196759257</v>
      </c>
    </row>
    <row r="1453" spans="1:20" ht="48" x14ac:dyDescent="0.2">
      <c r="A1453">
        <v>3349</v>
      </c>
      <c r="B1453" s="3" t="s">
        <v>3348</v>
      </c>
      <c r="C1453" s="3" t="s">
        <v>7459</v>
      </c>
      <c r="D1453" s="6">
        <v>1000</v>
      </c>
      <c r="E1453" s="8">
        <v>1534</v>
      </c>
      <c r="F1453" t="s">
        <v>8218</v>
      </c>
      <c r="G1453" t="s">
        <v>8223</v>
      </c>
      <c r="H1453" t="s">
        <v>8245</v>
      </c>
      <c r="I1453">
        <v>1465837200</v>
      </c>
      <c r="J1453">
        <v>1463971172</v>
      </c>
      <c r="K1453" t="b">
        <v>0</v>
      </c>
      <c r="L1453">
        <v>14</v>
      </c>
      <c r="M1453" t="b">
        <v>1</v>
      </c>
      <c r="N1453" t="s">
        <v>8269</v>
      </c>
      <c r="O1453" s="17">
        <f t="shared" si="92"/>
        <v>153</v>
      </c>
      <c r="P1453">
        <f t="shared" si="93"/>
        <v>109.57</v>
      </c>
      <c r="Q1453" s="12" t="s">
        <v>8315</v>
      </c>
      <c r="R1453" t="s">
        <v>8316</v>
      </c>
      <c r="S1453" s="15">
        <f t="shared" si="94"/>
        <v>42513.110787037032</v>
      </c>
      <c r="T1453" s="15">
        <f t="shared" si="95"/>
        <v>42534.708333333328</v>
      </c>
    </row>
    <row r="1454" spans="1:20" ht="16" x14ac:dyDescent="0.2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17">
        <f t="shared" si="92"/>
        <v>12</v>
      </c>
      <c r="P1454">
        <f t="shared" si="93"/>
        <v>314.29000000000002</v>
      </c>
      <c r="Q1454" s="12" t="s">
        <v>8308</v>
      </c>
      <c r="R1454" t="s">
        <v>8312</v>
      </c>
      <c r="S1454" s="15">
        <f t="shared" si="94"/>
        <v>41970.64061342593</v>
      </c>
      <c r="T1454" s="15">
        <f t="shared" si="95"/>
        <v>42001.64061342593</v>
      </c>
    </row>
    <row r="1455" spans="1:20" ht="64" x14ac:dyDescent="0.2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17">
        <f t="shared" si="92"/>
        <v>12</v>
      </c>
      <c r="P1455">
        <f t="shared" si="93"/>
        <v>38.479999999999997</v>
      </c>
      <c r="Q1455" s="12" t="s">
        <v>8308</v>
      </c>
      <c r="R1455" t="s">
        <v>8314</v>
      </c>
      <c r="S1455" s="15">
        <f t="shared" si="94"/>
        <v>41703.721979166665</v>
      </c>
      <c r="T1455" s="15">
        <f t="shared" si="95"/>
        <v>41748.680312500001</v>
      </c>
    </row>
    <row r="1456" spans="1:20" ht="48" x14ac:dyDescent="0.2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17">
        <f t="shared" si="92"/>
        <v>12</v>
      </c>
      <c r="P1456">
        <f t="shared" si="93"/>
        <v>49.8</v>
      </c>
      <c r="Q1456" s="12" t="s">
        <v>8317</v>
      </c>
      <c r="R1456" t="s">
        <v>8318</v>
      </c>
      <c r="S1456" s="15">
        <f t="shared" si="94"/>
        <v>42507.29932870371</v>
      </c>
      <c r="T1456" s="15">
        <f t="shared" si="95"/>
        <v>42538.958333333328</v>
      </c>
    </row>
    <row r="1457" spans="1:20" ht="32" x14ac:dyDescent="0.2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17">
        <f t="shared" si="92"/>
        <v>12</v>
      </c>
      <c r="P1457">
        <f t="shared" si="93"/>
        <v>72.59</v>
      </c>
      <c r="Q1457" s="12" t="s">
        <v>8317</v>
      </c>
      <c r="R1457" t="s">
        <v>8319</v>
      </c>
      <c r="S1457" s="15">
        <f t="shared" si="94"/>
        <v>42579.634733796294</v>
      </c>
      <c r="T1457" s="15">
        <f t="shared" si="95"/>
        <v>42622.25</v>
      </c>
    </row>
    <row r="1458" spans="1:20" ht="48" x14ac:dyDescent="0.2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17">
        <f t="shared" si="92"/>
        <v>12</v>
      </c>
      <c r="P1458">
        <f t="shared" si="93"/>
        <v>346.67</v>
      </c>
      <c r="Q1458" s="12" t="s">
        <v>8323</v>
      </c>
      <c r="R1458" t="s">
        <v>8326</v>
      </c>
      <c r="S1458" s="15">
        <f t="shared" si="94"/>
        <v>41342.845567129632</v>
      </c>
      <c r="T1458" s="15">
        <f t="shared" si="95"/>
        <v>41372.803900462961</v>
      </c>
    </row>
    <row r="1459" spans="1:20" ht="48" x14ac:dyDescent="0.2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17">
        <f t="shared" si="92"/>
        <v>12</v>
      </c>
      <c r="P1459">
        <f t="shared" si="93"/>
        <v>60</v>
      </c>
      <c r="Q1459" s="12" t="s">
        <v>8317</v>
      </c>
      <c r="R1459" t="s">
        <v>8319</v>
      </c>
      <c r="S1459" s="15">
        <f t="shared" si="94"/>
        <v>42411.828287037039</v>
      </c>
      <c r="T1459" s="15">
        <f t="shared" si="95"/>
        <v>42441.828287037039</v>
      </c>
    </row>
    <row r="1460" spans="1:20" ht="32" x14ac:dyDescent="0.2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17">
        <f t="shared" si="92"/>
        <v>12</v>
      </c>
      <c r="P1460">
        <f t="shared" si="93"/>
        <v>69.12</v>
      </c>
      <c r="Q1460" s="12" t="s">
        <v>8334</v>
      </c>
      <c r="R1460" t="s">
        <v>8335</v>
      </c>
      <c r="S1460" s="15">
        <f t="shared" si="94"/>
        <v>41781.806875000002</v>
      </c>
      <c r="T1460" s="15">
        <f t="shared" si="95"/>
        <v>41818.806875000002</v>
      </c>
    </row>
    <row r="1461" spans="1:20" ht="48" x14ac:dyDescent="0.2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17">
        <f t="shared" si="92"/>
        <v>12</v>
      </c>
      <c r="P1461">
        <f t="shared" si="93"/>
        <v>19.329999999999998</v>
      </c>
      <c r="Q1461" s="12" t="s">
        <v>8323</v>
      </c>
      <c r="R1461" t="s">
        <v>8338</v>
      </c>
      <c r="S1461" s="15">
        <f t="shared" si="94"/>
        <v>40939.948773148149</v>
      </c>
      <c r="T1461" s="15">
        <f t="shared" si="95"/>
        <v>40960.948773148149</v>
      </c>
    </row>
    <row r="1462" spans="1:20" ht="32" x14ac:dyDescent="0.2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17">
        <f t="shared" si="92"/>
        <v>12</v>
      </c>
      <c r="P1462">
        <f t="shared" si="93"/>
        <v>127.93</v>
      </c>
      <c r="Q1462" s="12" t="s">
        <v>8317</v>
      </c>
      <c r="R1462" t="s">
        <v>8319</v>
      </c>
      <c r="S1462" s="15">
        <f t="shared" si="94"/>
        <v>42387.503229166665</v>
      </c>
      <c r="T1462" s="15">
        <f t="shared" si="95"/>
        <v>42417.503229166665</v>
      </c>
    </row>
    <row r="1463" spans="1:20" ht="48" x14ac:dyDescent="0.2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17">
        <f t="shared" si="92"/>
        <v>12</v>
      </c>
      <c r="P1463">
        <f t="shared" si="93"/>
        <v>61.09</v>
      </c>
      <c r="Q1463" s="12" t="s">
        <v>8323</v>
      </c>
      <c r="R1463" t="s">
        <v>8345</v>
      </c>
      <c r="S1463" s="15">
        <f t="shared" si="94"/>
        <v>42801.031412037039</v>
      </c>
      <c r="T1463" s="15">
        <f t="shared" si="95"/>
        <v>42835.041666666672</v>
      </c>
    </row>
    <row r="1464" spans="1:20" ht="48" x14ac:dyDescent="0.2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17">
        <f t="shared" si="92"/>
        <v>12</v>
      </c>
      <c r="P1464">
        <f t="shared" si="93"/>
        <v>19.670000000000002</v>
      </c>
      <c r="Q1464" s="12" t="s">
        <v>8331</v>
      </c>
      <c r="R1464" t="s">
        <v>8332</v>
      </c>
      <c r="S1464" s="15">
        <f t="shared" si="94"/>
        <v>42409.024305555555</v>
      </c>
      <c r="T1464" s="15">
        <f t="shared" si="95"/>
        <v>42439.024305555555</v>
      </c>
    </row>
    <row r="1465" spans="1:20" ht="32" x14ac:dyDescent="0.2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17">
        <f t="shared" si="92"/>
        <v>12</v>
      </c>
      <c r="P1465">
        <f t="shared" si="93"/>
        <v>96.05</v>
      </c>
      <c r="Q1465" s="12" t="s">
        <v>8334</v>
      </c>
      <c r="R1465" t="s">
        <v>8335</v>
      </c>
      <c r="S1465" s="15">
        <f t="shared" si="94"/>
        <v>42760.244212962964</v>
      </c>
      <c r="T1465" s="15">
        <f t="shared" si="95"/>
        <v>42790.244212962964</v>
      </c>
    </row>
    <row r="1466" spans="1:20" ht="48" x14ac:dyDescent="0.2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17">
        <f t="shared" si="92"/>
        <v>12</v>
      </c>
      <c r="P1466">
        <f t="shared" si="93"/>
        <v>83.94</v>
      </c>
      <c r="Q1466" s="12" t="s">
        <v>8317</v>
      </c>
      <c r="R1466" t="s">
        <v>8353</v>
      </c>
      <c r="S1466" s="15">
        <f t="shared" si="94"/>
        <v>41771.651932870373</v>
      </c>
      <c r="T1466" s="15">
        <f t="shared" si="95"/>
        <v>41803.166666666664</v>
      </c>
    </row>
    <row r="1467" spans="1:20" ht="48" x14ac:dyDescent="0.2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17">
        <f t="shared" si="92"/>
        <v>12</v>
      </c>
      <c r="P1467">
        <f t="shared" si="93"/>
        <v>39</v>
      </c>
      <c r="Q1467" s="12" t="s">
        <v>8320</v>
      </c>
      <c r="R1467" t="s">
        <v>8356</v>
      </c>
      <c r="S1467" s="15">
        <f t="shared" si="94"/>
        <v>42639.441932870366</v>
      </c>
      <c r="T1467" s="15">
        <f t="shared" si="95"/>
        <v>42653.441932870366</v>
      </c>
    </row>
    <row r="1468" spans="1:20" ht="48" x14ac:dyDescent="0.2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17">
        <f t="shared" si="92"/>
        <v>12</v>
      </c>
      <c r="P1468">
        <f t="shared" si="93"/>
        <v>2796.67</v>
      </c>
      <c r="Q1468" s="12" t="s">
        <v>8315</v>
      </c>
      <c r="R1468" t="s">
        <v>8355</v>
      </c>
      <c r="S1468" s="15">
        <f t="shared" si="94"/>
        <v>42531.228437500002</v>
      </c>
      <c r="T1468" s="15">
        <f t="shared" si="95"/>
        <v>42561.228437500002</v>
      </c>
    </row>
    <row r="1469" spans="1:20" ht="48" x14ac:dyDescent="0.2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17">
        <f t="shared" si="92"/>
        <v>12</v>
      </c>
      <c r="P1469">
        <f t="shared" si="93"/>
        <v>78.33</v>
      </c>
      <c r="Q1469" s="12" t="s">
        <v>8315</v>
      </c>
      <c r="R1469" t="s">
        <v>8355</v>
      </c>
      <c r="S1469" s="15">
        <f t="shared" si="94"/>
        <v>42100.723738425921</v>
      </c>
      <c r="T1469" s="15">
        <f t="shared" si="95"/>
        <v>42129.783333333333</v>
      </c>
    </row>
    <row r="1470" spans="1:20" ht="48" x14ac:dyDescent="0.2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17">
        <f t="shared" si="92"/>
        <v>12</v>
      </c>
      <c r="P1470">
        <f t="shared" si="93"/>
        <v>25</v>
      </c>
      <c r="Q1470" s="12" t="s">
        <v>8315</v>
      </c>
      <c r="R1470" t="s">
        <v>8355</v>
      </c>
      <c r="S1470" s="15">
        <f t="shared" si="94"/>
        <v>42171.383530092593</v>
      </c>
      <c r="T1470" s="15">
        <f t="shared" si="95"/>
        <v>42201.330555555556</v>
      </c>
    </row>
    <row r="1471" spans="1:20" ht="48" x14ac:dyDescent="0.2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17">
        <f t="shared" si="92"/>
        <v>12</v>
      </c>
      <c r="P1471">
        <f t="shared" si="93"/>
        <v>356.84</v>
      </c>
      <c r="Q1471" s="12" t="s">
        <v>8315</v>
      </c>
      <c r="R1471" t="s">
        <v>8357</v>
      </c>
      <c r="S1471" s="15">
        <f t="shared" si="94"/>
        <v>42118.346435185187</v>
      </c>
      <c r="T1471" s="15">
        <f t="shared" si="95"/>
        <v>42148.346435185187</v>
      </c>
    </row>
    <row r="1472" spans="1:20" ht="48" x14ac:dyDescent="0.2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17">
        <f t="shared" si="92"/>
        <v>12</v>
      </c>
      <c r="P1472">
        <f t="shared" si="93"/>
        <v>24.46</v>
      </c>
      <c r="Q1472" s="12" t="s">
        <v>8315</v>
      </c>
      <c r="R1472" t="s">
        <v>8357</v>
      </c>
      <c r="S1472" s="15">
        <f t="shared" si="94"/>
        <v>42010.968240740738</v>
      </c>
      <c r="T1472" s="15">
        <f t="shared" si="95"/>
        <v>42055.968240740738</v>
      </c>
    </row>
    <row r="1473" spans="1:20" ht="48" x14ac:dyDescent="0.2">
      <c r="A1473">
        <v>3452</v>
      </c>
      <c r="B1473" s="3" t="s">
        <v>3451</v>
      </c>
      <c r="C1473" s="3" t="s">
        <v>7562</v>
      </c>
      <c r="D1473" s="6">
        <v>1000</v>
      </c>
      <c r="E1473" s="8">
        <v>1532</v>
      </c>
      <c r="F1473" t="s">
        <v>8218</v>
      </c>
      <c r="G1473" t="s">
        <v>8223</v>
      </c>
      <c r="H1473" t="s">
        <v>8245</v>
      </c>
      <c r="I1473">
        <v>1406087940</v>
      </c>
      <c r="J1473">
        <v>1404141626</v>
      </c>
      <c r="K1473" t="b">
        <v>0</v>
      </c>
      <c r="L1473">
        <v>37</v>
      </c>
      <c r="M1473" t="b">
        <v>1</v>
      </c>
      <c r="N1473" t="s">
        <v>8269</v>
      </c>
      <c r="O1473" s="17">
        <f t="shared" si="92"/>
        <v>153</v>
      </c>
      <c r="P1473">
        <f t="shared" si="93"/>
        <v>41.41</v>
      </c>
      <c r="Q1473" s="12" t="s">
        <v>8315</v>
      </c>
      <c r="R1473" t="s">
        <v>8316</v>
      </c>
      <c r="S1473" s="15">
        <f t="shared" si="94"/>
        <v>41820.639189814814</v>
      </c>
      <c r="T1473" s="15">
        <f t="shared" si="95"/>
        <v>41843.165972222225</v>
      </c>
    </row>
    <row r="1474" spans="1:20" ht="48" x14ac:dyDescent="0.2">
      <c r="A1474">
        <v>3231</v>
      </c>
      <c r="B1474" s="3" t="s">
        <v>3231</v>
      </c>
      <c r="C1474" s="3" t="s">
        <v>7341</v>
      </c>
      <c r="D1474" s="6">
        <v>1000</v>
      </c>
      <c r="E1474" s="8">
        <v>1610</v>
      </c>
      <c r="F1474" t="s">
        <v>8218</v>
      </c>
      <c r="G1474" t="s">
        <v>8223</v>
      </c>
      <c r="H1474" t="s">
        <v>8245</v>
      </c>
      <c r="I1474">
        <v>1460846347</v>
      </c>
      <c r="J1474">
        <v>1458254347</v>
      </c>
      <c r="K1474" t="b">
        <v>0</v>
      </c>
      <c r="L1474">
        <v>28</v>
      </c>
      <c r="M1474" t="b">
        <v>1</v>
      </c>
      <c r="N1474" t="s">
        <v>8269</v>
      </c>
      <c r="O1474" s="17">
        <f t="shared" si="92"/>
        <v>161</v>
      </c>
      <c r="P1474">
        <f t="shared" si="93"/>
        <v>57.5</v>
      </c>
      <c r="Q1474" s="12" t="s">
        <v>8315</v>
      </c>
      <c r="R1474" t="s">
        <v>8316</v>
      </c>
      <c r="S1474" s="15">
        <f t="shared" si="94"/>
        <v>42446.943831018521</v>
      </c>
      <c r="T1474" s="15">
        <f t="shared" si="95"/>
        <v>42476.943831018521</v>
      </c>
    </row>
    <row r="1475" spans="1:20" ht="48" x14ac:dyDescent="0.2">
      <c r="A1475">
        <v>3610</v>
      </c>
      <c r="B1475" s="3" t="s">
        <v>3609</v>
      </c>
      <c r="C1475" s="3" t="s">
        <v>7720</v>
      </c>
      <c r="D1475" s="6">
        <v>1000</v>
      </c>
      <c r="E1475" s="8">
        <v>1623</v>
      </c>
      <c r="F1475" t="s">
        <v>8218</v>
      </c>
      <c r="G1475" t="s">
        <v>8224</v>
      </c>
      <c r="H1475" t="s">
        <v>8246</v>
      </c>
      <c r="I1475">
        <v>1439806936</v>
      </c>
      <c r="J1475">
        <v>1437214936</v>
      </c>
      <c r="K1475" t="b">
        <v>0</v>
      </c>
      <c r="L1475">
        <v>31</v>
      </c>
      <c r="M1475" t="b">
        <v>1</v>
      </c>
      <c r="N1475" t="s">
        <v>8269</v>
      </c>
      <c r="O1475" s="17">
        <f t="shared" si="92"/>
        <v>162</v>
      </c>
      <c r="P1475">
        <f t="shared" si="93"/>
        <v>52.35</v>
      </c>
      <c r="Q1475" s="12" t="s">
        <v>8315</v>
      </c>
      <c r="R1475" t="s">
        <v>8316</v>
      </c>
      <c r="S1475" s="15">
        <f t="shared" si="94"/>
        <v>42203.432129629626</v>
      </c>
      <c r="T1475" s="15">
        <f t="shared" si="95"/>
        <v>42233.432129629626</v>
      </c>
    </row>
    <row r="1476" spans="1:20" ht="48" x14ac:dyDescent="0.2">
      <c r="A1476">
        <v>2969</v>
      </c>
      <c r="B1476" s="3" t="s">
        <v>2969</v>
      </c>
      <c r="C1476" s="3" t="s">
        <v>7079</v>
      </c>
      <c r="D1476" s="6">
        <v>1000</v>
      </c>
      <c r="E1476" s="8">
        <v>1625</v>
      </c>
      <c r="F1476" t="s">
        <v>8218</v>
      </c>
      <c r="G1476" t="s">
        <v>8228</v>
      </c>
      <c r="H1476" t="s">
        <v>8250</v>
      </c>
      <c r="I1476">
        <v>1430693460</v>
      </c>
      <c r="J1476">
        <v>1428087153</v>
      </c>
      <c r="K1476" t="b">
        <v>0</v>
      </c>
      <c r="L1476">
        <v>17</v>
      </c>
      <c r="M1476" t="b">
        <v>1</v>
      </c>
      <c r="N1476" t="s">
        <v>8269</v>
      </c>
      <c r="O1476" s="17">
        <f t="shared" si="92"/>
        <v>163</v>
      </c>
      <c r="P1476">
        <f t="shared" si="93"/>
        <v>95.59</v>
      </c>
      <c r="Q1476" s="12" t="s">
        <v>8315</v>
      </c>
      <c r="R1476" t="s">
        <v>8316</v>
      </c>
      <c r="S1476" s="15">
        <f t="shared" si="94"/>
        <v>42097.786493055552</v>
      </c>
      <c r="T1476" s="15">
        <f t="shared" si="95"/>
        <v>42127.952083333337</v>
      </c>
    </row>
    <row r="1477" spans="1:20" ht="48" x14ac:dyDescent="0.2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17">
        <f t="shared" si="92"/>
        <v>13</v>
      </c>
      <c r="P1477">
        <f t="shared" si="93"/>
        <v>80.599999999999994</v>
      </c>
      <c r="Q1477" s="12" t="s">
        <v>8308</v>
      </c>
      <c r="R1477" t="s">
        <v>8311</v>
      </c>
      <c r="S1477" s="15">
        <f t="shared" si="94"/>
        <v>41788.381909722222</v>
      </c>
      <c r="T1477" s="15">
        <f t="shared" si="95"/>
        <v>41821.791666666664</v>
      </c>
    </row>
    <row r="1478" spans="1:20" ht="48" x14ac:dyDescent="0.2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17">
        <f t="shared" si="92"/>
        <v>13</v>
      </c>
      <c r="P1478">
        <f t="shared" si="93"/>
        <v>65</v>
      </c>
      <c r="Q1478" s="12" t="s">
        <v>8308</v>
      </c>
      <c r="R1478" t="s">
        <v>8312</v>
      </c>
      <c r="S1478" s="15">
        <f t="shared" si="94"/>
        <v>42031.769884259258</v>
      </c>
      <c r="T1478" s="15">
        <f t="shared" si="95"/>
        <v>42090.110416666663</v>
      </c>
    </row>
    <row r="1479" spans="1:20" ht="48" x14ac:dyDescent="0.2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17">
        <f t="shared" si="92"/>
        <v>13</v>
      </c>
      <c r="P1479">
        <f t="shared" si="93"/>
        <v>69.41</v>
      </c>
      <c r="Q1479" s="12" t="s">
        <v>8317</v>
      </c>
      <c r="R1479" t="s">
        <v>8319</v>
      </c>
      <c r="S1479" s="15">
        <f t="shared" si="94"/>
        <v>42444.583912037036</v>
      </c>
      <c r="T1479" s="15">
        <f t="shared" si="95"/>
        <v>42478.583333333328</v>
      </c>
    </row>
    <row r="1480" spans="1:20" ht="48" x14ac:dyDescent="0.2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17">
        <f t="shared" si="92"/>
        <v>13</v>
      </c>
      <c r="P1480">
        <f t="shared" si="93"/>
        <v>110.87</v>
      </c>
      <c r="Q1480" s="12" t="s">
        <v>8317</v>
      </c>
      <c r="R1480" t="s">
        <v>8319</v>
      </c>
      <c r="S1480" s="15">
        <f t="shared" si="94"/>
        <v>42324.767361111109</v>
      </c>
      <c r="T1480" s="15">
        <f t="shared" si="95"/>
        <v>42379</v>
      </c>
    </row>
    <row r="1481" spans="1:20" ht="48" x14ac:dyDescent="0.2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17">
        <f t="shared" si="92"/>
        <v>13</v>
      </c>
      <c r="P1481">
        <f t="shared" si="93"/>
        <v>161.22</v>
      </c>
      <c r="Q1481" s="12" t="s">
        <v>8317</v>
      </c>
      <c r="R1481" t="s">
        <v>8319</v>
      </c>
      <c r="S1481" s="15">
        <f t="shared" si="94"/>
        <v>41773.294560185182</v>
      </c>
      <c r="T1481" s="15">
        <f t="shared" si="95"/>
        <v>41813.294560185182</v>
      </c>
    </row>
    <row r="1482" spans="1:20" ht="48" x14ac:dyDescent="0.2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17">
        <f t="shared" si="92"/>
        <v>13</v>
      </c>
      <c r="P1482">
        <f t="shared" si="93"/>
        <v>65</v>
      </c>
      <c r="Q1482" s="12" t="s">
        <v>8317</v>
      </c>
      <c r="R1482" t="s">
        <v>8319</v>
      </c>
      <c r="S1482" s="15">
        <f t="shared" si="94"/>
        <v>42510.604699074072</v>
      </c>
      <c r="T1482" s="15">
        <f t="shared" si="95"/>
        <v>42540.604699074072</v>
      </c>
    </row>
    <row r="1483" spans="1:20" ht="48" x14ac:dyDescent="0.2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17">
        <f t="shared" si="92"/>
        <v>13</v>
      </c>
      <c r="P1483">
        <f t="shared" si="93"/>
        <v>12.5</v>
      </c>
      <c r="Q1483" s="12" t="s">
        <v>8331</v>
      </c>
      <c r="R1483" t="s">
        <v>8332</v>
      </c>
      <c r="S1483" s="15">
        <f t="shared" si="94"/>
        <v>42440.820277777777</v>
      </c>
      <c r="T1483" s="15">
        <f t="shared" si="95"/>
        <v>42470.778611111105</v>
      </c>
    </row>
    <row r="1484" spans="1:20" ht="48" x14ac:dyDescent="0.2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17">
        <f t="shared" si="92"/>
        <v>13</v>
      </c>
      <c r="P1484">
        <f t="shared" si="93"/>
        <v>14.43</v>
      </c>
      <c r="Q1484" s="12" t="s">
        <v>8336</v>
      </c>
      <c r="R1484" t="s">
        <v>8341</v>
      </c>
      <c r="S1484" s="15">
        <f t="shared" si="94"/>
        <v>42472.449467592596</v>
      </c>
      <c r="T1484" s="15">
        <f t="shared" si="95"/>
        <v>42502.449467592596</v>
      </c>
    </row>
    <row r="1485" spans="1:20" ht="32" x14ac:dyDescent="0.2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17">
        <f t="shared" si="92"/>
        <v>13</v>
      </c>
      <c r="P1485">
        <f t="shared" si="93"/>
        <v>65</v>
      </c>
      <c r="Q1485" s="12" t="s">
        <v>8320</v>
      </c>
      <c r="R1485" t="s">
        <v>8342</v>
      </c>
      <c r="S1485" s="15">
        <f t="shared" si="94"/>
        <v>42140.879259259258</v>
      </c>
      <c r="T1485" s="15">
        <f t="shared" si="95"/>
        <v>42185.879259259258</v>
      </c>
    </row>
    <row r="1486" spans="1:20" ht="48" x14ac:dyDescent="0.2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17">
        <f t="shared" si="92"/>
        <v>13</v>
      </c>
      <c r="P1486">
        <f t="shared" si="93"/>
        <v>37.61</v>
      </c>
      <c r="Q1486" s="12" t="s">
        <v>8336</v>
      </c>
      <c r="R1486" t="s">
        <v>8337</v>
      </c>
      <c r="S1486" s="15">
        <f t="shared" si="94"/>
        <v>42524.318703703699</v>
      </c>
      <c r="T1486" s="15">
        <f t="shared" si="95"/>
        <v>42554.318703703699</v>
      </c>
    </row>
    <row r="1487" spans="1:20" ht="48" x14ac:dyDescent="0.2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17">
        <f t="shared" si="92"/>
        <v>13</v>
      </c>
      <c r="P1487">
        <f t="shared" si="93"/>
        <v>25</v>
      </c>
      <c r="Q1487" s="12" t="s">
        <v>8336</v>
      </c>
      <c r="R1487" t="s">
        <v>8348</v>
      </c>
      <c r="S1487" s="15">
        <f t="shared" si="94"/>
        <v>42345.951539351852</v>
      </c>
      <c r="T1487" s="15">
        <f t="shared" si="95"/>
        <v>42375.951539351852</v>
      </c>
    </row>
    <row r="1488" spans="1:20" ht="32" x14ac:dyDescent="0.2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17">
        <f t="shared" si="92"/>
        <v>13</v>
      </c>
      <c r="P1488">
        <f t="shared" si="93"/>
        <v>10.67</v>
      </c>
      <c r="Q1488" s="12" t="s">
        <v>8331</v>
      </c>
      <c r="R1488" t="s">
        <v>8332</v>
      </c>
      <c r="S1488" s="15">
        <f t="shared" si="94"/>
        <v>41557.013182870374</v>
      </c>
      <c r="T1488" s="15">
        <f t="shared" si="95"/>
        <v>41587.054849537039</v>
      </c>
    </row>
    <row r="1489" spans="1:20" ht="48" x14ac:dyDescent="0.2">
      <c r="A1489">
        <v>3443</v>
      </c>
      <c r="B1489" s="3" t="s">
        <v>3442</v>
      </c>
      <c r="C1489" s="3" t="s">
        <v>7553</v>
      </c>
      <c r="D1489" s="6">
        <v>1000</v>
      </c>
      <c r="E1489" s="8">
        <v>1855</v>
      </c>
      <c r="F1489" t="s">
        <v>8218</v>
      </c>
      <c r="G1489" t="s">
        <v>8223</v>
      </c>
      <c r="H1489" t="s">
        <v>8245</v>
      </c>
      <c r="I1489">
        <v>1410266146</v>
      </c>
      <c r="J1489">
        <v>1407674146</v>
      </c>
      <c r="K1489" t="b">
        <v>0</v>
      </c>
      <c r="L1489">
        <v>45</v>
      </c>
      <c r="M1489" t="b">
        <v>1</v>
      </c>
      <c r="N1489" t="s">
        <v>8269</v>
      </c>
      <c r="O1489" s="17">
        <f t="shared" si="92"/>
        <v>186</v>
      </c>
      <c r="P1489">
        <f t="shared" si="93"/>
        <v>41.22</v>
      </c>
      <c r="Q1489" s="12" t="s">
        <v>8315</v>
      </c>
      <c r="R1489" t="s">
        <v>8316</v>
      </c>
      <c r="S1489" s="15">
        <f t="shared" si="94"/>
        <v>41861.524837962963</v>
      </c>
      <c r="T1489" s="15">
        <f t="shared" si="95"/>
        <v>41891.524837962963</v>
      </c>
    </row>
    <row r="1490" spans="1:20" ht="32" x14ac:dyDescent="0.2">
      <c r="A1490">
        <v>3707</v>
      </c>
      <c r="B1490" s="3" t="s">
        <v>3704</v>
      </c>
      <c r="C1490" s="3" t="s">
        <v>7817</v>
      </c>
      <c r="D1490" s="6">
        <v>1000</v>
      </c>
      <c r="E1490" s="8">
        <v>1860</v>
      </c>
      <c r="F1490" t="s">
        <v>8218</v>
      </c>
      <c r="G1490" t="s">
        <v>8223</v>
      </c>
      <c r="H1490" t="s">
        <v>8245</v>
      </c>
      <c r="I1490">
        <v>1469165160</v>
      </c>
      <c r="J1490">
        <v>1467335378</v>
      </c>
      <c r="K1490" t="b">
        <v>0</v>
      </c>
      <c r="L1490">
        <v>23</v>
      </c>
      <c r="M1490" t="b">
        <v>1</v>
      </c>
      <c r="N1490" t="s">
        <v>8269</v>
      </c>
      <c r="O1490" s="17">
        <f t="shared" si="92"/>
        <v>186</v>
      </c>
      <c r="P1490">
        <f t="shared" si="93"/>
        <v>80.87</v>
      </c>
      <c r="Q1490" s="12" t="s">
        <v>8315</v>
      </c>
      <c r="R1490" t="s">
        <v>8316</v>
      </c>
      <c r="S1490" s="15">
        <f t="shared" si="94"/>
        <v>42552.048356481479</v>
      </c>
      <c r="T1490" s="15">
        <f t="shared" si="95"/>
        <v>42573.226388888885</v>
      </c>
    </row>
    <row r="1491" spans="1:20" ht="48" x14ac:dyDescent="0.2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17">
        <f t="shared" si="92"/>
        <v>13</v>
      </c>
      <c r="P1491">
        <f t="shared" si="93"/>
        <v>57.65</v>
      </c>
      <c r="Q1491" s="12" t="s">
        <v>8315</v>
      </c>
      <c r="R1491" t="s">
        <v>8357</v>
      </c>
      <c r="S1491" s="15">
        <f t="shared" si="94"/>
        <v>41815.815046296295</v>
      </c>
      <c r="T1491" s="15">
        <f t="shared" si="95"/>
        <v>41850.958333333336</v>
      </c>
    </row>
    <row r="1492" spans="1:20" ht="48" x14ac:dyDescent="0.2">
      <c r="A1492">
        <v>2835</v>
      </c>
      <c r="B1492" s="3" t="s">
        <v>2835</v>
      </c>
      <c r="C1492" s="3" t="s">
        <v>6945</v>
      </c>
      <c r="D1492" s="6">
        <v>1000</v>
      </c>
      <c r="E1492" s="8">
        <v>1870.99</v>
      </c>
      <c r="F1492" t="s">
        <v>8218</v>
      </c>
      <c r="G1492" t="s">
        <v>8224</v>
      </c>
      <c r="H1492" t="s">
        <v>8246</v>
      </c>
      <c r="I1492">
        <v>1449273600</v>
      </c>
      <c r="J1492">
        <v>1446742417</v>
      </c>
      <c r="K1492" t="b">
        <v>0</v>
      </c>
      <c r="L1492">
        <v>93</v>
      </c>
      <c r="M1492" t="b">
        <v>1</v>
      </c>
      <c r="N1492" t="s">
        <v>8269</v>
      </c>
      <c r="O1492" s="17">
        <f t="shared" si="92"/>
        <v>187</v>
      </c>
      <c r="P1492">
        <f t="shared" si="93"/>
        <v>20.12</v>
      </c>
      <c r="Q1492" s="12" t="s">
        <v>8315</v>
      </c>
      <c r="R1492" t="s">
        <v>8316</v>
      </c>
      <c r="S1492" s="15">
        <f t="shared" si="94"/>
        <v>42313.703900462962</v>
      </c>
      <c r="T1492" s="15">
        <f t="shared" si="95"/>
        <v>42343</v>
      </c>
    </row>
    <row r="1493" spans="1:20" ht="48" x14ac:dyDescent="0.2">
      <c r="A1493">
        <v>3582</v>
      </c>
      <c r="B1493" s="3" t="s">
        <v>3581</v>
      </c>
      <c r="C1493" s="3" t="s">
        <v>7692</v>
      </c>
      <c r="D1493" s="6">
        <v>1000</v>
      </c>
      <c r="E1493" s="8">
        <v>2870</v>
      </c>
      <c r="F1493" t="s">
        <v>8218</v>
      </c>
      <c r="G1493" t="s">
        <v>8223</v>
      </c>
      <c r="H1493" t="s">
        <v>8245</v>
      </c>
      <c r="I1493">
        <v>1459822682</v>
      </c>
      <c r="J1493">
        <v>1458613082</v>
      </c>
      <c r="K1493" t="b">
        <v>0</v>
      </c>
      <c r="L1493">
        <v>49</v>
      </c>
      <c r="M1493" t="b">
        <v>1</v>
      </c>
      <c r="N1493" t="s">
        <v>8269</v>
      </c>
      <c r="O1493" s="17">
        <f t="shared" si="92"/>
        <v>287</v>
      </c>
      <c r="P1493">
        <f t="shared" si="93"/>
        <v>58.57</v>
      </c>
      <c r="Q1493" s="12" t="s">
        <v>8315</v>
      </c>
      <c r="R1493" t="s">
        <v>8316</v>
      </c>
      <c r="S1493" s="15">
        <f t="shared" si="94"/>
        <v>42451.095856481479</v>
      </c>
      <c r="T1493" s="15">
        <f t="shared" si="95"/>
        <v>42465.095856481479</v>
      </c>
    </row>
    <row r="1494" spans="1:20" ht="48" x14ac:dyDescent="0.2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17">
        <f t="shared" ref="O1494:O1557" si="96">ROUND(E1494/D1494*100,0)</f>
        <v>14</v>
      </c>
      <c r="P1494">
        <f t="shared" ref="P1494:P1557" si="97">IFERROR(ROUND(E1494/L1494, 2), 0)</f>
        <v>11.67</v>
      </c>
      <c r="Q1494" s="12" t="s">
        <v>8308</v>
      </c>
      <c r="R1494" t="s">
        <v>8311</v>
      </c>
      <c r="S1494" s="15">
        <f t="shared" ref="S1494:S1557" si="98">(((J1494/60/60/24)+DATE(1970,1,1)))</f>
        <v>42709.993981481486</v>
      </c>
      <c r="T1494" s="15">
        <f t="shared" ref="T1494:T1557" si="99">(((I1494/60/60/24)+DATE(1970,1,1)))</f>
        <v>42769.993981481486</v>
      </c>
    </row>
    <row r="1495" spans="1:20" ht="48" x14ac:dyDescent="0.2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17">
        <f t="shared" si="96"/>
        <v>14</v>
      </c>
      <c r="P1495">
        <f t="shared" si="97"/>
        <v>51.88</v>
      </c>
      <c r="Q1495" s="12" t="s">
        <v>8308</v>
      </c>
      <c r="R1495" t="s">
        <v>8314</v>
      </c>
      <c r="S1495" s="15">
        <f t="shared" si="98"/>
        <v>42526.871331018512</v>
      </c>
      <c r="T1495" s="15">
        <f t="shared" si="99"/>
        <v>42556.871331018512</v>
      </c>
    </row>
    <row r="1496" spans="1:20" ht="32" x14ac:dyDescent="0.2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17">
        <f t="shared" si="96"/>
        <v>14</v>
      </c>
      <c r="P1496">
        <f t="shared" si="97"/>
        <v>102.38</v>
      </c>
      <c r="Q1496" s="12" t="s">
        <v>8308</v>
      </c>
      <c r="R1496" t="s">
        <v>8314</v>
      </c>
      <c r="S1496" s="15">
        <f t="shared" si="98"/>
        <v>42552.653993055559</v>
      </c>
      <c r="T1496" s="15">
        <f t="shared" si="99"/>
        <v>42597.291666666672</v>
      </c>
    </row>
    <row r="1497" spans="1:20" ht="32" x14ac:dyDescent="0.2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17">
        <f t="shared" si="96"/>
        <v>14</v>
      </c>
      <c r="P1497">
        <f t="shared" si="97"/>
        <v>43.42</v>
      </c>
      <c r="Q1497" s="12" t="s">
        <v>8331</v>
      </c>
      <c r="R1497" t="s">
        <v>8332</v>
      </c>
      <c r="S1497" s="15">
        <f t="shared" si="98"/>
        <v>41723.799386574072</v>
      </c>
      <c r="T1497" s="15">
        <f t="shared" si="99"/>
        <v>41753.799386574072</v>
      </c>
    </row>
    <row r="1498" spans="1:20" ht="48" x14ac:dyDescent="0.2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17">
        <f t="shared" si="96"/>
        <v>14</v>
      </c>
      <c r="P1498">
        <f t="shared" si="97"/>
        <v>10.56</v>
      </c>
      <c r="Q1498" s="12" t="s">
        <v>8331</v>
      </c>
      <c r="R1498" t="s">
        <v>8332</v>
      </c>
      <c r="S1498" s="15">
        <f t="shared" si="98"/>
        <v>42396.973807870367</v>
      </c>
      <c r="T1498" s="15">
        <f t="shared" si="99"/>
        <v>42411.973807870367</v>
      </c>
    </row>
    <row r="1499" spans="1:20" ht="48" x14ac:dyDescent="0.2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17">
        <f t="shared" si="96"/>
        <v>14</v>
      </c>
      <c r="P1499">
        <f t="shared" si="97"/>
        <v>110.62</v>
      </c>
      <c r="Q1499" s="12" t="s">
        <v>8331</v>
      </c>
      <c r="R1499" t="s">
        <v>8333</v>
      </c>
      <c r="S1499" s="15">
        <f t="shared" si="98"/>
        <v>42706.115405092598</v>
      </c>
      <c r="T1499" s="15">
        <f t="shared" si="99"/>
        <v>42736.115405092598</v>
      </c>
    </row>
    <row r="1500" spans="1:20" ht="48" x14ac:dyDescent="0.2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17">
        <f t="shared" si="96"/>
        <v>14</v>
      </c>
      <c r="P1500">
        <f t="shared" si="97"/>
        <v>44.5</v>
      </c>
      <c r="Q1500" s="12" t="s">
        <v>8323</v>
      </c>
      <c r="R1500" t="s">
        <v>8338</v>
      </c>
      <c r="S1500" s="15">
        <f t="shared" si="98"/>
        <v>40671.879293981481</v>
      </c>
      <c r="T1500" s="15">
        <f t="shared" si="99"/>
        <v>40732.875</v>
      </c>
    </row>
    <row r="1501" spans="1:20" ht="48" x14ac:dyDescent="0.2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17">
        <f t="shared" si="96"/>
        <v>14</v>
      </c>
      <c r="P1501">
        <f t="shared" si="97"/>
        <v>155</v>
      </c>
      <c r="Q1501" s="12" t="s">
        <v>8320</v>
      </c>
      <c r="R1501" t="s">
        <v>8342</v>
      </c>
      <c r="S1501" s="15">
        <f t="shared" si="98"/>
        <v>41962.062326388885</v>
      </c>
      <c r="T1501" s="15">
        <f t="shared" si="99"/>
        <v>41997.062326388885</v>
      </c>
    </row>
    <row r="1502" spans="1:20" ht="48" x14ac:dyDescent="0.2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17">
        <f t="shared" si="96"/>
        <v>14</v>
      </c>
      <c r="P1502">
        <f t="shared" si="97"/>
        <v>65.099999999999994</v>
      </c>
      <c r="Q1502" s="12" t="s">
        <v>8336</v>
      </c>
      <c r="R1502" t="s">
        <v>8337</v>
      </c>
      <c r="S1502" s="15">
        <f t="shared" si="98"/>
        <v>42025.357094907406</v>
      </c>
      <c r="T1502" s="15">
        <f t="shared" si="99"/>
        <v>42055.357094907406</v>
      </c>
    </row>
    <row r="1503" spans="1:20" ht="48" x14ac:dyDescent="0.2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17">
        <f t="shared" si="96"/>
        <v>14</v>
      </c>
      <c r="P1503">
        <f t="shared" si="97"/>
        <v>58.97</v>
      </c>
      <c r="Q1503" s="12" t="s">
        <v>8336</v>
      </c>
      <c r="R1503" t="s">
        <v>8337</v>
      </c>
      <c r="S1503" s="15">
        <f t="shared" si="98"/>
        <v>42344.32677083333</v>
      </c>
      <c r="T1503" s="15">
        <f t="shared" si="99"/>
        <v>42404.32677083333</v>
      </c>
    </row>
    <row r="1504" spans="1:20" ht="48" x14ac:dyDescent="0.2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17">
        <f t="shared" si="96"/>
        <v>14</v>
      </c>
      <c r="P1504">
        <f t="shared" si="97"/>
        <v>63.65</v>
      </c>
      <c r="Q1504" s="12" t="s">
        <v>8336</v>
      </c>
      <c r="R1504" t="s">
        <v>8337</v>
      </c>
      <c r="S1504" s="15">
        <f t="shared" si="98"/>
        <v>42321.660509259258</v>
      </c>
      <c r="T1504" s="15">
        <f t="shared" si="99"/>
        <v>42353.506944444445</v>
      </c>
    </row>
    <row r="1505" spans="1:20" ht="48" x14ac:dyDescent="0.2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17">
        <f t="shared" si="96"/>
        <v>14</v>
      </c>
      <c r="P1505">
        <f t="shared" si="97"/>
        <v>129.97</v>
      </c>
      <c r="Q1505" s="12" t="s">
        <v>8317</v>
      </c>
      <c r="R1505" t="s">
        <v>8346</v>
      </c>
      <c r="S1505" s="15">
        <f t="shared" si="98"/>
        <v>41905.429155092592</v>
      </c>
      <c r="T1505" s="15">
        <f t="shared" si="99"/>
        <v>41935.429155092592</v>
      </c>
    </row>
    <row r="1506" spans="1:20" ht="48" x14ac:dyDescent="0.2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17">
        <f t="shared" si="96"/>
        <v>14</v>
      </c>
      <c r="P1506">
        <f t="shared" si="97"/>
        <v>29.47</v>
      </c>
      <c r="Q1506" s="12" t="s">
        <v>8320</v>
      </c>
      <c r="R1506" t="s">
        <v>8356</v>
      </c>
      <c r="S1506" s="15">
        <f t="shared" si="98"/>
        <v>40967.614849537036</v>
      </c>
      <c r="T1506" s="15">
        <f t="shared" si="99"/>
        <v>40997.573182870372</v>
      </c>
    </row>
    <row r="1507" spans="1:20" ht="48" x14ac:dyDescent="0.2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17">
        <f t="shared" si="96"/>
        <v>14</v>
      </c>
      <c r="P1507">
        <f t="shared" si="97"/>
        <v>43.85</v>
      </c>
      <c r="Q1507" s="12" t="s">
        <v>8320</v>
      </c>
      <c r="R1507" t="s">
        <v>8356</v>
      </c>
      <c r="S1507" s="15">
        <f t="shared" si="98"/>
        <v>41311.126481481479</v>
      </c>
      <c r="T1507" s="15">
        <f t="shared" si="99"/>
        <v>41341.126481481479</v>
      </c>
    </row>
    <row r="1508" spans="1:20" ht="48" x14ac:dyDescent="0.2">
      <c r="A1508">
        <v>3317</v>
      </c>
      <c r="B1508" s="3" t="s">
        <v>3317</v>
      </c>
      <c r="C1508" s="3" t="s">
        <v>7427</v>
      </c>
      <c r="D1508" s="6">
        <v>1050</v>
      </c>
      <c r="E1508" s="8">
        <v>1115</v>
      </c>
      <c r="F1508" t="s">
        <v>8218</v>
      </c>
      <c r="G1508" t="s">
        <v>8223</v>
      </c>
      <c r="H1508" t="s">
        <v>8245</v>
      </c>
      <c r="I1508">
        <v>1465347424</v>
      </c>
      <c r="J1508">
        <v>1462755424</v>
      </c>
      <c r="K1508" t="b">
        <v>0</v>
      </c>
      <c r="L1508">
        <v>18</v>
      </c>
      <c r="M1508" t="b">
        <v>1</v>
      </c>
      <c r="N1508" t="s">
        <v>8269</v>
      </c>
      <c r="O1508" s="17">
        <f t="shared" si="96"/>
        <v>106</v>
      </c>
      <c r="P1508">
        <f t="shared" si="97"/>
        <v>61.94</v>
      </c>
      <c r="Q1508" s="12" t="s">
        <v>8315</v>
      </c>
      <c r="R1508" t="s">
        <v>8316</v>
      </c>
      <c r="S1508" s="15">
        <f t="shared" si="98"/>
        <v>42499.039629629624</v>
      </c>
      <c r="T1508" s="15">
        <f t="shared" si="99"/>
        <v>42529.039629629624</v>
      </c>
    </row>
    <row r="1509" spans="1:20" ht="48" x14ac:dyDescent="0.2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17">
        <f t="shared" si="96"/>
        <v>14</v>
      </c>
      <c r="P1509">
        <f t="shared" si="97"/>
        <v>20.14</v>
      </c>
      <c r="Q1509" s="12" t="s">
        <v>8315</v>
      </c>
      <c r="R1509" t="s">
        <v>8355</v>
      </c>
      <c r="S1509" s="15">
        <f t="shared" si="98"/>
        <v>41957.833726851852</v>
      </c>
      <c r="T1509" s="15">
        <f t="shared" si="99"/>
        <v>41987.833726851852</v>
      </c>
    </row>
    <row r="1510" spans="1:20" ht="48" x14ac:dyDescent="0.2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17">
        <f t="shared" si="96"/>
        <v>14</v>
      </c>
      <c r="P1510">
        <f t="shared" si="97"/>
        <v>55.6</v>
      </c>
      <c r="Q1510" s="12" t="s">
        <v>8315</v>
      </c>
      <c r="R1510" t="s">
        <v>8355</v>
      </c>
      <c r="S1510" s="15">
        <f t="shared" si="98"/>
        <v>42382.189710648148</v>
      </c>
      <c r="T1510" s="15">
        <f t="shared" si="99"/>
        <v>42412.189710648148</v>
      </c>
    </row>
    <row r="1511" spans="1:20" ht="48" x14ac:dyDescent="0.2">
      <c r="A1511">
        <v>3703</v>
      </c>
      <c r="B1511" s="3" t="s">
        <v>3700</v>
      </c>
      <c r="C1511" s="3" t="s">
        <v>7813</v>
      </c>
      <c r="D1511" s="6">
        <v>1050</v>
      </c>
      <c r="E1511" s="8">
        <v>1296</v>
      </c>
      <c r="F1511" t="s">
        <v>8218</v>
      </c>
      <c r="G1511" t="s">
        <v>8223</v>
      </c>
      <c r="H1511" t="s">
        <v>8245</v>
      </c>
      <c r="I1511">
        <v>1471071540</v>
      </c>
      <c r="J1511">
        <v>1467720388</v>
      </c>
      <c r="K1511" t="b">
        <v>0</v>
      </c>
      <c r="L1511">
        <v>30</v>
      </c>
      <c r="M1511" t="b">
        <v>1</v>
      </c>
      <c r="N1511" t="s">
        <v>8269</v>
      </c>
      <c r="O1511" s="17">
        <f t="shared" si="96"/>
        <v>123</v>
      </c>
      <c r="P1511">
        <f t="shared" si="97"/>
        <v>43.2</v>
      </c>
      <c r="Q1511" s="12" t="s">
        <v>8315</v>
      </c>
      <c r="R1511" t="s">
        <v>8316</v>
      </c>
      <c r="S1511" s="15">
        <f t="shared" si="98"/>
        <v>42556.504490740743</v>
      </c>
      <c r="T1511" s="15">
        <f t="shared" si="99"/>
        <v>42595.290972222225</v>
      </c>
    </row>
    <row r="1512" spans="1:20" ht="48" x14ac:dyDescent="0.2">
      <c r="A1512">
        <v>3546</v>
      </c>
      <c r="B1512" s="3" t="s">
        <v>3545</v>
      </c>
      <c r="C1512" s="3" t="s">
        <v>7656</v>
      </c>
      <c r="D1512" s="6">
        <v>1100</v>
      </c>
      <c r="E1512" s="8">
        <v>1125</v>
      </c>
      <c r="F1512" t="s">
        <v>8218</v>
      </c>
      <c r="G1512" t="s">
        <v>8223</v>
      </c>
      <c r="H1512" t="s">
        <v>8245</v>
      </c>
      <c r="I1512">
        <v>1427860740</v>
      </c>
      <c r="J1512">
        <v>1426002684</v>
      </c>
      <c r="K1512" t="b">
        <v>0</v>
      </c>
      <c r="L1512">
        <v>19</v>
      </c>
      <c r="M1512" t="b">
        <v>1</v>
      </c>
      <c r="N1512" t="s">
        <v>8269</v>
      </c>
      <c r="O1512" s="17">
        <f t="shared" si="96"/>
        <v>102</v>
      </c>
      <c r="P1512">
        <f t="shared" si="97"/>
        <v>59.21</v>
      </c>
      <c r="Q1512" s="12" t="s">
        <v>8315</v>
      </c>
      <c r="R1512" t="s">
        <v>8316</v>
      </c>
      <c r="S1512" s="15">
        <f t="shared" si="98"/>
        <v>42073.660694444443</v>
      </c>
      <c r="T1512" s="15">
        <f t="shared" si="99"/>
        <v>42095.165972222225</v>
      </c>
    </row>
    <row r="1513" spans="1:20" ht="48" x14ac:dyDescent="0.2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17">
        <f t="shared" si="96"/>
        <v>15</v>
      </c>
      <c r="P1513">
        <f t="shared" si="97"/>
        <v>163.85</v>
      </c>
      <c r="Q1513" s="12" t="s">
        <v>8308</v>
      </c>
      <c r="R1513" t="s">
        <v>8312</v>
      </c>
      <c r="S1513" s="15">
        <f t="shared" si="98"/>
        <v>41978.197199074071</v>
      </c>
      <c r="T1513" s="15">
        <f t="shared" si="99"/>
        <v>42008.197199074071</v>
      </c>
    </row>
    <row r="1514" spans="1:20" ht="48" x14ac:dyDescent="0.2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17">
        <f t="shared" si="96"/>
        <v>15</v>
      </c>
      <c r="P1514">
        <f t="shared" si="97"/>
        <v>34.270000000000003</v>
      </c>
      <c r="Q1514" s="12" t="s">
        <v>8317</v>
      </c>
      <c r="R1514" t="s">
        <v>8319</v>
      </c>
      <c r="S1514" s="15">
        <f t="shared" si="98"/>
        <v>41975.930601851855</v>
      </c>
      <c r="T1514" s="15">
        <f t="shared" si="99"/>
        <v>42005.290972222225</v>
      </c>
    </row>
    <row r="1515" spans="1:20" ht="48" x14ac:dyDescent="0.2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17">
        <f t="shared" si="96"/>
        <v>15</v>
      </c>
      <c r="P1515">
        <f t="shared" si="97"/>
        <v>93.9</v>
      </c>
      <c r="Q1515" s="12" t="s">
        <v>8317</v>
      </c>
      <c r="R1515" t="s">
        <v>8319</v>
      </c>
      <c r="S1515" s="15">
        <f t="shared" si="98"/>
        <v>42556.695706018523</v>
      </c>
      <c r="T1515" s="15">
        <f t="shared" si="99"/>
        <v>42616.695706018523</v>
      </c>
    </row>
    <row r="1516" spans="1:20" ht="48" x14ac:dyDescent="0.2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17">
        <f t="shared" si="96"/>
        <v>15</v>
      </c>
      <c r="P1516">
        <f t="shared" si="97"/>
        <v>530.69000000000005</v>
      </c>
      <c r="Q1516" s="12" t="s">
        <v>8317</v>
      </c>
      <c r="R1516" t="s">
        <v>8319</v>
      </c>
      <c r="S1516" s="15">
        <f t="shared" si="98"/>
        <v>41866.931076388886</v>
      </c>
      <c r="T1516" s="15">
        <f t="shared" si="99"/>
        <v>41900.083333333336</v>
      </c>
    </row>
    <row r="1517" spans="1:20" ht="48" x14ac:dyDescent="0.2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17">
        <f t="shared" si="96"/>
        <v>15</v>
      </c>
      <c r="P1517">
        <f t="shared" si="97"/>
        <v>80.319999999999993</v>
      </c>
      <c r="Q1517" s="12" t="s">
        <v>8317</v>
      </c>
      <c r="R1517" t="s">
        <v>8319</v>
      </c>
      <c r="S1517" s="15">
        <f t="shared" si="98"/>
        <v>42734.787986111114</v>
      </c>
      <c r="T1517" s="15">
        <f t="shared" si="99"/>
        <v>42794.787986111114</v>
      </c>
    </row>
    <row r="1518" spans="1:20" ht="32" x14ac:dyDescent="0.2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17">
        <f t="shared" si="96"/>
        <v>15</v>
      </c>
      <c r="P1518">
        <f t="shared" si="97"/>
        <v>46.03</v>
      </c>
      <c r="Q1518" s="12" t="s">
        <v>8323</v>
      </c>
      <c r="R1518" t="s">
        <v>8326</v>
      </c>
      <c r="S1518" s="15">
        <f t="shared" si="98"/>
        <v>41310.969270833331</v>
      </c>
      <c r="T1518" s="15">
        <f t="shared" si="99"/>
        <v>41355.927604166667</v>
      </c>
    </row>
    <row r="1519" spans="1:20" ht="48" x14ac:dyDescent="0.2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17">
        <f t="shared" si="96"/>
        <v>15</v>
      </c>
      <c r="P1519">
        <f t="shared" si="97"/>
        <v>59.2</v>
      </c>
      <c r="Q1519" s="12" t="s">
        <v>8317</v>
      </c>
      <c r="R1519" t="s">
        <v>8319</v>
      </c>
      <c r="S1519" s="15">
        <f t="shared" si="98"/>
        <v>42619.635787037041</v>
      </c>
      <c r="T1519" s="15">
        <f t="shared" si="99"/>
        <v>42649.635787037041</v>
      </c>
    </row>
    <row r="1520" spans="1:20" ht="48" x14ac:dyDescent="0.2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17">
        <f t="shared" si="96"/>
        <v>15</v>
      </c>
      <c r="P1520">
        <f t="shared" si="97"/>
        <v>47.94</v>
      </c>
      <c r="Q1520" s="12" t="s">
        <v>8317</v>
      </c>
      <c r="R1520" t="s">
        <v>8319</v>
      </c>
      <c r="S1520" s="15">
        <f t="shared" si="98"/>
        <v>41928.904189814813</v>
      </c>
      <c r="T1520" s="15">
        <f t="shared" si="99"/>
        <v>41973.945856481485</v>
      </c>
    </row>
    <row r="1521" spans="1:20" ht="48" x14ac:dyDescent="0.2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17">
        <f t="shared" si="96"/>
        <v>15</v>
      </c>
      <c r="P1521">
        <f t="shared" si="97"/>
        <v>45.41</v>
      </c>
      <c r="Q1521" s="12" t="s">
        <v>8317</v>
      </c>
      <c r="R1521" t="s">
        <v>8319</v>
      </c>
      <c r="S1521" s="15">
        <f t="shared" si="98"/>
        <v>41985.043657407412</v>
      </c>
      <c r="T1521" s="15">
        <f t="shared" si="99"/>
        <v>42015.043657407412</v>
      </c>
    </row>
    <row r="1522" spans="1:20" ht="48" x14ac:dyDescent="0.2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17">
        <f t="shared" si="96"/>
        <v>15</v>
      </c>
      <c r="P1522">
        <f t="shared" si="97"/>
        <v>97.33</v>
      </c>
      <c r="Q1522" s="12" t="s">
        <v>8317</v>
      </c>
      <c r="R1522" t="s">
        <v>8319</v>
      </c>
      <c r="S1522" s="15">
        <f t="shared" si="98"/>
        <v>41816.812094907407</v>
      </c>
      <c r="T1522" s="15">
        <f t="shared" si="99"/>
        <v>41831.666666666664</v>
      </c>
    </row>
    <row r="1523" spans="1:20" ht="48" x14ac:dyDescent="0.2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17">
        <f t="shared" si="96"/>
        <v>15</v>
      </c>
      <c r="P1523">
        <f t="shared" si="97"/>
        <v>71.34</v>
      </c>
      <c r="Q1523" s="12" t="s">
        <v>8336</v>
      </c>
      <c r="R1523" t="s">
        <v>8337</v>
      </c>
      <c r="S1523" s="15">
        <f t="shared" si="98"/>
        <v>42388.575104166666</v>
      </c>
      <c r="T1523" s="15">
        <f t="shared" si="99"/>
        <v>42421.575104166666</v>
      </c>
    </row>
    <row r="1524" spans="1:20" ht="48" x14ac:dyDescent="0.2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17">
        <f t="shared" si="96"/>
        <v>15</v>
      </c>
      <c r="P1524">
        <f t="shared" si="97"/>
        <v>63.88</v>
      </c>
      <c r="Q1524" s="12" t="s">
        <v>8336</v>
      </c>
      <c r="R1524" t="s">
        <v>8337</v>
      </c>
      <c r="S1524" s="15">
        <f t="shared" si="98"/>
        <v>42068.65552083333</v>
      </c>
      <c r="T1524" s="15">
        <f t="shared" si="99"/>
        <v>42098.613854166666</v>
      </c>
    </row>
    <row r="1525" spans="1:20" ht="48" x14ac:dyDescent="0.2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17">
        <f t="shared" si="96"/>
        <v>15</v>
      </c>
      <c r="P1525">
        <f t="shared" si="97"/>
        <v>367</v>
      </c>
      <c r="Q1525" s="12" t="s">
        <v>8317</v>
      </c>
      <c r="R1525" t="s">
        <v>8318</v>
      </c>
      <c r="S1525" s="15">
        <f t="shared" si="98"/>
        <v>42159.649583333332</v>
      </c>
      <c r="T1525" s="15">
        <f t="shared" si="99"/>
        <v>42219.649583333332</v>
      </c>
    </row>
    <row r="1526" spans="1:20" ht="48" x14ac:dyDescent="0.2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17">
        <f t="shared" si="96"/>
        <v>15</v>
      </c>
      <c r="P1526">
        <f t="shared" si="97"/>
        <v>69.47</v>
      </c>
      <c r="Q1526" s="12" t="s">
        <v>8334</v>
      </c>
      <c r="R1526" t="s">
        <v>8335</v>
      </c>
      <c r="S1526" s="15">
        <f t="shared" si="98"/>
        <v>41893.028877314813</v>
      </c>
      <c r="T1526" s="15">
        <f t="shared" si="99"/>
        <v>41953.070543981477</v>
      </c>
    </row>
    <row r="1527" spans="1:20" ht="48" x14ac:dyDescent="0.2">
      <c r="A1527">
        <v>3596</v>
      </c>
      <c r="B1527" s="3" t="s">
        <v>3595</v>
      </c>
      <c r="C1527" s="3" t="s">
        <v>7706</v>
      </c>
      <c r="D1527" s="6">
        <v>1100</v>
      </c>
      <c r="E1527" s="8">
        <v>1185</v>
      </c>
      <c r="F1527" t="s">
        <v>8218</v>
      </c>
      <c r="G1527" t="s">
        <v>8228</v>
      </c>
      <c r="H1527" t="s">
        <v>8250</v>
      </c>
      <c r="I1527">
        <v>1409072982</v>
      </c>
      <c r="J1527">
        <v>1407258582</v>
      </c>
      <c r="K1527" t="b">
        <v>0</v>
      </c>
      <c r="L1527">
        <v>15</v>
      </c>
      <c r="M1527" t="b">
        <v>1</v>
      </c>
      <c r="N1527" t="s">
        <v>8269</v>
      </c>
      <c r="O1527" s="17">
        <f t="shared" si="96"/>
        <v>108</v>
      </c>
      <c r="P1527">
        <f t="shared" si="97"/>
        <v>79</v>
      </c>
      <c r="Q1527" s="12" t="s">
        <v>8315</v>
      </c>
      <c r="R1527" t="s">
        <v>8316</v>
      </c>
      <c r="S1527" s="15">
        <f t="shared" si="98"/>
        <v>41856.715069444443</v>
      </c>
      <c r="T1527" s="15">
        <f t="shared" si="99"/>
        <v>41877.715069444443</v>
      </c>
    </row>
    <row r="1528" spans="1:20" ht="32" x14ac:dyDescent="0.2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17">
        <f t="shared" si="96"/>
        <v>15</v>
      </c>
      <c r="P1528">
        <f t="shared" si="97"/>
        <v>30.12</v>
      </c>
      <c r="Q1528" s="12" t="s">
        <v>8315</v>
      </c>
      <c r="R1528" t="s">
        <v>8355</v>
      </c>
      <c r="S1528" s="15">
        <f t="shared" si="98"/>
        <v>42226.651886574073</v>
      </c>
      <c r="T1528" s="15">
        <f t="shared" si="99"/>
        <v>42286.651886574073</v>
      </c>
    </row>
    <row r="1529" spans="1:20" ht="48" x14ac:dyDescent="0.2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17">
        <f t="shared" si="96"/>
        <v>15</v>
      </c>
      <c r="P1529">
        <f t="shared" si="97"/>
        <v>140.54</v>
      </c>
      <c r="Q1529" s="12" t="s">
        <v>8315</v>
      </c>
      <c r="R1529" t="s">
        <v>8355</v>
      </c>
      <c r="S1529" s="15">
        <f t="shared" si="98"/>
        <v>41902.622395833336</v>
      </c>
      <c r="T1529" s="15">
        <f t="shared" si="99"/>
        <v>41932.622395833336</v>
      </c>
    </row>
    <row r="1530" spans="1:20" ht="16" x14ac:dyDescent="0.2">
      <c r="A1530">
        <v>528</v>
      </c>
      <c r="B1530" s="3" t="s">
        <v>529</v>
      </c>
      <c r="C1530" s="3" t="s">
        <v>4638</v>
      </c>
      <c r="D1530" s="6">
        <v>1150</v>
      </c>
      <c r="E1530" s="8">
        <v>1330</v>
      </c>
      <c r="F1530" t="s">
        <v>8218</v>
      </c>
      <c r="G1530" t="s">
        <v>8223</v>
      </c>
      <c r="H1530" t="s">
        <v>8245</v>
      </c>
      <c r="I1530">
        <v>1434921600</v>
      </c>
      <c r="J1530">
        <v>1433109907</v>
      </c>
      <c r="K1530" t="b">
        <v>0</v>
      </c>
      <c r="L1530">
        <v>30</v>
      </c>
      <c r="M1530" t="b">
        <v>1</v>
      </c>
      <c r="N1530" t="s">
        <v>8269</v>
      </c>
      <c r="O1530" s="17">
        <f t="shared" si="96"/>
        <v>116</v>
      </c>
      <c r="P1530">
        <f t="shared" si="97"/>
        <v>44.33</v>
      </c>
      <c r="Q1530" s="12" t="s">
        <v>8315</v>
      </c>
      <c r="R1530" t="s">
        <v>8316</v>
      </c>
      <c r="S1530" s="15">
        <f t="shared" si="98"/>
        <v>42155.920219907406</v>
      </c>
      <c r="T1530" s="15">
        <f t="shared" si="99"/>
        <v>42176.888888888891</v>
      </c>
    </row>
    <row r="1531" spans="1:20" ht="48" x14ac:dyDescent="0.2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17">
        <f t="shared" si="96"/>
        <v>15</v>
      </c>
      <c r="P1531">
        <f t="shared" si="97"/>
        <v>150</v>
      </c>
      <c r="Q1531" s="12" t="s">
        <v>8315</v>
      </c>
      <c r="R1531" t="s">
        <v>8357</v>
      </c>
      <c r="S1531" s="15">
        <f t="shared" si="98"/>
        <v>41793.17219907407</v>
      </c>
      <c r="T1531" s="15">
        <f t="shared" si="99"/>
        <v>41823.17219907407</v>
      </c>
    </row>
    <row r="1532" spans="1:20" ht="48" x14ac:dyDescent="0.2">
      <c r="A1532">
        <v>2843</v>
      </c>
      <c r="B1532" s="3" t="s">
        <v>2843</v>
      </c>
      <c r="C1532" s="3" t="s">
        <v>6953</v>
      </c>
      <c r="D1532" s="6">
        <v>1200</v>
      </c>
      <c r="E1532" s="8">
        <v>0</v>
      </c>
      <c r="F1532" t="s">
        <v>8220</v>
      </c>
      <c r="G1532" t="s">
        <v>8223</v>
      </c>
      <c r="H1532" t="s">
        <v>8245</v>
      </c>
      <c r="I1532">
        <v>1465790400</v>
      </c>
      <c r="J1532">
        <v>1462210950</v>
      </c>
      <c r="K1532" t="b">
        <v>0</v>
      </c>
      <c r="L1532">
        <v>0</v>
      </c>
      <c r="M1532" t="b">
        <v>0</v>
      </c>
      <c r="N1532" t="s">
        <v>8269</v>
      </c>
      <c r="O1532" s="17">
        <f t="shared" si="96"/>
        <v>0</v>
      </c>
      <c r="P1532">
        <f t="shared" si="97"/>
        <v>0</v>
      </c>
      <c r="Q1532" s="12" t="s">
        <v>8315</v>
      </c>
      <c r="R1532" t="s">
        <v>8316</v>
      </c>
      <c r="S1532" s="15">
        <f t="shared" si="98"/>
        <v>42492.737847222219</v>
      </c>
      <c r="T1532" s="15">
        <f t="shared" si="99"/>
        <v>42534.166666666672</v>
      </c>
    </row>
    <row r="1533" spans="1:20" ht="48" x14ac:dyDescent="0.2">
      <c r="A1533">
        <v>3744</v>
      </c>
      <c r="B1533" s="3" t="s">
        <v>3741</v>
      </c>
      <c r="C1533" s="3" t="s">
        <v>7854</v>
      </c>
      <c r="D1533" s="6">
        <v>1200</v>
      </c>
      <c r="E1533" s="8">
        <v>0</v>
      </c>
      <c r="F1533" t="s">
        <v>8220</v>
      </c>
      <c r="G1533" t="s">
        <v>8223</v>
      </c>
      <c r="H1533" t="s">
        <v>8245</v>
      </c>
      <c r="I1533">
        <v>1404532740</v>
      </c>
      <c r="J1533">
        <v>1401823952</v>
      </c>
      <c r="K1533" t="b">
        <v>0</v>
      </c>
      <c r="L1533">
        <v>0</v>
      </c>
      <c r="M1533" t="b">
        <v>0</v>
      </c>
      <c r="N1533" t="s">
        <v>8269</v>
      </c>
      <c r="O1533" s="17">
        <f t="shared" si="96"/>
        <v>0</v>
      </c>
      <c r="P1533">
        <f t="shared" si="97"/>
        <v>0</v>
      </c>
      <c r="Q1533" s="12" t="s">
        <v>8315</v>
      </c>
      <c r="R1533" t="s">
        <v>8316</v>
      </c>
      <c r="S1533" s="15">
        <f t="shared" si="98"/>
        <v>41793.814259259263</v>
      </c>
      <c r="T1533" s="15">
        <f t="shared" si="99"/>
        <v>41825.165972222225</v>
      </c>
    </row>
    <row r="1534" spans="1:20" ht="48" x14ac:dyDescent="0.2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17">
        <f t="shared" si="96"/>
        <v>16</v>
      </c>
      <c r="P1534">
        <f t="shared" si="97"/>
        <v>43.5</v>
      </c>
      <c r="Q1534" s="12" t="s">
        <v>8308</v>
      </c>
      <c r="R1534" t="s">
        <v>8312</v>
      </c>
      <c r="S1534" s="15">
        <f t="shared" si="98"/>
        <v>41835.126805555556</v>
      </c>
      <c r="T1534" s="15">
        <f t="shared" si="99"/>
        <v>41867.987500000003</v>
      </c>
    </row>
    <row r="1535" spans="1:20" ht="32" x14ac:dyDescent="0.2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17">
        <f t="shared" si="96"/>
        <v>16</v>
      </c>
      <c r="P1535">
        <f t="shared" si="97"/>
        <v>160</v>
      </c>
      <c r="Q1535" s="12" t="s">
        <v>8308</v>
      </c>
      <c r="R1535" t="s">
        <v>8312</v>
      </c>
      <c r="S1535" s="15">
        <f t="shared" si="98"/>
        <v>42182.234456018516</v>
      </c>
      <c r="T1535" s="15">
        <f t="shared" si="99"/>
        <v>42206.290972222225</v>
      </c>
    </row>
    <row r="1536" spans="1:20" ht="48" x14ac:dyDescent="0.2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17">
        <f t="shared" si="96"/>
        <v>16</v>
      </c>
      <c r="P1536">
        <f t="shared" si="97"/>
        <v>76.47</v>
      </c>
      <c r="Q1536" s="12" t="s">
        <v>8308</v>
      </c>
      <c r="R1536" t="s">
        <v>8312</v>
      </c>
      <c r="S1536" s="15">
        <f t="shared" si="98"/>
        <v>42248.632199074069</v>
      </c>
      <c r="T1536" s="15">
        <f t="shared" si="99"/>
        <v>42283.632199074069</v>
      </c>
    </row>
    <row r="1537" spans="1:20" ht="48" x14ac:dyDescent="0.2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17">
        <f t="shared" si="96"/>
        <v>16</v>
      </c>
      <c r="P1537">
        <f t="shared" si="97"/>
        <v>214.07</v>
      </c>
      <c r="Q1537" s="12" t="s">
        <v>8317</v>
      </c>
      <c r="R1537" t="s">
        <v>8319</v>
      </c>
      <c r="S1537" s="15">
        <f t="shared" si="98"/>
        <v>42780.709039351852</v>
      </c>
      <c r="T1537" s="15">
        <f t="shared" si="99"/>
        <v>42810.667372685188</v>
      </c>
    </row>
    <row r="1538" spans="1:20" ht="32" x14ac:dyDescent="0.2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17">
        <f t="shared" si="96"/>
        <v>16</v>
      </c>
      <c r="P1538">
        <f t="shared" si="97"/>
        <v>129.16999999999999</v>
      </c>
      <c r="Q1538" s="12" t="s">
        <v>8317</v>
      </c>
      <c r="R1538" t="s">
        <v>8319</v>
      </c>
      <c r="S1538" s="15">
        <f t="shared" si="98"/>
        <v>42556.667245370365</v>
      </c>
      <c r="T1538" s="15">
        <f t="shared" si="99"/>
        <v>42601.667245370365</v>
      </c>
    </row>
    <row r="1539" spans="1:20" ht="32" x14ac:dyDescent="0.2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17">
        <f t="shared" si="96"/>
        <v>16</v>
      </c>
      <c r="P1539">
        <f t="shared" si="97"/>
        <v>45.16</v>
      </c>
      <c r="Q1539" s="12" t="s">
        <v>8336</v>
      </c>
      <c r="R1539" t="s">
        <v>8337</v>
      </c>
      <c r="S1539" s="15">
        <f t="shared" si="98"/>
        <v>41766.718009259261</v>
      </c>
      <c r="T1539" s="15">
        <f t="shared" si="99"/>
        <v>41826.718009259261</v>
      </c>
    </row>
    <row r="1540" spans="1:20" ht="48" x14ac:dyDescent="0.2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17">
        <f t="shared" si="96"/>
        <v>16</v>
      </c>
      <c r="P1540">
        <f t="shared" si="97"/>
        <v>88.44</v>
      </c>
      <c r="Q1540" s="12" t="s">
        <v>8315</v>
      </c>
      <c r="R1540" t="s">
        <v>8355</v>
      </c>
      <c r="S1540" s="15">
        <f t="shared" si="98"/>
        <v>42566.948414351849</v>
      </c>
      <c r="T1540" s="15">
        <f t="shared" si="99"/>
        <v>42596.948414351849</v>
      </c>
    </row>
    <row r="1541" spans="1:20" ht="48" x14ac:dyDescent="0.2">
      <c r="A1541">
        <v>3942</v>
      </c>
      <c r="B1541" s="3" t="s">
        <v>3939</v>
      </c>
      <c r="C1541" s="3" t="s">
        <v>8050</v>
      </c>
      <c r="D1541" s="6">
        <v>1200</v>
      </c>
      <c r="E1541" s="8">
        <v>0</v>
      </c>
      <c r="F1541" t="s">
        <v>8220</v>
      </c>
      <c r="G1541" t="s">
        <v>8223</v>
      </c>
      <c r="H1541" t="s">
        <v>8245</v>
      </c>
      <c r="I1541">
        <v>1434490914</v>
      </c>
      <c r="J1541">
        <v>1429306914</v>
      </c>
      <c r="K1541" t="b">
        <v>0</v>
      </c>
      <c r="L1541">
        <v>0</v>
      </c>
      <c r="M1541" t="b">
        <v>0</v>
      </c>
      <c r="N1541" t="s">
        <v>8269</v>
      </c>
      <c r="O1541" s="17">
        <f t="shared" si="96"/>
        <v>0</v>
      </c>
      <c r="P1541">
        <f t="shared" si="97"/>
        <v>0</v>
      </c>
      <c r="Q1541" s="12" t="s">
        <v>8315</v>
      </c>
      <c r="R1541" t="s">
        <v>8316</v>
      </c>
      <c r="S1541" s="15">
        <f t="shared" si="98"/>
        <v>42111.904097222221</v>
      </c>
      <c r="T1541" s="15">
        <f t="shared" si="99"/>
        <v>42171.904097222221</v>
      </c>
    </row>
    <row r="1542" spans="1:20" ht="48" x14ac:dyDescent="0.2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17">
        <f t="shared" si="96"/>
        <v>16</v>
      </c>
      <c r="P1542">
        <f t="shared" si="97"/>
        <v>68.42</v>
      </c>
      <c r="Q1542" s="12" t="s">
        <v>8315</v>
      </c>
      <c r="R1542" t="s">
        <v>8357</v>
      </c>
      <c r="S1542" s="15">
        <f t="shared" si="98"/>
        <v>42409.241747685184</v>
      </c>
      <c r="T1542" s="15">
        <f t="shared" si="99"/>
        <v>42437.207638888889</v>
      </c>
    </row>
    <row r="1543" spans="1:20" ht="48" x14ac:dyDescent="0.2">
      <c r="A1543">
        <v>3959</v>
      </c>
      <c r="B1543" s="3" t="s">
        <v>3956</v>
      </c>
      <c r="C1543" s="3" t="s">
        <v>8066</v>
      </c>
      <c r="D1543" s="6">
        <v>1200</v>
      </c>
      <c r="E1543" s="8">
        <v>292</v>
      </c>
      <c r="F1543" t="s">
        <v>8220</v>
      </c>
      <c r="G1543" t="s">
        <v>8223</v>
      </c>
      <c r="H1543" t="s">
        <v>8245</v>
      </c>
      <c r="I1543">
        <v>1411930556</v>
      </c>
      <c r="J1543">
        <v>1409338556</v>
      </c>
      <c r="K1543" t="b">
        <v>0</v>
      </c>
      <c r="L1543">
        <v>12</v>
      </c>
      <c r="M1543" t="b">
        <v>0</v>
      </c>
      <c r="N1543" t="s">
        <v>8269</v>
      </c>
      <c r="O1543" s="17">
        <f t="shared" si="96"/>
        <v>24</v>
      </c>
      <c r="P1543">
        <f t="shared" si="97"/>
        <v>24.33</v>
      </c>
      <c r="Q1543" s="12" t="s">
        <v>8315</v>
      </c>
      <c r="R1543" t="s">
        <v>8316</v>
      </c>
      <c r="S1543" s="15">
        <f t="shared" si="98"/>
        <v>41880.788842592592</v>
      </c>
      <c r="T1543" s="15">
        <f t="shared" si="99"/>
        <v>41910.788842592592</v>
      </c>
    </row>
    <row r="1544" spans="1:20" ht="48" x14ac:dyDescent="0.2">
      <c r="A1544">
        <v>4001</v>
      </c>
      <c r="B1544" s="3" t="s">
        <v>3997</v>
      </c>
      <c r="C1544" s="3" t="s">
        <v>8107</v>
      </c>
      <c r="D1544" s="6">
        <v>1200</v>
      </c>
      <c r="E1544" s="8">
        <v>453</v>
      </c>
      <c r="F1544" t="s">
        <v>8220</v>
      </c>
      <c r="G1544" t="s">
        <v>8224</v>
      </c>
      <c r="H1544" t="s">
        <v>8246</v>
      </c>
      <c r="I1544">
        <v>1488394800</v>
      </c>
      <c r="J1544">
        <v>1486681708</v>
      </c>
      <c r="K1544" t="b">
        <v>0</v>
      </c>
      <c r="L1544">
        <v>14</v>
      </c>
      <c r="M1544" t="b">
        <v>0</v>
      </c>
      <c r="N1544" t="s">
        <v>8269</v>
      </c>
      <c r="O1544" s="17">
        <f t="shared" si="96"/>
        <v>38</v>
      </c>
      <c r="P1544">
        <f t="shared" si="97"/>
        <v>32.36</v>
      </c>
      <c r="Q1544" s="12" t="s">
        <v>8315</v>
      </c>
      <c r="R1544" t="s">
        <v>8316</v>
      </c>
      <c r="S1544" s="15">
        <f t="shared" si="98"/>
        <v>42775.964212962965</v>
      </c>
      <c r="T1544" s="15">
        <f t="shared" si="99"/>
        <v>42795.791666666672</v>
      </c>
    </row>
    <row r="1545" spans="1:20" ht="16" x14ac:dyDescent="0.2">
      <c r="A1545">
        <v>3666</v>
      </c>
      <c r="B1545" s="3" t="s">
        <v>3663</v>
      </c>
      <c r="C1545" s="3" t="s">
        <v>7776</v>
      </c>
      <c r="D1545" s="6">
        <v>1200</v>
      </c>
      <c r="E1545" s="8">
        <v>1200</v>
      </c>
      <c r="F1545" t="s">
        <v>8218</v>
      </c>
      <c r="G1545" t="s">
        <v>8223</v>
      </c>
      <c r="H1545" t="s">
        <v>8245</v>
      </c>
      <c r="I1545">
        <v>1406185200</v>
      </c>
      <c r="J1545">
        <v>1404337382</v>
      </c>
      <c r="K1545" t="b">
        <v>0</v>
      </c>
      <c r="L1545">
        <v>38</v>
      </c>
      <c r="M1545" t="b">
        <v>1</v>
      </c>
      <c r="N1545" t="s">
        <v>8269</v>
      </c>
      <c r="O1545" s="17">
        <f t="shared" si="96"/>
        <v>100</v>
      </c>
      <c r="P1545">
        <f t="shared" si="97"/>
        <v>31.58</v>
      </c>
      <c r="Q1545" s="12" t="s">
        <v>8315</v>
      </c>
      <c r="R1545" t="s">
        <v>8316</v>
      </c>
      <c r="S1545" s="15">
        <f t="shared" si="98"/>
        <v>41822.90488425926</v>
      </c>
      <c r="T1545" s="15">
        <f t="shared" si="99"/>
        <v>41844.291666666664</v>
      </c>
    </row>
    <row r="1546" spans="1:20" ht="48" x14ac:dyDescent="0.2">
      <c r="A1546">
        <v>3226</v>
      </c>
      <c r="B1546" s="3" t="s">
        <v>3226</v>
      </c>
      <c r="C1546" s="3" t="s">
        <v>7336</v>
      </c>
      <c r="D1546" s="6">
        <v>1200</v>
      </c>
      <c r="E1546" s="8">
        <v>1250</v>
      </c>
      <c r="F1546" t="s">
        <v>8218</v>
      </c>
      <c r="G1546" t="s">
        <v>8224</v>
      </c>
      <c r="H1546" t="s">
        <v>8246</v>
      </c>
      <c r="I1546">
        <v>1446213612</v>
      </c>
      <c r="J1546">
        <v>1443621612</v>
      </c>
      <c r="K1546" t="b">
        <v>1</v>
      </c>
      <c r="L1546">
        <v>21</v>
      </c>
      <c r="M1546" t="b">
        <v>1</v>
      </c>
      <c r="N1546" t="s">
        <v>8269</v>
      </c>
      <c r="O1546" s="17">
        <f t="shared" si="96"/>
        <v>104</v>
      </c>
      <c r="P1546">
        <f t="shared" si="97"/>
        <v>59.52</v>
      </c>
      <c r="Q1546" s="12" t="s">
        <v>8315</v>
      </c>
      <c r="R1546" t="s">
        <v>8316</v>
      </c>
      <c r="S1546" s="15">
        <f t="shared" si="98"/>
        <v>42277.583472222221</v>
      </c>
      <c r="T1546" s="15">
        <f t="shared" si="99"/>
        <v>42307.583472222221</v>
      </c>
    </row>
    <row r="1547" spans="1:20" ht="48" x14ac:dyDescent="0.2">
      <c r="A1547">
        <v>3399</v>
      </c>
      <c r="B1547" s="3" t="s">
        <v>3398</v>
      </c>
      <c r="C1547" s="3" t="s">
        <v>7509</v>
      </c>
      <c r="D1547" s="6">
        <v>1200</v>
      </c>
      <c r="E1547" s="8">
        <v>1245</v>
      </c>
      <c r="F1547" t="s">
        <v>8218</v>
      </c>
      <c r="G1547" t="s">
        <v>8224</v>
      </c>
      <c r="H1547" t="s">
        <v>8246</v>
      </c>
      <c r="I1547">
        <v>1424556325</v>
      </c>
      <c r="J1547">
        <v>1421964325</v>
      </c>
      <c r="K1547" t="b">
        <v>0</v>
      </c>
      <c r="L1547">
        <v>46</v>
      </c>
      <c r="M1547" t="b">
        <v>1</v>
      </c>
      <c r="N1547" t="s">
        <v>8269</v>
      </c>
      <c r="O1547" s="17">
        <f t="shared" si="96"/>
        <v>104</v>
      </c>
      <c r="P1547">
        <f t="shared" si="97"/>
        <v>27.07</v>
      </c>
      <c r="Q1547" s="12" t="s">
        <v>8315</v>
      </c>
      <c r="R1547" t="s">
        <v>8316</v>
      </c>
      <c r="S1547" s="15">
        <f t="shared" si="98"/>
        <v>42026.920428240745</v>
      </c>
      <c r="T1547" s="15">
        <f t="shared" si="99"/>
        <v>42056.920428240745</v>
      </c>
    </row>
    <row r="1548" spans="1:20" ht="48" x14ac:dyDescent="0.2">
      <c r="A1548">
        <v>3541</v>
      </c>
      <c r="B1548" s="3" t="s">
        <v>3540</v>
      </c>
      <c r="C1548" s="3" t="s">
        <v>7651</v>
      </c>
      <c r="D1548" s="6">
        <v>1200</v>
      </c>
      <c r="E1548" s="8">
        <v>1260</v>
      </c>
      <c r="F1548" t="s">
        <v>8218</v>
      </c>
      <c r="G1548" t="s">
        <v>8224</v>
      </c>
      <c r="H1548" t="s">
        <v>8246</v>
      </c>
      <c r="I1548">
        <v>1441042275</v>
      </c>
      <c r="J1548">
        <v>1438882275</v>
      </c>
      <c r="K1548" t="b">
        <v>0</v>
      </c>
      <c r="L1548">
        <v>32</v>
      </c>
      <c r="M1548" t="b">
        <v>1</v>
      </c>
      <c r="N1548" t="s">
        <v>8269</v>
      </c>
      <c r="O1548" s="17">
        <f t="shared" si="96"/>
        <v>105</v>
      </c>
      <c r="P1548">
        <f t="shared" si="97"/>
        <v>39.380000000000003</v>
      </c>
      <c r="Q1548" s="12" t="s">
        <v>8315</v>
      </c>
      <c r="R1548" t="s">
        <v>8316</v>
      </c>
      <c r="S1548" s="15">
        <f t="shared" si="98"/>
        <v>42222.730034722219</v>
      </c>
      <c r="T1548" s="15">
        <f t="shared" si="99"/>
        <v>42247.730034722219</v>
      </c>
    </row>
    <row r="1549" spans="1:20" ht="48" x14ac:dyDescent="0.2">
      <c r="A1549">
        <v>3832</v>
      </c>
      <c r="B1549" s="3" t="s">
        <v>3829</v>
      </c>
      <c r="C1549" s="3" t="s">
        <v>7941</v>
      </c>
      <c r="D1549" s="6">
        <v>1200</v>
      </c>
      <c r="E1549" s="8">
        <v>1256</v>
      </c>
      <c r="F1549" t="s">
        <v>8218</v>
      </c>
      <c r="G1549" t="s">
        <v>8223</v>
      </c>
      <c r="H1549" t="s">
        <v>8245</v>
      </c>
      <c r="I1549">
        <v>1455936335</v>
      </c>
      <c r="J1549">
        <v>1452048335</v>
      </c>
      <c r="K1549" t="b">
        <v>0</v>
      </c>
      <c r="L1549">
        <v>9</v>
      </c>
      <c r="M1549" t="b">
        <v>1</v>
      </c>
      <c r="N1549" t="s">
        <v>8269</v>
      </c>
      <c r="O1549" s="17">
        <f t="shared" si="96"/>
        <v>105</v>
      </c>
      <c r="P1549">
        <f t="shared" si="97"/>
        <v>139.56</v>
      </c>
      <c r="Q1549" s="12" t="s">
        <v>8315</v>
      </c>
      <c r="R1549" t="s">
        <v>8316</v>
      </c>
      <c r="S1549" s="15">
        <f t="shared" si="98"/>
        <v>42375.114988425921</v>
      </c>
      <c r="T1549" s="15">
        <f t="shared" si="99"/>
        <v>42420.114988425921</v>
      </c>
    </row>
    <row r="1550" spans="1:20" ht="48" x14ac:dyDescent="0.2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17">
        <f t="shared" si="96"/>
        <v>17</v>
      </c>
      <c r="P1550">
        <f t="shared" si="97"/>
        <v>111.41</v>
      </c>
      <c r="Q1550" s="12" t="s">
        <v>8317</v>
      </c>
      <c r="R1550" t="s">
        <v>8318</v>
      </c>
      <c r="S1550" s="15">
        <f t="shared" si="98"/>
        <v>42198.559479166666</v>
      </c>
      <c r="T1550" s="15">
        <f t="shared" si="99"/>
        <v>42231.556944444441</v>
      </c>
    </row>
    <row r="1551" spans="1:20" ht="48" x14ac:dyDescent="0.2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17">
        <f t="shared" si="96"/>
        <v>17</v>
      </c>
      <c r="P1551">
        <f t="shared" si="97"/>
        <v>110.29</v>
      </c>
      <c r="Q1551" s="12" t="s">
        <v>8317</v>
      </c>
      <c r="R1551" t="s">
        <v>8319</v>
      </c>
      <c r="S1551" s="15">
        <f t="shared" si="98"/>
        <v>42182.008402777778</v>
      </c>
      <c r="T1551" s="15">
        <f t="shared" si="99"/>
        <v>42227.008402777778</v>
      </c>
    </row>
    <row r="1552" spans="1:20" ht="16" x14ac:dyDescent="0.2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17">
        <f t="shared" si="96"/>
        <v>17</v>
      </c>
      <c r="P1552">
        <f t="shared" si="97"/>
        <v>52.41</v>
      </c>
      <c r="Q1552" s="12" t="s">
        <v>8317</v>
      </c>
      <c r="R1552" t="s">
        <v>8319</v>
      </c>
      <c r="S1552" s="15">
        <f t="shared" si="98"/>
        <v>42611.933969907404</v>
      </c>
      <c r="T1552" s="15">
        <f t="shared" si="99"/>
        <v>42641.933969907404</v>
      </c>
    </row>
    <row r="1553" spans="1:20" ht="48" x14ac:dyDescent="0.2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17">
        <f t="shared" si="96"/>
        <v>17</v>
      </c>
      <c r="P1553">
        <f t="shared" si="97"/>
        <v>101.8</v>
      </c>
      <c r="Q1553" s="12" t="s">
        <v>8336</v>
      </c>
      <c r="R1553" t="s">
        <v>8348</v>
      </c>
      <c r="S1553" s="15">
        <f t="shared" si="98"/>
        <v>42398.195972222224</v>
      </c>
      <c r="T1553" s="15">
        <f t="shared" si="99"/>
        <v>42413.195972222224</v>
      </c>
    </row>
    <row r="1554" spans="1:20" ht="48" x14ac:dyDescent="0.2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17">
        <f t="shared" si="96"/>
        <v>17</v>
      </c>
      <c r="P1554">
        <f t="shared" si="97"/>
        <v>16.829999999999998</v>
      </c>
      <c r="Q1554" s="12" t="s">
        <v>8334</v>
      </c>
      <c r="R1554" t="s">
        <v>8335</v>
      </c>
      <c r="S1554" s="15">
        <f t="shared" si="98"/>
        <v>42399.882615740738</v>
      </c>
      <c r="T1554" s="15">
        <f t="shared" si="99"/>
        <v>42459.840949074074</v>
      </c>
    </row>
    <row r="1555" spans="1:20" ht="48" x14ac:dyDescent="0.2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17">
        <f t="shared" si="96"/>
        <v>17</v>
      </c>
      <c r="P1555">
        <f t="shared" si="97"/>
        <v>66.099999999999994</v>
      </c>
      <c r="Q1555" s="12" t="s">
        <v>8315</v>
      </c>
      <c r="R1555" t="s">
        <v>8355</v>
      </c>
      <c r="S1555" s="15">
        <f t="shared" si="98"/>
        <v>42464.958912037036</v>
      </c>
      <c r="T1555" s="15">
        <f t="shared" si="99"/>
        <v>42494.958912037036</v>
      </c>
    </row>
    <row r="1556" spans="1:20" ht="48" x14ac:dyDescent="0.2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17">
        <f t="shared" si="96"/>
        <v>17</v>
      </c>
      <c r="P1556">
        <f t="shared" si="97"/>
        <v>40.83</v>
      </c>
      <c r="Q1556" s="12" t="s">
        <v>8315</v>
      </c>
      <c r="R1556" t="s">
        <v>8355</v>
      </c>
      <c r="S1556" s="15">
        <f t="shared" si="98"/>
        <v>42629.503483796296</v>
      </c>
      <c r="T1556" s="15">
        <f t="shared" si="99"/>
        <v>42650.583333333328</v>
      </c>
    </row>
    <row r="1557" spans="1:20" ht="48" x14ac:dyDescent="0.2">
      <c r="A1557">
        <v>3833</v>
      </c>
      <c r="B1557" s="3" t="s">
        <v>3830</v>
      </c>
      <c r="C1557" s="3" t="s">
        <v>7942</v>
      </c>
      <c r="D1557" s="6">
        <v>1200</v>
      </c>
      <c r="E1557" s="8">
        <v>1400</v>
      </c>
      <c r="F1557" t="s">
        <v>8218</v>
      </c>
      <c r="G1557" t="s">
        <v>8228</v>
      </c>
      <c r="H1557" t="s">
        <v>8250</v>
      </c>
      <c r="I1557">
        <v>1417460940</v>
      </c>
      <c r="J1557">
        <v>1416516972</v>
      </c>
      <c r="K1557" t="b">
        <v>0</v>
      </c>
      <c r="L1557">
        <v>20</v>
      </c>
      <c r="M1557" t="b">
        <v>1</v>
      </c>
      <c r="N1557" t="s">
        <v>8269</v>
      </c>
      <c r="O1557" s="17">
        <f t="shared" si="96"/>
        <v>117</v>
      </c>
      <c r="P1557">
        <f t="shared" si="97"/>
        <v>70</v>
      </c>
      <c r="Q1557" s="12" t="s">
        <v>8315</v>
      </c>
      <c r="R1557" t="s">
        <v>8316</v>
      </c>
      <c r="S1557" s="15">
        <f t="shared" si="98"/>
        <v>41963.872361111105</v>
      </c>
      <c r="T1557" s="15">
        <f t="shared" si="99"/>
        <v>41974.797916666663</v>
      </c>
    </row>
    <row r="1558" spans="1:20" ht="48" x14ac:dyDescent="0.2">
      <c r="A1558">
        <v>3180</v>
      </c>
      <c r="B1558" s="3" t="s">
        <v>3180</v>
      </c>
      <c r="C1558" s="3" t="s">
        <v>7290</v>
      </c>
      <c r="D1558" s="6">
        <v>1200</v>
      </c>
      <c r="E1558" s="8">
        <v>1437</v>
      </c>
      <c r="F1558" t="s">
        <v>8218</v>
      </c>
      <c r="G1558" t="s">
        <v>8224</v>
      </c>
      <c r="H1558" t="s">
        <v>8246</v>
      </c>
      <c r="I1558">
        <v>1403258049</v>
      </c>
      <c r="J1558">
        <v>1400666049</v>
      </c>
      <c r="K1558" t="b">
        <v>1</v>
      </c>
      <c r="L1558">
        <v>45</v>
      </c>
      <c r="M1558" t="b">
        <v>1</v>
      </c>
      <c r="N1558" t="s">
        <v>8269</v>
      </c>
      <c r="O1558" s="17">
        <f t="shared" ref="O1558:O1621" si="100">ROUND(E1558/D1558*100,0)</f>
        <v>120</v>
      </c>
      <c r="P1558">
        <f t="shared" ref="P1558:P1621" si="101">IFERROR(ROUND(E1558/L1558, 2), 0)</f>
        <v>31.93</v>
      </c>
      <c r="Q1558" s="12" t="s">
        <v>8315</v>
      </c>
      <c r="R1558" t="s">
        <v>8316</v>
      </c>
      <c r="S1558" s="15">
        <f t="shared" ref="S1558:S1621" si="102">(((J1558/60/60/24)+DATE(1970,1,1)))</f>
        <v>41780.412604166668</v>
      </c>
      <c r="T1558" s="15">
        <f t="shared" ref="T1558:T1621" si="103">(((I1558/60/60/24)+DATE(1970,1,1)))</f>
        <v>41810.412604166668</v>
      </c>
    </row>
    <row r="1559" spans="1:20" ht="48" x14ac:dyDescent="0.2">
      <c r="A1559">
        <v>3227</v>
      </c>
      <c r="B1559" s="3" t="s">
        <v>3227</v>
      </c>
      <c r="C1559" s="3" t="s">
        <v>7337</v>
      </c>
      <c r="D1559" s="6">
        <v>1200</v>
      </c>
      <c r="E1559" s="8">
        <v>1500</v>
      </c>
      <c r="F1559" t="s">
        <v>8218</v>
      </c>
      <c r="G1559" t="s">
        <v>8224</v>
      </c>
      <c r="H1559" t="s">
        <v>8246</v>
      </c>
      <c r="I1559">
        <v>1484687436</v>
      </c>
      <c r="J1559">
        <v>1482095436</v>
      </c>
      <c r="K1559" t="b">
        <v>0</v>
      </c>
      <c r="L1559">
        <v>30</v>
      </c>
      <c r="M1559" t="b">
        <v>1</v>
      </c>
      <c r="N1559" t="s">
        <v>8269</v>
      </c>
      <c r="O1559" s="17">
        <f t="shared" si="100"/>
        <v>125</v>
      </c>
      <c r="P1559">
        <f t="shared" si="101"/>
        <v>50</v>
      </c>
      <c r="Q1559" s="12" t="s">
        <v>8315</v>
      </c>
      <c r="R1559" t="s">
        <v>8316</v>
      </c>
      <c r="S1559" s="15">
        <f t="shared" si="102"/>
        <v>42722.882361111115</v>
      </c>
      <c r="T1559" s="15">
        <f t="shared" si="103"/>
        <v>42752.882361111115</v>
      </c>
    </row>
    <row r="1560" spans="1:20" ht="48" x14ac:dyDescent="0.2">
      <c r="A1560">
        <v>529</v>
      </c>
      <c r="B1560" s="3" t="s">
        <v>530</v>
      </c>
      <c r="C1560" s="3" t="s">
        <v>4639</v>
      </c>
      <c r="D1560" s="6">
        <v>1200</v>
      </c>
      <c r="E1560" s="8">
        <v>1565</v>
      </c>
      <c r="F1560" t="s">
        <v>8218</v>
      </c>
      <c r="G1560" t="s">
        <v>8228</v>
      </c>
      <c r="H1560" t="s">
        <v>8250</v>
      </c>
      <c r="I1560">
        <v>1484110800</v>
      </c>
      <c r="J1560">
        <v>1482281094</v>
      </c>
      <c r="K1560" t="b">
        <v>0</v>
      </c>
      <c r="L1560">
        <v>18</v>
      </c>
      <c r="M1560" t="b">
        <v>1</v>
      </c>
      <c r="N1560" t="s">
        <v>8269</v>
      </c>
      <c r="O1560" s="17">
        <f t="shared" si="100"/>
        <v>130</v>
      </c>
      <c r="P1560">
        <f t="shared" si="101"/>
        <v>86.94</v>
      </c>
      <c r="Q1560" s="12" t="s">
        <v>8315</v>
      </c>
      <c r="R1560" t="s">
        <v>8316</v>
      </c>
      <c r="S1560" s="15">
        <f t="shared" si="102"/>
        <v>42725.031180555554</v>
      </c>
      <c r="T1560" s="15">
        <f t="shared" si="103"/>
        <v>42746.208333333328</v>
      </c>
    </row>
    <row r="1561" spans="1:20" ht="32" x14ac:dyDescent="0.2">
      <c r="A1561">
        <v>3439</v>
      </c>
      <c r="B1561" s="3" t="s">
        <v>3438</v>
      </c>
      <c r="C1561" s="3" t="s">
        <v>7549</v>
      </c>
      <c r="D1561" s="6">
        <v>1200</v>
      </c>
      <c r="E1561" s="8">
        <v>1616.14</v>
      </c>
      <c r="F1561" t="s">
        <v>8218</v>
      </c>
      <c r="G1561" t="s">
        <v>8223</v>
      </c>
      <c r="H1561" t="s">
        <v>8245</v>
      </c>
      <c r="I1561">
        <v>1453179540</v>
      </c>
      <c r="J1561">
        <v>1452030730</v>
      </c>
      <c r="K1561" t="b">
        <v>0</v>
      </c>
      <c r="L1561">
        <v>18</v>
      </c>
      <c r="M1561" t="b">
        <v>1</v>
      </c>
      <c r="N1561" t="s">
        <v>8269</v>
      </c>
      <c r="O1561" s="17">
        <f t="shared" si="100"/>
        <v>135</v>
      </c>
      <c r="P1561">
        <f t="shared" si="101"/>
        <v>89.79</v>
      </c>
      <c r="Q1561" s="12" t="s">
        <v>8315</v>
      </c>
      <c r="R1561" t="s">
        <v>8316</v>
      </c>
      <c r="S1561" s="15">
        <f t="shared" si="102"/>
        <v>42374.911226851851</v>
      </c>
      <c r="T1561" s="15">
        <f t="shared" si="103"/>
        <v>42388.207638888889</v>
      </c>
    </row>
    <row r="1562" spans="1:20" ht="32" x14ac:dyDescent="0.2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17">
        <f t="shared" si="100"/>
        <v>18</v>
      </c>
      <c r="P1562">
        <f t="shared" si="101"/>
        <v>115.99</v>
      </c>
      <c r="Q1562" s="12" t="s">
        <v>8308</v>
      </c>
      <c r="R1562" t="s">
        <v>8312</v>
      </c>
      <c r="S1562" s="15">
        <f t="shared" si="102"/>
        <v>42429.326678240745</v>
      </c>
      <c r="T1562" s="15">
        <f t="shared" si="103"/>
        <v>42461.290972222225</v>
      </c>
    </row>
    <row r="1563" spans="1:20" ht="48" x14ac:dyDescent="0.2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17">
        <f t="shared" si="100"/>
        <v>18</v>
      </c>
      <c r="P1563">
        <f t="shared" si="101"/>
        <v>28.2</v>
      </c>
      <c r="Q1563" s="12" t="s">
        <v>8308</v>
      </c>
      <c r="R1563" t="s">
        <v>8314</v>
      </c>
      <c r="S1563" s="15">
        <f t="shared" si="102"/>
        <v>41844.922662037039</v>
      </c>
      <c r="T1563" s="15">
        <f t="shared" si="103"/>
        <v>41874.922662037039</v>
      </c>
    </row>
    <row r="1564" spans="1:20" ht="48" x14ac:dyDescent="0.2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17">
        <f t="shared" si="100"/>
        <v>18</v>
      </c>
      <c r="P1564">
        <f t="shared" si="101"/>
        <v>52.92</v>
      </c>
      <c r="Q1564" s="12" t="s">
        <v>8323</v>
      </c>
      <c r="R1564" t="s">
        <v>8326</v>
      </c>
      <c r="S1564" s="15">
        <f t="shared" si="102"/>
        <v>41570.482789351852</v>
      </c>
      <c r="T1564" s="15">
        <f t="shared" si="103"/>
        <v>41600.524456018517</v>
      </c>
    </row>
    <row r="1565" spans="1:20" ht="48" x14ac:dyDescent="0.2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17">
        <f t="shared" si="100"/>
        <v>18</v>
      </c>
      <c r="P1565">
        <f t="shared" si="101"/>
        <v>58.18</v>
      </c>
      <c r="Q1565" s="12" t="s">
        <v>8323</v>
      </c>
      <c r="R1565" t="s">
        <v>8326</v>
      </c>
      <c r="S1565" s="15">
        <f t="shared" si="102"/>
        <v>42025.637939814813</v>
      </c>
      <c r="T1565" s="15">
        <f t="shared" si="103"/>
        <v>42063.631944444445</v>
      </c>
    </row>
    <row r="1566" spans="1:20" ht="48" x14ac:dyDescent="0.2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17">
        <f t="shared" si="100"/>
        <v>18</v>
      </c>
      <c r="P1566">
        <f t="shared" si="101"/>
        <v>43.98</v>
      </c>
      <c r="Q1566" s="12" t="s">
        <v>8317</v>
      </c>
      <c r="R1566" t="s">
        <v>8319</v>
      </c>
      <c r="S1566" s="15">
        <f t="shared" si="102"/>
        <v>42422.254328703704</v>
      </c>
      <c r="T1566" s="15">
        <f t="shared" si="103"/>
        <v>42482.21266203704</v>
      </c>
    </row>
    <row r="1567" spans="1:20" ht="48" x14ac:dyDescent="0.2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17">
        <f t="shared" si="100"/>
        <v>18</v>
      </c>
      <c r="P1567">
        <f t="shared" si="101"/>
        <v>122</v>
      </c>
      <c r="Q1567" s="12" t="s">
        <v>8331</v>
      </c>
      <c r="R1567" t="s">
        <v>8332</v>
      </c>
      <c r="S1567" s="15">
        <f t="shared" si="102"/>
        <v>40795.713344907403</v>
      </c>
      <c r="T1567" s="15">
        <f t="shared" si="103"/>
        <v>40825.713344907403</v>
      </c>
    </row>
    <row r="1568" spans="1:20" ht="48" x14ac:dyDescent="0.2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17">
        <f t="shared" si="100"/>
        <v>18</v>
      </c>
      <c r="P1568">
        <f t="shared" si="101"/>
        <v>74.209999999999994</v>
      </c>
      <c r="Q1568" s="12" t="s">
        <v>8331</v>
      </c>
      <c r="R1568" t="s">
        <v>8332</v>
      </c>
      <c r="S1568" s="15">
        <f t="shared" si="102"/>
        <v>41885.51798611111</v>
      </c>
      <c r="T1568" s="15">
        <f t="shared" si="103"/>
        <v>41916.145833333336</v>
      </c>
    </row>
    <row r="1569" spans="1:20" ht="48" x14ac:dyDescent="0.2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17">
        <f t="shared" si="100"/>
        <v>18</v>
      </c>
      <c r="P1569">
        <f t="shared" si="101"/>
        <v>59.33</v>
      </c>
      <c r="Q1569" s="12" t="s">
        <v>8323</v>
      </c>
      <c r="R1569" t="s">
        <v>8338</v>
      </c>
      <c r="S1569" s="15">
        <f t="shared" si="102"/>
        <v>40731.61037037037</v>
      </c>
      <c r="T1569" s="15">
        <f t="shared" si="103"/>
        <v>40761.61037037037</v>
      </c>
    </row>
    <row r="1570" spans="1:20" ht="48" x14ac:dyDescent="0.2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17">
        <f t="shared" si="100"/>
        <v>18</v>
      </c>
      <c r="P1570">
        <f t="shared" si="101"/>
        <v>88.89</v>
      </c>
      <c r="Q1570" s="12" t="s">
        <v>8320</v>
      </c>
      <c r="R1570" t="s">
        <v>8339</v>
      </c>
      <c r="S1570" s="15">
        <f t="shared" si="102"/>
        <v>42192.675821759258</v>
      </c>
      <c r="T1570" s="15">
        <f t="shared" si="103"/>
        <v>42232.675821759258</v>
      </c>
    </row>
    <row r="1571" spans="1:20" ht="48" x14ac:dyDescent="0.2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17">
        <f t="shared" si="100"/>
        <v>18</v>
      </c>
      <c r="P1571">
        <f t="shared" si="101"/>
        <v>126.48</v>
      </c>
      <c r="Q1571" s="12" t="s">
        <v>8317</v>
      </c>
      <c r="R1571" t="s">
        <v>8354</v>
      </c>
      <c r="S1571" s="15">
        <f t="shared" si="102"/>
        <v>41793.029432870368</v>
      </c>
      <c r="T1571" s="15">
        <f t="shared" si="103"/>
        <v>41823.029432870368</v>
      </c>
    </row>
    <row r="1572" spans="1:20" ht="48" x14ac:dyDescent="0.2">
      <c r="A1572">
        <v>3129</v>
      </c>
      <c r="B1572" s="3" t="s">
        <v>3129</v>
      </c>
      <c r="C1572" s="3" t="s">
        <v>7239</v>
      </c>
      <c r="D1572" s="6">
        <v>1250</v>
      </c>
      <c r="E1572" s="8">
        <v>10</v>
      </c>
      <c r="F1572" t="s">
        <v>8221</v>
      </c>
      <c r="G1572" t="s">
        <v>8223</v>
      </c>
      <c r="H1572" t="s">
        <v>8245</v>
      </c>
      <c r="I1572">
        <v>1492542819</v>
      </c>
      <c r="J1572">
        <v>1489090419</v>
      </c>
      <c r="K1572" t="b">
        <v>0</v>
      </c>
      <c r="L1572">
        <v>1</v>
      </c>
      <c r="M1572" t="b">
        <v>0</v>
      </c>
      <c r="N1572" t="s">
        <v>8269</v>
      </c>
      <c r="O1572" s="17">
        <f t="shared" si="100"/>
        <v>1</v>
      </c>
      <c r="P1572">
        <f t="shared" si="101"/>
        <v>10</v>
      </c>
      <c r="Q1572" s="12" t="s">
        <v>8315</v>
      </c>
      <c r="R1572" t="s">
        <v>8316</v>
      </c>
      <c r="S1572" s="15">
        <f t="shared" si="102"/>
        <v>42803.842812499999</v>
      </c>
      <c r="T1572" s="15">
        <f t="shared" si="103"/>
        <v>42843.801145833335</v>
      </c>
    </row>
    <row r="1573" spans="1:20" ht="48" x14ac:dyDescent="0.2">
      <c r="A1573">
        <v>4002</v>
      </c>
      <c r="B1573" s="3" t="s">
        <v>3998</v>
      </c>
      <c r="C1573" s="3" t="s">
        <v>8108</v>
      </c>
      <c r="D1573" s="6">
        <v>1250</v>
      </c>
      <c r="E1573" s="8">
        <v>23</v>
      </c>
      <c r="F1573" t="s">
        <v>8220</v>
      </c>
      <c r="G1573" t="s">
        <v>8223</v>
      </c>
      <c r="H1573" t="s">
        <v>8245</v>
      </c>
      <c r="I1573">
        <v>1411779761</v>
      </c>
      <c r="J1573">
        <v>1409187761</v>
      </c>
      <c r="K1573" t="b">
        <v>0</v>
      </c>
      <c r="L1573">
        <v>4</v>
      </c>
      <c r="M1573" t="b">
        <v>0</v>
      </c>
      <c r="N1573" t="s">
        <v>8269</v>
      </c>
      <c r="O1573" s="17">
        <f t="shared" si="100"/>
        <v>2</v>
      </c>
      <c r="P1573">
        <f t="shared" si="101"/>
        <v>5.75</v>
      </c>
      <c r="Q1573" s="12" t="s">
        <v>8315</v>
      </c>
      <c r="R1573" t="s">
        <v>8316</v>
      </c>
      <c r="S1573" s="15">
        <f t="shared" si="102"/>
        <v>41879.043530092589</v>
      </c>
      <c r="T1573" s="15">
        <f t="shared" si="103"/>
        <v>41909.043530092589</v>
      </c>
    </row>
    <row r="1574" spans="1:20" ht="48" x14ac:dyDescent="0.2">
      <c r="A1574">
        <v>4069</v>
      </c>
      <c r="B1574" s="3" t="s">
        <v>4065</v>
      </c>
      <c r="C1574" s="3" t="s">
        <v>8172</v>
      </c>
      <c r="D1574" s="6">
        <v>1250</v>
      </c>
      <c r="E1574" s="8">
        <v>430</v>
      </c>
      <c r="F1574" t="s">
        <v>8220</v>
      </c>
      <c r="G1574" t="s">
        <v>8224</v>
      </c>
      <c r="H1574" t="s">
        <v>8246</v>
      </c>
      <c r="I1574">
        <v>1425124800</v>
      </c>
      <c r="J1574">
        <v>1421596356</v>
      </c>
      <c r="K1574" t="b">
        <v>0</v>
      </c>
      <c r="L1574">
        <v>13</v>
      </c>
      <c r="M1574" t="b">
        <v>0</v>
      </c>
      <c r="N1574" t="s">
        <v>8269</v>
      </c>
      <c r="O1574" s="17">
        <f t="shared" si="100"/>
        <v>34</v>
      </c>
      <c r="P1574">
        <f t="shared" si="101"/>
        <v>33.08</v>
      </c>
      <c r="Q1574" s="12" t="s">
        <v>8315</v>
      </c>
      <c r="R1574" t="s">
        <v>8316</v>
      </c>
      <c r="S1574" s="15">
        <f t="shared" si="102"/>
        <v>42022.661527777775</v>
      </c>
      <c r="T1574" s="15">
        <f t="shared" si="103"/>
        <v>42063.5</v>
      </c>
    </row>
    <row r="1575" spans="1:20" ht="48" x14ac:dyDescent="0.2">
      <c r="A1575">
        <v>3998</v>
      </c>
      <c r="B1575" s="3" t="s">
        <v>3994</v>
      </c>
      <c r="C1575" s="3" t="s">
        <v>8104</v>
      </c>
      <c r="D1575" s="6">
        <v>1250</v>
      </c>
      <c r="E1575" s="8">
        <v>715</v>
      </c>
      <c r="F1575" t="s">
        <v>8220</v>
      </c>
      <c r="G1575" t="s">
        <v>8223</v>
      </c>
      <c r="H1575" t="s">
        <v>8245</v>
      </c>
      <c r="I1575">
        <v>1427580426</v>
      </c>
      <c r="J1575">
        <v>1424992026</v>
      </c>
      <c r="K1575" t="b">
        <v>0</v>
      </c>
      <c r="L1575">
        <v>12</v>
      </c>
      <c r="M1575" t="b">
        <v>0</v>
      </c>
      <c r="N1575" t="s">
        <v>8269</v>
      </c>
      <c r="O1575" s="17">
        <f t="shared" si="100"/>
        <v>57</v>
      </c>
      <c r="P1575">
        <f t="shared" si="101"/>
        <v>59.58</v>
      </c>
      <c r="Q1575" s="12" t="s">
        <v>8315</v>
      </c>
      <c r="R1575" t="s">
        <v>8316</v>
      </c>
      <c r="S1575" s="15">
        <f t="shared" si="102"/>
        <v>42061.963263888887</v>
      </c>
      <c r="T1575" s="15">
        <f t="shared" si="103"/>
        <v>42091.921597222223</v>
      </c>
    </row>
    <row r="1576" spans="1:20" ht="32" x14ac:dyDescent="0.2">
      <c r="A1576">
        <v>3613</v>
      </c>
      <c r="B1576" s="3" t="s">
        <v>3612</v>
      </c>
      <c r="C1576" s="3" t="s">
        <v>7723</v>
      </c>
      <c r="D1576" s="6">
        <v>1250</v>
      </c>
      <c r="E1576" s="8">
        <v>1250</v>
      </c>
      <c r="F1576" t="s">
        <v>8218</v>
      </c>
      <c r="G1576" t="s">
        <v>8223</v>
      </c>
      <c r="H1576" t="s">
        <v>8245</v>
      </c>
      <c r="I1576">
        <v>1403964574</v>
      </c>
      <c r="J1576">
        <v>1401372574</v>
      </c>
      <c r="K1576" t="b">
        <v>0</v>
      </c>
      <c r="L1576">
        <v>20</v>
      </c>
      <c r="M1576" t="b">
        <v>1</v>
      </c>
      <c r="N1576" t="s">
        <v>8269</v>
      </c>
      <c r="O1576" s="17">
        <f t="shared" si="100"/>
        <v>100</v>
      </c>
      <c r="P1576">
        <f t="shared" si="101"/>
        <v>62.5</v>
      </c>
      <c r="Q1576" s="12" t="s">
        <v>8315</v>
      </c>
      <c r="R1576" t="s">
        <v>8316</v>
      </c>
      <c r="S1576" s="15">
        <f t="shared" si="102"/>
        <v>41788.58997685185</v>
      </c>
      <c r="T1576" s="15">
        <f t="shared" si="103"/>
        <v>41818.58997685185</v>
      </c>
    </row>
    <row r="1577" spans="1:20" ht="48" x14ac:dyDescent="0.2">
      <c r="A1577">
        <v>3149</v>
      </c>
      <c r="B1577" s="3" t="s">
        <v>3149</v>
      </c>
      <c r="C1577" s="3" t="s">
        <v>7259</v>
      </c>
      <c r="D1577" s="6">
        <v>1250</v>
      </c>
      <c r="E1577" s="8">
        <v>1300</v>
      </c>
      <c r="F1577" t="s">
        <v>8218</v>
      </c>
      <c r="G1577" t="s">
        <v>8223</v>
      </c>
      <c r="H1577" t="s">
        <v>8245</v>
      </c>
      <c r="I1577">
        <v>1354845600</v>
      </c>
      <c r="J1577">
        <v>1352766300</v>
      </c>
      <c r="K1577" t="b">
        <v>1</v>
      </c>
      <c r="L1577">
        <v>25</v>
      </c>
      <c r="M1577" t="b">
        <v>1</v>
      </c>
      <c r="N1577" t="s">
        <v>8269</v>
      </c>
      <c r="O1577" s="17">
        <f t="shared" si="100"/>
        <v>104</v>
      </c>
      <c r="P1577">
        <f t="shared" si="101"/>
        <v>52</v>
      </c>
      <c r="Q1577" s="12" t="s">
        <v>8315</v>
      </c>
      <c r="R1577" t="s">
        <v>8316</v>
      </c>
      <c r="S1577" s="15">
        <f t="shared" si="102"/>
        <v>41226.017361111109</v>
      </c>
      <c r="T1577" s="15">
        <f t="shared" si="103"/>
        <v>41250.083333333336</v>
      </c>
    </row>
    <row r="1578" spans="1:20" ht="32" x14ac:dyDescent="0.2">
      <c r="A1578">
        <v>2781</v>
      </c>
      <c r="B1578" s="3" t="s">
        <v>2781</v>
      </c>
      <c r="C1578" s="3" t="s">
        <v>6891</v>
      </c>
      <c r="D1578" s="6">
        <v>1250</v>
      </c>
      <c r="E1578" s="8">
        <v>1316</v>
      </c>
      <c r="F1578" t="s">
        <v>8218</v>
      </c>
      <c r="G1578" t="s">
        <v>8223</v>
      </c>
      <c r="H1578" t="s">
        <v>8245</v>
      </c>
      <c r="I1578">
        <v>1423724400</v>
      </c>
      <c r="J1578">
        <v>1421274954</v>
      </c>
      <c r="K1578" t="b">
        <v>0</v>
      </c>
      <c r="L1578">
        <v>28</v>
      </c>
      <c r="M1578" t="b">
        <v>1</v>
      </c>
      <c r="N1578" t="s">
        <v>8269</v>
      </c>
      <c r="O1578" s="17">
        <f t="shared" si="100"/>
        <v>105</v>
      </c>
      <c r="P1578">
        <f t="shared" si="101"/>
        <v>47</v>
      </c>
      <c r="Q1578" s="12" t="s">
        <v>8315</v>
      </c>
      <c r="R1578" t="s">
        <v>8316</v>
      </c>
      <c r="S1578" s="15">
        <f t="shared" si="102"/>
        <v>42018.94159722222</v>
      </c>
      <c r="T1578" s="15">
        <f t="shared" si="103"/>
        <v>42047.291666666672</v>
      </c>
    </row>
    <row r="1579" spans="1:20" ht="48" x14ac:dyDescent="0.2">
      <c r="A1579">
        <v>3976</v>
      </c>
      <c r="B1579" s="3" t="s">
        <v>3973</v>
      </c>
      <c r="C1579" s="3" t="s">
        <v>8083</v>
      </c>
      <c r="D1579" s="6">
        <v>1300</v>
      </c>
      <c r="E1579" s="8">
        <v>620</v>
      </c>
      <c r="F1579" t="s">
        <v>8220</v>
      </c>
      <c r="G1579" t="s">
        <v>8223</v>
      </c>
      <c r="H1579" t="s">
        <v>8245</v>
      </c>
      <c r="I1579">
        <v>1406876400</v>
      </c>
      <c r="J1579">
        <v>1405024561</v>
      </c>
      <c r="K1579" t="b">
        <v>0</v>
      </c>
      <c r="L1579">
        <v>10</v>
      </c>
      <c r="M1579" t="b">
        <v>0</v>
      </c>
      <c r="N1579" t="s">
        <v>8269</v>
      </c>
      <c r="O1579" s="17">
        <f t="shared" si="100"/>
        <v>48</v>
      </c>
      <c r="P1579">
        <f t="shared" si="101"/>
        <v>62</v>
      </c>
      <c r="Q1579" s="12" t="s">
        <v>8315</v>
      </c>
      <c r="R1579" t="s">
        <v>8316</v>
      </c>
      <c r="S1579" s="15">
        <f t="shared" si="102"/>
        <v>41830.858344907407</v>
      </c>
      <c r="T1579" s="15">
        <f t="shared" si="103"/>
        <v>41852.291666666664</v>
      </c>
    </row>
    <row r="1580" spans="1:20" ht="48" x14ac:dyDescent="0.2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17">
        <f t="shared" si="100"/>
        <v>19</v>
      </c>
      <c r="P1580">
        <f t="shared" si="101"/>
        <v>55.46</v>
      </c>
      <c r="Q1580" s="12" t="s">
        <v>8308</v>
      </c>
      <c r="R1580" t="s">
        <v>8314</v>
      </c>
      <c r="S1580" s="15">
        <f t="shared" si="102"/>
        <v>41465.500173611108</v>
      </c>
      <c r="T1580" s="15">
        <f t="shared" si="103"/>
        <v>41495.500173611108</v>
      </c>
    </row>
    <row r="1581" spans="1:20" ht="48" x14ac:dyDescent="0.2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17">
        <f t="shared" si="100"/>
        <v>19</v>
      </c>
      <c r="P1581">
        <f t="shared" si="101"/>
        <v>155.33000000000001</v>
      </c>
      <c r="Q1581" s="12" t="s">
        <v>8317</v>
      </c>
      <c r="R1581" t="s">
        <v>8319</v>
      </c>
      <c r="S1581" s="15">
        <f t="shared" si="102"/>
        <v>42688.711354166662</v>
      </c>
      <c r="T1581" s="15">
        <f t="shared" si="103"/>
        <v>42748.711354166662</v>
      </c>
    </row>
    <row r="1582" spans="1:20" ht="48" x14ac:dyDescent="0.2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17">
        <f t="shared" si="100"/>
        <v>19</v>
      </c>
      <c r="P1582">
        <f t="shared" si="101"/>
        <v>358.88</v>
      </c>
      <c r="Q1582" s="12" t="s">
        <v>8334</v>
      </c>
      <c r="R1582" t="s">
        <v>8335</v>
      </c>
      <c r="S1582" s="15">
        <f t="shared" si="102"/>
        <v>42150.485439814816</v>
      </c>
      <c r="T1582" s="15">
        <f t="shared" si="103"/>
        <v>42181.166666666672</v>
      </c>
    </row>
    <row r="1583" spans="1:20" ht="48" x14ac:dyDescent="0.2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17">
        <f t="shared" si="100"/>
        <v>19</v>
      </c>
      <c r="P1583">
        <f t="shared" si="101"/>
        <v>77.5</v>
      </c>
      <c r="Q1583" s="12" t="s">
        <v>8334</v>
      </c>
      <c r="R1583" t="s">
        <v>8351</v>
      </c>
      <c r="S1583" s="15">
        <f t="shared" si="102"/>
        <v>42027.839733796296</v>
      </c>
      <c r="T1583" s="15">
        <f t="shared" si="103"/>
        <v>42057.839733796296</v>
      </c>
    </row>
    <row r="1584" spans="1:20" ht="48" x14ac:dyDescent="0.2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17">
        <f t="shared" si="100"/>
        <v>19</v>
      </c>
      <c r="P1584">
        <f t="shared" si="101"/>
        <v>95.28</v>
      </c>
      <c r="Q1584" s="12" t="s">
        <v>8317</v>
      </c>
      <c r="R1584" t="s">
        <v>8353</v>
      </c>
      <c r="S1584" s="15">
        <f t="shared" si="102"/>
        <v>42551.928854166668</v>
      </c>
      <c r="T1584" s="15">
        <f t="shared" si="103"/>
        <v>42585.0625</v>
      </c>
    </row>
    <row r="1585" spans="1:20" ht="48" x14ac:dyDescent="0.2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17">
        <f t="shared" si="100"/>
        <v>19</v>
      </c>
      <c r="P1585">
        <f t="shared" si="101"/>
        <v>47.5</v>
      </c>
      <c r="Q1585" s="12" t="s">
        <v>8320</v>
      </c>
      <c r="R1585" t="s">
        <v>8356</v>
      </c>
      <c r="S1585" s="15">
        <f t="shared" si="102"/>
        <v>41117.900729166664</v>
      </c>
      <c r="T1585" s="15">
        <f t="shared" si="103"/>
        <v>41147.900729166664</v>
      </c>
    </row>
    <row r="1586" spans="1:20" ht="32" x14ac:dyDescent="0.2">
      <c r="A1586">
        <v>3710</v>
      </c>
      <c r="B1586" s="3" t="s">
        <v>3707</v>
      </c>
      <c r="C1586" s="3" t="s">
        <v>7820</v>
      </c>
      <c r="D1586" s="6">
        <v>1300</v>
      </c>
      <c r="E1586" s="8">
        <v>1835</v>
      </c>
      <c r="F1586" t="s">
        <v>8218</v>
      </c>
      <c r="G1586" t="s">
        <v>8223</v>
      </c>
      <c r="H1586" t="s">
        <v>8245</v>
      </c>
      <c r="I1586">
        <v>1428068988</v>
      </c>
      <c r="J1586">
        <v>1425908988</v>
      </c>
      <c r="K1586" t="b">
        <v>0</v>
      </c>
      <c r="L1586">
        <v>27</v>
      </c>
      <c r="M1586" t="b">
        <v>1</v>
      </c>
      <c r="N1586" t="s">
        <v>8269</v>
      </c>
      <c r="O1586" s="17">
        <f t="shared" si="100"/>
        <v>141</v>
      </c>
      <c r="P1586">
        <f t="shared" si="101"/>
        <v>67.959999999999994</v>
      </c>
      <c r="Q1586" s="12" t="s">
        <v>8315</v>
      </c>
      <c r="R1586" t="s">
        <v>8316</v>
      </c>
      <c r="S1586" s="15">
        <f t="shared" si="102"/>
        <v>42072.576249999998</v>
      </c>
      <c r="T1586" s="15">
        <f t="shared" si="103"/>
        <v>42097.576249999998</v>
      </c>
    </row>
    <row r="1587" spans="1:20" ht="48" x14ac:dyDescent="0.2">
      <c r="A1587">
        <v>3522</v>
      </c>
      <c r="B1587" s="3" t="s">
        <v>3521</v>
      </c>
      <c r="C1587" s="3" t="s">
        <v>7632</v>
      </c>
      <c r="D1587" s="6">
        <v>1395</v>
      </c>
      <c r="E1587" s="8">
        <v>1395</v>
      </c>
      <c r="F1587" t="s">
        <v>8218</v>
      </c>
      <c r="G1587" t="s">
        <v>8224</v>
      </c>
      <c r="H1587" t="s">
        <v>8246</v>
      </c>
      <c r="I1587">
        <v>1442311560</v>
      </c>
      <c r="J1587">
        <v>1439924246</v>
      </c>
      <c r="K1587" t="b">
        <v>0</v>
      </c>
      <c r="L1587">
        <v>34</v>
      </c>
      <c r="M1587" t="b">
        <v>1</v>
      </c>
      <c r="N1587" t="s">
        <v>8269</v>
      </c>
      <c r="O1587" s="17">
        <f t="shared" si="100"/>
        <v>100</v>
      </c>
      <c r="P1587">
        <f t="shared" si="101"/>
        <v>41.03</v>
      </c>
      <c r="Q1587" s="12" t="s">
        <v>8315</v>
      </c>
      <c r="R1587" t="s">
        <v>8316</v>
      </c>
      <c r="S1587" s="15">
        <f t="shared" si="102"/>
        <v>42234.789884259255</v>
      </c>
      <c r="T1587" s="15">
        <f t="shared" si="103"/>
        <v>42262.420833333337</v>
      </c>
    </row>
    <row r="1588" spans="1:20" ht="32" x14ac:dyDescent="0.2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17">
        <f t="shared" si="100"/>
        <v>20</v>
      </c>
      <c r="P1588">
        <f t="shared" si="101"/>
        <v>100</v>
      </c>
      <c r="Q1588" s="12" t="s">
        <v>8308</v>
      </c>
      <c r="R1588" t="s">
        <v>8312</v>
      </c>
      <c r="S1588" s="15">
        <f t="shared" si="102"/>
        <v>42403.080497685187</v>
      </c>
      <c r="T1588" s="15">
        <f t="shared" si="103"/>
        <v>42433.080497685187</v>
      </c>
    </row>
    <row r="1589" spans="1:20" ht="48" x14ac:dyDescent="0.2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17">
        <f t="shared" si="100"/>
        <v>20</v>
      </c>
      <c r="P1589">
        <f t="shared" si="101"/>
        <v>21.57</v>
      </c>
      <c r="Q1589" s="12" t="s">
        <v>8323</v>
      </c>
      <c r="R1589" t="s">
        <v>8327</v>
      </c>
      <c r="S1589" s="15">
        <f t="shared" si="102"/>
        <v>40759.860532407409</v>
      </c>
      <c r="T1589" s="15">
        <f t="shared" si="103"/>
        <v>40792.860532407409</v>
      </c>
    </row>
    <row r="1590" spans="1:20" ht="48" x14ac:dyDescent="0.2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17">
        <f t="shared" si="100"/>
        <v>20</v>
      </c>
      <c r="P1590">
        <f t="shared" si="101"/>
        <v>308.75</v>
      </c>
      <c r="Q1590" s="12" t="s">
        <v>8317</v>
      </c>
      <c r="R1590" t="s">
        <v>8319</v>
      </c>
      <c r="S1590" s="15">
        <f t="shared" si="102"/>
        <v>42313.936365740738</v>
      </c>
      <c r="T1590" s="15">
        <f t="shared" si="103"/>
        <v>42343.936365740738</v>
      </c>
    </row>
    <row r="1591" spans="1:20" ht="48" x14ac:dyDescent="0.2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17">
        <f t="shared" si="100"/>
        <v>20</v>
      </c>
      <c r="P1591">
        <f t="shared" si="101"/>
        <v>109.07</v>
      </c>
      <c r="Q1591" s="12" t="s">
        <v>8320</v>
      </c>
      <c r="R1591" t="s">
        <v>8339</v>
      </c>
      <c r="S1591" s="15">
        <f t="shared" si="102"/>
        <v>42676.717615740738</v>
      </c>
      <c r="T1591" s="15">
        <f t="shared" si="103"/>
        <v>42689.759282407409</v>
      </c>
    </row>
    <row r="1592" spans="1:20" ht="48" x14ac:dyDescent="0.2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17">
        <f t="shared" si="100"/>
        <v>20</v>
      </c>
      <c r="P1592">
        <f t="shared" si="101"/>
        <v>114.82</v>
      </c>
      <c r="Q1592" s="12" t="s">
        <v>8323</v>
      </c>
      <c r="R1592" t="s">
        <v>8345</v>
      </c>
      <c r="S1592" s="15">
        <f t="shared" si="102"/>
        <v>42805.032962962956</v>
      </c>
      <c r="T1592" s="15">
        <f t="shared" si="103"/>
        <v>42834.991296296299</v>
      </c>
    </row>
    <row r="1593" spans="1:20" ht="48" x14ac:dyDescent="0.2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17">
        <f t="shared" si="100"/>
        <v>20</v>
      </c>
      <c r="P1593">
        <f t="shared" si="101"/>
        <v>55.28</v>
      </c>
      <c r="Q1593" s="12" t="s">
        <v>8336</v>
      </c>
      <c r="R1593" t="s">
        <v>8337</v>
      </c>
      <c r="S1593" s="15">
        <f t="shared" si="102"/>
        <v>41825.485868055555</v>
      </c>
      <c r="T1593" s="15">
        <f t="shared" si="103"/>
        <v>41854.485868055555</v>
      </c>
    </row>
    <row r="1594" spans="1:20" ht="48" x14ac:dyDescent="0.2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17">
        <f t="shared" si="100"/>
        <v>20</v>
      </c>
      <c r="P1594">
        <f t="shared" si="101"/>
        <v>44.94</v>
      </c>
      <c r="Q1594" s="12" t="s">
        <v>8336</v>
      </c>
      <c r="R1594" t="s">
        <v>8337</v>
      </c>
      <c r="S1594" s="15">
        <f t="shared" si="102"/>
        <v>41897.134895833333</v>
      </c>
      <c r="T1594" s="15">
        <f t="shared" si="103"/>
        <v>41928</v>
      </c>
    </row>
    <row r="1595" spans="1:20" ht="48" x14ac:dyDescent="0.2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17">
        <f t="shared" si="100"/>
        <v>20</v>
      </c>
      <c r="P1595">
        <f t="shared" si="101"/>
        <v>83.72</v>
      </c>
      <c r="Q1595" s="12" t="s">
        <v>8336</v>
      </c>
      <c r="R1595" t="s">
        <v>8337</v>
      </c>
      <c r="S1595" s="15">
        <f t="shared" si="102"/>
        <v>42623.606134259258</v>
      </c>
      <c r="T1595" s="15">
        <f t="shared" si="103"/>
        <v>42653.606134259258</v>
      </c>
    </row>
    <row r="1596" spans="1:20" ht="32" x14ac:dyDescent="0.2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17">
        <f t="shared" si="100"/>
        <v>20</v>
      </c>
      <c r="P1596">
        <f t="shared" si="101"/>
        <v>41.83</v>
      </c>
      <c r="Q1596" s="12" t="s">
        <v>8331</v>
      </c>
      <c r="R1596" t="s">
        <v>8333</v>
      </c>
      <c r="S1596" s="15">
        <f t="shared" si="102"/>
        <v>42430.566898148143</v>
      </c>
      <c r="T1596" s="15">
        <f t="shared" si="103"/>
        <v>42459.525231481486</v>
      </c>
    </row>
    <row r="1597" spans="1:20" ht="48" x14ac:dyDescent="0.2">
      <c r="A1597">
        <v>3962</v>
      </c>
      <c r="B1597" s="3" t="s">
        <v>3959</v>
      </c>
      <c r="C1597" s="3" t="s">
        <v>8069</v>
      </c>
      <c r="D1597" s="6">
        <v>1400</v>
      </c>
      <c r="E1597" s="8">
        <v>45</v>
      </c>
      <c r="F1597" t="s">
        <v>8220</v>
      </c>
      <c r="G1597" t="s">
        <v>8224</v>
      </c>
      <c r="H1597" t="s">
        <v>8246</v>
      </c>
      <c r="I1597">
        <v>1448722494</v>
      </c>
      <c r="J1597">
        <v>1446562494</v>
      </c>
      <c r="K1597" t="b">
        <v>0</v>
      </c>
      <c r="L1597">
        <v>3</v>
      </c>
      <c r="M1597" t="b">
        <v>0</v>
      </c>
      <c r="N1597" t="s">
        <v>8269</v>
      </c>
      <c r="O1597" s="17">
        <f t="shared" si="100"/>
        <v>3</v>
      </c>
      <c r="P1597">
        <f t="shared" si="101"/>
        <v>15</v>
      </c>
      <c r="Q1597" s="12" t="s">
        <v>8315</v>
      </c>
      <c r="R1597" t="s">
        <v>8316</v>
      </c>
      <c r="S1597" s="15">
        <f t="shared" si="102"/>
        <v>42311.621458333335</v>
      </c>
      <c r="T1597" s="15">
        <f t="shared" si="103"/>
        <v>42336.621458333335</v>
      </c>
    </row>
    <row r="1598" spans="1:20" ht="48" x14ac:dyDescent="0.2">
      <c r="A1598">
        <v>2842</v>
      </c>
      <c r="B1598" s="3" t="s">
        <v>2842</v>
      </c>
      <c r="C1598" s="3" t="s">
        <v>6952</v>
      </c>
      <c r="D1598" s="6">
        <v>1500</v>
      </c>
      <c r="E1598" s="8">
        <v>0</v>
      </c>
      <c r="F1598" t="s">
        <v>8220</v>
      </c>
      <c r="G1598" t="s">
        <v>8224</v>
      </c>
      <c r="H1598" t="s">
        <v>8246</v>
      </c>
      <c r="I1598">
        <v>1403348400</v>
      </c>
      <c r="J1598">
        <v>1401058295</v>
      </c>
      <c r="K1598" t="b">
        <v>0</v>
      </c>
      <c r="L1598">
        <v>0</v>
      </c>
      <c r="M1598" t="b">
        <v>0</v>
      </c>
      <c r="N1598" t="s">
        <v>8269</v>
      </c>
      <c r="O1598" s="17">
        <f t="shared" si="100"/>
        <v>0</v>
      </c>
      <c r="P1598">
        <f t="shared" si="101"/>
        <v>0</v>
      </c>
      <c r="Q1598" s="12" t="s">
        <v>8315</v>
      </c>
      <c r="R1598" t="s">
        <v>8316</v>
      </c>
      <c r="S1598" s="15">
        <f t="shared" si="102"/>
        <v>41784.952488425923</v>
      </c>
      <c r="T1598" s="15">
        <f t="shared" si="103"/>
        <v>41811.458333333336</v>
      </c>
    </row>
    <row r="1599" spans="1:20" ht="48" x14ac:dyDescent="0.2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17">
        <f t="shared" si="100"/>
        <v>20</v>
      </c>
      <c r="P1599">
        <f t="shared" si="101"/>
        <v>202.23</v>
      </c>
      <c r="Q1599" s="12" t="s">
        <v>8315</v>
      </c>
      <c r="R1599" t="s">
        <v>8355</v>
      </c>
      <c r="S1599" s="15">
        <f t="shared" si="102"/>
        <v>42334.803923611107</v>
      </c>
      <c r="T1599" s="15">
        <f t="shared" si="103"/>
        <v>42354.845833333333</v>
      </c>
    </row>
    <row r="1600" spans="1:20" ht="32" x14ac:dyDescent="0.2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17">
        <f t="shared" si="100"/>
        <v>20</v>
      </c>
      <c r="P1600">
        <f t="shared" si="101"/>
        <v>25.52</v>
      </c>
      <c r="Q1600" s="12" t="s">
        <v>8315</v>
      </c>
      <c r="R1600" t="s">
        <v>8355</v>
      </c>
      <c r="S1600" s="15">
        <f t="shared" si="102"/>
        <v>42630.922893518517</v>
      </c>
      <c r="T1600" s="15">
        <f t="shared" si="103"/>
        <v>42665.922893518517</v>
      </c>
    </row>
    <row r="1601" spans="1:20" ht="48" x14ac:dyDescent="0.2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17">
        <f t="shared" si="100"/>
        <v>20</v>
      </c>
      <c r="P1601">
        <f t="shared" si="101"/>
        <v>272.58999999999997</v>
      </c>
      <c r="Q1601" s="12" t="s">
        <v>8315</v>
      </c>
      <c r="R1601" t="s">
        <v>8355</v>
      </c>
      <c r="S1601" s="15">
        <f t="shared" si="102"/>
        <v>42128.814247685179</v>
      </c>
      <c r="T1601" s="15">
        <f t="shared" si="103"/>
        <v>42135.814247685179</v>
      </c>
    </row>
    <row r="1602" spans="1:20" ht="48" x14ac:dyDescent="0.2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17">
        <f t="shared" si="100"/>
        <v>20</v>
      </c>
      <c r="P1602">
        <f t="shared" si="101"/>
        <v>100</v>
      </c>
      <c r="Q1602" s="12" t="s">
        <v>8315</v>
      </c>
      <c r="R1602" t="s">
        <v>8357</v>
      </c>
      <c r="S1602" s="15">
        <f t="shared" si="102"/>
        <v>41946.936909722222</v>
      </c>
      <c r="T1602" s="15">
        <f t="shared" si="103"/>
        <v>41966.936909722222</v>
      </c>
    </row>
    <row r="1603" spans="1:20" ht="48" x14ac:dyDescent="0.2">
      <c r="A1603">
        <v>3733</v>
      </c>
      <c r="B1603" s="3" t="s">
        <v>3730</v>
      </c>
      <c r="C1603" s="3" t="s">
        <v>7843</v>
      </c>
      <c r="D1603" s="6">
        <v>1500</v>
      </c>
      <c r="E1603" s="8">
        <v>0</v>
      </c>
      <c r="F1603" t="s">
        <v>8220</v>
      </c>
      <c r="G1603" t="s">
        <v>8223</v>
      </c>
      <c r="H1603" t="s">
        <v>8245</v>
      </c>
      <c r="I1603">
        <v>1429396200</v>
      </c>
      <c r="J1603">
        <v>1428539708</v>
      </c>
      <c r="K1603" t="b">
        <v>0</v>
      </c>
      <c r="L1603">
        <v>0</v>
      </c>
      <c r="M1603" t="b">
        <v>0</v>
      </c>
      <c r="N1603" t="s">
        <v>8269</v>
      </c>
      <c r="O1603" s="17">
        <f t="shared" si="100"/>
        <v>0</v>
      </c>
      <c r="P1603">
        <f t="shared" si="101"/>
        <v>0</v>
      </c>
      <c r="Q1603" s="12" t="s">
        <v>8315</v>
      </c>
      <c r="R1603" t="s">
        <v>8316</v>
      </c>
      <c r="S1603" s="15">
        <f t="shared" si="102"/>
        <v>42103.024398148147</v>
      </c>
      <c r="T1603" s="15">
        <f t="shared" si="103"/>
        <v>42112.9375</v>
      </c>
    </row>
    <row r="1604" spans="1:20" ht="32" x14ac:dyDescent="0.2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17">
        <f t="shared" si="100"/>
        <v>20</v>
      </c>
      <c r="P1604">
        <f t="shared" si="101"/>
        <v>58.95</v>
      </c>
      <c r="Q1604" s="12" t="s">
        <v>8315</v>
      </c>
      <c r="R1604" t="s">
        <v>8357</v>
      </c>
      <c r="S1604" s="15">
        <f t="shared" si="102"/>
        <v>42403.971851851849</v>
      </c>
      <c r="T1604" s="15">
        <f t="shared" si="103"/>
        <v>42433.971851851849</v>
      </c>
    </row>
    <row r="1605" spans="1:20" ht="48" x14ac:dyDescent="0.2">
      <c r="A1605">
        <v>3903</v>
      </c>
      <c r="B1605" s="3" t="s">
        <v>3900</v>
      </c>
      <c r="C1605" s="3" t="s">
        <v>8011</v>
      </c>
      <c r="D1605" s="6">
        <v>1500</v>
      </c>
      <c r="E1605" s="8">
        <v>0</v>
      </c>
      <c r="F1605" t="s">
        <v>8220</v>
      </c>
      <c r="G1605" t="s">
        <v>8223</v>
      </c>
      <c r="H1605" t="s">
        <v>8245</v>
      </c>
      <c r="I1605">
        <v>1439581080</v>
      </c>
      <c r="J1605">
        <v>1435709765</v>
      </c>
      <c r="K1605" t="b">
        <v>0</v>
      </c>
      <c r="L1605">
        <v>0</v>
      </c>
      <c r="M1605" t="b">
        <v>0</v>
      </c>
      <c r="N1605" t="s">
        <v>8269</v>
      </c>
      <c r="O1605" s="17">
        <f t="shared" si="100"/>
        <v>0</v>
      </c>
      <c r="P1605">
        <f t="shared" si="101"/>
        <v>0</v>
      </c>
      <c r="Q1605" s="12" t="s">
        <v>8315</v>
      </c>
      <c r="R1605" t="s">
        <v>8316</v>
      </c>
      <c r="S1605" s="15">
        <f t="shared" si="102"/>
        <v>42186.01116898148</v>
      </c>
      <c r="T1605" s="15">
        <f t="shared" si="103"/>
        <v>42230.818055555559</v>
      </c>
    </row>
    <row r="1606" spans="1:20" ht="48" x14ac:dyDescent="0.2">
      <c r="A1606">
        <v>3915</v>
      </c>
      <c r="B1606" s="3" t="s">
        <v>3912</v>
      </c>
      <c r="C1606" s="3" t="s">
        <v>8023</v>
      </c>
      <c r="D1606" s="6">
        <v>1500</v>
      </c>
      <c r="E1606" s="8">
        <v>5</v>
      </c>
      <c r="F1606" t="s">
        <v>8220</v>
      </c>
      <c r="G1606" t="s">
        <v>8224</v>
      </c>
      <c r="H1606" t="s">
        <v>8246</v>
      </c>
      <c r="I1606">
        <v>1464824309</v>
      </c>
      <c r="J1606">
        <v>1462232309</v>
      </c>
      <c r="K1606" t="b">
        <v>0</v>
      </c>
      <c r="L1606">
        <v>1</v>
      </c>
      <c r="M1606" t="b">
        <v>0</v>
      </c>
      <c r="N1606" t="s">
        <v>8269</v>
      </c>
      <c r="O1606" s="17">
        <f t="shared" si="100"/>
        <v>0</v>
      </c>
      <c r="P1606">
        <f t="shared" si="101"/>
        <v>5</v>
      </c>
      <c r="Q1606" s="12" t="s">
        <v>8315</v>
      </c>
      <c r="R1606" t="s">
        <v>8316</v>
      </c>
      <c r="S1606" s="15">
        <f t="shared" si="102"/>
        <v>42492.98505787037</v>
      </c>
      <c r="T1606" s="15">
        <f t="shared" si="103"/>
        <v>42522.98505787037</v>
      </c>
    </row>
    <row r="1607" spans="1:20" ht="48" x14ac:dyDescent="0.2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17">
        <f t="shared" si="100"/>
        <v>21</v>
      </c>
      <c r="P1607">
        <f t="shared" si="101"/>
        <v>180.5</v>
      </c>
      <c r="Q1607" s="12" t="s">
        <v>8308</v>
      </c>
      <c r="R1607" t="s">
        <v>8312</v>
      </c>
      <c r="S1607" s="15">
        <f t="shared" si="102"/>
        <v>42147.741840277777</v>
      </c>
      <c r="T1607" s="15">
        <f t="shared" si="103"/>
        <v>42177.741840277777</v>
      </c>
    </row>
    <row r="1608" spans="1:20" ht="48" x14ac:dyDescent="0.2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17">
        <f t="shared" si="100"/>
        <v>21</v>
      </c>
      <c r="P1608">
        <f t="shared" si="101"/>
        <v>105.93</v>
      </c>
      <c r="Q1608" s="12" t="s">
        <v>8317</v>
      </c>
      <c r="R1608" t="s">
        <v>8318</v>
      </c>
      <c r="S1608" s="15">
        <f t="shared" si="102"/>
        <v>42247.496759259258</v>
      </c>
      <c r="T1608" s="15">
        <f t="shared" si="103"/>
        <v>42278.207638888889</v>
      </c>
    </row>
    <row r="1609" spans="1:20" ht="48" x14ac:dyDescent="0.2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17">
        <f t="shared" si="100"/>
        <v>21</v>
      </c>
      <c r="P1609">
        <f t="shared" si="101"/>
        <v>189.33</v>
      </c>
      <c r="Q1609" s="12" t="s">
        <v>8323</v>
      </c>
      <c r="R1609" t="s">
        <v>8326</v>
      </c>
      <c r="S1609" s="15">
        <f t="shared" si="102"/>
        <v>41878.530011574076</v>
      </c>
      <c r="T1609" s="15">
        <f t="shared" si="103"/>
        <v>41913.530011574076</v>
      </c>
    </row>
    <row r="1610" spans="1:20" ht="48" x14ac:dyDescent="0.2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17">
        <f t="shared" si="100"/>
        <v>21</v>
      </c>
      <c r="P1610">
        <f t="shared" si="101"/>
        <v>82.82</v>
      </c>
      <c r="Q1610" s="12" t="s">
        <v>8334</v>
      </c>
      <c r="R1610" t="s">
        <v>8335</v>
      </c>
      <c r="S1610" s="15">
        <f t="shared" si="102"/>
        <v>41792.214467592588</v>
      </c>
      <c r="T1610" s="15">
        <f t="shared" si="103"/>
        <v>41826.214467592588</v>
      </c>
    </row>
    <row r="1611" spans="1:20" ht="48" x14ac:dyDescent="0.2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17">
        <f t="shared" si="100"/>
        <v>21</v>
      </c>
      <c r="P1611">
        <f t="shared" si="101"/>
        <v>108.05</v>
      </c>
      <c r="Q1611" s="12" t="s">
        <v>8320</v>
      </c>
      <c r="R1611" t="s">
        <v>8342</v>
      </c>
      <c r="S1611" s="15">
        <f t="shared" si="102"/>
        <v>42549.916712962964</v>
      </c>
      <c r="T1611" s="15">
        <f t="shared" si="103"/>
        <v>42578.916666666672</v>
      </c>
    </row>
    <row r="1612" spans="1:20" ht="32" x14ac:dyDescent="0.2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17">
        <f t="shared" si="100"/>
        <v>21</v>
      </c>
      <c r="P1612">
        <f t="shared" si="101"/>
        <v>20.5</v>
      </c>
      <c r="Q1612" s="12" t="s">
        <v>8336</v>
      </c>
      <c r="R1612" t="s">
        <v>8343</v>
      </c>
      <c r="S1612" s="15">
        <f t="shared" si="102"/>
        <v>42445.712754629625</v>
      </c>
      <c r="T1612" s="15">
        <f t="shared" si="103"/>
        <v>42505.681249999994</v>
      </c>
    </row>
    <row r="1613" spans="1:20" ht="48" x14ac:dyDescent="0.2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17">
        <f t="shared" si="100"/>
        <v>21</v>
      </c>
      <c r="P1613">
        <f t="shared" si="101"/>
        <v>56.67</v>
      </c>
      <c r="Q1613" s="12" t="s">
        <v>8323</v>
      </c>
      <c r="R1613" t="s">
        <v>8345</v>
      </c>
      <c r="S1613" s="15">
        <f t="shared" si="102"/>
        <v>42175.948981481488</v>
      </c>
      <c r="T1613" s="15">
        <f t="shared" si="103"/>
        <v>42205.948981481488</v>
      </c>
    </row>
    <row r="1614" spans="1:20" ht="48" x14ac:dyDescent="0.2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17">
        <f t="shared" si="100"/>
        <v>21</v>
      </c>
      <c r="P1614">
        <f t="shared" si="101"/>
        <v>35.799999999999997</v>
      </c>
      <c r="Q1614" s="12" t="s">
        <v>8336</v>
      </c>
      <c r="R1614" t="s">
        <v>8337</v>
      </c>
      <c r="S1614" s="15">
        <f t="shared" si="102"/>
        <v>41905.979629629634</v>
      </c>
      <c r="T1614" s="15">
        <f t="shared" si="103"/>
        <v>41935.979629629634</v>
      </c>
    </row>
    <row r="1615" spans="1:20" ht="64" x14ac:dyDescent="0.2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17">
        <f t="shared" si="100"/>
        <v>21</v>
      </c>
      <c r="P1615">
        <f t="shared" si="101"/>
        <v>453.14</v>
      </c>
      <c r="Q1615" s="12" t="s">
        <v>8336</v>
      </c>
      <c r="R1615" t="s">
        <v>8348</v>
      </c>
      <c r="S1615" s="15">
        <f t="shared" si="102"/>
        <v>41913.790289351848</v>
      </c>
      <c r="T1615" s="15">
        <f t="shared" si="103"/>
        <v>41973.831956018519</v>
      </c>
    </row>
    <row r="1616" spans="1:20" ht="32" x14ac:dyDescent="0.2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17">
        <f t="shared" si="100"/>
        <v>21</v>
      </c>
      <c r="P1616">
        <f t="shared" si="101"/>
        <v>25.49</v>
      </c>
      <c r="Q1616" s="12" t="s">
        <v>8334</v>
      </c>
      <c r="R1616" t="s">
        <v>8350</v>
      </c>
      <c r="S1616" s="15">
        <f t="shared" si="102"/>
        <v>42790.885243055556</v>
      </c>
      <c r="T1616" s="15">
        <f t="shared" si="103"/>
        <v>42820.843576388885</v>
      </c>
    </row>
    <row r="1617" spans="1:20" ht="16" x14ac:dyDescent="0.2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17">
        <f t="shared" si="100"/>
        <v>21</v>
      </c>
      <c r="P1617">
        <f t="shared" si="101"/>
        <v>73.37</v>
      </c>
      <c r="Q1617" s="12" t="s">
        <v>8317</v>
      </c>
      <c r="R1617" t="s">
        <v>8353</v>
      </c>
      <c r="S1617" s="15">
        <f t="shared" si="102"/>
        <v>42381.866284722222</v>
      </c>
      <c r="T1617" s="15">
        <f t="shared" si="103"/>
        <v>42409.833333333328</v>
      </c>
    </row>
    <row r="1618" spans="1:20" ht="48" x14ac:dyDescent="0.2">
      <c r="A1618">
        <v>4050</v>
      </c>
      <c r="B1618" s="3" t="s">
        <v>4046</v>
      </c>
      <c r="C1618" s="3" t="s">
        <v>8154</v>
      </c>
      <c r="D1618" s="6">
        <v>1500</v>
      </c>
      <c r="E1618" s="8">
        <v>1</v>
      </c>
      <c r="F1618" t="s">
        <v>8220</v>
      </c>
      <c r="G1618" t="s">
        <v>8223</v>
      </c>
      <c r="H1618" t="s">
        <v>8245</v>
      </c>
      <c r="I1618">
        <v>1414077391</v>
      </c>
      <c r="J1618">
        <v>1411485391</v>
      </c>
      <c r="K1618" t="b">
        <v>0</v>
      </c>
      <c r="L1618">
        <v>1</v>
      </c>
      <c r="M1618" t="b">
        <v>0</v>
      </c>
      <c r="N1618" t="s">
        <v>8269</v>
      </c>
      <c r="O1618" s="17">
        <f t="shared" si="100"/>
        <v>0</v>
      </c>
      <c r="P1618">
        <f t="shared" si="101"/>
        <v>1</v>
      </c>
      <c r="Q1618" s="12" t="s">
        <v>8315</v>
      </c>
      <c r="R1618" t="s">
        <v>8316</v>
      </c>
      <c r="S1618" s="15">
        <f t="shared" si="102"/>
        <v>41905.636469907404</v>
      </c>
      <c r="T1618" s="15">
        <f t="shared" si="103"/>
        <v>41935.636469907404</v>
      </c>
    </row>
    <row r="1619" spans="1:20" ht="48" x14ac:dyDescent="0.2">
      <c r="A1619">
        <v>4113</v>
      </c>
      <c r="B1619" s="3" t="s">
        <v>4109</v>
      </c>
      <c r="C1619" s="3" t="s">
        <v>8215</v>
      </c>
      <c r="D1619" s="6">
        <v>1500</v>
      </c>
      <c r="E1619" s="8">
        <v>3</v>
      </c>
      <c r="F1619" t="s">
        <v>8220</v>
      </c>
      <c r="G1619" t="s">
        <v>8223</v>
      </c>
      <c r="H1619" t="s">
        <v>8245</v>
      </c>
      <c r="I1619">
        <v>1452234840</v>
      </c>
      <c r="J1619">
        <v>1450619123</v>
      </c>
      <c r="K1619" t="b">
        <v>0</v>
      </c>
      <c r="L1619">
        <v>3</v>
      </c>
      <c r="M1619" t="b">
        <v>0</v>
      </c>
      <c r="N1619" t="s">
        <v>8269</v>
      </c>
      <c r="O1619" s="17">
        <f t="shared" si="100"/>
        <v>0</v>
      </c>
      <c r="P1619">
        <f t="shared" si="101"/>
        <v>1</v>
      </c>
      <c r="Q1619" s="12" t="s">
        <v>8315</v>
      </c>
      <c r="R1619" t="s">
        <v>8316</v>
      </c>
      <c r="S1619" s="15">
        <f t="shared" si="102"/>
        <v>42358.573182870372</v>
      </c>
      <c r="T1619" s="15">
        <f t="shared" si="103"/>
        <v>42377.273611111115</v>
      </c>
    </row>
    <row r="1620" spans="1:20" ht="48" x14ac:dyDescent="0.2">
      <c r="A1620">
        <v>3736</v>
      </c>
      <c r="B1620" s="3" t="s">
        <v>3733</v>
      </c>
      <c r="C1620" s="3" t="s">
        <v>7846</v>
      </c>
      <c r="D1620" s="6">
        <v>1500</v>
      </c>
      <c r="E1620" s="8">
        <v>10</v>
      </c>
      <c r="F1620" t="s">
        <v>8220</v>
      </c>
      <c r="G1620" t="s">
        <v>8224</v>
      </c>
      <c r="H1620" t="s">
        <v>8246</v>
      </c>
      <c r="I1620">
        <v>1427133600</v>
      </c>
      <c r="J1620">
        <v>1423847093</v>
      </c>
      <c r="K1620" t="b">
        <v>0</v>
      </c>
      <c r="L1620">
        <v>1</v>
      </c>
      <c r="M1620" t="b">
        <v>0</v>
      </c>
      <c r="N1620" t="s">
        <v>8269</v>
      </c>
      <c r="O1620" s="17">
        <f t="shared" si="100"/>
        <v>1</v>
      </c>
      <c r="P1620">
        <f t="shared" si="101"/>
        <v>10</v>
      </c>
      <c r="Q1620" s="12" t="s">
        <v>8315</v>
      </c>
      <c r="R1620" t="s">
        <v>8316</v>
      </c>
      <c r="S1620" s="15">
        <f t="shared" si="102"/>
        <v>42048.711724537032</v>
      </c>
      <c r="T1620" s="15">
        <f t="shared" si="103"/>
        <v>42086.75</v>
      </c>
    </row>
    <row r="1621" spans="1:20" ht="32" x14ac:dyDescent="0.2">
      <c r="A1621">
        <v>3988</v>
      </c>
      <c r="B1621" s="3" t="s">
        <v>3984</v>
      </c>
      <c r="C1621" s="3" t="s">
        <v>8094</v>
      </c>
      <c r="D1621" s="6">
        <v>1500</v>
      </c>
      <c r="E1621" s="8">
        <v>32</v>
      </c>
      <c r="F1621" t="s">
        <v>8220</v>
      </c>
      <c r="G1621" t="s">
        <v>8223</v>
      </c>
      <c r="H1621" t="s">
        <v>8245</v>
      </c>
      <c r="I1621">
        <v>1440813413</v>
      </c>
      <c r="J1621">
        <v>1439517413</v>
      </c>
      <c r="K1621" t="b">
        <v>0</v>
      </c>
      <c r="L1621">
        <v>4</v>
      </c>
      <c r="M1621" t="b">
        <v>0</v>
      </c>
      <c r="N1621" t="s">
        <v>8269</v>
      </c>
      <c r="O1621" s="17">
        <f t="shared" si="100"/>
        <v>2</v>
      </c>
      <c r="P1621">
        <f t="shared" si="101"/>
        <v>8</v>
      </c>
      <c r="Q1621" s="12" t="s">
        <v>8315</v>
      </c>
      <c r="R1621" t="s">
        <v>8316</v>
      </c>
      <c r="S1621" s="15">
        <f t="shared" si="102"/>
        <v>42230.08116898148</v>
      </c>
      <c r="T1621" s="15">
        <f t="shared" si="103"/>
        <v>42245.08116898148</v>
      </c>
    </row>
    <row r="1622" spans="1:20" ht="32" x14ac:dyDescent="0.2">
      <c r="A1622">
        <v>3137</v>
      </c>
      <c r="B1622" s="3" t="s">
        <v>3137</v>
      </c>
      <c r="C1622" s="3" t="s">
        <v>7247</v>
      </c>
      <c r="D1622" s="6">
        <v>1500</v>
      </c>
      <c r="E1622" s="8">
        <v>50</v>
      </c>
      <c r="F1622" t="s">
        <v>8221</v>
      </c>
      <c r="G1622" t="s">
        <v>8223</v>
      </c>
      <c r="H1622" t="s">
        <v>8245</v>
      </c>
      <c r="I1622">
        <v>1493838720</v>
      </c>
      <c r="J1622">
        <v>1489439669</v>
      </c>
      <c r="K1622" t="b">
        <v>0</v>
      </c>
      <c r="L1622">
        <v>1</v>
      </c>
      <c r="M1622" t="b">
        <v>0</v>
      </c>
      <c r="N1622" t="s">
        <v>8269</v>
      </c>
      <c r="O1622" s="17">
        <f t="shared" ref="O1622:O1685" si="104">ROUND(E1622/D1622*100,0)</f>
        <v>3</v>
      </c>
      <c r="P1622">
        <f t="shared" ref="P1622:P1685" si="105">IFERROR(ROUND(E1622/L1622, 2), 0)</f>
        <v>50</v>
      </c>
      <c r="Q1622" s="12" t="s">
        <v>8315</v>
      </c>
      <c r="R1622" t="s">
        <v>8316</v>
      </c>
      <c r="S1622" s="15">
        <f t="shared" ref="S1622:S1685" si="106">(((J1622/60/60/24)+DATE(1970,1,1)))</f>
        <v>42807.885057870371</v>
      </c>
      <c r="T1622" s="15">
        <f t="shared" ref="T1622:T1685" si="107">(((I1622/60/60/24)+DATE(1970,1,1)))</f>
        <v>42858.8</v>
      </c>
    </row>
    <row r="1623" spans="1:20" ht="48" x14ac:dyDescent="0.2">
      <c r="A1623">
        <v>2904</v>
      </c>
      <c r="B1623" s="3" t="s">
        <v>2904</v>
      </c>
      <c r="C1623" s="3" t="s">
        <v>7014</v>
      </c>
      <c r="D1623" s="6">
        <v>1500</v>
      </c>
      <c r="E1623" s="8">
        <v>75</v>
      </c>
      <c r="F1623" t="s">
        <v>8220</v>
      </c>
      <c r="G1623" t="s">
        <v>8224</v>
      </c>
      <c r="H1623" t="s">
        <v>8246</v>
      </c>
      <c r="I1623">
        <v>1415534400</v>
      </c>
      <c r="J1623">
        <v>1414538031</v>
      </c>
      <c r="K1623" t="b">
        <v>0</v>
      </c>
      <c r="L1623">
        <v>4</v>
      </c>
      <c r="M1623" t="b">
        <v>0</v>
      </c>
      <c r="N1623" t="s">
        <v>8269</v>
      </c>
      <c r="O1623" s="17">
        <f t="shared" si="104"/>
        <v>5</v>
      </c>
      <c r="P1623">
        <f t="shared" si="105"/>
        <v>18.75</v>
      </c>
      <c r="Q1623" s="12" t="s">
        <v>8315</v>
      </c>
      <c r="R1623" t="s">
        <v>8316</v>
      </c>
      <c r="S1623" s="15">
        <f t="shared" si="106"/>
        <v>41940.967951388891</v>
      </c>
      <c r="T1623" s="15">
        <f t="shared" si="107"/>
        <v>41952.5</v>
      </c>
    </row>
    <row r="1624" spans="1:20" ht="48" x14ac:dyDescent="0.2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17">
        <f t="shared" si="104"/>
        <v>22</v>
      </c>
      <c r="P1624">
        <f t="shared" si="105"/>
        <v>56</v>
      </c>
      <c r="Q1624" s="12" t="s">
        <v>8308</v>
      </c>
      <c r="R1624" t="s">
        <v>8312</v>
      </c>
      <c r="S1624" s="15">
        <f t="shared" si="106"/>
        <v>41900.505312499998</v>
      </c>
      <c r="T1624" s="15">
        <f t="shared" si="107"/>
        <v>41930.505312499998</v>
      </c>
    </row>
    <row r="1625" spans="1:20" ht="48" x14ac:dyDescent="0.2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17">
        <f t="shared" si="104"/>
        <v>22</v>
      </c>
      <c r="P1625">
        <f t="shared" si="105"/>
        <v>110.64</v>
      </c>
      <c r="Q1625" s="12" t="s">
        <v>8308</v>
      </c>
      <c r="R1625" t="s">
        <v>8314</v>
      </c>
      <c r="S1625" s="15">
        <f t="shared" si="106"/>
        <v>41135.679791666669</v>
      </c>
      <c r="T1625" s="15">
        <f t="shared" si="107"/>
        <v>41180.679791666669</v>
      </c>
    </row>
    <row r="1626" spans="1:20" ht="32" x14ac:dyDescent="0.2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17">
        <f t="shared" si="104"/>
        <v>22</v>
      </c>
      <c r="P1626">
        <f t="shared" si="105"/>
        <v>66.52</v>
      </c>
      <c r="Q1626" s="12" t="s">
        <v>8308</v>
      </c>
      <c r="R1626" t="s">
        <v>8314</v>
      </c>
      <c r="S1626" s="15">
        <f t="shared" si="106"/>
        <v>41381.50577546296</v>
      </c>
      <c r="T1626" s="15">
        <f t="shared" si="107"/>
        <v>41411.50577546296</v>
      </c>
    </row>
    <row r="1627" spans="1:20" ht="64" x14ac:dyDescent="0.2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17">
        <f t="shared" si="104"/>
        <v>22</v>
      </c>
      <c r="P1627">
        <f t="shared" si="105"/>
        <v>1536.25</v>
      </c>
      <c r="Q1627" s="12" t="s">
        <v>8317</v>
      </c>
      <c r="R1627" t="s">
        <v>8319</v>
      </c>
      <c r="S1627" s="15">
        <f t="shared" si="106"/>
        <v>42527.625671296293</v>
      </c>
      <c r="T1627" s="15">
        <f t="shared" si="107"/>
        <v>42557.625671296293</v>
      </c>
    </row>
    <row r="1628" spans="1:20" ht="48" x14ac:dyDescent="0.2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17">
        <f t="shared" si="104"/>
        <v>22</v>
      </c>
      <c r="P1628">
        <f t="shared" si="105"/>
        <v>50.3</v>
      </c>
      <c r="Q1628" s="12" t="s">
        <v>8317</v>
      </c>
      <c r="R1628" t="s">
        <v>8319</v>
      </c>
      <c r="S1628" s="15">
        <f t="shared" si="106"/>
        <v>41974.219490740739</v>
      </c>
      <c r="T1628" s="15">
        <f t="shared" si="107"/>
        <v>42005.207638888889</v>
      </c>
    </row>
    <row r="1629" spans="1:20" ht="48" x14ac:dyDescent="0.2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17">
        <f t="shared" si="104"/>
        <v>22</v>
      </c>
      <c r="P1629">
        <f t="shared" si="105"/>
        <v>23.95</v>
      </c>
      <c r="Q1629" s="12" t="s">
        <v>8317</v>
      </c>
      <c r="R1629" t="s">
        <v>8319</v>
      </c>
      <c r="S1629" s="15">
        <f t="shared" si="106"/>
        <v>41835.581018518518</v>
      </c>
      <c r="T1629" s="15">
        <f t="shared" si="107"/>
        <v>41895.581018518518</v>
      </c>
    </row>
    <row r="1630" spans="1:20" ht="48" x14ac:dyDescent="0.2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17">
        <f t="shared" si="104"/>
        <v>22</v>
      </c>
      <c r="P1630">
        <f t="shared" si="105"/>
        <v>24.6</v>
      </c>
      <c r="Q1630" s="12" t="s">
        <v>8323</v>
      </c>
      <c r="R1630" t="s">
        <v>8326</v>
      </c>
      <c r="S1630" s="15">
        <f t="shared" si="106"/>
        <v>42737.545358796298</v>
      </c>
      <c r="T1630" s="15">
        <f t="shared" si="107"/>
        <v>42797.545358796298</v>
      </c>
    </row>
    <row r="1631" spans="1:20" ht="48" x14ac:dyDescent="0.2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17">
        <f t="shared" si="104"/>
        <v>22</v>
      </c>
      <c r="P1631">
        <f t="shared" si="105"/>
        <v>157.46</v>
      </c>
      <c r="Q1631" s="12" t="s">
        <v>8317</v>
      </c>
      <c r="R1631" t="s">
        <v>8319</v>
      </c>
      <c r="S1631" s="15">
        <f t="shared" si="106"/>
        <v>42522.276724537034</v>
      </c>
      <c r="T1631" s="15">
        <f t="shared" si="107"/>
        <v>42553.166666666672</v>
      </c>
    </row>
    <row r="1632" spans="1:20" ht="48" x14ac:dyDescent="0.2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17">
        <f t="shared" si="104"/>
        <v>22</v>
      </c>
      <c r="P1632">
        <f t="shared" si="105"/>
        <v>76</v>
      </c>
      <c r="Q1632" s="12" t="s">
        <v>8323</v>
      </c>
      <c r="R1632" t="s">
        <v>8345</v>
      </c>
      <c r="S1632" s="15">
        <f t="shared" si="106"/>
        <v>42808.781689814816</v>
      </c>
      <c r="T1632" s="15">
        <f t="shared" si="107"/>
        <v>42832.781689814816</v>
      </c>
    </row>
    <row r="1633" spans="1:20" ht="48" x14ac:dyDescent="0.2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17">
        <f t="shared" si="104"/>
        <v>22</v>
      </c>
      <c r="P1633">
        <f t="shared" si="105"/>
        <v>48.72</v>
      </c>
      <c r="Q1633" s="12" t="s">
        <v>8336</v>
      </c>
      <c r="R1633" t="s">
        <v>8337</v>
      </c>
      <c r="S1633" s="15">
        <f t="shared" si="106"/>
        <v>42515.439421296294</v>
      </c>
      <c r="T1633" s="15">
        <f t="shared" si="107"/>
        <v>42575.439421296294</v>
      </c>
    </row>
    <row r="1634" spans="1:20" ht="48" x14ac:dyDescent="0.2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17">
        <f t="shared" si="104"/>
        <v>22</v>
      </c>
      <c r="P1634">
        <f t="shared" si="105"/>
        <v>35.729999999999997</v>
      </c>
      <c r="Q1634" s="12" t="s">
        <v>8320</v>
      </c>
      <c r="R1634" t="s">
        <v>8356</v>
      </c>
      <c r="S1634" s="15">
        <f t="shared" si="106"/>
        <v>41044.988055555557</v>
      </c>
      <c r="T1634" s="15">
        <f t="shared" si="107"/>
        <v>41104.988055555557</v>
      </c>
    </row>
    <row r="1635" spans="1:20" ht="48" x14ac:dyDescent="0.2">
      <c r="A1635">
        <v>3984</v>
      </c>
      <c r="B1635" s="3" t="s">
        <v>3980</v>
      </c>
      <c r="C1635" s="3" t="s">
        <v>8090</v>
      </c>
      <c r="D1635" s="6">
        <v>1500</v>
      </c>
      <c r="E1635" s="8">
        <v>95</v>
      </c>
      <c r="F1635" t="s">
        <v>8220</v>
      </c>
      <c r="G1635" t="s">
        <v>8224</v>
      </c>
      <c r="H1635" t="s">
        <v>8246</v>
      </c>
      <c r="I1635">
        <v>1415404800</v>
      </c>
      <c r="J1635">
        <v>1412809644</v>
      </c>
      <c r="K1635" t="b">
        <v>0</v>
      </c>
      <c r="L1635">
        <v>10</v>
      </c>
      <c r="M1635" t="b">
        <v>0</v>
      </c>
      <c r="N1635" t="s">
        <v>8269</v>
      </c>
      <c r="O1635" s="17">
        <f t="shared" si="104"/>
        <v>6</v>
      </c>
      <c r="P1635">
        <f t="shared" si="105"/>
        <v>9.5</v>
      </c>
      <c r="Q1635" s="12" t="s">
        <v>8315</v>
      </c>
      <c r="R1635" t="s">
        <v>8316</v>
      </c>
      <c r="S1635" s="15">
        <f t="shared" si="106"/>
        <v>41920.963472222218</v>
      </c>
      <c r="T1635" s="15">
        <f t="shared" si="107"/>
        <v>41951</v>
      </c>
    </row>
    <row r="1636" spans="1:20" ht="32" x14ac:dyDescent="0.2">
      <c r="A1636">
        <v>4018</v>
      </c>
      <c r="B1636" s="3" t="s">
        <v>4014</v>
      </c>
      <c r="C1636" s="3" t="s">
        <v>8123</v>
      </c>
      <c r="D1636" s="6">
        <v>1500</v>
      </c>
      <c r="E1636" s="8">
        <v>130</v>
      </c>
      <c r="F1636" t="s">
        <v>8220</v>
      </c>
      <c r="G1636" t="s">
        <v>8224</v>
      </c>
      <c r="H1636" t="s">
        <v>8246</v>
      </c>
      <c r="I1636">
        <v>1475877108</v>
      </c>
      <c r="J1636">
        <v>1473285108</v>
      </c>
      <c r="K1636" t="b">
        <v>0</v>
      </c>
      <c r="L1636">
        <v>4</v>
      </c>
      <c r="M1636" t="b">
        <v>0</v>
      </c>
      <c r="N1636" t="s">
        <v>8269</v>
      </c>
      <c r="O1636" s="17">
        <f t="shared" si="104"/>
        <v>9</v>
      </c>
      <c r="P1636">
        <f t="shared" si="105"/>
        <v>32.5</v>
      </c>
      <c r="Q1636" s="12" t="s">
        <v>8315</v>
      </c>
      <c r="R1636" t="s">
        <v>8316</v>
      </c>
      <c r="S1636" s="15">
        <f t="shared" si="106"/>
        <v>42620.91097222222</v>
      </c>
      <c r="T1636" s="15">
        <f t="shared" si="107"/>
        <v>42650.91097222222</v>
      </c>
    </row>
    <row r="1637" spans="1:20" ht="48" x14ac:dyDescent="0.2">
      <c r="A1637">
        <v>3905</v>
      </c>
      <c r="B1637" s="3" t="s">
        <v>3902</v>
      </c>
      <c r="C1637" s="3" t="s">
        <v>8013</v>
      </c>
      <c r="D1637" s="6">
        <v>1500</v>
      </c>
      <c r="E1637" s="8">
        <v>173</v>
      </c>
      <c r="F1637" t="s">
        <v>8220</v>
      </c>
      <c r="G1637" t="s">
        <v>8224</v>
      </c>
      <c r="H1637" t="s">
        <v>8246</v>
      </c>
      <c r="I1637">
        <v>1434063600</v>
      </c>
      <c r="J1637">
        <v>1430405903</v>
      </c>
      <c r="K1637" t="b">
        <v>0</v>
      </c>
      <c r="L1637">
        <v>7</v>
      </c>
      <c r="M1637" t="b">
        <v>0</v>
      </c>
      <c r="N1637" t="s">
        <v>8269</v>
      </c>
      <c r="O1637" s="17">
        <f t="shared" si="104"/>
        <v>12</v>
      </c>
      <c r="P1637">
        <f t="shared" si="105"/>
        <v>24.71</v>
      </c>
      <c r="Q1637" s="12" t="s">
        <v>8315</v>
      </c>
      <c r="R1637" t="s">
        <v>8316</v>
      </c>
      <c r="S1637" s="15">
        <f t="shared" si="106"/>
        <v>42124.623877314814</v>
      </c>
      <c r="T1637" s="15">
        <f t="shared" si="107"/>
        <v>42166.958333333328</v>
      </c>
    </row>
    <row r="1638" spans="1:20" ht="32" x14ac:dyDescent="0.2">
      <c r="A1638">
        <v>3738</v>
      </c>
      <c r="B1638" s="3" t="s">
        <v>3735</v>
      </c>
      <c r="C1638" s="3" t="s">
        <v>7848</v>
      </c>
      <c r="D1638" s="6">
        <v>1500</v>
      </c>
      <c r="E1638" s="8">
        <v>270</v>
      </c>
      <c r="F1638" t="s">
        <v>8220</v>
      </c>
      <c r="G1638" t="s">
        <v>8224</v>
      </c>
      <c r="H1638" t="s">
        <v>8246</v>
      </c>
      <c r="I1638">
        <v>1405461600</v>
      </c>
      <c r="J1638">
        <v>1403562705</v>
      </c>
      <c r="K1638" t="b">
        <v>0</v>
      </c>
      <c r="L1638">
        <v>6</v>
      </c>
      <c r="M1638" t="b">
        <v>0</v>
      </c>
      <c r="N1638" t="s">
        <v>8269</v>
      </c>
      <c r="O1638" s="17">
        <f t="shared" si="104"/>
        <v>18</v>
      </c>
      <c r="P1638">
        <f t="shared" si="105"/>
        <v>45</v>
      </c>
      <c r="Q1638" s="12" t="s">
        <v>8315</v>
      </c>
      <c r="R1638" t="s">
        <v>8316</v>
      </c>
      <c r="S1638" s="15">
        <f t="shared" si="106"/>
        <v>41813.938715277778</v>
      </c>
      <c r="T1638" s="15">
        <f t="shared" si="107"/>
        <v>41835.916666666664</v>
      </c>
    </row>
    <row r="1639" spans="1:20" ht="48" x14ac:dyDescent="0.2">
      <c r="A1639">
        <v>3734</v>
      </c>
      <c r="B1639" s="3" t="s">
        <v>3731</v>
      </c>
      <c r="C1639" s="3" t="s">
        <v>7844</v>
      </c>
      <c r="D1639" s="6">
        <v>1500</v>
      </c>
      <c r="E1639" s="8">
        <v>427</v>
      </c>
      <c r="F1639" t="s">
        <v>8220</v>
      </c>
      <c r="G1639" t="s">
        <v>8223</v>
      </c>
      <c r="H1639" t="s">
        <v>8245</v>
      </c>
      <c r="I1639">
        <v>1432589896</v>
      </c>
      <c r="J1639">
        <v>1427405896</v>
      </c>
      <c r="K1639" t="b">
        <v>0</v>
      </c>
      <c r="L1639">
        <v>7</v>
      </c>
      <c r="M1639" t="b">
        <v>0</v>
      </c>
      <c r="N1639" t="s">
        <v>8269</v>
      </c>
      <c r="O1639" s="17">
        <f t="shared" si="104"/>
        <v>28</v>
      </c>
      <c r="P1639">
        <f t="shared" si="105"/>
        <v>61</v>
      </c>
      <c r="Q1639" s="12" t="s">
        <v>8315</v>
      </c>
      <c r="R1639" t="s">
        <v>8316</v>
      </c>
      <c r="S1639" s="15">
        <f t="shared" si="106"/>
        <v>42089.901574074072</v>
      </c>
      <c r="T1639" s="15">
        <f t="shared" si="107"/>
        <v>42149.901574074072</v>
      </c>
    </row>
    <row r="1640" spans="1:20" ht="48" x14ac:dyDescent="0.2">
      <c r="A1640">
        <v>4056</v>
      </c>
      <c r="B1640" s="3" t="s">
        <v>4052</v>
      </c>
      <c r="C1640" s="3" t="s">
        <v>8160</v>
      </c>
      <c r="D1640" s="6">
        <v>1500</v>
      </c>
      <c r="E1640" s="8">
        <v>795</v>
      </c>
      <c r="F1640" t="s">
        <v>8220</v>
      </c>
      <c r="G1640" t="s">
        <v>8223</v>
      </c>
      <c r="H1640" t="s">
        <v>8245</v>
      </c>
      <c r="I1640">
        <v>1467575940</v>
      </c>
      <c r="J1640">
        <v>1465856639</v>
      </c>
      <c r="K1640" t="b">
        <v>0</v>
      </c>
      <c r="L1640">
        <v>9</v>
      </c>
      <c r="M1640" t="b">
        <v>0</v>
      </c>
      <c r="N1640" t="s">
        <v>8269</v>
      </c>
      <c r="O1640" s="17">
        <f t="shared" si="104"/>
        <v>53</v>
      </c>
      <c r="P1640">
        <f t="shared" si="105"/>
        <v>88.33</v>
      </c>
      <c r="Q1640" s="12" t="s">
        <v>8315</v>
      </c>
      <c r="R1640" t="s">
        <v>8316</v>
      </c>
      <c r="S1640" s="15">
        <f t="shared" si="106"/>
        <v>42534.933321759265</v>
      </c>
      <c r="T1640" s="15">
        <f t="shared" si="107"/>
        <v>42554.832638888889</v>
      </c>
    </row>
    <row r="1641" spans="1:20" ht="48" x14ac:dyDescent="0.2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17">
        <f t="shared" si="104"/>
        <v>23</v>
      </c>
      <c r="P1641">
        <f t="shared" si="105"/>
        <v>449.43</v>
      </c>
      <c r="Q1641" s="12" t="s">
        <v>8308</v>
      </c>
      <c r="R1641" t="s">
        <v>8311</v>
      </c>
      <c r="S1641" s="15">
        <f t="shared" si="106"/>
        <v>42090.161828703705</v>
      </c>
      <c r="T1641" s="15">
        <f t="shared" si="107"/>
        <v>42150.161828703705</v>
      </c>
    </row>
    <row r="1642" spans="1:20" ht="48" x14ac:dyDescent="0.2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17">
        <f t="shared" si="104"/>
        <v>23</v>
      </c>
      <c r="P1642">
        <f t="shared" si="105"/>
        <v>39.229999999999997</v>
      </c>
      <c r="Q1642" s="12" t="s">
        <v>8308</v>
      </c>
      <c r="R1642" t="s">
        <v>8314</v>
      </c>
      <c r="S1642" s="15">
        <f t="shared" si="106"/>
        <v>41218.391446759262</v>
      </c>
      <c r="T1642" s="15">
        <f t="shared" si="107"/>
        <v>41248.391446759262</v>
      </c>
    </row>
    <row r="1643" spans="1:20" ht="48" x14ac:dyDescent="0.2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17">
        <f t="shared" si="104"/>
        <v>23</v>
      </c>
      <c r="P1643">
        <f t="shared" si="105"/>
        <v>16.43</v>
      </c>
      <c r="Q1643" s="12" t="s">
        <v>8317</v>
      </c>
      <c r="R1643" t="s">
        <v>8318</v>
      </c>
      <c r="S1643" s="15">
        <f t="shared" si="106"/>
        <v>42070.677604166667</v>
      </c>
      <c r="T1643" s="15">
        <f t="shared" si="107"/>
        <v>42100.635937500003</v>
      </c>
    </row>
    <row r="1644" spans="1:20" ht="48" x14ac:dyDescent="0.2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17">
        <f t="shared" si="104"/>
        <v>23</v>
      </c>
      <c r="P1644">
        <f t="shared" si="105"/>
        <v>161.12</v>
      </c>
      <c r="Q1644" s="12" t="s">
        <v>8317</v>
      </c>
      <c r="R1644" t="s">
        <v>8319</v>
      </c>
      <c r="S1644" s="15">
        <f t="shared" si="106"/>
        <v>42289.675173611111</v>
      </c>
      <c r="T1644" s="15">
        <f t="shared" si="107"/>
        <v>42329.716840277775</v>
      </c>
    </row>
    <row r="1645" spans="1:20" ht="48" x14ac:dyDescent="0.2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17">
        <f t="shared" si="104"/>
        <v>23</v>
      </c>
      <c r="P1645">
        <f t="shared" si="105"/>
        <v>65.459999999999994</v>
      </c>
      <c r="Q1645" s="12" t="s">
        <v>8320</v>
      </c>
      <c r="R1645" t="s">
        <v>8342</v>
      </c>
      <c r="S1645" s="15">
        <f t="shared" si="106"/>
        <v>41799.524259259262</v>
      </c>
      <c r="T1645" s="15">
        <f t="shared" si="107"/>
        <v>41829.524259259262</v>
      </c>
    </row>
    <row r="1646" spans="1:20" ht="32" x14ac:dyDescent="0.2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17">
        <f t="shared" si="104"/>
        <v>23</v>
      </c>
      <c r="P1646">
        <f t="shared" si="105"/>
        <v>56.3</v>
      </c>
      <c r="Q1646" s="12" t="s">
        <v>8334</v>
      </c>
      <c r="R1646" t="s">
        <v>8335</v>
      </c>
      <c r="S1646" s="15">
        <f t="shared" si="106"/>
        <v>42595.585358796292</v>
      </c>
      <c r="T1646" s="15">
        <f t="shared" si="107"/>
        <v>42616.585358796292</v>
      </c>
    </row>
    <row r="1647" spans="1:20" ht="48" x14ac:dyDescent="0.2">
      <c r="A1647">
        <v>3906</v>
      </c>
      <c r="B1647" s="3" t="s">
        <v>3903</v>
      </c>
      <c r="C1647" s="3" t="s">
        <v>8014</v>
      </c>
      <c r="D1647" s="6">
        <v>1500</v>
      </c>
      <c r="E1647" s="8">
        <v>1010</v>
      </c>
      <c r="F1647" t="s">
        <v>8220</v>
      </c>
      <c r="G1647" t="s">
        <v>8224</v>
      </c>
      <c r="H1647" t="s">
        <v>8246</v>
      </c>
      <c r="I1647">
        <v>1435325100</v>
      </c>
      <c r="J1647">
        <v>1432072893</v>
      </c>
      <c r="K1647" t="b">
        <v>0</v>
      </c>
      <c r="L1647">
        <v>16</v>
      </c>
      <c r="M1647" t="b">
        <v>0</v>
      </c>
      <c r="N1647" t="s">
        <v>8269</v>
      </c>
      <c r="O1647" s="17">
        <f t="shared" si="104"/>
        <v>67</v>
      </c>
      <c r="P1647">
        <f t="shared" si="105"/>
        <v>63.13</v>
      </c>
      <c r="Q1647" s="12" t="s">
        <v>8315</v>
      </c>
      <c r="R1647" t="s">
        <v>8316</v>
      </c>
      <c r="S1647" s="15">
        <f t="shared" si="106"/>
        <v>42143.917743055557</v>
      </c>
      <c r="T1647" s="15">
        <f t="shared" si="107"/>
        <v>42181.559027777781</v>
      </c>
    </row>
    <row r="1648" spans="1:20" ht="32" x14ac:dyDescent="0.2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17">
        <f t="shared" si="104"/>
        <v>23</v>
      </c>
      <c r="P1648">
        <f t="shared" si="105"/>
        <v>130.09</v>
      </c>
      <c r="Q1648" s="12" t="s">
        <v>8315</v>
      </c>
      <c r="R1648" t="s">
        <v>8355</v>
      </c>
      <c r="S1648" s="15">
        <f t="shared" si="106"/>
        <v>42528.542627314819</v>
      </c>
      <c r="T1648" s="15">
        <f t="shared" si="107"/>
        <v>42560.082638888889</v>
      </c>
    </row>
    <row r="1649" spans="1:20" ht="48" x14ac:dyDescent="0.2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17">
        <f t="shared" si="104"/>
        <v>23</v>
      </c>
      <c r="P1649">
        <f t="shared" si="105"/>
        <v>53.53</v>
      </c>
      <c r="Q1649" s="12" t="s">
        <v>8315</v>
      </c>
      <c r="R1649" t="s">
        <v>8355</v>
      </c>
      <c r="S1649" s="15">
        <f t="shared" si="106"/>
        <v>41760.909039351849</v>
      </c>
      <c r="T1649" s="15">
        <f t="shared" si="107"/>
        <v>41791.165972222225</v>
      </c>
    </row>
    <row r="1650" spans="1:20" ht="48" x14ac:dyDescent="0.2">
      <c r="A1650">
        <v>3427</v>
      </c>
      <c r="B1650" s="3" t="s">
        <v>3426</v>
      </c>
      <c r="C1650" s="3" t="s">
        <v>7537</v>
      </c>
      <c r="D1650" s="6">
        <v>1500</v>
      </c>
      <c r="E1650" s="8">
        <v>1500</v>
      </c>
      <c r="F1650" t="s">
        <v>8218</v>
      </c>
      <c r="G1650" t="s">
        <v>8224</v>
      </c>
      <c r="H1650" t="s">
        <v>8246</v>
      </c>
      <c r="I1650">
        <v>1404314952</v>
      </c>
      <c r="J1650">
        <v>1401722952</v>
      </c>
      <c r="K1650" t="b">
        <v>0</v>
      </c>
      <c r="L1650">
        <v>29</v>
      </c>
      <c r="M1650" t="b">
        <v>1</v>
      </c>
      <c r="N1650" t="s">
        <v>8269</v>
      </c>
      <c r="O1650" s="17">
        <f t="shared" si="104"/>
        <v>100</v>
      </c>
      <c r="P1650">
        <f t="shared" si="105"/>
        <v>51.72</v>
      </c>
      <c r="Q1650" s="12" t="s">
        <v>8315</v>
      </c>
      <c r="R1650" t="s">
        <v>8316</v>
      </c>
      <c r="S1650" s="15">
        <f t="shared" si="106"/>
        <v>41792.645277777774</v>
      </c>
      <c r="T1650" s="15">
        <f t="shared" si="107"/>
        <v>41822.645277777774</v>
      </c>
    </row>
    <row r="1651" spans="1:20" ht="48" x14ac:dyDescent="0.2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17">
        <f t="shared" si="104"/>
        <v>24</v>
      </c>
      <c r="P1651">
        <f t="shared" si="105"/>
        <v>109.18</v>
      </c>
      <c r="Q1651" s="12" t="s">
        <v>8323</v>
      </c>
      <c r="R1651" t="s">
        <v>8326</v>
      </c>
      <c r="S1651" s="15">
        <f t="shared" si="106"/>
        <v>40088.105393518519</v>
      </c>
      <c r="T1651" s="15">
        <f t="shared" si="107"/>
        <v>40148.207638888889</v>
      </c>
    </row>
    <row r="1652" spans="1:20" ht="48" x14ac:dyDescent="0.2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17">
        <f t="shared" si="104"/>
        <v>24</v>
      </c>
      <c r="P1652">
        <f t="shared" si="105"/>
        <v>34.76</v>
      </c>
      <c r="Q1652" s="12" t="s">
        <v>8323</v>
      </c>
      <c r="R1652" t="s">
        <v>8326</v>
      </c>
      <c r="S1652" s="15">
        <f t="shared" si="106"/>
        <v>41368.583726851852</v>
      </c>
      <c r="T1652" s="15">
        <f t="shared" si="107"/>
        <v>41398.583726851852</v>
      </c>
    </row>
    <row r="1653" spans="1:20" ht="48" x14ac:dyDescent="0.2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17">
        <f t="shared" si="104"/>
        <v>24</v>
      </c>
      <c r="P1653">
        <f t="shared" si="105"/>
        <v>51.23</v>
      </c>
      <c r="Q1653" s="12" t="s">
        <v>8336</v>
      </c>
      <c r="R1653" t="s">
        <v>8337</v>
      </c>
      <c r="S1653" s="15">
        <f t="shared" si="106"/>
        <v>42115.949976851851</v>
      </c>
      <c r="T1653" s="15">
        <f t="shared" si="107"/>
        <v>42145.949976851851</v>
      </c>
    </row>
    <row r="1654" spans="1:20" ht="48" x14ac:dyDescent="0.2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17">
        <f t="shared" si="104"/>
        <v>24</v>
      </c>
      <c r="P1654">
        <f t="shared" si="105"/>
        <v>305.77999999999997</v>
      </c>
      <c r="Q1654" s="12" t="s">
        <v>8334</v>
      </c>
      <c r="R1654" t="s">
        <v>8335</v>
      </c>
      <c r="S1654" s="15">
        <f t="shared" si="106"/>
        <v>41828.664456018516</v>
      </c>
      <c r="T1654" s="15">
        <f t="shared" si="107"/>
        <v>41858.664456018516</v>
      </c>
    </row>
    <row r="1655" spans="1:20" ht="48" x14ac:dyDescent="0.2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17">
        <f t="shared" si="104"/>
        <v>24</v>
      </c>
      <c r="P1655">
        <f t="shared" si="105"/>
        <v>23.63</v>
      </c>
      <c r="Q1655" s="12" t="s">
        <v>8315</v>
      </c>
      <c r="R1655" t="s">
        <v>8355</v>
      </c>
      <c r="S1655" s="15">
        <f t="shared" si="106"/>
        <v>42744.416030092587</v>
      </c>
      <c r="T1655" s="15">
        <f t="shared" si="107"/>
        <v>42774.416030092587</v>
      </c>
    </row>
    <row r="1656" spans="1:20" ht="48" x14ac:dyDescent="0.2">
      <c r="A1656">
        <v>3493</v>
      </c>
      <c r="B1656" s="3" t="s">
        <v>3492</v>
      </c>
      <c r="C1656" s="3" t="s">
        <v>7603</v>
      </c>
      <c r="D1656" s="6">
        <v>1500</v>
      </c>
      <c r="E1656" s="8">
        <v>1500</v>
      </c>
      <c r="F1656" t="s">
        <v>8218</v>
      </c>
      <c r="G1656" t="s">
        <v>8223</v>
      </c>
      <c r="H1656" t="s">
        <v>8245</v>
      </c>
      <c r="I1656">
        <v>1408252260</v>
      </c>
      <c r="J1656">
        <v>1406580436</v>
      </c>
      <c r="K1656" t="b">
        <v>0</v>
      </c>
      <c r="L1656">
        <v>29</v>
      </c>
      <c r="M1656" t="b">
        <v>1</v>
      </c>
      <c r="N1656" t="s">
        <v>8269</v>
      </c>
      <c r="O1656" s="17">
        <f t="shared" si="104"/>
        <v>100</v>
      </c>
      <c r="P1656">
        <f t="shared" si="105"/>
        <v>51.72</v>
      </c>
      <c r="Q1656" s="12" t="s">
        <v>8315</v>
      </c>
      <c r="R1656" t="s">
        <v>8316</v>
      </c>
      <c r="S1656" s="15">
        <f t="shared" si="106"/>
        <v>41848.866157407407</v>
      </c>
      <c r="T1656" s="15">
        <f t="shared" si="107"/>
        <v>41868.21597222222</v>
      </c>
    </row>
    <row r="1657" spans="1:20" ht="48" x14ac:dyDescent="0.2">
      <c r="A1657">
        <v>3578</v>
      </c>
      <c r="B1657" s="3" t="s">
        <v>3577</v>
      </c>
      <c r="C1657" s="3" t="s">
        <v>7688</v>
      </c>
      <c r="D1657" s="6">
        <v>1500</v>
      </c>
      <c r="E1657" s="8">
        <v>1500.2</v>
      </c>
      <c r="F1657" t="s">
        <v>8218</v>
      </c>
      <c r="G1657" t="s">
        <v>8224</v>
      </c>
      <c r="H1657" t="s">
        <v>8246</v>
      </c>
      <c r="I1657">
        <v>1462037777</v>
      </c>
      <c r="J1657">
        <v>1459445777</v>
      </c>
      <c r="K1657" t="b">
        <v>0</v>
      </c>
      <c r="L1657">
        <v>37</v>
      </c>
      <c r="M1657" t="b">
        <v>1</v>
      </c>
      <c r="N1657" t="s">
        <v>8269</v>
      </c>
      <c r="O1657" s="17">
        <f t="shared" si="104"/>
        <v>100</v>
      </c>
      <c r="P1657">
        <f t="shared" si="105"/>
        <v>40.549999999999997</v>
      </c>
      <c r="Q1657" s="12" t="s">
        <v>8315</v>
      </c>
      <c r="R1657" t="s">
        <v>8316</v>
      </c>
      <c r="S1657" s="15">
        <f t="shared" si="106"/>
        <v>42460.733530092592</v>
      </c>
      <c r="T1657" s="15">
        <f t="shared" si="107"/>
        <v>42490.733530092592</v>
      </c>
    </row>
    <row r="1658" spans="1:20" ht="48" x14ac:dyDescent="0.2">
      <c r="A1658">
        <v>3581</v>
      </c>
      <c r="B1658" s="3" t="s">
        <v>3580</v>
      </c>
      <c r="C1658" s="3" t="s">
        <v>7691</v>
      </c>
      <c r="D1658" s="6">
        <v>1500</v>
      </c>
      <c r="E1658" s="8">
        <v>1500</v>
      </c>
      <c r="F1658" t="s">
        <v>8218</v>
      </c>
      <c r="G1658" t="s">
        <v>8224</v>
      </c>
      <c r="H1658" t="s">
        <v>8246</v>
      </c>
      <c r="I1658">
        <v>1406719110</v>
      </c>
      <c r="J1658">
        <v>1405509510</v>
      </c>
      <c r="K1658" t="b">
        <v>0</v>
      </c>
      <c r="L1658">
        <v>45</v>
      </c>
      <c r="M1658" t="b">
        <v>1</v>
      </c>
      <c r="N1658" t="s">
        <v>8269</v>
      </c>
      <c r="O1658" s="17">
        <f t="shared" si="104"/>
        <v>100</v>
      </c>
      <c r="P1658">
        <f t="shared" si="105"/>
        <v>33.33</v>
      </c>
      <c r="Q1658" s="12" t="s">
        <v>8315</v>
      </c>
      <c r="R1658" t="s">
        <v>8316</v>
      </c>
      <c r="S1658" s="15">
        <f t="shared" si="106"/>
        <v>41836.471180555556</v>
      </c>
      <c r="T1658" s="15">
        <f t="shared" si="107"/>
        <v>41850.471180555556</v>
      </c>
    </row>
    <row r="1659" spans="1:20" ht="48" x14ac:dyDescent="0.2">
      <c r="A1659">
        <v>3701</v>
      </c>
      <c r="B1659" s="3" t="s">
        <v>3698</v>
      </c>
      <c r="C1659" s="3" t="s">
        <v>7811</v>
      </c>
      <c r="D1659" s="6">
        <v>1500</v>
      </c>
      <c r="E1659" s="8">
        <v>1505</v>
      </c>
      <c r="F1659" t="s">
        <v>8218</v>
      </c>
      <c r="G1659" t="s">
        <v>8224</v>
      </c>
      <c r="H1659" t="s">
        <v>8246</v>
      </c>
      <c r="I1659">
        <v>1433422793</v>
      </c>
      <c r="J1659">
        <v>1430830793</v>
      </c>
      <c r="K1659" t="b">
        <v>0</v>
      </c>
      <c r="L1659">
        <v>39</v>
      </c>
      <c r="M1659" t="b">
        <v>1</v>
      </c>
      <c r="N1659" t="s">
        <v>8269</v>
      </c>
      <c r="O1659" s="17">
        <f t="shared" si="104"/>
        <v>100</v>
      </c>
      <c r="P1659">
        <f t="shared" si="105"/>
        <v>38.590000000000003</v>
      </c>
      <c r="Q1659" s="12" t="s">
        <v>8315</v>
      </c>
      <c r="R1659" t="s">
        <v>8316</v>
      </c>
      <c r="S1659" s="15">
        <f t="shared" si="106"/>
        <v>42129.541585648149</v>
      </c>
      <c r="T1659" s="15">
        <f t="shared" si="107"/>
        <v>42159.541585648149</v>
      </c>
    </row>
    <row r="1660" spans="1:20" ht="48" x14ac:dyDescent="0.2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17">
        <f t="shared" si="104"/>
        <v>25</v>
      </c>
      <c r="P1660">
        <f t="shared" si="105"/>
        <v>91.82</v>
      </c>
      <c r="Q1660" s="12" t="s">
        <v>8308</v>
      </c>
      <c r="R1660" t="s">
        <v>8312</v>
      </c>
      <c r="S1660" s="15">
        <f t="shared" si="106"/>
        <v>42249.064722222218</v>
      </c>
      <c r="T1660" s="15">
        <f t="shared" si="107"/>
        <v>42278.208333333328</v>
      </c>
    </row>
    <row r="1661" spans="1:20" ht="48" x14ac:dyDescent="0.2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17">
        <f t="shared" si="104"/>
        <v>25</v>
      </c>
      <c r="P1661">
        <f t="shared" si="105"/>
        <v>50</v>
      </c>
      <c r="Q1661" s="12" t="s">
        <v>8308</v>
      </c>
      <c r="R1661" t="s">
        <v>8312</v>
      </c>
      <c r="S1661" s="15">
        <f t="shared" si="106"/>
        <v>42297.110300925924</v>
      </c>
      <c r="T1661" s="15">
        <f t="shared" si="107"/>
        <v>42316.5</v>
      </c>
    </row>
    <row r="1662" spans="1:20" ht="48" x14ac:dyDescent="0.2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17">
        <f t="shared" si="104"/>
        <v>25</v>
      </c>
      <c r="P1662">
        <f t="shared" si="105"/>
        <v>725.03</v>
      </c>
      <c r="Q1662" s="12" t="s">
        <v>8308</v>
      </c>
      <c r="R1662" t="s">
        <v>8314</v>
      </c>
      <c r="S1662" s="15">
        <f t="shared" si="106"/>
        <v>42327.490752314814</v>
      </c>
      <c r="T1662" s="15">
        <f t="shared" si="107"/>
        <v>42367.490752314814</v>
      </c>
    </row>
    <row r="1663" spans="1:20" ht="48" x14ac:dyDescent="0.2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17">
        <f t="shared" si="104"/>
        <v>25</v>
      </c>
      <c r="P1663">
        <f t="shared" si="105"/>
        <v>89.6</v>
      </c>
      <c r="Q1663" s="12" t="s">
        <v>8317</v>
      </c>
      <c r="R1663" t="s">
        <v>8319</v>
      </c>
      <c r="S1663" s="15">
        <f t="shared" si="106"/>
        <v>42652.964907407411</v>
      </c>
      <c r="T1663" s="15">
        <f t="shared" si="107"/>
        <v>42686.208333333328</v>
      </c>
    </row>
    <row r="1664" spans="1:20" ht="48" x14ac:dyDescent="0.2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17">
        <f t="shared" si="104"/>
        <v>25</v>
      </c>
      <c r="P1664">
        <f t="shared" si="105"/>
        <v>46.73</v>
      </c>
      <c r="Q1664" s="12" t="s">
        <v>8320</v>
      </c>
      <c r="R1664" t="s">
        <v>8322</v>
      </c>
      <c r="S1664" s="15">
        <f t="shared" si="106"/>
        <v>41365.904594907406</v>
      </c>
      <c r="T1664" s="15">
        <f t="shared" si="107"/>
        <v>41395.904594907406</v>
      </c>
    </row>
    <row r="1665" spans="1:20" ht="48" x14ac:dyDescent="0.2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17">
        <f t="shared" si="104"/>
        <v>25</v>
      </c>
      <c r="P1665">
        <f t="shared" si="105"/>
        <v>57.73</v>
      </c>
      <c r="Q1665" s="12" t="s">
        <v>8323</v>
      </c>
      <c r="R1665" t="s">
        <v>8345</v>
      </c>
      <c r="S1665" s="15">
        <f t="shared" si="106"/>
        <v>42801.43104166667</v>
      </c>
      <c r="T1665" s="15">
        <f t="shared" si="107"/>
        <v>42831.389374999999</v>
      </c>
    </row>
    <row r="1666" spans="1:20" ht="64" x14ac:dyDescent="0.2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17">
        <f t="shared" si="104"/>
        <v>25</v>
      </c>
      <c r="P1666">
        <f t="shared" si="105"/>
        <v>168.39</v>
      </c>
      <c r="Q1666" s="12" t="s">
        <v>8334</v>
      </c>
      <c r="R1666" t="s">
        <v>8335</v>
      </c>
      <c r="S1666" s="15">
        <f t="shared" si="106"/>
        <v>42082.575555555552</v>
      </c>
      <c r="T1666" s="15">
        <f t="shared" si="107"/>
        <v>42105.25</v>
      </c>
    </row>
    <row r="1667" spans="1:20" ht="48" x14ac:dyDescent="0.2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17">
        <f t="shared" si="104"/>
        <v>25</v>
      </c>
      <c r="P1667">
        <f t="shared" si="105"/>
        <v>58.18</v>
      </c>
      <c r="Q1667" s="12" t="s">
        <v>8315</v>
      </c>
      <c r="R1667" t="s">
        <v>8355</v>
      </c>
      <c r="S1667" s="15">
        <f t="shared" si="106"/>
        <v>41844.125115740739</v>
      </c>
      <c r="T1667" s="15">
        <f t="shared" si="107"/>
        <v>41879.125115740739</v>
      </c>
    </row>
    <row r="1668" spans="1:20" ht="32" x14ac:dyDescent="0.2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17">
        <f t="shared" si="104"/>
        <v>25</v>
      </c>
      <c r="P1668">
        <f t="shared" si="105"/>
        <v>41.67</v>
      </c>
      <c r="Q1668" s="12" t="s">
        <v>8315</v>
      </c>
      <c r="R1668" t="s">
        <v>8357</v>
      </c>
      <c r="S1668" s="15">
        <f t="shared" si="106"/>
        <v>42242.988680555558</v>
      </c>
      <c r="T1668" s="15">
        <f t="shared" si="107"/>
        <v>42272.988680555558</v>
      </c>
    </row>
    <row r="1669" spans="1:20" ht="32" x14ac:dyDescent="0.2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17">
        <f t="shared" si="104"/>
        <v>26</v>
      </c>
      <c r="P1669">
        <f t="shared" si="105"/>
        <v>87.31</v>
      </c>
      <c r="Q1669" s="12" t="s">
        <v>8308</v>
      </c>
      <c r="R1669" t="s">
        <v>8312</v>
      </c>
      <c r="S1669" s="15">
        <f t="shared" si="106"/>
        <v>41867.083368055559</v>
      </c>
      <c r="T1669" s="15">
        <f t="shared" si="107"/>
        <v>41897.083368055559</v>
      </c>
    </row>
    <row r="1670" spans="1:20" ht="48" x14ac:dyDescent="0.2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17">
        <f t="shared" si="104"/>
        <v>26</v>
      </c>
      <c r="P1670">
        <f t="shared" si="105"/>
        <v>133.25</v>
      </c>
      <c r="Q1670" s="12" t="s">
        <v>8317</v>
      </c>
      <c r="R1670" t="s">
        <v>8319</v>
      </c>
      <c r="S1670" s="15">
        <f t="shared" si="106"/>
        <v>42504.403877314813</v>
      </c>
      <c r="T1670" s="15">
        <f t="shared" si="107"/>
        <v>42549.403877314813</v>
      </c>
    </row>
    <row r="1671" spans="1:20" ht="48" x14ac:dyDescent="0.2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17">
        <f t="shared" si="104"/>
        <v>26</v>
      </c>
      <c r="P1671">
        <f t="shared" si="105"/>
        <v>150.65</v>
      </c>
      <c r="Q1671" s="12" t="s">
        <v>8317</v>
      </c>
      <c r="R1671" t="s">
        <v>8319</v>
      </c>
      <c r="S1671" s="15">
        <f t="shared" si="106"/>
        <v>41864.501516203702</v>
      </c>
      <c r="T1671" s="15">
        <f t="shared" si="107"/>
        <v>41899.501516203702</v>
      </c>
    </row>
    <row r="1672" spans="1:20" ht="48" x14ac:dyDescent="0.2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17">
        <f t="shared" si="104"/>
        <v>26</v>
      </c>
      <c r="P1672">
        <f t="shared" si="105"/>
        <v>13</v>
      </c>
      <c r="Q1672" s="12" t="s">
        <v>8331</v>
      </c>
      <c r="R1672" t="s">
        <v>8332</v>
      </c>
      <c r="S1672" s="15">
        <f t="shared" si="106"/>
        <v>41599.855682870373</v>
      </c>
      <c r="T1672" s="15">
        <f t="shared" si="107"/>
        <v>41629.855682870373</v>
      </c>
    </row>
    <row r="1673" spans="1:20" ht="48" x14ac:dyDescent="0.2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17">
        <f t="shared" si="104"/>
        <v>26</v>
      </c>
      <c r="P1673">
        <f t="shared" si="105"/>
        <v>90.62</v>
      </c>
      <c r="Q1673" s="12" t="s">
        <v>8317</v>
      </c>
      <c r="R1673" t="s">
        <v>8319</v>
      </c>
      <c r="S1673" s="15">
        <f t="shared" si="106"/>
        <v>42543.665601851855</v>
      </c>
      <c r="T1673" s="15">
        <f t="shared" si="107"/>
        <v>42572.729166666672</v>
      </c>
    </row>
    <row r="1674" spans="1:20" ht="48" x14ac:dyDescent="0.2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17">
        <f t="shared" si="104"/>
        <v>26</v>
      </c>
      <c r="P1674">
        <f t="shared" si="105"/>
        <v>65.97</v>
      </c>
      <c r="Q1674" s="12" t="s">
        <v>8323</v>
      </c>
      <c r="R1674" t="s">
        <v>8345</v>
      </c>
      <c r="S1674" s="15">
        <f t="shared" si="106"/>
        <v>42796.071643518517</v>
      </c>
      <c r="T1674" s="15">
        <f t="shared" si="107"/>
        <v>42826.166666666672</v>
      </c>
    </row>
    <row r="1675" spans="1:20" ht="48" x14ac:dyDescent="0.2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17">
        <f t="shared" si="104"/>
        <v>26</v>
      </c>
      <c r="P1675">
        <f t="shared" si="105"/>
        <v>59.04</v>
      </c>
      <c r="Q1675" s="12" t="s">
        <v>8336</v>
      </c>
      <c r="R1675" t="s">
        <v>8337</v>
      </c>
      <c r="S1675" s="15">
        <f t="shared" si="106"/>
        <v>42597.617418981477</v>
      </c>
      <c r="T1675" s="15">
        <f t="shared" si="107"/>
        <v>42628.617418981477</v>
      </c>
    </row>
    <row r="1676" spans="1:20" ht="48" x14ac:dyDescent="0.2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17">
        <f t="shared" si="104"/>
        <v>26</v>
      </c>
      <c r="P1676">
        <f t="shared" si="105"/>
        <v>218.33</v>
      </c>
      <c r="Q1676" s="12" t="s">
        <v>8336</v>
      </c>
      <c r="R1676" t="s">
        <v>8348</v>
      </c>
      <c r="S1676" s="15">
        <f t="shared" si="106"/>
        <v>41807.118495370371</v>
      </c>
      <c r="T1676" s="15">
        <f t="shared" si="107"/>
        <v>41852.118495370371</v>
      </c>
    </row>
    <row r="1677" spans="1:20" ht="48" x14ac:dyDescent="0.2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17">
        <f t="shared" si="104"/>
        <v>26</v>
      </c>
      <c r="P1677">
        <f t="shared" si="105"/>
        <v>116.56</v>
      </c>
      <c r="Q1677" s="12" t="s">
        <v>8334</v>
      </c>
      <c r="R1677" t="s">
        <v>8335</v>
      </c>
      <c r="S1677" s="15">
        <f t="shared" si="106"/>
        <v>42187.940081018518</v>
      </c>
      <c r="T1677" s="15">
        <f t="shared" si="107"/>
        <v>42218.916666666672</v>
      </c>
    </row>
    <row r="1678" spans="1:20" ht="64" x14ac:dyDescent="0.2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17">
        <f t="shared" si="104"/>
        <v>26</v>
      </c>
      <c r="P1678">
        <f t="shared" si="105"/>
        <v>93.67</v>
      </c>
      <c r="Q1678" s="12" t="s">
        <v>8320</v>
      </c>
      <c r="R1678" t="s">
        <v>8356</v>
      </c>
      <c r="S1678" s="15">
        <f t="shared" si="106"/>
        <v>41846.978078703702</v>
      </c>
      <c r="T1678" s="15">
        <f t="shared" si="107"/>
        <v>41876.978078703702</v>
      </c>
    </row>
    <row r="1679" spans="1:20" ht="48" x14ac:dyDescent="0.2">
      <c r="A1679">
        <v>3356</v>
      </c>
      <c r="B1679" s="3" t="s">
        <v>3355</v>
      </c>
      <c r="C1679" s="3" t="s">
        <v>7466</v>
      </c>
      <c r="D1679" s="6">
        <v>1500</v>
      </c>
      <c r="E1679" s="8">
        <v>1521</v>
      </c>
      <c r="F1679" t="s">
        <v>8218</v>
      </c>
      <c r="G1679" t="s">
        <v>8224</v>
      </c>
      <c r="H1679" t="s">
        <v>8246</v>
      </c>
      <c r="I1679">
        <v>1468611272</v>
      </c>
      <c r="J1679">
        <v>1466019272</v>
      </c>
      <c r="K1679" t="b">
        <v>0</v>
      </c>
      <c r="L1679">
        <v>27</v>
      </c>
      <c r="M1679" t="b">
        <v>1</v>
      </c>
      <c r="N1679" t="s">
        <v>8269</v>
      </c>
      <c r="O1679" s="17">
        <f t="shared" si="104"/>
        <v>101</v>
      </c>
      <c r="P1679">
        <f t="shared" si="105"/>
        <v>56.33</v>
      </c>
      <c r="Q1679" s="12" t="s">
        <v>8315</v>
      </c>
      <c r="R1679" t="s">
        <v>8316</v>
      </c>
      <c r="S1679" s="15">
        <f t="shared" si="106"/>
        <v>42536.815648148149</v>
      </c>
      <c r="T1679" s="15">
        <f t="shared" si="107"/>
        <v>42566.815648148149</v>
      </c>
    </row>
    <row r="1680" spans="1:20" ht="16" x14ac:dyDescent="0.2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17">
        <f t="shared" si="104"/>
        <v>27</v>
      </c>
      <c r="P1680">
        <f t="shared" si="105"/>
        <v>17.25</v>
      </c>
      <c r="Q1680" s="12" t="s">
        <v>8308</v>
      </c>
      <c r="R1680" t="s">
        <v>8314</v>
      </c>
      <c r="S1680" s="15">
        <f t="shared" si="106"/>
        <v>41801.120069444441</v>
      </c>
      <c r="T1680" s="15">
        <f t="shared" si="107"/>
        <v>41817.120069444441</v>
      </c>
    </row>
    <row r="1681" spans="1:20" ht="48" x14ac:dyDescent="0.2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17">
        <f t="shared" si="104"/>
        <v>27</v>
      </c>
      <c r="P1681">
        <f t="shared" si="105"/>
        <v>402.71</v>
      </c>
      <c r="Q1681" s="12" t="s">
        <v>8317</v>
      </c>
      <c r="R1681" t="s">
        <v>8318</v>
      </c>
      <c r="S1681" s="15">
        <f t="shared" si="106"/>
        <v>42283.592465277776</v>
      </c>
      <c r="T1681" s="15">
        <f t="shared" si="107"/>
        <v>42323.634131944447</v>
      </c>
    </row>
    <row r="1682" spans="1:20" ht="48" x14ac:dyDescent="0.2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17">
        <f t="shared" si="104"/>
        <v>27</v>
      </c>
      <c r="P1682">
        <f t="shared" si="105"/>
        <v>291.33</v>
      </c>
      <c r="Q1682" s="12" t="s">
        <v>8317</v>
      </c>
      <c r="R1682" t="s">
        <v>8319</v>
      </c>
      <c r="S1682" s="15">
        <f t="shared" si="106"/>
        <v>41813.662962962961</v>
      </c>
      <c r="T1682" s="15">
        <f t="shared" si="107"/>
        <v>41843.662962962961</v>
      </c>
    </row>
    <row r="1683" spans="1:20" ht="48" x14ac:dyDescent="0.2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17">
        <f t="shared" si="104"/>
        <v>27</v>
      </c>
      <c r="P1683">
        <f t="shared" si="105"/>
        <v>36.68</v>
      </c>
      <c r="Q1683" s="12" t="s">
        <v>8320</v>
      </c>
      <c r="R1683" t="s">
        <v>8339</v>
      </c>
      <c r="S1683" s="15">
        <f t="shared" si="106"/>
        <v>41796.531701388885</v>
      </c>
      <c r="T1683" s="15">
        <f t="shared" si="107"/>
        <v>41833.207638888889</v>
      </c>
    </row>
    <row r="1684" spans="1:20" ht="48" x14ac:dyDescent="0.2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17">
        <f t="shared" si="104"/>
        <v>27</v>
      </c>
      <c r="P1684">
        <f t="shared" si="105"/>
        <v>42.16</v>
      </c>
      <c r="Q1684" s="12" t="s">
        <v>8320</v>
      </c>
      <c r="R1684" t="s">
        <v>8356</v>
      </c>
      <c r="S1684" s="15">
        <f t="shared" si="106"/>
        <v>41850.781377314815</v>
      </c>
      <c r="T1684" s="15">
        <f t="shared" si="107"/>
        <v>41880.781377314815</v>
      </c>
    </row>
    <row r="1685" spans="1:20" ht="48" x14ac:dyDescent="0.2">
      <c r="A1685">
        <v>3501</v>
      </c>
      <c r="B1685" s="3" t="s">
        <v>3500</v>
      </c>
      <c r="C1685" s="3" t="s">
        <v>7611</v>
      </c>
      <c r="D1685" s="6">
        <v>1500</v>
      </c>
      <c r="E1685" s="8">
        <v>1510</v>
      </c>
      <c r="F1685" t="s">
        <v>8218</v>
      </c>
      <c r="G1685" t="s">
        <v>8224</v>
      </c>
      <c r="H1685" t="s">
        <v>8246</v>
      </c>
      <c r="I1685">
        <v>1441995595</v>
      </c>
      <c r="J1685">
        <v>1439835595</v>
      </c>
      <c r="K1685" t="b">
        <v>0</v>
      </c>
      <c r="L1685">
        <v>42</v>
      </c>
      <c r="M1685" t="b">
        <v>1</v>
      </c>
      <c r="N1685" t="s">
        <v>8269</v>
      </c>
      <c r="O1685" s="17">
        <f t="shared" si="104"/>
        <v>101</v>
      </c>
      <c r="P1685">
        <f t="shared" si="105"/>
        <v>35.950000000000003</v>
      </c>
      <c r="Q1685" s="12" t="s">
        <v>8315</v>
      </c>
      <c r="R1685" t="s">
        <v>8316</v>
      </c>
      <c r="S1685" s="15">
        <f t="shared" si="106"/>
        <v>42233.763831018514</v>
      </c>
      <c r="T1685" s="15">
        <f t="shared" si="107"/>
        <v>42258.763831018514</v>
      </c>
    </row>
    <row r="1686" spans="1:20" ht="48" x14ac:dyDescent="0.2">
      <c r="A1686">
        <v>3511</v>
      </c>
      <c r="B1686" s="3" t="s">
        <v>3510</v>
      </c>
      <c r="C1686" s="3" t="s">
        <v>7621</v>
      </c>
      <c r="D1686" s="6">
        <v>1500</v>
      </c>
      <c r="E1686" s="8">
        <v>1518</v>
      </c>
      <c r="F1686" t="s">
        <v>8218</v>
      </c>
      <c r="G1686" t="s">
        <v>8224</v>
      </c>
      <c r="H1686" t="s">
        <v>8246</v>
      </c>
      <c r="I1686">
        <v>1415385000</v>
      </c>
      <c r="J1686">
        <v>1413406695</v>
      </c>
      <c r="K1686" t="b">
        <v>0</v>
      </c>
      <c r="L1686">
        <v>19</v>
      </c>
      <c r="M1686" t="b">
        <v>1</v>
      </c>
      <c r="N1686" t="s">
        <v>8269</v>
      </c>
      <c r="O1686" s="17">
        <f t="shared" ref="O1686:O1749" si="108">ROUND(E1686/D1686*100,0)</f>
        <v>101</v>
      </c>
      <c r="P1686">
        <f t="shared" ref="P1686:P1749" si="109">IFERROR(ROUND(E1686/L1686, 2), 0)</f>
        <v>79.89</v>
      </c>
      <c r="Q1686" s="12" t="s">
        <v>8315</v>
      </c>
      <c r="R1686" t="s">
        <v>8316</v>
      </c>
      <c r="S1686" s="15">
        <f t="shared" ref="S1686:S1749" si="110">(((J1686/60/60/24)+DATE(1970,1,1)))</f>
        <v>41927.873784722222</v>
      </c>
      <c r="T1686" s="15">
        <f t="shared" ref="T1686:T1749" si="111">(((I1686/60/60/24)+DATE(1970,1,1)))</f>
        <v>41950.770833333336</v>
      </c>
    </row>
    <row r="1687" spans="1:20" ht="32" x14ac:dyDescent="0.2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17">
        <f t="shared" si="108"/>
        <v>27</v>
      </c>
      <c r="P1687">
        <f t="shared" si="109"/>
        <v>70.11</v>
      </c>
      <c r="Q1687" s="12" t="s">
        <v>8315</v>
      </c>
      <c r="R1687" t="s">
        <v>8355</v>
      </c>
      <c r="S1687" s="15">
        <f t="shared" si="110"/>
        <v>41885.595138888886</v>
      </c>
      <c r="T1687" s="15">
        <f t="shared" si="111"/>
        <v>41916.595138888886</v>
      </c>
    </row>
    <row r="1688" spans="1:20" ht="32" x14ac:dyDescent="0.2">
      <c r="A1688">
        <v>3658</v>
      </c>
      <c r="B1688" s="3" t="s">
        <v>3655</v>
      </c>
      <c r="C1688" s="3" t="s">
        <v>7768</v>
      </c>
      <c r="D1688" s="6">
        <v>1500</v>
      </c>
      <c r="E1688" s="8">
        <v>1510</v>
      </c>
      <c r="F1688" t="s">
        <v>8218</v>
      </c>
      <c r="G1688" t="s">
        <v>8223</v>
      </c>
      <c r="H1688" t="s">
        <v>8245</v>
      </c>
      <c r="I1688">
        <v>1404273540</v>
      </c>
      <c r="J1688">
        <v>1400272580</v>
      </c>
      <c r="K1688" t="b">
        <v>0</v>
      </c>
      <c r="L1688">
        <v>20</v>
      </c>
      <c r="M1688" t="b">
        <v>1</v>
      </c>
      <c r="N1688" t="s">
        <v>8269</v>
      </c>
      <c r="O1688" s="17">
        <f t="shared" si="108"/>
        <v>101</v>
      </c>
      <c r="P1688">
        <f t="shared" si="109"/>
        <v>75.5</v>
      </c>
      <c r="Q1688" s="12" t="s">
        <v>8315</v>
      </c>
      <c r="R1688" t="s">
        <v>8316</v>
      </c>
      <c r="S1688" s="15">
        <f t="shared" si="110"/>
        <v>41775.858564814815</v>
      </c>
      <c r="T1688" s="15">
        <f t="shared" si="111"/>
        <v>41822.165972222225</v>
      </c>
    </row>
    <row r="1689" spans="1:20" ht="32" x14ac:dyDescent="0.2">
      <c r="A1689">
        <v>3324</v>
      </c>
      <c r="B1689" s="3" t="s">
        <v>3324</v>
      </c>
      <c r="C1689" s="3" t="s">
        <v>7434</v>
      </c>
      <c r="D1689" s="6">
        <v>1500</v>
      </c>
      <c r="E1689" s="8">
        <v>1525</v>
      </c>
      <c r="F1689" t="s">
        <v>8218</v>
      </c>
      <c r="G1689" t="s">
        <v>8240</v>
      </c>
      <c r="H1689" t="s">
        <v>8248</v>
      </c>
      <c r="I1689">
        <v>1465135190</v>
      </c>
      <c r="J1689">
        <v>1463925590</v>
      </c>
      <c r="K1689" t="b">
        <v>0</v>
      </c>
      <c r="L1689">
        <v>10</v>
      </c>
      <c r="M1689" t="b">
        <v>1</v>
      </c>
      <c r="N1689" t="s">
        <v>8269</v>
      </c>
      <c r="O1689" s="17">
        <f t="shared" si="108"/>
        <v>102</v>
      </c>
      <c r="P1689">
        <f t="shared" si="109"/>
        <v>152.5</v>
      </c>
      <c r="Q1689" s="12" t="s">
        <v>8315</v>
      </c>
      <c r="R1689" t="s">
        <v>8316</v>
      </c>
      <c r="S1689" s="15">
        <f t="shared" si="110"/>
        <v>42512.58321759259</v>
      </c>
      <c r="T1689" s="15">
        <f t="shared" si="111"/>
        <v>42526.58321759259</v>
      </c>
    </row>
    <row r="1690" spans="1:20" ht="48" x14ac:dyDescent="0.2">
      <c r="A1690">
        <v>3390</v>
      </c>
      <c r="B1690" s="3" t="s">
        <v>3389</v>
      </c>
      <c r="C1690" s="3" t="s">
        <v>7500</v>
      </c>
      <c r="D1690" s="6">
        <v>1500</v>
      </c>
      <c r="E1690" s="8">
        <v>1536</v>
      </c>
      <c r="F1690" t="s">
        <v>8218</v>
      </c>
      <c r="G1690" t="s">
        <v>8223</v>
      </c>
      <c r="H1690" t="s">
        <v>8245</v>
      </c>
      <c r="I1690">
        <v>1405017345</v>
      </c>
      <c r="J1690">
        <v>1403721345</v>
      </c>
      <c r="K1690" t="b">
        <v>0</v>
      </c>
      <c r="L1690">
        <v>22</v>
      </c>
      <c r="M1690" t="b">
        <v>1</v>
      </c>
      <c r="N1690" t="s">
        <v>8269</v>
      </c>
      <c r="O1690" s="17">
        <f t="shared" si="108"/>
        <v>102</v>
      </c>
      <c r="P1690">
        <f t="shared" si="109"/>
        <v>69.819999999999993</v>
      </c>
      <c r="Q1690" s="12" t="s">
        <v>8315</v>
      </c>
      <c r="R1690" t="s">
        <v>8316</v>
      </c>
      <c r="S1690" s="15">
        <f t="shared" si="110"/>
        <v>41815.774826388886</v>
      </c>
      <c r="T1690" s="15">
        <f t="shared" si="111"/>
        <v>41830.774826388886</v>
      </c>
    </row>
    <row r="1691" spans="1:20" ht="48" x14ac:dyDescent="0.2">
      <c r="A1691">
        <v>3551</v>
      </c>
      <c r="B1691" s="3" t="s">
        <v>3550</v>
      </c>
      <c r="C1691" s="3" t="s">
        <v>7661</v>
      </c>
      <c r="D1691" s="6">
        <v>1500</v>
      </c>
      <c r="E1691" s="8">
        <v>1527.5</v>
      </c>
      <c r="F1691" t="s">
        <v>8218</v>
      </c>
      <c r="G1691" t="s">
        <v>8223</v>
      </c>
      <c r="H1691" t="s">
        <v>8245</v>
      </c>
      <c r="I1691">
        <v>1400796420</v>
      </c>
      <c r="J1691">
        <v>1398342170</v>
      </c>
      <c r="K1691" t="b">
        <v>0</v>
      </c>
      <c r="L1691">
        <v>25</v>
      </c>
      <c r="M1691" t="b">
        <v>1</v>
      </c>
      <c r="N1691" t="s">
        <v>8269</v>
      </c>
      <c r="O1691" s="17">
        <f t="shared" si="108"/>
        <v>102</v>
      </c>
      <c r="P1691">
        <f t="shared" si="109"/>
        <v>61.1</v>
      </c>
      <c r="Q1691" s="12" t="s">
        <v>8315</v>
      </c>
      <c r="R1691" t="s">
        <v>8316</v>
      </c>
      <c r="S1691" s="15">
        <f t="shared" si="110"/>
        <v>41753.515856481477</v>
      </c>
      <c r="T1691" s="15">
        <f t="shared" si="111"/>
        <v>41781.921527777777</v>
      </c>
    </row>
    <row r="1692" spans="1:20" ht="48" x14ac:dyDescent="0.2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17">
        <f t="shared" si="108"/>
        <v>28</v>
      </c>
      <c r="P1692">
        <f t="shared" si="109"/>
        <v>55.95</v>
      </c>
      <c r="Q1692" s="12" t="s">
        <v>8308</v>
      </c>
      <c r="R1692" t="s">
        <v>8311</v>
      </c>
      <c r="S1692" s="15">
        <f t="shared" si="110"/>
        <v>42047.762407407412</v>
      </c>
      <c r="T1692" s="15">
        <f t="shared" si="111"/>
        <v>42107.72074074074</v>
      </c>
    </row>
    <row r="1693" spans="1:20" ht="48" x14ac:dyDescent="0.2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17">
        <f t="shared" si="108"/>
        <v>28</v>
      </c>
      <c r="P1693">
        <f t="shared" si="109"/>
        <v>55.3</v>
      </c>
      <c r="Q1693" s="12" t="s">
        <v>8317</v>
      </c>
      <c r="R1693" t="s">
        <v>8319</v>
      </c>
      <c r="S1693" s="15">
        <f t="shared" si="110"/>
        <v>41971.866574074069</v>
      </c>
      <c r="T1693" s="15">
        <f t="shared" si="111"/>
        <v>42016.866574074069</v>
      </c>
    </row>
    <row r="1694" spans="1:20" ht="48" x14ac:dyDescent="0.2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17">
        <f t="shared" si="108"/>
        <v>28</v>
      </c>
      <c r="P1694">
        <f t="shared" si="109"/>
        <v>58.42</v>
      </c>
      <c r="Q1694" s="12" t="s">
        <v>8317</v>
      </c>
      <c r="R1694" t="s">
        <v>8319</v>
      </c>
      <c r="S1694" s="15">
        <f t="shared" si="110"/>
        <v>42356.750706018516</v>
      </c>
      <c r="T1694" s="15">
        <f t="shared" si="111"/>
        <v>42386.750706018516</v>
      </c>
    </row>
    <row r="1695" spans="1:20" ht="48" x14ac:dyDescent="0.2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17">
        <f t="shared" si="108"/>
        <v>28</v>
      </c>
      <c r="P1695">
        <f t="shared" si="109"/>
        <v>19.239999999999998</v>
      </c>
      <c r="Q1695" s="12" t="s">
        <v>8317</v>
      </c>
      <c r="R1695" t="s">
        <v>8319</v>
      </c>
      <c r="S1695" s="15">
        <f t="shared" si="110"/>
        <v>42373.712418981479</v>
      </c>
      <c r="T1695" s="15">
        <f t="shared" si="111"/>
        <v>42411.712418981479</v>
      </c>
    </row>
    <row r="1696" spans="1:20" ht="48" x14ac:dyDescent="0.2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17">
        <f t="shared" si="108"/>
        <v>28</v>
      </c>
      <c r="P1696">
        <f t="shared" si="109"/>
        <v>26.6</v>
      </c>
      <c r="Q1696" s="12" t="s">
        <v>8331</v>
      </c>
      <c r="R1696" t="s">
        <v>8332</v>
      </c>
      <c r="S1696" s="15">
        <f t="shared" si="110"/>
        <v>41948.771168981482</v>
      </c>
      <c r="T1696" s="15">
        <f t="shared" si="111"/>
        <v>41978.771168981482</v>
      </c>
    </row>
    <row r="1697" spans="1:20" ht="32" x14ac:dyDescent="0.2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17">
        <f t="shared" si="108"/>
        <v>28</v>
      </c>
      <c r="P1697">
        <f t="shared" si="109"/>
        <v>370.95</v>
      </c>
      <c r="Q1697" s="12" t="s">
        <v>8331</v>
      </c>
      <c r="R1697" t="s">
        <v>8332</v>
      </c>
      <c r="S1697" s="15">
        <f t="shared" si="110"/>
        <v>42694.98128472222</v>
      </c>
      <c r="T1697" s="15">
        <f t="shared" si="111"/>
        <v>42727.332638888889</v>
      </c>
    </row>
    <row r="1698" spans="1:20" ht="48" x14ac:dyDescent="0.2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17">
        <f t="shared" si="108"/>
        <v>28</v>
      </c>
      <c r="P1698">
        <f t="shared" si="109"/>
        <v>167.15</v>
      </c>
      <c r="Q1698" s="12" t="s">
        <v>8317</v>
      </c>
      <c r="R1698" t="s">
        <v>8354</v>
      </c>
      <c r="S1698" s="15">
        <f t="shared" si="110"/>
        <v>41912.541655092595</v>
      </c>
      <c r="T1698" s="15">
        <f t="shared" si="111"/>
        <v>41941.947916666664</v>
      </c>
    </row>
    <row r="1699" spans="1:20" ht="48" x14ac:dyDescent="0.2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17">
        <f t="shared" si="108"/>
        <v>28</v>
      </c>
      <c r="P1699">
        <f t="shared" si="109"/>
        <v>84.9</v>
      </c>
      <c r="Q1699" s="12" t="s">
        <v>8334</v>
      </c>
      <c r="R1699" t="s">
        <v>8335</v>
      </c>
      <c r="S1699" s="15">
        <f t="shared" si="110"/>
        <v>41932.871990740743</v>
      </c>
      <c r="T1699" s="15">
        <f t="shared" si="111"/>
        <v>41965.249305555553</v>
      </c>
    </row>
    <row r="1700" spans="1:20" ht="48" x14ac:dyDescent="0.2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17">
        <f t="shared" si="108"/>
        <v>28</v>
      </c>
      <c r="P1700">
        <f t="shared" si="109"/>
        <v>35</v>
      </c>
      <c r="Q1700" s="12" t="s">
        <v>8320</v>
      </c>
      <c r="R1700" t="s">
        <v>8356</v>
      </c>
      <c r="S1700" s="15">
        <f t="shared" si="110"/>
        <v>41044.64811342593</v>
      </c>
      <c r="T1700" s="15">
        <f t="shared" si="111"/>
        <v>41076.131944444445</v>
      </c>
    </row>
    <row r="1701" spans="1:20" ht="48" x14ac:dyDescent="0.2">
      <c r="A1701">
        <v>3388</v>
      </c>
      <c r="B1701" s="3" t="s">
        <v>3387</v>
      </c>
      <c r="C1701" s="3" t="s">
        <v>7498</v>
      </c>
      <c r="D1701" s="6">
        <v>1500</v>
      </c>
      <c r="E1701" s="8">
        <v>1557</v>
      </c>
      <c r="F1701" t="s">
        <v>8218</v>
      </c>
      <c r="G1701" t="s">
        <v>8224</v>
      </c>
      <c r="H1701" t="s">
        <v>8246</v>
      </c>
      <c r="I1701">
        <v>1434625441</v>
      </c>
      <c r="J1701">
        <v>1432033441</v>
      </c>
      <c r="K1701" t="b">
        <v>0</v>
      </c>
      <c r="L1701">
        <v>45</v>
      </c>
      <c r="M1701" t="b">
        <v>1</v>
      </c>
      <c r="N1701" t="s">
        <v>8269</v>
      </c>
      <c r="O1701" s="17">
        <f t="shared" si="108"/>
        <v>104</v>
      </c>
      <c r="P1701">
        <f t="shared" si="109"/>
        <v>34.6</v>
      </c>
      <c r="Q1701" s="12" t="s">
        <v>8315</v>
      </c>
      <c r="R1701" t="s">
        <v>8316</v>
      </c>
      <c r="S1701" s="15">
        <f t="shared" si="110"/>
        <v>42143.461122685185</v>
      </c>
      <c r="T1701" s="15">
        <f t="shared" si="111"/>
        <v>42173.461122685185</v>
      </c>
    </row>
    <row r="1702" spans="1:20" ht="48" x14ac:dyDescent="0.2">
      <c r="A1702">
        <v>3396</v>
      </c>
      <c r="B1702" s="3" t="s">
        <v>3395</v>
      </c>
      <c r="C1702" s="3" t="s">
        <v>7506</v>
      </c>
      <c r="D1702" s="6">
        <v>1500</v>
      </c>
      <c r="E1702" s="8">
        <v>1565</v>
      </c>
      <c r="F1702" t="s">
        <v>8218</v>
      </c>
      <c r="G1702" t="s">
        <v>8223</v>
      </c>
      <c r="H1702" t="s">
        <v>8245</v>
      </c>
      <c r="I1702">
        <v>1401595140</v>
      </c>
      <c r="J1702">
        <v>1399286589</v>
      </c>
      <c r="K1702" t="b">
        <v>0</v>
      </c>
      <c r="L1702">
        <v>28</v>
      </c>
      <c r="M1702" t="b">
        <v>1</v>
      </c>
      <c r="N1702" t="s">
        <v>8269</v>
      </c>
      <c r="O1702" s="17">
        <f t="shared" si="108"/>
        <v>104</v>
      </c>
      <c r="P1702">
        <f t="shared" si="109"/>
        <v>55.89</v>
      </c>
      <c r="Q1702" s="12" t="s">
        <v>8315</v>
      </c>
      <c r="R1702" t="s">
        <v>8316</v>
      </c>
      <c r="S1702" s="15">
        <f t="shared" si="110"/>
        <v>41764.44663194444</v>
      </c>
      <c r="T1702" s="15">
        <f t="shared" si="111"/>
        <v>41791.165972222225</v>
      </c>
    </row>
    <row r="1703" spans="1:20" ht="48" x14ac:dyDescent="0.2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17">
        <f t="shared" si="108"/>
        <v>29</v>
      </c>
      <c r="P1703">
        <f t="shared" si="109"/>
        <v>85</v>
      </c>
      <c r="Q1703" s="12" t="s">
        <v>8317</v>
      </c>
      <c r="R1703" t="s">
        <v>8319</v>
      </c>
      <c r="S1703" s="15">
        <f t="shared" si="110"/>
        <v>42506.709722222222</v>
      </c>
      <c r="T1703" s="15">
        <f t="shared" si="111"/>
        <v>42540.340277777781</v>
      </c>
    </row>
    <row r="1704" spans="1:20" ht="48" x14ac:dyDescent="0.2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17">
        <f t="shared" si="108"/>
        <v>29</v>
      </c>
      <c r="P1704">
        <f t="shared" si="109"/>
        <v>43.98</v>
      </c>
      <c r="Q1704" s="12" t="s">
        <v>8331</v>
      </c>
      <c r="R1704" t="s">
        <v>8332</v>
      </c>
      <c r="S1704" s="15">
        <f t="shared" si="110"/>
        <v>42353.16679398148</v>
      </c>
      <c r="T1704" s="15">
        <f t="shared" si="111"/>
        <v>42383.16679398148</v>
      </c>
    </row>
    <row r="1705" spans="1:20" ht="32" x14ac:dyDescent="0.2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17">
        <f t="shared" si="108"/>
        <v>29</v>
      </c>
      <c r="P1705">
        <f t="shared" si="109"/>
        <v>61.04</v>
      </c>
      <c r="Q1705" s="12" t="s">
        <v>8323</v>
      </c>
      <c r="R1705" t="s">
        <v>8338</v>
      </c>
      <c r="S1705" s="15">
        <f t="shared" si="110"/>
        <v>40754.729259259257</v>
      </c>
      <c r="T1705" s="15">
        <f t="shared" si="111"/>
        <v>40814.729259259257</v>
      </c>
    </row>
    <row r="1706" spans="1:20" ht="48" x14ac:dyDescent="0.2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17">
        <f t="shared" si="108"/>
        <v>29</v>
      </c>
      <c r="P1706">
        <f t="shared" si="109"/>
        <v>26.27</v>
      </c>
      <c r="Q1706" s="12" t="s">
        <v>8336</v>
      </c>
      <c r="R1706" t="s">
        <v>8341</v>
      </c>
      <c r="S1706" s="15">
        <f t="shared" si="110"/>
        <v>41839.212951388887</v>
      </c>
      <c r="T1706" s="15">
        <f t="shared" si="111"/>
        <v>41899.212951388887</v>
      </c>
    </row>
    <row r="1707" spans="1:20" ht="48" x14ac:dyDescent="0.2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17">
        <f t="shared" si="108"/>
        <v>29</v>
      </c>
      <c r="P1707">
        <f t="shared" si="109"/>
        <v>44.48</v>
      </c>
      <c r="Q1707" s="12" t="s">
        <v>8336</v>
      </c>
      <c r="R1707" t="s">
        <v>8343</v>
      </c>
      <c r="S1707" s="15">
        <f t="shared" si="110"/>
        <v>42433.726168981477</v>
      </c>
      <c r="T1707" s="15">
        <f t="shared" si="111"/>
        <v>42463.68450231482</v>
      </c>
    </row>
    <row r="1708" spans="1:20" ht="16" x14ac:dyDescent="0.2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17">
        <f t="shared" si="108"/>
        <v>29</v>
      </c>
      <c r="P1708">
        <f t="shared" si="109"/>
        <v>34.22</v>
      </c>
      <c r="Q1708" s="12" t="s">
        <v>8331</v>
      </c>
      <c r="R1708" t="s">
        <v>8332</v>
      </c>
      <c r="S1708" s="15">
        <f t="shared" si="110"/>
        <v>42045.50535879629</v>
      </c>
      <c r="T1708" s="15">
        <f t="shared" si="111"/>
        <v>42075.463692129633</v>
      </c>
    </row>
    <row r="1709" spans="1:20" ht="32" x14ac:dyDescent="0.2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17">
        <f t="shared" si="108"/>
        <v>29</v>
      </c>
      <c r="P1709">
        <f t="shared" si="109"/>
        <v>60</v>
      </c>
      <c r="Q1709" s="12" t="s">
        <v>8317</v>
      </c>
      <c r="R1709" t="s">
        <v>8318</v>
      </c>
      <c r="S1709" s="15">
        <f t="shared" si="110"/>
        <v>41954.688310185185</v>
      </c>
      <c r="T1709" s="15">
        <f t="shared" si="111"/>
        <v>41984.688310185185</v>
      </c>
    </row>
    <row r="1710" spans="1:20" ht="48" x14ac:dyDescent="0.2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17">
        <f t="shared" si="108"/>
        <v>29</v>
      </c>
      <c r="P1710">
        <f t="shared" si="109"/>
        <v>40.61</v>
      </c>
      <c r="Q1710" s="12" t="s">
        <v>8320</v>
      </c>
      <c r="R1710" t="s">
        <v>8356</v>
      </c>
      <c r="S1710" s="15">
        <f t="shared" si="110"/>
        <v>41030.719756944447</v>
      </c>
      <c r="T1710" s="15">
        <f t="shared" si="111"/>
        <v>41044.719756944447</v>
      </c>
    </row>
    <row r="1711" spans="1:20" ht="48" x14ac:dyDescent="0.2">
      <c r="A1711">
        <v>3543</v>
      </c>
      <c r="B1711" s="3" t="s">
        <v>3542</v>
      </c>
      <c r="C1711" s="3" t="s">
        <v>7653</v>
      </c>
      <c r="D1711" s="6">
        <v>1500</v>
      </c>
      <c r="E1711" s="8">
        <v>1570</v>
      </c>
      <c r="F1711" t="s">
        <v>8218</v>
      </c>
      <c r="G1711" t="s">
        <v>8235</v>
      </c>
      <c r="H1711" t="s">
        <v>8248</v>
      </c>
      <c r="I1711">
        <v>1435255659</v>
      </c>
      <c r="J1711">
        <v>1432663659</v>
      </c>
      <c r="K1711" t="b">
        <v>0</v>
      </c>
      <c r="L1711">
        <v>29</v>
      </c>
      <c r="M1711" t="b">
        <v>1</v>
      </c>
      <c r="N1711" t="s">
        <v>8269</v>
      </c>
      <c r="O1711" s="17">
        <f t="shared" si="108"/>
        <v>105</v>
      </c>
      <c r="P1711">
        <f t="shared" si="109"/>
        <v>54.14</v>
      </c>
      <c r="Q1711" s="12" t="s">
        <v>8315</v>
      </c>
      <c r="R1711" t="s">
        <v>8316</v>
      </c>
      <c r="S1711" s="15">
        <f t="shared" si="110"/>
        <v>42150.755312499998</v>
      </c>
      <c r="T1711" s="15">
        <f t="shared" si="111"/>
        <v>42180.755312499998</v>
      </c>
    </row>
    <row r="1712" spans="1:20" ht="48" x14ac:dyDescent="0.2">
      <c r="A1712">
        <v>3330</v>
      </c>
      <c r="B1712" s="3" t="s">
        <v>3330</v>
      </c>
      <c r="C1712" s="3" t="s">
        <v>7440</v>
      </c>
      <c r="D1712" s="6">
        <v>1500</v>
      </c>
      <c r="E1712" s="8">
        <v>1594</v>
      </c>
      <c r="F1712" t="s">
        <v>8218</v>
      </c>
      <c r="G1712" t="s">
        <v>8224</v>
      </c>
      <c r="H1712" t="s">
        <v>8246</v>
      </c>
      <c r="I1712">
        <v>1427919468</v>
      </c>
      <c r="J1712">
        <v>1425331068</v>
      </c>
      <c r="K1712" t="b">
        <v>0</v>
      </c>
      <c r="L1712">
        <v>69</v>
      </c>
      <c r="M1712" t="b">
        <v>1</v>
      </c>
      <c r="N1712" t="s">
        <v>8269</v>
      </c>
      <c r="O1712" s="17">
        <f t="shared" si="108"/>
        <v>106</v>
      </c>
      <c r="P1712">
        <f t="shared" si="109"/>
        <v>23.1</v>
      </c>
      <c r="Q1712" s="12" t="s">
        <v>8315</v>
      </c>
      <c r="R1712" t="s">
        <v>8316</v>
      </c>
      <c r="S1712" s="15">
        <f t="shared" si="110"/>
        <v>42065.887361111112</v>
      </c>
      <c r="T1712" s="15">
        <f t="shared" si="111"/>
        <v>42095.845694444448</v>
      </c>
    </row>
    <row r="1713" spans="1:20" ht="48" x14ac:dyDescent="0.2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17">
        <f t="shared" si="108"/>
        <v>30</v>
      </c>
      <c r="P1713">
        <f t="shared" si="109"/>
        <v>93.25</v>
      </c>
      <c r="Q1713" s="12" t="s">
        <v>8308</v>
      </c>
      <c r="R1713" t="s">
        <v>8312</v>
      </c>
      <c r="S1713" s="15">
        <f t="shared" si="110"/>
        <v>41973.847962962958</v>
      </c>
      <c r="T1713" s="15">
        <f t="shared" si="111"/>
        <v>42033.847962962958</v>
      </c>
    </row>
    <row r="1714" spans="1:20" ht="48" x14ac:dyDescent="0.2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17">
        <f t="shared" si="108"/>
        <v>30</v>
      </c>
      <c r="P1714">
        <f t="shared" si="109"/>
        <v>50.67</v>
      </c>
      <c r="Q1714" s="12" t="s">
        <v>8323</v>
      </c>
      <c r="R1714" t="s">
        <v>8326</v>
      </c>
      <c r="S1714" s="15">
        <f t="shared" si="110"/>
        <v>41733.737083333333</v>
      </c>
      <c r="T1714" s="15">
        <f t="shared" si="111"/>
        <v>41763.25</v>
      </c>
    </row>
    <row r="1715" spans="1:20" ht="48" x14ac:dyDescent="0.2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17">
        <f t="shared" si="108"/>
        <v>30</v>
      </c>
      <c r="P1715">
        <f t="shared" si="109"/>
        <v>171.79</v>
      </c>
      <c r="Q1715" s="12" t="s">
        <v>8317</v>
      </c>
      <c r="R1715" t="s">
        <v>8319</v>
      </c>
      <c r="S1715" s="15">
        <f t="shared" si="110"/>
        <v>42574.667650462965</v>
      </c>
      <c r="T1715" s="15">
        <f t="shared" si="111"/>
        <v>42605.870833333334</v>
      </c>
    </row>
    <row r="1716" spans="1:20" ht="48" x14ac:dyDescent="0.2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17">
        <f t="shared" si="108"/>
        <v>30</v>
      </c>
      <c r="P1716">
        <f t="shared" si="109"/>
        <v>134.55000000000001</v>
      </c>
      <c r="Q1716" s="12" t="s">
        <v>8317</v>
      </c>
      <c r="R1716" t="s">
        <v>8319</v>
      </c>
      <c r="S1716" s="15">
        <f t="shared" si="110"/>
        <v>42325.684189814812</v>
      </c>
      <c r="T1716" s="15">
        <f t="shared" si="111"/>
        <v>42355.249305555553</v>
      </c>
    </row>
    <row r="1717" spans="1:20" ht="48" x14ac:dyDescent="0.2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17">
        <f t="shared" si="108"/>
        <v>30</v>
      </c>
      <c r="P1717">
        <f t="shared" si="109"/>
        <v>51.29</v>
      </c>
      <c r="Q1717" s="12" t="s">
        <v>8331</v>
      </c>
      <c r="R1717" t="s">
        <v>8332</v>
      </c>
      <c r="S1717" s="15">
        <f t="shared" si="110"/>
        <v>41575.237430555557</v>
      </c>
      <c r="T1717" s="15">
        <f t="shared" si="111"/>
        <v>41605.279097222221</v>
      </c>
    </row>
    <row r="1718" spans="1:20" ht="48" x14ac:dyDescent="0.2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17">
        <f t="shared" si="108"/>
        <v>30</v>
      </c>
      <c r="P1718">
        <f t="shared" si="109"/>
        <v>237</v>
      </c>
      <c r="Q1718" s="12" t="s">
        <v>8315</v>
      </c>
      <c r="R1718" t="s">
        <v>8355</v>
      </c>
      <c r="S1718" s="15">
        <f t="shared" si="110"/>
        <v>42006.908692129626</v>
      </c>
      <c r="T1718" s="15">
        <f t="shared" si="111"/>
        <v>42038.083333333328</v>
      </c>
    </row>
    <row r="1719" spans="1:20" ht="48" x14ac:dyDescent="0.2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17">
        <f t="shared" si="108"/>
        <v>30</v>
      </c>
      <c r="P1719">
        <f t="shared" si="109"/>
        <v>50.56</v>
      </c>
      <c r="Q1719" s="12" t="s">
        <v>8315</v>
      </c>
      <c r="R1719" t="s">
        <v>8357</v>
      </c>
      <c r="S1719" s="15">
        <f t="shared" si="110"/>
        <v>42090.909016203703</v>
      </c>
      <c r="T1719" s="15">
        <f t="shared" si="111"/>
        <v>42097.909016203703</v>
      </c>
    </row>
    <row r="1720" spans="1:20" ht="48" x14ac:dyDescent="0.2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17">
        <f t="shared" si="108"/>
        <v>31</v>
      </c>
      <c r="P1720">
        <f t="shared" si="109"/>
        <v>124.92</v>
      </c>
      <c r="Q1720" s="12" t="s">
        <v>8317</v>
      </c>
      <c r="R1720" t="s">
        <v>8319</v>
      </c>
      <c r="S1720" s="15">
        <f t="shared" si="110"/>
        <v>42668.726701388892</v>
      </c>
      <c r="T1720" s="15">
        <f t="shared" si="111"/>
        <v>42698.768368055549</v>
      </c>
    </row>
    <row r="1721" spans="1:20" ht="48" x14ac:dyDescent="0.2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17">
        <f t="shared" si="108"/>
        <v>31</v>
      </c>
      <c r="P1721">
        <f t="shared" si="109"/>
        <v>21.47</v>
      </c>
      <c r="Q1721" s="12" t="s">
        <v>8323</v>
      </c>
      <c r="R1721" t="s">
        <v>8326</v>
      </c>
      <c r="S1721" s="15">
        <f t="shared" si="110"/>
        <v>41037.829918981479</v>
      </c>
      <c r="T1721" s="15">
        <f t="shared" si="111"/>
        <v>41058.829918981479</v>
      </c>
    </row>
    <row r="1722" spans="1:20" ht="48" x14ac:dyDescent="0.2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17">
        <f t="shared" si="108"/>
        <v>31</v>
      </c>
      <c r="P1722">
        <f t="shared" si="109"/>
        <v>231.75</v>
      </c>
      <c r="Q1722" s="12" t="s">
        <v>8323</v>
      </c>
      <c r="R1722" t="s">
        <v>8326</v>
      </c>
      <c r="S1722" s="15">
        <f t="shared" si="110"/>
        <v>40847.171018518515</v>
      </c>
      <c r="T1722" s="15">
        <f t="shared" si="111"/>
        <v>40889.212685185186</v>
      </c>
    </row>
    <row r="1723" spans="1:20" ht="32" x14ac:dyDescent="0.2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17">
        <f t="shared" si="108"/>
        <v>31</v>
      </c>
      <c r="P1723">
        <f t="shared" si="109"/>
        <v>191.25</v>
      </c>
      <c r="Q1723" s="12" t="s">
        <v>8317</v>
      </c>
      <c r="R1723" t="s">
        <v>8319</v>
      </c>
      <c r="S1723" s="15">
        <f t="shared" si="110"/>
        <v>41955.002488425926</v>
      </c>
      <c r="T1723" s="15">
        <f t="shared" si="111"/>
        <v>42005.002488425926</v>
      </c>
    </row>
    <row r="1724" spans="1:20" ht="48" x14ac:dyDescent="0.2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17">
        <f t="shared" si="108"/>
        <v>31</v>
      </c>
      <c r="P1724">
        <f t="shared" si="109"/>
        <v>102.02</v>
      </c>
      <c r="Q1724" s="12" t="s">
        <v>8317</v>
      </c>
      <c r="R1724" t="s">
        <v>8319</v>
      </c>
      <c r="S1724" s="15">
        <f t="shared" si="110"/>
        <v>42402.709652777776</v>
      </c>
      <c r="T1724" s="15">
        <f t="shared" si="111"/>
        <v>42432.709652777776</v>
      </c>
    </row>
    <row r="1725" spans="1:20" ht="48" x14ac:dyDescent="0.2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17">
        <f t="shared" si="108"/>
        <v>31</v>
      </c>
      <c r="P1725">
        <f t="shared" si="109"/>
        <v>47.11</v>
      </c>
      <c r="Q1725" s="12" t="s">
        <v>8320</v>
      </c>
      <c r="R1725" t="s">
        <v>8322</v>
      </c>
      <c r="S1725" s="15">
        <f t="shared" si="110"/>
        <v>41520.561041666668</v>
      </c>
      <c r="T1725" s="15">
        <f t="shared" si="111"/>
        <v>41549.561041666668</v>
      </c>
    </row>
    <row r="1726" spans="1:20" ht="48" x14ac:dyDescent="0.2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17">
        <f t="shared" si="108"/>
        <v>31</v>
      </c>
      <c r="P1726">
        <f t="shared" si="109"/>
        <v>80.13</v>
      </c>
      <c r="Q1726" s="12" t="s">
        <v>8323</v>
      </c>
      <c r="R1726" t="s">
        <v>8345</v>
      </c>
      <c r="S1726" s="15">
        <f t="shared" si="110"/>
        <v>42802.046817129631</v>
      </c>
      <c r="T1726" s="15">
        <f t="shared" si="111"/>
        <v>42835.84375</v>
      </c>
    </row>
    <row r="1727" spans="1:20" ht="48" x14ac:dyDescent="0.2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17">
        <f t="shared" si="108"/>
        <v>31</v>
      </c>
      <c r="P1727">
        <f t="shared" si="109"/>
        <v>71.87</v>
      </c>
      <c r="Q1727" s="12" t="s">
        <v>8336</v>
      </c>
      <c r="R1727" t="s">
        <v>8337</v>
      </c>
      <c r="S1727" s="15">
        <f t="shared" si="110"/>
        <v>42018.071550925932</v>
      </c>
      <c r="T1727" s="15">
        <f t="shared" si="111"/>
        <v>42049.071550925932</v>
      </c>
    </row>
    <row r="1728" spans="1:20" ht="64" x14ac:dyDescent="0.2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17">
        <f t="shared" si="108"/>
        <v>31</v>
      </c>
      <c r="P1728">
        <f t="shared" si="109"/>
        <v>66.14</v>
      </c>
      <c r="Q1728" s="12" t="s">
        <v>8315</v>
      </c>
      <c r="R1728" t="s">
        <v>8357</v>
      </c>
      <c r="S1728" s="15">
        <f t="shared" si="110"/>
        <v>41975.700636574074</v>
      </c>
      <c r="T1728" s="15">
        <f t="shared" si="111"/>
        <v>42005.700636574074</v>
      </c>
    </row>
    <row r="1729" spans="1:20" ht="48" x14ac:dyDescent="0.2">
      <c r="A1729">
        <v>3393</v>
      </c>
      <c r="B1729" s="3" t="s">
        <v>3392</v>
      </c>
      <c r="C1729" s="3" t="s">
        <v>7503</v>
      </c>
      <c r="D1729" s="6">
        <v>1500</v>
      </c>
      <c r="E1729" s="8">
        <v>1587</v>
      </c>
      <c r="F1729" t="s">
        <v>8218</v>
      </c>
      <c r="G1729" t="s">
        <v>8223</v>
      </c>
      <c r="H1729" t="s">
        <v>8245</v>
      </c>
      <c r="I1729">
        <v>1415234760</v>
      </c>
      <c r="J1729">
        <v>1413065230</v>
      </c>
      <c r="K1729" t="b">
        <v>0</v>
      </c>
      <c r="L1729">
        <v>44</v>
      </c>
      <c r="M1729" t="b">
        <v>1</v>
      </c>
      <c r="N1729" t="s">
        <v>8269</v>
      </c>
      <c r="O1729" s="17">
        <f t="shared" si="108"/>
        <v>106</v>
      </c>
      <c r="P1729">
        <f t="shared" si="109"/>
        <v>36.07</v>
      </c>
      <c r="Q1729" s="12" t="s">
        <v>8315</v>
      </c>
      <c r="R1729" t="s">
        <v>8316</v>
      </c>
      <c r="S1729" s="15">
        <f t="shared" si="110"/>
        <v>41923.921643518523</v>
      </c>
      <c r="T1729" s="15">
        <f t="shared" si="111"/>
        <v>41949.031944444447</v>
      </c>
    </row>
    <row r="1730" spans="1:20" ht="48" x14ac:dyDescent="0.2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17">
        <f t="shared" si="108"/>
        <v>32</v>
      </c>
      <c r="P1730">
        <f t="shared" si="109"/>
        <v>800.7</v>
      </c>
      <c r="Q1730" s="12" t="s">
        <v>8317</v>
      </c>
      <c r="R1730" t="s">
        <v>8319</v>
      </c>
      <c r="S1730" s="15">
        <f t="shared" si="110"/>
        <v>42669.802303240736</v>
      </c>
      <c r="T1730" s="15">
        <f t="shared" si="111"/>
        <v>42704.843969907408</v>
      </c>
    </row>
    <row r="1731" spans="1:20" ht="48" x14ac:dyDescent="0.2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17">
        <f t="shared" si="108"/>
        <v>32</v>
      </c>
      <c r="P1731">
        <f t="shared" si="109"/>
        <v>115.55</v>
      </c>
      <c r="Q1731" s="12" t="s">
        <v>8320</v>
      </c>
      <c r="R1731" t="s">
        <v>8339</v>
      </c>
      <c r="S1731" s="15">
        <f t="shared" si="110"/>
        <v>42304.210833333331</v>
      </c>
      <c r="T1731" s="15">
        <f t="shared" si="111"/>
        <v>42334.252500000002</v>
      </c>
    </row>
    <row r="1732" spans="1:20" ht="48" x14ac:dyDescent="0.2">
      <c r="A1732">
        <v>1286</v>
      </c>
      <c r="B1732" s="3" t="s">
        <v>1287</v>
      </c>
      <c r="C1732" s="3" t="s">
        <v>5396</v>
      </c>
      <c r="D1732" s="6">
        <v>1500</v>
      </c>
      <c r="E1732" s="8">
        <v>1625</v>
      </c>
      <c r="F1732" t="s">
        <v>8218</v>
      </c>
      <c r="G1732" t="s">
        <v>8224</v>
      </c>
      <c r="H1732" t="s">
        <v>8246</v>
      </c>
      <c r="I1732">
        <v>1424181600</v>
      </c>
      <c r="J1732">
        <v>1423041227</v>
      </c>
      <c r="K1732" t="b">
        <v>0</v>
      </c>
      <c r="L1732">
        <v>20</v>
      </c>
      <c r="M1732" t="b">
        <v>1</v>
      </c>
      <c r="N1732" t="s">
        <v>8269</v>
      </c>
      <c r="O1732" s="17">
        <f t="shared" si="108"/>
        <v>108</v>
      </c>
      <c r="P1732">
        <f t="shared" si="109"/>
        <v>81.25</v>
      </c>
      <c r="Q1732" s="12" t="s">
        <v>8315</v>
      </c>
      <c r="R1732" t="s">
        <v>8316</v>
      </c>
      <c r="S1732" s="15">
        <f t="shared" si="110"/>
        <v>42039.384571759263</v>
      </c>
      <c r="T1732" s="15">
        <f t="shared" si="111"/>
        <v>42052.583333333328</v>
      </c>
    </row>
    <row r="1733" spans="1:20" ht="48" x14ac:dyDescent="0.2">
      <c r="A1733">
        <v>2814</v>
      </c>
      <c r="B1733" s="3" t="s">
        <v>2814</v>
      </c>
      <c r="C1733" s="3" t="s">
        <v>6924</v>
      </c>
      <c r="D1733" s="6">
        <v>1500</v>
      </c>
      <c r="E1733" s="8">
        <v>1616</v>
      </c>
      <c r="F1733" t="s">
        <v>8218</v>
      </c>
      <c r="G1733" t="s">
        <v>8224</v>
      </c>
      <c r="H1733" t="s">
        <v>8246</v>
      </c>
      <c r="I1733">
        <v>1431164115</v>
      </c>
      <c r="J1733">
        <v>1428572115</v>
      </c>
      <c r="K1733" t="b">
        <v>0</v>
      </c>
      <c r="L1733">
        <v>64</v>
      </c>
      <c r="M1733" t="b">
        <v>1</v>
      </c>
      <c r="N1733" t="s">
        <v>8269</v>
      </c>
      <c r="O1733" s="17">
        <f t="shared" si="108"/>
        <v>108</v>
      </c>
      <c r="P1733">
        <f t="shared" si="109"/>
        <v>25.25</v>
      </c>
      <c r="Q1733" s="12" t="s">
        <v>8315</v>
      </c>
      <c r="R1733" t="s">
        <v>8316</v>
      </c>
      <c r="S1733" s="15">
        <f t="shared" si="110"/>
        <v>42103.399479166663</v>
      </c>
      <c r="T1733" s="15">
        <f t="shared" si="111"/>
        <v>42133.399479166663</v>
      </c>
    </row>
    <row r="1734" spans="1:20" ht="48" x14ac:dyDescent="0.2">
      <c r="A1734">
        <v>2965</v>
      </c>
      <c r="B1734" s="3" t="s">
        <v>2965</v>
      </c>
      <c r="C1734" s="3" t="s">
        <v>7075</v>
      </c>
      <c r="D1734" s="6">
        <v>1500</v>
      </c>
      <c r="E1734" s="8">
        <v>1635</v>
      </c>
      <c r="F1734" t="s">
        <v>8218</v>
      </c>
      <c r="G1734" t="s">
        <v>8223</v>
      </c>
      <c r="H1734" t="s">
        <v>8245</v>
      </c>
      <c r="I1734">
        <v>1436290233</v>
      </c>
      <c r="J1734">
        <v>1433698233</v>
      </c>
      <c r="K1734" t="b">
        <v>0</v>
      </c>
      <c r="L1734">
        <v>39</v>
      </c>
      <c r="M1734" t="b">
        <v>1</v>
      </c>
      <c r="N1734" t="s">
        <v>8269</v>
      </c>
      <c r="O1734" s="17">
        <f t="shared" si="108"/>
        <v>109</v>
      </c>
      <c r="P1734">
        <f t="shared" si="109"/>
        <v>41.92</v>
      </c>
      <c r="Q1734" s="12" t="s">
        <v>8315</v>
      </c>
      <c r="R1734" t="s">
        <v>8316</v>
      </c>
      <c r="S1734" s="15">
        <f t="shared" si="110"/>
        <v>42162.729548611111</v>
      </c>
      <c r="T1734" s="15">
        <f t="shared" si="111"/>
        <v>42192.729548611111</v>
      </c>
    </row>
    <row r="1735" spans="1:20" ht="48" x14ac:dyDescent="0.2">
      <c r="A1735">
        <v>3346</v>
      </c>
      <c r="B1735" s="3" t="s">
        <v>3346</v>
      </c>
      <c r="C1735" s="3" t="s">
        <v>7456</v>
      </c>
      <c r="D1735" s="6">
        <v>1500</v>
      </c>
      <c r="E1735" s="8">
        <v>1650</v>
      </c>
      <c r="F1735" t="s">
        <v>8218</v>
      </c>
      <c r="G1735" t="s">
        <v>8223</v>
      </c>
      <c r="H1735" t="s">
        <v>8245</v>
      </c>
      <c r="I1735">
        <v>1424910910</v>
      </c>
      <c r="J1735">
        <v>1424306110</v>
      </c>
      <c r="K1735" t="b">
        <v>0</v>
      </c>
      <c r="L1735">
        <v>18</v>
      </c>
      <c r="M1735" t="b">
        <v>1</v>
      </c>
      <c r="N1735" t="s">
        <v>8269</v>
      </c>
      <c r="O1735" s="17">
        <f t="shared" si="108"/>
        <v>110</v>
      </c>
      <c r="P1735">
        <f t="shared" si="109"/>
        <v>91.67</v>
      </c>
      <c r="Q1735" s="12" t="s">
        <v>8315</v>
      </c>
      <c r="R1735" t="s">
        <v>8316</v>
      </c>
      <c r="S1735" s="15">
        <f t="shared" si="110"/>
        <v>42054.024421296301</v>
      </c>
      <c r="T1735" s="15">
        <f t="shared" si="111"/>
        <v>42061.024421296301</v>
      </c>
    </row>
    <row r="1736" spans="1:20" ht="48" x14ac:dyDescent="0.2">
      <c r="A1736">
        <v>3518</v>
      </c>
      <c r="B1736" s="3" t="s">
        <v>3517</v>
      </c>
      <c r="C1736" s="3" t="s">
        <v>7628</v>
      </c>
      <c r="D1736" s="6">
        <v>1500</v>
      </c>
      <c r="E1736" s="8">
        <v>1650.69</v>
      </c>
      <c r="F1736" t="s">
        <v>8218</v>
      </c>
      <c r="G1736" t="s">
        <v>8223</v>
      </c>
      <c r="H1736" t="s">
        <v>8245</v>
      </c>
      <c r="I1736">
        <v>1412259660</v>
      </c>
      <c r="J1736">
        <v>1410461299</v>
      </c>
      <c r="K1736" t="b">
        <v>0</v>
      </c>
      <c r="L1736">
        <v>33</v>
      </c>
      <c r="M1736" t="b">
        <v>1</v>
      </c>
      <c r="N1736" t="s">
        <v>8269</v>
      </c>
      <c r="O1736" s="17">
        <f t="shared" si="108"/>
        <v>110</v>
      </c>
      <c r="P1736">
        <f t="shared" si="109"/>
        <v>50.02</v>
      </c>
      <c r="Q1736" s="12" t="s">
        <v>8315</v>
      </c>
      <c r="R1736" t="s">
        <v>8316</v>
      </c>
      <c r="S1736" s="15">
        <f t="shared" si="110"/>
        <v>41893.783553240741</v>
      </c>
      <c r="T1736" s="15">
        <f t="shared" si="111"/>
        <v>41914.597916666666</v>
      </c>
    </row>
    <row r="1737" spans="1:20" ht="48" x14ac:dyDescent="0.2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17">
        <f t="shared" si="108"/>
        <v>33</v>
      </c>
      <c r="P1737">
        <f t="shared" si="109"/>
        <v>30.85</v>
      </c>
      <c r="Q1737" s="12" t="s">
        <v>8308</v>
      </c>
      <c r="R1737" t="s">
        <v>8312</v>
      </c>
      <c r="S1737" s="15">
        <f t="shared" si="110"/>
        <v>42067.991238425922</v>
      </c>
      <c r="T1737" s="15">
        <f t="shared" si="111"/>
        <v>42107.791666666672</v>
      </c>
    </row>
    <row r="1738" spans="1:20" ht="48" x14ac:dyDescent="0.2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17">
        <f t="shared" si="108"/>
        <v>33</v>
      </c>
      <c r="P1738">
        <f t="shared" si="109"/>
        <v>88.8</v>
      </c>
      <c r="Q1738" s="12" t="s">
        <v>8308</v>
      </c>
      <c r="R1738" t="s">
        <v>8314</v>
      </c>
      <c r="S1738" s="15">
        <f t="shared" si="110"/>
        <v>41904.407812500001</v>
      </c>
      <c r="T1738" s="15">
        <f t="shared" si="111"/>
        <v>41964.449479166666</v>
      </c>
    </row>
    <row r="1739" spans="1:20" ht="48" x14ac:dyDescent="0.2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17">
        <f t="shared" si="108"/>
        <v>33</v>
      </c>
      <c r="P1739">
        <f t="shared" si="109"/>
        <v>264.26</v>
      </c>
      <c r="Q1739" s="12" t="s">
        <v>8323</v>
      </c>
      <c r="R1739" t="s">
        <v>8345</v>
      </c>
      <c r="S1739" s="15">
        <f t="shared" si="110"/>
        <v>42795.701481481476</v>
      </c>
      <c r="T1739" s="15">
        <f t="shared" si="111"/>
        <v>42828.041666666672</v>
      </c>
    </row>
    <row r="1740" spans="1:20" ht="48" x14ac:dyDescent="0.2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17">
        <f t="shared" si="108"/>
        <v>33</v>
      </c>
      <c r="P1740">
        <f t="shared" si="109"/>
        <v>70.62</v>
      </c>
      <c r="Q1740" s="12" t="s">
        <v>8317</v>
      </c>
      <c r="R1740" t="s">
        <v>8354</v>
      </c>
      <c r="S1740" s="15">
        <f t="shared" si="110"/>
        <v>42344.884143518517</v>
      </c>
      <c r="T1740" s="15">
        <f t="shared" si="111"/>
        <v>42366.25</v>
      </c>
    </row>
    <row r="1741" spans="1:20" ht="48" x14ac:dyDescent="0.2">
      <c r="A1741">
        <v>3251</v>
      </c>
      <c r="B1741" s="3" t="s">
        <v>3251</v>
      </c>
      <c r="C1741" s="3" t="s">
        <v>7361</v>
      </c>
      <c r="D1741" s="6">
        <v>1500</v>
      </c>
      <c r="E1741" s="8">
        <v>1661</v>
      </c>
      <c r="F1741" t="s">
        <v>8218</v>
      </c>
      <c r="G1741" t="s">
        <v>8223</v>
      </c>
      <c r="H1741" t="s">
        <v>8245</v>
      </c>
      <c r="I1741">
        <v>1434907966</v>
      </c>
      <c r="J1741">
        <v>1432315966</v>
      </c>
      <c r="K1741" t="b">
        <v>1</v>
      </c>
      <c r="L1741">
        <v>20</v>
      </c>
      <c r="M1741" t="b">
        <v>1</v>
      </c>
      <c r="N1741" t="s">
        <v>8269</v>
      </c>
      <c r="O1741" s="17">
        <f t="shared" si="108"/>
        <v>111</v>
      </c>
      <c r="P1741">
        <f t="shared" si="109"/>
        <v>83.05</v>
      </c>
      <c r="Q1741" s="12" t="s">
        <v>8315</v>
      </c>
      <c r="R1741" t="s">
        <v>8316</v>
      </c>
      <c r="S1741" s="15">
        <f t="shared" si="110"/>
        <v>42146.731087962966</v>
      </c>
      <c r="T1741" s="15">
        <f t="shared" si="111"/>
        <v>42176.731087962966</v>
      </c>
    </row>
    <row r="1742" spans="1:20" ht="64" x14ac:dyDescent="0.2">
      <c r="A1742">
        <v>3722</v>
      </c>
      <c r="B1742" s="3" t="s">
        <v>3719</v>
      </c>
      <c r="C1742" s="3" t="s">
        <v>7832</v>
      </c>
      <c r="D1742" s="6">
        <v>1500</v>
      </c>
      <c r="E1742" s="8">
        <v>1668</v>
      </c>
      <c r="F1742" t="s">
        <v>8218</v>
      </c>
      <c r="G1742" t="s">
        <v>8228</v>
      </c>
      <c r="H1742" t="s">
        <v>8250</v>
      </c>
      <c r="I1742">
        <v>1455231540</v>
      </c>
      <c r="J1742">
        <v>1452614847</v>
      </c>
      <c r="K1742" t="b">
        <v>0</v>
      </c>
      <c r="L1742">
        <v>35</v>
      </c>
      <c r="M1742" t="b">
        <v>1</v>
      </c>
      <c r="N1742" t="s">
        <v>8269</v>
      </c>
      <c r="O1742" s="17">
        <f t="shared" si="108"/>
        <v>111</v>
      </c>
      <c r="P1742">
        <f t="shared" si="109"/>
        <v>47.66</v>
      </c>
      <c r="Q1742" s="12" t="s">
        <v>8315</v>
      </c>
      <c r="R1742" t="s">
        <v>8316</v>
      </c>
      <c r="S1742" s="15">
        <f t="shared" si="110"/>
        <v>42381.671840277777</v>
      </c>
      <c r="T1742" s="15">
        <f t="shared" si="111"/>
        <v>42411.957638888889</v>
      </c>
    </row>
    <row r="1743" spans="1:20" ht="48" x14ac:dyDescent="0.2">
      <c r="A1743">
        <v>526</v>
      </c>
      <c r="B1743" s="3" t="s">
        <v>527</v>
      </c>
      <c r="C1743" s="3" t="s">
        <v>4636</v>
      </c>
      <c r="D1743" s="6">
        <v>1500</v>
      </c>
      <c r="E1743" s="8">
        <v>1710</v>
      </c>
      <c r="F1743" t="s">
        <v>8218</v>
      </c>
      <c r="G1743" t="s">
        <v>8224</v>
      </c>
      <c r="H1743" t="s">
        <v>8246</v>
      </c>
      <c r="I1743">
        <v>1438966800</v>
      </c>
      <c r="J1743">
        <v>1436278344</v>
      </c>
      <c r="K1743" t="b">
        <v>0</v>
      </c>
      <c r="L1743">
        <v>23</v>
      </c>
      <c r="M1743" t="b">
        <v>1</v>
      </c>
      <c r="N1743" t="s">
        <v>8269</v>
      </c>
      <c r="O1743" s="17">
        <f t="shared" si="108"/>
        <v>114</v>
      </c>
      <c r="P1743">
        <f t="shared" si="109"/>
        <v>74.349999999999994</v>
      </c>
      <c r="Q1743" s="12" t="s">
        <v>8315</v>
      </c>
      <c r="R1743" t="s">
        <v>8316</v>
      </c>
      <c r="S1743" s="15">
        <f t="shared" si="110"/>
        <v>42192.591944444444</v>
      </c>
      <c r="T1743" s="15">
        <f t="shared" si="111"/>
        <v>42223.708333333328</v>
      </c>
    </row>
    <row r="1744" spans="1:20" ht="32" x14ac:dyDescent="0.2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17">
        <f t="shared" si="108"/>
        <v>34</v>
      </c>
      <c r="P1744">
        <f t="shared" si="109"/>
        <v>121.43</v>
      </c>
      <c r="Q1744" s="12" t="s">
        <v>8317</v>
      </c>
      <c r="R1744" t="s">
        <v>8318</v>
      </c>
      <c r="S1744" s="15">
        <f t="shared" si="110"/>
        <v>41948.00209490741</v>
      </c>
      <c r="T1744" s="15">
        <f t="shared" si="111"/>
        <v>41978.00209490741</v>
      </c>
    </row>
    <row r="1745" spans="1:20" ht="48" x14ac:dyDescent="0.2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17">
        <f t="shared" si="108"/>
        <v>34</v>
      </c>
      <c r="P1745">
        <f t="shared" si="109"/>
        <v>99.97</v>
      </c>
      <c r="Q1745" s="12" t="s">
        <v>8317</v>
      </c>
      <c r="R1745" t="s">
        <v>8319</v>
      </c>
      <c r="S1745" s="15">
        <f t="shared" si="110"/>
        <v>42678.459120370375</v>
      </c>
      <c r="T1745" s="15">
        <f t="shared" si="111"/>
        <v>42718.500787037032</v>
      </c>
    </row>
    <row r="1746" spans="1:20" ht="48" x14ac:dyDescent="0.2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17">
        <f t="shared" si="108"/>
        <v>34</v>
      </c>
      <c r="P1746">
        <f t="shared" si="109"/>
        <v>75.75</v>
      </c>
      <c r="Q1746" s="12" t="s">
        <v>8317</v>
      </c>
      <c r="R1746" t="s">
        <v>8319</v>
      </c>
      <c r="S1746" s="15">
        <f t="shared" si="110"/>
        <v>42391.942094907412</v>
      </c>
      <c r="T1746" s="15">
        <f t="shared" si="111"/>
        <v>42421.942094907412</v>
      </c>
    </row>
    <row r="1747" spans="1:20" ht="48" x14ac:dyDescent="0.2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17">
        <f t="shared" si="108"/>
        <v>34</v>
      </c>
      <c r="P1747">
        <f t="shared" si="109"/>
        <v>28.33</v>
      </c>
      <c r="Q1747" s="12" t="s">
        <v>8336</v>
      </c>
      <c r="R1747" t="s">
        <v>8341</v>
      </c>
      <c r="S1747" s="15">
        <f t="shared" si="110"/>
        <v>42281.136099537034</v>
      </c>
      <c r="T1747" s="15">
        <f t="shared" si="111"/>
        <v>42311.177766203706</v>
      </c>
    </row>
    <row r="1748" spans="1:20" ht="32" x14ac:dyDescent="0.2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17">
        <f t="shared" si="108"/>
        <v>34</v>
      </c>
      <c r="P1748">
        <f t="shared" si="109"/>
        <v>137.25</v>
      </c>
      <c r="Q1748" s="12" t="s">
        <v>8323</v>
      </c>
      <c r="R1748" t="s">
        <v>8345</v>
      </c>
      <c r="S1748" s="15">
        <f t="shared" si="110"/>
        <v>41788.919722222221</v>
      </c>
      <c r="T1748" s="15">
        <f t="shared" si="111"/>
        <v>41817.919722222221</v>
      </c>
    </row>
    <row r="1749" spans="1:20" ht="48" x14ac:dyDescent="0.2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17">
        <f t="shared" si="108"/>
        <v>34</v>
      </c>
      <c r="P1749">
        <f t="shared" si="109"/>
        <v>223.58</v>
      </c>
      <c r="Q1749" s="12" t="s">
        <v>8317</v>
      </c>
      <c r="R1749" t="s">
        <v>8353</v>
      </c>
      <c r="S1749" s="15">
        <f t="shared" si="110"/>
        <v>42689.582349537035</v>
      </c>
      <c r="T1749" s="15">
        <f t="shared" si="111"/>
        <v>42725.332638888889</v>
      </c>
    </row>
    <row r="1750" spans="1:20" ht="48" x14ac:dyDescent="0.2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17">
        <f t="shared" ref="O1750:O1813" si="112">ROUND(E1750/D1750*100,0)</f>
        <v>34</v>
      </c>
      <c r="P1750">
        <f t="shared" ref="P1750:P1813" si="113">IFERROR(ROUND(E1750/L1750, 2), 0)</f>
        <v>132.35</v>
      </c>
      <c r="Q1750" s="12" t="s">
        <v>8315</v>
      </c>
      <c r="R1750" t="s">
        <v>8355</v>
      </c>
      <c r="S1750" s="15">
        <f t="shared" ref="S1750:S1813" si="114">(((J1750/60/60/24)+DATE(1970,1,1)))</f>
        <v>42800.801817129628</v>
      </c>
      <c r="T1750" s="15">
        <f t="shared" ref="T1750:T1813" si="115">(((I1750/60/60/24)+DATE(1970,1,1)))</f>
        <v>42830.760150462964</v>
      </c>
    </row>
    <row r="1751" spans="1:20" ht="32" x14ac:dyDescent="0.2">
      <c r="A1751">
        <v>3370</v>
      </c>
      <c r="B1751" s="3" t="s">
        <v>3369</v>
      </c>
      <c r="C1751" s="3" t="s">
        <v>7480</v>
      </c>
      <c r="D1751" s="6">
        <v>1500</v>
      </c>
      <c r="E1751" s="8">
        <v>1766</v>
      </c>
      <c r="F1751" t="s">
        <v>8218</v>
      </c>
      <c r="G1751" t="s">
        <v>8223</v>
      </c>
      <c r="H1751" t="s">
        <v>8245</v>
      </c>
      <c r="I1751">
        <v>1481961600</v>
      </c>
      <c r="J1751">
        <v>1479283285</v>
      </c>
      <c r="K1751" t="b">
        <v>0</v>
      </c>
      <c r="L1751">
        <v>26</v>
      </c>
      <c r="M1751" t="b">
        <v>1</v>
      </c>
      <c r="N1751" t="s">
        <v>8269</v>
      </c>
      <c r="O1751" s="17">
        <f t="shared" si="112"/>
        <v>118</v>
      </c>
      <c r="P1751">
        <f t="shared" si="113"/>
        <v>67.92</v>
      </c>
      <c r="Q1751" s="12" t="s">
        <v>8315</v>
      </c>
      <c r="R1751" t="s">
        <v>8316</v>
      </c>
      <c r="S1751" s="15">
        <f t="shared" si="114"/>
        <v>42690.334317129629</v>
      </c>
      <c r="T1751" s="15">
        <f t="shared" si="115"/>
        <v>42721.333333333328</v>
      </c>
    </row>
    <row r="1752" spans="1:20" ht="64" x14ac:dyDescent="0.2">
      <c r="A1752">
        <v>3816</v>
      </c>
      <c r="B1752" s="3" t="s">
        <v>3813</v>
      </c>
      <c r="C1752" s="3" t="s">
        <v>7926</v>
      </c>
      <c r="D1752" s="6">
        <v>1500</v>
      </c>
      <c r="E1752" s="8">
        <v>1788.57</v>
      </c>
      <c r="F1752" t="s">
        <v>8218</v>
      </c>
      <c r="G1752" t="s">
        <v>8223</v>
      </c>
      <c r="H1752" t="s">
        <v>8245</v>
      </c>
      <c r="I1752">
        <v>1405614823</v>
      </c>
      <c r="J1752">
        <v>1403022823</v>
      </c>
      <c r="K1752" t="b">
        <v>0</v>
      </c>
      <c r="L1752">
        <v>37</v>
      </c>
      <c r="M1752" t="b">
        <v>1</v>
      </c>
      <c r="N1752" t="s">
        <v>8269</v>
      </c>
      <c r="O1752" s="17">
        <f t="shared" si="112"/>
        <v>119</v>
      </c>
      <c r="P1752">
        <f t="shared" si="113"/>
        <v>48.34</v>
      </c>
      <c r="Q1752" s="12" t="s">
        <v>8315</v>
      </c>
      <c r="R1752" t="s">
        <v>8316</v>
      </c>
      <c r="S1752" s="15">
        <f t="shared" si="114"/>
        <v>41807.690081018518</v>
      </c>
      <c r="T1752" s="15">
        <f t="shared" si="115"/>
        <v>41837.690081018518</v>
      </c>
    </row>
    <row r="1753" spans="1:20" ht="48" x14ac:dyDescent="0.2">
      <c r="A1753">
        <v>3690</v>
      </c>
      <c r="B1753" s="3" t="s">
        <v>3687</v>
      </c>
      <c r="C1753" s="3" t="s">
        <v>7800</v>
      </c>
      <c r="D1753" s="6">
        <v>1500</v>
      </c>
      <c r="E1753" s="8">
        <v>1800</v>
      </c>
      <c r="F1753" t="s">
        <v>8218</v>
      </c>
      <c r="G1753" t="s">
        <v>8223</v>
      </c>
      <c r="H1753" t="s">
        <v>8245</v>
      </c>
      <c r="I1753">
        <v>1417101683</v>
      </c>
      <c r="J1753">
        <v>1414506083</v>
      </c>
      <c r="K1753" t="b">
        <v>0</v>
      </c>
      <c r="L1753">
        <v>31</v>
      </c>
      <c r="M1753" t="b">
        <v>1</v>
      </c>
      <c r="N1753" t="s">
        <v>8269</v>
      </c>
      <c r="O1753" s="17">
        <f t="shared" si="112"/>
        <v>120</v>
      </c>
      <c r="P1753">
        <f t="shared" si="113"/>
        <v>58.06</v>
      </c>
      <c r="Q1753" s="12" t="s">
        <v>8315</v>
      </c>
      <c r="R1753" t="s">
        <v>8316</v>
      </c>
      <c r="S1753" s="15">
        <f t="shared" si="114"/>
        <v>41940.598182870373</v>
      </c>
      <c r="T1753" s="15">
        <f t="shared" si="115"/>
        <v>41970.639849537038</v>
      </c>
    </row>
    <row r="1754" spans="1:20" ht="32" x14ac:dyDescent="0.2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17">
        <f t="shared" si="112"/>
        <v>35</v>
      </c>
      <c r="P1754">
        <f t="shared" si="113"/>
        <v>119.39</v>
      </c>
      <c r="Q1754" s="12" t="s">
        <v>8317</v>
      </c>
      <c r="R1754" t="s">
        <v>8319</v>
      </c>
      <c r="S1754" s="15">
        <f t="shared" si="114"/>
        <v>42094.808182870373</v>
      </c>
      <c r="T1754" s="15">
        <f t="shared" si="115"/>
        <v>42124.808182870373</v>
      </c>
    </row>
    <row r="1755" spans="1:20" ht="48" x14ac:dyDescent="0.2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17">
        <f t="shared" si="112"/>
        <v>35</v>
      </c>
      <c r="P1755">
        <f t="shared" si="113"/>
        <v>153.88999999999999</v>
      </c>
      <c r="Q1755" s="12" t="s">
        <v>8317</v>
      </c>
      <c r="R1755" t="s">
        <v>8319</v>
      </c>
      <c r="S1755" s="15">
        <f t="shared" si="114"/>
        <v>41856.865717592591</v>
      </c>
      <c r="T1755" s="15">
        <f t="shared" si="115"/>
        <v>41886.290972222225</v>
      </c>
    </row>
    <row r="1756" spans="1:20" ht="48" x14ac:dyDescent="0.2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17">
        <f t="shared" si="112"/>
        <v>35</v>
      </c>
      <c r="P1756">
        <f t="shared" si="113"/>
        <v>95.91</v>
      </c>
      <c r="Q1756" s="12" t="s">
        <v>8317</v>
      </c>
      <c r="R1756" t="s">
        <v>8319</v>
      </c>
      <c r="S1756" s="15">
        <f t="shared" si="114"/>
        <v>42339.833981481483</v>
      </c>
      <c r="T1756" s="15">
        <f t="shared" si="115"/>
        <v>42367.833333333328</v>
      </c>
    </row>
    <row r="1757" spans="1:20" ht="48" x14ac:dyDescent="0.2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17">
        <f t="shared" si="112"/>
        <v>35</v>
      </c>
      <c r="P1757">
        <f t="shared" si="113"/>
        <v>104.85</v>
      </c>
      <c r="Q1757" s="12" t="s">
        <v>8336</v>
      </c>
      <c r="R1757" t="s">
        <v>8337</v>
      </c>
      <c r="S1757" s="15">
        <f t="shared" si="114"/>
        <v>42282.678287037037</v>
      </c>
      <c r="T1757" s="15">
        <f t="shared" si="115"/>
        <v>42322.719953703709</v>
      </c>
    </row>
    <row r="1758" spans="1:20" ht="48" x14ac:dyDescent="0.2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17">
        <f t="shared" si="112"/>
        <v>35</v>
      </c>
      <c r="P1758">
        <f t="shared" si="113"/>
        <v>56.84</v>
      </c>
      <c r="Q1758" s="12" t="s">
        <v>8315</v>
      </c>
      <c r="R1758" t="s">
        <v>8357</v>
      </c>
      <c r="S1758" s="15">
        <f t="shared" si="114"/>
        <v>42649.623460648145</v>
      </c>
      <c r="T1758" s="15">
        <f t="shared" si="115"/>
        <v>42693.041666666672</v>
      </c>
    </row>
    <row r="1759" spans="1:20" ht="48" x14ac:dyDescent="0.2">
      <c r="A1759">
        <v>3706</v>
      </c>
      <c r="B1759" s="3" t="s">
        <v>3703</v>
      </c>
      <c r="C1759" s="3" t="s">
        <v>7816</v>
      </c>
      <c r="D1759" s="6">
        <v>1500</v>
      </c>
      <c r="E1759" s="8">
        <v>1820</v>
      </c>
      <c r="F1759" t="s">
        <v>8218</v>
      </c>
      <c r="G1759" t="s">
        <v>8223</v>
      </c>
      <c r="H1759" t="s">
        <v>8245</v>
      </c>
      <c r="I1759">
        <v>1410558949</v>
      </c>
      <c r="J1759">
        <v>1409262949</v>
      </c>
      <c r="K1759" t="b">
        <v>0</v>
      </c>
      <c r="L1759">
        <v>13</v>
      </c>
      <c r="M1759" t="b">
        <v>1</v>
      </c>
      <c r="N1759" t="s">
        <v>8269</v>
      </c>
      <c r="O1759" s="17">
        <f t="shared" si="112"/>
        <v>121</v>
      </c>
      <c r="P1759">
        <f t="shared" si="113"/>
        <v>140</v>
      </c>
      <c r="Q1759" s="12" t="s">
        <v>8315</v>
      </c>
      <c r="R1759" t="s">
        <v>8316</v>
      </c>
      <c r="S1759" s="15">
        <f t="shared" si="114"/>
        <v>41879.913761574076</v>
      </c>
      <c r="T1759" s="15">
        <f t="shared" si="115"/>
        <v>41894.913761574076</v>
      </c>
    </row>
    <row r="1760" spans="1:20" ht="48" x14ac:dyDescent="0.2">
      <c r="A1760">
        <v>3571</v>
      </c>
      <c r="B1760" s="3" t="s">
        <v>3570</v>
      </c>
      <c r="C1760" s="3" t="s">
        <v>7681</v>
      </c>
      <c r="D1760" s="6">
        <v>1500</v>
      </c>
      <c r="E1760" s="8">
        <v>1831</v>
      </c>
      <c r="F1760" t="s">
        <v>8218</v>
      </c>
      <c r="G1760" t="s">
        <v>8224</v>
      </c>
      <c r="H1760" t="s">
        <v>8246</v>
      </c>
      <c r="I1760">
        <v>1414701413</v>
      </c>
      <c r="J1760">
        <v>1412109413</v>
      </c>
      <c r="K1760" t="b">
        <v>0</v>
      </c>
      <c r="L1760">
        <v>25</v>
      </c>
      <c r="M1760" t="b">
        <v>1</v>
      </c>
      <c r="N1760" t="s">
        <v>8269</v>
      </c>
      <c r="O1760" s="17">
        <f t="shared" si="112"/>
        <v>122</v>
      </c>
      <c r="P1760">
        <f t="shared" si="113"/>
        <v>73.239999999999995</v>
      </c>
      <c r="Q1760" s="12" t="s">
        <v>8315</v>
      </c>
      <c r="R1760" t="s">
        <v>8316</v>
      </c>
      <c r="S1760" s="15">
        <f t="shared" si="114"/>
        <v>41912.858946759261</v>
      </c>
      <c r="T1760" s="15">
        <f t="shared" si="115"/>
        <v>41942.858946759261</v>
      </c>
    </row>
    <row r="1761" spans="1:20" ht="16" x14ac:dyDescent="0.2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17">
        <f t="shared" si="112"/>
        <v>36</v>
      </c>
      <c r="P1761">
        <f t="shared" si="113"/>
        <v>373.5</v>
      </c>
      <c r="Q1761" s="12" t="s">
        <v>8308</v>
      </c>
      <c r="R1761" t="s">
        <v>8312</v>
      </c>
      <c r="S1761" s="15">
        <f t="shared" si="114"/>
        <v>41939.810300925928</v>
      </c>
      <c r="T1761" s="15">
        <f t="shared" si="115"/>
        <v>41969.851967592593</v>
      </c>
    </row>
    <row r="1762" spans="1:20" ht="48" x14ac:dyDescent="0.2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17">
        <f t="shared" si="112"/>
        <v>36</v>
      </c>
      <c r="P1762">
        <f t="shared" si="113"/>
        <v>57.3</v>
      </c>
      <c r="Q1762" s="12" t="s">
        <v>8320</v>
      </c>
      <c r="R1762" t="s">
        <v>8322</v>
      </c>
      <c r="S1762" s="15">
        <f t="shared" si="114"/>
        <v>41901.542638888888</v>
      </c>
      <c r="T1762" s="15">
        <f t="shared" si="115"/>
        <v>41931.542638888888</v>
      </c>
    </row>
    <row r="1763" spans="1:20" ht="48" x14ac:dyDescent="0.2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17">
        <f t="shared" si="112"/>
        <v>36</v>
      </c>
      <c r="P1763">
        <f t="shared" si="113"/>
        <v>100.23</v>
      </c>
      <c r="Q1763" s="12" t="s">
        <v>8331</v>
      </c>
      <c r="R1763" t="s">
        <v>8332</v>
      </c>
      <c r="S1763" s="15">
        <f t="shared" si="114"/>
        <v>41963.759386574078</v>
      </c>
      <c r="T1763" s="15">
        <f t="shared" si="115"/>
        <v>42023.354166666672</v>
      </c>
    </row>
    <row r="1764" spans="1:20" ht="48" x14ac:dyDescent="0.2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17">
        <f t="shared" si="112"/>
        <v>36</v>
      </c>
      <c r="P1764">
        <f t="shared" si="113"/>
        <v>104.89</v>
      </c>
      <c r="Q1764" s="12" t="s">
        <v>8336</v>
      </c>
      <c r="R1764" t="s">
        <v>8337</v>
      </c>
      <c r="S1764" s="15">
        <f t="shared" si="114"/>
        <v>42585.691898148143</v>
      </c>
      <c r="T1764" s="15">
        <f t="shared" si="115"/>
        <v>42615.691898148143</v>
      </c>
    </row>
    <row r="1765" spans="1:20" ht="48" x14ac:dyDescent="0.2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17">
        <f t="shared" si="112"/>
        <v>36</v>
      </c>
      <c r="P1765">
        <f t="shared" si="113"/>
        <v>67.14</v>
      </c>
      <c r="Q1765" s="12" t="s">
        <v>8336</v>
      </c>
      <c r="R1765" t="s">
        <v>8337</v>
      </c>
      <c r="S1765" s="15">
        <f t="shared" si="114"/>
        <v>42247.803912037038</v>
      </c>
      <c r="T1765" s="15">
        <f t="shared" si="115"/>
        <v>42279.75</v>
      </c>
    </row>
    <row r="1766" spans="1:20" ht="32" x14ac:dyDescent="0.2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17">
        <f t="shared" si="112"/>
        <v>36</v>
      </c>
      <c r="P1766">
        <f t="shared" si="113"/>
        <v>127.6</v>
      </c>
      <c r="Q1766" s="12" t="s">
        <v>8315</v>
      </c>
      <c r="R1766" t="s">
        <v>8357</v>
      </c>
      <c r="S1766" s="15">
        <f t="shared" si="114"/>
        <v>42450.88282407407</v>
      </c>
      <c r="T1766" s="15">
        <f t="shared" si="115"/>
        <v>42480.88282407407</v>
      </c>
    </row>
    <row r="1767" spans="1:20" ht="48" x14ac:dyDescent="0.2">
      <c r="A1767">
        <v>3810</v>
      </c>
      <c r="B1767" s="3" t="s">
        <v>3807</v>
      </c>
      <c r="C1767" s="3" t="s">
        <v>7920</v>
      </c>
      <c r="D1767" s="6">
        <v>1500</v>
      </c>
      <c r="E1767" s="8">
        <v>1826</v>
      </c>
      <c r="F1767" t="s">
        <v>8218</v>
      </c>
      <c r="G1767" t="s">
        <v>8223</v>
      </c>
      <c r="H1767" t="s">
        <v>8245</v>
      </c>
      <c r="I1767">
        <v>1426965758</v>
      </c>
      <c r="J1767">
        <v>1424377358</v>
      </c>
      <c r="K1767" t="b">
        <v>0</v>
      </c>
      <c r="L1767">
        <v>26</v>
      </c>
      <c r="M1767" t="b">
        <v>1</v>
      </c>
      <c r="N1767" t="s">
        <v>8269</v>
      </c>
      <c r="O1767" s="17">
        <f t="shared" si="112"/>
        <v>122</v>
      </c>
      <c r="P1767">
        <f t="shared" si="113"/>
        <v>70.23</v>
      </c>
      <c r="Q1767" s="12" t="s">
        <v>8315</v>
      </c>
      <c r="R1767" t="s">
        <v>8316</v>
      </c>
      <c r="S1767" s="15">
        <f t="shared" si="114"/>
        <v>42054.849050925928</v>
      </c>
      <c r="T1767" s="15">
        <f t="shared" si="115"/>
        <v>42084.807384259257</v>
      </c>
    </row>
    <row r="1768" spans="1:20" ht="48" x14ac:dyDescent="0.2">
      <c r="A1768">
        <v>1289</v>
      </c>
      <c r="B1768" s="3" t="s">
        <v>1290</v>
      </c>
      <c r="C1768" s="3" t="s">
        <v>5399</v>
      </c>
      <c r="D1768" s="6">
        <v>1500</v>
      </c>
      <c r="E1768" s="8">
        <v>1876</v>
      </c>
      <c r="F1768" t="s">
        <v>8218</v>
      </c>
      <c r="G1768" t="s">
        <v>8223</v>
      </c>
      <c r="H1768" t="s">
        <v>8245</v>
      </c>
      <c r="I1768">
        <v>1483499645</v>
      </c>
      <c r="J1768">
        <v>1480907645</v>
      </c>
      <c r="K1768" t="b">
        <v>0</v>
      </c>
      <c r="L1768">
        <v>52</v>
      </c>
      <c r="M1768" t="b">
        <v>1</v>
      </c>
      <c r="N1768" t="s">
        <v>8269</v>
      </c>
      <c r="O1768" s="17">
        <f t="shared" si="112"/>
        <v>125</v>
      </c>
      <c r="P1768">
        <f t="shared" si="113"/>
        <v>36.08</v>
      </c>
      <c r="Q1768" s="12" t="s">
        <v>8315</v>
      </c>
      <c r="R1768" t="s">
        <v>8316</v>
      </c>
      <c r="S1768" s="15">
        <f t="shared" si="114"/>
        <v>42709.134780092587</v>
      </c>
      <c r="T1768" s="15">
        <f t="shared" si="115"/>
        <v>42739.134780092587</v>
      </c>
    </row>
    <row r="1769" spans="1:20" ht="48" x14ac:dyDescent="0.2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17">
        <f t="shared" si="112"/>
        <v>37</v>
      </c>
      <c r="P1769">
        <f t="shared" si="113"/>
        <v>64.36</v>
      </c>
      <c r="Q1769" s="12" t="s">
        <v>8317</v>
      </c>
      <c r="R1769" t="s">
        <v>8318</v>
      </c>
      <c r="S1769" s="15">
        <f t="shared" si="114"/>
        <v>41901.684861111113</v>
      </c>
      <c r="T1769" s="15">
        <f t="shared" si="115"/>
        <v>41931.684861111113</v>
      </c>
    </row>
    <row r="1770" spans="1:20" ht="48" x14ac:dyDescent="0.2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17">
        <f t="shared" si="112"/>
        <v>37</v>
      </c>
      <c r="P1770">
        <f t="shared" si="113"/>
        <v>35</v>
      </c>
      <c r="Q1770" s="12" t="s">
        <v>8323</v>
      </c>
      <c r="R1770" t="s">
        <v>8327</v>
      </c>
      <c r="S1770" s="15">
        <f t="shared" si="114"/>
        <v>40646.099097222221</v>
      </c>
      <c r="T1770" s="15">
        <f t="shared" si="115"/>
        <v>40691.099097222221</v>
      </c>
    </row>
    <row r="1771" spans="1:20" ht="48" x14ac:dyDescent="0.2">
      <c r="A1771">
        <v>3479</v>
      </c>
      <c r="B1771" s="3" t="s">
        <v>3478</v>
      </c>
      <c r="C1771" s="3" t="s">
        <v>7589</v>
      </c>
      <c r="D1771" s="6">
        <v>1500</v>
      </c>
      <c r="E1771" s="8">
        <v>1918</v>
      </c>
      <c r="F1771" t="s">
        <v>8218</v>
      </c>
      <c r="G1771" t="s">
        <v>8224</v>
      </c>
      <c r="H1771" t="s">
        <v>8246</v>
      </c>
      <c r="I1771">
        <v>1403382680</v>
      </c>
      <c r="J1771">
        <v>1400790680</v>
      </c>
      <c r="K1771" t="b">
        <v>0</v>
      </c>
      <c r="L1771">
        <v>56</v>
      </c>
      <c r="M1771" t="b">
        <v>1</v>
      </c>
      <c r="N1771" t="s">
        <v>8269</v>
      </c>
      <c r="O1771" s="17">
        <f t="shared" si="112"/>
        <v>128</v>
      </c>
      <c r="P1771">
        <f t="shared" si="113"/>
        <v>34.25</v>
      </c>
      <c r="Q1771" s="12" t="s">
        <v>8315</v>
      </c>
      <c r="R1771" t="s">
        <v>8316</v>
      </c>
      <c r="S1771" s="15">
        <f t="shared" si="114"/>
        <v>41781.855092592588</v>
      </c>
      <c r="T1771" s="15">
        <f t="shared" si="115"/>
        <v>41811.855092592588</v>
      </c>
    </row>
    <row r="1772" spans="1:20" ht="16" x14ac:dyDescent="0.2">
      <c r="A1772">
        <v>3271</v>
      </c>
      <c r="B1772" s="3" t="s">
        <v>3271</v>
      </c>
      <c r="C1772" s="3" t="s">
        <v>7381</v>
      </c>
      <c r="D1772" s="6">
        <v>1500</v>
      </c>
      <c r="E1772" s="8">
        <v>1950</v>
      </c>
      <c r="F1772" t="s">
        <v>8218</v>
      </c>
      <c r="G1772" t="s">
        <v>8224</v>
      </c>
      <c r="H1772" t="s">
        <v>8246</v>
      </c>
      <c r="I1772">
        <v>1414927775</v>
      </c>
      <c r="J1772">
        <v>1412332175</v>
      </c>
      <c r="K1772" t="b">
        <v>1</v>
      </c>
      <c r="L1772">
        <v>51</v>
      </c>
      <c r="M1772" t="b">
        <v>1</v>
      </c>
      <c r="N1772" t="s">
        <v>8269</v>
      </c>
      <c r="O1772" s="17">
        <f t="shared" si="112"/>
        <v>130</v>
      </c>
      <c r="P1772">
        <f t="shared" si="113"/>
        <v>38.24</v>
      </c>
      <c r="Q1772" s="12" t="s">
        <v>8315</v>
      </c>
      <c r="R1772" t="s">
        <v>8316</v>
      </c>
      <c r="S1772" s="15">
        <f t="shared" si="114"/>
        <v>41915.437210648146</v>
      </c>
      <c r="T1772" s="15">
        <f t="shared" si="115"/>
        <v>41945.478877314818</v>
      </c>
    </row>
    <row r="1773" spans="1:20" ht="32" x14ac:dyDescent="0.2">
      <c r="A1773">
        <v>3159</v>
      </c>
      <c r="B1773" s="3" t="s">
        <v>3159</v>
      </c>
      <c r="C1773" s="3" t="s">
        <v>7269</v>
      </c>
      <c r="D1773" s="6">
        <v>1500</v>
      </c>
      <c r="E1773" s="8">
        <v>2002.22</v>
      </c>
      <c r="F1773" t="s">
        <v>8218</v>
      </c>
      <c r="G1773" t="s">
        <v>8223</v>
      </c>
      <c r="H1773" t="s">
        <v>8245</v>
      </c>
      <c r="I1773">
        <v>1326927600</v>
      </c>
      <c r="J1773">
        <v>1323221761</v>
      </c>
      <c r="K1773" t="b">
        <v>1</v>
      </c>
      <c r="L1773">
        <v>52</v>
      </c>
      <c r="M1773" t="b">
        <v>1</v>
      </c>
      <c r="N1773" t="s">
        <v>8269</v>
      </c>
      <c r="O1773" s="17">
        <f t="shared" si="112"/>
        <v>133</v>
      </c>
      <c r="P1773">
        <f t="shared" si="113"/>
        <v>38.5</v>
      </c>
      <c r="Q1773" s="12" t="s">
        <v>8315</v>
      </c>
      <c r="R1773" t="s">
        <v>8316</v>
      </c>
      <c r="S1773" s="15">
        <f t="shared" si="114"/>
        <v>40884.066678240742</v>
      </c>
      <c r="T1773" s="15">
        <f t="shared" si="115"/>
        <v>40926.958333333336</v>
      </c>
    </row>
    <row r="1774" spans="1:20" ht="48" x14ac:dyDescent="0.2">
      <c r="A1774">
        <v>3814</v>
      </c>
      <c r="B1774" s="3" t="s">
        <v>3811</v>
      </c>
      <c r="C1774" s="3" t="s">
        <v>7924</v>
      </c>
      <c r="D1774" s="6">
        <v>1500</v>
      </c>
      <c r="E1774" s="8">
        <v>2102</v>
      </c>
      <c r="F1774" t="s">
        <v>8218</v>
      </c>
      <c r="G1774" t="s">
        <v>8223</v>
      </c>
      <c r="H1774" t="s">
        <v>8245</v>
      </c>
      <c r="I1774">
        <v>1427860740</v>
      </c>
      <c r="J1774">
        <v>1424727712</v>
      </c>
      <c r="K1774" t="b">
        <v>0</v>
      </c>
      <c r="L1774">
        <v>34</v>
      </c>
      <c r="M1774" t="b">
        <v>1</v>
      </c>
      <c r="N1774" t="s">
        <v>8269</v>
      </c>
      <c r="O1774" s="17">
        <f t="shared" si="112"/>
        <v>140</v>
      </c>
      <c r="P1774">
        <f t="shared" si="113"/>
        <v>61.82</v>
      </c>
      <c r="Q1774" s="12" t="s">
        <v>8315</v>
      </c>
      <c r="R1774" t="s">
        <v>8316</v>
      </c>
      <c r="S1774" s="15">
        <f t="shared" si="114"/>
        <v>42058.904074074075</v>
      </c>
      <c r="T1774" s="15">
        <f t="shared" si="115"/>
        <v>42095.165972222225</v>
      </c>
    </row>
    <row r="1775" spans="1:20" ht="48" x14ac:dyDescent="0.2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17">
        <f t="shared" si="112"/>
        <v>38</v>
      </c>
      <c r="P1775">
        <f t="shared" si="113"/>
        <v>69</v>
      </c>
      <c r="Q1775" s="12" t="s">
        <v>8323</v>
      </c>
      <c r="R1775" t="s">
        <v>8326</v>
      </c>
      <c r="S1775" s="15">
        <f t="shared" si="114"/>
        <v>40312.915578703702</v>
      </c>
      <c r="T1775" s="15">
        <f t="shared" si="115"/>
        <v>40354.897222222222</v>
      </c>
    </row>
    <row r="1776" spans="1:20" ht="16" x14ac:dyDescent="0.2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17">
        <f t="shared" si="112"/>
        <v>38</v>
      </c>
      <c r="P1776">
        <f t="shared" si="113"/>
        <v>158.63999999999999</v>
      </c>
      <c r="Q1776" s="12" t="s">
        <v>8317</v>
      </c>
      <c r="R1776" t="s">
        <v>8319</v>
      </c>
      <c r="S1776" s="15">
        <f t="shared" si="114"/>
        <v>42480.653611111105</v>
      </c>
      <c r="T1776" s="15">
        <f t="shared" si="115"/>
        <v>42525.653611111105</v>
      </c>
    </row>
    <row r="1777" spans="1:20" ht="48" x14ac:dyDescent="0.2">
      <c r="A1777">
        <v>3480</v>
      </c>
      <c r="B1777" s="3" t="s">
        <v>3479</v>
      </c>
      <c r="C1777" s="3" t="s">
        <v>7590</v>
      </c>
      <c r="D1777" s="6">
        <v>1500</v>
      </c>
      <c r="E1777" s="8">
        <v>2140</v>
      </c>
      <c r="F1777" t="s">
        <v>8218</v>
      </c>
      <c r="G1777" t="s">
        <v>8223</v>
      </c>
      <c r="H1777" t="s">
        <v>8245</v>
      </c>
      <c r="I1777">
        <v>1436562000</v>
      </c>
      <c r="J1777">
        <v>1434440227</v>
      </c>
      <c r="K1777" t="b">
        <v>0</v>
      </c>
      <c r="L1777">
        <v>13</v>
      </c>
      <c r="M1777" t="b">
        <v>1</v>
      </c>
      <c r="N1777" t="s">
        <v>8269</v>
      </c>
      <c r="O1777" s="17">
        <f t="shared" si="112"/>
        <v>143</v>
      </c>
      <c r="P1777">
        <f t="shared" si="113"/>
        <v>164.62</v>
      </c>
      <c r="Q1777" s="12" t="s">
        <v>8315</v>
      </c>
      <c r="R1777" t="s">
        <v>8316</v>
      </c>
      <c r="S1777" s="15">
        <f t="shared" si="114"/>
        <v>42171.317442129628</v>
      </c>
      <c r="T1777" s="15">
        <f t="shared" si="115"/>
        <v>42195.875</v>
      </c>
    </row>
    <row r="1778" spans="1:20" ht="48" x14ac:dyDescent="0.2">
      <c r="A1778">
        <v>3296</v>
      </c>
      <c r="B1778" s="3" t="s">
        <v>3296</v>
      </c>
      <c r="C1778" s="3" t="s">
        <v>7406</v>
      </c>
      <c r="D1778" s="6">
        <v>1500</v>
      </c>
      <c r="E1778" s="8">
        <v>2161</v>
      </c>
      <c r="F1778" t="s">
        <v>8218</v>
      </c>
      <c r="G1778" t="s">
        <v>8224</v>
      </c>
      <c r="H1778" t="s">
        <v>8246</v>
      </c>
      <c r="I1778">
        <v>1448229600</v>
      </c>
      <c r="J1778">
        <v>1446401372</v>
      </c>
      <c r="K1778" t="b">
        <v>0</v>
      </c>
      <c r="L1778">
        <v>47</v>
      </c>
      <c r="M1778" t="b">
        <v>1</v>
      </c>
      <c r="N1778" t="s">
        <v>8269</v>
      </c>
      <c r="O1778" s="17">
        <f t="shared" si="112"/>
        <v>144</v>
      </c>
      <c r="P1778">
        <f t="shared" si="113"/>
        <v>45.98</v>
      </c>
      <c r="Q1778" s="12" t="s">
        <v>8315</v>
      </c>
      <c r="R1778" t="s">
        <v>8316</v>
      </c>
      <c r="S1778" s="15">
        <f t="shared" si="114"/>
        <v>42309.756620370375</v>
      </c>
      <c r="T1778" s="15">
        <f t="shared" si="115"/>
        <v>42330.916666666672</v>
      </c>
    </row>
    <row r="1779" spans="1:20" ht="48" x14ac:dyDescent="0.2">
      <c r="A1779">
        <v>3603</v>
      </c>
      <c r="B1779" s="3" t="s">
        <v>3602</v>
      </c>
      <c r="C1779" s="3" t="s">
        <v>7713</v>
      </c>
      <c r="D1779" s="6">
        <v>1500</v>
      </c>
      <c r="E1779" s="8">
        <v>2560</v>
      </c>
      <c r="F1779" t="s">
        <v>8218</v>
      </c>
      <c r="G1779" t="s">
        <v>8223</v>
      </c>
      <c r="H1779" t="s">
        <v>8245</v>
      </c>
      <c r="I1779">
        <v>1446759880</v>
      </c>
      <c r="J1779">
        <v>1444164280</v>
      </c>
      <c r="K1779" t="b">
        <v>0</v>
      </c>
      <c r="L1779">
        <v>57</v>
      </c>
      <c r="M1779" t="b">
        <v>1</v>
      </c>
      <c r="N1779" t="s">
        <v>8269</v>
      </c>
      <c r="O1779" s="17">
        <f t="shared" si="112"/>
        <v>171</v>
      </c>
      <c r="P1779">
        <f t="shared" si="113"/>
        <v>44.91</v>
      </c>
      <c r="Q1779" s="12" t="s">
        <v>8315</v>
      </c>
      <c r="R1779" t="s">
        <v>8316</v>
      </c>
      <c r="S1779" s="15">
        <f t="shared" si="114"/>
        <v>42283.864351851851</v>
      </c>
      <c r="T1779" s="15">
        <f t="shared" si="115"/>
        <v>42313.906018518523</v>
      </c>
    </row>
    <row r="1780" spans="1:20" ht="48" x14ac:dyDescent="0.2">
      <c r="A1780">
        <v>3178</v>
      </c>
      <c r="B1780" s="3" t="s">
        <v>3178</v>
      </c>
      <c r="C1780" s="3" t="s">
        <v>7288</v>
      </c>
      <c r="D1780" s="6">
        <v>1500</v>
      </c>
      <c r="E1780" s="8">
        <v>2576</v>
      </c>
      <c r="F1780" t="s">
        <v>8218</v>
      </c>
      <c r="G1780" t="s">
        <v>8224</v>
      </c>
      <c r="H1780" t="s">
        <v>8246</v>
      </c>
      <c r="I1780">
        <v>1405521075</v>
      </c>
      <c r="J1780">
        <v>1402929075</v>
      </c>
      <c r="K1780" t="b">
        <v>1</v>
      </c>
      <c r="L1780">
        <v>78</v>
      </c>
      <c r="M1780" t="b">
        <v>1</v>
      </c>
      <c r="N1780" t="s">
        <v>8269</v>
      </c>
      <c r="O1780" s="17">
        <f t="shared" si="112"/>
        <v>172</v>
      </c>
      <c r="P1780">
        <f t="shared" si="113"/>
        <v>33.03</v>
      </c>
      <c r="Q1780" s="12" t="s">
        <v>8315</v>
      </c>
      <c r="R1780" t="s">
        <v>8316</v>
      </c>
      <c r="S1780" s="15">
        <f t="shared" si="114"/>
        <v>41806.605034722219</v>
      </c>
      <c r="T1780" s="15">
        <f t="shared" si="115"/>
        <v>41836.605034722219</v>
      </c>
    </row>
    <row r="1781" spans="1:20" ht="48" x14ac:dyDescent="0.2">
      <c r="A1781">
        <v>3654</v>
      </c>
      <c r="B1781" s="3" t="s">
        <v>3651</v>
      </c>
      <c r="C1781" s="3" t="s">
        <v>7764</v>
      </c>
      <c r="D1781" s="6">
        <v>1500</v>
      </c>
      <c r="E1781" s="8">
        <v>2616</v>
      </c>
      <c r="F1781" t="s">
        <v>8218</v>
      </c>
      <c r="G1781" t="s">
        <v>8224</v>
      </c>
      <c r="H1781" t="s">
        <v>8246</v>
      </c>
      <c r="I1781">
        <v>1459702800</v>
      </c>
      <c r="J1781">
        <v>1457690386</v>
      </c>
      <c r="K1781" t="b">
        <v>0</v>
      </c>
      <c r="L1781">
        <v>38</v>
      </c>
      <c r="M1781" t="b">
        <v>1</v>
      </c>
      <c r="N1781" t="s">
        <v>8269</v>
      </c>
      <c r="O1781" s="17">
        <f t="shared" si="112"/>
        <v>174</v>
      </c>
      <c r="P1781">
        <f t="shared" si="113"/>
        <v>68.84</v>
      </c>
      <c r="Q1781" s="12" t="s">
        <v>8315</v>
      </c>
      <c r="R1781" t="s">
        <v>8316</v>
      </c>
      <c r="S1781" s="15">
        <f t="shared" si="114"/>
        <v>42440.416504629626</v>
      </c>
      <c r="T1781" s="15">
        <f t="shared" si="115"/>
        <v>42463.708333333328</v>
      </c>
    </row>
    <row r="1782" spans="1:20" ht="48" x14ac:dyDescent="0.2">
      <c r="A1782">
        <v>3306</v>
      </c>
      <c r="B1782" s="3" t="s">
        <v>3306</v>
      </c>
      <c r="C1782" s="3" t="s">
        <v>7416</v>
      </c>
      <c r="D1782" s="6">
        <v>1500</v>
      </c>
      <c r="E1782" s="8">
        <v>2630</v>
      </c>
      <c r="F1782" t="s">
        <v>8218</v>
      </c>
      <c r="G1782" t="s">
        <v>8223</v>
      </c>
      <c r="H1782" t="s">
        <v>8245</v>
      </c>
      <c r="I1782">
        <v>1465527600</v>
      </c>
      <c r="J1782">
        <v>1462252542</v>
      </c>
      <c r="K1782" t="b">
        <v>0</v>
      </c>
      <c r="L1782">
        <v>54</v>
      </c>
      <c r="M1782" t="b">
        <v>1</v>
      </c>
      <c r="N1782" t="s">
        <v>8269</v>
      </c>
      <c r="O1782" s="17">
        <f t="shared" si="112"/>
        <v>175</v>
      </c>
      <c r="P1782">
        <f t="shared" si="113"/>
        <v>48.7</v>
      </c>
      <c r="Q1782" s="12" t="s">
        <v>8315</v>
      </c>
      <c r="R1782" t="s">
        <v>8316</v>
      </c>
      <c r="S1782" s="15">
        <f t="shared" si="114"/>
        <v>42493.219236111108</v>
      </c>
      <c r="T1782" s="15">
        <f t="shared" si="115"/>
        <v>42531.125</v>
      </c>
    </row>
    <row r="1783" spans="1:20" ht="16" x14ac:dyDescent="0.2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17">
        <f t="shared" si="112"/>
        <v>39</v>
      </c>
      <c r="P1783">
        <f t="shared" si="113"/>
        <v>393.59</v>
      </c>
      <c r="Q1783" s="12" t="s">
        <v>8308</v>
      </c>
      <c r="R1783" t="s">
        <v>8314</v>
      </c>
      <c r="S1783" s="15">
        <f t="shared" si="114"/>
        <v>42024.888692129629</v>
      </c>
      <c r="T1783" s="15">
        <f t="shared" si="115"/>
        <v>42054.888692129629</v>
      </c>
    </row>
    <row r="1784" spans="1:20" ht="48" x14ac:dyDescent="0.2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17">
        <f t="shared" si="112"/>
        <v>39</v>
      </c>
      <c r="P1784">
        <f t="shared" si="113"/>
        <v>788.53</v>
      </c>
      <c r="Q1784" s="12" t="s">
        <v>8317</v>
      </c>
      <c r="R1784" t="s">
        <v>8319</v>
      </c>
      <c r="S1784" s="15">
        <f t="shared" si="114"/>
        <v>41984.692731481482</v>
      </c>
      <c r="T1784" s="15">
        <f t="shared" si="115"/>
        <v>42018.166666666672</v>
      </c>
    </row>
    <row r="1785" spans="1:20" ht="48" x14ac:dyDescent="0.2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17">
        <f t="shared" si="112"/>
        <v>39</v>
      </c>
      <c r="P1785">
        <f t="shared" si="113"/>
        <v>147.81</v>
      </c>
      <c r="Q1785" s="12" t="s">
        <v>8323</v>
      </c>
      <c r="R1785" t="s">
        <v>8327</v>
      </c>
      <c r="S1785" s="15">
        <f t="shared" si="114"/>
        <v>42496.981597222228</v>
      </c>
      <c r="T1785" s="15">
        <f t="shared" si="115"/>
        <v>42526.981597222228</v>
      </c>
    </row>
    <row r="1786" spans="1:20" ht="48" x14ac:dyDescent="0.2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17">
        <f t="shared" si="112"/>
        <v>39</v>
      </c>
      <c r="P1786">
        <f t="shared" si="113"/>
        <v>113.63</v>
      </c>
      <c r="Q1786" s="12" t="s">
        <v>8317</v>
      </c>
      <c r="R1786" t="s">
        <v>8319</v>
      </c>
      <c r="S1786" s="15">
        <f t="shared" si="114"/>
        <v>41993.174363425926</v>
      </c>
      <c r="T1786" s="15">
        <f t="shared" si="115"/>
        <v>42023.174363425926</v>
      </c>
    </row>
    <row r="1787" spans="1:20" ht="48" x14ac:dyDescent="0.2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17">
        <f t="shared" si="112"/>
        <v>39</v>
      </c>
      <c r="P1787">
        <f t="shared" si="113"/>
        <v>40.479999999999997</v>
      </c>
      <c r="Q1787" s="12" t="s">
        <v>8331</v>
      </c>
      <c r="R1787" t="s">
        <v>8332</v>
      </c>
      <c r="S1787" s="15">
        <f t="shared" si="114"/>
        <v>41572.229849537034</v>
      </c>
      <c r="T1787" s="15">
        <f t="shared" si="115"/>
        <v>41604.271516203706</v>
      </c>
    </row>
    <row r="1788" spans="1:20" ht="48" x14ac:dyDescent="0.2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17">
        <f t="shared" si="112"/>
        <v>39</v>
      </c>
      <c r="P1788">
        <f t="shared" si="113"/>
        <v>133.9</v>
      </c>
      <c r="Q1788" s="12" t="s">
        <v>8336</v>
      </c>
      <c r="R1788" t="s">
        <v>8337</v>
      </c>
      <c r="S1788" s="15">
        <f t="shared" si="114"/>
        <v>42628.288668981477</v>
      </c>
      <c r="T1788" s="15">
        <f t="shared" si="115"/>
        <v>42657.666666666672</v>
      </c>
    </row>
    <row r="1789" spans="1:20" ht="48" x14ac:dyDescent="0.2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17">
        <f t="shared" si="112"/>
        <v>39</v>
      </c>
      <c r="P1789">
        <f t="shared" si="113"/>
        <v>117.49</v>
      </c>
      <c r="Q1789" s="12" t="s">
        <v>8317</v>
      </c>
      <c r="R1789" t="s">
        <v>8346</v>
      </c>
      <c r="S1789" s="15">
        <f t="shared" si="114"/>
        <v>42264.963159722218</v>
      </c>
      <c r="T1789" s="15">
        <f t="shared" si="115"/>
        <v>42308.947916666672</v>
      </c>
    </row>
    <row r="1790" spans="1:20" ht="48" x14ac:dyDescent="0.2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17">
        <f t="shared" si="112"/>
        <v>39</v>
      </c>
      <c r="P1790">
        <f t="shared" si="113"/>
        <v>64.53</v>
      </c>
      <c r="Q1790" s="12" t="s">
        <v>8334</v>
      </c>
      <c r="R1790" t="s">
        <v>8350</v>
      </c>
      <c r="S1790" s="15">
        <f t="shared" si="114"/>
        <v>42799.260428240741</v>
      </c>
      <c r="T1790" s="15">
        <f t="shared" si="115"/>
        <v>42829.21876157407</v>
      </c>
    </row>
    <row r="1791" spans="1:20" ht="32" x14ac:dyDescent="0.2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17">
        <f t="shared" si="112"/>
        <v>39</v>
      </c>
      <c r="P1791">
        <f t="shared" si="113"/>
        <v>83.57</v>
      </c>
      <c r="Q1791" s="12" t="s">
        <v>8334</v>
      </c>
      <c r="R1791" t="s">
        <v>8335</v>
      </c>
      <c r="S1791" s="15">
        <f t="shared" si="114"/>
        <v>42240.840289351851</v>
      </c>
      <c r="T1791" s="15">
        <f t="shared" si="115"/>
        <v>42270.840289351851</v>
      </c>
    </row>
    <row r="1792" spans="1:20" ht="48" x14ac:dyDescent="0.2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17">
        <f t="shared" si="112"/>
        <v>39</v>
      </c>
      <c r="P1792">
        <f t="shared" si="113"/>
        <v>69.53</v>
      </c>
      <c r="Q1792" s="12" t="s">
        <v>8315</v>
      </c>
      <c r="R1792" t="s">
        <v>8355</v>
      </c>
      <c r="S1792" s="15">
        <f t="shared" si="114"/>
        <v>42555.340486111112</v>
      </c>
      <c r="T1792" s="15">
        <f t="shared" si="115"/>
        <v>42605.340486111112</v>
      </c>
    </row>
    <row r="1793" spans="1:20" ht="32" x14ac:dyDescent="0.2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17">
        <f t="shared" si="112"/>
        <v>40</v>
      </c>
      <c r="P1793">
        <f t="shared" si="113"/>
        <v>25.71</v>
      </c>
      <c r="Q1793" s="12" t="s">
        <v>8308</v>
      </c>
      <c r="R1793" t="s">
        <v>8312</v>
      </c>
      <c r="S1793" s="15">
        <f t="shared" si="114"/>
        <v>42070.047754629632</v>
      </c>
      <c r="T1793" s="15">
        <f t="shared" si="115"/>
        <v>42087.00608796296</v>
      </c>
    </row>
    <row r="1794" spans="1:20" ht="48" x14ac:dyDescent="0.2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17">
        <f t="shared" si="112"/>
        <v>40</v>
      </c>
      <c r="P1794">
        <f t="shared" si="113"/>
        <v>80.2</v>
      </c>
      <c r="Q1794" s="12" t="s">
        <v>8308</v>
      </c>
      <c r="R1794" t="s">
        <v>8312</v>
      </c>
      <c r="S1794" s="15">
        <f t="shared" si="114"/>
        <v>42136.035405092596</v>
      </c>
      <c r="T1794" s="15">
        <f t="shared" si="115"/>
        <v>42176.035405092596</v>
      </c>
    </row>
    <row r="1795" spans="1:20" ht="48" x14ac:dyDescent="0.2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17">
        <f t="shared" si="112"/>
        <v>40</v>
      </c>
      <c r="P1795">
        <f t="shared" si="113"/>
        <v>83.38</v>
      </c>
      <c r="Q1795" s="12" t="s">
        <v>8323</v>
      </c>
      <c r="R1795" t="s">
        <v>8327</v>
      </c>
      <c r="S1795" s="15">
        <f t="shared" si="114"/>
        <v>42371.935590277775</v>
      </c>
      <c r="T1795" s="15">
        <f t="shared" si="115"/>
        <v>42431.935590277775</v>
      </c>
    </row>
    <row r="1796" spans="1:20" ht="48" x14ac:dyDescent="0.2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17">
        <f t="shared" si="112"/>
        <v>40</v>
      </c>
      <c r="P1796">
        <f t="shared" si="113"/>
        <v>44.44</v>
      </c>
      <c r="Q1796" s="12" t="s">
        <v>8323</v>
      </c>
      <c r="R1796" t="s">
        <v>8327</v>
      </c>
      <c r="S1796" s="15">
        <f t="shared" si="114"/>
        <v>42218.872986111113</v>
      </c>
      <c r="T1796" s="15">
        <f t="shared" si="115"/>
        <v>42244.166666666672</v>
      </c>
    </row>
    <row r="1797" spans="1:20" ht="32" x14ac:dyDescent="0.2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17">
        <f t="shared" si="112"/>
        <v>40</v>
      </c>
      <c r="P1797">
        <f t="shared" si="113"/>
        <v>99.86</v>
      </c>
      <c r="Q1797" s="12" t="s">
        <v>8317</v>
      </c>
      <c r="R1797" t="s">
        <v>8319</v>
      </c>
      <c r="S1797" s="15">
        <f t="shared" si="114"/>
        <v>42662.613564814819</v>
      </c>
      <c r="T1797" s="15">
        <f t="shared" si="115"/>
        <v>42692.655231481483</v>
      </c>
    </row>
    <row r="1798" spans="1:20" ht="48" x14ac:dyDescent="0.2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17">
        <f t="shared" si="112"/>
        <v>40</v>
      </c>
      <c r="P1798">
        <f t="shared" si="113"/>
        <v>253.21</v>
      </c>
      <c r="Q1798" s="12" t="s">
        <v>8331</v>
      </c>
      <c r="R1798" t="s">
        <v>8333</v>
      </c>
      <c r="S1798" s="15">
        <f t="shared" si="114"/>
        <v>42453.819687499999</v>
      </c>
      <c r="T1798" s="15">
        <f t="shared" si="115"/>
        <v>42483.819687499999</v>
      </c>
    </row>
    <row r="1799" spans="1:20" ht="48" x14ac:dyDescent="0.2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17">
        <f t="shared" si="112"/>
        <v>40</v>
      </c>
      <c r="P1799">
        <f t="shared" si="113"/>
        <v>152.41</v>
      </c>
      <c r="Q1799" s="12" t="s">
        <v>8317</v>
      </c>
      <c r="R1799" t="s">
        <v>8319</v>
      </c>
      <c r="S1799" s="15">
        <f t="shared" si="114"/>
        <v>42747.194502314815</v>
      </c>
      <c r="T1799" s="15">
        <f t="shared" si="115"/>
        <v>42807.152835648143</v>
      </c>
    </row>
    <row r="1800" spans="1:20" ht="32" x14ac:dyDescent="0.2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17">
        <f t="shared" si="112"/>
        <v>40</v>
      </c>
      <c r="P1800">
        <f t="shared" si="113"/>
        <v>162.91999999999999</v>
      </c>
      <c r="Q1800" s="12" t="s">
        <v>8317</v>
      </c>
      <c r="R1800" t="s">
        <v>8319</v>
      </c>
      <c r="S1800" s="15">
        <f t="shared" si="114"/>
        <v>42278.498240740737</v>
      </c>
      <c r="T1800" s="15">
        <f t="shared" si="115"/>
        <v>42314.041666666672</v>
      </c>
    </row>
    <row r="1801" spans="1:20" ht="48" x14ac:dyDescent="0.2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17">
        <f t="shared" si="112"/>
        <v>40</v>
      </c>
      <c r="P1801">
        <f t="shared" si="113"/>
        <v>78.44</v>
      </c>
      <c r="Q1801" s="12" t="s">
        <v>8336</v>
      </c>
      <c r="R1801" t="s">
        <v>8337</v>
      </c>
      <c r="S1801" s="15">
        <f t="shared" si="114"/>
        <v>42493.600810185191</v>
      </c>
      <c r="T1801" s="15">
        <f t="shared" si="115"/>
        <v>42553.600810185191</v>
      </c>
    </row>
    <row r="1802" spans="1:20" ht="48" x14ac:dyDescent="0.2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17">
        <f t="shared" si="112"/>
        <v>40</v>
      </c>
      <c r="P1802">
        <f t="shared" si="113"/>
        <v>60.24</v>
      </c>
      <c r="Q1802" s="12" t="s">
        <v>8336</v>
      </c>
      <c r="R1802" t="s">
        <v>8337</v>
      </c>
      <c r="S1802" s="15">
        <f t="shared" si="114"/>
        <v>42003.655555555553</v>
      </c>
      <c r="T1802" s="15">
        <f t="shared" si="115"/>
        <v>42035.142361111109</v>
      </c>
    </row>
    <row r="1803" spans="1:20" ht="48" x14ac:dyDescent="0.2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17">
        <f t="shared" si="112"/>
        <v>41</v>
      </c>
      <c r="P1803">
        <f t="shared" si="113"/>
        <v>31.85</v>
      </c>
      <c r="Q1803" s="12" t="s">
        <v>8320</v>
      </c>
      <c r="R1803" t="s">
        <v>8322</v>
      </c>
      <c r="S1803" s="15">
        <f t="shared" si="114"/>
        <v>41604.996458333335</v>
      </c>
      <c r="T1803" s="15">
        <f t="shared" si="115"/>
        <v>41634.996458333335</v>
      </c>
    </row>
    <row r="1804" spans="1:20" ht="16" x14ac:dyDescent="0.2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17">
        <f t="shared" si="112"/>
        <v>41</v>
      </c>
      <c r="P1804">
        <f t="shared" si="113"/>
        <v>28.58</v>
      </c>
      <c r="Q1804" s="12" t="s">
        <v>8323</v>
      </c>
      <c r="R1804" t="s">
        <v>8326</v>
      </c>
      <c r="S1804" s="15">
        <f t="shared" si="114"/>
        <v>41276.496840277774</v>
      </c>
      <c r="T1804" s="15">
        <f t="shared" si="115"/>
        <v>41309.496840277774</v>
      </c>
    </row>
    <row r="1805" spans="1:20" ht="48" x14ac:dyDescent="0.2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17">
        <f t="shared" si="112"/>
        <v>41</v>
      </c>
      <c r="P1805">
        <f t="shared" si="113"/>
        <v>29.29</v>
      </c>
      <c r="Q1805" s="12" t="s">
        <v>8323</v>
      </c>
      <c r="R1805" t="s">
        <v>8327</v>
      </c>
      <c r="S1805" s="15">
        <f t="shared" si="114"/>
        <v>42603.870520833334</v>
      </c>
      <c r="T1805" s="15">
        <f t="shared" si="115"/>
        <v>42628.870520833334</v>
      </c>
    </row>
    <row r="1806" spans="1:20" ht="48" x14ac:dyDescent="0.2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17">
        <f t="shared" si="112"/>
        <v>41</v>
      </c>
      <c r="P1806">
        <f t="shared" si="113"/>
        <v>143.82</v>
      </c>
      <c r="Q1806" s="12" t="s">
        <v>8323</v>
      </c>
      <c r="R1806" t="s">
        <v>8327</v>
      </c>
      <c r="S1806" s="15">
        <f t="shared" si="114"/>
        <v>40304.20003472222</v>
      </c>
      <c r="T1806" s="15">
        <f t="shared" si="115"/>
        <v>40391.166666666664</v>
      </c>
    </row>
    <row r="1807" spans="1:20" ht="48" x14ac:dyDescent="0.2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17">
        <f t="shared" si="112"/>
        <v>41</v>
      </c>
      <c r="P1807">
        <f t="shared" si="113"/>
        <v>23.57</v>
      </c>
      <c r="Q1807" s="12" t="s">
        <v>8331</v>
      </c>
      <c r="R1807" t="s">
        <v>8332</v>
      </c>
      <c r="S1807" s="15">
        <f t="shared" si="114"/>
        <v>40973.740451388891</v>
      </c>
      <c r="T1807" s="15">
        <f t="shared" si="115"/>
        <v>41003.698784722219</v>
      </c>
    </row>
    <row r="1808" spans="1:20" ht="32" x14ac:dyDescent="0.2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17">
        <f t="shared" si="112"/>
        <v>41</v>
      </c>
      <c r="P1808">
        <f t="shared" si="113"/>
        <v>47.77</v>
      </c>
      <c r="Q1808" s="12" t="s">
        <v>8320</v>
      </c>
      <c r="R1808" t="s">
        <v>8342</v>
      </c>
      <c r="S1808" s="15">
        <f t="shared" si="114"/>
        <v>42438.813449074078</v>
      </c>
      <c r="T1808" s="15">
        <f t="shared" si="115"/>
        <v>42468.771782407406</v>
      </c>
    </row>
    <row r="1809" spans="1:20" ht="48" x14ac:dyDescent="0.2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17">
        <f t="shared" si="112"/>
        <v>41</v>
      </c>
      <c r="P1809">
        <f t="shared" si="113"/>
        <v>120.77</v>
      </c>
      <c r="Q1809" s="12" t="s">
        <v>8336</v>
      </c>
      <c r="R1809" t="s">
        <v>8337</v>
      </c>
      <c r="S1809" s="15">
        <f t="shared" si="114"/>
        <v>42742.680902777778</v>
      </c>
      <c r="T1809" s="15">
        <f t="shared" si="115"/>
        <v>42777.680902777778</v>
      </c>
    </row>
    <row r="1810" spans="1:20" ht="48" x14ac:dyDescent="0.2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17">
        <f t="shared" si="112"/>
        <v>41</v>
      </c>
      <c r="P1810">
        <f t="shared" si="113"/>
        <v>84.06</v>
      </c>
      <c r="Q1810" s="12" t="s">
        <v>8334</v>
      </c>
      <c r="R1810" t="s">
        <v>8335</v>
      </c>
      <c r="S1810" s="15">
        <f t="shared" si="114"/>
        <v>41983.110995370371</v>
      </c>
      <c r="T1810" s="15">
        <f t="shared" si="115"/>
        <v>42023.110995370371</v>
      </c>
    </row>
    <row r="1811" spans="1:20" ht="48" x14ac:dyDescent="0.2">
      <c r="A1811">
        <v>3497</v>
      </c>
      <c r="B1811" s="3" t="s">
        <v>3496</v>
      </c>
      <c r="C1811" s="3" t="s">
        <v>7607</v>
      </c>
      <c r="D1811" s="6">
        <v>1551</v>
      </c>
      <c r="E1811" s="8">
        <v>1686</v>
      </c>
      <c r="F1811" t="s">
        <v>8218</v>
      </c>
      <c r="G1811" t="s">
        <v>8223</v>
      </c>
      <c r="H1811" t="s">
        <v>8245</v>
      </c>
      <c r="I1811">
        <v>1464904800</v>
      </c>
      <c r="J1811">
        <v>1463852904</v>
      </c>
      <c r="K1811" t="b">
        <v>0</v>
      </c>
      <c r="L1811">
        <v>49</v>
      </c>
      <c r="M1811" t="b">
        <v>1</v>
      </c>
      <c r="N1811" t="s">
        <v>8269</v>
      </c>
      <c r="O1811" s="17">
        <f t="shared" si="112"/>
        <v>109</v>
      </c>
      <c r="P1811">
        <f t="shared" si="113"/>
        <v>34.409999999999997</v>
      </c>
      <c r="Q1811" s="12" t="s">
        <v>8315</v>
      </c>
      <c r="R1811" t="s">
        <v>8316</v>
      </c>
      <c r="S1811" s="15">
        <f t="shared" si="114"/>
        <v>42511.741944444439</v>
      </c>
      <c r="T1811" s="15">
        <f t="shared" si="115"/>
        <v>42523.916666666672</v>
      </c>
    </row>
    <row r="1812" spans="1:20" ht="48" x14ac:dyDescent="0.2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17">
        <f t="shared" si="112"/>
        <v>42</v>
      </c>
      <c r="P1812">
        <f t="shared" si="113"/>
        <v>77.11</v>
      </c>
      <c r="Q1812" s="12" t="s">
        <v>8308</v>
      </c>
      <c r="R1812" t="s">
        <v>8312</v>
      </c>
      <c r="S1812" s="15">
        <f t="shared" si="114"/>
        <v>42259.542800925927</v>
      </c>
      <c r="T1812" s="15">
        <f t="shared" si="115"/>
        <v>42287.875</v>
      </c>
    </row>
    <row r="1813" spans="1:20" ht="48" x14ac:dyDescent="0.2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17">
        <f t="shared" si="112"/>
        <v>42</v>
      </c>
      <c r="P1813">
        <f t="shared" si="113"/>
        <v>34.18</v>
      </c>
      <c r="Q1813" s="12" t="s">
        <v>8323</v>
      </c>
      <c r="R1813" t="s">
        <v>8326</v>
      </c>
      <c r="S1813" s="15">
        <f t="shared" si="114"/>
        <v>41541.106921296298</v>
      </c>
      <c r="T1813" s="15">
        <f t="shared" si="115"/>
        <v>41563.415972222225</v>
      </c>
    </row>
    <row r="1814" spans="1:20" ht="48" x14ac:dyDescent="0.2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17">
        <f t="shared" ref="O1814:O1877" si="116">ROUND(E1814/D1814*100,0)</f>
        <v>42</v>
      </c>
      <c r="P1814">
        <f t="shared" ref="P1814:P1877" si="117">IFERROR(ROUND(E1814/L1814, 2), 0)</f>
        <v>364.35</v>
      </c>
      <c r="Q1814" s="12" t="s">
        <v>8317</v>
      </c>
      <c r="R1814" t="s">
        <v>8319</v>
      </c>
      <c r="S1814" s="15">
        <f t="shared" ref="S1814:S1877" si="118">(((J1814/60/60/24)+DATE(1970,1,1)))</f>
        <v>42740.693692129629</v>
      </c>
      <c r="T1814" s="15">
        <f t="shared" ref="T1814:T1877" si="119">(((I1814/60/60/24)+DATE(1970,1,1)))</f>
        <v>42786.791666666672</v>
      </c>
    </row>
    <row r="1815" spans="1:20" ht="32" x14ac:dyDescent="0.2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17">
        <f t="shared" si="116"/>
        <v>42</v>
      </c>
      <c r="P1815">
        <f t="shared" si="117"/>
        <v>83.43</v>
      </c>
      <c r="Q1815" s="12" t="s">
        <v>8336</v>
      </c>
      <c r="R1815" t="s">
        <v>8348</v>
      </c>
      <c r="S1815" s="15">
        <f t="shared" si="118"/>
        <v>42034.639768518522</v>
      </c>
      <c r="T1815" s="15">
        <f t="shared" si="119"/>
        <v>42064.639768518522</v>
      </c>
    </row>
    <row r="1816" spans="1:20" ht="48" x14ac:dyDescent="0.2">
      <c r="A1816">
        <v>3896</v>
      </c>
      <c r="B1816" s="3" t="s">
        <v>3893</v>
      </c>
      <c r="C1816" s="3" t="s">
        <v>8004</v>
      </c>
      <c r="D1816" s="6">
        <v>1600</v>
      </c>
      <c r="E1816" s="8">
        <v>170</v>
      </c>
      <c r="F1816" t="s">
        <v>8220</v>
      </c>
      <c r="G1816" t="s">
        <v>8223</v>
      </c>
      <c r="H1816" t="s">
        <v>8245</v>
      </c>
      <c r="I1816">
        <v>1402979778</v>
      </c>
      <c r="J1816">
        <v>1401770178</v>
      </c>
      <c r="K1816" t="b">
        <v>0</v>
      </c>
      <c r="L1816">
        <v>4</v>
      </c>
      <c r="M1816" t="b">
        <v>0</v>
      </c>
      <c r="N1816" t="s">
        <v>8269</v>
      </c>
      <c r="O1816" s="17">
        <f t="shared" si="116"/>
        <v>11</v>
      </c>
      <c r="P1816">
        <f t="shared" si="117"/>
        <v>42.5</v>
      </c>
      <c r="Q1816" s="12" t="s">
        <v>8315</v>
      </c>
      <c r="R1816" t="s">
        <v>8316</v>
      </c>
      <c r="S1816" s="15">
        <f t="shared" si="118"/>
        <v>41793.191875000004</v>
      </c>
      <c r="T1816" s="15">
        <f t="shared" si="119"/>
        <v>41807.191875000004</v>
      </c>
    </row>
    <row r="1817" spans="1:20" ht="48" x14ac:dyDescent="0.2">
      <c r="A1817">
        <v>4091</v>
      </c>
      <c r="B1817" s="3" t="s">
        <v>4087</v>
      </c>
      <c r="C1817" s="3" t="s">
        <v>8194</v>
      </c>
      <c r="D1817" s="6">
        <v>1600</v>
      </c>
      <c r="E1817" s="8">
        <v>204</v>
      </c>
      <c r="F1817" t="s">
        <v>8220</v>
      </c>
      <c r="G1817" t="s">
        <v>8223</v>
      </c>
      <c r="H1817" t="s">
        <v>8245</v>
      </c>
      <c r="I1817">
        <v>1421410151</v>
      </c>
      <c r="J1817">
        <v>1418818151</v>
      </c>
      <c r="K1817" t="b">
        <v>0</v>
      </c>
      <c r="L1817">
        <v>8</v>
      </c>
      <c r="M1817" t="b">
        <v>0</v>
      </c>
      <c r="N1817" t="s">
        <v>8269</v>
      </c>
      <c r="O1817" s="17">
        <f t="shared" si="116"/>
        <v>13</v>
      </c>
      <c r="P1817">
        <f t="shared" si="117"/>
        <v>25.5</v>
      </c>
      <c r="Q1817" s="12" t="s">
        <v>8315</v>
      </c>
      <c r="R1817" t="s">
        <v>8316</v>
      </c>
      <c r="S1817" s="15">
        <f t="shared" si="118"/>
        <v>41990.506377314814</v>
      </c>
      <c r="T1817" s="15">
        <f t="shared" si="119"/>
        <v>42020.506377314814</v>
      </c>
    </row>
    <row r="1818" spans="1:20" ht="48" x14ac:dyDescent="0.2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17">
        <f t="shared" si="116"/>
        <v>42</v>
      </c>
      <c r="P1818">
        <f t="shared" si="117"/>
        <v>79.87</v>
      </c>
      <c r="Q1818" s="12" t="s">
        <v>8315</v>
      </c>
      <c r="R1818" t="s">
        <v>8355</v>
      </c>
      <c r="S1818" s="15">
        <f t="shared" si="118"/>
        <v>41876.718935185185</v>
      </c>
      <c r="T1818" s="15">
        <f t="shared" si="119"/>
        <v>41931.208333333336</v>
      </c>
    </row>
    <row r="1819" spans="1:20" ht="48" x14ac:dyDescent="0.2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17">
        <f t="shared" si="116"/>
        <v>43</v>
      </c>
      <c r="P1819">
        <f t="shared" si="117"/>
        <v>89.19</v>
      </c>
      <c r="Q1819" s="12" t="s">
        <v>8317</v>
      </c>
      <c r="R1819" t="s">
        <v>8319</v>
      </c>
      <c r="S1819" s="15">
        <f t="shared" si="118"/>
        <v>42194.833784722221</v>
      </c>
      <c r="T1819" s="15">
        <f t="shared" si="119"/>
        <v>42236.833784722221</v>
      </c>
    </row>
    <row r="1820" spans="1:20" ht="48" x14ac:dyDescent="0.2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17">
        <f t="shared" si="116"/>
        <v>43</v>
      </c>
      <c r="P1820">
        <f t="shared" si="117"/>
        <v>34.020000000000003</v>
      </c>
      <c r="Q1820" s="12" t="s">
        <v>8323</v>
      </c>
      <c r="R1820" t="s">
        <v>8345</v>
      </c>
      <c r="S1820" s="15">
        <f t="shared" si="118"/>
        <v>42460.98192129629</v>
      </c>
      <c r="T1820" s="15">
        <f t="shared" si="119"/>
        <v>42481.166666666672</v>
      </c>
    </row>
    <row r="1821" spans="1:20" ht="48" x14ac:dyDescent="0.2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17">
        <f t="shared" si="116"/>
        <v>43</v>
      </c>
      <c r="P1821">
        <f t="shared" si="117"/>
        <v>58.08</v>
      </c>
      <c r="Q1821" s="12" t="s">
        <v>8331</v>
      </c>
      <c r="R1821" t="s">
        <v>8333</v>
      </c>
      <c r="S1821" s="15">
        <f t="shared" si="118"/>
        <v>41733.716435185182</v>
      </c>
      <c r="T1821" s="15">
        <f t="shared" si="119"/>
        <v>41763.716435185182</v>
      </c>
    </row>
    <row r="1822" spans="1:20" ht="48" x14ac:dyDescent="0.2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17">
        <f t="shared" si="116"/>
        <v>43</v>
      </c>
      <c r="P1822">
        <f t="shared" si="117"/>
        <v>215.96</v>
      </c>
      <c r="Q1822" s="12" t="s">
        <v>8317</v>
      </c>
      <c r="R1822" t="s">
        <v>8346</v>
      </c>
      <c r="S1822" s="15">
        <f t="shared" si="118"/>
        <v>42514.671099537038</v>
      </c>
      <c r="T1822" s="15">
        <f t="shared" si="119"/>
        <v>42544.671099537038</v>
      </c>
    </row>
    <row r="1823" spans="1:20" ht="48" x14ac:dyDescent="0.2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17">
        <f t="shared" si="116"/>
        <v>43</v>
      </c>
      <c r="P1823">
        <f t="shared" si="117"/>
        <v>40.98</v>
      </c>
      <c r="Q1823" s="12" t="s">
        <v>8317</v>
      </c>
      <c r="R1823" t="s">
        <v>8346</v>
      </c>
      <c r="S1823" s="15">
        <f t="shared" si="118"/>
        <v>42270.875706018516</v>
      </c>
      <c r="T1823" s="15">
        <f t="shared" si="119"/>
        <v>42298.958333333328</v>
      </c>
    </row>
    <row r="1824" spans="1:20" ht="48" x14ac:dyDescent="0.2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17">
        <f t="shared" si="116"/>
        <v>44</v>
      </c>
      <c r="P1824">
        <f t="shared" si="117"/>
        <v>174.95</v>
      </c>
      <c r="Q1824" s="12" t="s">
        <v>8317</v>
      </c>
      <c r="R1824" t="s">
        <v>8319</v>
      </c>
      <c r="S1824" s="15">
        <f t="shared" si="118"/>
        <v>42676.583599537036</v>
      </c>
      <c r="T1824" s="15">
        <f t="shared" si="119"/>
        <v>42718.6252662037</v>
      </c>
    </row>
    <row r="1825" spans="1:20" ht="64" x14ac:dyDescent="0.2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17">
        <f t="shared" si="116"/>
        <v>44</v>
      </c>
      <c r="P1825">
        <f t="shared" si="117"/>
        <v>253.14</v>
      </c>
      <c r="Q1825" s="12" t="s">
        <v>8323</v>
      </c>
      <c r="R1825" t="s">
        <v>8345</v>
      </c>
      <c r="S1825" s="15">
        <f t="shared" si="118"/>
        <v>42804.534652777773</v>
      </c>
      <c r="T1825" s="15">
        <f t="shared" si="119"/>
        <v>42834.492986111116</v>
      </c>
    </row>
    <row r="1826" spans="1:20" ht="48" x14ac:dyDescent="0.2">
      <c r="A1826">
        <v>3244</v>
      </c>
      <c r="B1826" s="3" t="s">
        <v>3244</v>
      </c>
      <c r="C1826" s="3" t="s">
        <v>7354</v>
      </c>
      <c r="D1826" s="6">
        <v>1600</v>
      </c>
      <c r="E1826" s="8">
        <v>1647</v>
      </c>
      <c r="F1826" t="s">
        <v>8218</v>
      </c>
      <c r="G1826" t="s">
        <v>8224</v>
      </c>
      <c r="H1826" t="s">
        <v>8246</v>
      </c>
      <c r="I1826">
        <v>1480613982</v>
      </c>
      <c r="J1826">
        <v>1478018382</v>
      </c>
      <c r="K1826" t="b">
        <v>0</v>
      </c>
      <c r="L1826">
        <v>69</v>
      </c>
      <c r="M1826" t="b">
        <v>1</v>
      </c>
      <c r="N1826" t="s">
        <v>8269</v>
      </c>
      <c r="O1826" s="17">
        <f t="shared" si="116"/>
        <v>103</v>
      </c>
      <c r="P1826">
        <f t="shared" si="117"/>
        <v>23.87</v>
      </c>
      <c r="Q1826" s="12" t="s">
        <v>8315</v>
      </c>
      <c r="R1826" t="s">
        <v>8316</v>
      </c>
      <c r="S1826" s="15">
        <f t="shared" si="118"/>
        <v>42675.694236111114</v>
      </c>
      <c r="T1826" s="15">
        <f t="shared" si="119"/>
        <v>42705.735902777778</v>
      </c>
    </row>
    <row r="1827" spans="1:20" ht="48" x14ac:dyDescent="0.2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17">
        <f t="shared" si="116"/>
        <v>45</v>
      </c>
      <c r="P1827">
        <f t="shared" si="117"/>
        <v>185.83</v>
      </c>
      <c r="Q1827" s="12" t="s">
        <v>8308</v>
      </c>
      <c r="R1827" t="s">
        <v>8312</v>
      </c>
      <c r="S1827" s="15">
        <f t="shared" si="118"/>
        <v>42236.159918981488</v>
      </c>
      <c r="T1827" s="15">
        <f t="shared" si="119"/>
        <v>42266.159918981488</v>
      </c>
    </row>
    <row r="1828" spans="1:20" ht="48" x14ac:dyDescent="0.2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17">
        <f t="shared" si="116"/>
        <v>45</v>
      </c>
      <c r="P1828">
        <f t="shared" si="117"/>
        <v>56.42</v>
      </c>
      <c r="Q1828" s="12" t="s">
        <v>8336</v>
      </c>
      <c r="R1828" t="s">
        <v>8341</v>
      </c>
      <c r="S1828" s="15">
        <f t="shared" si="118"/>
        <v>42525.153055555551</v>
      </c>
      <c r="T1828" s="15">
        <f t="shared" si="119"/>
        <v>42555.153055555551</v>
      </c>
    </row>
    <row r="1829" spans="1:20" ht="48" x14ac:dyDescent="0.2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17">
        <f t="shared" si="116"/>
        <v>46</v>
      </c>
      <c r="P1829">
        <f t="shared" si="117"/>
        <v>20.34</v>
      </c>
      <c r="Q1829" s="12" t="s">
        <v>8317</v>
      </c>
      <c r="R1829" t="s">
        <v>8319</v>
      </c>
      <c r="S1829" s="15">
        <f t="shared" si="118"/>
        <v>42388.523020833338</v>
      </c>
      <c r="T1829" s="15">
        <f t="shared" si="119"/>
        <v>42403.523020833338</v>
      </c>
    </row>
    <row r="1830" spans="1:20" ht="48" x14ac:dyDescent="0.2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17">
        <f t="shared" si="116"/>
        <v>46</v>
      </c>
      <c r="P1830">
        <f t="shared" si="117"/>
        <v>136.46</v>
      </c>
      <c r="Q1830" s="12" t="s">
        <v>8317</v>
      </c>
      <c r="R1830" t="s">
        <v>8319</v>
      </c>
      <c r="S1830" s="15">
        <f t="shared" si="118"/>
        <v>42766.626793981486</v>
      </c>
      <c r="T1830" s="15">
        <f t="shared" si="119"/>
        <v>42808.585127314815</v>
      </c>
    </row>
    <row r="1831" spans="1:20" ht="48" x14ac:dyDescent="0.2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17">
        <f t="shared" si="116"/>
        <v>46</v>
      </c>
      <c r="P1831">
        <f t="shared" si="117"/>
        <v>164</v>
      </c>
      <c r="Q1831" s="12" t="s">
        <v>8317</v>
      </c>
      <c r="R1831" t="s">
        <v>8319</v>
      </c>
      <c r="S1831" s="15">
        <f t="shared" si="118"/>
        <v>42721.220520833333</v>
      </c>
      <c r="T1831" s="15">
        <f t="shared" si="119"/>
        <v>42758.207638888889</v>
      </c>
    </row>
    <row r="1832" spans="1:20" ht="32" x14ac:dyDescent="0.2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17">
        <f t="shared" si="116"/>
        <v>46</v>
      </c>
      <c r="P1832">
        <f t="shared" si="117"/>
        <v>58.62</v>
      </c>
      <c r="Q1832" s="12" t="s">
        <v>8336</v>
      </c>
      <c r="R1832" t="s">
        <v>8337</v>
      </c>
      <c r="S1832" s="15">
        <f t="shared" si="118"/>
        <v>41824.658379629633</v>
      </c>
      <c r="T1832" s="15">
        <f t="shared" si="119"/>
        <v>41854.658379629633</v>
      </c>
    </row>
    <row r="1833" spans="1:20" ht="48" x14ac:dyDescent="0.2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17">
        <f t="shared" si="116"/>
        <v>46</v>
      </c>
      <c r="P1833">
        <f t="shared" si="117"/>
        <v>88.31</v>
      </c>
      <c r="Q1833" s="12" t="s">
        <v>8336</v>
      </c>
      <c r="R1833" t="s">
        <v>8337</v>
      </c>
      <c r="S1833" s="15">
        <f t="shared" si="118"/>
        <v>41930.218657407408</v>
      </c>
      <c r="T1833" s="15">
        <f t="shared" si="119"/>
        <v>41972.624305555553</v>
      </c>
    </row>
    <row r="1834" spans="1:20" ht="48" x14ac:dyDescent="0.2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17">
        <f t="shared" si="116"/>
        <v>46</v>
      </c>
      <c r="P1834">
        <f t="shared" si="117"/>
        <v>34.130000000000003</v>
      </c>
      <c r="Q1834" s="12" t="s">
        <v>8315</v>
      </c>
      <c r="R1834" t="s">
        <v>8355</v>
      </c>
      <c r="S1834" s="15">
        <f t="shared" si="118"/>
        <v>42801.774699074071</v>
      </c>
      <c r="T1834" s="15">
        <f t="shared" si="119"/>
        <v>42832.733032407406</v>
      </c>
    </row>
    <row r="1835" spans="1:20" ht="48" x14ac:dyDescent="0.2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17">
        <f t="shared" si="116"/>
        <v>46</v>
      </c>
      <c r="P1835">
        <f t="shared" si="117"/>
        <v>70.83</v>
      </c>
      <c r="Q1835" s="12" t="s">
        <v>8315</v>
      </c>
      <c r="R1835" t="s">
        <v>8357</v>
      </c>
      <c r="S1835" s="15">
        <f t="shared" si="118"/>
        <v>42057.277858796297</v>
      </c>
      <c r="T1835" s="15">
        <f t="shared" si="119"/>
        <v>42117.236192129625</v>
      </c>
    </row>
    <row r="1836" spans="1:20" ht="32" x14ac:dyDescent="0.2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17">
        <f t="shared" si="116"/>
        <v>47</v>
      </c>
      <c r="P1836">
        <f t="shared" si="117"/>
        <v>1272.73</v>
      </c>
      <c r="Q1836" s="12" t="s">
        <v>8317</v>
      </c>
      <c r="R1836" t="s">
        <v>8319</v>
      </c>
      <c r="S1836" s="15">
        <f t="shared" si="118"/>
        <v>42742.30332175926</v>
      </c>
      <c r="T1836" s="15">
        <f t="shared" si="119"/>
        <v>42775.30332175926</v>
      </c>
    </row>
    <row r="1837" spans="1:20" ht="32" x14ac:dyDescent="0.2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17">
        <f t="shared" si="116"/>
        <v>47</v>
      </c>
      <c r="P1837">
        <f t="shared" si="117"/>
        <v>53.25</v>
      </c>
      <c r="Q1837" s="12" t="s">
        <v>8317</v>
      </c>
      <c r="R1837" t="s">
        <v>8319</v>
      </c>
      <c r="S1837" s="15">
        <f t="shared" si="118"/>
        <v>42009.973946759259</v>
      </c>
      <c r="T1837" s="15">
        <f t="shared" si="119"/>
        <v>42039.973946759259</v>
      </c>
    </row>
    <row r="1838" spans="1:20" ht="48" x14ac:dyDescent="0.2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17">
        <f t="shared" si="116"/>
        <v>47</v>
      </c>
      <c r="P1838">
        <f t="shared" si="117"/>
        <v>34.1</v>
      </c>
      <c r="Q1838" s="12" t="s">
        <v>8317</v>
      </c>
      <c r="R1838" t="s">
        <v>8346</v>
      </c>
      <c r="S1838" s="15">
        <f t="shared" si="118"/>
        <v>42702.770729166667</v>
      </c>
      <c r="T1838" s="15">
        <f t="shared" si="119"/>
        <v>42762.770729166667</v>
      </c>
    </row>
    <row r="1839" spans="1:20" ht="48" x14ac:dyDescent="0.2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17">
        <f t="shared" si="116"/>
        <v>47</v>
      </c>
      <c r="P1839">
        <f t="shared" si="117"/>
        <v>29.63</v>
      </c>
      <c r="Q1839" s="12" t="s">
        <v>8317</v>
      </c>
      <c r="R1839" t="s">
        <v>8346</v>
      </c>
      <c r="S1839" s="15">
        <f t="shared" si="118"/>
        <v>42113.875567129624</v>
      </c>
      <c r="T1839" s="15">
        <f t="shared" si="119"/>
        <v>42143.875567129624</v>
      </c>
    </row>
    <row r="1840" spans="1:20" ht="48" x14ac:dyDescent="0.2">
      <c r="A1840">
        <v>3594</v>
      </c>
      <c r="B1840" s="3" t="s">
        <v>3593</v>
      </c>
      <c r="C1840" s="3" t="s">
        <v>7704</v>
      </c>
      <c r="D1840" s="6">
        <v>1600</v>
      </c>
      <c r="E1840" s="8">
        <v>2015</v>
      </c>
      <c r="F1840" t="s">
        <v>8218</v>
      </c>
      <c r="G1840" t="s">
        <v>8223</v>
      </c>
      <c r="H1840" t="s">
        <v>8245</v>
      </c>
      <c r="I1840">
        <v>1472952982</v>
      </c>
      <c r="J1840">
        <v>1470792982</v>
      </c>
      <c r="K1840" t="b">
        <v>0</v>
      </c>
      <c r="L1840">
        <v>36</v>
      </c>
      <c r="M1840" t="b">
        <v>1</v>
      </c>
      <c r="N1840" t="s">
        <v>8269</v>
      </c>
      <c r="O1840" s="17">
        <f t="shared" si="116"/>
        <v>126</v>
      </c>
      <c r="P1840">
        <f t="shared" si="117"/>
        <v>55.97</v>
      </c>
      <c r="Q1840" s="12" t="s">
        <v>8315</v>
      </c>
      <c r="R1840" t="s">
        <v>8316</v>
      </c>
      <c r="S1840" s="15">
        <f t="shared" si="118"/>
        <v>42592.066921296297</v>
      </c>
      <c r="T1840" s="15">
        <f t="shared" si="119"/>
        <v>42617.066921296297</v>
      </c>
    </row>
    <row r="1841" spans="1:20" ht="48" x14ac:dyDescent="0.2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17">
        <f t="shared" si="116"/>
        <v>48</v>
      </c>
      <c r="P1841">
        <f t="shared" si="117"/>
        <v>159.33000000000001</v>
      </c>
      <c r="Q1841" s="12" t="s">
        <v>8323</v>
      </c>
      <c r="R1841" t="s">
        <v>8345</v>
      </c>
      <c r="S1841" s="15">
        <f t="shared" si="118"/>
        <v>42788.151238425926</v>
      </c>
      <c r="T1841" s="15">
        <f t="shared" si="119"/>
        <v>42820.999305555553</v>
      </c>
    </row>
    <row r="1842" spans="1:20" ht="48" x14ac:dyDescent="0.2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17">
        <f t="shared" si="116"/>
        <v>48</v>
      </c>
      <c r="P1842">
        <f t="shared" si="117"/>
        <v>31.21</v>
      </c>
      <c r="Q1842" s="12" t="s">
        <v>8336</v>
      </c>
      <c r="R1842" t="s">
        <v>8337</v>
      </c>
      <c r="S1842" s="15">
        <f t="shared" si="118"/>
        <v>41958.550659722227</v>
      </c>
      <c r="T1842" s="15">
        <f t="shared" si="119"/>
        <v>41988.550659722227</v>
      </c>
    </row>
    <row r="1843" spans="1:20" ht="32" x14ac:dyDescent="0.2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17">
        <f t="shared" si="116"/>
        <v>48</v>
      </c>
      <c r="P1843">
        <f t="shared" si="117"/>
        <v>94.28</v>
      </c>
      <c r="Q1843" s="12" t="s">
        <v>8336</v>
      </c>
      <c r="R1843" t="s">
        <v>8337</v>
      </c>
      <c r="S1843" s="15">
        <f t="shared" si="118"/>
        <v>42159.47256944445</v>
      </c>
      <c r="T1843" s="15">
        <f t="shared" si="119"/>
        <v>42182.915972222225</v>
      </c>
    </row>
    <row r="1844" spans="1:20" ht="48" x14ac:dyDescent="0.2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17">
        <f t="shared" si="116"/>
        <v>48</v>
      </c>
      <c r="P1844">
        <f t="shared" si="117"/>
        <v>30</v>
      </c>
      <c r="Q1844" s="12" t="s">
        <v>8334</v>
      </c>
      <c r="R1844" t="s">
        <v>8350</v>
      </c>
      <c r="S1844" s="15">
        <f t="shared" si="118"/>
        <v>42807.755173611105</v>
      </c>
      <c r="T1844" s="15">
        <f t="shared" si="119"/>
        <v>42814.755173611105</v>
      </c>
    </row>
    <row r="1845" spans="1:20" ht="48" x14ac:dyDescent="0.2">
      <c r="A1845">
        <v>3990</v>
      </c>
      <c r="B1845" s="3" t="s">
        <v>3986</v>
      </c>
      <c r="C1845" s="3" t="s">
        <v>8096</v>
      </c>
      <c r="D1845" s="6">
        <v>1650</v>
      </c>
      <c r="E1845" s="8">
        <v>69</v>
      </c>
      <c r="F1845" t="s">
        <v>8220</v>
      </c>
      <c r="G1845" t="s">
        <v>8224</v>
      </c>
      <c r="H1845" t="s">
        <v>8246</v>
      </c>
      <c r="I1845">
        <v>1456934893</v>
      </c>
      <c r="J1845">
        <v>1454342893</v>
      </c>
      <c r="K1845" t="b">
        <v>0</v>
      </c>
      <c r="L1845">
        <v>3</v>
      </c>
      <c r="M1845" t="b">
        <v>0</v>
      </c>
      <c r="N1845" t="s">
        <v>8269</v>
      </c>
      <c r="O1845" s="17">
        <f t="shared" si="116"/>
        <v>4</v>
      </c>
      <c r="P1845">
        <f t="shared" si="117"/>
        <v>23</v>
      </c>
      <c r="Q1845" s="12" t="s">
        <v>8315</v>
      </c>
      <c r="R1845" t="s">
        <v>8316</v>
      </c>
      <c r="S1845" s="15">
        <f t="shared" si="118"/>
        <v>42401.672372685185</v>
      </c>
      <c r="T1845" s="15">
        <f t="shared" si="119"/>
        <v>42431.672372685185</v>
      </c>
    </row>
    <row r="1846" spans="1:20" ht="48" x14ac:dyDescent="0.2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17">
        <f t="shared" si="116"/>
        <v>49</v>
      </c>
      <c r="P1846">
        <f t="shared" si="117"/>
        <v>176.36</v>
      </c>
      <c r="Q1846" s="12" t="s">
        <v>8317</v>
      </c>
      <c r="R1846" t="s">
        <v>8319</v>
      </c>
      <c r="S1846" s="15">
        <f t="shared" si="118"/>
        <v>42767.577303240745</v>
      </c>
      <c r="T1846" s="15">
        <f t="shared" si="119"/>
        <v>42797.577303240745</v>
      </c>
    </row>
    <row r="1847" spans="1:20" ht="48" x14ac:dyDescent="0.2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17">
        <f t="shared" si="116"/>
        <v>49</v>
      </c>
      <c r="P1847">
        <f t="shared" si="117"/>
        <v>132.19</v>
      </c>
      <c r="Q1847" s="12" t="s">
        <v>8336</v>
      </c>
      <c r="R1847" t="s">
        <v>8341</v>
      </c>
      <c r="S1847" s="15">
        <f t="shared" si="118"/>
        <v>41892.688750000001</v>
      </c>
      <c r="T1847" s="15">
        <f t="shared" si="119"/>
        <v>41913.165972222225</v>
      </c>
    </row>
    <row r="1848" spans="1:20" ht="48" x14ac:dyDescent="0.2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17">
        <f t="shared" si="116"/>
        <v>49</v>
      </c>
      <c r="P1848">
        <f t="shared" si="117"/>
        <v>42.16</v>
      </c>
      <c r="Q1848" s="12" t="s">
        <v>8336</v>
      </c>
      <c r="R1848" t="s">
        <v>8337</v>
      </c>
      <c r="S1848" s="15">
        <f t="shared" si="118"/>
        <v>42033.314074074078</v>
      </c>
      <c r="T1848" s="15">
        <f t="shared" si="119"/>
        <v>42063.314074074078</v>
      </c>
    </row>
    <row r="1849" spans="1:20" ht="48" x14ac:dyDescent="0.2">
      <c r="A1849">
        <v>3485</v>
      </c>
      <c r="B1849" s="3" t="s">
        <v>3484</v>
      </c>
      <c r="C1849" s="3" t="s">
        <v>7595</v>
      </c>
      <c r="D1849" s="6">
        <v>1650</v>
      </c>
      <c r="E1849" s="8">
        <v>1660</v>
      </c>
      <c r="F1849" t="s">
        <v>8218</v>
      </c>
      <c r="G1849" t="s">
        <v>8223</v>
      </c>
      <c r="H1849" t="s">
        <v>8245</v>
      </c>
      <c r="I1849">
        <v>1454431080</v>
      </c>
      <c r="J1849">
        <v>1451839080</v>
      </c>
      <c r="K1849" t="b">
        <v>0</v>
      </c>
      <c r="L1849">
        <v>30</v>
      </c>
      <c r="M1849" t="b">
        <v>1</v>
      </c>
      <c r="N1849" t="s">
        <v>8269</v>
      </c>
      <c r="O1849" s="17">
        <f t="shared" si="116"/>
        <v>101</v>
      </c>
      <c r="P1849">
        <f t="shared" si="117"/>
        <v>55.33</v>
      </c>
      <c r="Q1849" s="12" t="s">
        <v>8315</v>
      </c>
      <c r="R1849" t="s">
        <v>8316</v>
      </c>
      <c r="S1849" s="15">
        <f t="shared" si="118"/>
        <v>42372.693055555559</v>
      </c>
      <c r="T1849" s="15">
        <f t="shared" si="119"/>
        <v>42402.693055555559</v>
      </c>
    </row>
    <row r="1850" spans="1:20" ht="48" x14ac:dyDescent="0.2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17">
        <f t="shared" si="116"/>
        <v>50</v>
      </c>
      <c r="P1850">
        <f t="shared" si="117"/>
        <v>51.22</v>
      </c>
      <c r="Q1850" s="12" t="s">
        <v>8308</v>
      </c>
      <c r="R1850" t="s">
        <v>8314</v>
      </c>
      <c r="S1850" s="15">
        <f t="shared" si="118"/>
        <v>41243.197592592594</v>
      </c>
      <c r="T1850" s="15">
        <f t="shared" si="119"/>
        <v>41303.197592592594</v>
      </c>
    </row>
    <row r="1851" spans="1:20" ht="48" x14ac:dyDescent="0.2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17">
        <f t="shared" si="116"/>
        <v>50</v>
      </c>
      <c r="P1851">
        <f t="shared" si="117"/>
        <v>117.56</v>
      </c>
      <c r="Q1851" s="12" t="s">
        <v>8317</v>
      </c>
      <c r="R1851" t="s">
        <v>8354</v>
      </c>
      <c r="S1851" s="15">
        <f t="shared" si="118"/>
        <v>42482.624699074076</v>
      </c>
      <c r="T1851" s="15">
        <f t="shared" si="119"/>
        <v>42512.624699074076</v>
      </c>
    </row>
    <row r="1852" spans="1:20" ht="48" x14ac:dyDescent="0.2">
      <c r="A1852">
        <v>3528</v>
      </c>
      <c r="B1852" s="3" t="s">
        <v>3527</v>
      </c>
      <c r="C1852" s="3" t="s">
        <v>7638</v>
      </c>
      <c r="D1852" s="6">
        <v>1650</v>
      </c>
      <c r="E1852" s="8">
        <v>1669</v>
      </c>
      <c r="F1852" t="s">
        <v>8218</v>
      </c>
      <c r="G1852" t="s">
        <v>8224</v>
      </c>
      <c r="H1852" t="s">
        <v>8246</v>
      </c>
      <c r="I1852">
        <v>1484740918</v>
      </c>
      <c r="J1852">
        <v>1483012918</v>
      </c>
      <c r="K1852" t="b">
        <v>0</v>
      </c>
      <c r="L1852">
        <v>37</v>
      </c>
      <c r="M1852" t="b">
        <v>1</v>
      </c>
      <c r="N1852" t="s">
        <v>8269</v>
      </c>
      <c r="O1852" s="17">
        <f t="shared" si="116"/>
        <v>101</v>
      </c>
      <c r="P1852">
        <f t="shared" si="117"/>
        <v>45.11</v>
      </c>
      <c r="Q1852" s="12" t="s">
        <v>8315</v>
      </c>
      <c r="R1852" t="s">
        <v>8316</v>
      </c>
      <c r="S1852" s="15">
        <f t="shared" si="118"/>
        <v>42733.50136574074</v>
      </c>
      <c r="T1852" s="15">
        <f t="shared" si="119"/>
        <v>42753.50136574074</v>
      </c>
    </row>
    <row r="1853" spans="1:20" ht="48" x14ac:dyDescent="0.2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17">
        <f t="shared" si="116"/>
        <v>51</v>
      </c>
      <c r="P1853">
        <f t="shared" si="117"/>
        <v>117.68</v>
      </c>
      <c r="Q1853" s="12" t="s">
        <v>8308</v>
      </c>
      <c r="R1853" t="s">
        <v>8312</v>
      </c>
      <c r="S1853" s="15">
        <f t="shared" si="118"/>
        <v>42556.583368055552</v>
      </c>
      <c r="T1853" s="15">
        <f t="shared" si="119"/>
        <v>42586.583368055552</v>
      </c>
    </row>
    <row r="1854" spans="1:20" ht="48" x14ac:dyDescent="0.2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17">
        <f t="shared" si="116"/>
        <v>51</v>
      </c>
      <c r="P1854">
        <f t="shared" si="117"/>
        <v>63.12</v>
      </c>
      <c r="Q1854" s="12" t="s">
        <v>8320</v>
      </c>
      <c r="R1854" t="s">
        <v>8322</v>
      </c>
      <c r="S1854" s="15">
        <f t="shared" si="118"/>
        <v>42250.685706018514</v>
      </c>
      <c r="T1854" s="15">
        <f t="shared" si="119"/>
        <v>42288.208333333328</v>
      </c>
    </row>
    <row r="1855" spans="1:20" ht="48" x14ac:dyDescent="0.2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17">
        <f t="shared" si="116"/>
        <v>51</v>
      </c>
      <c r="P1855">
        <f t="shared" si="117"/>
        <v>74.62</v>
      </c>
      <c r="Q1855" s="12" t="s">
        <v>8323</v>
      </c>
      <c r="R1855" t="s">
        <v>8338</v>
      </c>
      <c r="S1855" s="15">
        <f t="shared" si="118"/>
        <v>41923.837731481479</v>
      </c>
      <c r="T1855" s="15">
        <f t="shared" si="119"/>
        <v>41946.249305555553</v>
      </c>
    </row>
    <row r="1856" spans="1:20" ht="48" x14ac:dyDescent="0.2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17">
        <f t="shared" si="116"/>
        <v>51</v>
      </c>
      <c r="P1856">
        <f t="shared" si="117"/>
        <v>147.88</v>
      </c>
      <c r="Q1856" s="12" t="s">
        <v>8315</v>
      </c>
      <c r="R1856" t="s">
        <v>8357</v>
      </c>
      <c r="S1856" s="15">
        <f t="shared" si="118"/>
        <v>41880.753437499996</v>
      </c>
      <c r="T1856" s="15">
        <f t="shared" si="119"/>
        <v>41905.165972222225</v>
      </c>
    </row>
    <row r="1857" spans="1:20" ht="32" x14ac:dyDescent="0.2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17">
        <f t="shared" si="116"/>
        <v>52</v>
      </c>
      <c r="P1857">
        <f t="shared" si="117"/>
        <v>94.19</v>
      </c>
      <c r="Q1857" s="12" t="s">
        <v>8336</v>
      </c>
      <c r="R1857" t="s">
        <v>8337</v>
      </c>
      <c r="S1857" s="15">
        <f t="shared" si="118"/>
        <v>42705.662118055552</v>
      </c>
      <c r="T1857" s="15">
        <f t="shared" si="119"/>
        <v>42765.290972222225</v>
      </c>
    </row>
    <row r="1858" spans="1:20" ht="32" x14ac:dyDescent="0.2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17">
        <f t="shared" si="116"/>
        <v>52</v>
      </c>
      <c r="P1858">
        <f t="shared" si="117"/>
        <v>17.329999999999998</v>
      </c>
      <c r="Q1858" s="12" t="s">
        <v>8320</v>
      </c>
      <c r="R1858" t="s">
        <v>8356</v>
      </c>
      <c r="S1858" s="15">
        <f t="shared" si="118"/>
        <v>42072.790821759263</v>
      </c>
      <c r="T1858" s="15">
        <f t="shared" si="119"/>
        <v>42102.790821759263</v>
      </c>
    </row>
    <row r="1859" spans="1:20" ht="48" x14ac:dyDescent="0.2">
      <c r="A1859">
        <v>3498</v>
      </c>
      <c r="B1859" s="3" t="s">
        <v>3497</v>
      </c>
      <c r="C1859" s="3" t="s">
        <v>7608</v>
      </c>
      <c r="D1859" s="6">
        <v>1650</v>
      </c>
      <c r="E1859" s="8">
        <v>1690</v>
      </c>
      <c r="F1859" t="s">
        <v>8218</v>
      </c>
      <c r="G1859" t="s">
        <v>8228</v>
      </c>
      <c r="H1859" t="s">
        <v>8250</v>
      </c>
      <c r="I1859">
        <v>1464471840</v>
      </c>
      <c r="J1859">
        <v>1459309704</v>
      </c>
      <c r="K1859" t="b">
        <v>0</v>
      </c>
      <c r="L1859">
        <v>42</v>
      </c>
      <c r="M1859" t="b">
        <v>1</v>
      </c>
      <c r="N1859" t="s">
        <v>8269</v>
      </c>
      <c r="O1859" s="17">
        <f t="shared" si="116"/>
        <v>102</v>
      </c>
      <c r="P1859">
        <f t="shared" si="117"/>
        <v>40.24</v>
      </c>
      <c r="Q1859" s="12" t="s">
        <v>8315</v>
      </c>
      <c r="R1859" t="s">
        <v>8316</v>
      </c>
      <c r="S1859" s="15">
        <f t="shared" si="118"/>
        <v>42459.15861111111</v>
      </c>
      <c r="T1859" s="15">
        <f t="shared" si="119"/>
        <v>42518.905555555553</v>
      </c>
    </row>
    <row r="1860" spans="1:20" ht="48" x14ac:dyDescent="0.2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17">
        <f t="shared" si="116"/>
        <v>52</v>
      </c>
      <c r="P1860">
        <f t="shared" si="117"/>
        <v>49.21</v>
      </c>
      <c r="Q1860" s="12" t="s">
        <v>8315</v>
      </c>
      <c r="R1860" t="s">
        <v>8357</v>
      </c>
      <c r="S1860" s="15">
        <f t="shared" si="118"/>
        <v>41858.761782407404</v>
      </c>
      <c r="T1860" s="15">
        <f t="shared" si="119"/>
        <v>41888.875</v>
      </c>
    </row>
    <row r="1861" spans="1:20" ht="32" x14ac:dyDescent="0.2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17">
        <f t="shared" si="116"/>
        <v>53</v>
      </c>
      <c r="P1861">
        <f t="shared" si="117"/>
        <v>2928.93</v>
      </c>
      <c r="Q1861" s="12" t="s">
        <v>8317</v>
      </c>
      <c r="R1861" t="s">
        <v>8346</v>
      </c>
      <c r="S1861" s="15">
        <f t="shared" si="118"/>
        <v>42746.270057870366</v>
      </c>
      <c r="T1861" s="15">
        <f t="shared" si="119"/>
        <v>42776.270057870366</v>
      </c>
    </row>
    <row r="1862" spans="1:20" ht="48" x14ac:dyDescent="0.2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17">
        <f t="shared" si="116"/>
        <v>53</v>
      </c>
      <c r="P1862">
        <f t="shared" si="117"/>
        <v>44.76</v>
      </c>
      <c r="Q1862" s="12" t="s">
        <v>8315</v>
      </c>
      <c r="R1862" t="s">
        <v>8357</v>
      </c>
      <c r="S1862" s="15">
        <f t="shared" si="118"/>
        <v>42372.624166666668</v>
      </c>
      <c r="T1862" s="15">
        <f t="shared" si="119"/>
        <v>42402.624166666668</v>
      </c>
    </row>
    <row r="1863" spans="1:20" ht="48" x14ac:dyDescent="0.2">
      <c r="A1863">
        <v>3967</v>
      </c>
      <c r="B1863" s="3" t="s">
        <v>3964</v>
      </c>
      <c r="C1863" s="3" t="s">
        <v>8074</v>
      </c>
      <c r="D1863" s="6">
        <v>1700</v>
      </c>
      <c r="E1863" s="8">
        <v>410</v>
      </c>
      <c r="F1863" t="s">
        <v>8220</v>
      </c>
      <c r="G1863" t="s">
        <v>8223</v>
      </c>
      <c r="H1863" t="s">
        <v>8245</v>
      </c>
      <c r="I1863">
        <v>1488783507</v>
      </c>
      <c r="J1863">
        <v>1486191507</v>
      </c>
      <c r="K1863" t="b">
        <v>0</v>
      </c>
      <c r="L1863">
        <v>10</v>
      </c>
      <c r="M1863" t="b">
        <v>0</v>
      </c>
      <c r="N1863" t="s">
        <v>8269</v>
      </c>
      <c r="O1863" s="17">
        <f t="shared" si="116"/>
        <v>24</v>
      </c>
      <c r="P1863">
        <f t="shared" si="117"/>
        <v>41</v>
      </c>
      <c r="Q1863" s="12" t="s">
        <v>8315</v>
      </c>
      <c r="R1863" t="s">
        <v>8316</v>
      </c>
      <c r="S1863" s="15">
        <f t="shared" si="118"/>
        <v>42770.290590277778</v>
      </c>
      <c r="T1863" s="15">
        <f t="shared" si="119"/>
        <v>42800.290590277778</v>
      </c>
    </row>
    <row r="1864" spans="1:20" ht="48" x14ac:dyDescent="0.2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17">
        <f t="shared" si="116"/>
        <v>55</v>
      </c>
      <c r="P1864">
        <f t="shared" si="117"/>
        <v>109.04</v>
      </c>
      <c r="Q1864" s="12" t="s">
        <v>8315</v>
      </c>
      <c r="R1864" t="s">
        <v>8357</v>
      </c>
      <c r="S1864" s="15">
        <f t="shared" si="118"/>
        <v>42293.853541666671</v>
      </c>
      <c r="T1864" s="15">
        <f t="shared" si="119"/>
        <v>42352.249305555553</v>
      </c>
    </row>
    <row r="1865" spans="1:20" ht="48" x14ac:dyDescent="0.2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17">
        <f t="shared" si="116"/>
        <v>56</v>
      </c>
      <c r="P1865">
        <f t="shared" si="117"/>
        <v>331.54</v>
      </c>
      <c r="Q1865" s="12" t="s">
        <v>8308</v>
      </c>
      <c r="R1865" t="s">
        <v>8312</v>
      </c>
      <c r="S1865" s="15">
        <f t="shared" si="118"/>
        <v>42066.958761574075</v>
      </c>
      <c r="T1865" s="15">
        <f t="shared" si="119"/>
        <v>42116.917094907403</v>
      </c>
    </row>
    <row r="1866" spans="1:20" ht="48" x14ac:dyDescent="0.2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17">
        <f t="shared" si="116"/>
        <v>56</v>
      </c>
      <c r="P1866">
        <f t="shared" si="117"/>
        <v>790.84</v>
      </c>
      <c r="Q1866" s="12" t="s">
        <v>8317</v>
      </c>
      <c r="R1866" t="s">
        <v>8319</v>
      </c>
      <c r="S1866" s="15">
        <f t="shared" si="118"/>
        <v>42395.309039351851</v>
      </c>
      <c r="T1866" s="15">
        <f t="shared" si="119"/>
        <v>42425.309039351851</v>
      </c>
    </row>
    <row r="1867" spans="1:20" ht="48" x14ac:dyDescent="0.2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17">
        <f t="shared" si="116"/>
        <v>57</v>
      </c>
      <c r="P1867">
        <f t="shared" si="117"/>
        <v>150.5</v>
      </c>
      <c r="Q1867" s="12" t="s">
        <v>8336</v>
      </c>
      <c r="R1867" t="s">
        <v>8337</v>
      </c>
      <c r="S1867" s="15">
        <f t="shared" si="118"/>
        <v>41891.780023148152</v>
      </c>
      <c r="T1867" s="15">
        <f t="shared" si="119"/>
        <v>41926.780023148152</v>
      </c>
    </row>
    <row r="1868" spans="1:20" ht="48" x14ac:dyDescent="0.2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17">
        <f t="shared" si="116"/>
        <v>57</v>
      </c>
      <c r="P1868">
        <f t="shared" si="117"/>
        <v>43</v>
      </c>
      <c r="Q1868" s="12" t="s">
        <v>8315</v>
      </c>
      <c r="R1868" t="s">
        <v>8355</v>
      </c>
      <c r="S1868" s="15">
        <f t="shared" si="118"/>
        <v>42081.515335648146</v>
      </c>
      <c r="T1868" s="15">
        <f t="shared" si="119"/>
        <v>42095.515335648146</v>
      </c>
    </row>
    <row r="1869" spans="1:20" ht="48" x14ac:dyDescent="0.2">
      <c r="A1869">
        <v>3417</v>
      </c>
      <c r="B1869" s="3" t="s">
        <v>3416</v>
      </c>
      <c r="C1869" s="3" t="s">
        <v>7527</v>
      </c>
      <c r="D1869" s="6">
        <v>1700</v>
      </c>
      <c r="E1869" s="8">
        <v>1700.01</v>
      </c>
      <c r="F1869" t="s">
        <v>8218</v>
      </c>
      <c r="G1869" t="s">
        <v>8223</v>
      </c>
      <c r="H1869" t="s">
        <v>8245</v>
      </c>
      <c r="I1869">
        <v>1414284180</v>
      </c>
      <c r="J1869">
        <v>1410558948</v>
      </c>
      <c r="K1869" t="b">
        <v>0</v>
      </c>
      <c r="L1869">
        <v>45</v>
      </c>
      <c r="M1869" t="b">
        <v>1</v>
      </c>
      <c r="N1869" t="s">
        <v>8269</v>
      </c>
      <c r="O1869" s="17">
        <f t="shared" si="116"/>
        <v>100</v>
      </c>
      <c r="P1869">
        <f t="shared" si="117"/>
        <v>37.78</v>
      </c>
      <c r="Q1869" s="12" t="s">
        <v>8315</v>
      </c>
      <c r="R1869" t="s">
        <v>8316</v>
      </c>
      <c r="S1869" s="15">
        <f t="shared" si="118"/>
        <v>41894.91375</v>
      </c>
      <c r="T1869" s="15">
        <f t="shared" si="119"/>
        <v>41938.029861111114</v>
      </c>
    </row>
    <row r="1870" spans="1:20" ht="48" x14ac:dyDescent="0.2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17">
        <f t="shared" si="116"/>
        <v>58</v>
      </c>
      <c r="P1870">
        <f t="shared" si="117"/>
        <v>54.29</v>
      </c>
      <c r="Q1870" s="12" t="s">
        <v>8308</v>
      </c>
      <c r="R1870" t="s">
        <v>8312</v>
      </c>
      <c r="S1870" s="15">
        <f t="shared" si="118"/>
        <v>42023.818622685183</v>
      </c>
      <c r="T1870" s="15">
        <f t="shared" si="119"/>
        <v>42043.818622685183</v>
      </c>
    </row>
    <row r="1871" spans="1:20" ht="48" x14ac:dyDescent="0.2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17">
        <f t="shared" si="116"/>
        <v>58</v>
      </c>
      <c r="P1871">
        <f t="shared" si="117"/>
        <v>343.15</v>
      </c>
      <c r="Q1871" s="12" t="s">
        <v>8317</v>
      </c>
      <c r="R1871" t="s">
        <v>8319</v>
      </c>
      <c r="S1871" s="15">
        <f t="shared" si="118"/>
        <v>42675.66778935185</v>
      </c>
      <c r="T1871" s="15">
        <f t="shared" si="119"/>
        <v>42712.207638888889</v>
      </c>
    </row>
    <row r="1872" spans="1:20" ht="16" x14ac:dyDescent="0.2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17">
        <f t="shared" si="116"/>
        <v>58</v>
      </c>
      <c r="P1872">
        <f t="shared" si="117"/>
        <v>58</v>
      </c>
      <c r="Q1872" s="12" t="s">
        <v>8315</v>
      </c>
      <c r="R1872" t="s">
        <v>8355</v>
      </c>
      <c r="S1872" s="15">
        <f t="shared" si="118"/>
        <v>42678.932083333333</v>
      </c>
      <c r="T1872" s="15">
        <f t="shared" si="119"/>
        <v>42683.973750000005</v>
      </c>
    </row>
    <row r="1873" spans="1:20" ht="32" x14ac:dyDescent="0.2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17">
        <f t="shared" si="116"/>
        <v>59</v>
      </c>
      <c r="P1873">
        <f t="shared" si="117"/>
        <v>153.43</v>
      </c>
      <c r="Q1873" s="12" t="s">
        <v>8317</v>
      </c>
      <c r="R1873" t="s">
        <v>8319</v>
      </c>
      <c r="S1873" s="15">
        <f t="shared" si="118"/>
        <v>42282.168993055559</v>
      </c>
      <c r="T1873" s="15">
        <f t="shared" si="119"/>
        <v>42327.210659722223</v>
      </c>
    </row>
    <row r="1874" spans="1:20" ht="48" x14ac:dyDescent="0.2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17">
        <f t="shared" si="116"/>
        <v>59</v>
      </c>
      <c r="P1874">
        <f t="shared" si="117"/>
        <v>72.17</v>
      </c>
      <c r="Q1874" s="12" t="s">
        <v>8336</v>
      </c>
      <c r="R1874" t="s">
        <v>8337</v>
      </c>
      <c r="S1874" s="15">
        <f t="shared" si="118"/>
        <v>41834.980462962965</v>
      </c>
      <c r="T1874" s="15">
        <f t="shared" si="119"/>
        <v>41864.980462962965</v>
      </c>
    </row>
    <row r="1875" spans="1:20" ht="48" x14ac:dyDescent="0.2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17">
        <f t="shared" si="116"/>
        <v>59</v>
      </c>
      <c r="P1875">
        <f t="shared" si="117"/>
        <v>70.599999999999994</v>
      </c>
      <c r="Q1875" s="12" t="s">
        <v>8317</v>
      </c>
      <c r="R1875" t="s">
        <v>8346</v>
      </c>
      <c r="S1875" s="15">
        <f t="shared" si="118"/>
        <v>42129.226388888885</v>
      </c>
      <c r="T1875" s="15">
        <f t="shared" si="119"/>
        <v>42159.226388888885</v>
      </c>
    </row>
    <row r="1876" spans="1:20" ht="48" x14ac:dyDescent="0.2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17">
        <f t="shared" si="116"/>
        <v>59</v>
      </c>
      <c r="P1876">
        <f t="shared" si="117"/>
        <v>53.08</v>
      </c>
      <c r="Q1876" s="12" t="s">
        <v>8315</v>
      </c>
      <c r="R1876" t="s">
        <v>8357</v>
      </c>
      <c r="S1876" s="15">
        <f t="shared" si="118"/>
        <v>42017.594236111108</v>
      </c>
      <c r="T1876" s="15">
        <f t="shared" si="119"/>
        <v>42047.594236111108</v>
      </c>
    </row>
    <row r="1877" spans="1:20" ht="48" x14ac:dyDescent="0.2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17">
        <f t="shared" si="116"/>
        <v>60</v>
      </c>
      <c r="P1877">
        <f t="shared" si="117"/>
        <v>3000</v>
      </c>
      <c r="Q1877" s="12" t="s">
        <v>8308</v>
      </c>
      <c r="R1877" t="s">
        <v>8312</v>
      </c>
      <c r="S1877" s="15">
        <f t="shared" si="118"/>
        <v>42721.075949074075</v>
      </c>
      <c r="T1877" s="15">
        <f t="shared" si="119"/>
        <v>42751.075949074075</v>
      </c>
    </row>
    <row r="1878" spans="1:20" ht="32" x14ac:dyDescent="0.2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17">
        <f t="shared" ref="O1878:O1941" si="120">ROUND(E1878/D1878*100,0)</f>
        <v>60</v>
      </c>
      <c r="P1878">
        <f t="shared" ref="P1878:P1941" si="121">IFERROR(ROUND(E1878/L1878, 2), 0)</f>
        <v>65</v>
      </c>
      <c r="Q1878" s="12" t="s">
        <v>8315</v>
      </c>
      <c r="R1878" t="s">
        <v>8355</v>
      </c>
      <c r="S1878" s="15">
        <f t="shared" ref="S1878:S1941" si="122">(((J1878/60/60/24)+DATE(1970,1,1)))</f>
        <v>42141.741307870368</v>
      </c>
      <c r="T1878" s="15">
        <f t="shared" ref="T1878:T1941" si="123">(((I1878/60/60/24)+DATE(1970,1,1)))</f>
        <v>42171.741307870368</v>
      </c>
    </row>
    <row r="1879" spans="1:20" ht="48" x14ac:dyDescent="0.2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17">
        <f t="shared" si="120"/>
        <v>60</v>
      </c>
      <c r="P1879">
        <f t="shared" si="121"/>
        <v>61.31</v>
      </c>
      <c r="Q1879" s="12" t="s">
        <v>8315</v>
      </c>
      <c r="R1879" t="s">
        <v>8355</v>
      </c>
      <c r="S1879" s="15">
        <f t="shared" si="122"/>
        <v>42097.732418981483</v>
      </c>
      <c r="T1879" s="15">
        <f t="shared" si="123"/>
        <v>42115.249305555553</v>
      </c>
    </row>
    <row r="1880" spans="1:20" ht="48" x14ac:dyDescent="0.2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17">
        <f t="shared" si="120"/>
        <v>60</v>
      </c>
      <c r="P1880">
        <f t="shared" si="121"/>
        <v>174</v>
      </c>
      <c r="Q1880" s="12" t="s">
        <v>8315</v>
      </c>
      <c r="R1880" t="s">
        <v>8357</v>
      </c>
      <c r="S1880" s="15">
        <f t="shared" si="122"/>
        <v>41968.938993055555</v>
      </c>
      <c r="T1880" s="15">
        <f t="shared" si="123"/>
        <v>41989.938993055555</v>
      </c>
    </row>
    <row r="1881" spans="1:20" ht="48" x14ac:dyDescent="0.2">
      <c r="A1881">
        <v>1292</v>
      </c>
      <c r="B1881" s="3" t="s">
        <v>1293</v>
      </c>
      <c r="C1881" s="3" t="s">
        <v>5402</v>
      </c>
      <c r="D1881" s="6">
        <v>1700</v>
      </c>
      <c r="E1881" s="8">
        <v>1870</v>
      </c>
      <c r="F1881" t="s">
        <v>8218</v>
      </c>
      <c r="G1881" t="s">
        <v>8224</v>
      </c>
      <c r="H1881" t="s">
        <v>8246</v>
      </c>
      <c r="I1881">
        <v>1444172340</v>
      </c>
      <c r="J1881">
        <v>1441822828</v>
      </c>
      <c r="K1881" t="b">
        <v>0</v>
      </c>
      <c r="L1881">
        <v>52</v>
      </c>
      <c r="M1881" t="b">
        <v>1</v>
      </c>
      <c r="N1881" t="s">
        <v>8269</v>
      </c>
      <c r="O1881" s="17">
        <f t="shared" si="120"/>
        <v>110</v>
      </c>
      <c r="P1881">
        <f t="shared" si="121"/>
        <v>35.96</v>
      </c>
      <c r="Q1881" s="12" t="s">
        <v>8315</v>
      </c>
      <c r="R1881" t="s">
        <v>8316</v>
      </c>
      <c r="S1881" s="15">
        <f t="shared" si="122"/>
        <v>42256.764212962968</v>
      </c>
      <c r="T1881" s="15">
        <f t="shared" si="123"/>
        <v>42283.957638888889</v>
      </c>
    </row>
    <row r="1882" spans="1:20" ht="32" x14ac:dyDescent="0.2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17">
        <f t="shared" si="120"/>
        <v>61</v>
      </c>
      <c r="P1882">
        <f t="shared" si="121"/>
        <v>109.94</v>
      </c>
      <c r="Q1882" s="12" t="s">
        <v>8336</v>
      </c>
      <c r="R1882" t="s">
        <v>8337</v>
      </c>
      <c r="S1882" s="15">
        <f t="shared" si="122"/>
        <v>42189.031041666662</v>
      </c>
      <c r="T1882" s="15">
        <f t="shared" si="123"/>
        <v>42226.290972222225</v>
      </c>
    </row>
    <row r="1883" spans="1:20" ht="48" x14ac:dyDescent="0.2">
      <c r="A1883">
        <v>3955</v>
      </c>
      <c r="B1883" s="3" t="s">
        <v>3952</v>
      </c>
      <c r="C1883" s="3" t="s">
        <v>8062</v>
      </c>
      <c r="D1883" s="6">
        <v>1750</v>
      </c>
      <c r="E1883" s="8">
        <v>425</v>
      </c>
      <c r="F1883" t="s">
        <v>8220</v>
      </c>
      <c r="G1883" t="s">
        <v>8223</v>
      </c>
      <c r="H1883" t="s">
        <v>8245</v>
      </c>
      <c r="I1883">
        <v>1448745741</v>
      </c>
      <c r="J1883">
        <v>1446150141</v>
      </c>
      <c r="K1883" t="b">
        <v>0</v>
      </c>
      <c r="L1883">
        <v>8</v>
      </c>
      <c r="M1883" t="b">
        <v>0</v>
      </c>
      <c r="N1883" t="s">
        <v>8269</v>
      </c>
      <c r="O1883" s="17">
        <f t="shared" si="120"/>
        <v>24</v>
      </c>
      <c r="P1883">
        <f t="shared" si="121"/>
        <v>53.13</v>
      </c>
      <c r="Q1883" s="12" t="s">
        <v>8315</v>
      </c>
      <c r="R1883" t="s">
        <v>8316</v>
      </c>
      <c r="S1883" s="15">
        <f t="shared" si="122"/>
        <v>42306.848854166667</v>
      </c>
      <c r="T1883" s="15">
        <f t="shared" si="123"/>
        <v>42336.890520833331</v>
      </c>
    </row>
    <row r="1884" spans="1:20" ht="48" x14ac:dyDescent="0.2">
      <c r="A1884">
        <v>3383</v>
      </c>
      <c r="B1884" s="3" t="s">
        <v>3382</v>
      </c>
      <c r="C1884" s="3" t="s">
        <v>7493</v>
      </c>
      <c r="D1884" s="6">
        <v>1750</v>
      </c>
      <c r="E1884" s="8">
        <v>1955</v>
      </c>
      <c r="F1884" t="s">
        <v>8218</v>
      </c>
      <c r="G1884" t="s">
        <v>8223</v>
      </c>
      <c r="H1884" t="s">
        <v>8245</v>
      </c>
      <c r="I1884">
        <v>1466707620</v>
      </c>
      <c r="J1884">
        <v>1464979620</v>
      </c>
      <c r="K1884" t="b">
        <v>0</v>
      </c>
      <c r="L1884">
        <v>30</v>
      </c>
      <c r="M1884" t="b">
        <v>1</v>
      </c>
      <c r="N1884" t="s">
        <v>8269</v>
      </c>
      <c r="O1884" s="17">
        <f t="shared" si="120"/>
        <v>112</v>
      </c>
      <c r="P1884">
        <f t="shared" si="121"/>
        <v>65.17</v>
      </c>
      <c r="Q1884" s="12" t="s">
        <v>8315</v>
      </c>
      <c r="R1884" t="s">
        <v>8316</v>
      </c>
      <c r="S1884" s="15">
        <f t="shared" si="122"/>
        <v>42524.782638888893</v>
      </c>
      <c r="T1884" s="15">
        <f t="shared" si="123"/>
        <v>42544.782638888893</v>
      </c>
    </row>
    <row r="1885" spans="1:20" ht="48" x14ac:dyDescent="0.2">
      <c r="A1885">
        <v>3355</v>
      </c>
      <c r="B1885" s="3" t="s">
        <v>3354</v>
      </c>
      <c r="C1885" s="3" t="s">
        <v>7465</v>
      </c>
      <c r="D1885" s="6">
        <v>1750</v>
      </c>
      <c r="E1885" s="8">
        <v>2210</v>
      </c>
      <c r="F1885" t="s">
        <v>8218</v>
      </c>
      <c r="G1885" t="s">
        <v>8224</v>
      </c>
      <c r="H1885" t="s">
        <v>8246</v>
      </c>
      <c r="I1885">
        <v>1462879020</v>
      </c>
      <c r="J1885">
        <v>1461941527</v>
      </c>
      <c r="K1885" t="b">
        <v>0</v>
      </c>
      <c r="L1885">
        <v>15</v>
      </c>
      <c r="M1885" t="b">
        <v>1</v>
      </c>
      <c r="N1885" t="s">
        <v>8269</v>
      </c>
      <c r="O1885" s="17">
        <f t="shared" si="120"/>
        <v>126</v>
      </c>
      <c r="P1885">
        <f t="shared" si="121"/>
        <v>147.33000000000001</v>
      </c>
      <c r="Q1885" s="12" t="s">
        <v>8315</v>
      </c>
      <c r="R1885" t="s">
        <v>8316</v>
      </c>
      <c r="S1885" s="15">
        <f t="shared" si="122"/>
        <v>42489.619525462964</v>
      </c>
      <c r="T1885" s="15">
        <f t="shared" si="123"/>
        <v>42500.470138888893</v>
      </c>
    </row>
    <row r="1886" spans="1:20" ht="48" x14ac:dyDescent="0.2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17">
        <f t="shared" si="120"/>
        <v>63</v>
      </c>
      <c r="P1886">
        <f t="shared" si="121"/>
        <v>48.28</v>
      </c>
      <c r="Q1886" s="12" t="s">
        <v>8331</v>
      </c>
      <c r="R1886" t="s">
        <v>8332</v>
      </c>
      <c r="S1886" s="15">
        <f t="shared" si="122"/>
        <v>41838.377893518518</v>
      </c>
      <c r="T1886" s="15">
        <f t="shared" si="123"/>
        <v>41893.377893518518</v>
      </c>
    </row>
    <row r="1887" spans="1:20" ht="64" x14ac:dyDescent="0.2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17">
        <f t="shared" si="120"/>
        <v>63</v>
      </c>
      <c r="P1887">
        <f t="shared" si="121"/>
        <v>128.62</v>
      </c>
      <c r="Q1887" s="12" t="s">
        <v>8317</v>
      </c>
      <c r="R1887" t="s">
        <v>8354</v>
      </c>
      <c r="S1887" s="15">
        <f t="shared" si="122"/>
        <v>42529.632754629631</v>
      </c>
      <c r="T1887" s="15">
        <f t="shared" si="123"/>
        <v>42556.207638888889</v>
      </c>
    </row>
    <row r="1888" spans="1:20" ht="32" x14ac:dyDescent="0.2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17">
        <f t="shared" si="120"/>
        <v>64</v>
      </c>
      <c r="P1888">
        <f t="shared" si="121"/>
        <v>40</v>
      </c>
      <c r="Q1888" s="12" t="s">
        <v>8308</v>
      </c>
      <c r="R1888" t="s">
        <v>8314</v>
      </c>
      <c r="S1888" s="15">
        <f t="shared" si="122"/>
        <v>42107.703877314809</v>
      </c>
      <c r="T1888" s="15">
        <f t="shared" si="123"/>
        <v>42137.703877314809</v>
      </c>
    </row>
    <row r="1889" spans="1:20" ht="64" x14ac:dyDescent="0.2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17">
        <f t="shared" si="120"/>
        <v>65</v>
      </c>
      <c r="P1889">
        <f t="shared" si="121"/>
        <v>201.6</v>
      </c>
      <c r="Q1889" s="12" t="s">
        <v>8317</v>
      </c>
      <c r="R1889" t="s">
        <v>8319</v>
      </c>
      <c r="S1889" s="15">
        <f t="shared" si="122"/>
        <v>41947.457569444443</v>
      </c>
      <c r="T1889" s="15">
        <f t="shared" si="123"/>
        <v>41977.457569444443</v>
      </c>
    </row>
    <row r="1890" spans="1:20" ht="32" x14ac:dyDescent="0.2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17">
        <f t="shared" si="120"/>
        <v>65</v>
      </c>
      <c r="P1890">
        <f t="shared" si="121"/>
        <v>118.36</v>
      </c>
      <c r="Q1890" s="12" t="s">
        <v>8323</v>
      </c>
      <c r="R1890" t="s">
        <v>8345</v>
      </c>
      <c r="S1890" s="15">
        <f t="shared" si="122"/>
        <v>42021.139733796299</v>
      </c>
      <c r="T1890" s="15">
        <f t="shared" si="123"/>
        <v>42051.139733796299</v>
      </c>
    </row>
    <row r="1891" spans="1:20" ht="48" x14ac:dyDescent="0.2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17">
        <f t="shared" si="120"/>
        <v>65</v>
      </c>
      <c r="P1891">
        <f t="shared" si="121"/>
        <v>170.63</v>
      </c>
      <c r="Q1891" s="12" t="s">
        <v>8336</v>
      </c>
      <c r="R1891" t="s">
        <v>8337</v>
      </c>
      <c r="S1891" s="15">
        <f t="shared" si="122"/>
        <v>41891.976388888892</v>
      </c>
      <c r="T1891" s="15">
        <f t="shared" si="123"/>
        <v>41936.976388888892</v>
      </c>
    </row>
    <row r="1892" spans="1:20" ht="48" x14ac:dyDescent="0.2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17">
        <f t="shared" si="120"/>
        <v>65</v>
      </c>
      <c r="P1892">
        <f t="shared" si="121"/>
        <v>14.44</v>
      </c>
      <c r="Q1892" s="12" t="s">
        <v>8315</v>
      </c>
      <c r="R1892" t="s">
        <v>8357</v>
      </c>
      <c r="S1892" s="15">
        <f t="shared" si="122"/>
        <v>42144.415532407409</v>
      </c>
      <c r="T1892" s="15">
        <f t="shared" si="123"/>
        <v>42165.415532407409</v>
      </c>
    </row>
    <row r="1893" spans="1:20" ht="48" x14ac:dyDescent="0.2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17">
        <f t="shared" si="120"/>
        <v>67</v>
      </c>
      <c r="P1893">
        <f t="shared" si="121"/>
        <v>99.76</v>
      </c>
      <c r="Q1893" s="12" t="s">
        <v>8315</v>
      </c>
      <c r="R1893" t="s">
        <v>8355</v>
      </c>
      <c r="S1893" s="15">
        <f t="shared" si="122"/>
        <v>42248.535787037035</v>
      </c>
      <c r="T1893" s="15">
        <f t="shared" si="123"/>
        <v>42277.75</v>
      </c>
    </row>
    <row r="1894" spans="1:20" ht="48" x14ac:dyDescent="0.2">
      <c r="A1894">
        <v>2911</v>
      </c>
      <c r="B1894" s="3" t="s">
        <v>2911</v>
      </c>
      <c r="C1894" s="3" t="s">
        <v>7021</v>
      </c>
      <c r="D1894" s="6">
        <v>1800</v>
      </c>
      <c r="E1894" s="8">
        <v>657</v>
      </c>
      <c r="F1894" t="s">
        <v>8220</v>
      </c>
      <c r="G1894" t="s">
        <v>8223</v>
      </c>
      <c r="H1894" t="s">
        <v>8245</v>
      </c>
      <c r="I1894">
        <v>1435429626</v>
      </c>
      <c r="J1894">
        <v>1431973626</v>
      </c>
      <c r="K1894" t="b">
        <v>0</v>
      </c>
      <c r="L1894">
        <v>14</v>
      </c>
      <c r="M1894" t="b">
        <v>0</v>
      </c>
      <c r="N1894" t="s">
        <v>8269</v>
      </c>
      <c r="O1894" s="17">
        <f t="shared" si="120"/>
        <v>37</v>
      </c>
      <c r="P1894">
        <f t="shared" si="121"/>
        <v>46.93</v>
      </c>
      <c r="Q1894" s="12" t="s">
        <v>8315</v>
      </c>
      <c r="R1894" t="s">
        <v>8316</v>
      </c>
      <c r="S1894" s="15">
        <f t="shared" si="122"/>
        <v>42142.768819444449</v>
      </c>
      <c r="T1894" s="15">
        <f t="shared" si="123"/>
        <v>42182.768819444449</v>
      </c>
    </row>
    <row r="1895" spans="1:20" ht="48" x14ac:dyDescent="0.2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17">
        <f t="shared" si="120"/>
        <v>68</v>
      </c>
      <c r="P1895">
        <f t="shared" si="121"/>
        <v>46.59</v>
      </c>
      <c r="Q1895" s="12" t="s">
        <v>8323</v>
      </c>
      <c r="R1895" t="s">
        <v>8326</v>
      </c>
      <c r="S1895" s="15">
        <f t="shared" si="122"/>
        <v>41597.788888888892</v>
      </c>
      <c r="T1895" s="15">
        <f t="shared" si="123"/>
        <v>41627.788888888892</v>
      </c>
    </row>
    <row r="1896" spans="1:20" ht="48" x14ac:dyDescent="0.2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17">
        <f t="shared" si="120"/>
        <v>68</v>
      </c>
      <c r="P1896">
        <f t="shared" si="121"/>
        <v>122.14</v>
      </c>
      <c r="Q1896" s="12" t="s">
        <v>8323</v>
      </c>
      <c r="R1896" t="s">
        <v>8345</v>
      </c>
      <c r="S1896" s="15">
        <f t="shared" si="122"/>
        <v>42268.625856481478</v>
      </c>
      <c r="T1896" s="15">
        <f t="shared" si="123"/>
        <v>42298.625856481478</v>
      </c>
    </row>
    <row r="1897" spans="1:20" ht="48" x14ac:dyDescent="0.2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17">
        <f t="shared" si="120"/>
        <v>68</v>
      </c>
      <c r="P1897">
        <f t="shared" si="121"/>
        <v>48.25</v>
      </c>
      <c r="Q1897" s="12" t="s">
        <v>8336</v>
      </c>
      <c r="R1897" t="s">
        <v>8337</v>
      </c>
      <c r="S1897" s="15">
        <f t="shared" si="122"/>
        <v>42689.56931712963</v>
      </c>
      <c r="T1897" s="15">
        <f t="shared" si="123"/>
        <v>42719.56931712963</v>
      </c>
    </row>
    <row r="1898" spans="1:20" ht="48" x14ac:dyDescent="0.2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17">
        <f t="shared" si="120"/>
        <v>68</v>
      </c>
      <c r="P1898">
        <f t="shared" si="121"/>
        <v>244.8</v>
      </c>
      <c r="Q1898" s="12" t="s">
        <v>8315</v>
      </c>
      <c r="R1898" t="s">
        <v>8355</v>
      </c>
      <c r="S1898" s="15">
        <f t="shared" si="122"/>
        <v>42530.993032407408</v>
      </c>
      <c r="T1898" s="15">
        <f t="shared" si="123"/>
        <v>42560.993032407408</v>
      </c>
    </row>
    <row r="1899" spans="1:20" ht="48" x14ac:dyDescent="0.2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17">
        <f t="shared" si="120"/>
        <v>70</v>
      </c>
      <c r="P1899">
        <f t="shared" si="121"/>
        <v>39</v>
      </c>
      <c r="Q1899" s="12" t="s">
        <v>8320</v>
      </c>
      <c r="R1899" t="s">
        <v>8322</v>
      </c>
      <c r="S1899" s="15">
        <f t="shared" si="122"/>
        <v>41663.780300925922</v>
      </c>
      <c r="T1899" s="15">
        <f t="shared" si="123"/>
        <v>41693.780300925922</v>
      </c>
    </row>
    <row r="1900" spans="1:20" ht="48" x14ac:dyDescent="0.2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17">
        <f t="shared" si="120"/>
        <v>70</v>
      </c>
      <c r="P1900">
        <f t="shared" si="121"/>
        <v>382.39</v>
      </c>
      <c r="Q1900" s="12" t="s">
        <v>8317</v>
      </c>
      <c r="R1900" t="s">
        <v>8319</v>
      </c>
      <c r="S1900" s="15">
        <f t="shared" si="122"/>
        <v>42612.624039351853</v>
      </c>
      <c r="T1900" s="15">
        <f t="shared" si="123"/>
        <v>42644.624039351853</v>
      </c>
    </row>
    <row r="1901" spans="1:20" ht="48" x14ac:dyDescent="0.2">
      <c r="A1901">
        <v>3275</v>
      </c>
      <c r="B1901" s="3" t="s">
        <v>3275</v>
      </c>
      <c r="C1901" s="3" t="s">
        <v>7385</v>
      </c>
      <c r="D1901" s="6">
        <v>1800</v>
      </c>
      <c r="E1901" s="8">
        <v>1805</v>
      </c>
      <c r="F1901" t="s">
        <v>8218</v>
      </c>
      <c r="G1901" t="s">
        <v>8223</v>
      </c>
      <c r="H1901" t="s">
        <v>8245</v>
      </c>
      <c r="I1901">
        <v>1423456200</v>
      </c>
      <c r="J1901">
        <v>1421183271</v>
      </c>
      <c r="K1901" t="b">
        <v>1</v>
      </c>
      <c r="L1901">
        <v>12</v>
      </c>
      <c r="M1901" t="b">
        <v>1</v>
      </c>
      <c r="N1901" t="s">
        <v>8269</v>
      </c>
      <c r="O1901" s="17">
        <f t="shared" si="120"/>
        <v>100</v>
      </c>
      <c r="P1901">
        <f t="shared" si="121"/>
        <v>150.41999999999999</v>
      </c>
      <c r="Q1901" s="12" t="s">
        <v>8315</v>
      </c>
      <c r="R1901" t="s">
        <v>8316</v>
      </c>
      <c r="S1901" s="15">
        <f t="shared" si="122"/>
        <v>42017.88045138889</v>
      </c>
      <c r="T1901" s="15">
        <f t="shared" si="123"/>
        <v>42044.1875</v>
      </c>
    </row>
    <row r="1902" spans="1:20" ht="48" x14ac:dyDescent="0.2">
      <c r="A1902">
        <v>3270</v>
      </c>
      <c r="B1902" s="3" t="s">
        <v>3270</v>
      </c>
      <c r="C1902" s="3" t="s">
        <v>7380</v>
      </c>
      <c r="D1902" s="6">
        <v>1800</v>
      </c>
      <c r="E1902" s="8">
        <v>1830</v>
      </c>
      <c r="F1902" t="s">
        <v>8218</v>
      </c>
      <c r="G1902" t="s">
        <v>8224</v>
      </c>
      <c r="H1902" t="s">
        <v>8246</v>
      </c>
      <c r="I1902">
        <v>1436705265</v>
      </c>
      <c r="J1902">
        <v>1434113265</v>
      </c>
      <c r="K1902" t="b">
        <v>1</v>
      </c>
      <c r="L1902">
        <v>30</v>
      </c>
      <c r="M1902" t="b">
        <v>1</v>
      </c>
      <c r="N1902" t="s">
        <v>8269</v>
      </c>
      <c r="O1902" s="17">
        <f t="shared" si="120"/>
        <v>102</v>
      </c>
      <c r="P1902">
        <f t="shared" si="121"/>
        <v>61</v>
      </c>
      <c r="Q1902" s="12" t="s">
        <v>8315</v>
      </c>
      <c r="R1902" t="s">
        <v>8316</v>
      </c>
      <c r="S1902" s="15">
        <f t="shared" si="122"/>
        <v>42167.533159722225</v>
      </c>
      <c r="T1902" s="15">
        <f t="shared" si="123"/>
        <v>42197.533159722225</v>
      </c>
    </row>
    <row r="1903" spans="1:20" ht="48" x14ac:dyDescent="0.2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17">
        <f t="shared" si="120"/>
        <v>72</v>
      </c>
      <c r="P1903">
        <f t="shared" si="121"/>
        <v>49.12</v>
      </c>
      <c r="Q1903" s="12" t="s">
        <v>8331</v>
      </c>
      <c r="R1903" t="s">
        <v>8333</v>
      </c>
      <c r="S1903" s="15">
        <f t="shared" si="122"/>
        <v>41923.783576388887</v>
      </c>
      <c r="T1903" s="15">
        <f t="shared" si="123"/>
        <v>41963.825243055559</v>
      </c>
    </row>
    <row r="1904" spans="1:20" ht="48" x14ac:dyDescent="0.2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17">
        <f t="shared" si="120"/>
        <v>73</v>
      </c>
      <c r="P1904">
        <f t="shared" si="121"/>
        <v>405.5</v>
      </c>
      <c r="Q1904" s="12" t="s">
        <v>8317</v>
      </c>
      <c r="R1904" t="s">
        <v>8319</v>
      </c>
      <c r="S1904" s="15">
        <f t="shared" si="122"/>
        <v>42262.104780092588</v>
      </c>
      <c r="T1904" s="15">
        <f t="shared" si="123"/>
        <v>42292.104780092588</v>
      </c>
    </row>
    <row r="1905" spans="1:20" ht="48" x14ac:dyDescent="0.2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17">
        <f t="shared" si="120"/>
        <v>75</v>
      </c>
      <c r="P1905">
        <f t="shared" si="121"/>
        <v>35.71</v>
      </c>
      <c r="Q1905" s="12" t="s">
        <v>8323</v>
      </c>
      <c r="R1905" t="s">
        <v>8327</v>
      </c>
      <c r="S1905" s="15">
        <f t="shared" si="122"/>
        <v>42713.941099537042</v>
      </c>
      <c r="T1905" s="15">
        <f t="shared" si="123"/>
        <v>42734.941099537042</v>
      </c>
    </row>
    <row r="1906" spans="1:20" ht="32" x14ac:dyDescent="0.2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17">
        <f t="shared" si="120"/>
        <v>75</v>
      </c>
      <c r="P1906">
        <f t="shared" si="121"/>
        <v>932.31</v>
      </c>
      <c r="Q1906" s="12" t="s">
        <v>8317</v>
      </c>
      <c r="R1906" t="s">
        <v>8319</v>
      </c>
      <c r="S1906" s="15">
        <f t="shared" si="122"/>
        <v>42276.624803240738</v>
      </c>
      <c r="T1906" s="15">
        <f t="shared" si="123"/>
        <v>42307.624803240738</v>
      </c>
    </row>
    <row r="1907" spans="1:20" ht="48" x14ac:dyDescent="0.2">
      <c r="A1907">
        <v>3477</v>
      </c>
      <c r="B1907" s="3" t="s">
        <v>3476</v>
      </c>
      <c r="C1907" s="3" t="s">
        <v>7587</v>
      </c>
      <c r="D1907" s="6">
        <v>1800</v>
      </c>
      <c r="E1907" s="8">
        <v>2076</v>
      </c>
      <c r="F1907" t="s">
        <v>8218</v>
      </c>
      <c r="G1907" t="s">
        <v>8223</v>
      </c>
      <c r="H1907" t="s">
        <v>8245</v>
      </c>
      <c r="I1907">
        <v>1431831600</v>
      </c>
      <c r="J1907">
        <v>1430761243</v>
      </c>
      <c r="K1907" t="b">
        <v>0</v>
      </c>
      <c r="L1907">
        <v>39</v>
      </c>
      <c r="M1907" t="b">
        <v>1</v>
      </c>
      <c r="N1907" t="s">
        <v>8269</v>
      </c>
      <c r="O1907" s="17">
        <f t="shared" si="120"/>
        <v>115</v>
      </c>
      <c r="P1907">
        <f t="shared" si="121"/>
        <v>53.23</v>
      </c>
      <c r="Q1907" s="12" t="s">
        <v>8315</v>
      </c>
      <c r="R1907" t="s">
        <v>8316</v>
      </c>
      <c r="S1907" s="15">
        <f t="shared" si="122"/>
        <v>42128.736608796295</v>
      </c>
      <c r="T1907" s="15">
        <f t="shared" si="123"/>
        <v>42141.125</v>
      </c>
    </row>
    <row r="1908" spans="1:20" ht="48" x14ac:dyDescent="0.2">
      <c r="A1908">
        <v>3303</v>
      </c>
      <c r="B1908" s="3" t="s">
        <v>3303</v>
      </c>
      <c r="C1908" s="3" t="s">
        <v>7413</v>
      </c>
      <c r="D1908" s="6">
        <v>1800</v>
      </c>
      <c r="E1908" s="8">
        <v>2086</v>
      </c>
      <c r="F1908" t="s">
        <v>8218</v>
      </c>
      <c r="G1908" t="s">
        <v>8223</v>
      </c>
      <c r="H1908" t="s">
        <v>8245</v>
      </c>
      <c r="I1908">
        <v>1427553484</v>
      </c>
      <c r="J1908">
        <v>1424533084</v>
      </c>
      <c r="K1908" t="b">
        <v>0</v>
      </c>
      <c r="L1908">
        <v>35</v>
      </c>
      <c r="M1908" t="b">
        <v>1</v>
      </c>
      <c r="N1908" t="s">
        <v>8269</v>
      </c>
      <c r="O1908" s="17">
        <f t="shared" si="120"/>
        <v>116</v>
      </c>
      <c r="P1908">
        <f t="shared" si="121"/>
        <v>59.6</v>
      </c>
      <c r="Q1908" s="12" t="s">
        <v>8315</v>
      </c>
      <c r="R1908" t="s">
        <v>8316</v>
      </c>
      <c r="S1908" s="15">
        <f t="shared" si="122"/>
        <v>42056.65143518518</v>
      </c>
      <c r="T1908" s="15">
        <f t="shared" si="123"/>
        <v>42091.609768518523</v>
      </c>
    </row>
    <row r="1909" spans="1:20" ht="48" x14ac:dyDescent="0.2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17">
        <f t="shared" si="120"/>
        <v>79</v>
      </c>
      <c r="P1909">
        <f t="shared" si="121"/>
        <v>117.7</v>
      </c>
      <c r="Q1909" s="12" t="s">
        <v>8317</v>
      </c>
      <c r="R1909" t="s">
        <v>8319</v>
      </c>
      <c r="S1909" s="15">
        <f t="shared" si="122"/>
        <v>42696.663506944446</v>
      </c>
      <c r="T1909" s="15">
        <f t="shared" si="123"/>
        <v>42736.663506944446</v>
      </c>
    </row>
    <row r="1910" spans="1:20" ht="48" x14ac:dyDescent="0.2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17">
        <f t="shared" si="120"/>
        <v>79</v>
      </c>
      <c r="P1910">
        <f t="shared" si="121"/>
        <v>131.66999999999999</v>
      </c>
      <c r="Q1910" s="12" t="s">
        <v>8336</v>
      </c>
      <c r="R1910" t="s">
        <v>8343</v>
      </c>
      <c r="S1910" s="15">
        <f t="shared" si="122"/>
        <v>42707.895462962959</v>
      </c>
      <c r="T1910" s="15">
        <f t="shared" si="123"/>
        <v>42729.458333333328</v>
      </c>
    </row>
    <row r="1911" spans="1:20" ht="48" x14ac:dyDescent="0.2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17">
        <f t="shared" si="120"/>
        <v>82</v>
      </c>
      <c r="P1911">
        <f t="shared" si="121"/>
        <v>120.39</v>
      </c>
      <c r="Q1911" s="12" t="s">
        <v>8317</v>
      </c>
      <c r="R1911" t="s">
        <v>8319</v>
      </c>
      <c r="S1911" s="15">
        <f t="shared" si="122"/>
        <v>41563.485509259262</v>
      </c>
      <c r="T1911" s="15">
        <f t="shared" si="123"/>
        <v>41600.666666666664</v>
      </c>
    </row>
    <row r="1912" spans="1:20" ht="32" x14ac:dyDescent="0.2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17">
        <f t="shared" si="120"/>
        <v>82</v>
      </c>
      <c r="P1912">
        <f t="shared" si="121"/>
        <v>216.34</v>
      </c>
      <c r="Q1912" s="12" t="s">
        <v>8317</v>
      </c>
      <c r="R1912" t="s">
        <v>8319</v>
      </c>
      <c r="S1912" s="15">
        <f t="shared" si="122"/>
        <v>42388.708645833336</v>
      </c>
      <c r="T1912" s="15">
        <f t="shared" si="123"/>
        <v>42418.708645833336</v>
      </c>
    </row>
    <row r="1913" spans="1:20" ht="48" x14ac:dyDescent="0.2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17">
        <f t="shared" si="120"/>
        <v>83</v>
      </c>
      <c r="P1913">
        <f t="shared" si="121"/>
        <v>301.94</v>
      </c>
      <c r="Q1913" s="12" t="s">
        <v>8317</v>
      </c>
      <c r="R1913" t="s">
        <v>8319</v>
      </c>
      <c r="S1913" s="15">
        <f t="shared" si="122"/>
        <v>42506.416990740734</v>
      </c>
      <c r="T1913" s="15">
        <f t="shared" si="123"/>
        <v>42541.790972222225</v>
      </c>
    </row>
    <row r="1914" spans="1:20" ht="48" x14ac:dyDescent="0.2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17">
        <f t="shared" si="120"/>
        <v>85</v>
      </c>
      <c r="P1914">
        <f t="shared" si="121"/>
        <v>379.23</v>
      </c>
      <c r="Q1914" s="12" t="s">
        <v>8317</v>
      </c>
      <c r="R1914" t="s">
        <v>8319</v>
      </c>
      <c r="S1914" s="15">
        <f t="shared" si="122"/>
        <v>41955.863750000004</v>
      </c>
      <c r="T1914" s="15">
        <f t="shared" si="123"/>
        <v>41990.863750000004</v>
      </c>
    </row>
    <row r="1915" spans="1:20" ht="32" x14ac:dyDescent="0.2">
      <c r="A1915">
        <v>3148</v>
      </c>
      <c r="B1915" s="3" t="s">
        <v>3148</v>
      </c>
      <c r="C1915" s="3" t="s">
        <v>7258</v>
      </c>
      <c r="D1915" s="6">
        <v>1800</v>
      </c>
      <c r="E1915" s="8">
        <v>2361</v>
      </c>
      <c r="F1915" t="s">
        <v>8218</v>
      </c>
      <c r="G1915" t="s">
        <v>8223</v>
      </c>
      <c r="H1915" t="s">
        <v>8245</v>
      </c>
      <c r="I1915">
        <v>1412136000</v>
      </c>
      <c r="J1915">
        <v>1410278284</v>
      </c>
      <c r="K1915" t="b">
        <v>1</v>
      </c>
      <c r="L1915">
        <v>57</v>
      </c>
      <c r="M1915" t="b">
        <v>1</v>
      </c>
      <c r="N1915" t="s">
        <v>8269</v>
      </c>
      <c r="O1915" s="17">
        <f t="shared" si="120"/>
        <v>131</v>
      </c>
      <c r="P1915">
        <f t="shared" si="121"/>
        <v>41.42</v>
      </c>
      <c r="Q1915" s="12" t="s">
        <v>8315</v>
      </c>
      <c r="R1915" t="s">
        <v>8316</v>
      </c>
      <c r="S1915" s="15">
        <f t="shared" si="122"/>
        <v>41891.665324074071</v>
      </c>
      <c r="T1915" s="15">
        <f t="shared" si="123"/>
        <v>41913.166666666664</v>
      </c>
    </row>
    <row r="1916" spans="1:20" ht="48" x14ac:dyDescent="0.2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17">
        <f t="shared" si="120"/>
        <v>90</v>
      </c>
      <c r="P1916">
        <f t="shared" si="121"/>
        <v>145.41</v>
      </c>
      <c r="Q1916" s="12" t="s">
        <v>8315</v>
      </c>
      <c r="R1916" t="s">
        <v>8357</v>
      </c>
      <c r="S1916" s="15">
        <f t="shared" si="122"/>
        <v>42084.881539351853</v>
      </c>
      <c r="T1916" s="15">
        <f t="shared" si="123"/>
        <v>42114.881539351853</v>
      </c>
    </row>
    <row r="1917" spans="1:20" ht="16" x14ac:dyDescent="0.2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17">
        <f t="shared" si="120"/>
        <v>95</v>
      </c>
      <c r="P1917">
        <f t="shared" si="121"/>
        <v>47.5</v>
      </c>
      <c r="Q1917" s="12" t="s">
        <v>8329</v>
      </c>
      <c r="R1917" t="s">
        <v>8330</v>
      </c>
      <c r="S1917" s="15">
        <f t="shared" si="122"/>
        <v>42556.807187500002</v>
      </c>
      <c r="T1917" s="15">
        <f t="shared" si="123"/>
        <v>42563.807187500002</v>
      </c>
    </row>
    <row r="1918" spans="1:20" ht="16" x14ac:dyDescent="0.2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 s="17">
        <f t="shared" si="120"/>
        <v>100</v>
      </c>
      <c r="P1918">
        <f t="shared" si="121"/>
        <v>291.79000000000002</v>
      </c>
      <c r="Q1918" s="12" t="s">
        <v>8308</v>
      </c>
      <c r="R1918" t="s">
        <v>8309</v>
      </c>
      <c r="S1918" s="15">
        <f t="shared" si="122"/>
        <v>42468.94458333333</v>
      </c>
      <c r="T1918" s="15">
        <f t="shared" si="123"/>
        <v>42475.875</v>
      </c>
    </row>
    <row r="1919" spans="1:20" ht="48" x14ac:dyDescent="0.2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 s="17">
        <f t="shared" si="120"/>
        <v>100</v>
      </c>
      <c r="P1919">
        <f t="shared" si="121"/>
        <v>171.84</v>
      </c>
      <c r="Q1919" s="12" t="s">
        <v>8308</v>
      </c>
      <c r="R1919" t="s">
        <v>8309</v>
      </c>
      <c r="S1919" s="15">
        <f t="shared" si="122"/>
        <v>41760.796423611115</v>
      </c>
      <c r="T1919" s="15">
        <f t="shared" si="123"/>
        <v>41806.229166666664</v>
      </c>
    </row>
    <row r="1920" spans="1:20" ht="48" x14ac:dyDescent="0.2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 s="17">
        <f t="shared" si="120"/>
        <v>100</v>
      </c>
      <c r="P1920">
        <f t="shared" si="121"/>
        <v>80.16</v>
      </c>
      <c r="Q1920" s="12" t="s">
        <v>8308</v>
      </c>
      <c r="R1920" t="s">
        <v>8309</v>
      </c>
      <c r="S1920" s="15">
        <f t="shared" si="122"/>
        <v>42200.758240740746</v>
      </c>
      <c r="T1920" s="15">
        <f t="shared" si="123"/>
        <v>42260.758240740746</v>
      </c>
    </row>
    <row r="1921" spans="1:20" ht="32" x14ac:dyDescent="0.2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 s="17">
        <f t="shared" si="120"/>
        <v>100</v>
      </c>
      <c r="P1921">
        <f t="shared" si="121"/>
        <v>169.61</v>
      </c>
      <c r="Q1921" s="12" t="s">
        <v>8308</v>
      </c>
      <c r="R1921" t="s">
        <v>8309</v>
      </c>
      <c r="S1921" s="15">
        <f t="shared" si="122"/>
        <v>42324.96393518518</v>
      </c>
      <c r="T1921" s="15">
        <f t="shared" si="123"/>
        <v>42354.96393518518</v>
      </c>
    </row>
    <row r="1922" spans="1:20" ht="48" x14ac:dyDescent="0.2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 s="17">
        <f t="shared" si="120"/>
        <v>100</v>
      </c>
      <c r="P1922">
        <f t="shared" si="121"/>
        <v>13</v>
      </c>
      <c r="Q1922" s="12" t="s">
        <v>8308</v>
      </c>
      <c r="R1922" t="s">
        <v>8309</v>
      </c>
      <c r="S1922" s="15">
        <f t="shared" si="122"/>
        <v>42376.79206018518</v>
      </c>
      <c r="T1922" s="15">
        <f t="shared" si="123"/>
        <v>42394.79206018518</v>
      </c>
    </row>
    <row r="1923" spans="1:20" ht="48" x14ac:dyDescent="0.2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 s="17">
        <f t="shared" si="120"/>
        <v>100</v>
      </c>
      <c r="P1923">
        <f t="shared" si="121"/>
        <v>320.45</v>
      </c>
      <c r="Q1923" s="12" t="s">
        <v>8308</v>
      </c>
      <c r="R1923" t="s">
        <v>8309</v>
      </c>
      <c r="S1923" s="15">
        <f t="shared" si="122"/>
        <v>42461.627511574072</v>
      </c>
      <c r="T1923" s="15">
        <f t="shared" si="123"/>
        <v>42503.165972222225</v>
      </c>
    </row>
    <row r="1924" spans="1:20" ht="48" x14ac:dyDescent="0.2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 s="17">
        <f t="shared" si="120"/>
        <v>100</v>
      </c>
      <c r="P1924">
        <f t="shared" si="121"/>
        <v>105.26</v>
      </c>
      <c r="Q1924" s="12" t="s">
        <v>8308</v>
      </c>
      <c r="R1924" t="s">
        <v>8309</v>
      </c>
      <c r="S1924" s="15">
        <f t="shared" si="122"/>
        <v>41887.568912037037</v>
      </c>
      <c r="T1924" s="15">
        <f t="shared" si="123"/>
        <v>41917.568912037037</v>
      </c>
    </row>
    <row r="1925" spans="1:20" ht="48" x14ac:dyDescent="0.2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 s="17">
        <f t="shared" si="120"/>
        <v>100</v>
      </c>
      <c r="P1925">
        <f t="shared" si="121"/>
        <v>133.33000000000001</v>
      </c>
      <c r="Q1925" s="12" t="s">
        <v>8308</v>
      </c>
      <c r="R1925" t="s">
        <v>8309</v>
      </c>
      <c r="S1925" s="15">
        <f t="shared" si="122"/>
        <v>41874.098807870374</v>
      </c>
      <c r="T1925" s="15">
        <f t="shared" si="123"/>
        <v>41919.098807870374</v>
      </c>
    </row>
    <row r="1926" spans="1:20" ht="16" x14ac:dyDescent="0.2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 s="17">
        <f t="shared" si="120"/>
        <v>100</v>
      </c>
      <c r="P1926">
        <f t="shared" si="121"/>
        <v>137.93</v>
      </c>
      <c r="Q1926" s="12" t="s">
        <v>8308</v>
      </c>
      <c r="R1926" t="s">
        <v>8309</v>
      </c>
      <c r="S1926" s="15">
        <f t="shared" si="122"/>
        <v>42271.176446759258</v>
      </c>
      <c r="T1926" s="15">
        <f t="shared" si="123"/>
        <v>42301.176446759258</v>
      </c>
    </row>
    <row r="1927" spans="1:20" ht="48" x14ac:dyDescent="0.2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 s="17">
        <f t="shared" si="120"/>
        <v>100</v>
      </c>
      <c r="P1927">
        <f t="shared" si="121"/>
        <v>27.27</v>
      </c>
      <c r="Q1927" s="12" t="s">
        <v>8308</v>
      </c>
      <c r="R1927" t="s">
        <v>8309</v>
      </c>
      <c r="S1927" s="15">
        <f t="shared" si="122"/>
        <v>41995.752986111111</v>
      </c>
      <c r="T1927" s="15">
        <f t="shared" si="123"/>
        <v>42034.708333333328</v>
      </c>
    </row>
    <row r="1928" spans="1:20" ht="48" x14ac:dyDescent="0.2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 s="17">
        <f t="shared" si="120"/>
        <v>100</v>
      </c>
      <c r="P1928">
        <f t="shared" si="121"/>
        <v>606.82000000000005</v>
      </c>
      <c r="Q1928" s="12" t="s">
        <v>8308</v>
      </c>
      <c r="R1928" t="s">
        <v>8309</v>
      </c>
      <c r="S1928" s="15">
        <f t="shared" si="122"/>
        <v>42230.23583333334</v>
      </c>
      <c r="T1928" s="15">
        <f t="shared" si="123"/>
        <v>42261.875</v>
      </c>
    </row>
    <row r="1929" spans="1:20" ht="48" x14ac:dyDescent="0.2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 s="17">
        <f t="shared" si="120"/>
        <v>100</v>
      </c>
      <c r="P1929">
        <f t="shared" si="121"/>
        <v>50</v>
      </c>
      <c r="Q1929" s="12" t="s">
        <v>8308</v>
      </c>
      <c r="R1929" t="s">
        <v>8310</v>
      </c>
      <c r="S1929" s="15">
        <f t="shared" si="122"/>
        <v>40587.75675925926</v>
      </c>
      <c r="T1929" s="15">
        <f t="shared" si="123"/>
        <v>40666.165972222225</v>
      </c>
    </row>
    <row r="1930" spans="1:20" ht="48" x14ac:dyDescent="0.2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 s="17">
        <f t="shared" si="120"/>
        <v>100</v>
      </c>
      <c r="P1930">
        <f t="shared" si="121"/>
        <v>40.01</v>
      </c>
      <c r="Q1930" s="12" t="s">
        <v>8308</v>
      </c>
      <c r="R1930" t="s">
        <v>8310</v>
      </c>
      <c r="S1930" s="15">
        <f t="shared" si="122"/>
        <v>40795.820150462961</v>
      </c>
      <c r="T1930" s="15">
        <f t="shared" si="123"/>
        <v>40825.820150462961</v>
      </c>
    </row>
    <row r="1931" spans="1:20" ht="48" x14ac:dyDescent="0.2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 s="17">
        <f t="shared" si="120"/>
        <v>100</v>
      </c>
      <c r="P1931">
        <f t="shared" si="121"/>
        <v>71.430000000000007</v>
      </c>
      <c r="Q1931" s="12" t="s">
        <v>8308</v>
      </c>
      <c r="R1931" t="s">
        <v>8310</v>
      </c>
      <c r="S1931" s="15">
        <f t="shared" si="122"/>
        <v>40648.757939814815</v>
      </c>
      <c r="T1931" s="15">
        <f t="shared" si="123"/>
        <v>40678.757939814815</v>
      </c>
    </row>
    <row r="1932" spans="1:20" ht="32" x14ac:dyDescent="0.2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 s="17">
        <f t="shared" si="120"/>
        <v>100</v>
      </c>
      <c r="P1932">
        <f t="shared" si="121"/>
        <v>31.38</v>
      </c>
      <c r="Q1932" s="12" t="s">
        <v>8308</v>
      </c>
      <c r="R1932" t="s">
        <v>8310</v>
      </c>
      <c r="S1932" s="15">
        <f t="shared" si="122"/>
        <v>40706.297442129631</v>
      </c>
      <c r="T1932" s="15">
        <f t="shared" si="123"/>
        <v>40736.297442129631</v>
      </c>
    </row>
    <row r="1933" spans="1:20" ht="48" x14ac:dyDescent="0.2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 s="17">
        <f t="shared" si="120"/>
        <v>100</v>
      </c>
      <c r="P1933">
        <f t="shared" si="121"/>
        <v>192.31</v>
      </c>
      <c r="Q1933" s="12" t="s">
        <v>8308</v>
      </c>
      <c r="R1933" t="s">
        <v>8310</v>
      </c>
      <c r="S1933" s="15">
        <f t="shared" si="122"/>
        <v>41197.753310185188</v>
      </c>
      <c r="T1933" s="15">
        <f t="shared" si="123"/>
        <v>41217.794976851852</v>
      </c>
    </row>
    <row r="1934" spans="1:20" ht="48" x14ac:dyDescent="0.2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 s="17">
        <f t="shared" si="120"/>
        <v>100</v>
      </c>
      <c r="P1934">
        <f t="shared" si="121"/>
        <v>100</v>
      </c>
      <c r="Q1934" s="12" t="s">
        <v>8308</v>
      </c>
      <c r="R1934" t="s">
        <v>8310</v>
      </c>
      <c r="S1934" s="15">
        <f t="shared" si="122"/>
        <v>41274.776736111111</v>
      </c>
      <c r="T1934" s="15">
        <f t="shared" si="123"/>
        <v>41298.776736111111</v>
      </c>
    </row>
    <row r="1935" spans="1:20" ht="48" x14ac:dyDescent="0.2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 s="17">
        <f t="shared" si="120"/>
        <v>100</v>
      </c>
      <c r="P1935">
        <f t="shared" si="121"/>
        <v>167.49</v>
      </c>
      <c r="Q1935" s="12" t="s">
        <v>8308</v>
      </c>
      <c r="R1935" t="s">
        <v>8310</v>
      </c>
      <c r="S1935" s="15">
        <f t="shared" si="122"/>
        <v>40248.834999999999</v>
      </c>
      <c r="T1935" s="15">
        <f t="shared" si="123"/>
        <v>40338.791666666664</v>
      </c>
    </row>
    <row r="1936" spans="1:20" ht="32" x14ac:dyDescent="0.2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17">
        <f t="shared" si="120"/>
        <v>100</v>
      </c>
      <c r="P1936">
        <f t="shared" si="121"/>
        <v>500</v>
      </c>
      <c r="Q1936" s="12" t="s">
        <v>8308</v>
      </c>
      <c r="R1936" t="s">
        <v>8311</v>
      </c>
      <c r="S1936" s="15">
        <f t="shared" si="122"/>
        <v>42187.920972222222</v>
      </c>
      <c r="T1936" s="15">
        <f t="shared" si="123"/>
        <v>42197.920972222222</v>
      </c>
    </row>
    <row r="1937" spans="1:20" ht="48" x14ac:dyDescent="0.2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 s="17">
        <f t="shared" si="120"/>
        <v>100</v>
      </c>
      <c r="P1937">
        <f t="shared" si="121"/>
        <v>100</v>
      </c>
      <c r="Q1937" s="12" t="s">
        <v>8308</v>
      </c>
      <c r="R1937" t="s">
        <v>8313</v>
      </c>
      <c r="S1937" s="15">
        <f t="shared" si="122"/>
        <v>40343.084421296298</v>
      </c>
      <c r="T1937" s="15">
        <f t="shared" si="123"/>
        <v>40378.666666666664</v>
      </c>
    </row>
    <row r="1938" spans="1:20" ht="64" x14ac:dyDescent="0.2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 s="17">
        <f t="shared" si="120"/>
        <v>100</v>
      </c>
      <c r="P1938">
        <f t="shared" si="121"/>
        <v>93.02</v>
      </c>
      <c r="Q1938" s="12" t="s">
        <v>8308</v>
      </c>
      <c r="R1938" t="s">
        <v>8313</v>
      </c>
      <c r="S1938" s="15">
        <f t="shared" si="122"/>
        <v>40933.856921296298</v>
      </c>
      <c r="T1938" s="15">
        <f t="shared" si="123"/>
        <v>40963.856921296298</v>
      </c>
    </row>
    <row r="1939" spans="1:20" ht="32" x14ac:dyDescent="0.2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 s="17">
        <f t="shared" si="120"/>
        <v>100</v>
      </c>
      <c r="P1939">
        <f t="shared" si="121"/>
        <v>169.85</v>
      </c>
      <c r="Q1939" s="12" t="s">
        <v>8308</v>
      </c>
      <c r="R1939" t="s">
        <v>8313</v>
      </c>
      <c r="S1939" s="15">
        <f t="shared" si="122"/>
        <v>42459.780844907407</v>
      </c>
      <c r="T1939" s="15">
        <f t="shared" si="123"/>
        <v>42489.780844907407</v>
      </c>
    </row>
    <row r="1940" spans="1:20" ht="48" x14ac:dyDescent="0.2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 s="17">
        <f t="shared" si="120"/>
        <v>100</v>
      </c>
      <c r="P1940">
        <f t="shared" si="121"/>
        <v>46.23</v>
      </c>
      <c r="Q1940" s="12" t="s">
        <v>8308</v>
      </c>
      <c r="R1940" t="s">
        <v>8313</v>
      </c>
      <c r="S1940" s="15">
        <f t="shared" si="122"/>
        <v>42211.951284722221</v>
      </c>
      <c r="T1940" s="15">
        <f t="shared" si="123"/>
        <v>42226.951284722221</v>
      </c>
    </row>
    <row r="1941" spans="1:20" ht="48" x14ac:dyDescent="0.2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 s="17">
        <f t="shared" si="120"/>
        <v>100</v>
      </c>
      <c r="P1941">
        <f t="shared" si="121"/>
        <v>71.430000000000007</v>
      </c>
      <c r="Q1941" s="12" t="s">
        <v>8308</v>
      </c>
      <c r="R1941" t="s">
        <v>8313</v>
      </c>
      <c r="S1941" s="15">
        <f t="shared" si="122"/>
        <v>42112.036712962959</v>
      </c>
      <c r="T1941" s="15">
        <f t="shared" si="123"/>
        <v>42132.036712962959</v>
      </c>
    </row>
    <row r="1942" spans="1:20" ht="48" x14ac:dyDescent="0.2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 s="17">
        <f t="shared" ref="O1942:O2005" si="124">ROUND(E1942/D1942*100,0)</f>
        <v>100</v>
      </c>
      <c r="P1942">
        <f t="shared" ref="P1942:P2005" si="125">IFERROR(ROUND(E1942/L1942, 2), 0)</f>
        <v>202.42</v>
      </c>
      <c r="Q1942" s="12" t="s">
        <v>8308</v>
      </c>
      <c r="R1942" t="s">
        <v>8313</v>
      </c>
      <c r="S1942" s="15">
        <f t="shared" ref="S1942:S2005" si="126">(((J1942/60/60/24)+DATE(1970,1,1)))</f>
        <v>41360.970601851855</v>
      </c>
      <c r="T1942" s="15">
        <f t="shared" ref="T1942:T2005" si="127">(((I1942/60/60/24)+DATE(1970,1,1)))</f>
        <v>41372.189583333333</v>
      </c>
    </row>
    <row r="1943" spans="1:20" ht="48" x14ac:dyDescent="0.2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 s="17">
        <f t="shared" si="124"/>
        <v>100</v>
      </c>
      <c r="P1943">
        <f t="shared" si="125"/>
        <v>110.07</v>
      </c>
      <c r="Q1943" s="12" t="s">
        <v>8308</v>
      </c>
      <c r="R1943" t="s">
        <v>8313</v>
      </c>
      <c r="S1943" s="15">
        <f t="shared" si="126"/>
        <v>41394.842442129629</v>
      </c>
      <c r="T1943" s="15">
        <f t="shared" si="127"/>
        <v>41454.842442129629</v>
      </c>
    </row>
    <row r="1944" spans="1:20" ht="48" x14ac:dyDescent="0.2">
      <c r="A1944">
        <v>3328</v>
      </c>
      <c r="B1944" s="3" t="s">
        <v>3328</v>
      </c>
      <c r="C1944" s="3" t="s">
        <v>7438</v>
      </c>
      <c r="D1944" s="6">
        <v>1800</v>
      </c>
      <c r="E1944" s="8">
        <v>2635</v>
      </c>
      <c r="F1944" t="s">
        <v>8218</v>
      </c>
      <c r="G1944" t="s">
        <v>8223</v>
      </c>
      <c r="H1944" t="s">
        <v>8245</v>
      </c>
      <c r="I1944">
        <v>1404522000</v>
      </c>
      <c r="J1944">
        <v>1404308883</v>
      </c>
      <c r="K1944" t="b">
        <v>0</v>
      </c>
      <c r="L1944">
        <v>9</v>
      </c>
      <c r="M1944" t="b">
        <v>1</v>
      </c>
      <c r="N1944" t="s">
        <v>8269</v>
      </c>
      <c r="O1944" s="17">
        <f t="shared" si="124"/>
        <v>146</v>
      </c>
      <c r="P1944">
        <f t="shared" si="125"/>
        <v>292.77999999999997</v>
      </c>
      <c r="Q1944" s="12" t="s">
        <v>8315</v>
      </c>
      <c r="R1944" t="s">
        <v>8316</v>
      </c>
      <c r="S1944" s="15">
        <f t="shared" si="126"/>
        <v>41822.57503472222</v>
      </c>
      <c r="T1944" s="15">
        <f t="shared" si="127"/>
        <v>41825.041666666664</v>
      </c>
    </row>
    <row r="1945" spans="1:20" ht="32" x14ac:dyDescent="0.2">
      <c r="A1945">
        <v>2916</v>
      </c>
      <c r="B1945" s="3" t="s">
        <v>2916</v>
      </c>
      <c r="C1945" s="3" t="s">
        <v>7026</v>
      </c>
      <c r="D1945" s="6">
        <v>1850</v>
      </c>
      <c r="E1945" s="8">
        <v>145</v>
      </c>
      <c r="F1945" t="s">
        <v>8220</v>
      </c>
      <c r="G1945" t="s">
        <v>8224</v>
      </c>
      <c r="H1945" t="s">
        <v>8246</v>
      </c>
      <c r="I1945">
        <v>1400498789</v>
      </c>
      <c r="J1945">
        <v>1398511589</v>
      </c>
      <c r="K1945" t="b">
        <v>0</v>
      </c>
      <c r="L1945">
        <v>7</v>
      </c>
      <c r="M1945" t="b">
        <v>0</v>
      </c>
      <c r="N1945" t="s">
        <v>8269</v>
      </c>
      <c r="O1945" s="17">
        <f t="shared" si="124"/>
        <v>8</v>
      </c>
      <c r="P1945">
        <f t="shared" si="125"/>
        <v>20.71</v>
      </c>
      <c r="Q1945" s="12" t="s">
        <v>8315</v>
      </c>
      <c r="R1945" t="s">
        <v>8316</v>
      </c>
      <c r="S1945" s="15">
        <f t="shared" si="126"/>
        <v>41755.476724537039</v>
      </c>
      <c r="T1945" s="15">
        <f t="shared" si="127"/>
        <v>41778.476724537039</v>
      </c>
    </row>
    <row r="1946" spans="1:20" ht="48" x14ac:dyDescent="0.2">
      <c r="A1946">
        <v>3176</v>
      </c>
      <c r="B1946" s="3" t="s">
        <v>3176</v>
      </c>
      <c r="C1946" s="3" t="s">
        <v>7286</v>
      </c>
      <c r="D1946" s="6">
        <v>1900</v>
      </c>
      <c r="E1946" s="8">
        <v>2182</v>
      </c>
      <c r="F1946" t="s">
        <v>8218</v>
      </c>
      <c r="G1946" t="s">
        <v>8223</v>
      </c>
      <c r="H1946" t="s">
        <v>8245</v>
      </c>
      <c r="I1946">
        <v>1376838000</v>
      </c>
      <c r="J1946">
        <v>1374531631</v>
      </c>
      <c r="K1946" t="b">
        <v>1</v>
      </c>
      <c r="L1946">
        <v>55</v>
      </c>
      <c r="M1946" t="b">
        <v>1</v>
      </c>
      <c r="N1946" t="s">
        <v>8269</v>
      </c>
      <c r="O1946" s="17">
        <f t="shared" si="124"/>
        <v>115</v>
      </c>
      <c r="P1946">
        <f t="shared" si="125"/>
        <v>39.67</v>
      </c>
      <c r="Q1946" s="12" t="s">
        <v>8315</v>
      </c>
      <c r="R1946" t="s">
        <v>8316</v>
      </c>
      <c r="S1946" s="15">
        <f t="shared" si="126"/>
        <v>41477.930914351848</v>
      </c>
      <c r="T1946" s="15">
        <f t="shared" si="127"/>
        <v>41504.625</v>
      </c>
    </row>
    <row r="1947" spans="1:20" ht="48" x14ac:dyDescent="0.2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 s="17">
        <f t="shared" si="124"/>
        <v>100</v>
      </c>
      <c r="P1947">
        <f t="shared" si="125"/>
        <v>107.64</v>
      </c>
      <c r="Q1947" s="12" t="s">
        <v>8317</v>
      </c>
      <c r="R1947" t="s">
        <v>8319</v>
      </c>
      <c r="S1947" s="15">
        <f t="shared" si="126"/>
        <v>42675.690393518518</v>
      </c>
      <c r="T1947" s="15">
        <f t="shared" si="127"/>
        <v>42705.732060185182</v>
      </c>
    </row>
    <row r="1948" spans="1:20" ht="48" x14ac:dyDescent="0.2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 s="17">
        <f t="shared" si="124"/>
        <v>100</v>
      </c>
      <c r="P1948">
        <f t="shared" si="125"/>
        <v>143.36000000000001</v>
      </c>
      <c r="Q1948" s="12" t="s">
        <v>8320</v>
      </c>
      <c r="R1948" t="s">
        <v>8321</v>
      </c>
      <c r="S1948" s="15">
        <f t="shared" si="126"/>
        <v>42321.626296296294</v>
      </c>
      <c r="T1948" s="15">
        <f t="shared" si="127"/>
        <v>42351.626296296294</v>
      </c>
    </row>
    <row r="1949" spans="1:20" ht="48" x14ac:dyDescent="0.2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 s="17">
        <f t="shared" si="124"/>
        <v>100</v>
      </c>
      <c r="P1949">
        <f t="shared" si="125"/>
        <v>127.33</v>
      </c>
      <c r="Q1949" s="12" t="s">
        <v>8320</v>
      </c>
      <c r="R1949" t="s">
        <v>8321</v>
      </c>
      <c r="S1949" s="15">
        <f t="shared" si="126"/>
        <v>41988.548831018517</v>
      </c>
      <c r="T1949" s="15">
        <f t="shared" si="127"/>
        <v>42019.454166666663</v>
      </c>
    </row>
    <row r="1950" spans="1:20" ht="48" x14ac:dyDescent="0.2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 s="17">
        <f t="shared" si="124"/>
        <v>100</v>
      </c>
      <c r="P1950">
        <f t="shared" si="125"/>
        <v>45.57</v>
      </c>
      <c r="Q1950" s="12" t="s">
        <v>8320</v>
      </c>
      <c r="R1950" t="s">
        <v>8321</v>
      </c>
      <c r="S1950" s="15">
        <f t="shared" si="126"/>
        <v>41831.846828703703</v>
      </c>
      <c r="T1950" s="15">
        <f t="shared" si="127"/>
        <v>41861.846828703703</v>
      </c>
    </row>
    <row r="1951" spans="1:20" ht="48" x14ac:dyDescent="0.2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 s="17">
        <f t="shared" si="124"/>
        <v>100</v>
      </c>
      <c r="P1951">
        <f t="shared" si="125"/>
        <v>50</v>
      </c>
      <c r="Q1951" s="12" t="s">
        <v>8323</v>
      </c>
      <c r="R1951" t="s">
        <v>8324</v>
      </c>
      <c r="S1951" s="15">
        <f t="shared" si="126"/>
        <v>41116.758125</v>
      </c>
      <c r="T1951" s="15">
        <f t="shared" si="127"/>
        <v>41146.758125</v>
      </c>
    </row>
    <row r="1952" spans="1:20" ht="32" x14ac:dyDescent="0.2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 s="17">
        <f t="shared" si="124"/>
        <v>100</v>
      </c>
      <c r="P1952">
        <f t="shared" si="125"/>
        <v>41.85</v>
      </c>
      <c r="Q1952" s="12" t="s">
        <v>8323</v>
      </c>
      <c r="R1952" t="s">
        <v>8324</v>
      </c>
      <c r="S1952" s="15">
        <f t="shared" si="126"/>
        <v>41555.873645833337</v>
      </c>
      <c r="T1952" s="15">
        <f t="shared" si="127"/>
        <v>41585.915312500001</v>
      </c>
    </row>
    <row r="1953" spans="1:20" ht="48" x14ac:dyDescent="0.2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 s="17">
        <f t="shared" si="124"/>
        <v>100</v>
      </c>
      <c r="P1953">
        <f t="shared" si="125"/>
        <v>178.61</v>
      </c>
      <c r="Q1953" s="12" t="s">
        <v>8323</v>
      </c>
      <c r="R1953" t="s">
        <v>8324</v>
      </c>
      <c r="S1953" s="15">
        <f t="shared" si="126"/>
        <v>40996.667199074072</v>
      </c>
      <c r="T1953" s="15">
        <f t="shared" si="127"/>
        <v>41026.667199074072</v>
      </c>
    </row>
    <row r="1954" spans="1:20" ht="48" x14ac:dyDescent="0.2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 s="17">
        <f t="shared" si="124"/>
        <v>100</v>
      </c>
      <c r="P1954">
        <f t="shared" si="125"/>
        <v>305.56</v>
      </c>
      <c r="Q1954" s="12" t="s">
        <v>8323</v>
      </c>
      <c r="R1954" t="s">
        <v>8324</v>
      </c>
      <c r="S1954" s="15">
        <f t="shared" si="126"/>
        <v>40730.105625000004</v>
      </c>
      <c r="T1954" s="15">
        <f t="shared" si="127"/>
        <v>40747.165972222225</v>
      </c>
    </row>
    <row r="1955" spans="1:20" ht="48" x14ac:dyDescent="0.2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 s="17">
        <f t="shared" si="124"/>
        <v>100</v>
      </c>
      <c r="P1955">
        <f t="shared" si="125"/>
        <v>104.65</v>
      </c>
      <c r="Q1955" s="12" t="s">
        <v>8323</v>
      </c>
      <c r="R1955" t="s">
        <v>8324</v>
      </c>
      <c r="S1955" s="15">
        <f t="shared" si="126"/>
        <v>41962.100532407407</v>
      </c>
      <c r="T1955" s="15">
        <f t="shared" si="127"/>
        <v>41995.207638888889</v>
      </c>
    </row>
    <row r="1956" spans="1:20" ht="48" x14ac:dyDescent="0.2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 s="17">
        <f t="shared" si="124"/>
        <v>100</v>
      </c>
      <c r="P1956">
        <f t="shared" si="125"/>
        <v>224.13</v>
      </c>
      <c r="Q1956" s="12" t="s">
        <v>8323</v>
      </c>
      <c r="R1956" t="s">
        <v>8324</v>
      </c>
      <c r="S1956" s="15">
        <f t="shared" si="126"/>
        <v>42093.922048611115</v>
      </c>
      <c r="T1956" s="15">
        <f t="shared" si="127"/>
        <v>42128.167361111111</v>
      </c>
    </row>
    <row r="1957" spans="1:20" ht="32" x14ac:dyDescent="0.2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 s="17">
        <f t="shared" si="124"/>
        <v>100</v>
      </c>
      <c r="P1957">
        <f t="shared" si="125"/>
        <v>126.81</v>
      </c>
      <c r="Q1957" s="12" t="s">
        <v>8323</v>
      </c>
      <c r="R1957" t="s">
        <v>8324</v>
      </c>
      <c r="S1957" s="15">
        <f t="shared" si="126"/>
        <v>41186.306527777779</v>
      </c>
      <c r="T1957" s="15">
        <f t="shared" si="127"/>
        <v>41211.306527777779</v>
      </c>
    </row>
    <row r="1958" spans="1:20" ht="16" x14ac:dyDescent="0.2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 s="17">
        <f t="shared" si="124"/>
        <v>100</v>
      </c>
      <c r="P1958">
        <f t="shared" si="125"/>
        <v>10</v>
      </c>
      <c r="Q1958" s="12" t="s">
        <v>8323</v>
      </c>
      <c r="R1958" t="s">
        <v>8325</v>
      </c>
      <c r="S1958" s="15">
        <f t="shared" si="126"/>
        <v>42165.79833333334</v>
      </c>
      <c r="T1958" s="15">
        <f t="shared" si="127"/>
        <v>42195.79833333334</v>
      </c>
    </row>
    <row r="1959" spans="1:20" ht="48" x14ac:dyDescent="0.2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 s="17">
        <f t="shared" si="124"/>
        <v>100</v>
      </c>
      <c r="P1959">
        <f t="shared" si="125"/>
        <v>18.75</v>
      </c>
      <c r="Q1959" s="12" t="s">
        <v>8323</v>
      </c>
      <c r="R1959" t="s">
        <v>8325</v>
      </c>
      <c r="S1959" s="15">
        <f t="shared" si="126"/>
        <v>42078.792048611111</v>
      </c>
      <c r="T1959" s="15">
        <f t="shared" si="127"/>
        <v>42108.792048611111</v>
      </c>
    </row>
    <row r="1960" spans="1:20" ht="48" x14ac:dyDescent="0.2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 s="17">
        <f t="shared" si="124"/>
        <v>100</v>
      </c>
      <c r="P1960">
        <f t="shared" si="125"/>
        <v>30</v>
      </c>
      <c r="Q1960" s="12" t="s">
        <v>8323</v>
      </c>
      <c r="R1960" t="s">
        <v>8325</v>
      </c>
      <c r="S1960" s="15">
        <f t="shared" si="126"/>
        <v>42021.832280092596</v>
      </c>
      <c r="T1960" s="15">
        <f t="shared" si="127"/>
        <v>42051.832280092596</v>
      </c>
    </row>
    <row r="1961" spans="1:20" ht="32" x14ac:dyDescent="0.2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 s="17">
        <f t="shared" si="124"/>
        <v>100</v>
      </c>
      <c r="P1961">
        <f t="shared" si="125"/>
        <v>50</v>
      </c>
      <c r="Q1961" s="12" t="s">
        <v>8323</v>
      </c>
      <c r="R1961" t="s">
        <v>8325</v>
      </c>
      <c r="S1961" s="15">
        <f t="shared" si="126"/>
        <v>42291.581377314811</v>
      </c>
      <c r="T1961" s="15">
        <f t="shared" si="127"/>
        <v>42333.623043981483</v>
      </c>
    </row>
    <row r="1962" spans="1:20" ht="48" x14ac:dyDescent="0.2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 s="17">
        <f t="shared" si="124"/>
        <v>100</v>
      </c>
      <c r="P1962">
        <f t="shared" si="125"/>
        <v>57.38</v>
      </c>
      <c r="Q1962" s="12" t="s">
        <v>8323</v>
      </c>
      <c r="R1962" t="s">
        <v>8328</v>
      </c>
      <c r="S1962" s="15">
        <f t="shared" si="126"/>
        <v>42426.407592592594</v>
      </c>
      <c r="T1962" s="15">
        <f t="shared" si="127"/>
        <v>42460.365925925929</v>
      </c>
    </row>
    <row r="1963" spans="1:20" ht="32" x14ac:dyDescent="0.2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 s="17">
        <f t="shared" si="124"/>
        <v>100</v>
      </c>
      <c r="P1963">
        <f t="shared" si="125"/>
        <v>190.9</v>
      </c>
      <c r="Q1963" s="12" t="s">
        <v>8323</v>
      </c>
      <c r="R1963" t="s">
        <v>8324</v>
      </c>
      <c r="S1963" s="15">
        <f t="shared" si="126"/>
        <v>41620.87667824074</v>
      </c>
      <c r="T1963" s="15">
        <f t="shared" si="127"/>
        <v>41650.87667824074</v>
      </c>
    </row>
    <row r="1964" spans="1:20" ht="48" x14ac:dyDescent="0.2">
      <c r="A1964">
        <v>4009</v>
      </c>
      <c r="B1964" s="3" t="s">
        <v>4005</v>
      </c>
      <c r="C1964" s="3" t="s">
        <v>8114</v>
      </c>
      <c r="D1964" s="6">
        <v>1930</v>
      </c>
      <c r="E1964" s="8">
        <v>75</v>
      </c>
      <c r="F1964" t="s">
        <v>8220</v>
      </c>
      <c r="G1964" t="s">
        <v>8224</v>
      </c>
      <c r="H1964" t="s">
        <v>8246</v>
      </c>
      <c r="I1964">
        <v>1410281360</v>
      </c>
      <c r="J1964">
        <v>1406825360</v>
      </c>
      <c r="K1964" t="b">
        <v>0</v>
      </c>
      <c r="L1964">
        <v>3</v>
      </c>
      <c r="M1964" t="b">
        <v>0</v>
      </c>
      <c r="N1964" t="s">
        <v>8269</v>
      </c>
      <c r="O1964" s="17">
        <f t="shared" si="124"/>
        <v>4</v>
      </c>
      <c r="P1964">
        <f t="shared" si="125"/>
        <v>25</v>
      </c>
      <c r="Q1964" s="12" t="s">
        <v>8315</v>
      </c>
      <c r="R1964" t="s">
        <v>8316</v>
      </c>
      <c r="S1964" s="15">
        <f t="shared" si="126"/>
        <v>41851.700925925928</v>
      </c>
      <c r="T1964" s="15">
        <f t="shared" si="127"/>
        <v>41891.700925925928</v>
      </c>
    </row>
    <row r="1965" spans="1:20" ht="48" x14ac:dyDescent="0.2">
      <c r="A1965">
        <v>3609</v>
      </c>
      <c r="B1965" s="3" t="s">
        <v>3608</v>
      </c>
      <c r="C1965" s="3" t="s">
        <v>7719</v>
      </c>
      <c r="D1965" s="6">
        <v>1960</v>
      </c>
      <c r="E1965" s="8">
        <v>3005</v>
      </c>
      <c r="F1965" t="s">
        <v>8218</v>
      </c>
      <c r="G1965" t="s">
        <v>8224</v>
      </c>
      <c r="H1965" t="s">
        <v>8246</v>
      </c>
      <c r="I1965">
        <v>1459378085</v>
      </c>
      <c r="J1965">
        <v>1456789685</v>
      </c>
      <c r="K1965" t="b">
        <v>0</v>
      </c>
      <c r="L1965">
        <v>21</v>
      </c>
      <c r="M1965" t="b">
        <v>1</v>
      </c>
      <c r="N1965" t="s">
        <v>8269</v>
      </c>
      <c r="O1965" s="17">
        <f t="shared" si="124"/>
        <v>153</v>
      </c>
      <c r="P1965">
        <f t="shared" si="125"/>
        <v>143.1</v>
      </c>
      <c r="Q1965" s="12" t="s">
        <v>8315</v>
      </c>
      <c r="R1965" t="s">
        <v>8316</v>
      </c>
      <c r="S1965" s="15">
        <f t="shared" si="126"/>
        <v>42429.991724537031</v>
      </c>
      <c r="T1965" s="15">
        <f t="shared" si="127"/>
        <v>42459.950057870374</v>
      </c>
    </row>
    <row r="1966" spans="1:20" ht="48" x14ac:dyDescent="0.2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 s="17">
        <f t="shared" si="124"/>
        <v>100</v>
      </c>
      <c r="P1966">
        <f t="shared" si="125"/>
        <v>40</v>
      </c>
      <c r="Q1966" s="12" t="s">
        <v>8320</v>
      </c>
      <c r="R1966" t="s">
        <v>8321</v>
      </c>
      <c r="S1966" s="15">
        <f t="shared" si="126"/>
        <v>42396.8440625</v>
      </c>
      <c r="T1966" s="15">
        <f t="shared" si="127"/>
        <v>42415.332638888889</v>
      </c>
    </row>
    <row r="1967" spans="1:20" ht="48" x14ac:dyDescent="0.2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 s="17">
        <f t="shared" si="124"/>
        <v>100</v>
      </c>
      <c r="P1967">
        <f t="shared" si="125"/>
        <v>81.739999999999995</v>
      </c>
      <c r="Q1967" s="12" t="s">
        <v>8323</v>
      </c>
      <c r="R1967" t="s">
        <v>8324</v>
      </c>
      <c r="S1967" s="15">
        <f t="shared" si="126"/>
        <v>42049.733240740738</v>
      </c>
      <c r="T1967" s="15">
        <f t="shared" si="127"/>
        <v>42079.691574074073</v>
      </c>
    </row>
    <row r="1968" spans="1:20" ht="48" x14ac:dyDescent="0.2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 s="17">
        <f t="shared" si="124"/>
        <v>100</v>
      </c>
      <c r="P1968">
        <f t="shared" si="125"/>
        <v>46.95</v>
      </c>
      <c r="Q1968" s="12" t="s">
        <v>8323</v>
      </c>
      <c r="R1968" t="s">
        <v>8324</v>
      </c>
      <c r="S1968" s="15">
        <f t="shared" si="126"/>
        <v>40788.297650462962</v>
      </c>
      <c r="T1968" s="15">
        <f t="shared" si="127"/>
        <v>40830.958333333336</v>
      </c>
    </row>
    <row r="1969" spans="1:20" ht="32" x14ac:dyDescent="0.2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 s="17">
        <f t="shared" si="124"/>
        <v>100</v>
      </c>
      <c r="P1969">
        <f t="shared" si="125"/>
        <v>66.69</v>
      </c>
      <c r="Q1969" s="12" t="s">
        <v>8323</v>
      </c>
      <c r="R1969" t="s">
        <v>8324</v>
      </c>
      <c r="S1969" s="15">
        <f t="shared" si="126"/>
        <v>40876.169664351852</v>
      </c>
      <c r="T1969" s="15">
        <f t="shared" si="127"/>
        <v>40936.169664351852</v>
      </c>
    </row>
    <row r="1970" spans="1:20" ht="48" x14ac:dyDescent="0.2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 s="17">
        <f t="shared" si="124"/>
        <v>100</v>
      </c>
      <c r="P1970">
        <f t="shared" si="125"/>
        <v>172.41</v>
      </c>
      <c r="Q1970" s="12" t="s">
        <v>8323</v>
      </c>
      <c r="R1970" t="s">
        <v>8324</v>
      </c>
      <c r="S1970" s="15">
        <f t="shared" si="126"/>
        <v>40896.883750000001</v>
      </c>
      <c r="T1970" s="15">
        <f t="shared" si="127"/>
        <v>40924.208333333336</v>
      </c>
    </row>
    <row r="1971" spans="1:20" ht="48" x14ac:dyDescent="0.2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 s="17">
        <f t="shared" si="124"/>
        <v>100</v>
      </c>
      <c r="P1971">
        <f t="shared" si="125"/>
        <v>94.74</v>
      </c>
      <c r="Q1971" s="12" t="s">
        <v>8323</v>
      </c>
      <c r="R1971" t="s">
        <v>8324</v>
      </c>
      <c r="S1971" s="15">
        <f t="shared" si="126"/>
        <v>40941.652372685188</v>
      </c>
      <c r="T1971" s="15">
        <f t="shared" si="127"/>
        <v>40971.652372685188</v>
      </c>
    </row>
    <row r="1972" spans="1:20" ht="48" x14ac:dyDescent="0.2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 s="17">
        <f t="shared" si="124"/>
        <v>100</v>
      </c>
      <c r="P1972">
        <f t="shared" si="125"/>
        <v>42.86</v>
      </c>
      <c r="Q1972" s="12" t="s">
        <v>8323</v>
      </c>
      <c r="R1972" t="s">
        <v>8344</v>
      </c>
      <c r="S1972" s="15">
        <f t="shared" si="126"/>
        <v>40688.024618055555</v>
      </c>
      <c r="T1972" s="15">
        <f t="shared" si="127"/>
        <v>40708.024618055555</v>
      </c>
    </row>
    <row r="1973" spans="1:20" ht="64" x14ac:dyDescent="0.2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 s="17">
        <f t="shared" si="124"/>
        <v>100</v>
      </c>
      <c r="P1973">
        <f t="shared" si="125"/>
        <v>156.77000000000001</v>
      </c>
      <c r="Q1973" s="12" t="s">
        <v>8323</v>
      </c>
      <c r="R1973" t="s">
        <v>8344</v>
      </c>
      <c r="S1973" s="15">
        <f t="shared" si="126"/>
        <v>41226.928842592592</v>
      </c>
      <c r="T1973" s="15">
        <f t="shared" si="127"/>
        <v>41256.928842592592</v>
      </c>
    </row>
    <row r="1974" spans="1:20" ht="16" x14ac:dyDescent="0.2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17">
        <f t="shared" si="124"/>
        <v>100</v>
      </c>
      <c r="P1974">
        <f t="shared" si="125"/>
        <v>171.43</v>
      </c>
      <c r="Q1974" s="12" t="s">
        <v>8323</v>
      </c>
      <c r="R1974" t="s">
        <v>8345</v>
      </c>
      <c r="S1974" s="15">
        <f t="shared" si="126"/>
        <v>42780.942476851851</v>
      </c>
      <c r="T1974" s="15">
        <f t="shared" si="127"/>
        <v>42810.900810185187</v>
      </c>
    </row>
    <row r="1975" spans="1:20" ht="48" x14ac:dyDescent="0.2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 s="17">
        <f t="shared" si="124"/>
        <v>100</v>
      </c>
      <c r="P1975">
        <f t="shared" si="125"/>
        <v>89.93</v>
      </c>
      <c r="Q1975" s="12" t="s">
        <v>8336</v>
      </c>
      <c r="R1975" t="s">
        <v>8337</v>
      </c>
      <c r="S1975" s="15">
        <f t="shared" si="126"/>
        <v>42586.925636574073</v>
      </c>
      <c r="T1975" s="15">
        <f t="shared" si="127"/>
        <v>42609.165972222225</v>
      </c>
    </row>
    <row r="1976" spans="1:20" ht="32" x14ac:dyDescent="0.2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 s="17">
        <f t="shared" si="124"/>
        <v>100</v>
      </c>
      <c r="P1976">
        <f t="shared" si="125"/>
        <v>27.27</v>
      </c>
      <c r="Q1976" s="12" t="s">
        <v>8323</v>
      </c>
      <c r="R1976" t="s">
        <v>8324</v>
      </c>
      <c r="S1976" s="15">
        <f t="shared" si="126"/>
        <v>41634.797013888885</v>
      </c>
      <c r="T1976" s="15">
        <f t="shared" si="127"/>
        <v>41670.792361111111</v>
      </c>
    </row>
    <row r="1977" spans="1:20" ht="16" x14ac:dyDescent="0.2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 s="17">
        <f t="shared" si="124"/>
        <v>100</v>
      </c>
      <c r="P1977">
        <f t="shared" si="125"/>
        <v>75.05</v>
      </c>
      <c r="Q1977" s="12" t="s">
        <v>8323</v>
      </c>
      <c r="R1977" t="s">
        <v>8324</v>
      </c>
      <c r="S1977" s="15">
        <f t="shared" si="126"/>
        <v>41626.916284722225</v>
      </c>
      <c r="T1977" s="15">
        <f t="shared" si="127"/>
        <v>41647.088888888888</v>
      </c>
    </row>
    <row r="1978" spans="1:20" ht="48" x14ac:dyDescent="0.2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 s="17">
        <f t="shared" si="124"/>
        <v>100</v>
      </c>
      <c r="P1978">
        <f t="shared" si="125"/>
        <v>417.33</v>
      </c>
      <c r="Q1978" s="12" t="s">
        <v>8323</v>
      </c>
      <c r="R1978" t="s">
        <v>8324</v>
      </c>
      <c r="S1978" s="15">
        <f t="shared" si="126"/>
        <v>41736.899652777778</v>
      </c>
      <c r="T1978" s="15">
        <f t="shared" si="127"/>
        <v>41768.916666666664</v>
      </c>
    </row>
    <row r="1979" spans="1:20" ht="48" x14ac:dyDescent="0.2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 s="17">
        <f t="shared" si="124"/>
        <v>100</v>
      </c>
      <c r="P1979">
        <f t="shared" si="125"/>
        <v>35.770000000000003</v>
      </c>
      <c r="Q1979" s="12" t="s">
        <v>8323</v>
      </c>
      <c r="R1979" t="s">
        <v>8324</v>
      </c>
      <c r="S1979" s="15">
        <f t="shared" si="126"/>
        <v>40788.786539351851</v>
      </c>
      <c r="T1979" s="15">
        <f t="shared" si="127"/>
        <v>40817.125</v>
      </c>
    </row>
    <row r="1980" spans="1:20" ht="96" x14ac:dyDescent="0.2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 s="17">
        <f t="shared" si="124"/>
        <v>100</v>
      </c>
      <c r="P1980">
        <f t="shared" si="125"/>
        <v>52.63</v>
      </c>
      <c r="Q1980" s="12" t="s">
        <v>8323</v>
      </c>
      <c r="R1980" t="s">
        <v>8324</v>
      </c>
      <c r="S1980" s="15">
        <f t="shared" si="126"/>
        <v>42523.333310185189</v>
      </c>
      <c r="T1980" s="15">
        <f t="shared" si="127"/>
        <v>42538.204861111109</v>
      </c>
    </row>
    <row r="1981" spans="1:20" ht="32" x14ac:dyDescent="0.2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 s="17">
        <f t="shared" si="124"/>
        <v>100</v>
      </c>
      <c r="P1981">
        <f t="shared" si="125"/>
        <v>37.630000000000003</v>
      </c>
      <c r="Q1981" s="12" t="s">
        <v>8323</v>
      </c>
      <c r="R1981" t="s">
        <v>8324</v>
      </c>
      <c r="S1981" s="15">
        <f t="shared" si="126"/>
        <v>41169.845590277779</v>
      </c>
      <c r="T1981" s="15">
        <f t="shared" si="127"/>
        <v>41199.845590277779</v>
      </c>
    </row>
    <row r="1982" spans="1:20" ht="48" x14ac:dyDescent="0.2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 s="17">
        <f t="shared" si="124"/>
        <v>100</v>
      </c>
      <c r="P1982">
        <f t="shared" si="125"/>
        <v>50.04</v>
      </c>
      <c r="Q1982" s="12" t="s">
        <v>8323</v>
      </c>
      <c r="R1982" t="s">
        <v>8324</v>
      </c>
      <c r="S1982" s="15">
        <f t="shared" si="126"/>
        <v>41827.906689814816</v>
      </c>
      <c r="T1982" s="15">
        <f t="shared" si="127"/>
        <v>41848.041666666664</v>
      </c>
    </row>
    <row r="1983" spans="1:20" ht="48" x14ac:dyDescent="0.2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 s="17">
        <f t="shared" si="124"/>
        <v>100</v>
      </c>
      <c r="P1983">
        <f t="shared" si="125"/>
        <v>136.36000000000001</v>
      </c>
      <c r="Q1983" s="12" t="s">
        <v>8323</v>
      </c>
      <c r="R1983" t="s">
        <v>8324</v>
      </c>
      <c r="S1983" s="15">
        <f t="shared" si="126"/>
        <v>41864.76866898148</v>
      </c>
      <c r="T1983" s="15">
        <f t="shared" si="127"/>
        <v>41894.76866898148</v>
      </c>
    </row>
    <row r="1984" spans="1:20" ht="48" x14ac:dyDescent="0.2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 s="17">
        <f t="shared" si="124"/>
        <v>100</v>
      </c>
      <c r="P1984">
        <f t="shared" si="125"/>
        <v>42.8</v>
      </c>
      <c r="Q1984" s="12" t="s">
        <v>8323</v>
      </c>
      <c r="R1984" t="s">
        <v>8327</v>
      </c>
      <c r="S1984" s="15">
        <f t="shared" si="126"/>
        <v>40687.021597222221</v>
      </c>
      <c r="T1984" s="15">
        <f t="shared" si="127"/>
        <v>40729.021597222221</v>
      </c>
    </row>
    <row r="1985" spans="1:20" ht="48" x14ac:dyDescent="0.2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 s="17">
        <f t="shared" si="124"/>
        <v>100</v>
      </c>
      <c r="P1985">
        <f t="shared" si="125"/>
        <v>113.64</v>
      </c>
      <c r="Q1985" s="12" t="s">
        <v>8323</v>
      </c>
      <c r="R1985" t="s">
        <v>8327</v>
      </c>
      <c r="S1985" s="15">
        <f t="shared" si="126"/>
        <v>40758.733483796292</v>
      </c>
      <c r="T1985" s="15">
        <f t="shared" si="127"/>
        <v>40818.733483796292</v>
      </c>
    </row>
    <row r="1986" spans="1:20" ht="48" x14ac:dyDescent="0.2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 s="17">
        <f t="shared" si="124"/>
        <v>100</v>
      </c>
      <c r="P1986">
        <f t="shared" si="125"/>
        <v>78.95</v>
      </c>
      <c r="Q1986" s="12" t="s">
        <v>8323</v>
      </c>
      <c r="R1986" t="s">
        <v>8327</v>
      </c>
      <c r="S1986" s="15">
        <f t="shared" si="126"/>
        <v>40818.58489583333</v>
      </c>
      <c r="T1986" s="15">
        <f t="shared" si="127"/>
        <v>40878.626562500001</v>
      </c>
    </row>
    <row r="1987" spans="1:20" ht="48" x14ac:dyDescent="0.2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 s="17">
        <f t="shared" si="124"/>
        <v>100</v>
      </c>
      <c r="P1987">
        <f t="shared" si="125"/>
        <v>188.13</v>
      </c>
      <c r="Q1987" s="12" t="s">
        <v>8323</v>
      </c>
      <c r="R1987" t="s">
        <v>8327</v>
      </c>
      <c r="S1987" s="15">
        <f t="shared" si="126"/>
        <v>40946.11383101852</v>
      </c>
      <c r="T1987" s="15">
        <f t="shared" si="127"/>
        <v>40976.11383101852</v>
      </c>
    </row>
    <row r="1988" spans="1:20" ht="32" x14ac:dyDescent="0.2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 s="17">
        <f t="shared" si="124"/>
        <v>100</v>
      </c>
      <c r="P1988">
        <f t="shared" si="125"/>
        <v>52.82</v>
      </c>
      <c r="Q1988" s="12" t="s">
        <v>8323</v>
      </c>
      <c r="R1988" t="s">
        <v>8327</v>
      </c>
      <c r="S1988" s="15">
        <f t="shared" si="126"/>
        <v>41759.670937499999</v>
      </c>
      <c r="T1988" s="15">
        <f t="shared" si="127"/>
        <v>41787.207638888889</v>
      </c>
    </row>
    <row r="1989" spans="1:20" ht="48" x14ac:dyDescent="0.2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 s="17">
        <f t="shared" si="124"/>
        <v>100</v>
      </c>
      <c r="P1989">
        <f t="shared" si="125"/>
        <v>27.27</v>
      </c>
      <c r="Q1989" s="12" t="s">
        <v>8323</v>
      </c>
      <c r="R1989" t="s">
        <v>8327</v>
      </c>
      <c r="S1989" s="15">
        <f t="shared" si="126"/>
        <v>41365.928159722222</v>
      </c>
      <c r="T1989" s="15">
        <f t="shared" si="127"/>
        <v>41379.928159722222</v>
      </c>
    </row>
    <row r="1990" spans="1:20" ht="48" x14ac:dyDescent="0.2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 s="17">
        <f t="shared" si="124"/>
        <v>100</v>
      </c>
      <c r="P1990">
        <f t="shared" si="125"/>
        <v>21.86</v>
      </c>
      <c r="Q1990" s="12" t="s">
        <v>8323</v>
      </c>
      <c r="R1990" t="s">
        <v>8324</v>
      </c>
      <c r="S1990" s="15">
        <f t="shared" si="126"/>
        <v>42793.700821759259</v>
      </c>
      <c r="T1990" s="15">
        <f t="shared" si="127"/>
        <v>42796.700821759259</v>
      </c>
    </row>
    <row r="1991" spans="1:20" ht="48" x14ac:dyDescent="0.2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 s="17">
        <f t="shared" si="124"/>
        <v>100</v>
      </c>
      <c r="P1991">
        <f t="shared" si="125"/>
        <v>76.92</v>
      </c>
      <c r="Q1991" s="12" t="s">
        <v>8323</v>
      </c>
      <c r="R1991" t="s">
        <v>8324</v>
      </c>
      <c r="S1991" s="15">
        <f t="shared" si="126"/>
        <v>42082.580092592587</v>
      </c>
      <c r="T1991" s="15">
        <f t="shared" si="127"/>
        <v>42112.580092592587</v>
      </c>
    </row>
    <row r="1992" spans="1:20" ht="64" x14ac:dyDescent="0.2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 s="17">
        <f t="shared" si="124"/>
        <v>100</v>
      </c>
      <c r="P1992">
        <f t="shared" si="125"/>
        <v>65.87</v>
      </c>
      <c r="Q1992" s="12" t="s">
        <v>8323</v>
      </c>
      <c r="R1992" t="s">
        <v>8324</v>
      </c>
      <c r="S1992" s="15">
        <f t="shared" si="126"/>
        <v>42502.250775462962</v>
      </c>
      <c r="T1992" s="15">
        <f t="shared" si="127"/>
        <v>42527.250775462962</v>
      </c>
    </row>
    <row r="1993" spans="1:20" ht="48" x14ac:dyDescent="0.2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 s="17">
        <f t="shared" si="124"/>
        <v>100</v>
      </c>
      <c r="P1993">
        <f t="shared" si="125"/>
        <v>285.70999999999998</v>
      </c>
      <c r="Q1993" s="12" t="s">
        <v>8323</v>
      </c>
      <c r="R1993" t="s">
        <v>8328</v>
      </c>
      <c r="S1993" s="15">
        <f t="shared" si="126"/>
        <v>41564.194131944445</v>
      </c>
      <c r="T1993" s="15">
        <f t="shared" si="127"/>
        <v>41594.235798611109</v>
      </c>
    </row>
    <row r="1994" spans="1:20" ht="48" x14ac:dyDescent="0.2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 s="17">
        <f t="shared" si="124"/>
        <v>100</v>
      </c>
      <c r="P1994">
        <f t="shared" si="125"/>
        <v>43.91</v>
      </c>
      <c r="Q1994" s="12" t="s">
        <v>8331</v>
      </c>
      <c r="R1994" t="s">
        <v>8349</v>
      </c>
      <c r="S1994" s="15">
        <f t="shared" si="126"/>
        <v>42221.79178240741</v>
      </c>
      <c r="T1994" s="15">
        <f t="shared" si="127"/>
        <v>42251.79178240741</v>
      </c>
    </row>
    <row r="1995" spans="1:20" ht="48" x14ac:dyDescent="0.2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 s="17">
        <f t="shared" si="124"/>
        <v>100</v>
      </c>
      <c r="P1995">
        <f t="shared" si="125"/>
        <v>107.21</v>
      </c>
      <c r="Q1995" s="12" t="s">
        <v>8323</v>
      </c>
      <c r="R1995" t="s">
        <v>8324</v>
      </c>
      <c r="S1995" s="15">
        <f t="shared" si="126"/>
        <v>41494.963587962964</v>
      </c>
      <c r="T1995" s="15">
        <f t="shared" si="127"/>
        <v>41523.165972222225</v>
      </c>
    </row>
    <row r="1996" spans="1:20" ht="48" x14ac:dyDescent="0.2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 s="17">
        <f t="shared" si="124"/>
        <v>100</v>
      </c>
      <c r="P1996">
        <f t="shared" si="125"/>
        <v>40.04</v>
      </c>
      <c r="Q1996" s="12" t="s">
        <v>8323</v>
      </c>
      <c r="R1996" t="s">
        <v>8324</v>
      </c>
      <c r="S1996" s="15">
        <f t="shared" si="126"/>
        <v>41067.827418981484</v>
      </c>
      <c r="T1996" s="15">
        <f t="shared" si="127"/>
        <v>41086.75</v>
      </c>
    </row>
    <row r="1997" spans="1:20" ht="48" x14ac:dyDescent="0.2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 s="17">
        <f t="shared" si="124"/>
        <v>100</v>
      </c>
      <c r="P1997">
        <f t="shared" si="125"/>
        <v>48.08</v>
      </c>
      <c r="Q1997" s="12" t="s">
        <v>8323</v>
      </c>
      <c r="R1997" t="s">
        <v>8327</v>
      </c>
      <c r="S1997" s="15">
        <f t="shared" si="126"/>
        <v>41373.102465277778</v>
      </c>
      <c r="T1997" s="15">
        <f t="shared" si="127"/>
        <v>41403.102465277778</v>
      </c>
    </row>
    <row r="1998" spans="1:20" ht="48" x14ac:dyDescent="0.2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 s="17">
        <f t="shared" si="124"/>
        <v>100</v>
      </c>
      <c r="P1998">
        <f t="shared" si="125"/>
        <v>42.55</v>
      </c>
      <c r="Q1998" s="12" t="s">
        <v>8323</v>
      </c>
      <c r="R1998" t="s">
        <v>8327</v>
      </c>
      <c r="S1998" s="15">
        <f t="shared" si="126"/>
        <v>41193.748483796298</v>
      </c>
      <c r="T1998" s="15">
        <f t="shared" si="127"/>
        <v>41223.790150462963</v>
      </c>
    </row>
    <row r="1999" spans="1:20" ht="48" x14ac:dyDescent="0.2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 s="17">
        <f t="shared" si="124"/>
        <v>100</v>
      </c>
      <c r="P1999">
        <f t="shared" si="125"/>
        <v>131.58000000000001</v>
      </c>
      <c r="Q1999" s="12" t="s">
        <v>8323</v>
      </c>
      <c r="R1999" t="s">
        <v>8327</v>
      </c>
      <c r="S1999" s="15">
        <f t="shared" si="126"/>
        <v>40417.011296296296</v>
      </c>
      <c r="T1999" s="15">
        <f t="shared" si="127"/>
        <v>40462.011296296296</v>
      </c>
    </row>
    <row r="2000" spans="1:20" ht="48" x14ac:dyDescent="0.2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 s="17">
        <f t="shared" si="124"/>
        <v>100</v>
      </c>
      <c r="P2000">
        <f t="shared" si="125"/>
        <v>250</v>
      </c>
      <c r="Q2000" s="12" t="s">
        <v>8323</v>
      </c>
      <c r="R2000" t="s">
        <v>8327</v>
      </c>
      <c r="S2000" s="15">
        <f t="shared" si="126"/>
        <v>42227.936157407406</v>
      </c>
      <c r="T2000" s="15">
        <f t="shared" si="127"/>
        <v>42287.936157407406</v>
      </c>
    </row>
    <row r="2001" spans="1:20" ht="48" x14ac:dyDescent="0.2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 s="17">
        <f t="shared" si="124"/>
        <v>100</v>
      </c>
      <c r="P2001">
        <f t="shared" si="125"/>
        <v>40.04</v>
      </c>
      <c r="Q2001" s="12" t="s">
        <v>8323</v>
      </c>
      <c r="R2001" t="s">
        <v>8327</v>
      </c>
      <c r="S2001" s="15">
        <f t="shared" si="126"/>
        <v>40711.782210648147</v>
      </c>
      <c r="T2001" s="15">
        <f t="shared" si="127"/>
        <v>40756.782210648147</v>
      </c>
    </row>
    <row r="2002" spans="1:20" ht="48" x14ac:dyDescent="0.2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 s="17">
        <f t="shared" si="124"/>
        <v>100</v>
      </c>
      <c r="P2002">
        <f t="shared" si="125"/>
        <v>39.49</v>
      </c>
      <c r="Q2002" s="12" t="s">
        <v>8323</v>
      </c>
      <c r="R2002" t="s">
        <v>8327</v>
      </c>
      <c r="S2002" s="15">
        <f t="shared" si="126"/>
        <v>41026.083298611113</v>
      </c>
      <c r="T2002" s="15">
        <f t="shared" si="127"/>
        <v>41056.083298611113</v>
      </c>
    </row>
    <row r="2003" spans="1:20" ht="32" x14ac:dyDescent="0.2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 s="17">
        <f t="shared" si="124"/>
        <v>100</v>
      </c>
      <c r="P2003">
        <f t="shared" si="125"/>
        <v>600</v>
      </c>
      <c r="Q2003" s="12" t="s">
        <v>8323</v>
      </c>
      <c r="R2003" t="s">
        <v>8327</v>
      </c>
      <c r="S2003" s="15">
        <f t="shared" si="126"/>
        <v>41327.996435185189</v>
      </c>
      <c r="T2003" s="15">
        <f t="shared" si="127"/>
        <v>41362.954768518517</v>
      </c>
    </row>
    <row r="2004" spans="1:20" ht="48" x14ac:dyDescent="0.2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 s="17">
        <f t="shared" si="124"/>
        <v>100</v>
      </c>
      <c r="P2004">
        <f t="shared" si="125"/>
        <v>185.19</v>
      </c>
      <c r="Q2004" s="12" t="s">
        <v>8323</v>
      </c>
      <c r="R2004" t="s">
        <v>8352</v>
      </c>
      <c r="S2004" s="15">
        <f t="shared" si="126"/>
        <v>42460.573611111111</v>
      </c>
      <c r="T2004" s="15">
        <f t="shared" si="127"/>
        <v>42482.619444444441</v>
      </c>
    </row>
    <row r="2005" spans="1:20" ht="48" x14ac:dyDescent="0.2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 s="17">
        <f t="shared" si="124"/>
        <v>100</v>
      </c>
      <c r="P2005">
        <f t="shared" si="125"/>
        <v>100.33</v>
      </c>
      <c r="Q2005" s="12" t="s">
        <v>8323</v>
      </c>
      <c r="R2005" t="s">
        <v>8352</v>
      </c>
      <c r="S2005" s="15">
        <f t="shared" si="126"/>
        <v>41058.844571759262</v>
      </c>
      <c r="T2005" s="15">
        <f t="shared" si="127"/>
        <v>41088.844571759262</v>
      </c>
    </row>
    <row r="2006" spans="1:20" ht="48" x14ac:dyDescent="0.2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 s="17">
        <f t="shared" ref="O2006:O2069" si="128">ROUND(E2006/D2006*100,0)</f>
        <v>100</v>
      </c>
      <c r="P2006">
        <f t="shared" ref="P2006:P2069" si="129">IFERROR(ROUND(E2006/L2006, 2), 0)</f>
        <v>135.41999999999999</v>
      </c>
      <c r="Q2006" s="12" t="s">
        <v>8323</v>
      </c>
      <c r="R2006" t="s">
        <v>8352</v>
      </c>
      <c r="S2006" s="15">
        <f t="shared" ref="S2006:S2069" si="130">(((J2006/60/60/24)+DATE(1970,1,1)))</f>
        <v>42081.864641203705</v>
      </c>
      <c r="T2006" s="15">
        <f t="shared" ref="T2006:T2069" si="131">(((I2006/60/60/24)+DATE(1970,1,1)))</f>
        <v>42114.201388888891</v>
      </c>
    </row>
    <row r="2007" spans="1:20" ht="48" x14ac:dyDescent="0.2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 s="17">
        <f t="shared" si="128"/>
        <v>100</v>
      </c>
      <c r="P2007">
        <f t="shared" si="129"/>
        <v>74.069999999999993</v>
      </c>
      <c r="Q2007" s="12" t="s">
        <v>8323</v>
      </c>
      <c r="R2007" t="s">
        <v>8352</v>
      </c>
      <c r="S2007" s="15">
        <f t="shared" si="130"/>
        <v>42208.680023148147</v>
      </c>
      <c r="T2007" s="15">
        <f t="shared" si="131"/>
        <v>42231.165972222225</v>
      </c>
    </row>
    <row r="2008" spans="1:20" ht="48" x14ac:dyDescent="0.2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 s="17">
        <f t="shared" si="128"/>
        <v>100</v>
      </c>
      <c r="P2008">
        <f t="shared" si="129"/>
        <v>169.92</v>
      </c>
      <c r="Q2008" s="12" t="s">
        <v>8323</v>
      </c>
      <c r="R2008" t="s">
        <v>8352</v>
      </c>
      <c r="S2008" s="15">
        <f t="shared" si="130"/>
        <v>41977.902222222227</v>
      </c>
      <c r="T2008" s="15">
        <f t="shared" si="131"/>
        <v>42037.902222222227</v>
      </c>
    </row>
    <row r="2009" spans="1:20" ht="48" x14ac:dyDescent="0.2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 s="17">
        <f t="shared" si="128"/>
        <v>100</v>
      </c>
      <c r="P2009">
        <f t="shared" si="129"/>
        <v>143</v>
      </c>
      <c r="Q2009" s="12" t="s">
        <v>8323</v>
      </c>
      <c r="R2009" t="s">
        <v>8352</v>
      </c>
      <c r="S2009" s="15">
        <f t="shared" si="130"/>
        <v>42039.951087962967</v>
      </c>
      <c r="T2009" s="15">
        <f t="shared" si="131"/>
        <v>42069.951087962967</v>
      </c>
    </row>
    <row r="2010" spans="1:20" ht="48" x14ac:dyDescent="0.2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 s="17">
        <f t="shared" si="128"/>
        <v>100</v>
      </c>
      <c r="P2010">
        <f t="shared" si="129"/>
        <v>136.9</v>
      </c>
      <c r="Q2010" s="12" t="s">
        <v>8317</v>
      </c>
      <c r="R2010" t="s">
        <v>8353</v>
      </c>
      <c r="S2010" s="15">
        <f t="shared" si="130"/>
        <v>42037.950937500005</v>
      </c>
      <c r="T2010" s="15">
        <f t="shared" si="131"/>
        <v>42072.909270833334</v>
      </c>
    </row>
    <row r="2011" spans="1:20" ht="48" x14ac:dyDescent="0.2">
      <c r="A2011">
        <v>2847</v>
      </c>
      <c r="B2011" s="3" t="s">
        <v>2847</v>
      </c>
      <c r="C2011" s="3" t="s">
        <v>6957</v>
      </c>
      <c r="D2011" s="6">
        <v>2000</v>
      </c>
      <c r="E2011" s="8">
        <v>0</v>
      </c>
      <c r="F2011" t="s">
        <v>8220</v>
      </c>
      <c r="G2011" t="s">
        <v>8223</v>
      </c>
      <c r="H2011" t="s">
        <v>8245</v>
      </c>
      <c r="I2011">
        <v>1464031265</v>
      </c>
      <c r="J2011">
        <v>1458847265</v>
      </c>
      <c r="K2011" t="b">
        <v>0</v>
      </c>
      <c r="L2011">
        <v>0</v>
      </c>
      <c r="M2011" t="b">
        <v>0</v>
      </c>
      <c r="N2011" t="s">
        <v>8269</v>
      </c>
      <c r="O2011" s="17">
        <f t="shared" si="128"/>
        <v>0</v>
      </c>
      <c r="P2011">
        <f t="shared" si="129"/>
        <v>0</v>
      </c>
      <c r="Q2011" s="12" t="s">
        <v>8315</v>
      </c>
      <c r="R2011" t="s">
        <v>8316</v>
      </c>
      <c r="S2011" s="15">
        <f t="shared" si="130"/>
        <v>42453.806307870371</v>
      </c>
      <c r="T2011" s="15">
        <f t="shared" si="131"/>
        <v>42513.806307870371</v>
      </c>
    </row>
    <row r="2012" spans="1:20" ht="48" x14ac:dyDescent="0.2">
      <c r="A2012">
        <v>3916</v>
      </c>
      <c r="B2012" s="3" t="s">
        <v>3913</v>
      </c>
      <c r="C2012" s="3" t="s">
        <v>8024</v>
      </c>
      <c r="D2012" s="6">
        <v>2000</v>
      </c>
      <c r="E2012" s="8">
        <v>0</v>
      </c>
      <c r="F2012" t="s">
        <v>8220</v>
      </c>
      <c r="G2012" t="s">
        <v>8231</v>
      </c>
      <c r="H2012" t="s">
        <v>8252</v>
      </c>
      <c r="I2012">
        <v>1464952752</v>
      </c>
      <c r="J2012">
        <v>1462360752</v>
      </c>
      <c r="K2012" t="b">
        <v>0</v>
      </c>
      <c r="L2012">
        <v>0</v>
      </c>
      <c r="M2012" t="b">
        <v>0</v>
      </c>
      <c r="N2012" t="s">
        <v>8269</v>
      </c>
      <c r="O2012" s="17">
        <f t="shared" si="128"/>
        <v>0</v>
      </c>
      <c r="P2012">
        <f t="shared" si="129"/>
        <v>0</v>
      </c>
      <c r="Q2012" s="12" t="s">
        <v>8315</v>
      </c>
      <c r="R2012" t="s">
        <v>8316</v>
      </c>
      <c r="S2012" s="15">
        <f t="shared" si="130"/>
        <v>42494.471666666665</v>
      </c>
      <c r="T2012" s="15">
        <f t="shared" si="131"/>
        <v>42524.471666666665</v>
      </c>
    </row>
    <row r="2013" spans="1:20" ht="48" x14ac:dyDescent="0.2">
      <c r="A2013">
        <v>3945</v>
      </c>
      <c r="B2013" s="3" t="s">
        <v>3942</v>
      </c>
      <c r="C2013" s="3" t="s">
        <v>8053</v>
      </c>
      <c r="D2013" s="6">
        <v>2000</v>
      </c>
      <c r="E2013" s="8">
        <v>5</v>
      </c>
      <c r="F2013" t="s">
        <v>8220</v>
      </c>
      <c r="G2013" t="s">
        <v>8223</v>
      </c>
      <c r="H2013" t="s">
        <v>8245</v>
      </c>
      <c r="I2013">
        <v>1431717268</v>
      </c>
      <c r="J2013">
        <v>1429125268</v>
      </c>
      <c r="K2013" t="b">
        <v>0</v>
      </c>
      <c r="L2013">
        <v>1</v>
      </c>
      <c r="M2013" t="b">
        <v>0</v>
      </c>
      <c r="N2013" t="s">
        <v>8269</v>
      </c>
      <c r="O2013" s="17">
        <f t="shared" si="128"/>
        <v>0</v>
      </c>
      <c r="P2013">
        <f t="shared" si="129"/>
        <v>5</v>
      </c>
      <c r="Q2013" s="12" t="s">
        <v>8315</v>
      </c>
      <c r="R2013" t="s">
        <v>8316</v>
      </c>
      <c r="S2013" s="15">
        <f t="shared" si="130"/>
        <v>42109.801712962959</v>
      </c>
      <c r="T2013" s="15">
        <f t="shared" si="131"/>
        <v>42139.801712962959</v>
      </c>
    </row>
    <row r="2014" spans="1:20" ht="32" x14ac:dyDescent="0.2">
      <c r="A2014">
        <v>3994</v>
      </c>
      <c r="B2014" s="3" t="s">
        <v>3990</v>
      </c>
      <c r="C2014" s="3" t="s">
        <v>8100</v>
      </c>
      <c r="D2014" s="6">
        <v>2000</v>
      </c>
      <c r="E2014" s="8">
        <v>5</v>
      </c>
      <c r="F2014" t="s">
        <v>8220</v>
      </c>
      <c r="G2014" t="s">
        <v>8223</v>
      </c>
      <c r="H2014" t="s">
        <v>8245</v>
      </c>
      <c r="I2014">
        <v>1405761690</v>
      </c>
      <c r="J2014">
        <v>1403169690</v>
      </c>
      <c r="K2014" t="b">
        <v>0</v>
      </c>
      <c r="L2014">
        <v>1</v>
      </c>
      <c r="M2014" t="b">
        <v>0</v>
      </c>
      <c r="N2014" t="s">
        <v>8269</v>
      </c>
      <c r="O2014" s="17">
        <f t="shared" si="128"/>
        <v>0</v>
      </c>
      <c r="P2014">
        <f t="shared" si="129"/>
        <v>5</v>
      </c>
      <c r="Q2014" s="12" t="s">
        <v>8315</v>
      </c>
      <c r="R2014" t="s">
        <v>8316</v>
      </c>
      <c r="S2014" s="15">
        <f t="shared" si="130"/>
        <v>41809.389930555553</v>
      </c>
      <c r="T2014" s="15">
        <f t="shared" si="131"/>
        <v>41839.389930555553</v>
      </c>
    </row>
    <row r="2015" spans="1:20" ht="48" x14ac:dyDescent="0.2">
      <c r="A2015">
        <v>4007</v>
      </c>
      <c r="B2015" s="3" t="s">
        <v>4003</v>
      </c>
      <c r="C2015" s="3" t="s">
        <v>8112</v>
      </c>
      <c r="D2015" s="6">
        <v>2000</v>
      </c>
      <c r="E2015" s="8">
        <v>5</v>
      </c>
      <c r="F2015" t="s">
        <v>8220</v>
      </c>
      <c r="G2015" t="s">
        <v>8223</v>
      </c>
      <c r="H2015" t="s">
        <v>8245</v>
      </c>
      <c r="I2015">
        <v>1409070480</v>
      </c>
      <c r="J2015">
        <v>1406572381</v>
      </c>
      <c r="K2015" t="b">
        <v>0</v>
      </c>
      <c r="L2015">
        <v>1</v>
      </c>
      <c r="M2015" t="b">
        <v>0</v>
      </c>
      <c r="N2015" t="s">
        <v>8269</v>
      </c>
      <c r="O2015" s="17">
        <f t="shared" si="128"/>
        <v>0</v>
      </c>
      <c r="P2015">
        <f t="shared" si="129"/>
        <v>5</v>
      </c>
      <c r="Q2015" s="12" t="s">
        <v>8315</v>
      </c>
      <c r="R2015" t="s">
        <v>8316</v>
      </c>
      <c r="S2015" s="15">
        <f t="shared" si="130"/>
        <v>41848.772928240738</v>
      </c>
      <c r="T2015" s="15">
        <f t="shared" si="131"/>
        <v>41877.686111111114</v>
      </c>
    </row>
    <row r="2016" spans="1:20" ht="48" x14ac:dyDescent="0.2">
      <c r="A2016">
        <v>2890</v>
      </c>
      <c r="B2016" s="3" t="s">
        <v>2890</v>
      </c>
      <c r="C2016" s="3" t="s">
        <v>7000</v>
      </c>
      <c r="D2016" s="6">
        <v>2000</v>
      </c>
      <c r="E2016" s="8">
        <v>21</v>
      </c>
      <c r="F2016" t="s">
        <v>8220</v>
      </c>
      <c r="G2016" t="s">
        <v>8223</v>
      </c>
      <c r="H2016" t="s">
        <v>8245</v>
      </c>
      <c r="I2016">
        <v>1407553200</v>
      </c>
      <c r="J2016">
        <v>1405100992</v>
      </c>
      <c r="K2016" t="b">
        <v>0</v>
      </c>
      <c r="L2016">
        <v>3</v>
      </c>
      <c r="M2016" t="b">
        <v>0</v>
      </c>
      <c r="N2016" t="s">
        <v>8269</v>
      </c>
      <c r="O2016" s="17">
        <f t="shared" si="128"/>
        <v>1</v>
      </c>
      <c r="P2016">
        <f t="shared" si="129"/>
        <v>7</v>
      </c>
      <c r="Q2016" s="12" t="s">
        <v>8315</v>
      </c>
      <c r="R2016" t="s">
        <v>8316</v>
      </c>
      <c r="S2016" s="15">
        <f t="shared" si="130"/>
        <v>41831.742962962962</v>
      </c>
      <c r="T2016" s="15">
        <f t="shared" si="131"/>
        <v>41860.125</v>
      </c>
    </row>
    <row r="2017" spans="1:20" ht="32" x14ac:dyDescent="0.2">
      <c r="A2017">
        <v>3866</v>
      </c>
      <c r="B2017" s="3" t="s">
        <v>3863</v>
      </c>
      <c r="C2017" s="3" t="s">
        <v>7975</v>
      </c>
      <c r="D2017" s="6">
        <v>2000</v>
      </c>
      <c r="E2017" s="8">
        <v>11</v>
      </c>
      <c r="F2017" t="s">
        <v>8220</v>
      </c>
      <c r="G2017" t="s">
        <v>8223</v>
      </c>
      <c r="H2017" t="s">
        <v>8245</v>
      </c>
      <c r="I2017">
        <v>1458703740</v>
      </c>
      <c r="J2017">
        <v>1454453021</v>
      </c>
      <c r="K2017" t="b">
        <v>0</v>
      </c>
      <c r="L2017">
        <v>2</v>
      </c>
      <c r="M2017" t="b">
        <v>0</v>
      </c>
      <c r="N2017" t="s">
        <v>8269</v>
      </c>
      <c r="O2017" s="17">
        <f t="shared" si="128"/>
        <v>1</v>
      </c>
      <c r="P2017">
        <f t="shared" si="129"/>
        <v>5.5</v>
      </c>
      <c r="Q2017" s="12" t="s">
        <v>8315</v>
      </c>
      <c r="R2017" t="s">
        <v>8316</v>
      </c>
      <c r="S2017" s="15">
        <f t="shared" si="130"/>
        <v>42402.947002314817</v>
      </c>
      <c r="T2017" s="15">
        <f t="shared" si="131"/>
        <v>42452.145138888889</v>
      </c>
    </row>
    <row r="2018" spans="1:20" ht="48" x14ac:dyDescent="0.2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 s="17">
        <f t="shared" si="128"/>
        <v>100</v>
      </c>
      <c r="P2018">
        <f t="shared" si="129"/>
        <v>83.33</v>
      </c>
      <c r="Q2018" s="12" t="s">
        <v>8315</v>
      </c>
      <c r="R2018" t="s">
        <v>8357</v>
      </c>
      <c r="S2018" s="15">
        <f t="shared" si="130"/>
        <v>42097.874155092592</v>
      </c>
      <c r="T2018" s="15">
        <f t="shared" si="131"/>
        <v>42142.874155092592</v>
      </c>
    </row>
    <row r="2019" spans="1:20" ht="48" x14ac:dyDescent="0.2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 s="17">
        <f t="shared" si="128"/>
        <v>100</v>
      </c>
      <c r="P2019">
        <f t="shared" si="129"/>
        <v>30</v>
      </c>
      <c r="Q2019" s="12" t="s">
        <v>8315</v>
      </c>
      <c r="R2019" t="s">
        <v>8357</v>
      </c>
      <c r="S2019" s="15">
        <f t="shared" si="130"/>
        <v>42013.15253472222</v>
      </c>
      <c r="T2019" s="15">
        <f t="shared" si="131"/>
        <v>42028.125</v>
      </c>
    </row>
    <row r="2020" spans="1:20" ht="32" x14ac:dyDescent="0.2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 s="17">
        <f t="shared" si="128"/>
        <v>100</v>
      </c>
      <c r="P2020">
        <f t="shared" si="129"/>
        <v>41.67</v>
      </c>
      <c r="Q2020" s="12" t="s">
        <v>8315</v>
      </c>
      <c r="R2020" t="s">
        <v>8357</v>
      </c>
      <c r="S2020" s="15">
        <f t="shared" si="130"/>
        <v>42403.998217592598</v>
      </c>
      <c r="T2020" s="15">
        <f t="shared" si="131"/>
        <v>42433.998217592598</v>
      </c>
    </row>
    <row r="2021" spans="1:20" ht="48" x14ac:dyDescent="0.2">
      <c r="A2021">
        <v>4013</v>
      </c>
      <c r="B2021" s="3" t="s">
        <v>4009</v>
      </c>
      <c r="C2021" s="3" t="s">
        <v>8118</v>
      </c>
      <c r="D2021" s="6">
        <v>2000</v>
      </c>
      <c r="E2021" s="8">
        <v>26</v>
      </c>
      <c r="F2021" t="s">
        <v>8220</v>
      </c>
      <c r="G2021" t="s">
        <v>8223</v>
      </c>
      <c r="H2021" t="s">
        <v>8245</v>
      </c>
      <c r="I2021">
        <v>1424070823</v>
      </c>
      <c r="J2021">
        <v>1421478823</v>
      </c>
      <c r="K2021" t="b">
        <v>0</v>
      </c>
      <c r="L2021">
        <v>2</v>
      </c>
      <c r="M2021" t="b">
        <v>0</v>
      </c>
      <c r="N2021" t="s">
        <v>8269</v>
      </c>
      <c r="O2021" s="17">
        <f t="shared" si="128"/>
        <v>1</v>
      </c>
      <c r="P2021">
        <f t="shared" si="129"/>
        <v>13</v>
      </c>
      <c r="Q2021" s="12" t="s">
        <v>8315</v>
      </c>
      <c r="R2021" t="s">
        <v>8316</v>
      </c>
      <c r="S2021" s="15">
        <f t="shared" si="130"/>
        <v>42021.301192129627</v>
      </c>
      <c r="T2021" s="15">
        <f t="shared" si="131"/>
        <v>42051.301192129627</v>
      </c>
    </row>
    <row r="2022" spans="1:20" ht="32" x14ac:dyDescent="0.2">
      <c r="A2022">
        <v>2859</v>
      </c>
      <c r="B2022" s="3" t="s">
        <v>2859</v>
      </c>
      <c r="C2022" s="3" t="s">
        <v>6969</v>
      </c>
      <c r="D2022" s="6">
        <v>2000</v>
      </c>
      <c r="E2022" s="8">
        <v>35</v>
      </c>
      <c r="F2022" t="s">
        <v>8220</v>
      </c>
      <c r="G2022" t="s">
        <v>8225</v>
      </c>
      <c r="H2022" t="s">
        <v>8247</v>
      </c>
      <c r="I2022">
        <v>1444984904</v>
      </c>
      <c r="J2022">
        <v>1439800904</v>
      </c>
      <c r="K2022" t="b">
        <v>0</v>
      </c>
      <c r="L2022">
        <v>1</v>
      </c>
      <c r="M2022" t="b">
        <v>0</v>
      </c>
      <c r="N2022" t="s">
        <v>8269</v>
      </c>
      <c r="O2022" s="17">
        <f t="shared" si="128"/>
        <v>2</v>
      </c>
      <c r="P2022">
        <f t="shared" si="129"/>
        <v>35</v>
      </c>
      <c r="Q2022" s="12" t="s">
        <v>8315</v>
      </c>
      <c r="R2022" t="s">
        <v>8316</v>
      </c>
      <c r="S2022" s="15">
        <f t="shared" si="130"/>
        <v>42233.362314814818</v>
      </c>
      <c r="T2022" s="15">
        <f t="shared" si="131"/>
        <v>42293.362314814818</v>
      </c>
    </row>
    <row r="2023" spans="1:20" ht="48" x14ac:dyDescent="0.2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 s="17">
        <f t="shared" si="128"/>
        <v>100</v>
      </c>
      <c r="P2023">
        <f t="shared" si="129"/>
        <v>115.08</v>
      </c>
      <c r="Q2023" s="12" t="s">
        <v>8315</v>
      </c>
      <c r="R2023" t="s">
        <v>8355</v>
      </c>
      <c r="S2023" s="15">
        <f t="shared" si="130"/>
        <v>42576.278715277775</v>
      </c>
      <c r="T2023" s="15">
        <f t="shared" si="131"/>
        <v>42606.278715277775</v>
      </c>
    </row>
    <row r="2024" spans="1:20" ht="48" x14ac:dyDescent="0.2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 s="17">
        <f t="shared" si="128"/>
        <v>100</v>
      </c>
      <c r="P2024">
        <f t="shared" si="129"/>
        <v>35.71</v>
      </c>
      <c r="Q2024" s="12" t="s">
        <v>8315</v>
      </c>
      <c r="R2024" t="s">
        <v>8355</v>
      </c>
      <c r="S2024" s="15">
        <f t="shared" si="130"/>
        <v>42511.362048611118</v>
      </c>
      <c r="T2024" s="15">
        <f t="shared" si="131"/>
        <v>42541.362048611118</v>
      </c>
    </row>
    <row r="2025" spans="1:20" ht="48" x14ac:dyDescent="0.2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 s="17">
        <f t="shared" si="128"/>
        <v>100</v>
      </c>
      <c r="P2025">
        <f t="shared" si="129"/>
        <v>370.37</v>
      </c>
      <c r="Q2025" s="12" t="s">
        <v>8315</v>
      </c>
      <c r="R2025" t="s">
        <v>8355</v>
      </c>
      <c r="S2025" s="15">
        <f t="shared" si="130"/>
        <v>42341.57430555555</v>
      </c>
      <c r="T2025" s="15">
        <f t="shared" si="131"/>
        <v>42376.57430555555</v>
      </c>
    </row>
    <row r="2026" spans="1:20" ht="16" x14ac:dyDescent="0.2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 s="17">
        <f t="shared" si="128"/>
        <v>100</v>
      </c>
      <c r="P2026">
        <f t="shared" si="129"/>
        <v>45.59</v>
      </c>
      <c r="Q2026" s="12" t="s">
        <v>8315</v>
      </c>
      <c r="R2026" t="s">
        <v>8355</v>
      </c>
      <c r="S2026" s="15">
        <f t="shared" si="130"/>
        <v>42390.838738425926</v>
      </c>
      <c r="T2026" s="15">
        <f t="shared" si="131"/>
        <v>42420.838738425926</v>
      </c>
    </row>
    <row r="2027" spans="1:20" ht="48" x14ac:dyDescent="0.2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 s="17">
        <f t="shared" si="128"/>
        <v>100</v>
      </c>
      <c r="P2027">
        <f t="shared" si="129"/>
        <v>62.5</v>
      </c>
      <c r="Q2027" s="12" t="s">
        <v>8315</v>
      </c>
      <c r="R2027" t="s">
        <v>8355</v>
      </c>
      <c r="S2027" s="15">
        <f t="shared" si="130"/>
        <v>42752.827199074076</v>
      </c>
      <c r="T2027" s="15">
        <f t="shared" si="131"/>
        <v>42766.75</v>
      </c>
    </row>
    <row r="2028" spans="1:20" ht="80" x14ac:dyDescent="0.2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 s="17">
        <f t="shared" si="128"/>
        <v>100</v>
      </c>
      <c r="P2028">
        <f t="shared" si="129"/>
        <v>51.72</v>
      </c>
      <c r="Q2028" s="12" t="s">
        <v>8315</v>
      </c>
      <c r="R2028" t="s">
        <v>8355</v>
      </c>
      <c r="S2028" s="15">
        <f t="shared" si="130"/>
        <v>42597.882488425923</v>
      </c>
      <c r="T2028" s="15">
        <f t="shared" si="131"/>
        <v>42657.882488425923</v>
      </c>
    </row>
    <row r="2029" spans="1:20" ht="48" x14ac:dyDescent="0.2">
      <c r="A2029">
        <v>4107</v>
      </c>
      <c r="B2029" s="3" t="s">
        <v>4103</v>
      </c>
      <c r="C2029" s="3" t="s">
        <v>8210</v>
      </c>
      <c r="D2029" s="6">
        <v>2000</v>
      </c>
      <c r="E2029" s="8">
        <v>41</v>
      </c>
      <c r="F2029" t="s">
        <v>8220</v>
      </c>
      <c r="G2029" t="s">
        <v>8223</v>
      </c>
      <c r="H2029" t="s">
        <v>8245</v>
      </c>
      <c r="I2029">
        <v>1411596001</v>
      </c>
      <c r="J2029">
        <v>1409608801</v>
      </c>
      <c r="K2029" t="b">
        <v>0</v>
      </c>
      <c r="L2029">
        <v>4</v>
      </c>
      <c r="M2029" t="b">
        <v>0</v>
      </c>
      <c r="N2029" t="s">
        <v>8269</v>
      </c>
      <c r="O2029" s="17">
        <f t="shared" si="128"/>
        <v>2</v>
      </c>
      <c r="P2029">
        <f t="shared" si="129"/>
        <v>10.25</v>
      </c>
      <c r="Q2029" s="12" t="s">
        <v>8315</v>
      </c>
      <c r="R2029" t="s">
        <v>8316</v>
      </c>
      <c r="S2029" s="15">
        <f t="shared" si="130"/>
        <v>41883.916678240741</v>
      </c>
      <c r="T2029" s="15">
        <f t="shared" si="131"/>
        <v>41906.916678240741</v>
      </c>
    </row>
    <row r="2030" spans="1:20" ht="16" x14ac:dyDescent="0.2">
      <c r="A2030">
        <v>3861</v>
      </c>
      <c r="B2030" s="3" t="s">
        <v>3858</v>
      </c>
      <c r="C2030" s="3" t="s">
        <v>7970</v>
      </c>
      <c r="D2030" s="6">
        <v>2000</v>
      </c>
      <c r="E2030" s="8">
        <v>100</v>
      </c>
      <c r="F2030" t="s">
        <v>8220</v>
      </c>
      <c r="G2030" t="s">
        <v>8223</v>
      </c>
      <c r="H2030" t="s">
        <v>8245</v>
      </c>
      <c r="I2030">
        <v>1415828820</v>
      </c>
      <c r="J2030">
        <v>1412258977</v>
      </c>
      <c r="K2030" t="b">
        <v>0</v>
      </c>
      <c r="L2030">
        <v>1</v>
      </c>
      <c r="M2030" t="b">
        <v>0</v>
      </c>
      <c r="N2030" t="s">
        <v>8269</v>
      </c>
      <c r="O2030" s="17">
        <f t="shared" si="128"/>
        <v>5</v>
      </c>
      <c r="P2030">
        <f t="shared" si="129"/>
        <v>100</v>
      </c>
      <c r="Q2030" s="12" t="s">
        <v>8315</v>
      </c>
      <c r="R2030" t="s">
        <v>8316</v>
      </c>
      <c r="S2030" s="15">
        <f t="shared" si="130"/>
        <v>41914.590011574073</v>
      </c>
      <c r="T2030" s="15">
        <f t="shared" si="131"/>
        <v>41955.907638888893</v>
      </c>
    </row>
    <row r="2031" spans="1:20" ht="48" x14ac:dyDescent="0.2">
      <c r="A2031">
        <v>3964</v>
      </c>
      <c r="B2031" s="3" t="s">
        <v>3961</v>
      </c>
      <c r="C2031" s="3" t="s">
        <v>8071</v>
      </c>
      <c r="D2031" s="6">
        <v>2000</v>
      </c>
      <c r="E2031" s="8">
        <v>126</v>
      </c>
      <c r="F2031" t="s">
        <v>8220</v>
      </c>
      <c r="G2031" t="s">
        <v>8223</v>
      </c>
      <c r="H2031" t="s">
        <v>8245</v>
      </c>
      <c r="I2031">
        <v>1429460386</v>
      </c>
      <c r="J2031">
        <v>1424279986</v>
      </c>
      <c r="K2031" t="b">
        <v>0</v>
      </c>
      <c r="L2031">
        <v>3</v>
      </c>
      <c r="M2031" t="b">
        <v>0</v>
      </c>
      <c r="N2031" t="s">
        <v>8269</v>
      </c>
      <c r="O2031" s="17">
        <f t="shared" si="128"/>
        <v>6</v>
      </c>
      <c r="P2031">
        <f t="shared" si="129"/>
        <v>42</v>
      </c>
      <c r="Q2031" s="12" t="s">
        <v>8315</v>
      </c>
      <c r="R2031" t="s">
        <v>8316</v>
      </c>
      <c r="S2031" s="15">
        <f t="shared" si="130"/>
        <v>42053.722060185188</v>
      </c>
      <c r="T2031" s="15">
        <f t="shared" si="131"/>
        <v>42113.680393518516</v>
      </c>
    </row>
    <row r="2032" spans="1:20" ht="48" x14ac:dyDescent="0.2">
      <c r="A2032">
        <v>4003</v>
      </c>
      <c r="B2032" s="3" t="s">
        <v>3999</v>
      </c>
      <c r="C2032" s="3" t="s">
        <v>8071</v>
      </c>
      <c r="D2032" s="6">
        <v>2000</v>
      </c>
      <c r="E2032" s="8">
        <v>201</v>
      </c>
      <c r="F2032" t="s">
        <v>8220</v>
      </c>
      <c r="G2032" t="s">
        <v>8223</v>
      </c>
      <c r="H2032" t="s">
        <v>8245</v>
      </c>
      <c r="I2032">
        <v>1424009147</v>
      </c>
      <c r="J2032">
        <v>1421417147</v>
      </c>
      <c r="K2032" t="b">
        <v>0</v>
      </c>
      <c r="L2032">
        <v>2</v>
      </c>
      <c r="M2032" t="b">
        <v>0</v>
      </c>
      <c r="N2032" t="s">
        <v>8269</v>
      </c>
      <c r="O2032" s="17">
        <f t="shared" si="128"/>
        <v>10</v>
      </c>
      <c r="P2032">
        <f t="shared" si="129"/>
        <v>100.5</v>
      </c>
      <c r="Q2032" s="12" t="s">
        <v>8315</v>
      </c>
      <c r="R2032" t="s">
        <v>8316</v>
      </c>
      <c r="S2032" s="15">
        <f t="shared" si="130"/>
        <v>42020.587349537032</v>
      </c>
      <c r="T2032" s="15">
        <f t="shared" si="131"/>
        <v>42050.587349537032</v>
      </c>
    </row>
    <row r="2033" spans="1:20" ht="48" x14ac:dyDescent="0.2">
      <c r="A2033">
        <v>3978</v>
      </c>
      <c r="B2033" s="3" t="s">
        <v>3975</v>
      </c>
      <c r="C2033" s="3" t="s">
        <v>8085</v>
      </c>
      <c r="D2033" s="6">
        <v>2000</v>
      </c>
      <c r="E2033" s="8">
        <v>214</v>
      </c>
      <c r="F2033" t="s">
        <v>8220</v>
      </c>
      <c r="G2033" t="s">
        <v>8223</v>
      </c>
      <c r="H2033" t="s">
        <v>8245</v>
      </c>
      <c r="I2033">
        <v>1422717953</v>
      </c>
      <c r="J2033">
        <v>1417533953</v>
      </c>
      <c r="K2033" t="b">
        <v>0</v>
      </c>
      <c r="L2033">
        <v>8</v>
      </c>
      <c r="M2033" t="b">
        <v>0</v>
      </c>
      <c r="N2033" t="s">
        <v>8269</v>
      </c>
      <c r="O2033" s="17">
        <f t="shared" si="128"/>
        <v>11</v>
      </c>
      <c r="P2033">
        <f t="shared" si="129"/>
        <v>26.75</v>
      </c>
      <c r="Q2033" s="12" t="s">
        <v>8315</v>
      </c>
      <c r="R2033" t="s">
        <v>8316</v>
      </c>
      <c r="S2033" s="15">
        <f t="shared" si="130"/>
        <v>41975.642974537041</v>
      </c>
      <c r="T2033" s="15">
        <f t="shared" si="131"/>
        <v>42035.642974537041</v>
      </c>
    </row>
    <row r="2034" spans="1:20" ht="48" x14ac:dyDescent="0.2">
      <c r="A2034">
        <v>4088</v>
      </c>
      <c r="B2034" s="3" t="s">
        <v>4084</v>
      </c>
      <c r="C2034" s="3" t="s">
        <v>8191</v>
      </c>
      <c r="D2034" s="6">
        <v>2000</v>
      </c>
      <c r="E2034" s="8">
        <v>216</v>
      </c>
      <c r="F2034" t="s">
        <v>8220</v>
      </c>
      <c r="G2034" t="s">
        <v>8224</v>
      </c>
      <c r="H2034" t="s">
        <v>8246</v>
      </c>
      <c r="I2034">
        <v>1421403960</v>
      </c>
      <c r="J2034">
        <v>1418827324</v>
      </c>
      <c r="K2034" t="b">
        <v>0</v>
      </c>
      <c r="L2034">
        <v>3</v>
      </c>
      <c r="M2034" t="b">
        <v>0</v>
      </c>
      <c r="N2034" t="s">
        <v>8269</v>
      </c>
      <c r="O2034" s="17">
        <f t="shared" si="128"/>
        <v>11</v>
      </c>
      <c r="P2034">
        <f t="shared" si="129"/>
        <v>72</v>
      </c>
      <c r="Q2034" s="12" t="s">
        <v>8315</v>
      </c>
      <c r="R2034" t="s">
        <v>8316</v>
      </c>
      <c r="S2034" s="15">
        <f t="shared" si="130"/>
        <v>41990.612546296295</v>
      </c>
      <c r="T2034" s="15">
        <f t="shared" si="131"/>
        <v>42020.434722222228</v>
      </c>
    </row>
    <row r="2035" spans="1:20" ht="48" x14ac:dyDescent="0.2">
      <c r="A2035">
        <v>3867</v>
      </c>
      <c r="B2035" s="3" t="s">
        <v>3864</v>
      </c>
      <c r="C2035" s="3" t="s">
        <v>7976</v>
      </c>
      <c r="D2035" s="6">
        <v>2000</v>
      </c>
      <c r="E2035" s="8">
        <v>251</v>
      </c>
      <c r="F2035" t="s">
        <v>8220</v>
      </c>
      <c r="G2035" t="s">
        <v>8223</v>
      </c>
      <c r="H2035" t="s">
        <v>8245</v>
      </c>
      <c r="I2035">
        <v>1466278339</v>
      </c>
      <c r="J2035">
        <v>1463686339</v>
      </c>
      <c r="K2035" t="b">
        <v>0</v>
      </c>
      <c r="L2035">
        <v>5</v>
      </c>
      <c r="M2035" t="b">
        <v>0</v>
      </c>
      <c r="N2035" t="s">
        <v>8269</v>
      </c>
      <c r="O2035" s="17">
        <f t="shared" si="128"/>
        <v>13</v>
      </c>
      <c r="P2035">
        <f t="shared" si="129"/>
        <v>50.2</v>
      </c>
      <c r="Q2035" s="12" t="s">
        <v>8315</v>
      </c>
      <c r="R2035" t="s">
        <v>8316</v>
      </c>
      <c r="S2035" s="15">
        <f t="shared" si="130"/>
        <v>42509.814108796301</v>
      </c>
      <c r="T2035" s="15">
        <f t="shared" si="131"/>
        <v>42539.814108796301</v>
      </c>
    </row>
    <row r="2036" spans="1:20" ht="48" x14ac:dyDescent="0.2">
      <c r="A2036">
        <v>3965</v>
      </c>
      <c r="B2036" s="3" t="s">
        <v>3962</v>
      </c>
      <c r="C2036" s="3" t="s">
        <v>8072</v>
      </c>
      <c r="D2036" s="6">
        <v>2000</v>
      </c>
      <c r="E2036" s="8">
        <v>285</v>
      </c>
      <c r="F2036" t="s">
        <v>8220</v>
      </c>
      <c r="G2036" t="s">
        <v>8223</v>
      </c>
      <c r="H2036" t="s">
        <v>8245</v>
      </c>
      <c r="I2036">
        <v>1460608780</v>
      </c>
      <c r="J2036">
        <v>1455428380</v>
      </c>
      <c r="K2036" t="b">
        <v>0</v>
      </c>
      <c r="L2036">
        <v>4</v>
      </c>
      <c r="M2036" t="b">
        <v>0</v>
      </c>
      <c r="N2036" t="s">
        <v>8269</v>
      </c>
      <c r="O2036" s="17">
        <f t="shared" si="128"/>
        <v>14</v>
      </c>
      <c r="P2036">
        <f t="shared" si="129"/>
        <v>71.25</v>
      </c>
      <c r="Q2036" s="12" t="s">
        <v>8315</v>
      </c>
      <c r="R2036" t="s">
        <v>8316</v>
      </c>
      <c r="S2036" s="15">
        <f t="shared" si="130"/>
        <v>42414.235879629632</v>
      </c>
      <c r="T2036" s="15">
        <f t="shared" si="131"/>
        <v>42474.194212962961</v>
      </c>
    </row>
    <row r="2037" spans="1:20" ht="48" x14ac:dyDescent="0.2">
      <c r="A2037">
        <v>3740</v>
      </c>
      <c r="B2037" s="3" t="s">
        <v>3737</v>
      </c>
      <c r="C2037" s="3" t="s">
        <v>7850</v>
      </c>
      <c r="D2037" s="6">
        <v>2000</v>
      </c>
      <c r="E2037" s="8">
        <v>358</v>
      </c>
      <c r="F2037" t="s">
        <v>8220</v>
      </c>
      <c r="G2037" t="s">
        <v>8223</v>
      </c>
      <c r="H2037" t="s">
        <v>8245</v>
      </c>
      <c r="I2037">
        <v>1407808438</v>
      </c>
      <c r="J2037">
        <v>1405217355</v>
      </c>
      <c r="K2037" t="b">
        <v>0</v>
      </c>
      <c r="L2037">
        <v>14</v>
      </c>
      <c r="M2037" t="b">
        <v>0</v>
      </c>
      <c r="N2037" t="s">
        <v>8269</v>
      </c>
      <c r="O2037" s="17">
        <f t="shared" si="128"/>
        <v>18</v>
      </c>
      <c r="P2037">
        <f t="shared" si="129"/>
        <v>25.57</v>
      </c>
      <c r="Q2037" s="12" t="s">
        <v>8315</v>
      </c>
      <c r="R2037" t="s">
        <v>8316</v>
      </c>
      <c r="S2037" s="15">
        <f t="shared" si="130"/>
        <v>41833.089756944442</v>
      </c>
      <c r="T2037" s="15">
        <f t="shared" si="131"/>
        <v>41863.079143518517</v>
      </c>
    </row>
    <row r="2038" spans="1:20" ht="48" x14ac:dyDescent="0.2">
      <c r="A2038">
        <v>4064</v>
      </c>
      <c r="B2038" s="3" t="s">
        <v>4060</v>
      </c>
      <c r="C2038" s="3" t="s">
        <v>8168</v>
      </c>
      <c r="D2038" s="6">
        <v>2000</v>
      </c>
      <c r="E2038" s="8">
        <v>385</v>
      </c>
      <c r="F2038" t="s">
        <v>8220</v>
      </c>
      <c r="G2038" t="s">
        <v>8225</v>
      </c>
      <c r="H2038" t="s">
        <v>8247</v>
      </c>
      <c r="I2038">
        <v>1430316426</v>
      </c>
      <c r="J2038">
        <v>1427724426</v>
      </c>
      <c r="K2038" t="b">
        <v>0</v>
      </c>
      <c r="L2038">
        <v>6</v>
      </c>
      <c r="M2038" t="b">
        <v>0</v>
      </c>
      <c r="N2038" t="s">
        <v>8269</v>
      </c>
      <c r="O2038" s="17">
        <f t="shared" si="128"/>
        <v>19</v>
      </c>
      <c r="P2038">
        <f t="shared" si="129"/>
        <v>64.17</v>
      </c>
      <c r="Q2038" s="12" t="s">
        <v>8315</v>
      </c>
      <c r="R2038" t="s">
        <v>8316</v>
      </c>
      <c r="S2038" s="15">
        <f t="shared" si="130"/>
        <v>42093.588263888887</v>
      </c>
      <c r="T2038" s="15">
        <f t="shared" si="131"/>
        <v>42123.588263888887</v>
      </c>
    </row>
    <row r="2039" spans="1:20" ht="48" x14ac:dyDescent="0.2">
      <c r="A2039">
        <v>2917</v>
      </c>
      <c r="B2039" s="3" t="s">
        <v>2917</v>
      </c>
      <c r="C2039" s="3" t="s">
        <v>7027</v>
      </c>
      <c r="D2039" s="6">
        <v>2000</v>
      </c>
      <c r="E2039" s="8">
        <v>437</v>
      </c>
      <c r="F2039" t="s">
        <v>8220</v>
      </c>
      <c r="G2039" t="s">
        <v>8223</v>
      </c>
      <c r="H2039" t="s">
        <v>8245</v>
      </c>
      <c r="I2039">
        <v>1442381847</v>
      </c>
      <c r="J2039">
        <v>1440826647</v>
      </c>
      <c r="K2039" t="b">
        <v>0</v>
      </c>
      <c r="L2039">
        <v>9</v>
      </c>
      <c r="M2039" t="b">
        <v>0</v>
      </c>
      <c r="N2039" t="s">
        <v>8269</v>
      </c>
      <c r="O2039" s="17">
        <f t="shared" si="128"/>
        <v>22</v>
      </c>
      <c r="P2039">
        <f t="shared" si="129"/>
        <v>48.56</v>
      </c>
      <c r="Q2039" s="12" t="s">
        <v>8315</v>
      </c>
      <c r="R2039" t="s">
        <v>8316</v>
      </c>
      <c r="S2039" s="15">
        <f t="shared" si="130"/>
        <v>42245.234340277777</v>
      </c>
      <c r="T2039" s="15">
        <f t="shared" si="131"/>
        <v>42263.234340277777</v>
      </c>
    </row>
    <row r="2040" spans="1:20" ht="48" x14ac:dyDescent="0.2">
      <c r="A2040">
        <v>3888</v>
      </c>
      <c r="B2040" s="3" t="s">
        <v>3885</v>
      </c>
      <c r="C2040" s="3" t="s">
        <v>7996</v>
      </c>
      <c r="D2040" s="6">
        <v>2000</v>
      </c>
      <c r="E2040" s="8">
        <v>542</v>
      </c>
      <c r="F2040" t="s">
        <v>8220</v>
      </c>
      <c r="G2040" t="s">
        <v>8224</v>
      </c>
      <c r="H2040" t="s">
        <v>8246</v>
      </c>
      <c r="I2040">
        <v>1488114358</v>
      </c>
      <c r="J2040">
        <v>1485522358</v>
      </c>
      <c r="K2040" t="b">
        <v>0</v>
      </c>
      <c r="L2040">
        <v>14</v>
      </c>
      <c r="M2040" t="b">
        <v>0</v>
      </c>
      <c r="N2040" t="s">
        <v>8269</v>
      </c>
      <c r="O2040" s="17">
        <f t="shared" si="128"/>
        <v>27</v>
      </c>
      <c r="P2040">
        <f t="shared" si="129"/>
        <v>38.71</v>
      </c>
      <c r="Q2040" s="12" t="s">
        <v>8315</v>
      </c>
      <c r="R2040" t="s">
        <v>8316</v>
      </c>
      <c r="S2040" s="15">
        <f t="shared" si="130"/>
        <v>42762.545810185184</v>
      </c>
      <c r="T2040" s="15">
        <f t="shared" si="131"/>
        <v>42792.545810185184</v>
      </c>
    </row>
    <row r="2041" spans="1:20" ht="48" x14ac:dyDescent="0.2">
      <c r="A2041">
        <v>4028</v>
      </c>
      <c r="B2041" s="3" t="s">
        <v>4024</v>
      </c>
      <c r="C2041" s="3" t="s">
        <v>8133</v>
      </c>
      <c r="D2041" s="6">
        <v>2000</v>
      </c>
      <c r="E2041" s="8">
        <v>561</v>
      </c>
      <c r="F2041" t="s">
        <v>8220</v>
      </c>
      <c r="G2041" t="s">
        <v>8223</v>
      </c>
      <c r="H2041" t="s">
        <v>8245</v>
      </c>
      <c r="I2041">
        <v>1402007500</v>
      </c>
      <c r="J2041">
        <v>1399415500</v>
      </c>
      <c r="K2041" t="b">
        <v>0</v>
      </c>
      <c r="L2041">
        <v>11</v>
      </c>
      <c r="M2041" t="b">
        <v>0</v>
      </c>
      <c r="N2041" t="s">
        <v>8269</v>
      </c>
      <c r="O2041" s="17">
        <f t="shared" si="128"/>
        <v>28</v>
      </c>
      <c r="P2041">
        <f t="shared" si="129"/>
        <v>51</v>
      </c>
      <c r="Q2041" s="12" t="s">
        <v>8315</v>
      </c>
      <c r="R2041" t="s">
        <v>8316</v>
      </c>
      <c r="S2041" s="15">
        <f t="shared" si="130"/>
        <v>41765.938657407409</v>
      </c>
      <c r="T2041" s="15">
        <f t="shared" si="131"/>
        <v>41795.938657407409</v>
      </c>
    </row>
    <row r="2042" spans="1:20" ht="48" x14ac:dyDescent="0.2">
      <c r="A2042">
        <v>4075</v>
      </c>
      <c r="B2042" s="3" t="s">
        <v>4071</v>
      </c>
      <c r="C2042" s="3" t="s">
        <v>8178</v>
      </c>
      <c r="D2042" s="6">
        <v>2000</v>
      </c>
      <c r="E2042" s="8">
        <v>576</v>
      </c>
      <c r="F2042" t="s">
        <v>8220</v>
      </c>
      <c r="G2042" t="s">
        <v>8224</v>
      </c>
      <c r="H2042" t="s">
        <v>8246</v>
      </c>
      <c r="I2042">
        <v>1404149280</v>
      </c>
      <c r="J2042">
        <v>1400547969</v>
      </c>
      <c r="K2042" t="b">
        <v>0</v>
      </c>
      <c r="L2042">
        <v>13</v>
      </c>
      <c r="M2042" t="b">
        <v>0</v>
      </c>
      <c r="N2042" t="s">
        <v>8269</v>
      </c>
      <c r="O2042" s="17">
        <f t="shared" si="128"/>
        <v>29</v>
      </c>
      <c r="P2042">
        <f t="shared" si="129"/>
        <v>44.31</v>
      </c>
      <c r="Q2042" s="12" t="s">
        <v>8315</v>
      </c>
      <c r="R2042" t="s">
        <v>8316</v>
      </c>
      <c r="S2042" s="15">
        <f t="shared" si="130"/>
        <v>41779.045937499999</v>
      </c>
      <c r="T2042" s="15">
        <f t="shared" si="131"/>
        <v>41820.727777777778</v>
      </c>
    </row>
    <row r="2043" spans="1:20" ht="48" x14ac:dyDescent="0.2">
      <c r="A2043">
        <v>3958</v>
      </c>
      <c r="B2043" s="3" t="s">
        <v>3955</v>
      </c>
      <c r="C2043" s="3" t="s">
        <v>8065</v>
      </c>
      <c r="D2043" s="6">
        <v>2000</v>
      </c>
      <c r="E2043" s="8">
        <v>641</v>
      </c>
      <c r="F2043" t="s">
        <v>8220</v>
      </c>
      <c r="G2043" t="s">
        <v>8223</v>
      </c>
      <c r="H2043" t="s">
        <v>8245</v>
      </c>
      <c r="I2043">
        <v>1406988000</v>
      </c>
      <c r="J2043">
        <v>1403822912</v>
      </c>
      <c r="K2043" t="b">
        <v>0</v>
      </c>
      <c r="L2043">
        <v>16</v>
      </c>
      <c r="M2043" t="b">
        <v>0</v>
      </c>
      <c r="N2043" t="s">
        <v>8269</v>
      </c>
      <c r="O2043" s="17">
        <f t="shared" si="128"/>
        <v>32</v>
      </c>
      <c r="P2043">
        <f t="shared" si="129"/>
        <v>40.06</v>
      </c>
      <c r="Q2043" s="12" t="s">
        <v>8315</v>
      </c>
      <c r="R2043" t="s">
        <v>8316</v>
      </c>
      <c r="S2043" s="15">
        <f t="shared" si="130"/>
        <v>41816.950370370374</v>
      </c>
      <c r="T2043" s="15">
        <f t="shared" si="131"/>
        <v>41853.583333333336</v>
      </c>
    </row>
    <row r="2044" spans="1:20" ht="48" x14ac:dyDescent="0.2">
      <c r="A2044">
        <v>3985</v>
      </c>
      <c r="B2044" s="3" t="s">
        <v>3981</v>
      </c>
      <c r="C2044" s="3" t="s">
        <v>8091</v>
      </c>
      <c r="D2044" s="6">
        <v>2000</v>
      </c>
      <c r="E2044" s="8">
        <v>641</v>
      </c>
      <c r="F2044" t="s">
        <v>8220</v>
      </c>
      <c r="G2044" t="s">
        <v>8223</v>
      </c>
      <c r="H2044" t="s">
        <v>8245</v>
      </c>
      <c r="I2044">
        <v>1456002300</v>
      </c>
      <c r="J2044">
        <v>1454173120</v>
      </c>
      <c r="K2044" t="b">
        <v>0</v>
      </c>
      <c r="L2044">
        <v>19</v>
      </c>
      <c r="M2044" t="b">
        <v>0</v>
      </c>
      <c r="N2044" t="s">
        <v>8269</v>
      </c>
      <c r="O2044" s="17">
        <f t="shared" si="128"/>
        <v>32</v>
      </c>
      <c r="P2044">
        <f t="shared" si="129"/>
        <v>33.74</v>
      </c>
      <c r="Q2044" s="12" t="s">
        <v>8315</v>
      </c>
      <c r="R2044" t="s">
        <v>8316</v>
      </c>
      <c r="S2044" s="15">
        <f t="shared" si="130"/>
        <v>42399.707407407404</v>
      </c>
      <c r="T2044" s="15">
        <f t="shared" si="131"/>
        <v>42420.878472222219</v>
      </c>
    </row>
    <row r="2045" spans="1:20" ht="48" x14ac:dyDescent="0.2">
      <c r="A2045">
        <v>4094</v>
      </c>
      <c r="B2045" s="3" t="s">
        <v>4090</v>
      </c>
      <c r="C2045" s="3" t="s">
        <v>8197</v>
      </c>
      <c r="D2045" s="6">
        <v>2000</v>
      </c>
      <c r="E2045" s="8">
        <v>730</v>
      </c>
      <c r="F2045" t="s">
        <v>8220</v>
      </c>
      <c r="G2045" t="s">
        <v>8223</v>
      </c>
      <c r="H2045" t="s">
        <v>8245</v>
      </c>
      <c r="I2045">
        <v>1413953940</v>
      </c>
      <c r="J2045">
        <v>1410141900</v>
      </c>
      <c r="K2045" t="b">
        <v>0</v>
      </c>
      <c r="L2045">
        <v>8</v>
      </c>
      <c r="M2045" t="b">
        <v>0</v>
      </c>
      <c r="N2045" t="s">
        <v>8269</v>
      </c>
      <c r="O2045" s="17">
        <f t="shared" si="128"/>
        <v>37</v>
      </c>
      <c r="P2045">
        <f t="shared" si="129"/>
        <v>91.25</v>
      </c>
      <c r="Q2045" s="12" t="s">
        <v>8315</v>
      </c>
      <c r="R2045" t="s">
        <v>8316</v>
      </c>
      <c r="S2045" s="15">
        <f t="shared" si="130"/>
        <v>41890.086805555555</v>
      </c>
      <c r="T2045" s="15">
        <f t="shared" si="131"/>
        <v>41934.207638888889</v>
      </c>
    </row>
    <row r="2046" spans="1:20" ht="48" x14ac:dyDescent="0.2">
      <c r="A2046">
        <v>533</v>
      </c>
      <c r="B2046" s="3" t="s">
        <v>534</v>
      </c>
      <c r="C2046" s="3" t="s">
        <v>4643</v>
      </c>
      <c r="D2046" s="6">
        <v>2000</v>
      </c>
      <c r="E2046" s="8">
        <v>2004</v>
      </c>
      <c r="F2046" t="s">
        <v>8218</v>
      </c>
      <c r="G2046" t="s">
        <v>8224</v>
      </c>
      <c r="H2046" t="s">
        <v>8246</v>
      </c>
      <c r="I2046">
        <v>1463394365</v>
      </c>
      <c r="J2046">
        <v>1461320765</v>
      </c>
      <c r="K2046" t="b">
        <v>0</v>
      </c>
      <c r="L2046">
        <v>17</v>
      </c>
      <c r="M2046" t="b">
        <v>1</v>
      </c>
      <c r="N2046" t="s">
        <v>8269</v>
      </c>
      <c r="O2046" s="17">
        <f t="shared" si="128"/>
        <v>100</v>
      </c>
      <c r="P2046">
        <f t="shared" si="129"/>
        <v>117.88</v>
      </c>
      <c r="Q2046" s="12" t="s">
        <v>8315</v>
      </c>
      <c r="R2046" t="s">
        <v>8316</v>
      </c>
      <c r="S2046" s="15">
        <f t="shared" si="130"/>
        <v>42482.43478009259</v>
      </c>
      <c r="T2046" s="15">
        <f t="shared" si="131"/>
        <v>42506.43478009259</v>
      </c>
    </row>
    <row r="2047" spans="1:20" ht="48" x14ac:dyDescent="0.2">
      <c r="A2047">
        <v>3216</v>
      </c>
      <c r="B2047" s="3" t="s">
        <v>3216</v>
      </c>
      <c r="C2047" s="3" t="s">
        <v>7326</v>
      </c>
      <c r="D2047" s="6">
        <v>2000</v>
      </c>
      <c r="E2047" s="8">
        <v>2001</v>
      </c>
      <c r="F2047" t="s">
        <v>8218</v>
      </c>
      <c r="G2047" t="s">
        <v>8224</v>
      </c>
      <c r="H2047" t="s">
        <v>8246</v>
      </c>
      <c r="I2047">
        <v>1436625000</v>
      </c>
      <c r="J2047">
        <v>1433934371</v>
      </c>
      <c r="K2047" t="b">
        <v>1</v>
      </c>
      <c r="L2047">
        <v>35</v>
      </c>
      <c r="M2047" t="b">
        <v>1</v>
      </c>
      <c r="N2047" t="s">
        <v>8269</v>
      </c>
      <c r="O2047" s="17">
        <f t="shared" si="128"/>
        <v>100</v>
      </c>
      <c r="P2047">
        <f t="shared" si="129"/>
        <v>57.17</v>
      </c>
      <c r="Q2047" s="12" t="s">
        <v>8315</v>
      </c>
      <c r="R2047" t="s">
        <v>8316</v>
      </c>
      <c r="S2047" s="15">
        <f t="shared" si="130"/>
        <v>42165.462627314817</v>
      </c>
      <c r="T2047" s="15">
        <f t="shared" si="131"/>
        <v>42196.604166666672</v>
      </c>
    </row>
    <row r="2048" spans="1:20" ht="48" x14ac:dyDescent="0.2">
      <c r="A2048">
        <v>3373</v>
      </c>
      <c r="B2048" s="3" t="s">
        <v>3372</v>
      </c>
      <c r="C2048" s="3" t="s">
        <v>7483</v>
      </c>
      <c r="D2048" s="6">
        <v>2000</v>
      </c>
      <c r="E2048" s="8">
        <v>2005</v>
      </c>
      <c r="F2048" t="s">
        <v>8218</v>
      </c>
      <c r="G2048" t="s">
        <v>8224</v>
      </c>
      <c r="H2048" t="s">
        <v>8246</v>
      </c>
      <c r="I2048">
        <v>1437235200</v>
      </c>
      <c r="J2048">
        <v>1435177840</v>
      </c>
      <c r="K2048" t="b">
        <v>0</v>
      </c>
      <c r="L2048">
        <v>30</v>
      </c>
      <c r="M2048" t="b">
        <v>1</v>
      </c>
      <c r="N2048" t="s">
        <v>8269</v>
      </c>
      <c r="O2048" s="17">
        <f t="shared" si="128"/>
        <v>100</v>
      </c>
      <c r="P2048">
        <f t="shared" si="129"/>
        <v>66.83</v>
      </c>
      <c r="Q2048" s="12" t="s">
        <v>8315</v>
      </c>
      <c r="R2048" t="s">
        <v>8316</v>
      </c>
      <c r="S2048" s="15">
        <f t="shared" si="130"/>
        <v>42179.854629629626</v>
      </c>
      <c r="T2048" s="15">
        <f t="shared" si="131"/>
        <v>42203.666666666672</v>
      </c>
    </row>
    <row r="2049" spans="1:20" ht="48" x14ac:dyDescent="0.2">
      <c r="A2049">
        <v>3385</v>
      </c>
      <c r="B2049" s="3" t="s">
        <v>3384</v>
      </c>
      <c r="C2049" s="3" t="s">
        <v>7495</v>
      </c>
      <c r="D2049" s="6">
        <v>2000</v>
      </c>
      <c r="E2049" s="8">
        <v>2000</v>
      </c>
      <c r="F2049" t="s">
        <v>8218</v>
      </c>
      <c r="G2049" t="s">
        <v>8223</v>
      </c>
      <c r="H2049" t="s">
        <v>8245</v>
      </c>
      <c r="I2049">
        <v>1418244552</v>
      </c>
      <c r="J2049">
        <v>1415652552</v>
      </c>
      <c r="K2049" t="b">
        <v>0</v>
      </c>
      <c r="L2049">
        <v>15</v>
      </c>
      <c r="M2049" t="b">
        <v>1</v>
      </c>
      <c r="N2049" t="s">
        <v>8269</v>
      </c>
      <c r="O2049" s="17">
        <f t="shared" si="128"/>
        <v>100</v>
      </c>
      <c r="P2049">
        <f t="shared" si="129"/>
        <v>133.33000000000001</v>
      </c>
      <c r="Q2049" s="12" t="s">
        <v>8315</v>
      </c>
      <c r="R2049" t="s">
        <v>8316</v>
      </c>
      <c r="S2049" s="15">
        <f t="shared" si="130"/>
        <v>41953.8675</v>
      </c>
      <c r="T2049" s="15">
        <f t="shared" si="131"/>
        <v>41983.8675</v>
      </c>
    </row>
    <row r="2050" spans="1:20" ht="48" x14ac:dyDescent="0.2">
      <c r="A2050">
        <v>3403</v>
      </c>
      <c r="B2050" s="3" t="s">
        <v>3402</v>
      </c>
      <c r="C2050" s="3" t="s">
        <v>7513</v>
      </c>
      <c r="D2050" s="6">
        <v>2000</v>
      </c>
      <c r="E2050" s="8">
        <v>2000</v>
      </c>
      <c r="F2050" t="s">
        <v>8218</v>
      </c>
      <c r="G2050" t="s">
        <v>8224</v>
      </c>
      <c r="H2050" t="s">
        <v>8246</v>
      </c>
      <c r="I2050">
        <v>1435230324</v>
      </c>
      <c r="J2050">
        <v>1432638324</v>
      </c>
      <c r="K2050" t="b">
        <v>0</v>
      </c>
      <c r="L2050">
        <v>17</v>
      </c>
      <c r="M2050" t="b">
        <v>1</v>
      </c>
      <c r="N2050" t="s">
        <v>8269</v>
      </c>
      <c r="O2050" s="17">
        <f t="shared" si="128"/>
        <v>100</v>
      </c>
      <c r="P2050">
        <f t="shared" si="129"/>
        <v>117.65</v>
      </c>
      <c r="Q2050" s="12" t="s">
        <v>8315</v>
      </c>
      <c r="R2050" t="s">
        <v>8316</v>
      </c>
      <c r="S2050" s="15">
        <f t="shared" si="130"/>
        <v>42150.462083333332</v>
      </c>
      <c r="T2050" s="15">
        <f t="shared" si="131"/>
        <v>42180.462083333332</v>
      </c>
    </row>
    <row r="2051" spans="1:20" ht="48" x14ac:dyDescent="0.2">
      <c r="A2051">
        <v>3431</v>
      </c>
      <c r="B2051" s="3" t="s">
        <v>3430</v>
      </c>
      <c r="C2051" s="3" t="s">
        <v>7541</v>
      </c>
      <c r="D2051" s="6">
        <v>2000</v>
      </c>
      <c r="E2051" s="8">
        <v>2000</v>
      </c>
      <c r="F2051" t="s">
        <v>8218</v>
      </c>
      <c r="G2051" t="s">
        <v>8223</v>
      </c>
      <c r="H2051" t="s">
        <v>8245</v>
      </c>
      <c r="I2051">
        <v>1408383153</v>
      </c>
      <c r="J2051">
        <v>1405791153</v>
      </c>
      <c r="K2051" t="b">
        <v>0</v>
      </c>
      <c r="L2051">
        <v>21</v>
      </c>
      <c r="M2051" t="b">
        <v>1</v>
      </c>
      <c r="N2051" t="s">
        <v>8269</v>
      </c>
      <c r="O2051" s="17">
        <f t="shared" si="128"/>
        <v>100</v>
      </c>
      <c r="P2051">
        <f t="shared" si="129"/>
        <v>95.24</v>
      </c>
      <c r="Q2051" s="12" t="s">
        <v>8315</v>
      </c>
      <c r="R2051" t="s">
        <v>8316</v>
      </c>
      <c r="S2051" s="15">
        <f t="shared" si="130"/>
        <v>41839.730937500004</v>
      </c>
      <c r="T2051" s="15">
        <f t="shared" si="131"/>
        <v>41869.730937500004</v>
      </c>
    </row>
    <row r="2052" spans="1:20" ht="48" x14ac:dyDescent="0.2">
      <c r="A2052">
        <v>3445</v>
      </c>
      <c r="B2052" s="3" t="s">
        <v>3444</v>
      </c>
      <c r="C2052" s="3" t="s">
        <v>7555</v>
      </c>
      <c r="D2052" s="6">
        <v>2000</v>
      </c>
      <c r="E2052" s="8">
        <v>2000</v>
      </c>
      <c r="F2052" t="s">
        <v>8218</v>
      </c>
      <c r="G2052" t="s">
        <v>8224</v>
      </c>
      <c r="H2052" t="s">
        <v>8246</v>
      </c>
      <c r="I2052">
        <v>1445604236</v>
      </c>
      <c r="J2052">
        <v>1443185036</v>
      </c>
      <c r="K2052" t="b">
        <v>0</v>
      </c>
      <c r="L2052">
        <v>31</v>
      </c>
      <c r="M2052" t="b">
        <v>1</v>
      </c>
      <c r="N2052" t="s">
        <v>8269</v>
      </c>
      <c r="O2052" s="17">
        <f t="shared" si="128"/>
        <v>100</v>
      </c>
      <c r="P2052">
        <f t="shared" si="129"/>
        <v>64.52</v>
      </c>
      <c r="Q2052" s="12" t="s">
        <v>8315</v>
      </c>
      <c r="R2052" t="s">
        <v>8316</v>
      </c>
      <c r="S2052" s="15">
        <f t="shared" si="130"/>
        <v>42272.530509259261</v>
      </c>
      <c r="T2052" s="15">
        <f t="shared" si="131"/>
        <v>42300.530509259261</v>
      </c>
    </row>
    <row r="2053" spans="1:20" ht="48" x14ac:dyDescent="0.2">
      <c r="A2053">
        <v>3627</v>
      </c>
      <c r="B2053" s="3" t="s">
        <v>3625</v>
      </c>
      <c r="C2053" s="3" t="s">
        <v>7737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1463803140</v>
      </c>
      <c r="J2053">
        <v>1459446487</v>
      </c>
      <c r="K2053" t="b">
        <v>0</v>
      </c>
      <c r="L2053">
        <v>29</v>
      </c>
      <c r="M2053" t="b">
        <v>1</v>
      </c>
      <c r="N2053" t="s">
        <v>8269</v>
      </c>
      <c r="O2053" s="17">
        <f t="shared" si="128"/>
        <v>100</v>
      </c>
      <c r="P2053">
        <f t="shared" si="129"/>
        <v>68.97</v>
      </c>
      <c r="Q2053" s="12" t="s">
        <v>8315</v>
      </c>
      <c r="R2053" t="s">
        <v>8316</v>
      </c>
      <c r="S2053" s="15">
        <f t="shared" si="130"/>
        <v>42460.741747685184</v>
      </c>
      <c r="T2053" s="15">
        <f t="shared" si="131"/>
        <v>42511.165972222225</v>
      </c>
    </row>
    <row r="2054" spans="1:20" ht="48" x14ac:dyDescent="0.2">
      <c r="A2054">
        <v>1284</v>
      </c>
      <c r="B2054" s="3" t="s">
        <v>1285</v>
      </c>
      <c r="C2054" s="3" t="s">
        <v>5394</v>
      </c>
      <c r="D2054" s="6">
        <v>2000</v>
      </c>
      <c r="E2054" s="8">
        <v>2020</v>
      </c>
      <c r="F2054" t="s">
        <v>8218</v>
      </c>
      <c r="G2054" t="s">
        <v>8223</v>
      </c>
      <c r="H2054" t="s">
        <v>8245</v>
      </c>
      <c r="I2054">
        <v>1483203540</v>
      </c>
      <c r="J2054">
        <v>1481175482</v>
      </c>
      <c r="K2054" t="b">
        <v>0</v>
      </c>
      <c r="L2054">
        <v>31</v>
      </c>
      <c r="M2054" t="b">
        <v>1</v>
      </c>
      <c r="N2054" t="s">
        <v>8269</v>
      </c>
      <c r="O2054" s="17">
        <f t="shared" si="128"/>
        <v>101</v>
      </c>
      <c r="P2054">
        <f t="shared" si="129"/>
        <v>65.16</v>
      </c>
      <c r="Q2054" s="12" t="s">
        <v>8315</v>
      </c>
      <c r="R2054" t="s">
        <v>8316</v>
      </c>
      <c r="S2054" s="15">
        <f t="shared" si="130"/>
        <v>42712.23474537037</v>
      </c>
      <c r="T2054" s="15">
        <f t="shared" si="131"/>
        <v>42735.707638888889</v>
      </c>
    </row>
    <row r="2055" spans="1:20" ht="48" x14ac:dyDescent="0.2">
      <c r="A2055">
        <v>3357</v>
      </c>
      <c r="B2055" s="3" t="s">
        <v>3356</v>
      </c>
      <c r="C2055" s="3" t="s">
        <v>7467</v>
      </c>
      <c r="D2055" s="6">
        <v>2000</v>
      </c>
      <c r="E2055" s="8">
        <v>2020</v>
      </c>
      <c r="F2055" t="s">
        <v>8218</v>
      </c>
      <c r="G2055" t="s">
        <v>8224</v>
      </c>
      <c r="H2055" t="s">
        <v>8246</v>
      </c>
      <c r="I2055">
        <v>1406887310</v>
      </c>
      <c r="J2055">
        <v>1404295310</v>
      </c>
      <c r="K2055" t="b">
        <v>0</v>
      </c>
      <c r="L2055">
        <v>21</v>
      </c>
      <c r="M2055" t="b">
        <v>1</v>
      </c>
      <c r="N2055" t="s">
        <v>8269</v>
      </c>
      <c r="O2055" s="17">
        <f t="shared" si="128"/>
        <v>101</v>
      </c>
      <c r="P2055">
        <f t="shared" si="129"/>
        <v>96.19</v>
      </c>
      <c r="Q2055" s="12" t="s">
        <v>8315</v>
      </c>
      <c r="R2055" t="s">
        <v>8316</v>
      </c>
      <c r="S2055" s="15">
        <f t="shared" si="130"/>
        <v>41822.417939814812</v>
      </c>
      <c r="T2055" s="15">
        <f t="shared" si="131"/>
        <v>41852.417939814812</v>
      </c>
    </row>
    <row r="2056" spans="1:20" ht="48" x14ac:dyDescent="0.2">
      <c r="A2056">
        <v>3474</v>
      </c>
      <c r="B2056" s="3" t="s">
        <v>3473</v>
      </c>
      <c r="C2056" s="3" t="s">
        <v>7584</v>
      </c>
      <c r="D2056" s="6">
        <v>2000</v>
      </c>
      <c r="E2056" s="8">
        <v>2020</v>
      </c>
      <c r="F2056" t="s">
        <v>8218</v>
      </c>
      <c r="G2056" t="s">
        <v>8224</v>
      </c>
      <c r="H2056" t="s">
        <v>8246</v>
      </c>
      <c r="I2056">
        <v>1469016131</v>
      </c>
      <c r="J2056">
        <v>1466424131</v>
      </c>
      <c r="K2056" t="b">
        <v>0</v>
      </c>
      <c r="L2056">
        <v>39</v>
      </c>
      <c r="M2056" t="b">
        <v>1</v>
      </c>
      <c r="N2056" t="s">
        <v>8269</v>
      </c>
      <c r="O2056" s="17">
        <f t="shared" si="128"/>
        <v>101</v>
      </c>
      <c r="P2056">
        <f t="shared" si="129"/>
        <v>51.79</v>
      </c>
      <c r="Q2056" s="12" t="s">
        <v>8315</v>
      </c>
      <c r="R2056" t="s">
        <v>8316</v>
      </c>
      <c r="S2056" s="15">
        <f t="shared" si="130"/>
        <v>42541.501516203702</v>
      </c>
      <c r="T2056" s="15">
        <f t="shared" si="131"/>
        <v>42571.501516203702</v>
      </c>
    </row>
    <row r="2057" spans="1:20" ht="48" x14ac:dyDescent="0.2">
      <c r="A2057">
        <v>3519</v>
      </c>
      <c r="B2057" s="3" t="s">
        <v>3518</v>
      </c>
      <c r="C2057" s="3" t="s">
        <v>7629</v>
      </c>
      <c r="D2057" s="6">
        <v>2000</v>
      </c>
      <c r="E2057" s="8">
        <v>2027</v>
      </c>
      <c r="F2057" t="s">
        <v>8218</v>
      </c>
      <c r="G2057" t="s">
        <v>8224</v>
      </c>
      <c r="H2057" t="s">
        <v>8246</v>
      </c>
      <c r="I2057">
        <v>1425478950</v>
      </c>
      <c r="J2057">
        <v>1422886950</v>
      </c>
      <c r="K2057" t="b">
        <v>0</v>
      </c>
      <c r="L2057">
        <v>28</v>
      </c>
      <c r="M2057" t="b">
        <v>1</v>
      </c>
      <c r="N2057" t="s">
        <v>8269</v>
      </c>
      <c r="O2057" s="17">
        <f t="shared" si="128"/>
        <v>101</v>
      </c>
      <c r="P2057">
        <f t="shared" si="129"/>
        <v>72.39</v>
      </c>
      <c r="Q2057" s="12" t="s">
        <v>8315</v>
      </c>
      <c r="R2057" t="s">
        <v>8316</v>
      </c>
      <c r="S2057" s="15">
        <f t="shared" si="130"/>
        <v>42037.598958333328</v>
      </c>
      <c r="T2057" s="15">
        <f t="shared" si="131"/>
        <v>42067.598958333328</v>
      </c>
    </row>
    <row r="2058" spans="1:20" ht="32" x14ac:dyDescent="0.2">
      <c r="A2058">
        <v>3520</v>
      </c>
      <c r="B2058" s="3" t="s">
        <v>3519</v>
      </c>
      <c r="C2058" s="3" t="s">
        <v>7630</v>
      </c>
      <c r="D2058" s="6">
        <v>2000</v>
      </c>
      <c r="E2058" s="8">
        <v>2015</v>
      </c>
      <c r="F2058" t="s">
        <v>8218</v>
      </c>
      <c r="G2058" t="s">
        <v>8224</v>
      </c>
      <c r="H2058" t="s">
        <v>8246</v>
      </c>
      <c r="I2058">
        <v>1441547220</v>
      </c>
      <c r="J2058">
        <v>1439322412</v>
      </c>
      <c r="K2058" t="b">
        <v>0</v>
      </c>
      <c r="L2058">
        <v>21</v>
      </c>
      <c r="M2058" t="b">
        <v>1</v>
      </c>
      <c r="N2058" t="s">
        <v>8269</v>
      </c>
      <c r="O2058" s="17">
        <f t="shared" si="128"/>
        <v>101</v>
      </c>
      <c r="P2058">
        <f t="shared" si="129"/>
        <v>95.95</v>
      </c>
      <c r="Q2058" s="12" t="s">
        <v>8315</v>
      </c>
      <c r="R2058" t="s">
        <v>8316</v>
      </c>
      <c r="S2058" s="15">
        <f t="shared" si="130"/>
        <v>42227.824212962965</v>
      </c>
      <c r="T2058" s="15">
        <f t="shared" si="131"/>
        <v>42253.57430555555</v>
      </c>
    </row>
    <row r="2059" spans="1:20" ht="48" x14ac:dyDescent="0.2">
      <c r="A2059">
        <v>3618</v>
      </c>
      <c r="B2059" s="3" t="s">
        <v>3616</v>
      </c>
      <c r="C2059" s="3" t="s">
        <v>7728</v>
      </c>
      <c r="D2059" s="6">
        <v>2000</v>
      </c>
      <c r="E2059" s="8">
        <v>2020</v>
      </c>
      <c r="F2059" t="s">
        <v>8218</v>
      </c>
      <c r="G2059" t="s">
        <v>8224</v>
      </c>
      <c r="H2059" t="s">
        <v>8246</v>
      </c>
      <c r="I2059">
        <v>1433343850</v>
      </c>
      <c r="J2059">
        <v>1430751850</v>
      </c>
      <c r="K2059" t="b">
        <v>0</v>
      </c>
      <c r="L2059">
        <v>56</v>
      </c>
      <c r="M2059" t="b">
        <v>1</v>
      </c>
      <c r="N2059" t="s">
        <v>8269</v>
      </c>
      <c r="O2059" s="17">
        <f t="shared" si="128"/>
        <v>101</v>
      </c>
      <c r="P2059">
        <f t="shared" si="129"/>
        <v>36.07</v>
      </c>
      <c r="Q2059" s="12" t="s">
        <v>8315</v>
      </c>
      <c r="R2059" t="s">
        <v>8316</v>
      </c>
      <c r="S2059" s="15">
        <f t="shared" si="130"/>
        <v>42128.627893518518</v>
      </c>
      <c r="T2059" s="15">
        <f t="shared" si="131"/>
        <v>42158.627893518518</v>
      </c>
    </row>
    <row r="2060" spans="1:20" ht="48" x14ac:dyDescent="0.2">
      <c r="A2060">
        <v>3653</v>
      </c>
      <c r="B2060" s="3" t="s">
        <v>3650</v>
      </c>
      <c r="C2060" s="3" t="s">
        <v>7763</v>
      </c>
      <c r="D2060" s="6">
        <v>2000</v>
      </c>
      <c r="E2060" s="8">
        <v>2010</v>
      </c>
      <c r="F2060" t="s">
        <v>8218</v>
      </c>
      <c r="G2060" t="s">
        <v>8224</v>
      </c>
      <c r="H2060" t="s">
        <v>8246</v>
      </c>
      <c r="I2060">
        <v>1438764207</v>
      </c>
      <c r="J2060">
        <v>1436172207</v>
      </c>
      <c r="K2060" t="b">
        <v>0</v>
      </c>
      <c r="L2060">
        <v>33</v>
      </c>
      <c r="M2060" t="b">
        <v>1</v>
      </c>
      <c r="N2060" t="s">
        <v>8269</v>
      </c>
      <c r="O2060" s="17">
        <f t="shared" si="128"/>
        <v>101</v>
      </c>
      <c r="P2060">
        <f t="shared" si="129"/>
        <v>60.91</v>
      </c>
      <c r="Q2060" s="12" t="s">
        <v>8315</v>
      </c>
      <c r="R2060" t="s">
        <v>8316</v>
      </c>
      <c r="S2060" s="15">
        <f t="shared" si="130"/>
        <v>42191.363506944443</v>
      </c>
      <c r="T2060" s="15">
        <f t="shared" si="131"/>
        <v>42221.363506944443</v>
      </c>
    </row>
    <row r="2061" spans="1:20" ht="48" x14ac:dyDescent="0.2">
      <c r="A2061">
        <v>3727</v>
      </c>
      <c r="B2061" s="3" t="s">
        <v>3724</v>
      </c>
      <c r="C2061" s="3" t="s">
        <v>7837</v>
      </c>
      <c r="D2061" s="6">
        <v>2000</v>
      </c>
      <c r="E2061" s="8">
        <v>2015</v>
      </c>
      <c r="F2061" t="s">
        <v>8218</v>
      </c>
      <c r="G2061" t="s">
        <v>8223</v>
      </c>
      <c r="H2061" t="s">
        <v>8245</v>
      </c>
      <c r="I2061">
        <v>1476939300</v>
      </c>
      <c r="J2061">
        <v>1474273294</v>
      </c>
      <c r="K2061" t="b">
        <v>0</v>
      </c>
      <c r="L2061">
        <v>33</v>
      </c>
      <c r="M2061" t="b">
        <v>1</v>
      </c>
      <c r="N2061" t="s">
        <v>8269</v>
      </c>
      <c r="O2061" s="17">
        <f t="shared" si="128"/>
        <v>101</v>
      </c>
      <c r="P2061">
        <f t="shared" si="129"/>
        <v>61.06</v>
      </c>
      <c r="Q2061" s="12" t="s">
        <v>8315</v>
      </c>
      <c r="R2061" t="s">
        <v>8316</v>
      </c>
      <c r="S2061" s="15">
        <f t="shared" si="130"/>
        <v>42632.348310185189</v>
      </c>
      <c r="T2061" s="15">
        <f t="shared" si="131"/>
        <v>42663.204861111109</v>
      </c>
    </row>
    <row r="2062" spans="1:20" ht="48" x14ac:dyDescent="0.2">
      <c r="A2062">
        <v>3809</v>
      </c>
      <c r="B2062" s="3" t="s">
        <v>3806</v>
      </c>
      <c r="C2062" s="3" t="s">
        <v>7919</v>
      </c>
      <c r="D2062" s="6">
        <v>2000</v>
      </c>
      <c r="E2062" s="8">
        <v>2025</v>
      </c>
      <c r="F2062" t="s">
        <v>8218</v>
      </c>
      <c r="G2062" t="s">
        <v>8224</v>
      </c>
      <c r="H2062" t="s">
        <v>8246</v>
      </c>
      <c r="I2062">
        <v>1406761200</v>
      </c>
      <c r="J2062">
        <v>1402403907</v>
      </c>
      <c r="K2062" t="b">
        <v>0</v>
      </c>
      <c r="L2062">
        <v>38</v>
      </c>
      <c r="M2062" t="b">
        <v>1</v>
      </c>
      <c r="N2062" t="s">
        <v>8269</v>
      </c>
      <c r="O2062" s="17">
        <f t="shared" si="128"/>
        <v>101</v>
      </c>
      <c r="P2062">
        <f t="shared" si="129"/>
        <v>53.29</v>
      </c>
      <c r="Q2062" s="12" t="s">
        <v>8315</v>
      </c>
      <c r="R2062" t="s">
        <v>8316</v>
      </c>
      <c r="S2062" s="15">
        <f t="shared" si="130"/>
        <v>41800.526701388888</v>
      </c>
      <c r="T2062" s="15">
        <f t="shared" si="131"/>
        <v>41850.958333333336</v>
      </c>
    </row>
    <row r="2063" spans="1:20" ht="48" x14ac:dyDescent="0.2">
      <c r="A2063">
        <v>3839</v>
      </c>
      <c r="B2063" s="3" t="s">
        <v>3836</v>
      </c>
      <c r="C2063" s="3" t="s">
        <v>7948</v>
      </c>
      <c r="D2063" s="6">
        <v>2000</v>
      </c>
      <c r="E2063" s="8">
        <v>2025</v>
      </c>
      <c r="F2063" t="s">
        <v>8218</v>
      </c>
      <c r="G2063" t="s">
        <v>8223</v>
      </c>
      <c r="H2063" t="s">
        <v>8245</v>
      </c>
      <c r="I2063">
        <v>1438226724</v>
      </c>
      <c r="J2063">
        <v>1433042724</v>
      </c>
      <c r="K2063" t="b">
        <v>0</v>
      </c>
      <c r="L2063">
        <v>32</v>
      </c>
      <c r="M2063" t="b">
        <v>1</v>
      </c>
      <c r="N2063" t="s">
        <v>8269</v>
      </c>
      <c r="O2063" s="17">
        <f t="shared" si="128"/>
        <v>101</v>
      </c>
      <c r="P2063">
        <f t="shared" si="129"/>
        <v>63.28</v>
      </c>
      <c r="Q2063" s="12" t="s">
        <v>8315</v>
      </c>
      <c r="R2063" t="s">
        <v>8316</v>
      </c>
      <c r="S2063" s="15">
        <f t="shared" si="130"/>
        <v>42155.142638888887</v>
      </c>
      <c r="T2063" s="15">
        <f t="shared" si="131"/>
        <v>42215.142638888887</v>
      </c>
    </row>
    <row r="2064" spans="1:20" ht="48" x14ac:dyDescent="0.2">
      <c r="A2064">
        <v>1285</v>
      </c>
      <c r="B2064" s="3" t="s">
        <v>1286</v>
      </c>
      <c r="C2064" s="3" t="s">
        <v>5395</v>
      </c>
      <c r="D2064" s="6">
        <v>2000</v>
      </c>
      <c r="E2064" s="8">
        <v>2033</v>
      </c>
      <c r="F2064" t="s">
        <v>8218</v>
      </c>
      <c r="G2064" t="s">
        <v>8224</v>
      </c>
      <c r="H2064" t="s">
        <v>8246</v>
      </c>
      <c r="I2064">
        <v>1434808775</v>
      </c>
      <c r="J2064">
        <v>1433512775</v>
      </c>
      <c r="K2064" t="b">
        <v>0</v>
      </c>
      <c r="L2064">
        <v>63</v>
      </c>
      <c r="M2064" t="b">
        <v>1</v>
      </c>
      <c r="N2064" t="s">
        <v>8269</v>
      </c>
      <c r="O2064" s="17">
        <f t="shared" si="128"/>
        <v>102</v>
      </c>
      <c r="P2064">
        <f t="shared" si="129"/>
        <v>32.270000000000003</v>
      </c>
      <c r="Q2064" s="12" t="s">
        <v>8315</v>
      </c>
      <c r="R2064" t="s">
        <v>8316</v>
      </c>
      <c r="S2064" s="15">
        <f t="shared" si="130"/>
        <v>42160.583043981482</v>
      </c>
      <c r="T2064" s="15">
        <f t="shared" si="131"/>
        <v>42175.583043981482</v>
      </c>
    </row>
    <row r="2065" spans="1:20" ht="48" x14ac:dyDescent="0.2">
      <c r="A2065">
        <v>3225</v>
      </c>
      <c r="B2065" s="3" t="s">
        <v>3225</v>
      </c>
      <c r="C2065" s="3" t="s">
        <v>7335</v>
      </c>
      <c r="D2065" s="6">
        <v>2000</v>
      </c>
      <c r="E2065" s="8">
        <v>2047</v>
      </c>
      <c r="F2065" t="s">
        <v>8218</v>
      </c>
      <c r="G2065" t="s">
        <v>8223</v>
      </c>
      <c r="H2065" t="s">
        <v>8245</v>
      </c>
      <c r="I2065">
        <v>1464987600</v>
      </c>
      <c r="J2065">
        <v>1463145938</v>
      </c>
      <c r="K2065" t="b">
        <v>1</v>
      </c>
      <c r="L2065">
        <v>39</v>
      </c>
      <c r="M2065" t="b">
        <v>1</v>
      </c>
      <c r="N2065" t="s">
        <v>8269</v>
      </c>
      <c r="O2065" s="17">
        <f t="shared" si="128"/>
        <v>102</v>
      </c>
      <c r="P2065">
        <f t="shared" si="129"/>
        <v>52.49</v>
      </c>
      <c r="Q2065" s="12" t="s">
        <v>8315</v>
      </c>
      <c r="R2065" t="s">
        <v>8316</v>
      </c>
      <c r="S2065" s="15">
        <f t="shared" si="130"/>
        <v>42503.559467592597</v>
      </c>
      <c r="T2065" s="15">
        <f t="shared" si="131"/>
        <v>42524.875</v>
      </c>
    </row>
    <row r="2066" spans="1:20" ht="48" x14ac:dyDescent="0.2">
      <c r="A2066">
        <v>3472</v>
      </c>
      <c r="B2066" s="3" t="s">
        <v>3471</v>
      </c>
      <c r="C2066" s="3" t="s">
        <v>7582</v>
      </c>
      <c r="D2066" s="6">
        <v>2000</v>
      </c>
      <c r="E2066" s="8">
        <v>2041</v>
      </c>
      <c r="F2066" t="s">
        <v>8218</v>
      </c>
      <c r="G2066" t="s">
        <v>8223</v>
      </c>
      <c r="H2066" t="s">
        <v>8245</v>
      </c>
      <c r="I2066">
        <v>1415253540</v>
      </c>
      <c r="J2066">
        <v>1413432331</v>
      </c>
      <c r="K2066" t="b">
        <v>0</v>
      </c>
      <c r="L2066">
        <v>23</v>
      </c>
      <c r="M2066" t="b">
        <v>1</v>
      </c>
      <c r="N2066" t="s">
        <v>8269</v>
      </c>
      <c r="O2066" s="17">
        <f t="shared" si="128"/>
        <v>102</v>
      </c>
      <c r="P2066">
        <f t="shared" si="129"/>
        <v>88.74</v>
      </c>
      <c r="Q2066" s="12" t="s">
        <v>8315</v>
      </c>
      <c r="R2066" t="s">
        <v>8316</v>
      </c>
      <c r="S2066" s="15">
        <f t="shared" si="130"/>
        <v>41928.170497685183</v>
      </c>
      <c r="T2066" s="15">
        <f t="shared" si="131"/>
        <v>41949.249305555553</v>
      </c>
    </row>
    <row r="2067" spans="1:20" ht="48" x14ac:dyDescent="0.2">
      <c r="A2067">
        <v>3713</v>
      </c>
      <c r="B2067" s="3" t="s">
        <v>3710</v>
      </c>
      <c r="C2067" s="3" t="s">
        <v>7823</v>
      </c>
      <c r="D2067" s="6">
        <v>2000</v>
      </c>
      <c r="E2067" s="8">
        <v>2030</v>
      </c>
      <c r="F2067" t="s">
        <v>8218</v>
      </c>
      <c r="G2067" t="s">
        <v>8223</v>
      </c>
      <c r="H2067" t="s">
        <v>8245</v>
      </c>
      <c r="I2067">
        <v>1465062166</v>
      </c>
      <c r="J2067">
        <v>1463334166</v>
      </c>
      <c r="K2067" t="b">
        <v>0</v>
      </c>
      <c r="L2067">
        <v>19</v>
      </c>
      <c r="M2067" t="b">
        <v>1</v>
      </c>
      <c r="N2067" t="s">
        <v>8269</v>
      </c>
      <c r="O2067" s="17">
        <f t="shared" si="128"/>
        <v>102</v>
      </c>
      <c r="P2067">
        <f t="shared" si="129"/>
        <v>106.84</v>
      </c>
      <c r="Q2067" s="12" t="s">
        <v>8315</v>
      </c>
      <c r="R2067" t="s">
        <v>8316</v>
      </c>
      <c r="S2067" s="15">
        <f t="shared" si="130"/>
        <v>42505.738032407404</v>
      </c>
      <c r="T2067" s="15">
        <f t="shared" si="131"/>
        <v>42525.738032407404</v>
      </c>
    </row>
    <row r="2068" spans="1:20" ht="32" x14ac:dyDescent="0.2">
      <c r="A2068">
        <v>3837</v>
      </c>
      <c r="B2068" s="3" t="s">
        <v>3834</v>
      </c>
      <c r="C2068" s="3" t="s">
        <v>7946</v>
      </c>
      <c r="D2068" s="6">
        <v>2000</v>
      </c>
      <c r="E2068" s="8">
        <v>2042</v>
      </c>
      <c r="F2068" t="s">
        <v>8218</v>
      </c>
      <c r="G2068" t="s">
        <v>8224</v>
      </c>
      <c r="H2068" t="s">
        <v>8246</v>
      </c>
      <c r="I2068">
        <v>1435947758</v>
      </c>
      <c r="J2068">
        <v>1432837358</v>
      </c>
      <c r="K2068" t="b">
        <v>0</v>
      </c>
      <c r="L2068">
        <v>17</v>
      </c>
      <c r="M2068" t="b">
        <v>1</v>
      </c>
      <c r="N2068" t="s">
        <v>8269</v>
      </c>
      <c r="O2068" s="17">
        <f t="shared" si="128"/>
        <v>102</v>
      </c>
      <c r="P2068">
        <f t="shared" si="129"/>
        <v>120.12</v>
      </c>
      <c r="Q2068" s="12" t="s">
        <v>8315</v>
      </c>
      <c r="R2068" t="s">
        <v>8316</v>
      </c>
      <c r="S2068" s="15">
        <f t="shared" si="130"/>
        <v>42152.765717592592</v>
      </c>
      <c r="T2068" s="15">
        <f t="shared" si="131"/>
        <v>42188.765717592592</v>
      </c>
    </row>
    <row r="2069" spans="1:20" ht="32" x14ac:dyDescent="0.2">
      <c r="A2069">
        <v>535</v>
      </c>
      <c r="B2069" s="3" t="s">
        <v>536</v>
      </c>
      <c r="C2069" s="3" t="s">
        <v>4645</v>
      </c>
      <c r="D2069" s="6">
        <v>2000</v>
      </c>
      <c r="E2069" s="8">
        <v>2050</v>
      </c>
      <c r="F2069" t="s">
        <v>8218</v>
      </c>
      <c r="G2069" t="s">
        <v>8224</v>
      </c>
      <c r="H2069" t="s">
        <v>8246</v>
      </c>
      <c r="I2069">
        <v>1483707905</v>
      </c>
      <c r="J2069">
        <v>1481115905</v>
      </c>
      <c r="K2069" t="b">
        <v>0</v>
      </c>
      <c r="L2069">
        <v>59</v>
      </c>
      <c r="M2069" t="b">
        <v>1</v>
      </c>
      <c r="N2069" t="s">
        <v>8269</v>
      </c>
      <c r="O2069" s="17">
        <f t="shared" si="128"/>
        <v>103</v>
      </c>
      <c r="P2069">
        <f t="shared" si="129"/>
        <v>34.75</v>
      </c>
      <c r="Q2069" s="12" t="s">
        <v>8315</v>
      </c>
      <c r="R2069" t="s">
        <v>8316</v>
      </c>
      <c r="S2069" s="15">
        <f t="shared" si="130"/>
        <v>42711.545196759253</v>
      </c>
      <c r="T2069" s="15">
        <f t="shared" si="131"/>
        <v>42741.545196759253</v>
      </c>
    </row>
    <row r="2070" spans="1:20" ht="48" x14ac:dyDescent="0.2">
      <c r="A2070">
        <v>1301</v>
      </c>
      <c r="B2070" s="3" t="s">
        <v>1302</v>
      </c>
      <c r="C2070" s="3" t="s">
        <v>5411</v>
      </c>
      <c r="D2070" s="6">
        <v>2000</v>
      </c>
      <c r="E2070" s="8">
        <v>2055</v>
      </c>
      <c r="F2070" t="s">
        <v>8218</v>
      </c>
      <c r="G2070" t="s">
        <v>8223</v>
      </c>
      <c r="H2070" t="s">
        <v>8245</v>
      </c>
      <c r="I2070">
        <v>1437447600</v>
      </c>
      <c r="J2070">
        <v>1436551178</v>
      </c>
      <c r="K2070" t="b">
        <v>0</v>
      </c>
      <c r="L2070">
        <v>29</v>
      </c>
      <c r="M2070" t="b">
        <v>1</v>
      </c>
      <c r="N2070" t="s">
        <v>8269</v>
      </c>
      <c r="O2070" s="17">
        <f t="shared" ref="O2070:O2133" si="132">ROUND(E2070/D2070*100,0)</f>
        <v>103</v>
      </c>
      <c r="P2070">
        <f t="shared" ref="P2070:P2133" si="133">IFERROR(ROUND(E2070/L2070, 2), 0)</f>
        <v>70.86</v>
      </c>
      <c r="Q2070" s="12" t="s">
        <v>8315</v>
      </c>
      <c r="R2070" t="s">
        <v>8316</v>
      </c>
      <c r="S2070" s="15">
        <f t="shared" ref="S2070:S2133" si="134">(((J2070/60/60/24)+DATE(1970,1,1)))</f>
        <v>42195.749745370369</v>
      </c>
      <c r="T2070" s="15">
        <f t="shared" ref="T2070:T2133" si="135">(((I2070/60/60/24)+DATE(1970,1,1)))</f>
        <v>42206.125</v>
      </c>
    </row>
    <row r="2071" spans="1:20" ht="32" x14ac:dyDescent="0.2">
      <c r="A2071">
        <v>2788</v>
      </c>
      <c r="B2071" s="3" t="s">
        <v>2788</v>
      </c>
      <c r="C2071" s="3" t="s">
        <v>6898</v>
      </c>
      <c r="D2071" s="6">
        <v>2000</v>
      </c>
      <c r="E2071" s="8">
        <v>2050</v>
      </c>
      <c r="F2071" t="s">
        <v>8218</v>
      </c>
      <c r="G2071" t="s">
        <v>8223</v>
      </c>
      <c r="H2071" t="s">
        <v>8245</v>
      </c>
      <c r="I2071">
        <v>1469811043</v>
      </c>
      <c r="J2071">
        <v>1467219043</v>
      </c>
      <c r="K2071" t="b">
        <v>0</v>
      </c>
      <c r="L2071">
        <v>20</v>
      </c>
      <c r="M2071" t="b">
        <v>1</v>
      </c>
      <c r="N2071" t="s">
        <v>8269</v>
      </c>
      <c r="O2071" s="17">
        <f t="shared" si="132"/>
        <v>103</v>
      </c>
      <c r="P2071">
        <f t="shared" si="133"/>
        <v>102.5</v>
      </c>
      <c r="Q2071" s="12" t="s">
        <v>8315</v>
      </c>
      <c r="R2071" t="s">
        <v>8316</v>
      </c>
      <c r="S2071" s="15">
        <f t="shared" si="134"/>
        <v>42550.701886574068</v>
      </c>
      <c r="T2071" s="15">
        <f t="shared" si="135"/>
        <v>42580.701886574068</v>
      </c>
    </row>
    <row r="2072" spans="1:20" ht="48" x14ac:dyDescent="0.2">
      <c r="A2072">
        <v>2791</v>
      </c>
      <c r="B2072" s="3" t="s">
        <v>2791</v>
      </c>
      <c r="C2072" s="3" t="s">
        <v>6901</v>
      </c>
      <c r="D2072" s="6">
        <v>2000</v>
      </c>
      <c r="E2072" s="8">
        <v>2050</v>
      </c>
      <c r="F2072" t="s">
        <v>8218</v>
      </c>
      <c r="G2072" t="s">
        <v>8223</v>
      </c>
      <c r="H2072" t="s">
        <v>8245</v>
      </c>
      <c r="I2072">
        <v>1473393600</v>
      </c>
      <c r="J2072">
        <v>1470778559</v>
      </c>
      <c r="K2072" t="b">
        <v>0</v>
      </c>
      <c r="L2072">
        <v>28</v>
      </c>
      <c r="M2072" t="b">
        <v>1</v>
      </c>
      <c r="N2072" t="s">
        <v>8269</v>
      </c>
      <c r="O2072" s="17">
        <f t="shared" si="132"/>
        <v>103</v>
      </c>
      <c r="P2072">
        <f t="shared" si="133"/>
        <v>73.209999999999994</v>
      </c>
      <c r="Q2072" s="12" t="s">
        <v>8315</v>
      </c>
      <c r="R2072" t="s">
        <v>8316</v>
      </c>
      <c r="S2072" s="15">
        <f t="shared" si="134"/>
        <v>42591.899988425925</v>
      </c>
      <c r="T2072" s="15">
        <f t="shared" si="135"/>
        <v>42622.166666666672</v>
      </c>
    </row>
    <row r="2073" spans="1:20" ht="48" x14ac:dyDescent="0.2">
      <c r="A2073">
        <v>3280</v>
      </c>
      <c r="B2073" s="3" t="s">
        <v>3280</v>
      </c>
      <c r="C2073" s="3" t="s">
        <v>7390</v>
      </c>
      <c r="D2073" s="6">
        <v>2000</v>
      </c>
      <c r="E2073" s="8">
        <v>2060</v>
      </c>
      <c r="F2073" t="s">
        <v>8218</v>
      </c>
      <c r="G2073" t="s">
        <v>8223</v>
      </c>
      <c r="H2073" t="s">
        <v>8245</v>
      </c>
      <c r="I2073">
        <v>1433134800</v>
      </c>
      <c r="J2073">
        <v>1430158198</v>
      </c>
      <c r="K2073" t="b">
        <v>0</v>
      </c>
      <c r="L2073">
        <v>30</v>
      </c>
      <c r="M2073" t="b">
        <v>1</v>
      </c>
      <c r="N2073" t="s">
        <v>8269</v>
      </c>
      <c r="O2073" s="17">
        <f t="shared" si="132"/>
        <v>103</v>
      </c>
      <c r="P2073">
        <f t="shared" si="133"/>
        <v>68.67</v>
      </c>
      <c r="Q2073" s="12" t="s">
        <v>8315</v>
      </c>
      <c r="R2073" t="s">
        <v>8316</v>
      </c>
      <c r="S2073" s="15">
        <f t="shared" si="134"/>
        <v>42121.756921296299</v>
      </c>
      <c r="T2073" s="15">
        <f t="shared" si="135"/>
        <v>42156.208333333328</v>
      </c>
    </row>
    <row r="2074" spans="1:20" ht="48" x14ac:dyDescent="0.2">
      <c r="A2074">
        <v>3428</v>
      </c>
      <c r="B2074" s="3" t="s">
        <v>3427</v>
      </c>
      <c r="C2074" s="3" t="s">
        <v>7538</v>
      </c>
      <c r="D2074" s="6">
        <v>2000</v>
      </c>
      <c r="E2074" s="8">
        <v>2055</v>
      </c>
      <c r="F2074" t="s">
        <v>8218</v>
      </c>
      <c r="G2074" t="s">
        <v>8224</v>
      </c>
      <c r="H2074" t="s">
        <v>8246</v>
      </c>
      <c r="I2074">
        <v>1425142800</v>
      </c>
      <c r="J2074">
        <v>1422983847</v>
      </c>
      <c r="K2074" t="b">
        <v>0</v>
      </c>
      <c r="L2074">
        <v>51</v>
      </c>
      <c r="M2074" t="b">
        <v>1</v>
      </c>
      <c r="N2074" t="s">
        <v>8269</v>
      </c>
      <c r="O2074" s="17">
        <f t="shared" si="132"/>
        <v>103</v>
      </c>
      <c r="P2074">
        <f t="shared" si="133"/>
        <v>40.29</v>
      </c>
      <c r="Q2074" s="12" t="s">
        <v>8315</v>
      </c>
      <c r="R2074" t="s">
        <v>8316</v>
      </c>
      <c r="S2074" s="15">
        <f t="shared" si="134"/>
        <v>42038.720451388886</v>
      </c>
      <c r="T2074" s="15">
        <f t="shared" si="135"/>
        <v>42063.708333333328</v>
      </c>
    </row>
    <row r="2075" spans="1:20" ht="48" x14ac:dyDescent="0.2">
      <c r="A2075">
        <v>3465</v>
      </c>
      <c r="B2075" s="3" t="s">
        <v>3464</v>
      </c>
      <c r="C2075" s="3" t="s">
        <v>7575</v>
      </c>
      <c r="D2075" s="6">
        <v>2000</v>
      </c>
      <c r="E2075" s="8">
        <v>2060</v>
      </c>
      <c r="F2075" t="s">
        <v>8218</v>
      </c>
      <c r="G2075" t="s">
        <v>8224</v>
      </c>
      <c r="H2075" t="s">
        <v>8246</v>
      </c>
      <c r="I2075">
        <v>1439136000</v>
      </c>
      <c r="J2075">
        <v>1436972472</v>
      </c>
      <c r="K2075" t="b">
        <v>0</v>
      </c>
      <c r="L2075">
        <v>36</v>
      </c>
      <c r="M2075" t="b">
        <v>1</v>
      </c>
      <c r="N2075" t="s">
        <v>8269</v>
      </c>
      <c r="O2075" s="17">
        <f t="shared" si="132"/>
        <v>103</v>
      </c>
      <c r="P2075">
        <f t="shared" si="133"/>
        <v>57.22</v>
      </c>
      <c r="Q2075" s="12" t="s">
        <v>8315</v>
      </c>
      <c r="R2075" t="s">
        <v>8316</v>
      </c>
      <c r="S2075" s="15">
        <f t="shared" si="134"/>
        <v>42200.625833333332</v>
      </c>
      <c r="T2075" s="15">
        <f t="shared" si="135"/>
        <v>42225.666666666672</v>
      </c>
    </row>
    <row r="2076" spans="1:20" ht="48" x14ac:dyDescent="0.2">
      <c r="A2076">
        <v>3535</v>
      </c>
      <c r="B2076" s="3" t="s">
        <v>3534</v>
      </c>
      <c r="C2076" s="3" t="s">
        <v>7645</v>
      </c>
      <c r="D2076" s="6">
        <v>2000</v>
      </c>
      <c r="E2076" s="8">
        <v>2063</v>
      </c>
      <c r="F2076" t="s">
        <v>8218</v>
      </c>
      <c r="G2076" t="s">
        <v>8224</v>
      </c>
      <c r="H2076" t="s">
        <v>8246</v>
      </c>
      <c r="I2076">
        <v>1443808800</v>
      </c>
      <c r="J2076">
        <v>1441120910</v>
      </c>
      <c r="K2076" t="b">
        <v>0</v>
      </c>
      <c r="L2076">
        <v>46</v>
      </c>
      <c r="M2076" t="b">
        <v>1</v>
      </c>
      <c r="N2076" t="s">
        <v>8269</v>
      </c>
      <c r="O2076" s="17">
        <f t="shared" si="132"/>
        <v>103</v>
      </c>
      <c r="P2076">
        <f t="shared" si="133"/>
        <v>44.85</v>
      </c>
      <c r="Q2076" s="12" t="s">
        <v>8315</v>
      </c>
      <c r="R2076" t="s">
        <v>8316</v>
      </c>
      <c r="S2076" s="15">
        <f t="shared" si="134"/>
        <v>42248.640162037031</v>
      </c>
      <c r="T2076" s="15">
        <f t="shared" si="135"/>
        <v>42279.75</v>
      </c>
    </row>
    <row r="2077" spans="1:20" ht="32" x14ac:dyDescent="0.2">
      <c r="A2077">
        <v>3678</v>
      </c>
      <c r="B2077" s="3" t="s">
        <v>3675</v>
      </c>
      <c r="C2077" s="3" t="s">
        <v>7788</v>
      </c>
      <c r="D2077" s="6">
        <v>2000</v>
      </c>
      <c r="E2077" s="8">
        <v>2050</v>
      </c>
      <c r="F2077" t="s">
        <v>8218</v>
      </c>
      <c r="G2077" t="s">
        <v>8224</v>
      </c>
      <c r="H2077" t="s">
        <v>8246</v>
      </c>
      <c r="I2077">
        <v>1433076298</v>
      </c>
      <c r="J2077">
        <v>1430052298</v>
      </c>
      <c r="K2077" t="b">
        <v>0</v>
      </c>
      <c r="L2077">
        <v>31</v>
      </c>
      <c r="M2077" t="b">
        <v>1</v>
      </c>
      <c r="N2077" t="s">
        <v>8269</v>
      </c>
      <c r="O2077" s="17">
        <f t="shared" si="132"/>
        <v>103</v>
      </c>
      <c r="P2077">
        <f t="shared" si="133"/>
        <v>66.13</v>
      </c>
      <c r="Q2077" s="12" t="s">
        <v>8315</v>
      </c>
      <c r="R2077" t="s">
        <v>8316</v>
      </c>
      <c r="S2077" s="15">
        <f t="shared" si="134"/>
        <v>42120.531226851846</v>
      </c>
      <c r="T2077" s="15">
        <f t="shared" si="135"/>
        <v>42155.531226851846</v>
      </c>
    </row>
    <row r="2078" spans="1:20" ht="48" x14ac:dyDescent="0.2">
      <c r="A2078">
        <v>3379</v>
      </c>
      <c r="B2078" s="3" t="s">
        <v>3378</v>
      </c>
      <c r="C2078" s="3" t="s">
        <v>7489</v>
      </c>
      <c r="D2078" s="6">
        <v>2000</v>
      </c>
      <c r="E2078" s="8">
        <v>2073</v>
      </c>
      <c r="F2078" t="s">
        <v>8218</v>
      </c>
      <c r="G2078" t="s">
        <v>8224</v>
      </c>
      <c r="H2078" t="s">
        <v>8246</v>
      </c>
      <c r="I2078">
        <v>1440630000</v>
      </c>
      <c r="J2078">
        <v>1439122800</v>
      </c>
      <c r="K2078" t="b">
        <v>0</v>
      </c>
      <c r="L2078">
        <v>38</v>
      </c>
      <c r="M2078" t="b">
        <v>1</v>
      </c>
      <c r="N2078" t="s">
        <v>8269</v>
      </c>
      <c r="O2078" s="17">
        <f t="shared" si="132"/>
        <v>104</v>
      </c>
      <c r="P2078">
        <f t="shared" si="133"/>
        <v>54.55</v>
      </c>
      <c r="Q2078" s="12" t="s">
        <v>8315</v>
      </c>
      <c r="R2078" t="s">
        <v>8316</v>
      </c>
      <c r="S2078" s="15">
        <f t="shared" si="134"/>
        <v>42225.513888888891</v>
      </c>
      <c r="T2078" s="15">
        <f t="shared" si="135"/>
        <v>42242.958333333328</v>
      </c>
    </row>
    <row r="2079" spans="1:20" ht="48" x14ac:dyDescent="0.2">
      <c r="A2079">
        <v>3601</v>
      </c>
      <c r="B2079" s="3" t="s">
        <v>3600</v>
      </c>
      <c r="C2079" s="3" t="s">
        <v>7711</v>
      </c>
      <c r="D2079" s="6">
        <v>2000</v>
      </c>
      <c r="E2079" s="8">
        <v>2087</v>
      </c>
      <c r="F2079" t="s">
        <v>8218</v>
      </c>
      <c r="G2079" t="s">
        <v>8224</v>
      </c>
      <c r="H2079" t="s">
        <v>8246</v>
      </c>
      <c r="I2079">
        <v>1421452682</v>
      </c>
      <c r="J2079">
        <v>1418860682</v>
      </c>
      <c r="K2079" t="b">
        <v>0</v>
      </c>
      <c r="L2079">
        <v>53</v>
      </c>
      <c r="M2079" t="b">
        <v>1</v>
      </c>
      <c r="N2079" t="s">
        <v>8269</v>
      </c>
      <c r="O2079" s="17">
        <f t="shared" si="132"/>
        <v>104</v>
      </c>
      <c r="P2079">
        <f t="shared" si="133"/>
        <v>39.380000000000003</v>
      </c>
      <c r="Q2079" s="12" t="s">
        <v>8315</v>
      </c>
      <c r="R2079" t="s">
        <v>8316</v>
      </c>
      <c r="S2079" s="15">
        <f t="shared" si="134"/>
        <v>41990.99863425926</v>
      </c>
      <c r="T2079" s="15">
        <f t="shared" si="135"/>
        <v>42020.99863425926</v>
      </c>
    </row>
    <row r="2080" spans="1:20" ht="48" x14ac:dyDescent="0.2">
      <c r="A2080">
        <v>1298</v>
      </c>
      <c r="B2080" s="3" t="s">
        <v>1299</v>
      </c>
      <c r="C2080" s="3" t="s">
        <v>5408</v>
      </c>
      <c r="D2080" s="6">
        <v>2000</v>
      </c>
      <c r="E2080" s="8">
        <v>2093</v>
      </c>
      <c r="F2080" t="s">
        <v>8218</v>
      </c>
      <c r="G2080" t="s">
        <v>8224</v>
      </c>
      <c r="H2080" t="s">
        <v>8246</v>
      </c>
      <c r="I2080">
        <v>1461860432</v>
      </c>
      <c r="J2080">
        <v>1459268432</v>
      </c>
      <c r="K2080" t="b">
        <v>0</v>
      </c>
      <c r="L2080">
        <v>33</v>
      </c>
      <c r="M2080" t="b">
        <v>1</v>
      </c>
      <c r="N2080" t="s">
        <v>8269</v>
      </c>
      <c r="O2080" s="17">
        <f t="shared" si="132"/>
        <v>105</v>
      </c>
      <c r="P2080">
        <f t="shared" si="133"/>
        <v>63.42</v>
      </c>
      <c r="Q2080" s="12" t="s">
        <v>8315</v>
      </c>
      <c r="R2080" t="s">
        <v>8316</v>
      </c>
      <c r="S2080" s="15">
        <f t="shared" si="134"/>
        <v>42458.680925925932</v>
      </c>
      <c r="T2080" s="15">
        <f t="shared" si="135"/>
        <v>42488.680925925932</v>
      </c>
    </row>
    <row r="2081" spans="1:20" ht="32" x14ac:dyDescent="0.2">
      <c r="A2081">
        <v>2972</v>
      </c>
      <c r="B2081" s="3" t="s">
        <v>2972</v>
      </c>
      <c r="C2081" s="3" t="s">
        <v>7082</v>
      </c>
      <c r="D2081" s="6">
        <v>2000</v>
      </c>
      <c r="E2081" s="8">
        <v>2107</v>
      </c>
      <c r="F2081" t="s">
        <v>8218</v>
      </c>
      <c r="G2081" t="s">
        <v>8223</v>
      </c>
      <c r="H2081" t="s">
        <v>8245</v>
      </c>
      <c r="I2081">
        <v>1480899600</v>
      </c>
      <c r="J2081">
        <v>1479609520</v>
      </c>
      <c r="K2081" t="b">
        <v>0</v>
      </c>
      <c r="L2081">
        <v>17</v>
      </c>
      <c r="M2081" t="b">
        <v>1</v>
      </c>
      <c r="N2081" t="s">
        <v>8269</v>
      </c>
      <c r="O2081" s="17">
        <f t="shared" si="132"/>
        <v>105</v>
      </c>
      <c r="P2081">
        <f t="shared" si="133"/>
        <v>123.94</v>
      </c>
      <c r="Q2081" s="12" t="s">
        <v>8315</v>
      </c>
      <c r="R2081" t="s">
        <v>8316</v>
      </c>
      <c r="S2081" s="15">
        <f t="shared" si="134"/>
        <v>42694.110185185185</v>
      </c>
      <c r="T2081" s="15">
        <f t="shared" si="135"/>
        <v>42709.041666666672</v>
      </c>
    </row>
    <row r="2082" spans="1:20" ht="48" x14ac:dyDescent="0.2">
      <c r="A2082">
        <v>3161</v>
      </c>
      <c r="B2082" s="3" t="s">
        <v>3161</v>
      </c>
      <c r="C2082" s="3" t="s">
        <v>7271</v>
      </c>
      <c r="D2082" s="6">
        <v>2000</v>
      </c>
      <c r="E2082" s="8">
        <v>2102</v>
      </c>
      <c r="F2082" t="s">
        <v>8218</v>
      </c>
      <c r="G2082" t="s">
        <v>8224</v>
      </c>
      <c r="H2082" t="s">
        <v>8246</v>
      </c>
      <c r="I2082">
        <v>1413377522</v>
      </c>
      <c r="J2082">
        <v>1410785522</v>
      </c>
      <c r="K2082" t="b">
        <v>1</v>
      </c>
      <c r="L2082">
        <v>74</v>
      </c>
      <c r="M2082" t="b">
        <v>1</v>
      </c>
      <c r="N2082" t="s">
        <v>8269</v>
      </c>
      <c r="O2082" s="17">
        <f t="shared" si="132"/>
        <v>105</v>
      </c>
      <c r="P2082">
        <f t="shared" si="133"/>
        <v>28.41</v>
      </c>
      <c r="Q2082" s="12" t="s">
        <v>8315</v>
      </c>
      <c r="R2082" t="s">
        <v>8316</v>
      </c>
      <c r="S2082" s="15">
        <f t="shared" si="134"/>
        <v>41897.536134259259</v>
      </c>
      <c r="T2082" s="15">
        <f t="shared" si="135"/>
        <v>41927.536134259259</v>
      </c>
    </row>
    <row r="2083" spans="1:20" ht="48" x14ac:dyDescent="0.2">
      <c r="A2083">
        <v>3386</v>
      </c>
      <c r="B2083" s="3" t="s">
        <v>3385</v>
      </c>
      <c r="C2083" s="3" t="s">
        <v>7496</v>
      </c>
      <c r="D2083" s="6">
        <v>2000</v>
      </c>
      <c r="E2083" s="8">
        <v>2100</v>
      </c>
      <c r="F2083" t="s">
        <v>8218</v>
      </c>
      <c r="G2083" t="s">
        <v>8223</v>
      </c>
      <c r="H2083" t="s">
        <v>8245</v>
      </c>
      <c r="I2083">
        <v>1417620506</v>
      </c>
      <c r="J2083">
        <v>1415028506</v>
      </c>
      <c r="K2083" t="b">
        <v>0</v>
      </c>
      <c r="L2083">
        <v>41</v>
      </c>
      <c r="M2083" t="b">
        <v>1</v>
      </c>
      <c r="N2083" t="s">
        <v>8269</v>
      </c>
      <c r="O2083" s="17">
        <f t="shared" si="132"/>
        <v>105</v>
      </c>
      <c r="P2083">
        <f t="shared" si="133"/>
        <v>51.22</v>
      </c>
      <c r="Q2083" s="12" t="s">
        <v>8315</v>
      </c>
      <c r="R2083" t="s">
        <v>8316</v>
      </c>
      <c r="S2083" s="15">
        <f t="shared" si="134"/>
        <v>41946.644745370373</v>
      </c>
      <c r="T2083" s="15">
        <f t="shared" si="135"/>
        <v>41976.644745370373</v>
      </c>
    </row>
    <row r="2084" spans="1:20" ht="48" x14ac:dyDescent="0.2">
      <c r="A2084">
        <v>3566</v>
      </c>
      <c r="B2084" s="3" t="s">
        <v>3565</v>
      </c>
      <c r="C2084" s="3" t="s">
        <v>7676</v>
      </c>
      <c r="D2084" s="6">
        <v>2000</v>
      </c>
      <c r="E2084" s="8">
        <v>2095</v>
      </c>
      <c r="F2084" t="s">
        <v>8218</v>
      </c>
      <c r="G2084" t="s">
        <v>8224</v>
      </c>
      <c r="H2084" t="s">
        <v>8246</v>
      </c>
      <c r="I2084">
        <v>1422015083</v>
      </c>
      <c r="J2084">
        <v>1419423083</v>
      </c>
      <c r="K2084" t="b">
        <v>0</v>
      </c>
      <c r="L2084">
        <v>38</v>
      </c>
      <c r="M2084" t="b">
        <v>1</v>
      </c>
      <c r="N2084" t="s">
        <v>8269</v>
      </c>
      <c r="O2084" s="17">
        <f t="shared" si="132"/>
        <v>105</v>
      </c>
      <c r="P2084">
        <f t="shared" si="133"/>
        <v>55.13</v>
      </c>
      <c r="Q2084" s="12" t="s">
        <v>8315</v>
      </c>
      <c r="R2084" t="s">
        <v>8316</v>
      </c>
      <c r="S2084" s="15">
        <f t="shared" si="134"/>
        <v>41997.507905092592</v>
      </c>
      <c r="T2084" s="15">
        <f t="shared" si="135"/>
        <v>42027.507905092592</v>
      </c>
    </row>
    <row r="2085" spans="1:20" ht="48" x14ac:dyDescent="0.2">
      <c r="A2085">
        <v>3257</v>
      </c>
      <c r="B2085" s="3" t="s">
        <v>3257</v>
      </c>
      <c r="C2085" s="3" t="s">
        <v>7367</v>
      </c>
      <c r="D2085" s="6">
        <v>2000</v>
      </c>
      <c r="E2085" s="8">
        <v>2125.9899999999998</v>
      </c>
      <c r="F2085" t="s">
        <v>8218</v>
      </c>
      <c r="G2085" t="s">
        <v>8224</v>
      </c>
      <c r="H2085" t="s">
        <v>8246</v>
      </c>
      <c r="I2085">
        <v>1487769952</v>
      </c>
      <c r="J2085">
        <v>1485177952</v>
      </c>
      <c r="K2085" t="b">
        <v>0</v>
      </c>
      <c r="L2085">
        <v>41</v>
      </c>
      <c r="M2085" t="b">
        <v>1</v>
      </c>
      <c r="N2085" t="s">
        <v>8269</v>
      </c>
      <c r="O2085" s="17">
        <f t="shared" si="132"/>
        <v>106</v>
      </c>
      <c r="P2085">
        <f t="shared" si="133"/>
        <v>51.85</v>
      </c>
      <c r="Q2085" s="12" t="s">
        <v>8315</v>
      </c>
      <c r="R2085" t="s">
        <v>8316</v>
      </c>
      <c r="S2085" s="15">
        <f t="shared" si="134"/>
        <v>42758.559629629628</v>
      </c>
      <c r="T2085" s="15">
        <f t="shared" si="135"/>
        <v>42788.559629629628</v>
      </c>
    </row>
    <row r="2086" spans="1:20" ht="48" x14ac:dyDescent="0.2">
      <c r="A2086">
        <v>3499</v>
      </c>
      <c r="B2086" s="3" t="s">
        <v>3498</v>
      </c>
      <c r="C2086" s="3" t="s">
        <v>7609</v>
      </c>
      <c r="D2086" s="6">
        <v>2000</v>
      </c>
      <c r="E2086" s="8">
        <v>2110</v>
      </c>
      <c r="F2086" t="s">
        <v>8218</v>
      </c>
      <c r="G2086" t="s">
        <v>8223</v>
      </c>
      <c r="H2086" t="s">
        <v>8245</v>
      </c>
      <c r="I2086">
        <v>1435733940</v>
      </c>
      <c r="J2086">
        <v>1431046325</v>
      </c>
      <c r="K2086" t="b">
        <v>0</v>
      </c>
      <c r="L2086">
        <v>35</v>
      </c>
      <c r="M2086" t="b">
        <v>1</v>
      </c>
      <c r="N2086" t="s">
        <v>8269</v>
      </c>
      <c r="O2086" s="17">
        <f t="shared" si="132"/>
        <v>106</v>
      </c>
      <c r="P2086">
        <f t="shared" si="133"/>
        <v>60.29</v>
      </c>
      <c r="Q2086" s="12" t="s">
        <v>8315</v>
      </c>
      <c r="R2086" t="s">
        <v>8316</v>
      </c>
      <c r="S2086" s="15">
        <f t="shared" si="134"/>
        <v>42132.036168981482</v>
      </c>
      <c r="T2086" s="15">
        <f t="shared" si="135"/>
        <v>42186.290972222225</v>
      </c>
    </row>
    <row r="2087" spans="1:20" ht="64" x14ac:dyDescent="0.2">
      <c r="A2087">
        <v>3407</v>
      </c>
      <c r="B2087" s="3" t="s">
        <v>3406</v>
      </c>
      <c r="C2087" s="3" t="s">
        <v>7517</v>
      </c>
      <c r="D2087" s="6">
        <v>2000</v>
      </c>
      <c r="E2087" s="8">
        <v>2142</v>
      </c>
      <c r="F2087" t="s">
        <v>8218</v>
      </c>
      <c r="G2087" t="s">
        <v>8224</v>
      </c>
      <c r="H2087" t="s">
        <v>8246</v>
      </c>
      <c r="I2087">
        <v>1404641289</v>
      </c>
      <c r="J2087">
        <v>1402049289</v>
      </c>
      <c r="K2087" t="b">
        <v>0</v>
      </c>
      <c r="L2087">
        <v>67</v>
      </c>
      <c r="M2087" t="b">
        <v>1</v>
      </c>
      <c r="N2087" t="s">
        <v>8269</v>
      </c>
      <c r="O2087" s="17">
        <f t="shared" si="132"/>
        <v>107</v>
      </c>
      <c r="P2087">
        <f t="shared" si="133"/>
        <v>31.97</v>
      </c>
      <c r="Q2087" s="12" t="s">
        <v>8315</v>
      </c>
      <c r="R2087" t="s">
        <v>8316</v>
      </c>
      <c r="S2087" s="15">
        <f t="shared" si="134"/>
        <v>41796.422326388885</v>
      </c>
      <c r="T2087" s="15">
        <f t="shared" si="135"/>
        <v>41826.422326388885</v>
      </c>
    </row>
    <row r="2088" spans="1:20" ht="48" x14ac:dyDescent="0.2">
      <c r="A2088">
        <v>3817</v>
      </c>
      <c r="B2088" s="3" t="s">
        <v>3814</v>
      </c>
      <c r="C2088" s="3" t="s">
        <v>7927</v>
      </c>
      <c r="D2088" s="6">
        <v>2000</v>
      </c>
      <c r="E2088" s="8">
        <v>2145</v>
      </c>
      <c r="F2088" t="s">
        <v>8218</v>
      </c>
      <c r="G2088" t="s">
        <v>8223</v>
      </c>
      <c r="H2088" t="s">
        <v>8245</v>
      </c>
      <c r="I2088">
        <v>1445659140</v>
      </c>
      <c r="J2088">
        <v>1444236216</v>
      </c>
      <c r="K2088" t="b">
        <v>0</v>
      </c>
      <c r="L2088">
        <v>20</v>
      </c>
      <c r="M2088" t="b">
        <v>1</v>
      </c>
      <c r="N2088" t="s">
        <v>8269</v>
      </c>
      <c r="O2088" s="17">
        <f t="shared" si="132"/>
        <v>107</v>
      </c>
      <c r="P2088">
        <f t="shared" si="133"/>
        <v>107.25</v>
      </c>
      <c r="Q2088" s="12" t="s">
        <v>8315</v>
      </c>
      <c r="R2088" t="s">
        <v>8316</v>
      </c>
      <c r="S2088" s="15">
        <f t="shared" si="134"/>
        <v>42284.69694444444</v>
      </c>
      <c r="T2088" s="15">
        <f t="shared" si="135"/>
        <v>42301.165972222225</v>
      </c>
    </row>
    <row r="2089" spans="1:20" ht="48" x14ac:dyDescent="0.2">
      <c r="A2089">
        <v>2792</v>
      </c>
      <c r="B2089" s="3" t="s">
        <v>2792</v>
      </c>
      <c r="C2089" s="3" t="s">
        <v>6902</v>
      </c>
      <c r="D2089" s="6">
        <v>2000</v>
      </c>
      <c r="E2089" s="8">
        <v>2152</v>
      </c>
      <c r="F2089" t="s">
        <v>8218</v>
      </c>
      <c r="G2089" t="s">
        <v>8223</v>
      </c>
      <c r="H2089" t="s">
        <v>8245</v>
      </c>
      <c r="I2089">
        <v>1439357559</v>
      </c>
      <c r="J2089">
        <v>1435469559</v>
      </c>
      <c r="K2089" t="b">
        <v>0</v>
      </c>
      <c r="L2089">
        <v>24</v>
      </c>
      <c r="M2089" t="b">
        <v>1</v>
      </c>
      <c r="N2089" t="s">
        <v>8269</v>
      </c>
      <c r="O2089" s="17">
        <f t="shared" si="132"/>
        <v>108</v>
      </c>
      <c r="P2089">
        <f t="shared" si="133"/>
        <v>89.67</v>
      </c>
      <c r="Q2089" s="12" t="s">
        <v>8315</v>
      </c>
      <c r="R2089" t="s">
        <v>8316</v>
      </c>
      <c r="S2089" s="15">
        <f t="shared" si="134"/>
        <v>42183.231006944443</v>
      </c>
      <c r="T2089" s="15">
        <f t="shared" si="135"/>
        <v>42228.231006944443</v>
      </c>
    </row>
    <row r="2090" spans="1:20" ht="48" x14ac:dyDescent="0.2">
      <c r="A2090">
        <v>2826</v>
      </c>
      <c r="B2090" s="3" t="s">
        <v>2826</v>
      </c>
      <c r="C2090" s="3" t="s">
        <v>6936</v>
      </c>
      <c r="D2090" s="6">
        <v>2000</v>
      </c>
      <c r="E2090" s="8">
        <v>2155</v>
      </c>
      <c r="F2090" t="s">
        <v>8218</v>
      </c>
      <c r="G2090" t="s">
        <v>8223</v>
      </c>
      <c r="H2090" t="s">
        <v>8245</v>
      </c>
      <c r="I2090">
        <v>1436511600</v>
      </c>
      <c r="J2090">
        <v>1434415812</v>
      </c>
      <c r="K2090" t="b">
        <v>0</v>
      </c>
      <c r="L2090">
        <v>19</v>
      </c>
      <c r="M2090" t="b">
        <v>1</v>
      </c>
      <c r="N2090" t="s">
        <v>8269</v>
      </c>
      <c r="O2090" s="17">
        <f t="shared" si="132"/>
        <v>108</v>
      </c>
      <c r="P2090">
        <f t="shared" si="133"/>
        <v>113.42</v>
      </c>
      <c r="Q2090" s="12" t="s">
        <v>8315</v>
      </c>
      <c r="R2090" t="s">
        <v>8316</v>
      </c>
      <c r="S2090" s="15">
        <f t="shared" si="134"/>
        <v>42171.034861111111</v>
      </c>
      <c r="T2090" s="15">
        <f t="shared" si="135"/>
        <v>42195.291666666672</v>
      </c>
    </row>
    <row r="2091" spans="1:20" ht="48" x14ac:dyDescent="0.2">
      <c r="A2091">
        <v>3697</v>
      </c>
      <c r="B2091" s="3" t="s">
        <v>3694</v>
      </c>
      <c r="C2091" s="3" t="s">
        <v>7807</v>
      </c>
      <c r="D2091" s="6">
        <v>2000</v>
      </c>
      <c r="E2091" s="8">
        <v>2160</v>
      </c>
      <c r="F2091" t="s">
        <v>8218</v>
      </c>
      <c r="G2091" t="s">
        <v>8224</v>
      </c>
      <c r="H2091" t="s">
        <v>8246</v>
      </c>
      <c r="I2091">
        <v>1462878648</v>
      </c>
      <c r="J2091">
        <v>1461064248</v>
      </c>
      <c r="K2091" t="b">
        <v>0</v>
      </c>
      <c r="L2091">
        <v>30</v>
      </c>
      <c r="M2091" t="b">
        <v>1</v>
      </c>
      <c r="N2091" t="s">
        <v>8269</v>
      </c>
      <c r="O2091" s="17">
        <f t="shared" si="132"/>
        <v>108</v>
      </c>
      <c r="P2091">
        <f t="shared" si="133"/>
        <v>72</v>
      </c>
      <c r="Q2091" s="12" t="s">
        <v>8315</v>
      </c>
      <c r="R2091" t="s">
        <v>8316</v>
      </c>
      <c r="S2091" s="15">
        <f t="shared" si="134"/>
        <v>42479.465833333335</v>
      </c>
      <c r="T2091" s="15">
        <f t="shared" si="135"/>
        <v>42500.465833333335</v>
      </c>
    </row>
    <row r="2092" spans="1:20" ht="48" x14ac:dyDescent="0.2">
      <c r="A2092">
        <v>3430</v>
      </c>
      <c r="B2092" s="3" t="s">
        <v>3429</v>
      </c>
      <c r="C2092" s="3" t="s">
        <v>7540</v>
      </c>
      <c r="D2092" s="6">
        <v>2000</v>
      </c>
      <c r="E2092" s="8">
        <v>2170.9899999999998</v>
      </c>
      <c r="F2092" t="s">
        <v>8218</v>
      </c>
      <c r="G2092" t="s">
        <v>8224</v>
      </c>
      <c r="H2092" t="s">
        <v>8246</v>
      </c>
      <c r="I2092">
        <v>1406760101</v>
      </c>
      <c r="J2092">
        <v>1404168101</v>
      </c>
      <c r="K2092" t="b">
        <v>0</v>
      </c>
      <c r="L2092">
        <v>72</v>
      </c>
      <c r="M2092" t="b">
        <v>1</v>
      </c>
      <c r="N2092" t="s">
        <v>8269</v>
      </c>
      <c r="O2092" s="17">
        <f t="shared" si="132"/>
        <v>109</v>
      </c>
      <c r="P2092">
        <f t="shared" si="133"/>
        <v>30.15</v>
      </c>
      <c r="Q2092" s="12" t="s">
        <v>8315</v>
      </c>
      <c r="R2092" t="s">
        <v>8316</v>
      </c>
      <c r="S2092" s="15">
        <f t="shared" si="134"/>
        <v>41820.945613425924</v>
      </c>
      <c r="T2092" s="15">
        <f t="shared" si="135"/>
        <v>41850.945613425924</v>
      </c>
    </row>
    <row r="2093" spans="1:20" ht="48" x14ac:dyDescent="0.2">
      <c r="A2093">
        <v>3432</v>
      </c>
      <c r="B2093" s="3" t="s">
        <v>3431</v>
      </c>
      <c r="C2093" s="3" t="s">
        <v>7542</v>
      </c>
      <c r="D2093" s="6">
        <v>2000</v>
      </c>
      <c r="E2093" s="8">
        <v>2193</v>
      </c>
      <c r="F2093" t="s">
        <v>8218</v>
      </c>
      <c r="G2093" t="s">
        <v>8223</v>
      </c>
      <c r="H2093" t="s">
        <v>8245</v>
      </c>
      <c r="I2093">
        <v>1454709600</v>
      </c>
      <c r="J2093">
        <v>1452520614</v>
      </c>
      <c r="K2093" t="b">
        <v>0</v>
      </c>
      <c r="L2093">
        <v>42</v>
      </c>
      <c r="M2093" t="b">
        <v>1</v>
      </c>
      <c r="N2093" t="s">
        <v>8269</v>
      </c>
      <c r="O2093" s="17">
        <f t="shared" si="132"/>
        <v>110</v>
      </c>
      <c r="P2093">
        <f t="shared" si="133"/>
        <v>52.21</v>
      </c>
      <c r="Q2093" s="12" t="s">
        <v>8315</v>
      </c>
      <c r="R2093" t="s">
        <v>8316</v>
      </c>
      <c r="S2093" s="15">
        <f t="shared" si="134"/>
        <v>42380.581180555557</v>
      </c>
      <c r="T2093" s="15">
        <f t="shared" si="135"/>
        <v>42405.916666666672</v>
      </c>
    </row>
    <row r="2094" spans="1:20" ht="48" x14ac:dyDescent="0.2">
      <c r="A2094">
        <v>3679</v>
      </c>
      <c r="B2094" s="3" t="s">
        <v>3676</v>
      </c>
      <c r="C2094" s="3" t="s">
        <v>7789</v>
      </c>
      <c r="D2094" s="6">
        <v>2000</v>
      </c>
      <c r="E2094" s="8">
        <v>2202</v>
      </c>
      <c r="F2094" t="s">
        <v>8218</v>
      </c>
      <c r="G2094" t="s">
        <v>8223</v>
      </c>
      <c r="H2094" t="s">
        <v>8245</v>
      </c>
      <c r="I2094">
        <v>1404190740</v>
      </c>
      <c r="J2094">
        <v>1401214581</v>
      </c>
      <c r="K2094" t="b">
        <v>0</v>
      </c>
      <c r="L2094">
        <v>30</v>
      </c>
      <c r="M2094" t="b">
        <v>1</v>
      </c>
      <c r="N2094" t="s">
        <v>8269</v>
      </c>
      <c r="O2094" s="17">
        <f t="shared" si="132"/>
        <v>110</v>
      </c>
      <c r="P2094">
        <f t="shared" si="133"/>
        <v>73.400000000000006</v>
      </c>
      <c r="Q2094" s="12" t="s">
        <v>8315</v>
      </c>
      <c r="R2094" t="s">
        <v>8316</v>
      </c>
      <c r="S2094" s="15">
        <f t="shared" si="134"/>
        <v>41786.761354166665</v>
      </c>
      <c r="T2094" s="15">
        <f t="shared" si="135"/>
        <v>41821.207638888889</v>
      </c>
    </row>
    <row r="2095" spans="1:20" ht="48" x14ac:dyDescent="0.2">
      <c r="A2095">
        <v>3812</v>
      </c>
      <c r="B2095" s="3" t="s">
        <v>3809</v>
      </c>
      <c r="C2095" s="3" t="s">
        <v>7922</v>
      </c>
      <c r="D2095" s="6">
        <v>2000</v>
      </c>
      <c r="E2095" s="8">
        <v>2191</v>
      </c>
      <c r="F2095" t="s">
        <v>8218</v>
      </c>
      <c r="G2095" t="s">
        <v>8228</v>
      </c>
      <c r="H2095" t="s">
        <v>8250</v>
      </c>
      <c r="I2095">
        <v>1433131140</v>
      </c>
      <c r="J2095">
        <v>1429120908</v>
      </c>
      <c r="K2095" t="b">
        <v>0</v>
      </c>
      <c r="L2095">
        <v>11</v>
      </c>
      <c r="M2095" t="b">
        <v>1</v>
      </c>
      <c r="N2095" t="s">
        <v>8269</v>
      </c>
      <c r="O2095" s="17">
        <f t="shared" si="132"/>
        <v>110</v>
      </c>
      <c r="P2095">
        <f t="shared" si="133"/>
        <v>199.18</v>
      </c>
      <c r="Q2095" s="12" t="s">
        <v>8315</v>
      </c>
      <c r="R2095" t="s">
        <v>8316</v>
      </c>
      <c r="S2095" s="15">
        <f t="shared" si="134"/>
        <v>42109.751250000001</v>
      </c>
      <c r="T2095" s="15">
        <f t="shared" si="135"/>
        <v>42156.165972222225</v>
      </c>
    </row>
    <row r="2096" spans="1:20" ht="48" x14ac:dyDescent="0.2">
      <c r="A2096">
        <v>3657</v>
      </c>
      <c r="B2096" s="3" t="s">
        <v>3654</v>
      </c>
      <c r="C2096" s="3" t="s">
        <v>7767</v>
      </c>
      <c r="D2096" s="6">
        <v>2000</v>
      </c>
      <c r="E2096" s="8">
        <v>2215</v>
      </c>
      <c r="F2096" t="s">
        <v>8218</v>
      </c>
      <c r="G2096" t="s">
        <v>8231</v>
      </c>
      <c r="H2096" t="s">
        <v>8252</v>
      </c>
      <c r="I2096">
        <v>1464817320</v>
      </c>
      <c r="J2096">
        <v>1462806419</v>
      </c>
      <c r="K2096" t="b">
        <v>0</v>
      </c>
      <c r="L2096">
        <v>20</v>
      </c>
      <c r="M2096" t="b">
        <v>1</v>
      </c>
      <c r="N2096" t="s">
        <v>8269</v>
      </c>
      <c r="O2096" s="17">
        <f t="shared" si="132"/>
        <v>111</v>
      </c>
      <c r="P2096">
        <f t="shared" si="133"/>
        <v>110.75</v>
      </c>
      <c r="Q2096" s="12" t="s">
        <v>8315</v>
      </c>
      <c r="R2096" t="s">
        <v>8316</v>
      </c>
      <c r="S2096" s="15">
        <f t="shared" si="134"/>
        <v>42499.629849537043</v>
      </c>
      <c r="T2096" s="15">
        <f t="shared" si="135"/>
        <v>42522.904166666667</v>
      </c>
    </row>
    <row r="2097" spans="1:20" ht="32" x14ac:dyDescent="0.2">
      <c r="A2097">
        <v>3170</v>
      </c>
      <c r="B2097" s="3" t="s">
        <v>3170</v>
      </c>
      <c r="C2097" s="3" t="s">
        <v>7280</v>
      </c>
      <c r="D2097" s="6">
        <v>2000</v>
      </c>
      <c r="E2097" s="8">
        <v>2245</v>
      </c>
      <c r="F2097" t="s">
        <v>8218</v>
      </c>
      <c r="G2097" t="s">
        <v>8223</v>
      </c>
      <c r="H2097" t="s">
        <v>8245</v>
      </c>
      <c r="I2097">
        <v>1404273600</v>
      </c>
      <c r="J2097">
        <v>1401414944</v>
      </c>
      <c r="K2097" t="b">
        <v>1</v>
      </c>
      <c r="L2097">
        <v>71</v>
      </c>
      <c r="M2097" t="b">
        <v>1</v>
      </c>
      <c r="N2097" t="s">
        <v>8269</v>
      </c>
      <c r="O2097" s="17">
        <f t="shared" si="132"/>
        <v>112</v>
      </c>
      <c r="P2097">
        <f t="shared" si="133"/>
        <v>31.62</v>
      </c>
      <c r="Q2097" s="12" t="s">
        <v>8315</v>
      </c>
      <c r="R2097" t="s">
        <v>8316</v>
      </c>
      <c r="S2097" s="15">
        <f t="shared" si="134"/>
        <v>41789.080370370371</v>
      </c>
      <c r="T2097" s="15">
        <f t="shared" si="135"/>
        <v>41822.166666666664</v>
      </c>
    </row>
    <row r="2098" spans="1:20" ht="48" x14ac:dyDescent="0.2">
      <c r="A2098">
        <v>3478</v>
      </c>
      <c r="B2098" s="3" t="s">
        <v>3477</v>
      </c>
      <c r="C2098" s="3" t="s">
        <v>7588</v>
      </c>
      <c r="D2098" s="6">
        <v>2000</v>
      </c>
      <c r="E2098" s="8">
        <v>2257</v>
      </c>
      <c r="F2098" t="s">
        <v>8218</v>
      </c>
      <c r="G2098" t="s">
        <v>8223</v>
      </c>
      <c r="H2098" t="s">
        <v>8245</v>
      </c>
      <c r="I2098">
        <v>1426539600</v>
      </c>
      <c r="J2098">
        <v>1424296822</v>
      </c>
      <c r="K2098" t="b">
        <v>0</v>
      </c>
      <c r="L2098">
        <v>57</v>
      </c>
      <c r="M2098" t="b">
        <v>1</v>
      </c>
      <c r="N2098" t="s">
        <v>8269</v>
      </c>
      <c r="O2098" s="17">
        <f t="shared" si="132"/>
        <v>113</v>
      </c>
      <c r="P2098">
        <f t="shared" si="133"/>
        <v>39.6</v>
      </c>
      <c r="Q2098" s="12" t="s">
        <v>8315</v>
      </c>
      <c r="R2098" t="s">
        <v>8316</v>
      </c>
      <c r="S2098" s="15">
        <f t="shared" si="134"/>
        <v>42053.916921296302</v>
      </c>
      <c r="T2098" s="15">
        <f t="shared" si="135"/>
        <v>42079.875</v>
      </c>
    </row>
    <row r="2099" spans="1:20" ht="48" x14ac:dyDescent="0.2">
      <c r="A2099">
        <v>3570</v>
      </c>
      <c r="B2099" s="3" t="s">
        <v>3569</v>
      </c>
      <c r="C2099" s="3" t="s">
        <v>7680</v>
      </c>
      <c r="D2099" s="6">
        <v>2000</v>
      </c>
      <c r="E2099" s="8">
        <v>2287</v>
      </c>
      <c r="F2099" t="s">
        <v>8218</v>
      </c>
      <c r="G2099" t="s">
        <v>8223</v>
      </c>
      <c r="H2099" t="s">
        <v>8245</v>
      </c>
      <c r="I2099">
        <v>1420009200</v>
      </c>
      <c r="J2099">
        <v>1417593483</v>
      </c>
      <c r="K2099" t="b">
        <v>0</v>
      </c>
      <c r="L2099">
        <v>26</v>
      </c>
      <c r="M2099" t="b">
        <v>1</v>
      </c>
      <c r="N2099" t="s">
        <v>8269</v>
      </c>
      <c r="O2099" s="17">
        <f t="shared" si="132"/>
        <v>114</v>
      </c>
      <c r="P2099">
        <f t="shared" si="133"/>
        <v>87.96</v>
      </c>
      <c r="Q2099" s="12" t="s">
        <v>8315</v>
      </c>
      <c r="R2099" t="s">
        <v>8316</v>
      </c>
      <c r="S2099" s="15">
        <f t="shared" si="134"/>
        <v>41976.331979166673</v>
      </c>
      <c r="T2099" s="15">
        <f t="shared" si="135"/>
        <v>42004.291666666672</v>
      </c>
    </row>
    <row r="2100" spans="1:20" ht="48" x14ac:dyDescent="0.2">
      <c r="A2100">
        <v>3172</v>
      </c>
      <c r="B2100" s="3" t="s">
        <v>3172</v>
      </c>
      <c r="C2100" s="3" t="s">
        <v>7282</v>
      </c>
      <c r="D2100" s="6">
        <v>2000</v>
      </c>
      <c r="E2100" s="8">
        <v>2300</v>
      </c>
      <c r="F2100" t="s">
        <v>8218</v>
      </c>
      <c r="G2100" t="s">
        <v>8223</v>
      </c>
      <c r="H2100" t="s">
        <v>8245</v>
      </c>
      <c r="I2100">
        <v>1329240668</v>
      </c>
      <c r="J2100">
        <v>1326648668</v>
      </c>
      <c r="K2100" t="b">
        <v>1</v>
      </c>
      <c r="L2100">
        <v>29</v>
      </c>
      <c r="M2100" t="b">
        <v>1</v>
      </c>
      <c r="N2100" t="s">
        <v>8269</v>
      </c>
      <c r="O2100" s="17">
        <f t="shared" si="132"/>
        <v>115</v>
      </c>
      <c r="P2100">
        <f t="shared" si="133"/>
        <v>79.31</v>
      </c>
      <c r="Q2100" s="12" t="s">
        <v>8315</v>
      </c>
      <c r="R2100" t="s">
        <v>8316</v>
      </c>
      <c r="S2100" s="15">
        <f t="shared" si="134"/>
        <v>40923.729953703703</v>
      </c>
      <c r="T2100" s="15">
        <f t="shared" si="135"/>
        <v>40953.729953703703</v>
      </c>
    </row>
    <row r="2101" spans="1:20" ht="96" x14ac:dyDescent="0.2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 s="17">
        <f t="shared" si="132"/>
        <v>100</v>
      </c>
      <c r="P2101">
        <f t="shared" si="133"/>
        <v>215.25</v>
      </c>
      <c r="Q2101" s="12" t="s">
        <v>8315</v>
      </c>
      <c r="R2101" t="s">
        <v>8357</v>
      </c>
      <c r="S2101" s="15">
        <f t="shared" si="134"/>
        <v>42016.981574074074</v>
      </c>
      <c r="T2101" s="15">
        <f t="shared" si="135"/>
        <v>42045.332638888889</v>
      </c>
    </row>
    <row r="2102" spans="1:20" ht="48" x14ac:dyDescent="0.2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 s="17">
        <f t="shared" si="132"/>
        <v>100</v>
      </c>
      <c r="P2102">
        <f t="shared" si="133"/>
        <v>166.67</v>
      </c>
      <c r="Q2102" s="12" t="s">
        <v>8315</v>
      </c>
      <c r="R2102" t="s">
        <v>8357</v>
      </c>
      <c r="S2102" s="15">
        <f t="shared" si="134"/>
        <v>42173.466863425929</v>
      </c>
      <c r="T2102" s="15">
        <f t="shared" si="135"/>
        <v>42226.958333333328</v>
      </c>
    </row>
    <row r="2103" spans="1:20" ht="32" x14ac:dyDescent="0.2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 s="17">
        <f t="shared" si="132"/>
        <v>100</v>
      </c>
      <c r="P2103">
        <f t="shared" si="133"/>
        <v>64.94</v>
      </c>
      <c r="Q2103" s="12" t="s">
        <v>8315</v>
      </c>
      <c r="R2103" t="s">
        <v>8357</v>
      </c>
      <c r="S2103" s="15">
        <f t="shared" si="134"/>
        <v>42065.750300925924</v>
      </c>
      <c r="T2103" s="15">
        <f t="shared" si="135"/>
        <v>42095.708634259259</v>
      </c>
    </row>
    <row r="2104" spans="1:20" ht="48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7">
        <f t="shared" si="132"/>
        <v>100</v>
      </c>
      <c r="P2104">
        <f t="shared" si="133"/>
        <v>55.56</v>
      </c>
      <c r="Q2104" s="12" t="s">
        <v>8315</v>
      </c>
      <c r="R2104" t="s">
        <v>8357</v>
      </c>
      <c r="S2104" s="15">
        <f t="shared" si="134"/>
        <v>42499.842962962968</v>
      </c>
      <c r="T2104" s="15">
        <f t="shared" si="135"/>
        <v>42519.024999999994</v>
      </c>
    </row>
    <row r="2105" spans="1:20" ht="48" x14ac:dyDescent="0.2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 s="17">
        <f t="shared" si="132"/>
        <v>100</v>
      </c>
      <c r="P2105">
        <f t="shared" si="133"/>
        <v>73.33</v>
      </c>
      <c r="Q2105" s="12" t="s">
        <v>8315</v>
      </c>
      <c r="R2105" t="s">
        <v>8357</v>
      </c>
      <c r="S2105" s="15">
        <f t="shared" si="134"/>
        <v>42445.598136574074</v>
      </c>
      <c r="T2105" s="15">
        <f t="shared" si="135"/>
        <v>42475.598136574074</v>
      </c>
    </row>
    <row r="2106" spans="1:20" ht="48" x14ac:dyDescent="0.2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 s="17">
        <f t="shared" si="132"/>
        <v>100</v>
      </c>
      <c r="P2106">
        <f t="shared" si="133"/>
        <v>100</v>
      </c>
      <c r="Q2106" s="12" t="s">
        <v>8315</v>
      </c>
      <c r="R2106" t="s">
        <v>8357</v>
      </c>
      <c r="S2106" s="15">
        <f t="shared" si="134"/>
        <v>42138.930671296301</v>
      </c>
      <c r="T2106" s="15">
        <f t="shared" si="135"/>
        <v>42168.930671296301</v>
      </c>
    </row>
    <row r="2107" spans="1:20" ht="48" x14ac:dyDescent="0.2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 s="17">
        <f t="shared" si="132"/>
        <v>100</v>
      </c>
      <c r="P2107">
        <f t="shared" si="133"/>
        <v>100</v>
      </c>
      <c r="Q2107" s="12" t="s">
        <v>8315</v>
      </c>
      <c r="R2107" t="s">
        <v>8357</v>
      </c>
      <c r="S2107" s="15">
        <f t="shared" si="134"/>
        <v>42087.792303240742</v>
      </c>
      <c r="T2107" s="15">
        <f t="shared" si="135"/>
        <v>42103.792303240742</v>
      </c>
    </row>
    <row r="2108" spans="1:20" ht="48" x14ac:dyDescent="0.2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 s="17">
        <f t="shared" si="132"/>
        <v>100</v>
      </c>
      <c r="P2108">
        <f t="shared" si="133"/>
        <v>143.21</v>
      </c>
      <c r="Q2108" s="12" t="s">
        <v>8315</v>
      </c>
      <c r="R2108" t="s">
        <v>8357</v>
      </c>
      <c r="S2108" s="15">
        <f t="shared" si="134"/>
        <v>42075.942627314813</v>
      </c>
      <c r="T2108" s="15">
        <f t="shared" si="135"/>
        <v>42103.166666666672</v>
      </c>
    </row>
    <row r="2109" spans="1:20" ht="48" x14ac:dyDescent="0.2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 s="17">
        <f t="shared" si="132"/>
        <v>100</v>
      </c>
      <c r="P2109">
        <f t="shared" si="133"/>
        <v>35.1</v>
      </c>
      <c r="Q2109" s="12" t="s">
        <v>8315</v>
      </c>
      <c r="R2109" t="s">
        <v>8357</v>
      </c>
      <c r="S2109" s="15">
        <f t="shared" si="134"/>
        <v>42167.534791666665</v>
      </c>
      <c r="T2109" s="15">
        <f t="shared" si="135"/>
        <v>42196.165972222225</v>
      </c>
    </row>
    <row r="2110" spans="1:20" ht="48" x14ac:dyDescent="0.2">
      <c r="A2110">
        <v>3313</v>
      </c>
      <c r="B2110" s="3" t="s">
        <v>3313</v>
      </c>
      <c r="C2110" s="3" t="s">
        <v>7423</v>
      </c>
      <c r="D2110" s="6">
        <v>2000</v>
      </c>
      <c r="E2110" s="8">
        <v>2321</v>
      </c>
      <c r="F2110" t="s">
        <v>8218</v>
      </c>
      <c r="G2110" t="s">
        <v>8223</v>
      </c>
      <c r="H2110" t="s">
        <v>8245</v>
      </c>
      <c r="I2110">
        <v>1453856400</v>
      </c>
      <c r="J2110">
        <v>1452664317</v>
      </c>
      <c r="K2110" t="b">
        <v>0</v>
      </c>
      <c r="L2110">
        <v>29</v>
      </c>
      <c r="M2110" t="b">
        <v>1</v>
      </c>
      <c r="N2110" t="s">
        <v>8269</v>
      </c>
      <c r="O2110" s="17">
        <f t="shared" si="132"/>
        <v>116</v>
      </c>
      <c r="P2110">
        <f t="shared" si="133"/>
        <v>80.03</v>
      </c>
      <c r="Q2110" s="12" t="s">
        <v>8315</v>
      </c>
      <c r="R2110" t="s">
        <v>8316</v>
      </c>
      <c r="S2110" s="15">
        <f t="shared" si="134"/>
        <v>42382.244409722218</v>
      </c>
      <c r="T2110" s="15">
        <f t="shared" si="135"/>
        <v>42396.041666666672</v>
      </c>
    </row>
    <row r="2111" spans="1:20" ht="48" x14ac:dyDescent="0.2">
      <c r="A2111">
        <v>3347</v>
      </c>
      <c r="B2111" s="3" t="s">
        <v>3347</v>
      </c>
      <c r="C2111" s="3" t="s">
        <v>7457</v>
      </c>
      <c r="D2111" s="6">
        <v>2000</v>
      </c>
      <c r="E2111" s="8">
        <v>2389</v>
      </c>
      <c r="F2111" t="s">
        <v>8218</v>
      </c>
      <c r="G2111" t="s">
        <v>8224</v>
      </c>
      <c r="H2111" t="s">
        <v>8246</v>
      </c>
      <c r="I2111">
        <v>1462741200</v>
      </c>
      <c r="J2111">
        <v>1461503654</v>
      </c>
      <c r="K2111" t="b">
        <v>0</v>
      </c>
      <c r="L2111">
        <v>22</v>
      </c>
      <c r="M2111" t="b">
        <v>1</v>
      </c>
      <c r="N2111" t="s">
        <v>8269</v>
      </c>
      <c r="O2111" s="17">
        <f t="shared" si="132"/>
        <v>119</v>
      </c>
      <c r="P2111">
        <f t="shared" si="133"/>
        <v>108.59</v>
      </c>
      <c r="Q2111" s="12" t="s">
        <v>8315</v>
      </c>
      <c r="R2111" t="s">
        <v>8316</v>
      </c>
      <c r="S2111" s="15">
        <f t="shared" si="134"/>
        <v>42484.551550925928</v>
      </c>
      <c r="T2111" s="15">
        <f t="shared" si="135"/>
        <v>42498.875</v>
      </c>
    </row>
    <row r="2112" spans="1:20" ht="48" x14ac:dyDescent="0.2">
      <c r="A2112">
        <v>2827</v>
      </c>
      <c r="B2112" s="3" t="s">
        <v>2827</v>
      </c>
      <c r="C2112" s="3" t="s">
        <v>6937</v>
      </c>
      <c r="D2112" s="6">
        <v>2000</v>
      </c>
      <c r="E2112" s="8">
        <v>2405</v>
      </c>
      <c r="F2112" t="s">
        <v>8218</v>
      </c>
      <c r="G2112" t="s">
        <v>8223</v>
      </c>
      <c r="H2112" t="s">
        <v>8245</v>
      </c>
      <c r="I2112">
        <v>1464971400</v>
      </c>
      <c r="J2112">
        <v>1462379066</v>
      </c>
      <c r="K2112" t="b">
        <v>0</v>
      </c>
      <c r="L2112">
        <v>23</v>
      </c>
      <c r="M2112" t="b">
        <v>1</v>
      </c>
      <c r="N2112" t="s">
        <v>8269</v>
      </c>
      <c r="O2112" s="17">
        <f t="shared" si="132"/>
        <v>120</v>
      </c>
      <c r="P2112">
        <f t="shared" si="133"/>
        <v>104.57</v>
      </c>
      <c r="Q2112" s="12" t="s">
        <v>8315</v>
      </c>
      <c r="R2112" t="s">
        <v>8316</v>
      </c>
      <c r="S2112" s="15">
        <f t="shared" si="134"/>
        <v>42494.683634259258</v>
      </c>
      <c r="T2112" s="15">
        <f t="shared" si="135"/>
        <v>42524.6875</v>
      </c>
    </row>
    <row r="2113" spans="1:20" ht="48" x14ac:dyDescent="0.2">
      <c r="A2113">
        <v>2838</v>
      </c>
      <c r="B2113" s="3" t="s">
        <v>2838</v>
      </c>
      <c r="C2113" s="3" t="s">
        <v>6948</v>
      </c>
      <c r="D2113" s="6">
        <v>2000</v>
      </c>
      <c r="E2113" s="8">
        <v>2405</v>
      </c>
      <c r="F2113" t="s">
        <v>8218</v>
      </c>
      <c r="G2113" t="s">
        <v>8223</v>
      </c>
      <c r="H2113" t="s">
        <v>8245</v>
      </c>
      <c r="I2113">
        <v>1407967200</v>
      </c>
      <c r="J2113">
        <v>1406039696</v>
      </c>
      <c r="K2113" t="b">
        <v>0</v>
      </c>
      <c r="L2113">
        <v>54</v>
      </c>
      <c r="M2113" t="b">
        <v>1</v>
      </c>
      <c r="N2113" t="s">
        <v>8269</v>
      </c>
      <c r="O2113" s="17">
        <f t="shared" si="132"/>
        <v>120</v>
      </c>
      <c r="P2113">
        <f t="shared" si="133"/>
        <v>44.54</v>
      </c>
      <c r="Q2113" s="12" t="s">
        <v>8315</v>
      </c>
      <c r="R2113" t="s">
        <v>8316</v>
      </c>
      <c r="S2113" s="15">
        <f t="shared" si="134"/>
        <v>41842.607592592591</v>
      </c>
      <c r="T2113" s="15">
        <f t="shared" si="135"/>
        <v>41864.916666666664</v>
      </c>
    </row>
    <row r="2114" spans="1:20" ht="48" x14ac:dyDescent="0.2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 s="17">
        <f t="shared" si="132"/>
        <v>101</v>
      </c>
      <c r="P2114">
        <f t="shared" si="133"/>
        <v>159.82</v>
      </c>
      <c r="Q2114" s="12" t="s">
        <v>8308</v>
      </c>
      <c r="R2114" t="s">
        <v>8309</v>
      </c>
      <c r="S2114" s="15">
        <f t="shared" si="134"/>
        <v>42516.047071759262</v>
      </c>
      <c r="T2114" s="15">
        <f t="shared" si="135"/>
        <v>42556.047071759262</v>
      </c>
    </row>
    <row r="2115" spans="1:20" ht="48" x14ac:dyDescent="0.2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 s="17">
        <f t="shared" si="132"/>
        <v>101</v>
      </c>
      <c r="P2115">
        <f t="shared" si="133"/>
        <v>158.68</v>
      </c>
      <c r="Q2115" s="12" t="s">
        <v>8308</v>
      </c>
      <c r="R2115" t="s">
        <v>8309</v>
      </c>
      <c r="S2115" s="15">
        <f t="shared" si="134"/>
        <v>41780.068043981482</v>
      </c>
      <c r="T2115" s="15">
        <f t="shared" si="135"/>
        <v>41815.068043981482</v>
      </c>
    </row>
    <row r="2116" spans="1:20" ht="32" x14ac:dyDescent="0.2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 s="17">
        <f t="shared" si="132"/>
        <v>101</v>
      </c>
      <c r="P2116">
        <f t="shared" si="133"/>
        <v>147.71</v>
      </c>
      <c r="Q2116" s="12" t="s">
        <v>8308</v>
      </c>
      <c r="R2116" t="s">
        <v>8309</v>
      </c>
      <c r="S2116" s="15">
        <f t="shared" si="134"/>
        <v>41808.02648148148</v>
      </c>
      <c r="T2116" s="15">
        <f t="shared" si="135"/>
        <v>41833.582638888889</v>
      </c>
    </row>
    <row r="2117" spans="1:20" ht="48" x14ac:dyDescent="0.2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 s="17">
        <f t="shared" si="132"/>
        <v>101</v>
      </c>
      <c r="P2117">
        <f t="shared" si="133"/>
        <v>41.94</v>
      </c>
      <c r="Q2117" s="12" t="s">
        <v>8308</v>
      </c>
      <c r="R2117" t="s">
        <v>8309</v>
      </c>
      <c r="S2117" s="15">
        <f t="shared" si="134"/>
        <v>41917.731736111113</v>
      </c>
      <c r="T2117" s="15">
        <f t="shared" si="135"/>
        <v>41947.773402777777</v>
      </c>
    </row>
    <row r="2118" spans="1:20" ht="48" x14ac:dyDescent="0.2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 s="17">
        <f t="shared" si="132"/>
        <v>101</v>
      </c>
      <c r="P2118">
        <f t="shared" si="133"/>
        <v>76.45</v>
      </c>
      <c r="Q2118" s="12" t="s">
        <v>8308</v>
      </c>
      <c r="R2118" t="s">
        <v>8309</v>
      </c>
      <c r="S2118" s="15">
        <f t="shared" si="134"/>
        <v>41842.292997685188</v>
      </c>
      <c r="T2118" s="15">
        <f t="shared" si="135"/>
        <v>41872.292997685188</v>
      </c>
    </row>
    <row r="2119" spans="1:20" ht="48" x14ac:dyDescent="0.2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 s="17">
        <f t="shared" si="132"/>
        <v>101</v>
      </c>
      <c r="P2119">
        <f t="shared" si="133"/>
        <v>126.69</v>
      </c>
      <c r="Q2119" s="12" t="s">
        <v>8308</v>
      </c>
      <c r="R2119" t="s">
        <v>8309</v>
      </c>
      <c r="S2119" s="15">
        <f t="shared" si="134"/>
        <v>41789.21398148148</v>
      </c>
      <c r="T2119" s="15">
        <f t="shared" si="135"/>
        <v>41809.166666666664</v>
      </c>
    </row>
    <row r="2120" spans="1:20" ht="48" x14ac:dyDescent="0.2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 s="17">
        <f t="shared" si="132"/>
        <v>101</v>
      </c>
      <c r="P2120">
        <f t="shared" si="133"/>
        <v>194.23</v>
      </c>
      <c r="Q2120" s="12" t="s">
        <v>8308</v>
      </c>
      <c r="R2120" t="s">
        <v>8309</v>
      </c>
      <c r="S2120" s="15">
        <f t="shared" si="134"/>
        <v>42333.713206018518</v>
      </c>
      <c r="T2120" s="15">
        <f t="shared" si="135"/>
        <v>42363.713206018518</v>
      </c>
    </row>
    <row r="2121" spans="1:20" ht="16" x14ac:dyDescent="0.2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 s="17">
        <f t="shared" si="132"/>
        <v>101</v>
      </c>
      <c r="P2121">
        <f t="shared" si="133"/>
        <v>186.11</v>
      </c>
      <c r="Q2121" s="12" t="s">
        <v>8308</v>
      </c>
      <c r="R2121" t="s">
        <v>8310</v>
      </c>
      <c r="S2121" s="15">
        <f t="shared" si="134"/>
        <v>40987.776631944449</v>
      </c>
      <c r="T2121" s="15">
        <f t="shared" si="135"/>
        <v>41001.776631944449</v>
      </c>
    </row>
    <row r="2122" spans="1:20" ht="48" x14ac:dyDescent="0.2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 s="17">
        <f t="shared" si="132"/>
        <v>101</v>
      </c>
      <c r="P2122">
        <f t="shared" si="133"/>
        <v>589.95000000000005</v>
      </c>
      <c r="Q2122" s="12" t="s">
        <v>8308</v>
      </c>
      <c r="R2122" t="s">
        <v>8313</v>
      </c>
      <c r="S2122" s="15">
        <f t="shared" si="134"/>
        <v>40870.774409722224</v>
      </c>
      <c r="T2122" s="15">
        <f t="shared" si="135"/>
        <v>40915.774409722224</v>
      </c>
    </row>
    <row r="2123" spans="1:20" ht="48" x14ac:dyDescent="0.2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 s="17">
        <f t="shared" si="132"/>
        <v>101</v>
      </c>
      <c r="P2123">
        <f t="shared" si="133"/>
        <v>215.86</v>
      </c>
      <c r="Q2123" s="12" t="s">
        <v>8308</v>
      </c>
      <c r="R2123" t="s">
        <v>8313</v>
      </c>
      <c r="S2123" s="15">
        <f t="shared" si="134"/>
        <v>40924.650868055556</v>
      </c>
      <c r="T2123" s="15">
        <f t="shared" si="135"/>
        <v>40954.650868055556</v>
      </c>
    </row>
    <row r="2124" spans="1:20" ht="48" x14ac:dyDescent="0.2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 s="17">
        <f t="shared" si="132"/>
        <v>101</v>
      </c>
      <c r="P2124">
        <f t="shared" si="133"/>
        <v>254.39</v>
      </c>
      <c r="Q2124" s="12" t="s">
        <v>8308</v>
      </c>
      <c r="R2124" t="s">
        <v>8313</v>
      </c>
      <c r="S2124" s="15">
        <f t="shared" si="134"/>
        <v>40194.920046296298</v>
      </c>
      <c r="T2124" s="15">
        <f t="shared" si="135"/>
        <v>40231.916666666664</v>
      </c>
    </row>
    <row r="2125" spans="1:20" ht="48" x14ac:dyDescent="0.2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17">
        <f t="shared" si="132"/>
        <v>101</v>
      </c>
      <c r="P2125">
        <f t="shared" si="133"/>
        <v>201.22</v>
      </c>
      <c r="Q2125" s="12" t="s">
        <v>8308</v>
      </c>
      <c r="R2125" t="s">
        <v>8313</v>
      </c>
      <c r="S2125" s="15">
        <f t="shared" si="134"/>
        <v>41719.667986111112</v>
      </c>
      <c r="T2125" s="15">
        <f t="shared" si="135"/>
        <v>41749.667986111112</v>
      </c>
    </row>
    <row r="2126" spans="1:20" ht="48" x14ac:dyDescent="0.2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 s="17">
        <f t="shared" si="132"/>
        <v>101</v>
      </c>
      <c r="P2126">
        <f t="shared" si="133"/>
        <v>141.75</v>
      </c>
      <c r="Q2126" s="12" t="s">
        <v>8308</v>
      </c>
      <c r="R2126" t="s">
        <v>8313</v>
      </c>
      <c r="S2126" s="15">
        <f t="shared" si="134"/>
        <v>42089.72802083334</v>
      </c>
      <c r="T2126" s="15">
        <f t="shared" si="135"/>
        <v>42125.165972222225</v>
      </c>
    </row>
    <row r="2127" spans="1:20" ht="48" x14ac:dyDescent="0.2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 s="17">
        <f t="shared" si="132"/>
        <v>101</v>
      </c>
      <c r="P2127">
        <f t="shared" si="133"/>
        <v>200.89</v>
      </c>
      <c r="Q2127" s="12" t="s">
        <v>8308</v>
      </c>
      <c r="R2127" t="s">
        <v>8313</v>
      </c>
      <c r="S2127" s="15">
        <f t="shared" si="134"/>
        <v>41113.77238425926</v>
      </c>
      <c r="T2127" s="15">
        <f t="shared" si="135"/>
        <v>41143.77238425926</v>
      </c>
    </row>
    <row r="2128" spans="1:20" ht="32" x14ac:dyDescent="0.2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17">
        <f t="shared" si="132"/>
        <v>101</v>
      </c>
      <c r="P2128">
        <f t="shared" si="133"/>
        <v>95.7</v>
      </c>
      <c r="Q2128" s="12" t="s">
        <v>8308</v>
      </c>
      <c r="R2128" t="s">
        <v>8313</v>
      </c>
      <c r="S2128" s="15">
        <f t="shared" si="134"/>
        <v>41589.676886574074</v>
      </c>
      <c r="T2128" s="15">
        <f t="shared" si="135"/>
        <v>41619.676886574074</v>
      </c>
    </row>
    <row r="2129" spans="1:20" ht="48" x14ac:dyDescent="0.2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 s="17">
        <f t="shared" si="132"/>
        <v>101</v>
      </c>
      <c r="P2129">
        <f t="shared" si="133"/>
        <v>146.65</v>
      </c>
      <c r="Q2129" s="12" t="s">
        <v>8308</v>
      </c>
      <c r="R2129" t="s">
        <v>8313</v>
      </c>
      <c r="S2129" s="15">
        <f t="shared" si="134"/>
        <v>42101.682372685187</v>
      </c>
      <c r="T2129" s="15">
        <f t="shared" si="135"/>
        <v>42139.791666666672</v>
      </c>
    </row>
    <row r="2130" spans="1:20" ht="48" x14ac:dyDescent="0.2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 s="17">
        <f t="shared" si="132"/>
        <v>101</v>
      </c>
      <c r="P2130">
        <f t="shared" si="133"/>
        <v>97.9</v>
      </c>
      <c r="Q2130" s="12" t="s">
        <v>8308</v>
      </c>
      <c r="R2130" t="s">
        <v>8313</v>
      </c>
      <c r="S2130" s="15">
        <f t="shared" si="134"/>
        <v>42047.128564814819</v>
      </c>
      <c r="T2130" s="15">
        <f t="shared" si="135"/>
        <v>42077.086898148147</v>
      </c>
    </row>
    <row r="2131" spans="1:20" ht="48" x14ac:dyDescent="0.2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 s="17">
        <f t="shared" si="132"/>
        <v>101</v>
      </c>
      <c r="P2131">
        <f t="shared" si="133"/>
        <v>139.83000000000001</v>
      </c>
      <c r="Q2131" s="12" t="s">
        <v>8308</v>
      </c>
      <c r="R2131" t="s">
        <v>8313</v>
      </c>
      <c r="S2131" s="15">
        <f t="shared" si="134"/>
        <v>42163.897916666669</v>
      </c>
      <c r="T2131" s="15">
        <f t="shared" si="135"/>
        <v>42208.132638888885</v>
      </c>
    </row>
    <row r="2132" spans="1:20" ht="48" x14ac:dyDescent="0.2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 s="17">
        <f t="shared" si="132"/>
        <v>101</v>
      </c>
      <c r="P2132">
        <f t="shared" si="133"/>
        <v>347.85</v>
      </c>
      <c r="Q2132" s="12" t="s">
        <v>8308</v>
      </c>
      <c r="R2132" t="s">
        <v>8313</v>
      </c>
      <c r="S2132" s="15">
        <f t="shared" si="134"/>
        <v>40255.744629629626</v>
      </c>
      <c r="T2132" s="15">
        <f t="shared" si="135"/>
        <v>40300.806944444441</v>
      </c>
    </row>
    <row r="2133" spans="1:20" ht="48" x14ac:dyDescent="0.2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 s="17">
        <f t="shared" si="132"/>
        <v>101</v>
      </c>
      <c r="P2133">
        <f t="shared" si="133"/>
        <v>287.31</v>
      </c>
      <c r="Q2133" s="12" t="s">
        <v>8308</v>
      </c>
      <c r="R2133" t="s">
        <v>8313</v>
      </c>
      <c r="S2133" s="15">
        <f t="shared" si="134"/>
        <v>41019.793032407404</v>
      </c>
      <c r="T2133" s="15">
        <f t="shared" si="135"/>
        <v>41049.793032407404</v>
      </c>
    </row>
    <row r="2134" spans="1:20" ht="48" x14ac:dyDescent="0.2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 s="17">
        <f t="shared" ref="O2134:O2197" si="136">ROUND(E2134/D2134*100,0)</f>
        <v>101</v>
      </c>
      <c r="P2134">
        <f t="shared" ref="P2134:P2197" si="137">IFERROR(ROUND(E2134/L2134, 2), 0)</f>
        <v>104.26</v>
      </c>
      <c r="Q2134" s="12" t="s">
        <v>8308</v>
      </c>
      <c r="R2134" t="s">
        <v>8313</v>
      </c>
      <c r="S2134" s="15">
        <f t="shared" ref="S2134:S2197" si="138">(((J2134/60/60/24)+DATE(1970,1,1)))</f>
        <v>40865.042256944449</v>
      </c>
      <c r="T2134" s="15">
        <f t="shared" ref="T2134:T2197" si="139">(((I2134/60/60/24)+DATE(1970,1,1)))</f>
        <v>40895.040972222225</v>
      </c>
    </row>
    <row r="2135" spans="1:20" ht="48" x14ac:dyDescent="0.2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17">
        <f t="shared" si="136"/>
        <v>101</v>
      </c>
      <c r="P2135">
        <f t="shared" si="137"/>
        <v>90.62</v>
      </c>
      <c r="Q2135" s="12" t="s">
        <v>8308</v>
      </c>
      <c r="R2135" t="s">
        <v>8313</v>
      </c>
      <c r="S2135" s="15">
        <f t="shared" si="138"/>
        <v>40763.717256944445</v>
      </c>
      <c r="T2135" s="15">
        <f t="shared" si="139"/>
        <v>40794.125</v>
      </c>
    </row>
    <row r="2136" spans="1:20" ht="48" x14ac:dyDescent="0.2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 s="17">
        <f t="shared" si="136"/>
        <v>101</v>
      </c>
      <c r="P2136">
        <f t="shared" si="137"/>
        <v>160.16</v>
      </c>
      <c r="Q2136" s="12" t="s">
        <v>8308</v>
      </c>
      <c r="R2136" t="s">
        <v>8313</v>
      </c>
      <c r="S2136" s="15">
        <f t="shared" si="138"/>
        <v>41543.735995370371</v>
      </c>
      <c r="T2136" s="15">
        <f t="shared" si="139"/>
        <v>41583.777662037035</v>
      </c>
    </row>
    <row r="2137" spans="1:20" ht="48" x14ac:dyDescent="0.2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 s="17">
        <f t="shared" si="136"/>
        <v>101</v>
      </c>
      <c r="P2137">
        <f t="shared" si="137"/>
        <v>125.79</v>
      </c>
      <c r="Q2137" s="12" t="s">
        <v>8308</v>
      </c>
      <c r="R2137" t="s">
        <v>8313</v>
      </c>
      <c r="S2137" s="15">
        <f t="shared" si="138"/>
        <v>41598.17597222222</v>
      </c>
      <c r="T2137" s="15">
        <f t="shared" si="139"/>
        <v>41630.208333333336</v>
      </c>
    </row>
    <row r="2138" spans="1:20" ht="48" x14ac:dyDescent="0.2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 s="17">
        <f t="shared" si="136"/>
        <v>101</v>
      </c>
      <c r="P2138">
        <f t="shared" si="137"/>
        <v>216.75</v>
      </c>
      <c r="Q2138" s="12" t="s">
        <v>8308</v>
      </c>
      <c r="R2138" t="s">
        <v>8313</v>
      </c>
      <c r="S2138" s="15">
        <f t="shared" si="138"/>
        <v>42178.282372685186</v>
      </c>
      <c r="T2138" s="15">
        <f t="shared" si="139"/>
        <v>42208.282372685186</v>
      </c>
    </row>
    <row r="2139" spans="1:20" ht="48" x14ac:dyDescent="0.2">
      <c r="A2139">
        <v>537</v>
      </c>
      <c r="B2139" s="3" t="s">
        <v>538</v>
      </c>
      <c r="C2139" s="3" t="s">
        <v>4647</v>
      </c>
      <c r="D2139" s="6">
        <v>2000</v>
      </c>
      <c r="E2139" s="8">
        <v>2410</v>
      </c>
      <c r="F2139" t="s">
        <v>8218</v>
      </c>
      <c r="G2139" t="s">
        <v>8223</v>
      </c>
      <c r="H2139" t="s">
        <v>8245</v>
      </c>
      <c r="I2139">
        <v>1446665191</v>
      </c>
      <c r="J2139">
        <v>1444069591</v>
      </c>
      <c r="K2139" t="b">
        <v>0</v>
      </c>
      <c r="L2139">
        <v>59</v>
      </c>
      <c r="M2139" t="b">
        <v>1</v>
      </c>
      <c r="N2139" t="s">
        <v>8269</v>
      </c>
      <c r="O2139" s="17">
        <f t="shared" si="136"/>
        <v>121</v>
      </c>
      <c r="P2139">
        <f t="shared" si="137"/>
        <v>40.85</v>
      </c>
      <c r="Q2139" s="12" t="s">
        <v>8315</v>
      </c>
      <c r="R2139" t="s">
        <v>8316</v>
      </c>
      <c r="S2139" s="15">
        <f t="shared" si="138"/>
        <v>42282.768414351856</v>
      </c>
      <c r="T2139" s="15">
        <f t="shared" si="139"/>
        <v>42312.810081018513</v>
      </c>
    </row>
    <row r="2140" spans="1:20" ht="80" x14ac:dyDescent="0.2">
      <c r="A2140">
        <v>3290</v>
      </c>
      <c r="B2140" s="3" t="s">
        <v>3290</v>
      </c>
      <c r="C2140" s="3" t="s">
        <v>7400</v>
      </c>
      <c r="D2140" s="6">
        <v>2000</v>
      </c>
      <c r="E2140" s="8">
        <v>2424</v>
      </c>
      <c r="F2140" t="s">
        <v>8218</v>
      </c>
      <c r="G2140" t="s">
        <v>8224</v>
      </c>
      <c r="H2140" t="s">
        <v>8246</v>
      </c>
      <c r="I2140">
        <v>1489234891</v>
      </c>
      <c r="J2140">
        <v>1486642891</v>
      </c>
      <c r="K2140" t="b">
        <v>0</v>
      </c>
      <c r="L2140">
        <v>72</v>
      </c>
      <c r="M2140" t="b">
        <v>1</v>
      </c>
      <c r="N2140" t="s">
        <v>8269</v>
      </c>
      <c r="O2140" s="17">
        <f t="shared" si="136"/>
        <v>121</v>
      </c>
      <c r="P2140">
        <f t="shared" si="137"/>
        <v>33.67</v>
      </c>
      <c r="Q2140" s="12" t="s">
        <v>8315</v>
      </c>
      <c r="R2140" t="s">
        <v>8316</v>
      </c>
      <c r="S2140" s="15">
        <f t="shared" si="138"/>
        <v>42775.51494212963</v>
      </c>
      <c r="T2140" s="15">
        <f t="shared" si="139"/>
        <v>42805.51494212963</v>
      </c>
    </row>
    <row r="2141" spans="1:20" ht="48" x14ac:dyDescent="0.2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 s="17">
        <f t="shared" si="136"/>
        <v>101</v>
      </c>
      <c r="P2141">
        <f t="shared" si="137"/>
        <v>239.35</v>
      </c>
      <c r="Q2141" s="12" t="s">
        <v>8317</v>
      </c>
      <c r="R2141" t="s">
        <v>8319</v>
      </c>
      <c r="S2141" s="15">
        <f t="shared" si="138"/>
        <v>41956.017488425925</v>
      </c>
      <c r="T2141" s="15">
        <f t="shared" si="139"/>
        <v>41986.017488425925</v>
      </c>
    </row>
    <row r="2142" spans="1:20" ht="16" x14ac:dyDescent="0.2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 s="17">
        <f t="shared" si="136"/>
        <v>101</v>
      </c>
      <c r="P2142">
        <f t="shared" si="137"/>
        <v>143.66999999999999</v>
      </c>
      <c r="Q2142" s="12" t="s">
        <v>8317</v>
      </c>
      <c r="R2142" t="s">
        <v>8319</v>
      </c>
      <c r="S2142" s="15">
        <f t="shared" si="138"/>
        <v>42209.593692129631</v>
      </c>
      <c r="T2142" s="15">
        <f t="shared" si="139"/>
        <v>42239.593692129631</v>
      </c>
    </row>
    <row r="2143" spans="1:20" ht="48" x14ac:dyDescent="0.2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 s="17">
        <f t="shared" si="136"/>
        <v>101</v>
      </c>
      <c r="P2143">
        <f t="shared" si="137"/>
        <v>72.430000000000007</v>
      </c>
      <c r="Q2143" s="12" t="s">
        <v>8320</v>
      </c>
      <c r="R2143" t="s">
        <v>8321</v>
      </c>
      <c r="S2143" s="15">
        <f t="shared" si="138"/>
        <v>41346.042673611111</v>
      </c>
      <c r="T2143" s="15">
        <f t="shared" si="139"/>
        <v>41376.042673611111</v>
      </c>
    </row>
    <row r="2144" spans="1:20" ht="64" x14ac:dyDescent="0.2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 s="17">
        <f t="shared" si="136"/>
        <v>101</v>
      </c>
      <c r="P2144">
        <f t="shared" si="137"/>
        <v>112.61</v>
      </c>
      <c r="Q2144" s="12" t="s">
        <v>8323</v>
      </c>
      <c r="R2144" t="s">
        <v>8324</v>
      </c>
      <c r="S2144" s="15">
        <f t="shared" si="138"/>
        <v>41502.882928240739</v>
      </c>
      <c r="T2144" s="15">
        <f t="shared" si="139"/>
        <v>41532.881944444445</v>
      </c>
    </row>
    <row r="2145" spans="1:20" ht="48" x14ac:dyDescent="0.2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 s="17">
        <f t="shared" si="136"/>
        <v>101</v>
      </c>
      <c r="P2145">
        <f t="shared" si="137"/>
        <v>81.069999999999993</v>
      </c>
      <c r="Q2145" s="12" t="s">
        <v>8323</v>
      </c>
      <c r="R2145" t="s">
        <v>8324</v>
      </c>
      <c r="S2145" s="15">
        <f t="shared" si="138"/>
        <v>41123.022268518522</v>
      </c>
      <c r="T2145" s="15">
        <f t="shared" si="139"/>
        <v>41169.170138888891</v>
      </c>
    </row>
    <row r="2146" spans="1:20" ht="48" x14ac:dyDescent="0.2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 s="17">
        <f t="shared" si="136"/>
        <v>101</v>
      </c>
      <c r="P2146">
        <f t="shared" si="137"/>
        <v>113.88</v>
      </c>
      <c r="Q2146" s="12" t="s">
        <v>8323</v>
      </c>
      <c r="R2146" t="s">
        <v>8324</v>
      </c>
      <c r="S2146" s="15">
        <f t="shared" si="138"/>
        <v>40973.038541666669</v>
      </c>
      <c r="T2146" s="15">
        <f t="shared" si="139"/>
        <v>40993.996874999997</v>
      </c>
    </row>
    <row r="2147" spans="1:20" ht="48" x14ac:dyDescent="0.2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 s="17">
        <f t="shared" si="136"/>
        <v>101</v>
      </c>
      <c r="P2147">
        <f t="shared" si="137"/>
        <v>97.99</v>
      </c>
      <c r="Q2147" s="12" t="s">
        <v>8323</v>
      </c>
      <c r="R2147" t="s">
        <v>8324</v>
      </c>
      <c r="S2147" s="15">
        <f t="shared" si="138"/>
        <v>40869.675173611111</v>
      </c>
      <c r="T2147" s="15">
        <f t="shared" si="139"/>
        <v>40929.342361111114</v>
      </c>
    </row>
    <row r="2148" spans="1:20" ht="16" x14ac:dyDescent="0.2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 s="17">
        <f t="shared" si="136"/>
        <v>101</v>
      </c>
      <c r="P2148">
        <f t="shared" si="137"/>
        <v>109.71</v>
      </c>
      <c r="Q2148" s="12" t="s">
        <v>8323</v>
      </c>
      <c r="R2148" t="s">
        <v>8324</v>
      </c>
      <c r="S2148" s="15">
        <f t="shared" si="138"/>
        <v>41524.056921296295</v>
      </c>
      <c r="T2148" s="15">
        <f t="shared" si="139"/>
        <v>41554.056921296295</v>
      </c>
    </row>
    <row r="2149" spans="1:20" ht="48" x14ac:dyDescent="0.2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 s="17">
        <f t="shared" si="136"/>
        <v>101</v>
      </c>
      <c r="P2149">
        <f t="shared" si="137"/>
        <v>53.89</v>
      </c>
      <c r="Q2149" s="12" t="s">
        <v>8323</v>
      </c>
      <c r="R2149" t="s">
        <v>8325</v>
      </c>
      <c r="S2149" s="15">
        <f t="shared" si="138"/>
        <v>41923.838692129626</v>
      </c>
      <c r="T2149" s="15">
        <f t="shared" si="139"/>
        <v>41953.88035879629</v>
      </c>
    </row>
    <row r="2150" spans="1:20" ht="48" x14ac:dyDescent="0.2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 s="17">
        <f t="shared" si="136"/>
        <v>101</v>
      </c>
      <c r="P2150">
        <f t="shared" si="137"/>
        <v>299.22000000000003</v>
      </c>
      <c r="Q2150" s="12" t="s">
        <v>8336</v>
      </c>
      <c r="R2150" t="s">
        <v>8337</v>
      </c>
      <c r="S2150" s="15">
        <f t="shared" si="138"/>
        <v>42161.770833333328</v>
      </c>
      <c r="T2150" s="15">
        <f t="shared" si="139"/>
        <v>42193.770833333328</v>
      </c>
    </row>
    <row r="2151" spans="1:20" ht="48" x14ac:dyDescent="0.2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 s="17">
        <f t="shared" si="136"/>
        <v>101</v>
      </c>
      <c r="P2151">
        <f t="shared" si="137"/>
        <v>211.48</v>
      </c>
      <c r="Q2151" s="12" t="s">
        <v>8336</v>
      </c>
      <c r="R2151" t="s">
        <v>8337</v>
      </c>
      <c r="S2151" s="15">
        <f t="shared" si="138"/>
        <v>42138.506377314814</v>
      </c>
      <c r="T2151" s="15">
        <f t="shared" si="139"/>
        <v>42168.506377314814</v>
      </c>
    </row>
    <row r="2152" spans="1:20" ht="48" x14ac:dyDescent="0.2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 s="17">
        <f t="shared" si="136"/>
        <v>101</v>
      </c>
      <c r="P2152">
        <f t="shared" si="137"/>
        <v>168.5</v>
      </c>
      <c r="Q2152" s="12" t="s">
        <v>8336</v>
      </c>
      <c r="R2152" t="s">
        <v>8337</v>
      </c>
      <c r="S2152" s="15">
        <f t="shared" si="138"/>
        <v>42515.866446759261</v>
      </c>
      <c r="T2152" s="15">
        <f t="shared" si="139"/>
        <v>42530.866446759261</v>
      </c>
    </row>
    <row r="2153" spans="1:20" ht="32" x14ac:dyDescent="0.2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 s="17">
        <f t="shared" si="136"/>
        <v>101</v>
      </c>
      <c r="P2153">
        <f t="shared" si="137"/>
        <v>38.94</v>
      </c>
      <c r="Q2153" s="12" t="s">
        <v>8323</v>
      </c>
      <c r="R2153" t="s">
        <v>8324</v>
      </c>
      <c r="S2153" s="15">
        <f t="shared" si="138"/>
        <v>41638.342905092592</v>
      </c>
      <c r="T2153" s="15">
        <f t="shared" si="139"/>
        <v>41668.342905092592</v>
      </c>
    </row>
    <row r="2154" spans="1:20" ht="32" x14ac:dyDescent="0.2">
      <c r="A2154">
        <v>3318</v>
      </c>
      <c r="B2154" s="3" t="s">
        <v>3318</v>
      </c>
      <c r="C2154" s="3" t="s">
        <v>7428</v>
      </c>
      <c r="D2154" s="6">
        <v>2000</v>
      </c>
      <c r="E2154" s="8">
        <v>2512</v>
      </c>
      <c r="F2154" t="s">
        <v>8218</v>
      </c>
      <c r="G2154" t="s">
        <v>8228</v>
      </c>
      <c r="H2154" t="s">
        <v>8250</v>
      </c>
      <c r="I2154">
        <v>1460341800</v>
      </c>
      <c r="J2154">
        <v>1456902893</v>
      </c>
      <c r="K2154" t="b">
        <v>0</v>
      </c>
      <c r="L2154">
        <v>32</v>
      </c>
      <c r="M2154" t="b">
        <v>1</v>
      </c>
      <c r="N2154" t="s">
        <v>8269</v>
      </c>
      <c r="O2154" s="17">
        <f t="shared" si="136"/>
        <v>126</v>
      </c>
      <c r="P2154">
        <f t="shared" si="137"/>
        <v>78.5</v>
      </c>
      <c r="Q2154" s="12" t="s">
        <v>8315</v>
      </c>
      <c r="R2154" t="s">
        <v>8316</v>
      </c>
      <c r="S2154" s="15">
        <f t="shared" si="138"/>
        <v>42431.302002314813</v>
      </c>
      <c r="T2154" s="15">
        <f t="shared" si="139"/>
        <v>42471.104166666672</v>
      </c>
    </row>
    <row r="2155" spans="1:20" ht="32" x14ac:dyDescent="0.2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 s="17">
        <f t="shared" si="136"/>
        <v>101</v>
      </c>
      <c r="P2155">
        <f t="shared" si="137"/>
        <v>168.78</v>
      </c>
      <c r="Q2155" s="12" t="s">
        <v>8320</v>
      </c>
      <c r="R2155" t="s">
        <v>8321</v>
      </c>
      <c r="S2155" s="15">
        <f t="shared" si="138"/>
        <v>42382.74009259259</v>
      </c>
      <c r="T2155" s="15">
        <f t="shared" si="139"/>
        <v>42412.74009259259</v>
      </c>
    </row>
    <row r="2156" spans="1:20" ht="32" x14ac:dyDescent="0.2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 s="17">
        <f t="shared" si="136"/>
        <v>101</v>
      </c>
      <c r="P2156">
        <f t="shared" si="137"/>
        <v>44.67</v>
      </c>
      <c r="Q2156" s="12" t="s">
        <v>8320</v>
      </c>
      <c r="R2156" t="s">
        <v>8340</v>
      </c>
      <c r="S2156" s="15">
        <f t="shared" si="138"/>
        <v>41899.645300925928</v>
      </c>
      <c r="T2156" s="15">
        <f t="shared" si="139"/>
        <v>41933</v>
      </c>
    </row>
    <row r="2157" spans="1:20" ht="48" x14ac:dyDescent="0.2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 s="17">
        <f t="shared" si="136"/>
        <v>101</v>
      </c>
      <c r="P2157">
        <f t="shared" si="137"/>
        <v>67.84</v>
      </c>
      <c r="Q2157" s="12" t="s">
        <v>8336</v>
      </c>
      <c r="R2157" t="s">
        <v>8337</v>
      </c>
      <c r="S2157" s="15">
        <f t="shared" si="138"/>
        <v>42426.542592592596</v>
      </c>
      <c r="T2157" s="15">
        <f t="shared" si="139"/>
        <v>42454.916666666672</v>
      </c>
    </row>
    <row r="2158" spans="1:20" ht="48" x14ac:dyDescent="0.2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 s="17">
        <f t="shared" si="136"/>
        <v>101</v>
      </c>
      <c r="P2158">
        <f t="shared" si="137"/>
        <v>39.92</v>
      </c>
      <c r="Q2158" s="12" t="s">
        <v>8336</v>
      </c>
      <c r="R2158" t="s">
        <v>8337</v>
      </c>
      <c r="S2158" s="15">
        <f t="shared" si="138"/>
        <v>41809.385162037033</v>
      </c>
      <c r="T2158" s="15">
        <f t="shared" si="139"/>
        <v>41839.385162037033</v>
      </c>
    </row>
    <row r="2159" spans="1:20" ht="32" x14ac:dyDescent="0.2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 s="17">
        <f t="shared" si="136"/>
        <v>101</v>
      </c>
      <c r="P2159">
        <f t="shared" si="137"/>
        <v>135.66999999999999</v>
      </c>
      <c r="Q2159" s="12" t="s">
        <v>8336</v>
      </c>
      <c r="R2159" t="s">
        <v>8337</v>
      </c>
      <c r="S2159" s="15">
        <f t="shared" si="138"/>
        <v>42052.628703703704</v>
      </c>
      <c r="T2159" s="15">
        <f t="shared" si="139"/>
        <v>42082.587037037039</v>
      </c>
    </row>
    <row r="2160" spans="1:20" ht="48" x14ac:dyDescent="0.2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 s="17">
        <f t="shared" si="136"/>
        <v>101</v>
      </c>
      <c r="P2160">
        <f t="shared" si="137"/>
        <v>137.31</v>
      </c>
      <c r="Q2160" s="12" t="s">
        <v>8323</v>
      </c>
      <c r="R2160" t="s">
        <v>8324</v>
      </c>
      <c r="S2160" s="15">
        <f t="shared" si="138"/>
        <v>40747.012881944444</v>
      </c>
      <c r="T2160" s="15">
        <f t="shared" si="139"/>
        <v>40756.291666666664</v>
      </c>
    </row>
    <row r="2161" spans="1:20" ht="48" x14ac:dyDescent="0.2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 s="17">
        <f t="shared" si="136"/>
        <v>101</v>
      </c>
      <c r="P2161">
        <f t="shared" si="137"/>
        <v>87.83</v>
      </c>
      <c r="Q2161" s="12" t="s">
        <v>8323</v>
      </c>
      <c r="R2161" t="s">
        <v>8324</v>
      </c>
      <c r="S2161" s="15">
        <f t="shared" si="138"/>
        <v>40536.111550925925</v>
      </c>
      <c r="T2161" s="15">
        <f t="shared" si="139"/>
        <v>40626.069884259261</v>
      </c>
    </row>
    <row r="2162" spans="1:20" ht="32" x14ac:dyDescent="0.2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 s="17">
        <f t="shared" si="136"/>
        <v>101</v>
      </c>
      <c r="P2162">
        <f t="shared" si="137"/>
        <v>52.83</v>
      </c>
      <c r="Q2162" s="12" t="s">
        <v>8323</v>
      </c>
      <c r="R2162" t="s">
        <v>8324</v>
      </c>
      <c r="S2162" s="15">
        <f t="shared" si="138"/>
        <v>41607.83085648148</v>
      </c>
      <c r="T2162" s="15">
        <f t="shared" si="139"/>
        <v>41640.226388888892</v>
      </c>
    </row>
    <row r="2163" spans="1:20" ht="48" x14ac:dyDescent="0.2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 s="17">
        <f t="shared" si="136"/>
        <v>101</v>
      </c>
      <c r="P2163">
        <f t="shared" si="137"/>
        <v>42.11</v>
      </c>
      <c r="Q2163" s="12" t="s">
        <v>8323</v>
      </c>
      <c r="R2163" t="s">
        <v>8324</v>
      </c>
      <c r="S2163" s="15">
        <f t="shared" si="138"/>
        <v>41453.688530092593</v>
      </c>
      <c r="T2163" s="15">
        <f t="shared" si="139"/>
        <v>41513.688530092593</v>
      </c>
    </row>
    <row r="2164" spans="1:20" ht="48" x14ac:dyDescent="0.2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 s="17">
        <f t="shared" si="136"/>
        <v>101</v>
      </c>
      <c r="P2164">
        <f t="shared" si="137"/>
        <v>74.95</v>
      </c>
      <c r="Q2164" s="12" t="s">
        <v>8323</v>
      </c>
      <c r="R2164" t="s">
        <v>8324</v>
      </c>
      <c r="S2164" s="15">
        <f t="shared" si="138"/>
        <v>41579.847997685189</v>
      </c>
      <c r="T2164" s="15">
        <f t="shared" si="139"/>
        <v>41609.889664351853</v>
      </c>
    </row>
    <row r="2165" spans="1:20" ht="32" x14ac:dyDescent="0.2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 s="17">
        <f t="shared" si="136"/>
        <v>101</v>
      </c>
      <c r="P2165">
        <f t="shared" si="137"/>
        <v>45.88</v>
      </c>
      <c r="Q2165" s="12" t="s">
        <v>8323</v>
      </c>
      <c r="R2165" t="s">
        <v>8324</v>
      </c>
      <c r="S2165" s="15">
        <f t="shared" si="138"/>
        <v>41774.737060185187</v>
      </c>
      <c r="T2165" s="15">
        <f t="shared" si="139"/>
        <v>41807.737060185187</v>
      </c>
    </row>
    <row r="2166" spans="1:20" ht="32" x14ac:dyDescent="0.2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 s="17">
        <f t="shared" si="136"/>
        <v>101</v>
      </c>
      <c r="P2166">
        <f t="shared" si="137"/>
        <v>62.81</v>
      </c>
      <c r="Q2166" s="12" t="s">
        <v>8323</v>
      </c>
      <c r="R2166" t="s">
        <v>8324</v>
      </c>
      <c r="S2166" s="15">
        <f t="shared" si="138"/>
        <v>40658.189826388887</v>
      </c>
      <c r="T2166" s="15">
        <f t="shared" si="139"/>
        <v>40696.249305555553</v>
      </c>
    </row>
    <row r="2167" spans="1:20" ht="32" x14ac:dyDescent="0.2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 s="17">
        <f t="shared" si="136"/>
        <v>101</v>
      </c>
      <c r="P2167">
        <f t="shared" si="137"/>
        <v>97.5</v>
      </c>
      <c r="Q2167" s="12" t="s">
        <v>8323</v>
      </c>
      <c r="R2167" t="s">
        <v>8344</v>
      </c>
      <c r="S2167" s="15">
        <f t="shared" si="138"/>
        <v>41962.596574074079</v>
      </c>
      <c r="T2167" s="15">
        <f t="shared" si="139"/>
        <v>41992.596574074079</v>
      </c>
    </row>
    <row r="2168" spans="1:20" ht="48" x14ac:dyDescent="0.2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 s="17">
        <f t="shared" si="136"/>
        <v>101</v>
      </c>
      <c r="P2168">
        <f t="shared" si="137"/>
        <v>47.19</v>
      </c>
      <c r="Q2168" s="12" t="s">
        <v>8323</v>
      </c>
      <c r="R2168" t="s">
        <v>8344</v>
      </c>
      <c r="S2168" s="15">
        <f t="shared" si="138"/>
        <v>41737.684664351851</v>
      </c>
      <c r="T2168" s="15">
        <f t="shared" si="139"/>
        <v>41782.684664351851</v>
      </c>
    </row>
    <row r="2169" spans="1:20" ht="48" x14ac:dyDescent="0.2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 s="17">
        <f t="shared" si="136"/>
        <v>101</v>
      </c>
      <c r="P2169">
        <f t="shared" si="137"/>
        <v>100.75</v>
      </c>
      <c r="Q2169" s="12" t="s">
        <v>8323</v>
      </c>
      <c r="R2169" t="s">
        <v>8344</v>
      </c>
      <c r="S2169" s="15">
        <f t="shared" si="138"/>
        <v>40625.900694444441</v>
      </c>
      <c r="T2169" s="15">
        <f t="shared" si="139"/>
        <v>40659.290972222225</v>
      </c>
    </row>
    <row r="2170" spans="1:20" ht="48" x14ac:dyDescent="0.2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 s="17">
        <f t="shared" si="136"/>
        <v>101</v>
      </c>
      <c r="P2170">
        <f t="shared" si="137"/>
        <v>64.709999999999994</v>
      </c>
      <c r="Q2170" s="12" t="s">
        <v>8323</v>
      </c>
      <c r="R2170" t="s">
        <v>8344</v>
      </c>
      <c r="S2170" s="15">
        <f t="shared" si="138"/>
        <v>41572.492974537039</v>
      </c>
      <c r="T2170" s="15">
        <f t="shared" si="139"/>
        <v>41602.534641203703</v>
      </c>
    </row>
    <row r="2171" spans="1:20" ht="32" x14ac:dyDescent="0.2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 s="17">
        <f t="shared" si="136"/>
        <v>101</v>
      </c>
      <c r="P2171">
        <f t="shared" si="137"/>
        <v>26.15</v>
      </c>
      <c r="Q2171" s="12" t="s">
        <v>8323</v>
      </c>
      <c r="R2171" t="s">
        <v>8344</v>
      </c>
      <c r="S2171" s="15">
        <f t="shared" si="138"/>
        <v>42553.54414351852</v>
      </c>
      <c r="T2171" s="15">
        <f t="shared" si="139"/>
        <v>42583.54414351852</v>
      </c>
    </row>
    <row r="2172" spans="1:20" ht="48" x14ac:dyDescent="0.2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17">
        <f t="shared" si="136"/>
        <v>101</v>
      </c>
      <c r="P2172">
        <f t="shared" si="137"/>
        <v>74.58</v>
      </c>
      <c r="Q2172" s="12" t="s">
        <v>8323</v>
      </c>
      <c r="R2172" t="s">
        <v>8345</v>
      </c>
      <c r="S2172" s="15">
        <f t="shared" si="138"/>
        <v>42774.121342592596</v>
      </c>
      <c r="T2172" s="15">
        <f t="shared" si="139"/>
        <v>42823.083333333328</v>
      </c>
    </row>
    <row r="2173" spans="1:20" ht="16" x14ac:dyDescent="0.2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 s="17">
        <f t="shared" si="136"/>
        <v>101</v>
      </c>
      <c r="P2173">
        <f t="shared" si="137"/>
        <v>53.16</v>
      </c>
      <c r="Q2173" s="12" t="s">
        <v>8323</v>
      </c>
      <c r="R2173" t="s">
        <v>8324</v>
      </c>
      <c r="S2173" s="15">
        <f t="shared" si="138"/>
        <v>41657.923807870371</v>
      </c>
      <c r="T2173" s="15">
        <f t="shared" si="139"/>
        <v>41687.923807870371</v>
      </c>
    </row>
    <row r="2174" spans="1:20" ht="48" x14ac:dyDescent="0.2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 s="17">
        <f t="shared" si="136"/>
        <v>101</v>
      </c>
      <c r="P2174">
        <f t="shared" si="137"/>
        <v>83.89</v>
      </c>
      <c r="Q2174" s="12" t="s">
        <v>8323</v>
      </c>
      <c r="R2174" t="s">
        <v>8324</v>
      </c>
      <c r="S2174" s="15">
        <f t="shared" si="138"/>
        <v>40555.325937499998</v>
      </c>
      <c r="T2174" s="15">
        <f t="shared" si="139"/>
        <v>40605.325937499998</v>
      </c>
    </row>
    <row r="2175" spans="1:20" ht="48" x14ac:dyDescent="0.2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 s="17">
        <f t="shared" si="136"/>
        <v>101</v>
      </c>
      <c r="P2175">
        <f t="shared" si="137"/>
        <v>76.05</v>
      </c>
      <c r="Q2175" s="12" t="s">
        <v>8323</v>
      </c>
      <c r="R2175" t="s">
        <v>8324</v>
      </c>
      <c r="S2175" s="15">
        <f t="shared" si="138"/>
        <v>40666.973541666666</v>
      </c>
      <c r="T2175" s="15">
        <f t="shared" si="139"/>
        <v>40705.125</v>
      </c>
    </row>
    <row r="2176" spans="1:20" ht="48" x14ac:dyDescent="0.2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 s="17">
        <f t="shared" si="136"/>
        <v>101</v>
      </c>
      <c r="P2176">
        <f t="shared" si="137"/>
        <v>53.29</v>
      </c>
      <c r="Q2176" s="12" t="s">
        <v>8323</v>
      </c>
      <c r="R2176" t="s">
        <v>8324</v>
      </c>
      <c r="S2176" s="15">
        <f t="shared" si="138"/>
        <v>41817.854999999996</v>
      </c>
      <c r="T2176" s="15">
        <f t="shared" si="139"/>
        <v>41838.854999999996</v>
      </c>
    </row>
    <row r="2177" spans="1:20" ht="48" x14ac:dyDescent="0.2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 s="17">
        <f t="shared" si="136"/>
        <v>101</v>
      </c>
      <c r="P2177">
        <f t="shared" si="137"/>
        <v>41.73</v>
      </c>
      <c r="Q2177" s="12" t="s">
        <v>8323</v>
      </c>
      <c r="R2177" t="s">
        <v>8327</v>
      </c>
      <c r="S2177" s="15">
        <f t="shared" si="138"/>
        <v>41067.949212962965</v>
      </c>
      <c r="T2177" s="15">
        <f t="shared" si="139"/>
        <v>41100.991666666669</v>
      </c>
    </row>
    <row r="2178" spans="1:20" ht="48" x14ac:dyDescent="0.2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 s="17">
        <f t="shared" si="136"/>
        <v>101</v>
      </c>
      <c r="P2178">
        <f t="shared" si="137"/>
        <v>35</v>
      </c>
      <c r="Q2178" s="12" t="s">
        <v>8317</v>
      </c>
      <c r="R2178" t="s">
        <v>8347</v>
      </c>
      <c r="S2178" s="15">
        <f t="shared" si="138"/>
        <v>40102.918055555558</v>
      </c>
      <c r="T2178" s="15">
        <f t="shared" si="139"/>
        <v>40140.249305555553</v>
      </c>
    </row>
    <row r="2179" spans="1:20" ht="48" x14ac:dyDescent="0.2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 s="17">
        <f t="shared" si="136"/>
        <v>101</v>
      </c>
      <c r="P2179">
        <f t="shared" si="137"/>
        <v>41.74</v>
      </c>
      <c r="Q2179" s="12" t="s">
        <v>8317</v>
      </c>
      <c r="R2179" t="s">
        <v>8347</v>
      </c>
      <c r="S2179" s="15">
        <f t="shared" si="138"/>
        <v>42303.617488425924</v>
      </c>
      <c r="T2179" s="15">
        <f t="shared" si="139"/>
        <v>42333.659155092595</v>
      </c>
    </row>
    <row r="2180" spans="1:20" ht="48" x14ac:dyDescent="0.2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 s="17">
        <f t="shared" si="136"/>
        <v>101</v>
      </c>
      <c r="P2180">
        <f t="shared" si="137"/>
        <v>115.09</v>
      </c>
      <c r="Q2180" s="12" t="s">
        <v>8323</v>
      </c>
      <c r="R2180" t="s">
        <v>8327</v>
      </c>
      <c r="S2180" s="15">
        <f t="shared" si="138"/>
        <v>40860.67050925926</v>
      </c>
      <c r="T2180" s="15">
        <f t="shared" si="139"/>
        <v>40891.207638888889</v>
      </c>
    </row>
    <row r="2181" spans="1:20" ht="48" x14ac:dyDescent="0.2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 s="17">
        <f t="shared" si="136"/>
        <v>101</v>
      </c>
      <c r="P2181">
        <f t="shared" si="137"/>
        <v>110.49</v>
      </c>
      <c r="Q2181" s="12" t="s">
        <v>8323</v>
      </c>
      <c r="R2181" t="s">
        <v>8327</v>
      </c>
      <c r="S2181" s="15">
        <f t="shared" si="138"/>
        <v>40763.707546296297</v>
      </c>
      <c r="T2181" s="15">
        <f t="shared" si="139"/>
        <v>40823.707546296297</v>
      </c>
    </row>
    <row r="2182" spans="1:20" ht="48" x14ac:dyDescent="0.2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 s="17">
        <f t="shared" si="136"/>
        <v>101</v>
      </c>
      <c r="P2182">
        <f t="shared" si="137"/>
        <v>526.46</v>
      </c>
      <c r="Q2182" s="12" t="s">
        <v>8323</v>
      </c>
      <c r="R2182" t="s">
        <v>8327</v>
      </c>
      <c r="S2182" s="15">
        <f t="shared" si="138"/>
        <v>41136.777812500004</v>
      </c>
      <c r="T2182" s="15">
        <f t="shared" si="139"/>
        <v>41184.777812500004</v>
      </c>
    </row>
    <row r="2183" spans="1:20" ht="48" x14ac:dyDescent="0.2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 s="17">
        <f t="shared" si="136"/>
        <v>101</v>
      </c>
      <c r="P2183">
        <f t="shared" si="137"/>
        <v>91.59</v>
      </c>
      <c r="Q2183" s="12" t="s">
        <v>8323</v>
      </c>
      <c r="R2183" t="s">
        <v>8327</v>
      </c>
      <c r="S2183" s="15">
        <f t="shared" si="138"/>
        <v>41107.130150462966</v>
      </c>
      <c r="T2183" s="15">
        <f t="shared" si="139"/>
        <v>41137.130150462966</v>
      </c>
    </row>
    <row r="2184" spans="1:20" ht="48" x14ac:dyDescent="0.2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 s="17">
        <f t="shared" si="136"/>
        <v>101</v>
      </c>
      <c r="P2184">
        <f t="shared" si="137"/>
        <v>116.96</v>
      </c>
      <c r="Q2184" s="12" t="s">
        <v>8323</v>
      </c>
      <c r="R2184" t="s">
        <v>8327</v>
      </c>
      <c r="S2184" s="15">
        <f t="shared" si="138"/>
        <v>41591.964537037034</v>
      </c>
      <c r="T2184" s="15">
        <f t="shared" si="139"/>
        <v>41640.964537037034</v>
      </c>
    </row>
    <row r="2185" spans="1:20" ht="48" x14ac:dyDescent="0.2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 s="17">
        <f t="shared" si="136"/>
        <v>101</v>
      </c>
      <c r="P2185">
        <f t="shared" si="137"/>
        <v>47.22</v>
      </c>
      <c r="Q2185" s="12" t="s">
        <v>8323</v>
      </c>
      <c r="R2185" t="s">
        <v>8328</v>
      </c>
      <c r="S2185" s="15">
        <f t="shared" si="138"/>
        <v>42299.776770833334</v>
      </c>
      <c r="T2185" s="15">
        <f t="shared" si="139"/>
        <v>42310.333333333328</v>
      </c>
    </row>
    <row r="2186" spans="1:20" ht="48" x14ac:dyDescent="0.2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 s="17">
        <f t="shared" si="136"/>
        <v>101</v>
      </c>
      <c r="P2186">
        <f t="shared" si="137"/>
        <v>51.3</v>
      </c>
      <c r="Q2186" s="12" t="s">
        <v>8323</v>
      </c>
      <c r="R2186" t="s">
        <v>8328</v>
      </c>
      <c r="S2186" s="15">
        <f t="shared" si="138"/>
        <v>41452.060601851852</v>
      </c>
      <c r="T2186" s="15">
        <f t="shared" si="139"/>
        <v>41482.060601851852</v>
      </c>
    </row>
    <row r="2187" spans="1:20" ht="48" x14ac:dyDescent="0.2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 s="17">
        <f t="shared" si="136"/>
        <v>101</v>
      </c>
      <c r="P2187">
        <f t="shared" si="137"/>
        <v>63.03</v>
      </c>
      <c r="Q2187" s="12" t="s">
        <v>8323</v>
      </c>
      <c r="R2187" t="s">
        <v>8324</v>
      </c>
      <c r="S2187" s="15">
        <f t="shared" si="138"/>
        <v>40978.125046296293</v>
      </c>
      <c r="T2187" s="15">
        <f t="shared" si="139"/>
        <v>41038.083379629628</v>
      </c>
    </row>
    <row r="2188" spans="1:20" ht="32" x14ac:dyDescent="0.2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 s="17">
        <f t="shared" si="136"/>
        <v>101</v>
      </c>
      <c r="P2188">
        <f t="shared" si="137"/>
        <v>52.95</v>
      </c>
      <c r="Q2188" s="12" t="s">
        <v>8323</v>
      </c>
      <c r="R2188" t="s">
        <v>8324</v>
      </c>
      <c r="S2188" s="15">
        <f t="shared" si="138"/>
        <v>40948.042233796295</v>
      </c>
      <c r="T2188" s="15">
        <f t="shared" si="139"/>
        <v>40982.165972222225</v>
      </c>
    </row>
    <row r="2189" spans="1:20" ht="48" x14ac:dyDescent="0.2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 s="17">
        <f t="shared" si="136"/>
        <v>101</v>
      </c>
      <c r="P2189">
        <f t="shared" si="137"/>
        <v>115.71</v>
      </c>
      <c r="Q2189" s="12" t="s">
        <v>8323</v>
      </c>
      <c r="R2189" t="s">
        <v>8324</v>
      </c>
      <c r="S2189" s="15">
        <f t="shared" si="138"/>
        <v>41074.727037037039</v>
      </c>
      <c r="T2189" s="15">
        <f t="shared" si="139"/>
        <v>41088.727037037039</v>
      </c>
    </row>
    <row r="2190" spans="1:20" ht="48" x14ac:dyDescent="0.2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 s="17">
        <f t="shared" si="136"/>
        <v>101</v>
      </c>
      <c r="P2190">
        <f t="shared" si="137"/>
        <v>53.47</v>
      </c>
      <c r="Q2190" s="12" t="s">
        <v>8323</v>
      </c>
      <c r="R2190" t="s">
        <v>8327</v>
      </c>
      <c r="S2190" s="15">
        <f t="shared" si="138"/>
        <v>40502.815868055557</v>
      </c>
      <c r="T2190" s="15">
        <f t="shared" si="139"/>
        <v>40544.207638888889</v>
      </c>
    </row>
    <row r="2191" spans="1:20" ht="48" x14ac:dyDescent="0.2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 s="17">
        <f t="shared" si="136"/>
        <v>101</v>
      </c>
      <c r="P2191">
        <f t="shared" si="137"/>
        <v>109.11</v>
      </c>
      <c r="Q2191" s="12" t="s">
        <v>8323</v>
      </c>
      <c r="R2191" t="s">
        <v>8327</v>
      </c>
      <c r="S2191" s="15">
        <f t="shared" si="138"/>
        <v>41834.695277777777</v>
      </c>
      <c r="T2191" s="15">
        <f t="shared" si="139"/>
        <v>41859.75</v>
      </c>
    </row>
    <row r="2192" spans="1:20" ht="48" x14ac:dyDescent="0.2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 s="17">
        <f t="shared" si="136"/>
        <v>101</v>
      </c>
      <c r="P2192">
        <f t="shared" si="137"/>
        <v>82.5</v>
      </c>
      <c r="Q2192" s="12" t="s">
        <v>8323</v>
      </c>
      <c r="R2192" t="s">
        <v>8327</v>
      </c>
      <c r="S2192" s="15">
        <f t="shared" si="138"/>
        <v>41851.962916666671</v>
      </c>
      <c r="T2192" s="15">
        <f t="shared" si="139"/>
        <v>41880.041666666664</v>
      </c>
    </row>
    <row r="2193" spans="1:20" ht="48" x14ac:dyDescent="0.2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 s="17">
        <f t="shared" si="136"/>
        <v>101</v>
      </c>
      <c r="P2193">
        <f t="shared" si="137"/>
        <v>123.35</v>
      </c>
      <c r="Q2193" s="12" t="s">
        <v>8334</v>
      </c>
      <c r="R2193" t="s">
        <v>8350</v>
      </c>
      <c r="S2193" s="15">
        <f t="shared" si="138"/>
        <v>41789.896805555552</v>
      </c>
      <c r="T2193" s="15">
        <f t="shared" si="139"/>
        <v>41819.896805555552</v>
      </c>
    </row>
    <row r="2194" spans="1:20" ht="48" x14ac:dyDescent="0.2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 s="17">
        <f t="shared" si="136"/>
        <v>101</v>
      </c>
      <c r="P2194">
        <f t="shared" si="137"/>
        <v>271.51</v>
      </c>
      <c r="Q2194" s="12" t="s">
        <v>8334</v>
      </c>
      <c r="R2194" t="s">
        <v>8350</v>
      </c>
      <c r="S2194" s="15">
        <f t="shared" si="138"/>
        <v>42770.201481481476</v>
      </c>
      <c r="T2194" s="15">
        <f t="shared" si="139"/>
        <v>42805.201481481476</v>
      </c>
    </row>
    <row r="2195" spans="1:20" ht="48" x14ac:dyDescent="0.2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 s="17">
        <f t="shared" si="136"/>
        <v>101</v>
      </c>
      <c r="P2195">
        <f t="shared" si="137"/>
        <v>125.99</v>
      </c>
      <c r="Q2195" s="12" t="s">
        <v>8334</v>
      </c>
      <c r="R2195" t="s">
        <v>8350</v>
      </c>
      <c r="S2195" s="15">
        <f t="shared" si="138"/>
        <v>42704.187118055561</v>
      </c>
      <c r="T2195" s="15">
        <f t="shared" si="139"/>
        <v>42738.178472222222</v>
      </c>
    </row>
    <row r="2196" spans="1:20" ht="48" x14ac:dyDescent="0.2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 s="17">
        <f t="shared" si="136"/>
        <v>101</v>
      </c>
      <c r="P2196">
        <f t="shared" si="137"/>
        <v>38.85</v>
      </c>
      <c r="Q2196" s="12" t="s">
        <v>8323</v>
      </c>
      <c r="R2196" t="s">
        <v>8327</v>
      </c>
      <c r="S2196" s="15">
        <f t="shared" si="138"/>
        <v>41022.645185185182</v>
      </c>
      <c r="T2196" s="15">
        <f t="shared" si="139"/>
        <v>41052.645185185182</v>
      </c>
    </row>
    <row r="2197" spans="1:20" ht="48" x14ac:dyDescent="0.2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 s="17">
        <f t="shared" si="136"/>
        <v>101</v>
      </c>
      <c r="P2197">
        <f t="shared" si="137"/>
        <v>88.44</v>
      </c>
      <c r="Q2197" s="12" t="s">
        <v>8323</v>
      </c>
      <c r="R2197" t="s">
        <v>8352</v>
      </c>
      <c r="S2197" s="15">
        <f t="shared" si="138"/>
        <v>41068.520474537036</v>
      </c>
      <c r="T2197" s="15">
        <f t="shared" si="139"/>
        <v>41098.520474537036</v>
      </c>
    </row>
    <row r="2198" spans="1:20" ht="48" x14ac:dyDescent="0.2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 s="17">
        <f t="shared" ref="O2198:O2261" si="140">ROUND(E2198/D2198*100,0)</f>
        <v>101</v>
      </c>
      <c r="P2198">
        <f t="shared" ref="P2198:P2261" si="141">IFERROR(ROUND(E2198/L2198, 2), 0)</f>
        <v>43.7</v>
      </c>
      <c r="Q2198" s="12" t="s">
        <v>8323</v>
      </c>
      <c r="R2198" t="s">
        <v>8352</v>
      </c>
      <c r="S2198" s="15">
        <f t="shared" ref="S2198:S2261" si="142">(((J2198/60/60/24)+DATE(1970,1,1)))</f>
        <v>42228.634328703702</v>
      </c>
      <c r="T2198" s="15">
        <f t="shared" ref="T2198:T2261" si="143">(((I2198/60/60/24)+DATE(1970,1,1)))</f>
        <v>42285.165972222225</v>
      </c>
    </row>
    <row r="2199" spans="1:20" ht="32" x14ac:dyDescent="0.2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 s="17">
        <f t="shared" si="140"/>
        <v>101</v>
      </c>
      <c r="P2199">
        <f t="shared" si="141"/>
        <v>35.520000000000003</v>
      </c>
      <c r="Q2199" s="12" t="s">
        <v>8317</v>
      </c>
      <c r="R2199" t="s">
        <v>8353</v>
      </c>
      <c r="S2199" s="15">
        <f t="shared" si="142"/>
        <v>41617.912662037037</v>
      </c>
      <c r="T2199" s="15">
        <f t="shared" si="143"/>
        <v>41631.912662037037</v>
      </c>
    </row>
    <row r="2200" spans="1:20" ht="48" x14ac:dyDescent="0.2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 s="17">
        <f t="shared" si="140"/>
        <v>101</v>
      </c>
      <c r="P2200">
        <f t="shared" si="141"/>
        <v>270.57</v>
      </c>
      <c r="Q2200" s="12" t="s">
        <v>8317</v>
      </c>
      <c r="R2200" t="s">
        <v>8353</v>
      </c>
      <c r="S2200" s="15">
        <f t="shared" si="142"/>
        <v>41143.81821759259</v>
      </c>
      <c r="T2200" s="15">
        <f t="shared" si="143"/>
        <v>41173.81821759259</v>
      </c>
    </row>
    <row r="2201" spans="1:20" ht="48" x14ac:dyDescent="0.2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17">
        <f t="shared" si="140"/>
        <v>101</v>
      </c>
      <c r="P2201">
        <f t="shared" si="141"/>
        <v>53.95</v>
      </c>
      <c r="Q2201" s="12" t="s">
        <v>8315</v>
      </c>
      <c r="R2201" t="s">
        <v>8355</v>
      </c>
      <c r="S2201" s="15">
        <f t="shared" si="142"/>
        <v>41780.745254629634</v>
      </c>
      <c r="T2201" s="15">
        <f t="shared" si="143"/>
        <v>41810.917361111111</v>
      </c>
    </row>
    <row r="2202" spans="1:20" ht="48" x14ac:dyDescent="0.2">
      <c r="A2202">
        <v>3592</v>
      </c>
      <c r="B2202" s="3" t="s">
        <v>3591</v>
      </c>
      <c r="C2202" s="3" t="s">
        <v>7702</v>
      </c>
      <c r="D2202" s="6">
        <v>2000</v>
      </c>
      <c r="E2202" s="8">
        <v>2545</v>
      </c>
      <c r="F2202" t="s">
        <v>8218</v>
      </c>
      <c r="G2202" t="s">
        <v>8223</v>
      </c>
      <c r="H2202" t="s">
        <v>8245</v>
      </c>
      <c r="I2202">
        <v>1423630740</v>
      </c>
      <c r="J2202">
        <v>1418673307</v>
      </c>
      <c r="K2202" t="b">
        <v>0</v>
      </c>
      <c r="L2202">
        <v>35</v>
      </c>
      <c r="M2202" t="b">
        <v>1</v>
      </c>
      <c r="N2202" t="s">
        <v>8269</v>
      </c>
      <c r="O2202" s="17">
        <f t="shared" si="140"/>
        <v>127</v>
      </c>
      <c r="P2202">
        <f t="shared" si="141"/>
        <v>72.709999999999994</v>
      </c>
      <c r="Q2202" s="12" t="s">
        <v>8315</v>
      </c>
      <c r="R2202" t="s">
        <v>8316</v>
      </c>
      <c r="S2202" s="15">
        <f t="shared" si="142"/>
        <v>41988.829942129625</v>
      </c>
      <c r="T2202" s="15">
        <f t="shared" si="143"/>
        <v>42046.207638888889</v>
      </c>
    </row>
    <row r="2203" spans="1:20" ht="48" x14ac:dyDescent="0.2">
      <c r="A2203">
        <v>3268</v>
      </c>
      <c r="B2203" s="3" t="s">
        <v>3268</v>
      </c>
      <c r="C2203" s="3" t="s">
        <v>7378</v>
      </c>
      <c r="D2203" s="6">
        <v>2000</v>
      </c>
      <c r="E2203" s="8">
        <v>2560</v>
      </c>
      <c r="F2203" t="s">
        <v>8218</v>
      </c>
      <c r="G2203" t="s">
        <v>8223</v>
      </c>
      <c r="H2203" t="s">
        <v>8245</v>
      </c>
      <c r="I2203">
        <v>1472074928</v>
      </c>
      <c r="J2203">
        <v>1470692528</v>
      </c>
      <c r="K2203" t="b">
        <v>1</v>
      </c>
      <c r="L2203">
        <v>42</v>
      </c>
      <c r="M2203" t="b">
        <v>1</v>
      </c>
      <c r="N2203" t="s">
        <v>8269</v>
      </c>
      <c r="O2203" s="17">
        <f t="shared" si="140"/>
        <v>128</v>
      </c>
      <c r="P2203">
        <f t="shared" si="141"/>
        <v>60.95</v>
      </c>
      <c r="Q2203" s="12" t="s">
        <v>8315</v>
      </c>
      <c r="R2203" t="s">
        <v>8316</v>
      </c>
      <c r="S2203" s="15">
        <f t="shared" si="142"/>
        <v>42590.90425925926</v>
      </c>
      <c r="T2203" s="15">
        <f t="shared" si="143"/>
        <v>42606.90425925926</v>
      </c>
    </row>
    <row r="2204" spans="1:20" ht="48" x14ac:dyDescent="0.2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 s="17">
        <f t="shared" si="140"/>
        <v>101</v>
      </c>
      <c r="P2204">
        <f t="shared" si="141"/>
        <v>162.77000000000001</v>
      </c>
      <c r="Q2204" s="12" t="s">
        <v>8315</v>
      </c>
      <c r="R2204" t="s">
        <v>8357</v>
      </c>
      <c r="S2204" s="15">
        <f t="shared" si="142"/>
        <v>42101.584074074075</v>
      </c>
      <c r="T2204" s="15">
        <f t="shared" si="143"/>
        <v>42131.584074074075</v>
      </c>
    </row>
    <row r="2205" spans="1:20" ht="48" x14ac:dyDescent="0.2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 s="17">
        <f t="shared" si="140"/>
        <v>101</v>
      </c>
      <c r="P2205">
        <f t="shared" si="141"/>
        <v>90.54</v>
      </c>
      <c r="Q2205" s="12" t="s">
        <v>8315</v>
      </c>
      <c r="R2205" t="s">
        <v>8357</v>
      </c>
      <c r="S2205" s="15">
        <f t="shared" si="142"/>
        <v>42553.583425925928</v>
      </c>
      <c r="T2205" s="15">
        <f t="shared" si="143"/>
        <v>42611.708333333328</v>
      </c>
    </row>
    <row r="2206" spans="1:20" ht="48" x14ac:dyDescent="0.2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 s="17">
        <f t="shared" si="140"/>
        <v>101</v>
      </c>
      <c r="P2206">
        <f t="shared" si="141"/>
        <v>126.72</v>
      </c>
      <c r="Q2206" s="12" t="s">
        <v>8315</v>
      </c>
      <c r="R2206" t="s">
        <v>8357</v>
      </c>
      <c r="S2206" s="15">
        <f t="shared" si="142"/>
        <v>42004.703865740739</v>
      </c>
      <c r="T2206" s="15">
        <f t="shared" si="143"/>
        <v>42034.703865740739</v>
      </c>
    </row>
    <row r="2207" spans="1:20" ht="48" x14ac:dyDescent="0.2">
      <c r="A2207">
        <v>3487</v>
      </c>
      <c r="B2207" s="3" t="s">
        <v>3486</v>
      </c>
      <c r="C2207" s="3" t="s">
        <v>7597</v>
      </c>
      <c r="D2207" s="6">
        <v>2000</v>
      </c>
      <c r="E2207" s="8">
        <v>2555</v>
      </c>
      <c r="F2207" t="s">
        <v>8218</v>
      </c>
      <c r="G2207" t="s">
        <v>8224</v>
      </c>
      <c r="H2207" t="s">
        <v>8246</v>
      </c>
      <c r="I2207">
        <v>1435185252</v>
      </c>
      <c r="J2207">
        <v>1432593252</v>
      </c>
      <c r="K2207" t="b">
        <v>0</v>
      </c>
      <c r="L2207">
        <v>66</v>
      </c>
      <c r="M2207" t="b">
        <v>1</v>
      </c>
      <c r="N2207" t="s">
        <v>8269</v>
      </c>
      <c r="O2207" s="17">
        <f t="shared" si="140"/>
        <v>128</v>
      </c>
      <c r="P2207">
        <f t="shared" si="141"/>
        <v>38.71</v>
      </c>
      <c r="Q2207" s="12" t="s">
        <v>8315</v>
      </c>
      <c r="R2207" t="s">
        <v>8316</v>
      </c>
      <c r="S2207" s="15">
        <f t="shared" si="142"/>
        <v>42149.940416666665</v>
      </c>
      <c r="T2207" s="15">
        <f t="shared" si="143"/>
        <v>42179.940416666665</v>
      </c>
    </row>
    <row r="2208" spans="1:20" ht="48" x14ac:dyDescent="0.2">
      <c r="A2208">
        <v>3538</v>
      </c>
      <c r="B2208" s="3" t="s">
        <v>3537</v>
      </c>
      <c r="C2208" s="3" t="s">
        <v>7648</v>
      </c>
      <c r="D2208" s="6">
        <v>2000</v>
      </c>
      <c r="E2208" s="8">
        <v>2569</v>
      </c>
      <c r="F2208" t="s">
        <v>8218</v>
      </c>
      <c r="G2208" t="s">
        <v>8224</v>
      </c>
      <c r="H2208" t="s">
        <v>8246</v>
      </c>
      <c r="I2208">
        <v>1471428340</v>
      </c>
      <c r="J2208">
        <v>1469009140</v>
      </c>
      <c r="K2208" t="b">
        <v>0</v>
      </c>
      <c r="L2208">
        <v>83</v>
      </c>
      <c r="M2208" t="b">
        <v>1</v>
      </c>
      <c r="N2208" t="s">
        <v>8269</v>
      </c>
      <c r="O2208" s="17">
        <f t="shared" si="140"/>
        <v>128</v>
      </c>
      <c r="P2208">
        <f t="shared" si="141"/>
        <v>30.95</v>
      </c>
      <c r="Q2208" s="12" t="s">
        <v>8315</v>
      </c>
      <c r="R2208" t="s">
        <v>8316</v>
      </c>
      <c r="S2208" s="15">
        <f t="shared" si="142"/>
        <v>42571.420601851853</v>
      </c>
      <c r="T2208" s="15">
        <f t="shared" si="143"/>
        <v>42599.420601851853</v>
      </c>
    </row>
    <row r="2209" spans="1:20" ht="48" x14ac:dyDescent="0.2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 s="17">
        <f t="shared" si="140"/>
        <v>101</v>
      </c>
      <c r="P2209">
        <f t="shared" si="141"/>
        <v>178.53</v>
      </c>
      <c r="Q2209" s="12" t="s">
        <v>8315</v>
      </c>
      <c r="R2209" t="s">
        <v>8355</v>
      </c>
      <c r="S2209" s="15">
        <f t="shared" si="142"/>
        <v>42398.849259259259</v>
      </c>
      <c r="T2209" s="15">
        <f t="shared" si="143"/>
        <v>42430.249305555553</v>
      </c>
    </row>
    <row r="2210" spans="1:20" ht="48" x14ac:dyDescent="0.2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 s="17">
        <f t="shared" si="140"/>
        <v>101</v>
      </c>
      <c r="P2210">
        <f t="shared" si="141"/>
        <v>116.73</v>
      </c>
      <c r="Q2210" s="12" t="s">
        <v>8315</v>
      </c>
      <c r="R2210" t="s">
        <v>8355</v>
      </c>
      <c r="S2210" s="15">
        <f t="shared" si="142"/>
        <v>42360.212025462963</v>
      </c>
      <c r="T2210" s="15">
        <f t="shared" si="143"/>
        <v>42390.212025462963</v>
      </c>
    </row>
    <row r="2211" spans="1:20" ht="48" x14ac:dyDescent="0.2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 s="17">
        <f t="shared" si="140"/>
        <v>101</v>
      </c>
      <c r="P2211">
        <f t="shared" si="141"/>
        <v>103.17</v>
      </c>
      <c r="Q2211" s="12" t="s">
        <v>8315</v>
      </c>
      <c r="R2211" t="s">
        <v>8355</v>
      </c>
      <c r="S2211" s="15">
        <f t="shared" si="142"/>
        <v>42163.29833333334</v>
      </c>
      <c r="T2211" s="15">
        <f t="shared" si="143"/>
        <v>42205.916666666672</v>
      </c>
    </row>
    <row r="2212" spans="1:20" ht="48" x14ac:dyDescent="0.2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 s="17">
        <f t="shared" si="140"/>
        <v>101</v>
      </c>
      <c r="P2212">
        <f t="shared" si="141"/>
        <v>234.67</v>
      </c>
      <c r="Q2212" s="12" t="s">
        <v>8315</v>
      </c>
      <c r="R2212" t="s">
        <v>8355</v>
      </c>
      <c r="S2212" s="15">
        <f t="shared" si="142"/>
        <v>42170.846446759257</v>
      </c>
      <c r="T2212" s="15">
        <f t="shared" si="143"/>
        <v>42230.846446759257</v>
      </c>
    </row>
    <row r="2213" spans="1:20" ht="48" x14ac:dyDescent="0.2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 s="17">
        <f t="shared" si="140"/>
        <v>101</v>
      </c>
      <c r="P2213">
        <f t="shared" si="141"/>
        <v>162.71</v>
      </c>
      <c r="Q2213" s="12" t="s">
        <v>8315</v>
      </c>
      <c r="R2213" t="s">
        <v>8355</v>
      </c>
      <c r="S2213" s="15">
        <f t="shared" si="142"/>
        <v>42564.95380787037</v>
      </c>
      <c r="T2213" s="15">
        <f t="shared" si="143"/>
        <v>42609.95380787037</v>
      </c>
    </row>
    <row r="2214" spans="1:20" ht="48" x14ac:dyDescent="0.2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 s="17">
        <f t="shared" si="140"/>
        <v>101</v>
      </c>
      <c r="P2214">
        <f t="shared" si="141"/>
        <v>37.22</v>
      </c>
      <c r="Q2214" s="12" t="s">
        <v>8315</v>
      </c>
      <c r="R2214" t="s">
        <v>8355</v>
      </c>
      <c r="S2214" s="15">
        <f t="shared" si="142"/>
        <v>42373.252280092594</v>
      </c>
      <c r="T2214" s="15">
        <f t="shared" si="143"/>
        <v>42433.252280092594</v>
      </c>
    </row>
    <row r="2215" spans="1:20" ht="32" x14ac:dyDescent="0.2">
      <c r="A2215">
        <v>3457</v>
      </c>
      <c r="B2215" s="3" t="s">
        <v>3456</v>
      </c>
      <c r="C2215" s="3" t="s">
        <v>7567</v>
      </c>
      <c r="D2215" s="6">
        <v>2000</v>
      </c>
      <c r="E2215" s="8">
        <v>2804</v>
      </c>
      <c r="F2215" t="s">
        <v>8218</v>
      </c>
      <c r="G2215" t="s">
        <v>8223</v>
      </c>
      <c r="H2215" t="s">
        <v>8245</v>
      </c>
      <c r="I2215">
        <v>1423720740</v>
      </c>
      <c r="J2215">
        <v>1421081857</v>
      </c>
      <c r="K2215" t="b">
        <v>0</v>
      </c>
      <c r="L2215">
        <v>55</v>
      </c>
      <c r="M2215" t="b">
        <v>1</v>
      </c>
      <c r="N2215" t="s">
        <v>8269</v>
      </c>
      <c r="O2215" s="17">
        <f t="shared" si="140"/>
        <v>140</v>
      </c>
      <c r="P2215">
        <f t="shared" si="141"/>
        <v>50.98</v>
      </c>
      <c r="Q2215" s="12" t="s">
        <v>8315</v>
      </c>
      <c r="R2215" t="s">
        <v>8316</v>
      </c>
      <c r="S2215" s="15">
        <f t="shared" si="142"/>
        <v>42016.706678240742</v>
      </c>
      <c r="T2215" s="15">
        <f t="shared" si="143"/>
        <v>42047.249305555553</v>
      </c>
    </row>
    <row r="2216" spans="1:20" ht="48" x14ac:dyDescent="0.2">
      <c r="A2216">
        <v>3696</v>
      </c>
      <c r="B2216" s="3" t="s">
        <v>3693</v>
      </c>
      <c r="C2216" s="3" t="s">
        <v>7806</v>
      </c>
      <c r="D2216" s="6">
        <v>2000</v>
      </c>
      <c r="E2216" s="8">
        <v>3100</v>
      </c>
      <c r="F2216" t="s">
        <v>8218</v>
      </c>
      <c r="G2216" t="s">
        <v>8224</v>
      </c>
      <c r="H2216" t="s">
        <v>8246</v>
      </c>
      <c r="I2216">
        <v>1423838916</v>
      </c>
      <c r="J2216">
        <v>1418654916</v>
      </c>
      <c r="K2216" t="b">
        <v>0</v>
      </c>
      <c r="L2216">
        <v>78</v>
      </c>
      <c r="M2216" t="b">
        <v>1</v>
      </c>
      <c r="N2216" t="s">
        <v>8269</v>
      </c>
      <c r="O2216" s="17">
        <f t="shared" si="140"/>
        <v>155</v>
      </c>
      <c r="P2216">
        <f t="shared" si="141"/>
        <v>39.74</v>
      </c>
      <c r="Q2216" s="12" t="s">
        <v>8315</v>
      </c>
      <c r="R2216" t="s">
        <v>8316</v>
      </c>
      <c r="S2216" s="15">
        <f t="shared" si="142"/>
        <v>41988.617083333331</v>
      </c>
      <c r="T2216" s="15">
        <f t="shared" si="143"/>
        <v>42048.617083333331</v>
      </c>
    </row>
    <row r="2217" spans="1:20" ht="48" x14ac:dyDescent="0.2">
      <c r="A2217">
        <v>3813</v>
      </c>
      <c r="B2217" s="3" t="s">
        <v>3810</v>
      </c>
      <c r="C2217" s="3" t="s">
        <v>7923</v>
      </c>
      <c r="D2217" s="6">
        <v>2100</v>
      </c>
      <c r="E2217" s="8">
        <v>2119.9899999999998</v>
      </c>
      <c r="F2217" t="s">
        <v>8218</v>
      </c>
      <c r="G2217" t="s">
        <v>8223</v>
      </c>
      <c r="H2217" t="s">
        <v>8245</v>
      </c>
      <c r="I2217">
        <v>1465940580</v>
      </c>
      <c r="J2217">
        <v>1462603021</v>
      </c>
      <c r="K2217" t="b">
        <v>0</v>
      </c>
      <c r="L2217">
        <v>27</v>
      </c>
      <c r="M2217" t="b">
        <v>1</v>
      </c>
      <c r="N2217" t="s">
        <v>8269</v>
      </c>
      <c r="O2217" s="17">
        <f t="shared" si="140"/>
        <v>101</v>
      </c>
      <c r="P2217">
        <f t="shared" si="141"/>
        <v>78.52</v>
      </c>
      <c r="Q2217" s="12" t="s">
        <v>8315</v>
      </c>
      <c r="R2217" t="s">
        <v>8316</v>
      </c>
      <c r="S2217" s="15">
        <f t="shared" si="142"/>
        <v>42497.275706018518</v>
      </c>
      <c r="T2217" s="15">
        <f t="shared" si="143"/>
        <v>42535.904861111107</v>
      </c>
    </row>
    <row r="2218" spans="1:20" ht="48" x14ac:dyDescent="0.2">
      <c r="A2218">
        <v>3548</v>
      </c>
      <c r="B2218" s="3" t="s">
        <v>3547</v>
      </c>
      <c r="C2218" s="3" t="s">
        <v>7658</v>
      </c>
      <c r="D2218" s="6">
        <v>2100</v>
      </c>
      <c r="E2218" s="8">
        <v>2140</v>
      </c>
      <c r="F2218" t="s">
        <v>8218</v>
      </c>
      <c r="G2218" t="s">
        <v>8223</v>
      </c>
      <c r="H2218" t="s">
        <v>8245</v>
      </c>
      <c r="I2218">
        <v>1457139600</v>
      </c>
      <c r="J2218">
        <v>1455230214</v>
      </c>
      <c r="K2218" t="b">
        <v>0</v>
      </c>
      <c r="L2218">
        <v>13</v>
      </c>
      <c r="M2218" t="b">
        <v>1</v>
      </c>
      <c r="N2218" t="s">
        <v>8269</v>
      </c>
      <c r="O2218" s="17">
        <f t="shared" si="140"/>
        <v>102</v>
      </c>
      <c r="P2218">
        <f t="shared" si="141"/>
        <v>164.62</v>
      </c>
      <c r="Q2218" s="12" t="s">
        <v>8315</v>
      </c>
      <c r="R2218" t="s">
        <v>8316</v>
      </c>
      <c r="S2218" s="15">
        <f t="shared" si="142"/>
        <v>42411.942291666666</v>
      </c>
      <c r="T2218" s="15">
        <f t="shared" si="143"/>
        <v>42434.041666666672</v>
      </c>
    </row>
    <row r="2219" spans="1:20" ht="48" x14ac:dyDescent="0.2">
      <c r="A2219">
        <v>3448</v>
      </c>
      <c r="B2219" s="3" t="s">
        <v>3447</v>
      </c>
      <c r="C2219" s="3" t="s">
        <v>7558</v>
      </c>
      <c r="D2219" s="6">
        <v>2100</v>
      </c>
      <c r="E2219" s="8">
        <v>2305</v>
      </c>
      <c r="F2219" t="s">
        <v>8218</v>
      </c>
      <c r="G2219" t="s">
        <v>8223</v>
      </c>
      <c r="H2219" t="s">
        <v>8245</v>
      </c>
      <c r="I2219">
        <v>1418784689</v>
      </c>
      <c r="J2219">
        <v>1416192689</v>
      </c>
      <c r="K2219" t="b">
        <v>0</v>
      </c>
      <c r="L2219">
        <v>45</v>
      </c>
      <c r="M2219" t="b">
        <v>1</v>
      </c>
      <c r="N2219" t="s">
        <v>8269</v>
      </c>
      <c r="O2219" s="17">
        <f t="shared" si="140"/>
        <v>110</v>
      </c>
      <c r="P2219">
        <f t="shared" si="141"/>
        <v>51.22</v>
      </c>
      <c r="Q2219" s="12" t="s">
        <v>8315</v>
      </c>
      <c r="R2219" t="s">
        <v>8316</v>
      </c>
      <c r="S2219" s="15">
        <f t="shared" si="142"/>
        <v>41960.119085648148</v>
      </c>
      <c r="T2219" s="15">
        <f t="shared" si="143"/>
        <v>41990.119085648148</v>
      </c>
    </row>
    <row r="2220" spans="1:20" ht="32" x14ac:dyDescent="0.2">
      <c r="A2220">
        <v>3743</v>
      </c>
      <c r="B2220" s="3" t="s">
        <v>3740</v>
      </c>
      <c r="C2220" s="3" t="s">
        <v>7853</v>
      </c>
      <c r="D2220" s="6">
        <v>2200</v>
      </c>
      <c r="E2220" s="8">
        <v>0</v>
      </c>
      <c r="F2220" t="s">
        <v>8220</v>
      </c>
      <c r="G2220" t="s">
        <v>8223</v>
      </c>
      <c r="H2220" t="s">
        <v>8245</v>
      </c>
      <c r="I2220">
        <v>1404406964</v>
      </c>
      <c r="J2220">
        <v>1401814964</v>
      </c>
      <c r="K2220" t="b">
        <v>0</v>
      </c>
      <c r="L2220">
        <v>0</v>
      </c>
      <c r="M2220" t="b">
        <v>0</v>
      </c>
      <c r="N2220" t="s">
        <v>8269</v>
      </c>
      <c r="O2220" s="17">
        <f t="shared" si="140"/>
        <v>0</v>
      </c>
      <c r="P2220">
        <f t="shared" si="141"/>
        <v>0</v>
      </c>
      <c r="Q2220" s="12" t="s">
        <v>8315</v>
      </c>
      <c r="R2220" t="s">
        <v>8316</v>
      </c>
      <c r="S2220" s="15">
        <f t="shared" si="142"/>
        <v>41793.710231481484</v>
      </c>
      <c r="T2220" s="15">
        <f t="shared" si="143"/>
        <v>41823.710231481484</v>
      </c>
    </row>
    <row r="2221" spans="1:20" ht="48" x14ac:dyDescent="0.2">
      <c r="A2221">
        <v>3556</v>
      </c>
      <c r="B2221" s="3" t="s">
        <v>3555</v>
      </c>
      <c r="C2221" s="3" t="s">
        <v>7666</v>
      </c>
      <c r="D2221" s="6">
        <v>2200</v>
      </c>
      <c r="E2221" s="8">
        <v>2210</v>
      </c>
      <c r="F2221" t="s">
        <v>8218</v>
      </c>
      <c r="G2221" t="s">
        <v>8224</v>
      </c>
      <c r="H2221" t="s">
        <v>8246</v>
      </c>
      <c r="I2221">
        <v>1408289724</v>
      </c>
      <c r="J2221">
        <v>1403105724</v>
      </c>
      <c r="K2221" t="b">
        <v>0</v>
      </c>
      <c r="L2221">
        <v>20</v>
      </c>
      <c r="M2221" t="b">
        <v>1</v>
      </c>
      <c r="N2221" t="s">
        <v>8269</v>
      </c>
      <c r="O2221" s="17">
        <f t="shared" si="140"/>
        <v>100</v>
      </c>
      <c r="P2221">
        <f t="shared" si="141"/>
        <v>110.5</v>
      </c>
      <c r="Q2221" s="12" t="s">
        <v>8315</v>
      </c>
      <c r="R2221" t="s">
        <v>8316</v>
      </c>
      <c r="S2221" s="15">
        <f t="shared" si="142"/>
        <v>41808.649583333332</v>
      </c>
      <c r="T2221" s="15">
        <f t="shared" si="143"/>
        <v>41868.649583333332</v>
      </c>
    </row>
    <row r="2222" spans="1:20" ht="48" x14ac:dyDescent="0.2">
      <c r="A2222">
        <v>3152</v>
      </c>
      <c r="B2222" s="3" t="s">
        <v>3152</v>
      </c>
      <c r="C2222" s="3" t="s">
        <v>7262</v>
      </c>
      <c r="D2222" s="6">
        <v>2200</v>
      </c>
      <c r="E2222" s="8">
        <v>2331</v>
      </c>
      <c r="F2222" t="s">
        <v>8218</v>
      </c>
      <c r="G2222" t="s">
        <v>8224</v>
      </c>
      <c r="H2222" t="s">
        <v>8246</v>
      </c>
      <c r="I2222">
        <v>1383425367</v>
      </c>
      <c r="J2222">
        <v>1380833367</v>
      </c>
      <c r="K2222" t="b">
        <v>1</v>
      </c>
      <c r="L2222">
        <v>67</v>
      </c>
      <c r="M2222" t="b">
        <v>1</v>
      </c>
      <c r="N2222" t="s">
        <v>8269</v>
      </c>
      <c r="O2222" s="17">
        <f t="shared" si="140"/>
        <v>106</v>
      </c>
      <c r="P2222">
        <f t="shared" si="141"/>
        <v>34.79</v>
      </c>
      <c r="Q2222" s="12" t="s">
        <v>8315</v>
      </c>
      <c r="R2222" t="s">
        <v>8316</v>
      </c>
      <c r="S2222" s="15">
        <f t="shared" si="142"/>
        <v>41550.867673611108</v>
      </c>
      <c r="T2222" s="15">
        <f t="shared" si="143"/>
        <v>41580.867673611108</v>
      </c>
    </row>
    <row r="2223" spans="1:20" ht="48" x14ac:dyDescent="0.2">
      <c r="A2223">
        <v>4081</v>
      </c>
      <c r="B2223" s="3" t="s">
        <v>4077</v>
      </c>
      <c r="C2223" s="3" t="s">
        <v>8184</v>
      </c>
      <c r="D2223" s="6">
        <v>2224</v>
      </c>
      <c r="E2223" s="8">
        <v>350</v>
      </c>
      <c r="F2223" t="s">
        <v>8220</v>
      </c>
      <c r="G2223" t="s">
        <v>8223</v>
      </c>
      <c r="H2223" t="s">
        <v>8245</v>
      </c>
      <c r="I2223">
        <v>1425819425</v>
      </c>
      <c r="J2223">
        <v>1423231025</v>
      </c>
      <c r="K2223" t="b">
        <v>0</v>
      </c>
      <c r="L2223">
        <v>12</v>
      </c>
      <c r="M2223" t="b">
        <v>0</v>
      </c>
      <c r="N2223" t="s">
        <v>8269</v>
      </c>
      <c r="O2223" s="17">
        <f t="shared" si="140"/>
        <v>16</v>
      </c>
      <c r="P2223">
        <f t="shared" si="141"/>
        <v>29.17</v>
      </c>
      <c r="Q2223" s="12" t="s">
        <v>8315</v>
      </c>
      <c r="R2223" t="s">
        <v>8316</v>
      </c>
      <c r="S2223" s="15">
        <f t="shared" si="142"/>
        <v>42041.581307870365</v>
      </c>
      <c r="T2223" s="15">
        <f t="shared" si="143"/>
        <v>42071.539641203708</v>
      </c>
    </row>
    <row r="2224" spans="1:20" ht="32" x14ac:dyDescent="0.2">
      <c r="A2224">
        <v>3252</v>
      </c>
      <c r="B2224" s="3" t="s">
        <v>3252</v>
      </c>
      <c r="C2224" s="3" t="s">
        <v>7362</v>
      </c>
      <c r="D2224" s="6">
        <v>2250</v>
      </c>
      <c r="E2224" s="8">
        <v>2876</v>
      </c>
      <c r="F2224" t="s">
        <v>8218</v>
      </c>
      <c r="G2224" t="s">
        <v>8224</v>
      </c>
      <c r="H2224" t="s">
        <v>8246</v>
      </c>
      <c r="I2224">
        <v>1473247240</v>
      </c>
      <c r="J2224">
        <v>1470655240</v>
      </c>
      <c r="K2224" t="b">
        <v>1</v>
      </c>
      <c r="L2224">
        <v>50</v>
      </c>
      <c r="M2224" t="b">
        <v>1</v>
      </c>
      <c r="N2224" t="s">
        <v>8269</v>
      </c>
      <c r="O2224" s="17">
        <f t="shared" si="140"/>
        <v>128</v>
      </c>
      <c r="P2224">
        <f t="shared" si="141"/>
        <v>57.52</v>
      </c>
      <c r="Q2224" s="12" t="s">
        <v>8315</v>
      </c>
      <c r="R2224" t="s">
        <v>8316</v>
      </c>
      <c r="S2224" s="15">
        <f t="shared" si="142"/>
        <v>42590.472685185188</v>
      </c>
      <c r="T2224" s="15">
        <f t="shared" si="143"/>
        <v>42620.472685185188</v>
      </c>
    </row>
    <row r="2225" spans="1:20" ht="48" x14ac:dyDescent="0.2">
      <c r="A2225">
        <v>3555</v>
      </c>
      <c r="B2225" s="3" t="s">
        <v>3554</v>
      </c>
      <c r="C2225" s="3" t="s">
        <v>7665</v>
      </c>
      <c r="D2225" s="6">
        <v>2400</v>
      </c>
      <c r="E2225" s="8">
        <v>2400</v>
      </c>
      <c r="F2225" t="s">
        <v>8218</v>
      </c>
      <c r="G2225" t="s">
        <v>8236</v>
      </c>
      <c r="H2225" t="s">
        <v>8248</v>
      </c>
      <c r="I2225">
        <v>1479382594</v>
      </c>
      <c r="J2225">
        <v>1476786994</v>
      </c>
      <c r="K2225" t="b">
        <v>0</v>
      </c>
      <c r="L2225">
        <v>14</v>
      </c>
      <c r="M2225" t="b">
        <v>1</v>
      </c>
      <c r="N2225" t="s">
        <v>8269</v>
      </c>
      <c r="O2225" s="17">
        <f t="shared" si="140"/>
        <v>100</v>
      </c>
      <c r="P2225">
        <f t="shared" si="141"/>
        <v>171.43</v>
      </c>
      <c r="Q2225" s="12" t="s">
        <v>8315</v>
      </c>
      <c r="R2225" t="s">
        <v>8316</v>
      </c>
      <c r="S2225" s="15">
        <f t="shared" si="142"/>
        <v>42661.442060185189</v>
      </c>
      <c r="T2225" s="15">
        <f t="shared" si="143"/>
        <v>42691.483726851846</v>
      </c>
    </row>
    <row r="2226" spans="1:20" ht="48" x14ac:dyDescent="0.2">
      <c r="A2226">
        <v>3865</v>
      </c>
      <c r="B2226" s="3" t="s">
        <v>3862</v>
      </c>
      <c r="C2226" s="3" t="s">
        <v>7974</v>
      </c>
      <c r="D2226" s="6">
        <v>2413</v>
      </c>
      <c r="E2226" s="8">
        <v>650</v>
      </c>
      <c r="F2226" t="s">
        <v>8220</v>
      </c>
      <c r="G2226" t="s">
        <v>8228</v>
      </c>
      <c r="H2226" t="s">
        <v>8250</v>
      </c>
      <c r="I2226">
        <v>1409376600</v>
      </c>
      <c r="J2226">
        <v>1405957098</v>
      </c>
      <c r="K2226" t="b">
        <v>0</v>
      </c>
      <c r="L2226">
        <v>14</v>
      </c>
      <c r="M2226" t="b">
        <v>0</v>
      </c>
      <c r="N2226" t="s">
        <v>8269</v>
      </c>
      <c r="O2226" s="17">
        <f t="shared" si="140"/>
        <v>27</v>
      </c>
      <c r="P2226">
        <f t="shared" si="141"/>
        <v>46.43</v>
      </c>
      <c r="Q2226" s="12" t="s">
        <v>8315</v>
      </c>
      <c r="R2226" t="s">
        <v>8316</v>
      </c>
      <c r="S2226" s="15">
        <f t="shared" si="142"/>
        <v>41841.651597222226</v>
      </c>
      <c r="T2226" s="15">
        <f t="shared" si="143"/>
        <v>41881.229166666664</v>
      </c>
    </row>
    <row r="2227" spans="1:20" ht="48" x14ac:dyDescent="0.2">
      <c r="A2227">
        <v>2907</v>
      </c>
      <c r="B2227" s="3" t="s">
        <v>2907</v>
      </c>
      <c r="C2227" s="3" t="s">
        <v>7017</v>
      </c>
      <c r="D2227" s="6">
        <v>2500</v>
      </c>
      <c r="E2227" s="8">
        <v>2</v>
      </c>
      <c r="F2227" t="s">
        <v>8220</v>
      </c>
      <c r="G2227" t="s">
        <v>8223</v>
      </c>
      <c r="H2227" t="s">
        <v>8245</v>
      </c>
      <c r="I2227">
        <v>1463259837</v>
      </c>
      <c r="J2227">
        <v>1458075837</v>
      </c>
      <c r="K2227" t="b">
        <v>0</v>
      </c>
      <c r="L2227">
        <v>2</v>
      </c>
      <c r="M2227" t="b">
        <v>0</v>
      </c>
      <c r="N2227" t="s">
        <v>8269</v>
      </c>
      <c r="O2227" s="17">
        <f t="shared" si="140"/>
        <v>0</v>
      </c>
      <c r="P2227">
        <f t="shared" si="141"/>
        <v>1</v>
      </c>
      <c r="Q2227" s="12" t="s">
        <v>8315</v>
      </c>
      <c r="R2227" t="s">
        <v>8316</v>
      </c>
      <c r="S2227" s="15">
        <f t="shared" si="142"/>
        <v>42444.877743055549</v>
      </c>
      <c r="T2227" s="15">
        <f t="shared" si="143"/>
        <v>42504.877743055549</v>
      </c>
    </row>
    <row r="2228" spans="1:20" ht="48" x14ac:dyDescent="0.2">
      <c r="A2228">
        <v>3859</v>
      </c>
      <c r="B2228" s="3" t="s">
        <v>3856</v>
      </c>
      <c r="C2228" s="3" t="s">
        <v>7968</v>
      </c>
      <c r="D2228" s="6">
        <v>2500</v>
      </c>
      <c r="E2228" s="8">
        <v>1</v>
      </c>
      <c r="F2228" t="s">
        <v>8220</v>
      </c>
      <c r="G2228" t="s">
        <v>8223</v>
      </c>
      <c r="H2228" t="s">
        <v>8245</v>
      </c>
      <c r="I2228">
        <v>1403730000</v>
      </c>
      <c r="J2228">
        <v>1401485207</v>
      </c>
      <c r="K2228" t="b">
        <v>0</v>
      </c>
      <c r="L2228">
        <v>1</v>
      </c>
      <c r="M2228" t="b">
        <v>0</v>
      </c>
      <c r="N2228" t="s">
        <v>8269</v>
      </c>
      <c r="O2228" s="17">
        <f t="shared" si="140"/>
        <v>0</v>
      </c>
      <c r="P2228">
        <f t="shared" si="141"/>
        <v>1</v>
      </c>
      <c r="Q2228" s="12" t="s">
        <v>8315</v>
      </c>
      <c r="R2228" t="s">
        <v>8316</v>
      </c>
      <c r="S2228" s="15">
        <f t="shared" si="142"/>
        <v>41789.893599537041</v>
      </c>
      <c r="T2228" s="15">
        <f t="shared" si="143"/>
        <v>41815.875</v>
      </c>
    </row>
    <row r="2229" spans="1:20" ht="48" x14ac:dyDescent="0.2">
      <c r="A2229">
        <v>4112</v>
      </c>
      <c r="B2229" s="3" t="s">
        <v>4108</v>
      </c>
      <c r="C2229" s="3" t="s">
        <v>6961</v>
      </c>
      <c r="D2229" s="6">
        <v>2500</v>
      </c>
      <c r="E2229" s="8">
        <v>1</v>
      </c>
      <c r="F2229" t="s">
        <v>8220</v>
      </c>
      <c r="G2229" t="s">
        <v>8240</v>
      </c>
      <c r="H2229" t="s">
        <v>8248</v>
      </c>
      <c r="I2229">
        <v>1456617600</v>
      </c>
      <c r="J2229">
        <v>1454280186</v>
      </c>
      <c r="K2229" t="b">
        <v>0</v>
      </c>
      <c r="L2229">
        <v>1</v>
      </c>
      <c r="M2229" t="b">
        <v>0</v>
      </c>
      <c r="N2229" t="s">
        <v>8269</v>
      </c>
      <c r="O2229" s="17">
        <f t="shared" si="140"/>
        <v>0</v>
      </c>
      <c r="P2229">
        <f t="shared" si="141"/>
        <v>1</v>
      </c>
      <c r="Q2229" s="12" t="s">
        <v>8315</v>
      </c>
      <c r="R2229" t="s">
        <v>8316</v>
      </c>
      <c r="S2229" s="15">
        <f t="shared" si="142"/>
        <v>42400.946597222224</v>
      </c>
      <c r="T2229" s="15">
        <f t="shared" si="143"/>
        <v>42428</v>
      </c>
    </row>
    <row r="2230" spans="1:20" ht="32" x14ac:dyDescent="0.2">
      <c r="A2230">
        <v>3747</v>
      </c>
      <c r="B2230" s="3" t="s">
        <v>3744</v>
      </c>
      <c r="C2230" s="3" t="s">
        <v>7857</v>
      </c>
      <c r="D2230" s="6">
        <v>2500</v>
      </c>
      <c r="E2230" s="8">
        <v>25</v>
      </c>
      <c r="F2230" t="s">
        <v>8220</v>
      </c>
      <c r="G2230" t="s">
        <v>8224</v>
      </c>
      <c r="H2230" t="s">
        <v>8246</v>
      </c>
      <c r="I2230">
        <v>1436137140</v>
      </c>
      <c r="J2230">
        <v>1433833896</v>
      </c>
      <c r="K2230" t="b">
        <v>0</v>
      </c>
      <c r="L2230">
        <v>1</v>
      </c>
      <c r="M2230" t="b">
        <v>0</v>
      </c>
      <c r="N2230" t="s">
        <v>8269</v>
      </c>
      <c r="O2230" s="17">
        <f t="shared" si="140"/>
        <v>1</v>
      </c>
      <c r="P2230">
        <f t="shared" si="141"/>
        <v>25</v>
      </c>
      <c r="Q2230" s="12" t="s">
        <v>8315</v>
      </c>
      <c r="R2230" t="s">
        <v>8316</v>
      </c>
      <c r="S2230" s="15">
        <f t="shared" si="142"/>
        <v>42164.299722222218</v>
      </c>
      <c r="T2230" s="15">
        <f t="shared" si="143"/>
        <v>42190.957638888889</v>
      </c>
    </row>
    <row r="2231" spans="1:20" ht="48" x14ac:dyDescent="0.2">
      <c r="A2231">
        <v>3927</v>
      </c>
      <c r="B2231" s="3" t="s">
        <v>3924</v>
      </c>
      <c r="C2231" s="3" t="s">
        <v>8035</v>
      </c>
      <c r="D2231" s="6">
        <v>2500</v>
      </c>
      <c r="E2231" s="8">
        <v>25</v>
      </c>
      <c r="F2231" t="s">
        <v>8220</v>
      </c>
      <c r="G2231" t="s">
        <v>8224</v>
      </c>
      <c r="H2231" t="s">
        <v>8246</v>
      </c>
      <c r="I2231">
        <v>1407565504</v>
      </c>
      <c r="J2231">
        <v>1404973504</v>
      </c>
      <c r="K2231" t="b">
        <v>0</v>
      </c>
      <c r="L2231">
        <v>2</v>
      </c>
      <c r="M2231" t="b">
        <v>0</v>
      </c>
      <c r="N2231" t="s">
        <v>8269</v>
      </c>
      <c r="O2231" s="17">
        <f t="shared" si="140"/>
        <v>1</v>
      </c>
      <c r="P2231">
        <f t="shared" si="141"/>
        <v>12.5</v>
      </c>
      <c r="Q2231" s="12" t="s">
        <v>8315</v>
      </c>
      <c r="R2231" t="s">
        <v>8316</v>
      </c>
      <c r="S2231" s="15">
        <f t="shared" si="142"/>
        <v>41830.267407407409</v>
      </c>
      <c r="T2231" s="15">
        <f t="shared" si="143"/>
        <v>41860.267407407409</v>
      </c>
    </row>
    <row r="2232" spans="1:20" ht="16" x14ac:dyDescent="0.2">
      <c r="A2232">
        <v>2864</v>
      </c>
      <c r="B2232" s="3" t="s">
        <v>2864</v>
      </c>
      <c r="C2232" s="3" t="s">
        <v>6974</v>
      </c>
      <c r="D2232" s="6">
        <v>2500</v>
      </c>
      <c r="E2232" s="8">
        <v>40</v>
      </c>
      <c r="F2232" t="s">
        <v>8220</v>
      </c>
      <c r="G2232" t="s">
        <v>8224</v>
      </c>
      <c r="H2232" t="s">
        <v>8246</v>
      </c>
      <c r="I2232">
        <v>1437139080</v>
      </c>
      <c r="J2232">
        <v>1434552207</v>
      </c>
      <c r="K2232" t="b">
        <v>0</v>
      </c>
      <c r="L2232">
        <v>3</v>
      </c>
      <c r="M2232" t="b">
        <v>0</v>
      </c>
      <c r="N2232" t="s">
        <v>8269</v>
      </c>
      <c r="O2232" s="17">
        <f t="shared" si="140"/>
        <v>2</v>
      </c>
      <c r="P2232">
        <f t="shared" si="141"/>
        <v>13.33</v>
      </c>
      <c r="Q2232" s="12" t="s">
        <v>8315</v>
      </c>
      <c r="R2232" t="s">
        <v>8316</v>
      </c>
      <c r="S2232" s="15">
        <f t="shared" si="142"/>
        <v>42172.613506944443</v>
      </c>
      <c r="T2232" s="15">
        <f t="shared" si="143"/>
        <v>42202.554166666669</v>
      </c>
    </row>
    <row r="2233" spans="1:20" ht="48" x14ac:dyDescent="0.2">
      <c r="A2233">
        <v>4093</v>
      </c>
      <c r="B2233" s="3" t="s">
        <v>4089</v>
      </c>
      <c r="C2233" s="3" t="s">
        <v>8196</v>
      </c>
      <c r="D2233" s="6">
        <v>2500</v>
      </c>
      <c r="E2233" s="8">
        <v>60</v>
      </c>
      <c r="F2233" t="s">
        <v>8220</v>
      </c>
      <c r="G2233" t="s">
        <v>8224</v>
      </c>
      <c r="H2233" t="s">
        <v>8246</v>
      </c>
      <c r="I2233">
        <v>1440272093</v>
      </c>
      <c r="J2233">
        <v>1435088093</v>
      </c>
      <c r="K2233" t="b">
        <v>0</v>
      </c>
      <c r="L2233">
        <v>4</v>
      </c>
      <c r="M2233" t="b">
        <v>0</v>
      </c>
      <c r="N2233" t="s">
        <v>8269</v>
      </c>
      <c r="O2233" s="17">
        <f t="shared" si="140"/>
        <v>2</v>
      </c>
      <c r="P2233">
        <f t="shared" si="141"/>
        <v>15</v>
      </c>
      <c r="Q2233" s="12" t="s">
        <v>8315</v>
      </c>
      <c r="R2233" t="s">
        <v>8316</v>
      </c>
      <c r="S2233" s="15">
        <f t="shared" si="142"/>
        <v>42178.815891203703</v>
      </c>
      <c r="T2233" s="15">
        <f t="shared" si="143"/>
        <v>42238.815891203703</v>
      </c>
    </row>
    <row r="2234" spans="1:20" ht="32" x14ac:dyDescent="0.2">
      <c r="A2234">
        <v>3900</v>
      </c>
      <c r="B2234" s="3" t="s">
        <v>3897</v>
      </c>
      <c r="C2234" s="3" t="s">
        <v>8008</v>
      </c>
      <c r="D2234" s="6">
        <v>2500</v>
      </c>
      <c r="E2234" s="8">
        <v>135</v>
      </c>
      <c r="F2234" t="s">
        <v>8220</v>
      </c>
      <c r="G2234" t="s">
        <v>8223</v>
      </c>
      <c r="H2234" t="s">
        <v>8245</v>
      </c>
      <c r="I2234">
        <v>1433988791</v>
      </c>
      <c r="J2234">
        <v>1431396791</v>
      </c>
      <c r="K2234" t="b">
        <v>0</v>
      </c>
      <c r="L2234">
        <v>5</v>
      </c>
      <c r="M2234" t="b">
        <v>0</v>
      </c>
      <c r="N2234" t="s">
        <v>8269</v>
      </c>
      <c r="O2234" s="17">
        <f t="shared" si="140"/>
        <v>5</v>
      </c>
      <c r="P2234">
        <f t="shared" si="141"/>
        <v>27</v>
      </c>
      <c r="Q2234" s="12" t="s">
        <v>8315</v>
      </c>
      <c r="R2234" t="s">
        <v>8316</v>
      </c>
      <c r="S2234" s="15">
        <f t="shared" si="142"/>
        <v>42136.092488425929</v>
      </c>
      <c r="T2234" s="15">
        <f t="shared" si="143"/>
        <v>42166.092488425929</v>
      </c>
    </row>
    <row r="2235" spans="1:20" ht="48" x14ac:dyDescent="0.2">
      <c r="A2235">
        <v>3920</v>
      </c>
      <c r="B2235" s="3" t="s">
        <v>3917</v>
      </c>
      <c r="C2235" s="3" t="s">
        <v>8028</v>
      </c>
      <c r="D2235" s="6">
        <v>2500</v>
      </c>
      <c r="E2235" s="8">
        <v>135</v>
      </c>
      <c r="F2235" t="s">
        <v>8220</v>
      </c>
      <c r="G2235" t="s">
        <v>8224</v>
      </c>
      <c r="H2235" t="s">
        <v>8246</v>
      </c>
      <c r="I2235">
        <v>1479032260</v>
      </c>
      <c r="J2235">
        <v>1476436660</v>
      </c>
      <c r="K2235" t="b">
        <v>0</v>
      </c>
      <c r="L2235">
        <v>3</v>
      </c>
      <c r="M2235" t="b">
        <v>0</v>
      </c>
      <c r="N2235" t="s">
        <v>8269</v>
      </c>
      <c r="O2235" s="17">
        <f t="shared" si="140"/>
        <v>5</v>
      </c>
      <c r="P2235">
        <f t="shared" si="141"/>
        <v>45</v>
      </c>
      <c r="Q2235" s="12" t="s">
        <v>8315</v>
      </c>
      <c r="R2235" t="s">
        <v>8316</v>
      </c>
      <c r="S2235" s="15">
        <f t="shared" si="142"/>
        <v>42657.38726851852</v>
      </c>
      <c r="T2235" s="15">
        <f t="shared" si="143"/>
        <v>42687.428935185191</v>
      </c>
    </row>
    <row r="2236" spans="1:20" ht="48" x14ac:dyDescent="0.2">
      <c r="A2236">
        <v>4038</v>
      </c>
      <c r="B2236" s="3" t="s">
        <v>4034</v>
      </c>
      <c r="C2236" s="3" t="s">
        <v>8142</v>
      </c>
      <c r="D2236" s="6">
        <v>2500</v>
      </c>
      <c r="E2236" s="8">
        <v>301</v>
      </c>
      <c r="F2236" t="s">
        <v>8220</v>
      </c>
      <c r="G2236" t="s">
        <v>8223</v>
      </c>
      <c r="H2236" t="s">
        <v>8245</v>
      </c>
      <c r="I2236">
        <v>1413573010</v>
      </c>
      <c r="J2236">
        <v>1408389010</v>
      </c>
      <c r="K2236" t="b">
        <v>0</v>
      </c>
      <c r="L2236">
        <v>4</v>
      </c>
      <c r="M2236" t="b">
        <v>0</v>
      </c>
      <c r="N2236" t="s">
        <v>8269</v>
      </c>
      <c r="O2236" s="17">
        <f t="shared" si="140"/>
        <v>12</v>
      </c>
      <c r="P2236">
        <f t="shared" si="141"/>
        <v>75.25</v>
      </c>
      <c r="Q2236" s="12" t="s">
        <v>8315</v>
      </c>
      <c r="R2236" t="s">
        <v>8316</v>
      </c>
      <c r="S2236" s="15">
        <f t="shared" si="142"/>
        <v>41869.798726851855</v>
      </c>
      <c r="T2236" s="15">
        <f t="shared" si="143"/>
        <v>41929.798726851855</v>
      </c>
    </row>
    <row r="2237" spans="1:20" ht="48" x14ac:dyDescent="0.2">
      <c r="A2237">
        <v>4030</v>
      </c>
      <c r="B2237" s="3" t="s">
        <v>4026</v>
      </c>
      <c r="C2237" s="3" t="s">
        <v>8135</v>
      </c>
      <c r="D2237" s="6">
        <v>2500</v>
      </c>
      <c r="E2237" s="8">
        <v>400</v>
      </c>
      <c r="F2237" t="s">
        <v>8220</v>
      </c>
      <c r="G2237" t="s">
        <v>8223</v>
      </c>
      <c r="H2237" t="s">
        <v>8245</v>
      </c>
      <c r="I2237">
        <v>1454525340</v>
      </c>
      <c r="J2237">
        <v>1452008599</v>
      </c>
      <c r="K2237" t="b">
        <v>0</v>
      </c>
      <c r="L2237">
        <v>6</v>
      </c>
      <c r="M2237" t="b">
        <v>0</v>
      </c>
      <c r="N2237" t="s">
        <v>8269</v>
      </c>
      <c r="O2237" s="17">
        <f t="shared" si="140"/>
        <v>16</v>
      </c>
      <c r="P2237">
        <f t="shared" si="141"/>
        <v>66.67</v>
      </c>
      <c r="Q2237" s="12" t="s">
        <v>8315</v>
      </c>
      <c r="R2237" t="s">
        <v>8316</v>
      </c>
      <c r="S2237" s="15">
        <f t="shared" si="142"/>
        <v>42374.655081018514</v>
      </c>
      <c r="T2237" s="15">
        <f t="shared" si="143"/>
        <v>42403.784027777772</v>
      </c>
    </row>
    <row r="2238" spans="1:20" ht="48" x14ac:dyDescent="0.2">
      <c r="A2238">
        <v>3897</v>
      </c>
      <c r="B2238" s="3" t="s">
        <v>3894</v>
      </c>
      <c r="C2238" s="3" t="s">
        <v>8005</v>
      </c>
      <c r="D2238" s="6">
        <v>2500</v>
      </c>
      <c r="E2238" s="8">
        <v>440</v>
      </c>
      <c r="F2238" t="s">
        <v>8220</v>
      </c>
      <c r="G2238" t="s">
        <v>8227</v>
      </c>
      <c r="H2238" t="s">
        <v>8249</v>
      </c>
      <c r="I2238">
        <v>1420750683</v>
      </c>
      <c r="J2238">
        <v>1418158683</v>
      </c>
      <c r="K2238" t="b">
        <v>0</v>
      </c>
      <c r="L2238">
        <v>10</v>
      </c>
      <c r="M2238" t="b">
        <v>0</v>
      </c>
      <c r="N2238" t="s">
        <v>8269</v>
      </c>
      <c r="O2238" s="17">
        <f t="shared" si="140"/>
        <v>18</v>
      </c>
      <c r="P2238">
        <f t="shared" si="141"/>
        <v>44</v>
      </c>
      <c r="Q2238" s="12" t="s">
        <v>8315</v>
      </c>
      <c r="R2238" t="s">
        <v>8316</v>
      </c>
      <c r="S2238" s="15">
        <f t="shared" si="142"/>
        <v>41982.87364583333</v>
      </c>
      <c r="T2238" s="15">
        <f t="shared" si="143"/>
        <v>42012.87364583333</v>
      </c>
    </row>
    <row r="2239" spans="1:20" ht="48" x14ac:dyDescent="0.2">
      <c r="A2239">
        <v>3980</v>
      </c>
      <c r="B2239" s="3" t="s">
        <v>3977</v>
      </c>
      <c r="C2239" s="3" t="s">
        <v>8087</v>
      </c>
      <c r="D2239" s="6">
        <v>2500</v>
      </c>
      <c r="E2239" s="8">
        <v>450</v>
      </c>
      <c r="F2239" t="s">
        <v>8220</v>
      </c>
      <c r="G2239" t="s">
        <v>8223</v>
      </c>
      <c r="H2239" t="s">
        <v>8245</v>
      </c>
      <c r="I2239">
        <v>1404570147</v>
      </c>
      <c r="J2239">
        <v>1401978147</v>
      </c>
      <c r="K2239" t="b">
        <v>0</v>
      </c>
      <c r="L2239">
        <v>7</v>
      </c>
      <c r="M2239" t="b">
        <v>0</v>
      </c>
      <c r="N2239" t="s">
        <v>8269</v>
      </c>
      <c r="O2239" s="17">
        <f t="shared" si="140"/>
        <v>18</v>
      </c>
      <c r="P2239">
        <f t="shared" si="141"/>
        <v>64.290000000000006</v>
      </c>
      <c r="Q2239" s="12" t="s">
        <v>8315</v>
      </c>
      <c r="R2239" t="s">
        <v>8316</v>
      </c>
      <c r="S2239" s="15">
        <f t="shared" si="142"/>
        <v>41795.598923611113</v>
      </c>
      <c r="T2239" s="15">
        <f t="shared" si="143"/>
        <v>41825.598923611113</v>
      </c>
    </row>
    <row r="2240" spans="1:20" ht="48" x14ac:dyDescent="0.2">
      <c r="A2240">
        <v>2867</v>
      </c>
      <c r="B2240" s="3" t="s">
        <v>2867</v>
      </c>
      <c r="C2240" s="3" t="s">
        <v>6977</v>
      </c>
      <c r="D2240" s="6">
        <v>2500</v>
      </c>
      <c r="E2240" s="8">
        <v>504</v>
      </c>
      <c r="F2240" t="s">
        <v>8220</v>
      </c>
      <c r="G2240" t="s">
        <v>8223</v>
      </c>
      <c r="H2240" t="s">
        <v>8245</v>
      </c>
      <c r="I2240">
        <v>1467604800</v>
      </c>
      <c r="J2240">
        <v>1465533672</v>
      </c>
      <c r="K2240" t="b">
        <v>0</v>
      </c>
      <c r="L2240">
        <v>10</v>
      </c>
      <c r="M2240" t="b">
        <v>0</v>
      </c>
      <c r="N2240" t="s">
        <v>8269</v>
      </c>
      <c r="O2240" s="17">
        <f t="shared" si="140"/>
        <v>20</v>
      </c>
      <c r="P2240">
        <f t="shared" si="141"/>
        <v>50.4</v>
      </c>
      <c r="Q2240" s="12" t="s">
        <v>8315</v>
      </c>
      <c r="R2240" t="s">
        <v>8316</v>
      </c>
      <c r="S2240" s="15">
        <f t="shared" si="142"/>
        <v>42531.195277777777</v>
      </c>
      <c r="T2240" s="15">
        <f t="shared" si="143"/>
        <v>42555.166666666672</v>
      </c>
    </row>
    <row r="2241" spans="1:20" ht="48" x14ac:dyDescent="0.2">
      <c r="A2241">
        <v>2920</v>
      </c>
      <c r="B2241" s="3" t="s">
        <v>2920</v>
      </c>
      <c r="C2241" s="3" t="s">
        <v>7030</v>
      </c>
      <c r="D2241" s="6">
        <v>2500</v>
      </c>
      <c r="E2241" s="8">
        <v>671</v>
      </c>
      <c r="F2241" t="s">
        <v>8220</v>
      </c>
      <c r="G2241" t="s">
        <v>8228</v>
      </c>
      <c r="H2241" t="s">
        <v>8250</v>
      </c>
      <c r="I2241">
        <v>1427306470</v>
      </c>
      <c r="J2241">
        <v>1424718070</v>
      </c>
      <c r="K2241" t="b">
        <v>0</v>
      </c>
      <c r="L2241">
        <v>13</v>
      </c>
      <c r="M2241" t="b">
        <v>0</v>
      </c>
      <c r="N2241" t="s">
        <v>8269</v>
      </c>
      <c r="O2241" s="17">
        <f t="shared" si="140"/>
        <v>27</v>
      </c>
      <c r="P2241">
        <f t="shared" si="141"/>
        <v>51.62</v>
      </c>
      <c r="Q2241" s="12" t="s">
        <v>8315</v>
      </c>
      <c r="R2241" t="s">
        <v>8316</v>
      </c>
      <c r="S2241" s="15">
        <f t="shared" si="142"/>
        <v>42058.792476851857</v>
      </c>
      <c r="T2241" s="15">
        <f t="shared" si="143"/>
        <v>42088.750810185185</v>
      </c>
    </row>
    <row r="2242" spans="1:20" ht="64" x14ac:dyDescent="0.2">
      <c r="A2242">
        <v>3898</v>
      </c>
      <c r="B2242" s="3" t="s">
        <v>3895</v>
      </c>
      <c r="C2242" s="3" t="s">
        <v>8006</v>
      </c>
      <c r="D2242" s="6">
        <v>2500</v>
      </c>
      <c r="E2242" s="8">
        <v>814</v>
      </c>
      <c r="F2242" t="s">
        <v>8220</v>
      </c>
      <c r="G2242" t="s">
        <v>8224</v>
      </c>
      <c r="H2242" t="s">
        <v>8246</v>
      </c>
      <c r="I2242">
        <v>1439827200</v>
      </c>
      <c r="J2242">
        <v>1436355270</v>
      </c>
      <c r="K2242" t="b">
        <v>0</v>
      </c>
      <c r="L2242">
        <v>16</v>
      </c>
      <c r="M2242" t="b">
        <v>0</v>
      </c>
      <c r="N2242" t="s">
        <v>8269</v>
      </c>
      <c r="O2242" s="17">
        <f t="shared" si="140"/>
        <v>33</v>
      </c>
      <c r="P2242">
        <f t="shared" si="141"/>
        <v>50.88</v>
      </c>
      <c r="Q2242" s="12" t="s">
        <v>8315</v>
      </c>
      <c r="R2242" t="s">
        <v>8316</v>
      </c>
      <c r="S2242" s="15">
        <f t="shared" si="142"/>
        <v>42193.482291666667</v>
      </c>
      <c r="T2242" s="15">
        <f t="shared" si="143"/>
        <v>42233.666666666672</v>
      </c>
    </row>
    <row r="2243" spans="1:20" ht="48" x14ac:dyDescent="0.2">
      <c r="A2243">
        <v>3851</v>
      </c>
      <c r="B2243" s="3" t="s">
        <v>3848</v>
      </c>
      <c r="C2243" s="3" t="s">
        <v>7960</v>
      </c>
      <c r="D2243" s="6">
        <v>2500</v>
      </c>
      <c r="E2243" s="8">
        <v>852</v>
      </c>
      <c r="F2243" t="s">
        <v>8220</v>
      </c>
      <c r="G2243" t="s">
        <v>8224</v>
      </c>
      <c r="H2243" t="s">
        <v>8246</v>
      </c>
      <c r="I2243">
        <v>1437129179</v>
      </c>
      <c r="J2243">
        <v>1434537179</v>
      </c>
      <c r="K2243" t="b">
        <v>1</v>
      </c>
      <c r="L2243">
        <v>24</v>
      </c>
      <c r="M2243" t="b">
        <v>0</v>
      </c>
      <c r="N2243" t="s">
        <v>8269</v>
      </c>
      <c r="O2243" s="17">
        <f t="shared" si="140"/>
        <v>34</v>
      </c>
      <c r="P2243">
        <f t="shared" si="141"/>
        <v>35.5</v>
      </c>
      <c r="Q2243" s="12" t="s">
        <v>8315</v>
      </c>
      <c r="R2243" t="s">
        <v>8316</v>
      </c>
      <c r="S2243" s="15">
        <f t="shared" si="142"/>
        <v>42172.439571759256</v>
      </c>
      <c r="T2243" s="15">
        <f t="shared" si="143"/>
        <v>42202.439571759256</v>
      </c>
    </row>
    <row r="2244" spans="1:20" ht="48" x14ac:dyDescent="0.2">
      <c r="A2244">
        <v>3914</v>
      </c>
      <c r="B2244" s="3" t="s">
        <v>3911</v>
      </c>
      <c r="C2244" s="3" t="s">
        <v>8022</v>
      </c>
      <c r="D2244" s="6">
        <v>2500</v>
      </c>
      <c r="E2244" s="8">
        <v>909</v>
      </c>
      <c r="F2244" t="s">
        <v>8220</v>
      </c>
      <c r="G2244" t="s">
        <v>8224</v>
      </c>
      <c r="H2244" t="s">
        <v>8246</v>
      </c>
      <c r="I2244">
        <v>1431298740</v>
      </c>
      <c r="J2244">
        <v>1429558756</v>
      </c>
      <c r="K2244" t="b">
        <v>0</v>
      </c>
      <c r="L2244">
        <v>27</v>
      </c>
      <c r="M2244" t="b">
        <v>0</v>
      </c>
      <c r="N2244" t="s">
        <v>8269</v>
      </c>
      <c r="O2244" s="17">
        <f t="shared" si="140"/>
        <v>36</v>
      </c>
      <c r="P2244">
        <f t="shared" si="141"/>
        <v>33.67</v>
      </c>
      <c r="Q2244" s="12" t="s">
        <v>8315</v>
      </c>
      <c r="R2244" t="s">
        <v>8316</v>
      </c>
      <c r="S2244" s="15">
        <f t="shared" si="142"/>
        <v>42114.818935185183</v>
      </c>
      <c r="T2244" s="15">
        <f t="shared" si="143"/>
        <v>42134.957638888889</v>
      </c>
    </row>
    <row r="2245" spans="1:20" ht="48" x14ac:dyDescent="0.2">
      <c r="A2245">
        <v>2873</v>
      </c>
      <c r="B2245" s="3" t="s">
        <v>2873</v>
      </c>
      <c r="C2245" s="3" t="s">
        <v>6983</v>
      </c>
      <c r="D2245" s="6">
        <v>2500</v>
      </c>
      <c r="E2245" s="8">
        <v>953</v>
      </c>
      <c r="F2245" t="s">
        <v>8220</v>
      </c>
      <c r="G2245" t="s">
        <v>8223</v>
      </c>
      <c r="H2245" t="s">
        <v>8245</v>
      </c>
      <c r="I2245">
        <v>1422473831</v>
      </c>
      <c r="J2245">
        <v>1419881831</v>
      </c>
      <c r="K2245" t="b">
        <v>0</v>
      </c>
      <c r="L2245">
        <v>8</v>
      </c>
      <c r="M2245" t="b">
        <v>0</v>
      </c>
      <c r="N2245" t="s">
        <v>8269</v>
      </c>
      <c r="O2245" s="17">
        <f t="shared" si="140"/>
        <v>38</v>
      </c>
      <c r="P2245">
        <f t="shared" si="141"/>
        <v>119.13</v>
      </c>
      <c r="Q2245" s="12" t="s">
        <v>8315</v>
      </c>
      <c r="R2245" t="s">
        <v>8316</v>
      </c>
      <c r="S2245" s="15">
        <f t="shared" si="142"/>
        <v>42002.817488425921</v>
      </c>
      <c r="T2245" s="15">
        <f t="shared" si="143"/>
        <v>42032.817488425921</v>
      </c>
    </row>
    <row r="2246" spans="1:20" ht="48" x14ac:dyDescent="0.2">
      <c r="A2246">
        <v>1302</v>
      </c>
      <c r="B2246" s="3" t="s">
        <v>1303</v>
      </c>
      <c r="C2246" s="3" t="s">
        <v>5412</v>
      </c>
      <c r="D2246" s="6">
        <v>2500</v>
      </c>
      <c r="E2246" s="8">
        <v>2500</v>
      </c>
      <c r="F2246" t="s">
        <v>8218</v>
      </c>
      <c r="G2246" t="s">
        <v>8223</v>
      </c>
      <c r="H2246" t="s">
        <v>8245</v>
      </c>
      <c r="I2246">
        <v>1480559011</v>
      </c>
      <c r="J2246">
        <v>1477963411</v>
      </c>
      <c r="K2246" t="b">
        <v>0</v>
      </c>
      <c r="L2246">
        <v>50</v>
      </c>
      <c r="M2246" t="b">
        <v>1</v>
      </c>
      <c r="N2246" t="s">
        <v>8269</v>
      </c>
      <c r="O2246" s="17">
        <f t="shared" si="140"/>
        <v>100</v>
      </c>
      <c r="P2246">
        <f t="shared" si="141"/>
        <v>50</v>
      </c>
      <c r="Q2246" s="12" t="s">
        <v>8315</v>
      </c>
      <c r="R2246" t="s">
        <v>8316</v>
      </c>
      <c r="S2246" s="15">
        <f t="shared" si="142"/>
        <v>42675.057997685188</v>
      </c>
      <c r="T2246" s="15">
        <f t="shared" si="143"/>
        <v>42705.099664351852</v>
      </c>
    </row>
    <row r="2247" spans="1:20" ht="32" x14ac:dyDescent="0.2">
      <c r="A2247">
        <v>3287</v>
      </c>
      <c r="B2247" s="3" t="s">
        <v>3287</v>
      </c>
      <c r="C2247" s="3" t="s">
        <v>7397</v>
      </c>
      <c r="D2247" s="6">
        <v>2500</v>
      </c>
      <c r="E2247" s="8">
        <v>2500</v>
      </c>
      <c r="F2247" t="s">
        <v>8218</v>
      </c>
      <c r="G2247" t="s">
        <v>8228</v>
      </c>
      <c r="H2247" t="s">
        <v>8250</v>
      </c>
      <c r="I2247">
        <v>1448733628</v>
      </c>
      <c r="J2247">
        <v>1446573628</v>
      </c>
      <c r="K2247" t="b">
        <v>0</v>
      </c>
      <c r="L2247">
        <v>34</v>
      </c>
      <c r="M2247" t="b">
        <v>1</v>
      </c>
      <c r="N2247" t="s">
        <v>8269</v>
      </c>
      <c r="O2247" s="17">
        <f t="shared" si="140"/>
        <v>100</v>
      </c>
      <c r="P2247">
        <f t="shared" si="141"/>
        <v>73.53</v>
      </c>
      <c r="Q2247" s="12" t="s">
        <v>8315</v>
      </c>
      <c r="R2247" t="s">
        <v>8316</v>
      </c>
      <c r="S2247" s="15">
        <f t="shared" si="142"/>
        <v>42311.750324074077</v>
      </c>
      <c r="T2247" s="15">
        <f t="shared" si="143"/>
        <v>42336.750324074077</v>
      </c>
    </row>
    <row r="2248" spans="1:20" ht="48" x14ac:dyDescent="0.2">
      <c r="A2248">
        <v>3312</v>
      </c>
      <c r="B2248" s="3" t="s">
        <v>3312</v>
      </c>
      <c r="C2248" s="3" t="s">
        <v>7422</v>
      </c>
      <c r="D2248" s="6">
        <v>2500</v>
      </c>
      <c r="E2248" s="8">
        <v>2501</v>
      </c>
      <c r="F2248" t="s">
        <v>8218</v>
      </c>
      <c r="G2248" t="s">
        <v>8223</v>
      </c>
      <c r="H2248" t="s">
        <v>8245</v>
      </c>
      <c r="I2248">
        <v>1478901600</v>
      </c>
      <c r="J2248">
        <v>1477077946</v>
      </c>
      <c r="K2248" t="b">
        <v>0</v>
      </c>
      <c r="L2248">
        <v>41</v>
      </c>
      <c r="M2248" t="b">
        <v>1</v>
      </c>
      <c r="N2248" t="s">
        <v>8269</v>
      </c>
      <c r="O2248" s="17">
        <f t="shared" si="140"/>
        <v>100</v>
      </c>
      <c r="P2248">
        <f t="shared" si="141"/>
        <v>61</v>
      </c>
      <c r="Q2248" s="12" t="s">
        <v>8315</v>
      </c>
      <c r="R2248" t="s">
        <v>8316</v>
      </c>
      <c r="S2248" s="15">
        <f t="shared" si="142"/>
        <v>42664.809560185182</v>
      </c>
      <c r="T2248" s="15">
        <f t="shared" si="143"/>
        <v>42685.916666666672</v>
      </c>
    </row>
    <row r="2249" spans="1:20" ht="48" x14ac:dyDescent="0.2">
      <c r="A2249">
        <v>3516</v>
      </c>
      <c r="B2249" s="3" t="s">
        <v>3515</v>
      </c>
      <c r="C2249" s="3" t="s">
        <v>7626</v>
      </c>
      <c r="D2249" s="6">
        <v>2500</v>
      </c>
      <c r="E2249" s="8">
        <v>2500</v>
      </c>
      <c r="F2249" t="s">
        <v>8218</v>
      </c>
      <c r="G2249" t="s">
        <v>8223</v>
      </c>
      <c r="H2249" t="s">
        <v>8245</v>
      </c>
      <c r="I2249">
        <v>1410145200</v>
      </c>
      <c r="J2249">
        <v>1407197670</v>
      </c>
      <c r="K2249" t="b">
        <v>0</v>
      </c>
      <c r="L2249">
        <v>11</v>
      </c>
      <c r="M2249" t="b">
        <v>1</v>
      </c>
      <c r="N2249" t="s">
        <v>8269</v>
      </c>
      <c r="O2249" s="17">
        <f t="shared" si="140"/>
        <v>100</v>
      </c>
      <c r="P2249">
        <f t="shared" si="141"/>
        <v>227.27</v>
      </c>
      <c r="Q2249" s="12" t="s">
        <v>8315</v>
      </c>
      <c r="R2249" t="s">
        <v>8316</v>
      </c>
      <c r="S2249" s="15">
        <f t="shared" si="142"/>
        <v>41856.010069444441</v>
      </c>
      <c r="T2249" s="15">
        <f t="shared" si="143"/>
        <v>41890.125</v>
      </c>
    </row>
    <row r="2250" spans="1:20" ht="32" x14ac:dyDescent="0.2">
      <c r="A2250">
        <v>3544</v>
      </c>
      <c r="B2250" s="3" t="s">
        <v>3543</v>
      </c>
      <c r="C2250" s="3" t="s">
        <v>7654</v>
      </c>
      <c r="D2250" s="6">
        <v>2500</v>
      </c>
      <c r="E2250" s="8">
        <v>2500</v>
      </c>
      <c r="F2250" t="s">
        <v>8218</v>
      </c>
      <c r="G2250" t="s">
        <v>8223</v>
      </c>
      <c r="H2250" t="s">
        <v>8245</v>
      </c>
      <c r="I2250">
        <v>1425758257</v>
      </c>
      <c r="J2250">
        <v>1423166257</v>
      </c>
      <c r="K2250" t="b">
        <v>0</v>
      </c>
      <c r="L2250">
        <v>24</v>
      </c>
      <c r="M2250" t="b">
        <v>1</v>
      </c>
      <c r="N2250" t="s">
        <v>8269</v>
      </c>
      <c r="O2250" s="17">
        <f t="shared" si="140"/>
        <v>100</v>
      </c>
      <c r="P2250">
        <f t="shared" si="141"/>
        <v>104.17</v>
      </c>
      <c r="Q2250" s="12" t="s">
        <v>8315</v>
      </c>
      <c r="R2250" t="s">
        <v>8316</v>
      </c>
      <c r="S2250" s="15">
        <f t="shared" si="142"/>
        <v>42040.831678240742</v>
      </c>
      <c r="T2250" s="15">
        <f t="shared" si="143"/>
        <v>42070.831678240742</v>
      </c>
    </row>
    <row r="2251" spans="1:20" ht="48" x14ac:dyDescent="0.2">
      <c r="A2251">
        <v>3320</v>
      </c>
      <c r="B2251" s="3" t="s">
        <v>3320</v>
      </c>
      <c r="C2251" s="3" t="s">
        <v>7430</v>
      </c>
      <c r="D2251" s="6">
        <v>2500</v>
      </c>
      <c r="E2251" s="8">
        <v>2525</v>
      </c>
      <c r="F2251" t="s">
        <v>8218</v>
      </c>
      <c r="G2251" t="s">
        <v>8223</v>
      </c>
      <c r="H2251" t="s">
        <v>8245</v>
      </c>
      <c r="I2251">
        <v>1466557557</v>
      </c>
      <c r="J2251">
        <v>1463965557</v>
      </c>
      <c r="K2251" t="b">
        <v>0</v>
      </c>
      <c r="L2251">
        <v>38</v>
      </c>
      <c r="M2251" t="b">
        <v>1</v>
      </c>
      <c r="N2251" t="s">
        <v>8269</v>
      </c>
      <c r="O2251" s="17">
        <f t="shared" si="140"/>
        <v>101</v>
      </c>
      <c r="P2251">
        <f t="shared" si="141"/>
        <v>66.45</v>
      </c>
      <c r="Q2251" s="12" t="s">
        <v>8315</v>
      </c>
      <c r="R2251" t="s">
        <v>8316</v>
      </c>
      <c r="S2251" s="15">
        <f t="shared" si="142"/>
        <v>42513.045798611114</v>
      </c>
      <c r="T2251" s="15">
        <f t="shared" si="143"/>
        <v>42543.045798611114</v>
      </c>
    </row>
    <row r="2252" spans="1:20" ht="48" x14ac:dyDescent="0.2">
      <c r="A2252">
        <v>3614</v>
      </c>
      <c r="B2252" s="3" t="s">
        <v>3439</v>
      </c>
      <c r="C2252" s="3" t="s">
        <v>7724</v>
      </c>
      <c r="D2252" s="6">
        <v>2500</v>
      </c>
      <c r="E2252" s="8">
        <v>2520</v>
      </c>
      <c r="F2252" t="s">
        <v>8218</v>
      </c>
      <c r="G2252" t="s">
        <v>8223</v>
      </c>
      <c r="H2252" t="s">
        <v>8245</v>
      </c>
      <c r="I2252">
        <v>1434675616</v>
      </c>
      <c r="J2252">
        <v>1432083616</v>
      </c>
      <c r="K2252" t="b">
        <v>0</v>
      </c>
      <c r="L2252">
        <v>71</v>
      </c>
      <c r="M2252" t="b">
        <v>1</v>
      </c>
      <c r="N2252" t="s">
        <v>8269</v>
      </c>
      <c r="O2252" s="17">
        <f t="shared" si="140"/>
        <v>101</v>
      </c>
      <c r="P2252">
        <f t="shared" si="141"/>
        <v>35.49</v>
      </c>
      <c r="Q2252" s="12" t="s">
        <v>8315</v>
      </c>
      <c r="R2252" t="s">
        <v>8316</v>
      </c>
      <c r="S2252" s="15">
        <f t="shared" si="142"/>
        <v>42144.041851851856</v>
      </c>
      <c r="T2252" s="15">
        <f t="shared" si="143"/>
        <v>42174.041851851856</v>
      </c>
    </row>
    <row r="2253" spans="1:20" ht="48" x14ac:dyDescent="0.2">
      <c r="A2253">
        <v>3699</v>
      </c>
      <c r="B2253" s="3" t="s">
        <v>3696</v>
      </c>
      <c r="C2253" s="3" t="s">
        <v>7809</v>
      </c>
      <c r="D2253" s="6">
        <v>2500</v>
      </c>
      <c r="E2253" s="8">
        <v>2520</v>
      </c>
      <c r="F2253" t="s">
        <v>8218</v>
      </c>
      <c r="G2253" t="s">
        <v>8223</v>
      </c>
      <c r="H2253" t="s">
        <v>8245</v>
      </c>
      <c r="I2253">
        <v>1413383216</v>
      </c>
      <c r="J2253">
        <v>1410791216</v>
      </c>
      <c r="K2253" t="b">
        <v>0</v>
      </c>
      <c r="L2253">
        <v>40</v>
      </c>
      <c r="M2253" t="b">
        <v>1</v>
      </c>
      <c r="N2253" t="s">
        <v>8269</v>
      </c>
      <c r="O2253" s="17">
        <f t="shared" si="140"/>
        <v>101</v>
      </c>
      <c r="P2253">
        <f t="shared" si="141"/>
        <v>63</v>
      </c>
      <c r="Q2253" s="12" t="s">
        <v>8315</v>
      </c>
      <c r="R2253" t="s">
        <v>8316</v>
      </c>
      <c r="S2253" s="15">
        <f t="shared" si="142"/>
        <v>41897.602037037039</v>
      </c>
      <c r="T2253" s="15">
        <f t="shared" si="143"/>
        <v>41927.602037037039</v>
      </c>
    </row>
    <row r="2254" spans="1:20" ht="48" x14ac:dyDescent="0.2">
      <c r="A2254">
        <v>1295</v>
      </c>
      <c r="B2254" s="3" t="s">
        <v>1296</v>
      </c>
      <c r="C2254" s="3" t="s">
        <v>5405</v>
      </c>
      <c r="D2254" s="6">
        <v>2500</v>
      </c>
      <c r="E2254" s="8">
        <v>2549</v>
      </c>
      <c r="F2254" t="s">
        <v>8218</v>
      </c>
      <c r="G2254" t="s">
        <v>8224</v>
      </c>
      <c r="H2254" t="s">
        <v>8246</v>
      </c>
      <c r="I2254">
        <v>1438189200</v>
      </c>
      <c r="J2254">
        <v>1435585497</v>
      </c>
      <c r="K2254" t="b">
        <v>0</v>
      </c>
      <c r="L2254">
        <v>64</v>
      </c>
      <c r="M2254" t="b">
        <v>1</v>
      </c>
      <c r="N2254" t="s">
        <v>8269</v>
      </c>
      <c r="O2254" s="17">
        <f t="shared" si="140"/>
        <v>102</v>
      </c>
      <c r="P2254">
        <f t="shared" si="141"/>
        <v>39.83</v>
      </c>
      <c r="Q2254" s="12" t="s">
        <v>8315</v>
      </c>
      <c r="R2254" t="s">
        <v>8316</v>
      </c>
      <c r="S2254" s="15">
        <f t="shared" si="142"/>
        <v>42184.572881944448</v>
      </c>
      <c r="T2254" s="15">
        <f t="shared" si="143"/>
        <v>42214.708333333328</v>
      </c>
    </row>
    <row r="2255" spans="1:20" ht="48" x14ac:dyDescent="0.2">
      <c r="A2255">
        <v>2809</v>
      </c>
      <c r="B2255" s="3" t="s">
        <v>2809</v>
      </c>
      <c r="C2255" s="3" t="s">
        <v>6919</v>
      </c>
      <c r="D2255" s="6">
        <v>2500</v>
      </c>
      <c r="E2255" s="8">
        <v>2560</v>
      </c>
      <c r="F2255" t="s">
        <v>8218</v>
      </c>
      <c r="G2255" t="s">
        <v>8223</v>
      </c>
      <c r="H2255" t="s">
        <v>8245</v>
      </c>
      <c r="I2255">
        <v>1459348740</v>
      </c>
      <c r="J2255">
        <v>1458647725</v>
      </c>
      <c r="K2255" t="b">
        <v>0</v>
      </c>
      <c r="L2255">
        <v>21</v>
      </c>
      <c r="M2255" t="b">
        <v>1</v>
      </c>
      <c r="N2255" t="s">
        <v>8269</v>
      </c>
      <c r="O2255" s="17">
        <f t="shared" si="140"/>
        <v>102</v>
      </c>
      <c r="P2255">
        <f t="shared" si="141"/>
        <v>121.9</v>
      </c>
      <c r="Q2255" s="12" t="s">
        <v>8315</v>
      </c>
      <c r="R2255" t="s">
        <v>8316</v>
      </c>
      <c r="S2255" s="15">
        <f t="shared" si="142"/>
        <v>42451.496817129635</v>
      </c>
      <c r="T2255" s="15">
        <f t="shared" si="143"/>
        <v>42459.610416666663</v>
      </c>
    </row>
    <row r="2256" spans="1:20" ht="112" x14ac:dyDescent="0.2">
      <c r="A2256">
        <v>3561</v>
      </c>
      <c r="B2256" s="3" t="s">
        <v>3560</v>
      </c>
      <c r="C2256" s="3" t="s">
        <v>7671</v>
      </c>
      <c r="D2256" s="6">
        <v>2500</v>
      </c>
      <c r="E2256" s="8">
        <v>2560</v>
      </c>
      <c r="F2256" t="s">
        <v>8218</v>
      </c>
      <c r="G2256" t="s">
        <v>8223</v>
      </c>
      <c r="H2256" t="s">
        <v>8245</v>
      </c>
      <c r="I2256">
        <v>1438799760</v>
      </c>
      <c r="J2256">
        <v>1437236378</v>
      </c>
      <c r="K2256" t="b">
        <v>0</v>
      </c>
      <c r="L2256">
        <v>54</v>
      </c>
      <c r="M2256" t="b">
        <v>1</v>
      </c>
      <c r="N2256" t="s">
        <v>8269</v>
      </c>
      <c r="O2256" s="17">
        <f t="shared" si="140"/>
        <v>102</v>
      </c>
      <c r="P2256">
        <f t="shared" si="141"/>
        <v>47.41</v>
      </c>
      <c r="Q2256" s="12" t="s">
        <v>8315</v>
      </c>
      <c r="R2256" t="s">
        <v>8316</v>
      </c>
      <c r="S2256" s="15">
        <f t="shared" si="142"/>
        <v>42203.680300925931</v>
      </c>
      <c r="T2256" s="15">
        <f t="shared" si="143"/>
        <v>42221.774999999994</v>
      </c>
    </row>
    <row r="2257" spans="1:20" ht="32" x14ac:dyDescent="0.2">
      <c r="A2257">
        <v>3264</v>
      </c>
      <c r="B2257" s="3" t="s">
        <v>3264</v>
      </c>
      <c r="C2257" s="3" t="s">
        <v>7374</v>
      </c>
      <c r="D2257" s="6">
        <v>2500</v>
      </c>
      <c r="E2257" s="8">
        <v>2575</v>
      </c>
      <c r="F2257" t="s">
        <v>8218</v>
      </c>
      <c r="G2257" t="s">
        <v>8223</v>
      </c>
      <c r="H2257" t="s">
        <v>8245</v>
      </c>
      <c r="I2257">
        <v>1422482400</v>
      </c>
      <c r="J2257">
        <v>1421089938</v>
      </c>
      <c r="K2257" t="b">
        <v>1</v>
      </c>
      <c r="L2257">
        <v>49</v>
      </c>
      <c r="M2257" t="b">
        <v>1</v>
      </c>
      <c r="N2257" t="s">
        <v>8269</v>
      </c>
      <c r="O2257" s="17">
        <f t="shared" si="140"/>
        <v>103</v>
      </c>
      <c r="P2257">
        <f t="shared" si="141"/>
        <v>52.55</v>
      </c>
      <c r="Q2257" s="12" t="s">
        <v>8315</v>
      </c>
      <c r="R2257" t="s">
        <v>8316</v>
      </c>
      <c r="S2257" s="15">
        <f t="shared" si="142"/>
        <v>42016.800208333334</v>
      </c>
      <c r="T2257" s="15">
        <f t="shared" si="143"/>
        <v>42032.916666666672</v>
      </c>
    </row>
    <row r="2258" spans="1:20" ht="48" x14ac:dyDescent="0.2">
      <c r="A2258">
        <v>3278</v>
      </c>
      <c r="B2258" s="3" t="s">
        <v>3278</v>
      </c>
      <c r="C2258" s="3" t="s">
        <v>7388</v>
      </c>
      <c r="D2258" s="6">
        <v>2500</v>
      </c>
      <c r="E2258" s="8">
        <v>2585</v>
      </c>
      <c r="F2258" t="s">
        <v>8218</v>
      </c>
      <c r="G2258" t="s">
        <v>8224</v>
      </c>
      <c r="H2258" t="s">
        <v>8246</v>
      </c>
      <c r="I2258">
        <v>1433017303</v>
      </c>
      <c r="J2258">
        <v>1430425303</v>
      </c>
      <c r="K2258" t="b">
        <v>1</v>
      </c>
      <c r="L2258">
        <v>34</v>
      </c>
      <c r="M2258" t="b">
        <v>1</v>
      </c>
      <c r="N2258" t="s">
        <v>8269</v>
      </c>
      <c r="O2258" s="17">
        <f t="shared" si="140"/>
        <v>103</v>
      </c>
      <c r="P2258">
        <f t="shared" si="141"/>
        <v>76.03</v>
      </c>
      <c r="Q2258" s="12" t="s">
        <v>8315</v>
      </c>
      <c r="R2258" t="s">
        <v>8316</v>
      </c>
      <c r="S2258" s="15">
        <f t="shared" si="142"/>
        <v>42124.848414351851</v>
      </c>
      <c r="T2258" s="15">
        <f t="shared" si="143"/>
        <v>42154.848414351851</v>
      </c>
    </row>
    <row r="2259" spans="1:20" ht="48" x14ac:dyDescent="0.2">
      <c r="A2259">
        <v>3441</v>
      </c>
      <c r="B2259" s="3" t="s">
        <v>3440</v>
      </c>
      <c r="C2259" s="3" t="s">
        <v>7551</v>
      </c>
      <c r="D2259" s="6">
        <v>2500</v>
      </c>
      <c r="E2259" s="8">
        <v>2565</v>
      </c>
      <c r="F2259" t="s">
        <v>8218</v>
      </c>
      <c r="G2259" t="s">
        <v>8223</v>
      </c>
      <c r="H2259" t="s">
        <v>8245</v>
      </c>
      <c r="I2259">
        <v>1447445820</v>
      </c>
      <c r="J2259">
        <v>1445077121</v>
      </c>
      <c r="K2259" t="b">
        <v>0</v>
      </c>
      <c r="L2259">
        <v>43</v>
      </c>
      <c r="M2259" t="b">
        <v>1</v>
      </c>
      <c r="N2259" t="s">
        <v>8269</v>
      </c>
      <c r="O2259" s="17">
        <f t="shared" si="140"/>
        <v>103</v>
      </c>
      <c r="P2259">
        <f t="shared" si="141"/>
        <v>59.65</v>
      </c>
      <c r="Q2259" s="12" t="s">
        <v>8315</v>
      </c>
      <c r="R2259" t="s">
        <v>8316</v>
      </c>
      <c r="S2259" s="15">
        <f t="shared" si="142"/>
        <v>42294.429641203707</v>
      </c>
      <c r="T2259" s="15">
        <f t="shared" si="143"/>
        <v>42321.845138888893</v>
      </c>
    </row>
    <row r="2260" spans="1:20" ht="32" x14ac:dyDescent="0.2">
      <c r="A2260">
        <v>3597</v>
      </c>
      <c r="B2260" s="3" t="s">
        <v>3596</v>
      </c>
      <c r="C2260" s="3" t="s">
        <v>7707</v>
      </c>
      <c r="D2260" s="6">
        <v>2500</v>
      </c>
      <c r="E2260" s="8">
        <v>2565</v>
      </c>
      <c r="F2260" t="s">
        <v>8218</v>
      </c>
      <c r="G2260" t="s">
        <v>8223</v>
      </c>
      <c r="H2260" t="s">
        <v>8245</v>
      </c>
      <c r="I2260">
        <v>1456984740</v>
      </c>
      <c r="J2260">
        <v>1455717790</v>
      </c>
      <c r="K2260" t="b">
        <v>0</v>
      </c>
      <c r="L2260">
        <v>33</v>
      </c>
      <c r="M2260" t="b">
        <v>1</v>
      </c>
      <c r="N2260" t="s">
        <v>8269</v>
      </c>
      <c r="O2260" s="17">
        <f t="shared" si="140"/>
        <v>103</v>
      </c>
      <c r="P2260">
        <f t="shared" si="141"/>
        <v>77.73</v>
      </c>
      <c r="Q2260" s="12" t="s">
        <v>8315</v>
      </c>
      <c r="R2260" t="s">
        <v>8316</v>
      </c>
      <c r="S2260" s="15">
        <f t="shared" si="142"/>
        <v>42417.585532407407</v>
      </c>
      <c r="T2260" s="15">
        <f t="shared" si="143"/>
        <v>42432.249305555553</v>
      </c>
    </row>
    <row r="2261" spans="1:20" ht="48" x14ac:dyDescent="0.2">
      <c r="A2261">
        <v>2840</v>
      </c>
      <c r="B2261" s="3" t="s">
        <v>2840</v>
      </c>
      <c r="C2261" s="3" t="s">
        <v>6950</v>
      </c>
      <c r="D2261" s="6">
        <v>2500</v>
      </c>
      <c r="E2261" s="8">
        <v>2600</v>
      </c>
      <c r="F2261" t="s">
        <v>8218</v>
      </c>
      <c r="G2261" t="s">
        <v>8224</v>
      </c>
      <c r="H2261" t="s">
        <v>8246</v>
      </c>
      <c r="I2261">
        <v>1426698000</v>
      </c>
      <c r="J2261">
        <v>1424825479</v>
      </c>
      <c r="K2261" t="b">
        <v>0</v>
      </c>
      <c r="L2261">
        <v>132</v>
      </c>
      <c r="M2261" t="b">
        <v>1</v>
      </c>
      <c r="N2261" t="s">
        <v>8269</v>
      </c>
      <c r="O2261" s="17">
        <f t="shared" si="140"/>
        <v>104</v>
      </c>
      <c r="P2261">
        <f t="shared" si="141"/>
        <v>19.7</v>
      </c>
      <c r="Q2261" s="12" t="s">
        <v>8315</v>
      </c>
      <c r="R2261" t="s">
        <v>8316</v>
      </c>
      <c r="S2261" s="15">
        <f t="shared" si="142"/>
        <v>42060.035636574074</v>
      </c>
      <c r="T2261" s="15">
        <f t="shared" si="143"/>
        <v>42081.708333333328</v>
      </c>
    </row>
    <row r="2262" spans="1:20" ht="48" x14ac:dyDescent="0.2">
      <c r="A2262">
        <v>3365</v>
      </c>
      <c r="B2262" s="3" t="s">
        <v>3364</v>
      </c>
      <c r="C2262" s="3" t="s">
        <v>7475</v>
      </c>
      <c r="D2262" s="6">
        <v>2500</v>
      </c>
      <c r="E2262" s="8">
        <v>2600</v>
      </c>
      <c r="F2262" t="s">
        <v>8218</v>
      </c>
      <c r="G2262" t="s">
        <v>8223</v>
      </c>
      <c r="H2262" t="s">
        <v>8245</v>
      </c>
      <c r="I2262">
        <v>1449973592</v>
      </c>
      <c r="J2262">
        <v>1447381592</v>
      </c>
      <c r="K2262" t="b">
        <v>0</v>
      </c>
      <c r="L2262">
        <v>3</v>
      </c>
      <c r="M2262" t="b">
        <v>1</v>
      </c>
      <c r="N2262" t="s">
        <v>8269</v>
      </c>
      <c r="O2262" s="17">
        <f t="shared" ref="O2262:O2325" si="144">ROUND(E2262/D2262*100,0)</f>
        <v>104</v>
      </c>
      <c r="P2262">
        <f t="shared" ref="P2262:P2325" si="145">IFERROR(ROUND(E2262/L2262, 2), 0)</f>
        <v>866.67</v>
      </c>
      <c r="Q2262" s="12" t="s">
        <v>8315</v>
      </c>
      <c r="R2262" t="s">
        <v>8316</v>
      </c>
      <c r="S2262" s="15">
        <f t="shared" ref="S2262:S2325" si="146">(((J2262/60/60/24)+DATE(1970,1,1)))</f>
        <v>42321.101759259262</v>
      </c>
      <c r="T2262" s="15">
        <f t="shared" ref="T2262:T2325" si="147">(((I2262/60/60/24)+DATE(1970,1,1)))</f>
        <v>42351.101759259262</v>
      </c>
    </row>
    <row r="2263" spans="1:20" ht="48" x14ac:dyDescent="0.2">
      <c r="A2263">
        <v>3438</v>
      </c>
      <c r="B2263" s="3" t="s">
        <v>3437</v>
      </c>
      <c r="C2263" s="3" t="s">
        <v>7548</v>
      </c>
      <c r="D2263" s="6">
        <v>2500</v>
      </c>
      <c r="E2263" s="8">
        <v>2605</v>
      </c>
      <c r="F2263" t="s">
        <v>8218</v>
      </c>
      <c r="G2263" t="s">
        <v>8224</v>
      </c>
      <c r="H2263" t="s">
        <v>8246</v>
      </c>
      <c r="I2263">
        <v>1430600400</v>
      </c>
      <c r="J2263">
        <v>1428358567</v>
      </c>
      <c r="K2263" t="b">
        <v>0</v>
      </c>
      <c r="L2263">
        <v>14</v>
      </c>
      <c r="M2263" t="b">
        <v>1</v>
      </c>
      <c r="N2263" t="s">
        <v>8269</v>
      </c>
      <c r="O2263" s="17">
        <f t="shared" si="144"/>
        <v>104</v>
      </c>
      <c r="P2263">
        <f t="shared" si="145"/>
        <v>186.07</v>
      </c>
      <c r="Q2263" s="12" t="s">
        <v>8315</v>
      </c>
      <c r="R2263" t="s">
        <v>8316</v>
      </c>
      <c r="S2263" s="15">
        <f t="shared" si="146"/>
        <v>42100.927858796291</v>
      </c>
      <c r="T2263" s="15">
        <f t="shared" si="147"/>
        <v>42126.875</v>
      </c>
    </row>
    <row r="2264" spans="1:20" ht="96" x14ac:dyDescent="0.2">
      <c r="A2264">
        <v>3505</v>
      </c>
      <c r="B2264" s="3" t="s">
        <v>3504</v>
      </c>
      <c r="C2264" s="3" t="s">
        <v>7615</v>
      </c>
      <c r="D2264" s="6">
        <v>2500</v>
      </c>
      <c r="E2264" s="8">
        <v>2594</v>
      </c>
      <c r="F2264" t="s">
        <v>8218</v>
      </c>
      <c r="G2264" t="s">
        <v>8223</v>
      </c>
      <c r="H2264" t="s">
        <v>8245</v>
      </c>
      <c r="I2264">
        <v>1399953600</v>
      </c>
      <c r="J2264">
        <v>1398983245</v>
      </c>
      <c r="K2264" t="b">
        <v>0</v>
      </c>
      <c r="L2264">
        <v>39</v>
      </c>
      <c r="M2264" t="b">
        <v>1</v>
      </c>
      <c r="N2264" t="s">
        <v>8269</v>
      </c>
      <c r="O2264" s="17">
        <f t="shared" si="144"/>
        <v>104</v>
      </c>
      <c r="P2264">
        <f t="shared" si="145"/>
        <v>66.510000000000005</v>
      </c>
      <c r="Q2264" s="12" t="s">
        <v>8315</v>
      </c>
      <c r="R2264" t="s">
        <v>8316</v>
      </c>
      <c r="S2264" s="15">
        <f t="shared" si="146"/>
        <v>41760.935706018521</v>
      </c>
      <c r="T2264" s="15">
        <f t="shared" si="147"/>
        <v>41772.166666666664</v>
      </c>
    </row>
    <row r="2265" spans="1:20" ht="48" x14ac:dyDescent="0.2">
      <c r="A2265">
        <v>3550</v>
      </c>
      <c r="B2265" s="3" t="s">
        <v>3549</v>
      </c>
      <c r="C2265" s="3" t="s">
        <v>7660</v>
      </c>
      <c r="D2265" s="6">
        <v>2500</v>
      </c>
      <c r="E2265" s="8">
        <v>2620</v>
      </c>
      <c r="F2265" t="s">
        <v>8218</v>
      </c>
      <c r="G2265" t="s">
        <v>8224</v>
      </c>
      <c r="H2265" t="s">
        <v>8246</v>
      </c>
      <c r="I2265">
        <v>1462224398</v>
      </c>
      <c r="J2265">
        <v>1459632398</v>
      </c>
      <c r="K2265" t="b">
        <v>0</v>
      </c>
      <c r="L2265">
        <v>64</v>
      </c>
      <c r="M2265" t="b">
        <v>1</v>
      </c>
      <c r="N2265" t="s">
        <v>8269</v>
      </c>
      <c r="O2265" s="17">
        <f t="shared" si="144"/>
        <v>105</v>
      </c>
      <c r="P2265">
        <f t="shared" si="145"/>
        <v>40.94</v>
      </c>
      <c r="Q2265" s="12" t="s">
        <v>8315</v>
      </c>
      <c r="R2265" t="s">
        <v>8316</v>
      </c>
      <c r="S2265" s="15">
        <f t="shared" si="146"/>
        <v>42462.893495370372</v>
      </c>
      <c r="T2265" s="15">
        <f t="shared" si="147"/>
        <v>42492.893495370372</v>
      </c>
    </row>
    <row r="2266" spans="1:20" ht="48" x14ac:dyDescent="0.2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 s="17">
        <f t="shared" si="144"/>
        <v>101</v>
      </c>
      <c r="P2266">
        <f t="shared" si="145"/>
        <v>267.64999999999998</v>
      </c>
      <c r="Q2266" s="12" t="s">
        <v>8315</v>
      </c>
      <c r="R2266" t="s">
        <v>8357</v>
      </c>
      <c r="S2266" s="15">
        <f t="shared" si="146"/>
        <v>41771.814791666664</v>
      </c>
      <c r="T2266" s="15">
        <f t="shared" si="147"/>
        <v>41801.814791666664</v>
      </c>
    </row>
    <row r="2267" spans="1:20" ht="48" x14ac:dyDescent="0.2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 s="17">
        <f t="shared" si="144"/>
        <v>101</v>
      </c>
      <c r="P2267">
        <f t="shared" si="145"/>
        <v>55.5</v>
      </c>
      <c r="Q2267" s="12" t="s">
        <v>8315</v>
      </c>
      <c r="R2267" t="s">
        <v>8357</v>
      </c>
      <c r="S2267" s="15">
        <f t="shared" si="146"/>
        <v>41739.525300925925</v>
      </c>
      <c r="T2267" s="15">
        <f t="shared" si="147"/>
        <v>41764.525300925925</v>
      </c>
    </row>
    <row r="2268" spans="1:20" ht="48" x14ac:dyDescent="0.2">
      <c r="A2268">
        <v>3247</v>
      </c>
      <c r="B2268" s="3" t="s">
        <v>3247</v>
      </c>
      <c r="C2268" s="3" t="s">
        <v>7357</v>
      </c>
      <c r="D2268" s="6">
        <v>2500</v>
      </c>
      <c r="E2268" s="8">
        <v>2646.5</v>
      </c>
      <c r="F2268" t="s">
        <v>8218</v>
      </c>
      <c r="G2268" t="s">
        <v>8224</v>
      </c>
      <c r="H2268" t="s">
        <v>8246</v>
      </c>
      <c r="I2268">
        <v>1436696712</v>
      </c>
      <c r="J2268">
        <v>1434104712</v>
      </c>
      <c r="K2268" t="b">
        <v>1</v>
      </c>
      <c r="L2268">
        <v>57</v>
      </c>
      <c r="M2268" t="b">
        <v>1</v>
      </c>
      <c r="N2268" t="s">
        <v>8269</v>
      </c>
      <c r="O2268" s="17">
        <f t="shared" si="144"/>
        <v>106</v>
      </c>
      <c r="P2268">
        <f t="shared" si="145"/>
        <v>46.43</v>
      </c>
      <c r="Q2268" s="12" t="s">
        <v>8315</v>
      </c>
      <c r="R2268" t="s">
        <v>8316</v>
      </c>
      <c r="S2268" s="15">
        <f t="shared" si="146"/>
        <v>42167.434166666666</v>
      </c>
      <c r="T2268" s="15">
        <f t="shared" si="147"/>
        <v>42197.434166666666</v>
      </c>
    </row>
    <row r="2269" spans="1:20" ht="48" x14ac:dyDescent="0.2">
      <c r="A2269">
        <v>3823</v>
      </c>
      <c r="B2269" s="3" t="s">
        <v>3820</v>
      </c>
      <c r="C2269" s="3" t="s">
        <v>7932</v>
      </c>
      <c r="D2269" s="6">
        <v>2500</v>
      </c>
      <c r="E2269" s="8">
        <v>2650</v>
      </c>
      <c r="F2269" t="s">
        <v>8218</v>
      </c>
      <c r="G2269" t="s">
        <v>8223</v>
      </c>
      <c r="H2269" t="s">
        <v>8245</v>
      </c>
      <c r="I2269">
        <v>1437364740</v>
      </c>
      <c r="J2269">
        <v>1434405044</v>
      </c>
      <c r="K2269" t="b">
        <v>0</v>
      </c>
      <c r="L2269">
        <v>41</v>
      </c>
      <c r="M2269" t="b">
        <v>1</v>
      </c>
      <c r="N2269" t="s">
        <v>8269</v>
      </c>
      <c r="O2269" s="17">
        <f t="shared" si="144"/>
        <v>106</v>
      </c>
      <c r="P2269">
        <f t="shared" si="145"/>
        <v>64.63</v>
      </c>
      <c r="Q2269" s="12" t="s">
        <v>8315</v>
      </c>
      <c r="R2269" t="s">
        <v>8316</v>
      </c>
      <c r="S2269" s="15">
        <f t="shared" si="146"/>
        <v>42170.910231481481</v>
      </c>
      <c r="T2269" s="15">
        <f t="shared" si="147"/>
        <v>42205.165972222225</v>
      </c>
    </row>
    <row r="2270" spans="1:20" ht="48" x14ac:dyDescent="0.2">
      <c r="A2270">
        <v>2829</v>
      </c>
      <c r="B2270" s="3" t="s">
        <v>2829</v>
      </c>
      <c r="C2270" s="3" t="s">
        <v>6939</v>
      </c>
      <c r="D2270" s="6">
        <v>2500</v>
      </c>
      <c r="E2270" s="8">
        <v>2663</v>
      </c>
      <c r="F2270" t="s">
        <v>8218</v>
      </c>
      <c r="G2270" t="s">
        <v>8224</v>
      </c>
      <c r="H2270" t="s">
        <v>8246</v>
      </c>
      <c r="I2270">
        <v>1464863118</v>
      </c>
      <c r="J2270">
        <v>1462443918</v>
      </c>
      <c r="K2270" t="b">
        <v>0</v>
      </c>
      <c r="L2270">
        <v>76</v>
      </c>
      <c r="M2270" t="b">
        <v>1</v>
      </c>
      <c r="N2270" t="s">
        <v>8269</v>
      </c>
      <c r="O2270" s="17">
        <f t="shared" si="144"/>
        <v>107</v>
      </c>
      <c r="P2270">
        <f t="shared" si="145"/>
        <v>35.04</v>
      </c>
      <c r="Q2270" s="12" t="s">
        <v>8315</v>
      </c>
      <c r="R2270" t="s">
        <v>8316</v>
      </c>
      <c r="S2270" s="15">
        <f t="shared" si="146"/>
        <v>42495.434236111112</v>
      </c>
      <c r="T2270" s="15">
        <f t="shared" si="147"/>
        <v>42523.434236111112</v>
      </c>
    </row>
    <row r="2271" spans="1:20" ht="48" x14ac:dyDescent="0.2">
      <c r="A2271">
        <v>3164</v>
      </c>
      <c r="B2271" s="3" t="s">
        <v>3164</v>
      </c>
      <c r="C2271" s="3" t="s">
        <v>7274</v>
      </c>
      <c r="D2271" s="6">
        <v>2500</v>
      </c>
      <c r="E2271" s="8">
        <v>2669</v>
      </c>
      <c r="F2271" t="s">
        <v>8218</v>
      </c>
      <c r="G2271" t="s">
        <v>8223</v>
      </c>
      <c r="H2271" t="s">
        <v>8245</v>
      </c>
      <c r="I2271">
        <v>1402341615</v>
      </c>
      <c r="J2271">
        <v>1399490415</v>
      </c>
      <c r="K2271" t="b">
        <v>1</v>
      </c>
      <c r="L2271">
        <v>71</v>
      </c>
      <c r="M2271" t="b">
        <v>1</v>
      </c>
      <c r="N2271" t="s">
        <v>8269</v>
      </c>
      <c r="O2271" s="17">
        <f t="shared" si="144"/>
        <v>107</v>
      </c>
      <c r="P2271">
        <f t="shared" si="145"/>
        <v>37.590000000000003</v>
      </c>
      <c r="Q2271" s="12" t="s">
        <v>8315</v>
      </c>
      <c r="R2271" t="s">
        <v>8316</v>
      </c>
      <c r="S2271" s="15">
        <f t="shared" si="146"/>
        <v>41766.80572916667</v>
      </c>
      <c r="T2271" s="15">
        <f t="shared" si="147"/>
        <v>41799.80572916667</v>
      </c>
    </row>
    <row r="2272" spans="1:20" ht="48" x14ac:dyDescent="0.2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 s="17">
        <f t="shared" si="144"/>
        <v>102</v>
      </c>
      <c r="P2272">
        <f t="shared" si="145"/>
        <v>83.75</v>
      </c>
      <c r="Q2272" s="12" t="s">
        <v>8308</v>
      </c>
      <c r="R2272" t="s">
        <v>8309</v>
      </c>
      <c r="S2272" s="15">
        <f t="shared" si="146"/>
        <v>42286.660891203705</v>
      </c>
      <c r="T2272" s="15">
        <f t="shared" si="147"/>
        <v>42316.702557870376</v>
      </c>
    </row>
    <row r="2273" spans="1:20" ht="48" x14ac:dyDescent="0.2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 s="17">
        <f t="shared" si="144"/>
        <v>102</v>
      </c>
      <c r="P2273">
        <f t="shared" si="145"/>
        <v>221.52</v>
      </c>
      <c r="Q2273" s="12" t="s">
        <v>8308</v>
      </c>
      <c r="R2273" t="s">
        <v>8309</v>
      </c>
      <c r="S2273" s="15">
        <f t="shared" si="146"/>
        <v>42089.83289351852</v>
      </c>
      <c r="T2273" s="15">
        <f t="shared" si="147"/>
        <v>42119.83289351852</v>
      </c>
    </row>
    <row r="2274" spans="1:20" ht="48" x14ac:dyDescent="0.2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 s="17">
        <f t="shared" si="144"/>
        <v>102</v>
      </c>
      <c r="P2274">
        <f t="shared" si="145"/>
        <v>111.38</v>
      </c>
      <c r="Q2274" s="12" t="s">
        <v>8308</v>
      </c>
      <c r="R2274" t="s">
        <v>8310</v>
      </c>
      <c r="S2274" s="15">
        <f t="shared" si="146"/>
        <v>40635.982488425929</v>
      </c>
      <c r="T2274" s="15">
        <f t="shared" si="147"/>
        <v>40657.982488425929</v>
      </c>
    </row>
    <row r="2275" spans="1:20" ht="48" x14ac:dyDescent="0.2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 s="17">
        <f t="shared" si="144"/>
        <v>102</v>
      </c>
      <c r="P2275">
        <f t="shared" si="145"/>
        <v>154.41999999999999</v>
      </c>
      <c r="Q2275" s="12" t="s">
        <v>8308</v>
      </c>
      <c r="R2275" t="s">
        <v>8313</v>
      </c>
      <c r="S2275" s="15">
        <f t="shared" si="146"/>
        <v>40812.803229166668</v>
      </c>
      <c r="T2275" s="15">
        <f t="shared" si="147"/>
        <v>40845.165972222225</v>
      </c>
    </row>
    <row r="2276" spans="1:20" ht="48" x14ac:dyDescent="0.2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 s="17">
        <f t="shared" si="144"/>
        <v>102</v>
      </c>
      <c r="P2276">
        <f t="shared" si="145"/>
        <v>85.34</v>
      </c>
      <c r="Q2276" s="12" t="s">
        <v>8308</v>
      </c>
      <c r="R2276" t="s">
        <v>8313</v>
      </c>
      <c r="S2276" s="15">
        <f t="shared" si="146"/>
        <v>40626.959930555553</v>
      </c>
      <c r="T2276" s="15">
        <f t="shared" si="147"/>
        <v>40657.959930555553</v>
      </c>
    </row>
    <row r="2277" spans="1:20" ht="48" x14ac:dyDescent="0.2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 s="17">
        <f t="shared" si="144"/>
        <v>102</v>
      </c>
      <c r="P2277">
        <f t="shared" si="145"/>
        <v>105.32</v>
      </c>
      <c r="Q2277" s="12" t="s">
        <v>8308</v>
      </c>
      <c r="R2277" t="s">
        <v>8313</v>
      </c>
      <c r="S2277" s="15">
        <f t="shared" si="146"/>
        <v>42184.626250000001</v>
      </c>
      <c r="T2277" s="15">
        <f t="shared" si="147"/>
        <v>42217.626250000001</v>
      </c>
    </row>
    <row r="2278" spans="1:20" ht="48" x14ac:dyDescent="0.2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 s="17">
        <f t="shared" si="144"/>
        <v>102</v>
      </c>
      <c r="P2278">
        <f t="shared" si="145"/>
        <v>104.82</v>
      </c>
      <c r="Q2278" s="12" t="s">
        <v>8308</v>
      </c>
      <c r="R2278" t="s">
        <v>8313</v>
      </c>
      <c r="S2278" s="15">
        <f t="shared" si="146"/>
        <v>41379.515775462962</v>
      </c>
      <c r="T2278" s="15">
        <f t="shared" si="147"/>
        <v>41411.165972222225</v>
      </c>
    </row>
    <row r="2279" spans="1:20" ht="48" x14ac:dyDescent="0.2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 s="17">
        <f t="shared" si="144"/>
        <v>102</v>
      </c>
      <c r="P2279">
        <f t="shared" si="145"/>
        <v>58.41</v>
      </c>
      <c r="Q2279" s="12" t="s">
        <v>8308</v>
      </c>
      <c r="R2279" t="s">
        <v>8313</v>
      </c>
      <c r="S2279" s="15">
        <f t="shared" si="146"/>
        <v>41926.73778935185</v>
      </c>
      <c r="T2279" s="15">
        <f t="shared" si="147"/>
        <v>41957.125</v>
      </c>
    </row>
    <row r="2280" spans="1:20" ht="48" x14ac:dyDescent="0.2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17">
        <f t="shared" si="144"/>
        <v>102</v>
      </c>
      <c r="P2280">
        <f t="shared" si="145"/>
        <v>119.99</v>
      </c>
      <c r="Q2280" s="12" t="s">
        <v>8308</v>
      </c>
      <c r="R2280" t="s">
        <v>8313</v>
      </c>
      <c r="S2280" s="15">
        <f t="shared" si="146"/>
        <v>42111.970995370371</v>
      </c>
      <c r="T2280" s="15">
        <f t="shared" si="147"/>
        <v>42156.097222222219</v>
      </c>
    </row>
    <row r="2281" spans="1:20" ht="48" x14ac:dyDescent="0.2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 s="17">
        <f t="shared" si="144"/>
        <v>102</v>
      </c>
      <c r="P2281">
        <f t="shared" si="145"/>
        <v>92.32</v>
      </c>
      <c r="Q2281" s="12" t="s">
        <v>8308</v>
      </c>
      <c r="R2281" t="s">
        <v>8313</v>
      </c>
      <c r="S2281" s="15">
        <f t="shared" si="146"/>
        <v>40806.870949074073</v>
      </c>
      <c r="T2281" s="15">
        <f t="shared" si="147"/>
        <v>40866.912615740745</v>
      </c>
    </row>
    <row r="2282" spans="1:20" ht="64" x14ac:dyDescent="0.2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 s="17">
        <f t="shared" si="144"/>
        <v>102</v>
      </c>
      <c r="P2282">
        <f t="shared" si="145"/>
        <v>68.099999999999994</v>
      </c>
      <c r="Q2282" s="12" t="s">
        <v>8308</v>
      </c>
      <c r="R2282" t="s">
        <v>8313</v>
      </c>
      <c r="S2282" s="15">
        <f t="shared" si="146"/>
        <v>41904.851875</v>
      </c>
      <c r="T2282" s="15">
        <f t="shared" si="147"/>
        <v>41929.5</v>
      </c>
    </row>
    <row r="2283" spans="1:20" ht="48" x14ac:dyDescent="0.2">
      <c r="A2283">
        <v>3615</v>
      </c>
      <c r="B2283" s="3" t="s">
        <v>3613</v>
      </c>
      <c r="C2283" s="3" t="s">
        <v>7725</v>
      </c>
      <c r="D2283" s="6">
        <v>2500</v>
      </c>
      <c r="E2283" s="8">
        <v>2670</v>
      </c>
      <c r="F2283" t="s">
        <v>8218</v>
      </c>
      <c r="G2283" t="s">
        <v>8224</v>
      </c>
      <c r="H2283" t="s">
        <v>8246</v>
      </c>
      <c r="I2283">
        <v>1449756896</v>
      </c>
      <c r="J2283">
        <v>1447164896</v>
      </c>
      <c r="K2283" t="b">
        <v>0</v>
      </c>
      <c r="L2283">
        <v>72</v>
      </c>
      <c r="M2283" t="b">
        <v>1</v>
      </c>
      <c r="N2283" t="s">
        <v>8269</v>
      </c>
      <c r="O2283" s="17">
        <f t="shared" si="144"/>
        <v>107</v>
      </c>
      <c r="P2283">
        <f t="shared" si="145"/>
        <v>37.08</v>
      </c>
      <c r="Q2283" s="12" t="s">
        <v>8315</v>
      </c>
      <c r="R2283" t="s">
        <v>8316</v>
      </c>
      <c r="S2283" s="15">
        <f t="shared" si="146"/>
        <v>42318.593703703707</v>
      </c>
      <c r="T2283" s="15">
        <f t="shared" si="147"/>
        <v>42348.593703703707</v>
      </c>
    </row>
    <row r="2284" spans="1:20" ht="32" x14ac:dyDescent="0.2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 s="17">
        <f t="shared" si="144"/>
        <v>102</v>
      </c>
      <c r="P2284">
        <f t="shared" si="145"/>
        <v>141.41999999999999</v>
      </c>
      <c r="Q2284" s="12" t="s">
        <v>8320</v>
      </c>
      <c r="R2284" t="s">
        <v>8321</v>
      </c>
      <c r="S2284" s="15">
        <f t="shared" si="146"/>
        <v>41401.648217592592</v>
      </c>
      <c r="T2284" s="15">
        <f t="shared" si="147"/>
        <v>41436.648217592592</v>
      </c>
    </row>
    <row r="2285" spans="1:20" ht="32" x14ac:dyDescent="0.2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 s="17">
        <f t="shared" si="144"/>
        <v>102</v>
      </c>
      <c r="P2285">
        <f t="shared" si="145"/>
        <v>82.52</v>
      </c>
      <c r="Q2285" s="12" t="s">
        <v>8320</v>
      </c>
      <c r="R2285" t="s">
        <v>8321</v>
      </c>
      <c r="S2285" s="15">
        <f t="shared" si="146"/>
        <v>41226.95721064815</v>
      </c>
      <c r="T2285" s="15">
        <f t="shared" si="147"/>
        <v>41256.95721064815</v>
      </c>
    </row>
    <row r="2286" spans="1:20" ht="48" x14ac:dyDescent="0.2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 s="17">
        <f t="shared" si="144"/>
        <v>102</v>
      </c>
      <c r="P2286">
        <f t="shared" si="145"/>
        <v>37.47</v>
      </c>
      <c r="Q2286" s="12" t="s">
        <v>8320</v>
      </c>
      <c r="R2286" t="s">
        <v>8321</v>
      </c>
      <c r="S2286" s="15">
        <f t="shared" si="146"/>
        <v>41383.605057870373</v>
      </c>
      <c r="T2286" s="15">
        <f t="shared" si="147"/>
        <v>41414.02847222222</v>
      </c>
    </row>
    <row r="2287" spans="1:20" ht="32" x14ac:dyDescent="0.2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 s="17">
        <f t="shared" si="144"/>
        <v>102</v>
      </c>
      <c r="P2287">
        <f t="shared" si="145"/>
        <v>134.21</v>
      </c>
      <c r="Q2287" s="12" t="s">
        <v>8320</v>
      </c>
      <c r="R2287" t="s">
        <v>8321</v>
      </c>
      <c r="S2287" s="15">
        <f t="shared" si="146"/>
        <v>40429.836435185185</v>
      </c>
      <c r="T2287" s="15">
        <f t="shared" si="147"/>
        <v>40459.836435185185</v>
      </c>
    </row>
    <row r="2288" spans="1:20" ht="48" x14ac:dyDescent="0.2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 s="17">
        <f t="shared" si="144"/>
        <v>102</v>
      </c>
      <c r="P2288">
        <f t="shared" si="145"/>
        <v>51.47</v>
      </c>
      <c r="Q2288" s="12" t="s">
        <v>8320</v>
      </c>
      <c r="R2288" t="s">
        <v>8321</v>
      </c>
      <c r="S2288" s="15">
        <f t="shared" si="146"/>
        <v>41789.330312500002</v>
      </c>
      <c r="T2288" s="15">
        <f t="shared" si="147"/>
        <v>41829.330312500002</v>
      </c>
    </row>
    <row r="2289" spans="1:20" ht="16" x14ac:dyDescent="0.2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 s="17">
        <f t="shared" si="144"/>
        <v>102</v>
      </c>
      <c r="P2289">
        <f t="shared" si="145"/>
        <v>148.78</v>
      </c>
      <c r="Q2289" s="12" t="s">
        <v>8323</v>
      </c>
      <c r="R2289" t="s">
        <v>8324</v>
      </c>
      <c r="S2289" s="15">
        <f t="shared" si="146"/>
        <v>41718.878182870372</v>
      </c>
      <c r="T2289" s="15">
        <f t="shared" si="147"/>
        <v>41748.878182870372</v>
      </c>
    </row>
    <row r="2290" spans="1:20" ht="48" x14ac:dyDescent="0.2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 s="17">
        <f t="shared" si="144"/>
        <v>102</v>
      </c>
      <c r="P2290">
        <f t="shared" si="145"/>
        <v>48.62</v>
      </c>
      <c r="Q2290" s="12" t="s">
        <v>8323</v>
      </c>
      <c r="R2290" t="s">
        <v>8328</v>
      </c>
      <c r="S2290" s="15">
        <f t="shared" si="146"/>
        <v>42119.822476851856</v>
      </c>
      <c r="T2290" s="15">
        <f t="shared" si="147"/>
        <v>42142.208333333328</v>
      </c>
    </row>
    <row r="2291" spans="1:20" ht="48" x14ac:dyDescent="0.2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 s="17">
        <f t="shared" si="144"/>
        <v>102</v>
      </c>
      <c r="P2291">
        <f t="shared" si="145"/>
        <v>55.37</v>
      </c>
      <c r="Q2291" s="12" t="s">
        <v>8336</v>
      </c>
      <c r="R2291" t="s">
        <v>8337</v>
      </c>
      <c r="S2291" s="15">
        <f t="shared" si="146"/>
        <v>42536.60701388889</v>
      </c>
      <c r="T2291" s="15">
        <f t="shared" si="147"/>
        <v>42566.60701388889</v>
      </c>
    </row>
    <row r="2292" spans="1:20" ht="48" x14ac:dyDescent="0.2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 s="17">
        <f t="shared" si="144"/>
        <v>102</v>
      </c>
      <c r="P2292">
        <f t="shared" si="145"/>
        <v>165.35</v>
      </c>
      <c r="Q2292" s="12" t="s">
        <v>8336</v>
      </c>
      <c r="R2292" t="s">
        <v>8337</v>
      </c>
      <c r="S2292" s="15">
        <f t="shared" si="146"/>
        <v>42125.614895833336</v>
      </c>
      <c r="T2292" s="15">
        <f t="shared" si="147"/>
        <v>42155.614895833336</v>
      </c>
    </row>
    <row r="2293" spans="1:20" ht="48" x14ac:dyDescent="0.2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 s="17">
        <f t="shared" si="144"/>
        <v>102</v>
      </c>
      <c r="P2293">
        <f t="shared" si="145"/>
        <v>61.53</v>
      </c>
      <c r="Q2293" s="12" t="s">
        <v>8336</v>
      </c>
      <c r="R2293" t="s">
        <v>8337</v>
      </c>
      <c r="S2293" s="15">
        <f t="shared" si="146"/>
        <v>42731.755787037036</v>
      </c>
      <c r="T2293" s="15">
        <f t="shared" si="147"/>
        <v>42766.755787037036</v>
      </c>
    </row>
    <row r="2294" spans="1:20" ht="32" x14ac:dyDescent="0.2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 s="17">
        <f t="shared" si="144"/>
        <v>102</v>
      </c>
      <c r="P2294">
        <f t="shared" si="145"/>
        <v>82.54</v>
      </c>
      <c r="Q2294" s="12" t="s">
        <v>8323</v>
      </c>
      <c r="R2294" t="s">
        <v>8324</v>
      </c>
      <c r="S2294" s="15">
        <f t="shared" si="146"/>
        <v>40751.814432870371</v>
      </c>
      <c r="T2294" s="15">
        <f t="shared" si="147"/>
        <v>40811.814432870371</v>
      </c>
    </row>
    <row r="2295" spans="1:20" ht="48" x14ac:dyDescent="0.2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 s="17">
        <f t="shared" si="144"/>
        <v>102</v>
      </c>
      <c r="P2295">
        <f t="shared" si="145"/>
        <v>140.86000000000001</v>
      </c>
      <c r="Q2295" s="12" t="s">
        <v>8323</v>
      </c>
      <c r="R2295" t="s">
        <v>8324</v>
      </c>
      <c r="S2295" s="15">
        <f t="shared" si="146"/>
        <v>41449.585162037038</v>
      </c>
      <c r="T2295" s="15">
        <f t="shared" si="147"/>
        <v>41479.585162037038</v>
      </c>
    </row>
    <row r="2296" spans="1:20" ht="48" x14ac:dyDescent="0.2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 s="17">
        <f t="shared" si="144"/>
        <v>102</v>
      </c>
      <c r="P2296">
        <f t="shared" si="145"/>
        <v>246.29</v>
      </c>
      <c r="Q2296" s="12" t="s">
        <v>8323</v>
      </c>
      <c r="R2296" t="s">
        <v>8324</v>
      </c>
      <c r="S2296" s="15">
        <f t="shared" si="146"/>
        <v>41561.683553240742</v>
      </c>
      <c r="T2296" s="15">
        <f t="shared" si="147"/>
        <v>41591.725219907406</v>
      </c>
    </row>
    <row r="2297" spans="1:20" ht="48" x14ac:dyDescent="0.2">
      <c r="A2297">
        <v>2810</v>
      </c>
      <c r="B2297" s="3" t="s">
        <v>2810</v>
      </c>
      <c r="C2297" s="3" t="s">
        <v>6920</v>
      </c>
      <c r="D2297" s="6">
        <v>2500</v>
      </c>
      <c r="E2297" s="8">
        <v>2705</v>
      </c>
      <c r="F2297" t="s">
        <v>8218</v>
      </c>
      <c r="G2297" t="s">
        <v>8223</v>
      </c>
      <c r="H2297" t="s">
        <v>8245</v>
      </c>
      <c r="I2297">
        <v>1401595140</v>
      </c>
      <c r="J2297">
        <v>1398828064</v>
      </c>
      <c r="K2297" t="b">
        <v>0</v>
      </c>
      <c r="L2297">
        <v>57</v>
      </c>
      <c r="M2297" t="b">
        <v>1</v>
      </c>
      <c r="N2297" t="s">
        <v>8269</v>
      </c>
      <c r="O2297" s="17">
        <f t="shared" si="144"/>
        <v>108</v>
      </c>
      <c r="P2297">
        <f t="shared" si="145"/>
        <v>47.46</v>
      </c>
      <c r="Q2297" s="12" t="s">
        <v>8315</v>
      </c>
      <c r="R2297" t="s">
        <v>8316</v>
      </c>
      <c r="S2297" s="15">
        <f t="shared" si="146"/>
        <v>41759.13962962963</v>
      </c>
      <c r="T2297" s="15">
        <f t="shared" si="147"/>
        <v>41791.165972222225</v>
      </c>
    </row>
    <row r="2298" spans="1:20" ht="48" x14ac:dyDescent="0.2">
      <c r="A2298">
        <v>3503</v>
      </c>
      <c r="B2298" s="3" t="s">
        <v>3502</v>
      </c>
      <c r="C2298" s="3" t="s">
        <v>7613</v>
      </c>
      <c r="D2298" s="6">
        <v>2500</v>
      </c>
      <c r="E2298" s="8">
        <v>2689</v>
      </c>
      <c r="F2298" t="s">
        <v>8218</v>
      </c>
      <c r="G2298" t="s">
        <v>8224</v>
      </c>
      <c r="H2298" t="s">
        <v>8246</v>
      </c>
      <c r="I2298">
        <v>1469359728</v>
      </c>
      <c r="J2298">
        <v>1466767728</v>
      </c>
      <c r="K2298" t="b">
        <v>0</v>
      </c>
      <c r="L2298">
        <v>38</v>
      </c>
      <c r="M2298" t="b">
        <v>1</v>
      </c>
      <c r="N2298" t="s">
        <v>8269</v>
      </c>
      <c r="O2298" s="17">
        <f t="shared" si="144"/>
        <v>108</v>
      </c>
      <c r="P2298">
        <f t="shared" si="145"/>
        <v>70.760000000000005</v>
      </c>
      <c r="Q2298" s="12" t="s">
        <v>8315</v>
      </c>
      <c r="R2298" t="s">
        <v>8316</v>
      </c>
      <c r="S2298" s="15">
        <f t="shared" si="146"/>
        <v>42545.478333333333</v>
      </c>
      <c r="T2298" s="15">
        <f t="shared" si="147"/>
        <v>42575.478333333333</v>
      </c>
    </row>
    <row r="2299" spans="1:20" ht="48" x14ac:dyDescent="0.2">
      <c r="A2299">
        <v>3183</v>
      </c>
      <c r="B2299" s="3" t="s">
        <v>3183</v>
      </c>
      <c r="C2299" s="3" t="s">
        <v>7293</v>
      </c>
      <c r="D2299" s="6">
        <v>2500</v>
      </c>
      <c r="E2299" s="8">
        <v>2725</v>
      </c>
      <c r="F2299" t="s">
        <v>8218</v>
      </c>
      <c r="G2299" t="s">
        <v>8223</v>
      </c>
      <c r="H2299" t="s">
        <v>8245</v>
      </c>
      <c r="I2299">
        <v>1377284669</v>
      </c>
      <c r="J2299">
        <v>1375729469</v>
      </c>
      <c r="K2299" t="b">
        <v>1</v>
      </c>
      <c r="L2299">
        <v>68</v>
      </c>
      <c r="M2299" t="b">
        <v>1</v>
      </c>
      <c r="N2299" t="s">
        <v>8269</v>
      </c>
      <c r="O2299" s="17">
        <f t="shared" si="144"/>
        <v>109</v>
      </c>
      <c r="P2299">
        <f t="shared" si="145"/>
        <v>40.07</v>
      </c>
      <c r="Q2299" s="12" t="s">
        <v>8315</v>
      </c>
      <c r="R2299" t="s">
        <v>8316</v>
      </c>
      <c r="S2299" s="15">
        <f t="shared" si="146"/>
        <v>41491.79478009259</v>
      </c>
      <c r="T2299" s="15">
        <f t="shared" si="147"/>
        <v>41509.79478009259</v>
      </c>
    </row>
    <row r="2300" spans="1:20" ht="48" x14ac:dyDescent="0.2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17">
        <f t="shared" si="144"/>
        <v>102</v>
      </c>
      <c r="P2300">
        <f t="shared" si="145"/>
        <v>158.36000000000001</v>
      </c>
      <c r="Q2300" s="12" t="s">
        <v>8317</v>
      </c>
      <c r="R2300" t="s">
        <v>8319</v>
      </c>
      <c r="S2300" s="15">
        <f t="shared" si="146"/>
        <v>42542.526423611111</v>
      </c>
      <c r="T2300" s="15">
        <f t="shared" si="147"/>
        <v>42601.165972222225</v>
      </c>
    </row>
    <row r="2301" spans="1:20" ht="48" x14ac:dyDescent="0.2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 s="17">
        <f t="shared" si="144"/>
        <v>102</v>
      </c>
      <c r="P2301">
        <f t="shared" si="145"/>
        <v>82.42</v>
      </c>
      <c r="Q2301" s="12" t="s">
        <v>8320</v>
      </c>
      <c r="R2301" t="s">
        <v>8321</v>
      </c>
      <c r="S2301" s="15">
        <f t="shared" si="146"/>
        <v>42040.638020833328</v>
      </c>
      <c r="T2301" s="15">
        <f t="shared" si="147"/>
        <v>42070.638020833328</v>
      </c>
    </row>
    <row r="2302" spans="1:20" ht="48" x14ac:dyDescent="0.2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 s="17">
        <f t="shared" si="144"/>
        <v>102</v>
      </c>
      <c r="P2302">
        <f t="shared" si="145"/>
        <v>230.19</v>
      </c>
      <c r="Q2302" s="12" t="s">
        <v>8320</v>
      </c>
      <c r="R2302" t="s">
        <v>8321</v>
      </c>
      <c r="S2302" s="15">
        <f t="shared" si="146"/>
        <v>41963.506168981476</v>
      </c>
      <c r="T2302" s="15">
        <f t="shared" si="147"/>
        <v>41991.506168981476</v>
      </c>
    </row>
    <row r="2303" spans="1:20" ht="16" x14ac:dyDescent="0.2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 s="17">
        <f t="shared" si="144"/>
        <v>102</v>
      </c>
      <c r="P2303">
        <f t="shared" si="145"/>
        <v>196.83</v>
      </c>
      <c r="Q2303" s="12" t="s">
        <v>8323</v>
      </c>
      <c r="R2303" t="s">
        <v>8324</v>
      </c>
      <c r="S2303" s="15">
        <f t="shared" si="146"/>
        <v>42553.681979166664</v>
      </c>
      <c r="T2303" s="15">
        <f t="shared" si="147"/>
        <v>42583.681979166664</v>
      </c>
    </row>
    <row r="2304" spans="1:20" ht="48" x14ac:dyDescent="0.2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 s="17">
        <f t="shared" si="144"/>
        <v>102</v>
      </c>
      <c r="P2304">
        <f t="shared" si="145"/>
        <v>33.19</v>
      </c>
      <c r="Q2304" s="12" t="s">
        <v>8320</v>
      </c>
      <c r="R2304" t="s">
        <v>8340</v>
      </c>
      <c r="S2304" s="15">
        <f t="shared" si="146"/>
        <v>40646.014456018522</v>
      </c>
      <c r="T2304" s="15">
        <f t="shared" si="147"/>
        <v>40706.014456018522</v>
      </c>
    </row>
    <row r="2305" spans="1:20" ht="48" x14ac:dyDescent="0.2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 s="17">
        <f t="shared" si="144"/>
        <v>102</v>
      </c>
      <c r="P2305">
        <f t="shared" si="145"/>
        <v>39.04</v>
      </c>
      <c r="Q2305" s="12" t="s">
        <v>8323</v>
      </c>
      <c r="R2305" t="s">
        <v>8324</v>
      </c>
      <c r="S2305" s="15">
        <f t="shared" si="146"/>
        <v>41082.069467592592</v>
      </c>
      <c r="T2305" s="15">
        <f t="shared" si="147"/>
        <v>41112.069467592592</v>
      </c>
    </row>
    <row r="2306" spans="1:20" ht="48" x14ac:dyDescent="0.2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 s="17">
        <f t="shared" si="144"/>
        <v>102</v>
      </c>
      <c r="P2306">
        <f t="shared" si="145"/>
        <v>107.98</v>
      </c>
      <c r="Q2306" s="12" t="s">
        <v>8323</v>
      </c>
      <c r="R2306" t="s">
        <v>8324</v>
      </c>
      <c r="S2306" s="15">
        <f t="shared" si="146"/>
        <v>41950.29483796296</v>
      </c>
      <c r="T2306" s="15">
        <f t="shared" si="147"/>
        <v>41990.332638888889</v>
      </c>
    </row>
    <row r="2307" spans="1:20" ht="48" x14ac:dyDescent="0.2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 s="17">
        <f t="shared" si="144"/>
        <v>102</v>
      </c>
      <c r="P2307">
        <f t="shared" si="145"/>
        <v>86.49</v>
      </c>
      <c r="Q2307" s="12" t="s">
        <v>8323</v>
      </c>
      <c r="R2307" t="s">
        <v>8324</v>
      </c>
      <c r="S2307" s="15">
        <f t="shared" si="146"/>
        <v>40750.340902777774</v>
      </c>
      <c r="T2307" s="15">
        <f t="shared" si="147"/>
        <v>40810.340902777774</v>
      </c>
    </row>
    <row r="2308" spans="1:20" ht="48" x14ac:dyDescent="0.2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 s="17">
        <f t="shared" si="144"/>
        <v>102</v>
      </c>
      <c r="P2308">
        <f t="shared" si="145"/>
        <v>103.64</v>
      </c>
      <c r="Q2308" s="12" t="s">
        <v>8336</v>
      </c>
      <c r="R2308" t="s">
        <v>8337</v>
      </c>
      <c r="S2308" s="15">
        <f t="shared" si="146"/>
        <v>42636.868518518517</v>
      </c>
      <c r="T2308" s="15">
        <f t="shared" si="147"/>
        <v>42666.868518518517</v>
      </c>
    </row>
    <row r="2309" spans="1:20" ht="48" x14ac:dyDescent="0.2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 s="17">
        <f t="shared" si="144"/>
        <v>102</v>
      </c>
      <c r="P2309">
        <f t="shared" si="145"/>
        <v>67.39</v>
      </c>
      <c r="Q2309" s="12" t="s">
        <v>8323</v>
      </c>
      <c r="R2309" t="s">
        <v>8324</v>
      </c>
      <c r="S2309" s="15">
        <f t="shared" si="146"/>
        <v>41664.684108796297</v>
      </c>
      <c r="T2309" s="15">
        <f t="shared" si="147"/>
        <v>41694.684108796297</v>
      </c>
    </row>
    <row r="2310" spans="1:20" ht="32" x14ac:dyDescent="0.2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 s="17">
        <f t="shared" si="144"/>
        <v>102</v>
      </c>
      <c r="P2310">
        <f t="shared" si="145"/>
        <v>50.88</v>
      </c>
      <c r="Q2310" s="12" t="s">
        <v>8323</v>
      </c>
      <c r="R2310" t="s">
        <v>8324</v>
      </c>
      <c r="S2310" s="15">
        <f t="shared" si="146"/>
        <v>41745.84542824074</v>
      </c>
      <c r="T2310" s="15">
        <f t="shared" si="147"/>
        <v>41779.207638888889</v>
      </c>
    </row>
    <row r="2311" spans="1:20" ht="48" x14ac:dyDescent="0.2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 s="17">
        <f t="shared" si="144"/>
        <v>102</v>
      </c>
      <c r="P2311">
        <f t="shared" si="145"/>
        <v>51.04</v>
      </c>
      <c r="Q2311" s="12" t="s">
        <v>8323</v>
      </c>
      <c r="R2311" t="s">
        <v>8324</v>
      </c>
      <c r="S2311" s="15">
        <f t="shared" si="146"/>
        <v>41800.959490740745</v>
      </c>
      <c r="T2311" s="15">
        <f t="shared" si="147"/>
        <v>41830.959490740745</v>
      </c>
    </row>
    <row r="2312" spans="1:20" ht="48" x14ac:dyDescent="0.2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 s="17">
        <f t="shared" si="144"/>
        <v>102</v>
      </c>
      <c r="P2312">
        <f t="shared" si="145"/>
        <v>58.21</v>
      </c>
      <c r="Q2312" s="12" t="s">
        <v>8323</v>
      </c>
      <c r="R2312" t="s">
        <v>8324</v>
      </c>
      <c r="S2312" s="15">
        <f t="shared" si="146"/>
        <v>41177.060381944444</v>
      </c>
      <c r="T2312" s="15">
        <f t="shared" si="147"/>
        <v>41227.102048611108</v>
      </c>
    </row>
    <row r="2313" spans="1:20" ht="48" x14ac:dyDescent="0.2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 s="17">
        <f t="shared" si="144"/>
        <v>102</v>
      </c>
      <c r="P2313">
        <f t="shared" si="145"/>
        <v>88.04</v>
      </c>
      <c r="Q2313" s="12" t="s">
        <v>8323</v>
      </c>
      <c r="R2313" t="s">
        <v>8324</v>
      </c>
      <c r="S2313" s="15">
        <f t="shared" si="146"/>
        <v>41388.021261574075</v>
      </c>
      <c r="T2313" s="15">
        <f t="shared" si="147"/>
        <v>41418.021261574075</v>
      </c>
    </row>
    <row r="2314" spans="1:20" ht="48" x14ac:dyDescent="0.2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 s="17">
        <f t="shared" si="144"/>
        <v>102</v>
      </c>
      <c r="P2314">
        <f t="shared" si="145"/>
        <v>42.24</v>
      </c>
      <c r="Q2314" s="12" t="s">
        <v>8323</v>
      </c>
      <c r="R2314" t="s">
        <v>8327</v>
      </c>
      <c r="S2314" s="15">
        <f t="shared" si="146"/>
        <v>41925.906689814816</v>
      </c>
      <c r="T2314" s="15">
        <f t="shared" si="147"/>
        <v>41955.94835648148</v>
      </c>
    </row>
    <row r="2315" spans="1:20" ht="48" x14ac:dyDescent="0.2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 s="17">
        <f t="shared" si="144"/>
        <v>102</v>
      </c>
      <c r="P2315">
        <f t="shared" si="145"/>
        <v>196.34</v>
      </c>
      <c r="Q2315" s="12" t="s">
        <v>8323</v>
      </c>
      <c r="R2315" t="s">
        <v>8327</v>
      </c>
      <c r="S2315" s="15">
        <f t="shared" si="146"/>
        <v>42267.746782407412</v>
      </c>
      <c r="T2315" s="15">
        <f t="shared" si="147"/>
        <v>42297.746782407412</v>
      </c>
    </row>
    <row r="2316" spans="1:20" ht="48" x14ac:dyDescent="0.2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 s="17">
        <f t="shared" si="144"/>
        <v>102</v>
      </c>
      <c r="P2316">
        <f t="shared" si="145"/>
        <v>35.549999999999997</v>
      </c>
      <c r="Q2316" s="12" t="s">
        <v>8323</v>
      </c>
      <c r="R2316" t="s">
        <v>8327</v>
      </c>
      <c r="S2316" s="15">
        <f t="shared" si="146"/>
        <v>41680.583402777782</v>
      </c>
      <c r="T2316" s="15">
        <f t="shared" si="147"/>
        <v>41702.875</v>
      </c>
    </row>
    <row r="2317" spans="1:20" ht="48" x14ac:dyDescent="0.2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 s="17">
        <f t="shared" si="144"/>
        <v>102</v>
      </c>
      <c r="P2317">
        <f t="shared" si="145"/>
        <v>147.68</v>
      </c>
      <c r="Q2317" s="12" t="s">
        <v>8317</v>
      </c>
      <c r="R2317" t="s">
        <v>8347</v>
      </c>
      <c r="S2317" s="15">
        <f t="shared" si="146"/>
        <v>42199.365844907406</v>
      </c>
      <c r="T2317" s="15">
        <f t="shared" si="147"/>
        <v>42229.365844907406</v>
      </c>
    </row>
    <row r="2318" spans="1:20" ht="48" x14ac:dyDescent="0.2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 s="17">
        <f t="shared" si="144"/>
        <v>102</v>
      </c>
      <c r="P2318">
        <f t="shared" si="145"/>
        <v>66.83</v>
      </c>
      <c r="Q2318" s="12" t="s">
        <v>8323</v>
      </c>
      <c r="R2318" t="s">
        <v>8327</v>
      </c>
      <c r="S2318" s="15">
        <f t="shared" si="146"/>
        <v>41205.854537037041</v>
      </c>
      <c r="T2318" s="15">
        <f t="shared" si="147"/>
        <v>41265.896203703705</v>
      </c>
    </row>
    <row r="2319" spans="1:20" ht="48" x14ac:dyDescent="0.2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 s="17">
        <f t="shared" si="144"/>
        <v>102</v>
      </c>
      <c r="P2319">
        <f t="shared" si="145"/>
        <v>43.57</v>
      </c>
      <c r="Q2319" s="12" t="s">
        <v>8323</v>
      </c>
      <c r="R2319" t="s">
        <v>8327</v>
      </c>
      <c r="S2319" s="15">
        <f t="shared" si="146"/>
        <v>41192.758506944447</v>
      </c>
      <c r="T2319" s="15">
        <f t="shared" si="147"/>
        <v>41208.165972222225</v>
      </c>
    </row>
    <row r="2320" spans="1:20" ht="48" x14ac:dyDescent="0.2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 s="17">
        <f t="shared" si="144"/>
        <v>102</v>
      </c>
      <c r="P2320">
        <f t="shared" si="145"/>
        <v>42.33</v>
      </c>
      <c r="Q2320" s="12" t="s">
        <v>8323</v>
      </c>
      <c r="R2320" t="s">
        <v>8328</v>
      </c>
      <c r="S2320" s="15">
        <f t="shared" si="146"/>
        <v>40946.882245370369</v>
      </c>
      <c r="T2320" s="15">
        <f t="shared" si="147"/>
        <v>41006.166666666664</v>
      </c>
    </row>
    <row r="2321" spans="1:20" ht="48" x14ac:dyDescent="0.2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 s="17">
        <f t="shared" si="144"/>
        <v>102</v>
      </c>
      <c r="P2321">
        <f t="shared" si="145"/>
        <v>53.42</v>
      </c>
      <c r="Q2321" s="12" t="s">
        <v>8323</v>
      </c>
      <c r="R2321" t="s">
        <v>8328</v>
      </c>
      <c r="S2321" s="15">
        <f t="shared" si="146"/>
        <v>42205.718888888892</v>
      </c>
      <c r="T2321" s="15">
        <f t="shared" si="147"/>
        <v>42235.718888888892</v>
      </c>
    </row>
    <row r="2322" spans="1:20" ht="48" x14ac:dyDescent="0.2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 s="17">
        <f t="shared" si="144"/>
        <v>102</v>
      </c>
      <c r="P2322">
        <f t="shared" si="145"/>
        <v>219.93</v>
      </c>
      <c r="Q2322" s="12" t="s">
        <v>8334</v>
      </c>
      <c r="R2322" t="s">
        <v>8350</v>
      </c>
      <c r="S2322" s="15">
        <f t="shared" si="146"/>
        <v>42332.89980324074</v>
      </c>
      <c r="T2322" s="15">
        <f t="shared" si="147"/>
        <v>42363</v>
      </c>
    </row>
    <row r="2323" spans="1:20" ht="48" x14ac:dyDescent="0.2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 s="17">
        <f t="shared" si="144"/>
        <v>102</v>
      </c>
      <c r="P2323">
        <f t="shared" si="145"/>
        <v>60.87</v>
      </c>
      <c r="Q2323" s="12" t="s">
        <v>8334</v>
      </c>
      <c r="R2323" t="s">
        <v>8350</v>
      </c>
      <c r="S2323" s="15">
        <f t="shared" si="146"/>
        <v>41918.670115740737</v>
      </c>
      <c r="T2323" s="15">
        <f t="shared" si="147"/>
        <v>41948.731944444444</v>
      </c>
    </row>
    <row r="2324" spans="1:20" ht="48" x14ac:dyDescent="0.2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 s="17">
        <f t="shared" si="144"/>
        <v>102</v>
      </c>
      <c r="P2324">
        <f t="shared" si="145"/>
        <v>115.69</v>
      </c>
      <c r="Q2324" s="12" t="s">
        <v>8334</v>
      </c>
      <c r="R2324" t="s">
        <v>8350</v>
      </c>
      <c r="S2324" s="15">
        <f t="shared" si="146"/>
        <v>41771.572256944448</v>
      </c>
      <c r="T2324" s="15">
        <f t="shared" si="147"/>
        <v>41801.572256944448</v>
      </c>
    </row>
    <row r="2325" spans="1:20" ht="48" x14ac:dyDescent="0.2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 s="17">
        <f t="shared" si="144"/>
        <v>102</v>
      </c>
      <c r="P2325">
        <f t="shared" si="145"/>
        <v>149.31</v>
      </c>
      <c r="Q2325" s="12" t="s">
        <v>8334</v>
      </c>
      <c r="R2325" t="s">
        <v>8350</v>
      </c>
      <c r="S2325" s="15">
        <f t="shared" si="146"/>
        <v>41902.07240740741</v>
      </c>
      <c r="T2325" s="15">
        <f t="shared" si="147"/>
        <v>41940.132638888892</v>
      </c>
    </row>
    <row r="2326" spans="1:20" ht="48" x14ac:dyDescent="0.2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 s="17">
        <f t="shared" ref="O2326:O2389" si="148">ROUND(E2326/D2326*100,0)</f>
        <v>102</v>
      </c>
      <c r="P2326">
        <f t="shared" ref="P2326:P2389" si="149">IFERROR(ROUND(E2326/L2326, 2), 0)</f>
        <v>189.76</v>
      </c>
      <c r="Q2326" s="12" t="s">
        <v>8334</v>
      </c>
      <c r="R2326" t="s">
        <v>8350</v>
      </c>
      <c r="S2326" s="15">
        <f t="shared" ref="S2326:S2389" si="150">(((J2326/60/60/24)+DATE(1970,1,1)))</f>
        <v>42423.602500000001</v>
      </c>
      <c r="T2326" s="15">
        <f t="shared" ref="T2326:T2389" si="151">(((I2326/60/60/24)+DATE(1970,1,1)))</f>
        <v>42453.560833333337</v>
      </c>
    </row>
    <row r="2327" spans="1:20" ht="48" x14ac:dyDescent="0.2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 s="17">
        <f t="shared" si="148"/>
        <v>102</v>
      </c>
      <c r="P2327">
        <f t="shared" si="149"/>
        <v>108.78</v>
      </c>
      <c r="Q2327" s="12" t="s">
        <v>8334</v>
      </c>
      <c r="R2327" t="s">
        <v>8350</v>
      </c>
      <c r="S2327" s="15">
        <f t="shared" si="150"/>
        <v>42407.637557870374</v>
      </c>
      <c r="T2327" s="15">
        <f t="shared" si="151"/>
        <v>42452.595891203702</v>
      </c>
    </row>
    <row r="2328" spans="1:20" ht="32" x14ac:dyDescent="0.2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 s="17">
        <f t="shared" si="148"/>
        <v>102</v>
      </c>
      <c r="P2328">
        <f t="shared" si="149"/>
        <v>177.21</v>
      </c>
      <c r="Q2328" s="12" t="s">
        <v>8323</v>
      </c>
      <c r="R2328" t="s">
        <v>8352</v>
      </c>
      <c r="S2328" s="15">
        <f t="shared" si="150"/>
        <v>41961.807372685187</v>
      </c>
      <c r="T2328" s="15">
        <f t="shared" si="151"/>
        <v>41994.1875</v>
      </c>
    </row>
    <row r="2329" spans="1:20" ht="48" x14ac:dyDescent="0.2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 s="17">
        <f t="shared" si="148"/>
        <v>102</v>
      </c>
      <c r="P2329">
        <f t="shared" si="149"/>
        <v>57.54</v>
      </c>
      <c r="Q2329" s="12" t="s">
        <v>8323</v>
      </c>
      <c r="R2329" t="s">
        <v>8352</v>
      </c>
      <c r="S2329" s="15">
        <f t="shared" si="150"/>
        <v>41546.75105324074</v>
      </c>
      <c r="T2329" s="15">
        <f t="shared" si="151"/>
        <v>41565.165972222225</v>
      </c>
    </row>
    <row r="2330" spans="1:20" ht="48" x14ac:dyDescent="0.2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 s="17">
        <f t="shared" si="148"/>
        <v>102</v>
      </c>
      <c r="P2330">
        <f t="shared" si="149"/>
        <v>165.16</v>
      </c>
      <c r="Q2330" s="12" t="s">
        <v>8323</v>
      </c>
      <c r="R2330" t="s">
        <v>8352</v>
      </c>
      <c r="S2330" s="15">
        <f t="shared" si="150"/>
        <v>42618.625428240746</v>
      </c>
      <c r="T2330" s="15">
        <f t="shared" si="151"/>
        <v>42643.185416666667</v>
      </c>
    </row>
    <row r="2331" spans="1:20" ht="48" x14ac:dyDescent="0.2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 s="17">
        <f t="shared" si="148"/>
        <v>102</v>
      </c>
      <c r="P2331">
        <f t="shared" si="149"/>
        <v>107.1</v>
      </c>
      <c r="Q2331" s="12" t="s">
        <v>8317</v>
      </c>
      <c r="R2331" t="s">
        <v>8353</v>
      </c>
      <c r="S2331" s="15">
        <f t="shared" si="150"/>
        <v>41730.708472222221</v>
      </c>
      <c r="T2331" s="15">
        <f t="shared" si="151"/>
        <v>41759.208333333336</v>
      </c>
    </row>
    <row r="2332" spans="1:20" ht="48" x14ac:dyDescent="0.2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 s="17">
        <f t="shared" si="148"/>
        <v>102</v>
      </c>
      <c r="P2332">
        <f t="shared" si="149"/>
        <v>25.21</v>
      </c>
      <c r="Q2332" s="12" t="s">
        <v>8317</v>
      </c>
      <c r="R2332" t="s">
        <v>8353</v>
      </c>
      <c r="S2332" s="15">
        <f t="shared" si="150"/>
        <v>41989.913136574076</v>
      </c>
      <c r="T2332" s="15">
        <f t="shared" si="151"/>
        <v>42019.913136574076</v>
      </c>
    </row>
    <row r="2333" spans="1:20" ht="48" x14ac:dyDescent="0.2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 s="17">
        <f t="shared" si="148"/>
        <v>102</v>
      </c>
      <c r="P2333">
        <f t="shared" si="149"/>
        <v>164.94</v>
      </c>
      <c r="Q2333" s="12" t="s">
        <v>8315</v>
      </c>
      <c r="R2333" t="s">
        <v>8355</v>
      </c>
      <c r="S2333" s="15">
        <f t="shared" si="150"/>
        <v>42612.149780092594</v>
      </c>
      <c r="T2333" s="15">
        <f t="shared" si="151"/>
        <v>42647.165972222225</v>
      </c>
    </row>
    <row r="2334" spans="1:20" ht="48" x14ac:dyDescent="0.2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 s="17">
        <f t="shared" si="148"/>
        <v>102</v>
      </c>
      <c r="P2334">
        <f t="shared" si="149"/>
        <v>108</v>
      </c>
      <c r="Q2334" s="12" t="s">
        <v>8315</v>
      </c>
      <c r="R2334" t="s">
        <v>8355</v>
      </c>
      <c r="S2334" s="15">
        <f t="shared" si="150"/>
        <v>42322.653749999998</v>
      </c>
      <c r="T2334" s="15">
        <f t="shared" si="151"/>
        <v>42362.653749999998</v>
      </c>
    </row>
    <row r="2335" spans="1:20" ht="48" x14ac:dyDescent="0.2">
      <c r="A2335">
        <v>3311</v>
      </c>
      <c r="B2335" s="3" t="s">
        <v>3311</v>
      </c>
      <c r="C2335" s="3" t="s">
        <v>7421</v>
      </c>
      <c r="D2335" s="6">
        <v>2500</v>
      </c>
      <c r="E2335" s="8">
        <v>2746</v>
      </c>
      <c r="F2335" t="s">
        <v>8218</v>
      </c>
      <c r="G2335" t="s">
        <v>8223</v>
      </c>
      <c r="H2335" t="s">
        <v>8245</v>
      </c>
      <c r="I2335">
        <v>1445065210</v>
      </c>
      <c r="J2335">
        <v>1442473210</v>
      </c>
      <c r="K2335" t="b">
        <v>0</v>
      </c>
      <c r="L2335">
        <v>45</v>
      </c>
      <c r="M2335" t="b">
        <v>1</v>
      </c>
      <c r="N2335" t="s">
        <v>8269</v>
      </c>
      <c r="O2335" s="17">
        <f t="shared" si="148"/>
        <v>110</v>
      </c>
      <c r="P2335">
        <f t="shared" si="149"/>
        <v>61.02</v>
      </c>
      <c r="Q2335" s="12" t="s">
        <v>8315</v>
      </c>
      <c r="R2335" t="s">
        <v>8316</v>
      </c>
      <c r="S2335" s="15">
        <f t="shared" si="150"/>
        <v>42264.29178240741</v>
      </c>
      <c r="T2335" s="15">
        <f t="shared" si="151"/>
        <v>42294.29178240741</v>
      </c>
    </row>
    <row r="2336" spans="1:20" ht="48" x14ac:dyDescent="0.2">
      <c r="A2336">
        <v>3337</v>
      </c>
      <c r="B2336" s="3" t="s">
        <v>3337</v>
      </c>
      <c r="C2336" s="3" t="s">
        <v>7447</v>
      </c>
      <c r="D2336" s="6">
        <v>2500</v>
      </c>
      <c r="E2336" s="8">
        <v>2755</v>
      </c>
      <c r="F2336" t="s">
        <v>8218</v>
      </c>
      <c r="G2336" t="s">
        <v>8224</v>
      </c>
      <c r="H2336" t="s">
        <v>8246</v>
      </c>
      <c r="I2336">
        <v>1412974800</v>
      </c>
      <c r="J2336">
        <v>1411109167</v>
      </c>
      <c r="K2336" t="b">
        <v>0</v>
      </c>
      <c r="L2336">
        <v>34</v>
      </c>
      <c r="M2336" t="b">
        <v>1</v>
      </c>
      <c r="N2336" t="s">
        <v>8269</v>
      </c>
      <c r="O2336" s="17">
        <f t="shared" si="148"/>
        <v>110</v>
      </c>
      <c r="P2336">
        <f t="shared" si="149"/>
        <v>81.03</v>
      </c>
      <c r="Q2336" s="12" t="s">
        <v>8315</v>
      </c>
      <c r="R2336" t="s">
        <v>8316</v>
      </c>
      <c r="S2336" s="15">
        <f t="shared" si="150"/>
        <v>41901.282025462962</v>
      </c>
      <c r="T2336" s="15">
        <f t="shared" si="151"/>
        <v>41922.875</v>
      </c>
    </row>
    <row r="2337" spans="1:20" ht="48" x14ac:dyDescent="0.2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 s="17">
        <f t="shared" si="148"/>
        <v>102</v>
      </c>
      <c r="P2337">
        <f t="shared" si="149"/>
        <v>231.66</v>
      </c>
      <c r="Q2337" s="12" t="s">
        <v>8315</v>
      </c>
      <c r="R2337" t="s">
        <v>8357</v>
      </c>
      <c r="S2337" s="15">
        <f t="shared" si="150"/>
        <v>41863.584120370368</v>
      </c>
      <c r="T2337" s="15">
        <f t="shared" si="151"/>
        <v>41893.584120370368</v>
      </c>
    </row>
    <row r="2338" spans="1:20" ht="48" x14ac:dyDescent="0.2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 s="17">
        <f t="shared" si="148"/>
        <v>102</v>
      </c>
      <c r="P2338">
        <f t="shared" si="149"/>
        <v>255.17</v>
      </c>
      <c r="Q2338" s="12" t="s">
        <v>8315</v>
      </c>
      <c r="R2338" t="s">
        <v>8357</v>
      </c>
      <c r="S2338" s="15">
        <f t="shared" si="150"/>
        <v>41754.564328703702</v>
      </c>
      <c r="T2338" s="15">
        <f t="shared" si="151"/>
        <v>41784.564328703702</v>
      </c>
    </row>
    <row r="2339" spans="1:20" ht="32" x14ac:dyDescent="0.2">
      <c r="A2339">
        <v>3263</v>
      </c>
      <c r="B2339" s="3" t="s">
        <v>3263</v>
      </c>
      <c r="C2339" s="3" t="s">
        <v>7373</v>
      </c>
      <c r="D2339" s="6">
        <v>2500</v>
      </c>
      <c r="E2339" s="8">
        <v>2804.16</v>
      </c>
      <c r="F2339" t="s">
        <v>8218</v>
      </c>
      <c r="G2339" t="s">
        <v>8223</v>
      </c>
      <c r="H2339" t="s">
        <v>8245</v>
      </c>
      <c r="I2339">
        <v>1446238800</v>
      </c>
      <c r="J2339">
        <v>1444220588</v>
      </c>
      <c r="K2339" t="b">
        <v>1</v>
      </c>
      <c r="L2339">
        <v>68</v>
      </c>
      <c r="M2339" t="b">
        <v>1</v>
      </c>
      <c r="N2339" t="s">
        <v>8269</v>
      </c>
      <c r="O2339" s="17">
        <f t="shared" si="148"/>
        <v>112</v>
      </c>
      <c r="P2339">
        <f t="shared" si="149"/>
        <v>41.24</v>
      </c>
      <c r="Q2339" s="12" t="s">
        <v>8315</v>
      </c>
      <c r="R2339" t="s">
        <v>8316</v>
      </c>
      <c r="S2339" s="15">
        <f t="shared" si="150"/>
        <v>42284.516064814816</v>
      </c>
      <c r="T2339" s="15">
        <f t="shared" si="151"/>
        <v>42307.875</v>
      </c>
    </row>
    <row r="2340" spans="1:20" ht="32" x14ac:dyDescent="0.2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 s="17">
        <f t="shared" si="148"/>
        <v>102</v>
      </c>
      <c r="P2340">
        <f t="shared" si="149"/>
        <v>86.49</v>
      </c>
      <c r="Q2340" s="12" t="s">
        <v>8315</v>
      </c>
      <c r="R2340" t="s">
        <v>8355</v>
      </c>
      <c r="S2340" s="15">
        <f t="shared" si="150"/>
        <v>42381.686840277776</v>
      </c>
      <c r="T2340" s="15">
        <f t="shared" si="151"/>
        <v>42411.686840277776</v>
      </c>
    </row>
    <row r="2341" spans="1:20" ht="48" x14ac:dyDescent="0.2">
      <c r="A2341">
        <v>3484</v>
      </c>
      <c r="B2341" s="3" t="s">
        <v>3483</v>
      </c>
      <c r="C2341" s="3" t="s">
        <v>7594</v>
      </c>
      <c r="D2341" s="6">
        <v>2500</v>
      </c>
      <c r="E2341" s="8">
        <v>2856</v>
      </c>
      <c r="F2341" t="s">
        <v>8218</v>
      </c>
      <c r="G2341" t="s">
        <v>8223</v>
      </c>
      <c r="H2341" t="s">
        <v>8245</v>
      </c>
      <c r="I2341">
        <v>1466014499</v>
      </c>
      <c r="J2341">
        <v>1463422499</v>
      </c>
      <c r="K2341" t="b">
        <v>0</v>
      </c>
      <c r="L2341">
        <v>44</v>
      </c>
      <c r="M2341" t="b">
        <v>1</v>
      </c>
      <c r="N2341" t="s">
        <v>8269</v>
      </c>
      <c r="O2341" s="17">
        <f t="shared" si="148"/>
        <v>114</v>
      </c>
      <c r="P2341">
        <f t="shared" si="149"/>
        <v>64.91</v>
      </c>
      <c r="Q2341" s="12" t="s">
        <v>8315</v>
      </c>
      <c r="R2341" t="s">
        <v>8316</v>
      </c>
      <c r="S2341" s="15">
        <f t="shared" si="150"/>
        <v>42506.760405092587</v>
      </c>
      <c r="T2341" s="15">
        <f t="shared" si="151"/>
        <v>42536.760405092587</v>
      </c>
    </row>
    <row r="2342" spans="1:20" ht="48" x14ac:dyDescent="0.2">
      <c r="A2342">
        <v>2832</v>
      </c>
      <c r="B2342" s="3" t="s">
        <v>2832</v>
      </c>
      <c r="C2342" s="3" t="s">
        <v>6942</v>
      </c>
      <c r="D2342" s="6">
        <v>2500</v>
      </c>
      <c r="E2342" s="8">
        <v>2867.99</v>
      </c>
      <c r="F2342" t="s">
        <v>8218</v>
      </c>
      <c r="G2342" t="s">
        <v>8224</v>
      </c>
      <c r="H2342" t="s">
        <v>8246</v>
      </c>
      <c r="I2342">
        <v>1416780000</v>
      </c>
      <c r="J2342">
        <v>1414342894</v>
      </c>
      <c r="K2342" t="b">
        <v>0</v>
      </c>
      <c r="L2342">
        <v>95</v>
      </c>
      <c r="M2342" t="b">
        <v>1</v>
      </c>
      <c r="N2342" t="s">
        <v>8269</v>
      </c>
      <c r="O2342" s="17">
        <f t="shared" si="148"/>
        <v>115</v>
      </c>
      <c r="P2342">
        <f t="shared" si="149"/>
        <v>30.19</v>
      </c>
      <c r="Q2342" s="12" t="s">
        <v>8315</v>
      </c>
      <c r="R2342" t="s">
        <v>8316</v>
      </c>
      <c r="S2342" s="15">
        <f t="shared" si="150"/>
        <v>41938.709421296298</v>
      </c>
      <c r="T2342" s="15">
        <f t="shared" si="151"/>
        <v>41966.916666666672</v>
      </c>
    </row>
    <row r="2343" spans="1:20" ht="48" x14ac:dyDescent="0.2">
      <c r="A2343">
        <v>3177</v>
      </c>
      <c r="B2343" s="3" t="s">
        <v>3177</v>
      </c>
      <c r="C2343" s="3" t="s">
        <v>7287</v>
      </c>
      <c r="D2343" s="6">
        <v>2500</v>
      </c>
      <c r="E2343" s="8">
        <v>2935</v>
      </c>
      <c r="F2343" t="s">
        <v>8218</v>
      </c>
      <c r="G2343" t="s">
        <v>8223</v>
      </c>
      <c r="H2343" t="s">
        <v>8245</v>
      </c>
      <c r="I2343">
        <v>1403366409</v>
      </c>
      <c r="J2343">
        <v>1400774409</v>
      </c>
      <c r="K2343" t="b">
        <v>1</v>
      </c>
      <c r="L2343">
        <v>51</v>
      </c>
      <c r="M2343" t="b">
        <v>1</v>
      </c>
      <c r="N2343" t="s">
        <v>8269</v>
      </c>
      <c r="O2343" s="17">
        <f t="shared" si="148"/>
        <v>117</v>
      </c>
      <c r="P2343">
        <f t="shared" si="149"/>
        <v>57.55</v>
      </c>
      <c r="Q2343" s="12" t="s">
        <v>8315</v>
      </c>
      <c r="R2343" t="s">
        <v>8316</v>
      </c>
      <c r="S2343" s="15">
        <f t="shared" si="150"/>
        <v>41781.666770833333</v>
      </c>
      <c r="T2343" s="15">
        <f t="shared" si="151"/>
        <v>41811.666770833333</v>
      </c>
    </row>
    <row r="2344" spans="1:20" ht="32" x14ac:dyDescent="0.2">
      <c r="A2344">
        <v>2786</v>
      </c>
      <c r="B2344" s="3" t="s">
        <v>2786</v>
      </c>
      <c r="C2344" s="3" t="s">
        <v>6896</v>
      </c>
      <c r="D2344" s="6">
        <v>2500</v>
      </c>
      <c r="E2344" s="8">
        <v>2946</v>
      </c>
      <c r="F2344" t="s">
        <v>8218</v>
      </c>
      <c r="G2344" t="s">
        <v>8224</v>
      </c>
      <c r="H2344" t="s">
        <v>8246</v>
      </c>
      <c r="I2344">
        <v>1404913180</v>
      </c>
      <c r="J2344">
        <v>1403703580</v>
      </c>
      <c r="K2344" t="b">
        <v>0</v>
      </c>
      <c r="L2344">
        <v>74</v>
      </c>
      <c r="M2344" t="b">
        <v>1</v>
      </c>
      <c r="N2344" t="s">
        <v>8269</v>
      </c>
      <c r="O2344" s="17">
        <f t="shared" si="148"/>
        <v>118</v>
      </c>
      <c r="P2344">
        <f t="shared" si="149"/>
        <v>39.81</v>
      </c>
      <c r="Q2344" s="12" t="s">
        <v>8315</v>
      </c>
      <c r="R2344" t="s">
        <v>8316</v>
      </c>
      <c r="S2344" s="15">
        <f t="shared" si="150"/>
        <v>41815.569212962961</v>
      </c>
      <c r="T2344" s="15">
        <f t="shared" si="151"/>
        <v>41829.569212962961</v>
      </c>
    </row>
    <row r="2345" spans="1:20" ht="32" x14ac:dyDescent="0.2">
      <c r="A2345">
        <v>3623</v>
      </c>
      <c r="B2345" s="3" t="s">
        <v>3621</v>
      </c>
      <c r="C2345" s="3" t="s">
        <v>7733</v>
      </c>
      <c r="D2345" s="6">
        <v>2500</v>
      </c>
      <c r="E2345" s="8">
        <v>3000</v>
      </c>
      <c r="F2345" t="s">
        <v>8218</v>
      </c>
      <c r="G2345" t="s">
        <v>8223</v>
      </c>
      <c r="H2345" t="s">
        <v>8245</v>
      </c>
      <c r="I2345">
        <v>1406358000</v>
      </c>
      <c r="J2345">
        <v>1404841270</v>
      </c>
      <c r="K2345" t="b">
        <v>0</v>
      </c>
      <c r="L2345">
        <v>34</v>
      </c>
      <c r="M2345" t="b">
        <v>1</v>
      </c>
      <c r="N2345" t="s">
        <v>8269</v>
      </c>
      <c r="O2345" s="17">
        <f t="shared" si="148"/>
        <v>120</v>
      </c>
      <c r="P2345">
        <f t="shared" si="149"/>
        <v>88.24</v>
      </c>
      <c r="Q2345" s="12" t="s">
        <v>8315</v>
      </c>
      <c r="R2345" t="s">
        <v>8316</v>
      </c>
      <c r="S2345" s="15">
        <f t="shared" si="150"/>
        <v>41828.736921296295</v>
      </c>
      <c r="T2345" s="15">
        <f t="shared" si="151"/>
        <v>41846.291666666664</v>
      </c>
    </row>
    <row r="2346" spans="1:20" ht="48" x14ac:dyDescent="0.2">
      <c r="A2346">
        <v>3168</v>
      </c>
      <c r="B2346" s="3" t="s">
        <v>3168</v>
      </c>
      <c r="C2346" s="3" t="s">
        <v>7278</v>
      </c>
      <c r="D2346" s="6">
        <v>2500</v>
      </c>
      <c r="E2346" s="8">
        <v>3105</v>
      </c>
      <c r="F2346" t="s">
        <v>8218</v>
      </c>
      <c r="G2346" t="s">
        <v>8223</v>
      </c>
      <c r="H2346" t="s">
        <v>8245</v>
      </c>
      <c r="I2346">
        <v>1402696800</v>
      </c>
      <c r="J2346">
        <v>1399948353</v>
      </c>
      <c r="K2346" t="b">
        <v>1</v>
      </c>
      <c r="L2346">
        <v>61</v>
      </c>
      <c r="M2346" t="b">
        <v>1</v>
      </c>
      <c r="N2346" t="s">
        <v>8269</v>
      </c>
      <c r="O2346" s="17">
        <f t="shared" si="148"/>
        <v>124</v>
      </c>
      <c r="P2346">
        <f t="shared" si="149"/>
        <v>50.9</v>
      </c>
      <c r="Q2346" s="12" t="s">
        <v>8315</v>
      </c>
      <c r="R2346" t="s">
        <v>8316</v>
      </c>
      <c r="S2346" s="15">
        <f t="shared" si="150"/>
        <v>41772.105937500004</v>
      </c>
      <c r="T2346" s="15">
        <f t="shared" si="151"/>
        <v>41803.916666666664</v>
      </c>
    </row>
    <row r="2347" spans="1:20" ht="32" x14ac:dyDescent="0.2">
      <c r="A2347">
        <v>3222</v>
      </c>
      <c r="B2347" s="3" t="s">
        <v>3222</v>
      </c>
      <c r="C2347" s="3" t="s">
        <v>7332</v>
      </c>
      <c r="D2347" s="6">
        <v>2500</v>
      </c>
      <c r="E2347" s="8">
        <v>3120</v>
      </c>
      <c r="F2347" t="s">
        <v>8218</v>
      </c>
      <c r="G2347" t="s">
        <v>8223</v>
      </c>
      <c r="H2347" t="s">
        <v>8245</v>
      </c>
      <c r="I2347">
        <v>1445722140</v>
      </c>
      <c r="J2347">
        <v>1443016697</v>
      </c>
      <c r="K2347" t="b">
        <v>1</v>
      </c>
      <c r="L2347">
        <v>84</v>
      </c>
      <c r="M2347" t="b">
        <v>1</v>
      </c>
      <c r="N2347" t="s">
        <v>8269</v>
      </c>
      <c r="O2347" s="17">
        <f t="shared" si="148"/>
        <v>125</v>
      </c>
      <c r="P2347">
        <f t="shared" si="149"/>
        <v>37.14</v>
      </c>
      <c r="Q2347" s="12" t="s">
        <v>8315</v>
      </c>
      <c r="R2347" t="s">
        <v>8316</v>
      </c>
      <c r="S2347" s="15">
        <f t="shared" si="150"/>
        <v>42270.582141203704</v>
      </c>
      <c r="T2347" s="15">
        <f t="shared" si="151"/>
        <v>42301.895138888889</v>
      </c>
    </row>
    <row r="2348" spans="1:20" ht="48" x14ac:dyDescent="0.2">
      <c r="A2348">
        <v>3616</v>
      </c>
      <c r="B2348" s="3" t="s">
        <v>3614</v>
      </c>
      <c r="C2348" s="3" t="s">
        <v>7726</v>
      </c>
      <c r="D2348" s="6">
        <v>2500</v>
      </c>
      <c r="E2348" s="8">
        <v>3120</v>
      </c>
      <c r="F2348" t="s">
        <v>8218</v>
      </c>
      <c r="G2348" t="s">
        <v>8224</v>
      </c>
      <c r="H2348" t="s">
        <v>8246</v>
      </c>
      <c r="I2348">
        <v>1426801664</v>
      </c>
      <c r="J2348">
        <v>1424213264</v>
      </c>
      <c r="K2348" t="b">
        <v>0</v>
      </c>
      <c r="L2348">
        <v>45</v>
      </c>
      <c r="M2348" t="b">
        <v>1</v>
      </c>
      <c r="N2348" t="s">
        <v>8269</v>
      </c>
      <c r="O2348" s="17">
        <f t="shared" si="148"/>
        <v>125</v>
      </c>
      <c r="P2348">
        <f t="shared" si="149"/>
        <v>69.33</v>
      </c>
      <c r="Q2348" s="12" t="s">
        <v>8315</v>
      </c>
      <c r="R2348" t="s">
        <v>8316</v>
      </c>
      <c r="S2348" s="15">
        <f t="shared" si="150"/>
        <v>42052.949814814812</v>
      </c>
      <c r="T2348" s="15">
        <f t="shared" si="151"/>
        <v>42082.908148148148</v>
      </c>
    </row>
    <row r="2349" spans="1:20" ht="48" x14ac:dyDescent="0.2">
      <c r="A2349">
        <v>3611</v>
      </c>
      <c r="B2349" s="3" t="s">
        <v>3610</v>
      </c>
      <c r="C2349" s="3" t="s">
        <v>7721</v>
      </c>
      <c r="D2349" s="6">
        <v>2500</v>
      </c>
      <c r="E2349" s="8">
        <v>3400</v>
      </c>
      <c r="F2349" t="s">
        <v>8218</v>
      </c>
      <c r="G2349" t="s">
        <v>8224</v>
      </c>
      <c r="H2349" t="s">
        <v>8246</v>
      </c>
      <c r="I2349">
        <v>1428483201</v>
      </c>
      <c r="J2349">
        <v>1425891201</v>
      </c>
      <c r="K2349" t="b">
        <v>0</v>
      </c>
      <c r="L2349">
        <v>51</v>
      </c>
      <c r="M2349" t="b">
        <v>1</v>
      </c>
      <c r="N2349" t="s">
        <v>8269</v>
      </c>
      <c r="O2349" s="17">
        <f t="shared" si="148"/>
        <v>136</v>
      </c>
      <c r="P2349">
        <f t="shared" si="149"/>
        <v>66.67</v>
      </c>
      <c r="Q2349" s="12" t="s">
        <v>8315</v>
      </c>
      <c r="R2349" t="s">
        <v>8316</v>
      </c>
      <c r="S2349" s="15">
        <f t="shared" si="150"/>
        <v>42072.370381944449</v>
      </c>
      <c r="T2349" s="15">
        <f t="shared" si="151"/>
        <v>42102.370381944449</v>
      </c>
    </row>
    <row r="2350" spans="1:20" ht="48" x14ac:dyDescent="0.2">
      <c r="A2350">
        <v>3230</v>
      </c>
      <c r="B2350" s="3" t="s">
        <v>3230</v>
      </c>
      <c r="C2350" s="3" t="s">
        <v>7340</v>
      </c>
      <c r="D2350" s="6">
        <v>2600</v>
      </c>
      <c r="E2350" s="8">
        <v>2857</v>
      </c>
      <c r="F2350" t="s">
        <v>8218</v>
      </c>
      <c r="G2350" t="s">
        <v>8223</v>
      </c>
      <c r="H2350" t="s">
        <v>8245</v>
      </c>
      <c r="I2350">
        <v>1412135940</v>
      </c>
      <c r="J2350">
        <v>1410840126</v>
      </c>
      <c r="K2350" t="b">
        <v>1</v>
      </c>
      <c r="L2350">
        <v>37</v>
      </c>
      <c r="M2350" t="b">
        <v>1</v>
      </c>
      <c r="N2350" t="s">
        <v>8269</v>
      </c>
      <c r="O2350" s="17">
        <f t="shared" si="148"/>
        <v>110</v>
      </c>
      <c r="P2350">
        <f t="shared" si="149"/>
        <v>77.22</v>
      </c>
      <c r="Q2350" s="12" t="s">
        <v>8315</v>
      </c>
      <c r="R2350" t="s">
        <v>8316</v>
      </c>
      <c r="S2350" s="15">
        <f t="shared" si="150"/>
        <v>41898.168125000004</v>
      </c>
      <c r="T2350" s="15">
        <f t="shared" si="151"/>
        <v>41913.165972222225</v>
      </c>
    </row>
    <row r="2351" spans="1:20" ht="32" x14ac:dyDescent="0.2">
      <c r="A2351">
        <v>3595</v>
      </c>
      <c r="B2351" s="3" t="s">
        <v>3594</v>
      </c>
      <c r="C2351" s="3" t="s">
        <v>7705</v>
      </c>
      <c r="D2351" s="6">
        <v>2600</v>
      </c>
      <c r="E2351" s="8">
        <v>3081</v>
      </c>
      <c r="F2351" t="s">
        <v>8218</v>
      </c>
      <c r="G2351" t="s">
        <v>8223</v>
      </c>
      <c r="H2351" t="s">
        <v>8245</v>
      </c>
      <c r="I2351">
        <v>1426229940</v>
      </c>
      <c r="J2351">
        <v>1423959123</v>
      </c>
      <c r="K2351" t="b">
        <v>0</v>
      </c>
      <c r="L2351">
        <v>62</v>
      </c>
      <c r="M2351" t="b">
        <v>1</v>
      </c>
      <c r="N2351" t="s">
        <v>8269</v>
      </c>
      <c r="O2351" s="17">
        <f t="shared" si="148"/>
        <v>119</v>
      </c>
      <c r="P2351">
        <f t="shared" si="149"/>
        <v>49.69</v>
      </c>
      <c r="Q2351" s="12" t="s">
        <v>8315</v>
      </c>
      <c r="R2351" t="s">
        <v>8316</v>
      </c>
      <c r="S2351" s="15">
        <f t="shared" si="150"/>
        <v>42050.008368055554</v>
      </c>
      <c r="T2351" s="15">
        <f t="shared" si="151"/>
        <v>42076.290972222225</v>
      </c>
    </row>
    <row r="2352" spans="1:20" ht="16" x14ac:dyDescent="0.2">
      <c r="A2352">
        <v>2833</v>
      </c>
      <c r="B2352" s="3" t="s">
        <v>2833</v>
      </c>
      <c r="C2352" s="3" t="s">
        <v>6943</v>
      </c>
      <c r="D2352" s="6">
        <v>2700</v>
      </c>
      <c r="E2352" s="8">
        <v>2923</v>
      </c>
      <c r="F2352" t="s">
        <v>8218</v>
      </c>
      <c r="G2352" t="s">
        <v>8223</v>
      </c>
      <c r="H2352" t="s">
        <v>8245</v>
      </c>
      <c r="I2352">
        <v>1444528800</v>
      </c>
      <c r="J2352">
        <v>1442804633</v>
      </c>
      <c r="K2352" t="b">
        <v>0</v>
      </c>
      <c r="L2352">
        <v>35</v>
      </c>
      <c r="M2352" t="b">
        <v>1</v>
      </c>
      <c r="N2352" t="s">
        <v>8269</v>
      </c>
      <c r="O2352" s="17">
        <f t="shared" si="148"/>
        <v>108</v>
      </c>
      <c r="P2352">
        <f t="shared" si="149"/>
        <v>83.51</v>
      </c>
      <c r="Q2352" s="12" t="s">
        <v>8315</v>
      </c>
      <c r="R2352" t="s">
        <v>8316</v>
      </c>
      <c r="S2352" s="15">
        <f t="shared" si="150"/>
        <v>42268.127696759257</v>
      </c>
      <c r="T2352" s="15">
        <f t="shared" si="151"/>
        <v>42288.083333333328</v>
      </c>
    </row>
    <row r="2353" spans="1:20" ht="48" x14ac:dyDescent="0.2">
      <c r="A2353">
        <v>3265</v>
      </c>
      <c r="B2353" s="3" t="s">
        <v>3265</v>
      </c>
      <c r="C2353" s="3" t="s">
        <v>7375</v>
      </c>
      <c r="D2353" s="6">
        <v>2700</v>
      </c>
      <c r="E2353" s="8">
        <v>4428</v>
      </c>
      <c r="F2353" t="s">
        <v>8218</v>
      </c>
      <c r="G2353" t="s">
        <v>8240</v>
      </c>
      <c r="H2353" t="s">
        <v>8248</v>
      </c>
      <c r="I2353">
        <v>1449162000</v>
      </c>
      <c r="J2353">
        <v>1446570315</v>
      </c>
      <c r="K2353" t="b">
        <v>1</v>
      </c>
      <c r="L2353">
        <v>63</v>
      </c>
      <c r="M2353" t="b">
        <v>1</v>
      </c>
      <c r="N2353" t="s">
        <v>8269</v>
      </c>
      <c r="O2353" s="17">
        <f t="shared" si="148"/>
        <v>164</v>
      </c>
      <c r="P2353">
        <f t="shared" si="149"/>
        <v>70.290000000000006</v>
      </c>
      <c r="Q2353" s="12" t="s">
        <v>8315</v>
      </c>
      <c r="R2353" t="s">
        <v>8316</v>
      </c>
      <c r="S2353" s="15">
        <f t="shared" si="150"/>
        <v>42311.711979166663</v>
      </c>
      <c r="T2353" s="15">
        <f t="shared" si="151"/>
        <v>42341.708333333328</v>
      </c>
    </row>
    <row r="2354" spans="1:20" ht="48" x14ac:dyDescent="0.2">
      <c r="A2354">
        <v>3142</v>
      </c>
      <c r="B2354" s="3" t="s">
        <v>3142</v>
      </c>
      <c r="C2354" s="3" t="s">
        <v>7252</v>
      </c>
      <c r="D2354" s="6">
        <v>2750</v>
      </c>
      <c r="E2354" s="8">
        <v>45</v>
      </c>
      <c r="F2354" t="s">
        <v>8221</v>
      </c>
      <c r="G2354" t="s">
        <v>8224</v>
      </c>
      <c r="H2354" t="s">
        <v>8246</v>
      </c>
      <c r="I2354">
        <v>1489922339</v>
      </c>
      <c r="J2354">
        <v>1487333939</v>
      </c>
      <c r="K2354" t="b">
        <v>0</v>
      </c>
      <c r="L2354">
        <v>3</v>
      </c>
      <c r="M2354" t="b">
        <v>0</v>
      </c>
      <c r="N2354" t="s">
        <v>8269</v>
      </c>
      <c r="O2354" s="17">
        <f t="shared" si="148"/>
        <v>2</v>
      </c>
      <c r="P2354">
        <f t="shared" si="149"/>
        <v>15</v>
      </c>
      <c r="Q2354" s="12" t="s">
        <v>8315</v>
      </c>
      <c r="R2354" t="s">
        <v>8316</v>
      </c>
      <c r="S2354" s="15">
        <f t="shared" si="150"/>
        <v>42783.513182870374</v>
      </c>
      <c r="T2354" s="15">
        <f t="shared" si="151"/>
        <v>42813.471516203703</v>
      </c>
    </row>
    <row r="2355" spans="1:20" ht="48" x14ac:dyDescent="0.2">
      <c r="A2355">
        <v>4074</v>
      </c>
      <c r="B2355" s="3" t="s">
        <v>4070</v>
      </c>
      <c r="C2355" s="3" t="s">
        <v>8177</v>
      </c>
      <c r="D2355" s="6">
        <v>2750</v>
      </c>
      <c r="E2355" s="8">
        <v>735</v>
      </c>
      <c r="F2355" t="s">
        <v>8220</v>
      </c>
      <c r="G2355" t="s">
        <v>8224</v>
      </c>
      <c r="H2355" t="s">
        <v>8246</v>
      </c>
      <c r="I2355">
        <v>1446732975</v>
      </c>
      <c r="J2355">
        <v>1444137375</v>
      </c>
      <c r="K2355" t="b">
        <v>0</v>
      </c>
      <c r="L2355">
        <v>21</v>
      </c>
      <c r="M2355" t="b">
        <v>0</v>
      </c>
      <c r="N2355" t="s">
        <v>8269</v>
      </c>
      <c r="O2355" s="17">
        <f t="shared" si="148"/>
        <v>27</v>
      </c>
      <c r="P2355">
        <f t="shared" si="149"/>
        <v>35</v>
      </c>
      <c r="Q2355" s="12" t="s">
        <v>8315</v>
      </c>
      <c r="R2355" t="s">
        <v>8316</v>
      </c>
      <c r="S2355" s="15">
        <f t="shared" si="150"/>
        <v>42283.552951388891</v>
      </c>
      <c r="T2355" s="15">
        <f t="shared" si="151"/>
        <v>42313.594618055555</v>
      </c>
    </row>
    <row r="2356" spans="1:20" ht="48" x14ac:dyDescent="0.2">
      <c r="A2356">
        <v>3530</v>
      </c>
      <c r="B2356" s="3" t="s">
        <v>3529</v>
      </c>
      <c r="C2356" s="3" t="s">
        <v>7640</v>
      </c>
      <c r="D2356" s="6">
        <v>2750</v>
      </c>
      <c r="E2356" s="8">
        <v>2750</v>
      </c>
      <c r="F2356" t="s">
        <v>8218</v>
      </c>
      <c r="G2356" t="s">
        <v>8224</v>
      </c>
      <c r="H2356" t="s">
        <v>8246</v>
      </c>
      <c r="I2356">
        <v>1460318400</v>
      </c>
      <c r="J2356">
        <v>1457881057</v>
      </c>
      <c r="K2356" t="b">
        <v>0</v>
      </c>
      <c r="L2356">
        <v>22</v>
      </c>
      <c r="M2356" t="b">
        <v>1</v>
      </c>
      <c r="N2356" t="s">
        <v>8269</v>
      </c>
      <c r="O2356" s="17">
        <f t="shared" si="148"/>
        <v>100</v>
      </c>
      <c r="P2356">
        <f t="shared" si="149"/>
        <v>125</v>
      </c>
      <c r="Q2356" s="12" t="s">
        <v>8315</v>
      </c>
      <c r="R2356" t="s">
        <v>8316</v>
      </c>
      <c r="S2356" s="15">
        <f t="shared" si="150"/>
        <v>42442.623344907406</v>
      </c>
      <c r="T2356" s="15">
        <f t="shared" si="151"/>
        <v>42470.833333333328</v>
      </c>
    </row>
    <row r="2357" spans="1:20" ht="64" x14ac:dyDescent="0.2">
      <c r="A2357">
        <v>3419</v>
      </c>
      <c r="B2357" s="3" t="s">
        <v>3418</v>
      </c>
      <c r="C2357" s="3" t="s">
        <v>7529</v>
      </c>
      <c r="D2357" s="6">
        <v>2750</v>
      </c>
      <c r="E2357" s="8">
        <v>2930</v>
      </c>
      <c r="F2357" t="s">
        <v>8218</v>
      </c>
      <c r="G2357" t="s">
        <v>8240</v>
      </c>
      <c r="H2357" t="s">
        <v>8248</v>
      </c>
      <c r="I2357">
        <v>1459978200</v>
      </c>
      <c r="J2357">
        <v>1458416585</v>
      </c>
      <c r="K2357" t="b">
        <v>0</v>
      </c>
      <c r="L2357">
        <v>46</v>
      </c>
      <c r="M2357" t="b">
        <v>1</v>
      </c>
      <c r="N2357" t="s">
        <v>8269</v>
      </c>
      <c r="O2357" s="17">
        <f t="shared" si="148"/>
        <v>107</v>
      </c>
      <c r="P2357">
        <f t="shared" si="149"/>
        <v>63.7</v>
      </c>
      <c r="Q2357" s="12" t="s">
        <v>8315</v>
      </c>
      <c r="R2357" t="s">
        <v>8316</v>
      </c>
      <c r="S2357" s="15">
        <f t="shared" si="150"/>
        <v>42448.821585648147</v>
      </c>
      <c r="T2357" s="15">
        <f t="shared" si="151"/>
        <v>42466.895833333328</v>
      </c>
    </row>
    <row r="2358" spans="1:20" ht="48" x14ac:dyDescent="0.2">
      <c r="A2358">
        <v>3238</v>
      </c>
      <c r="B2358" s="3" t="s">
        <v>3238</v>
      </c>
      <c r="C2358" s="3" t="s">
        <v>7348</v>
      </c>
      <c r="D2358" s="6">
        <v>2800</v>
      </c>
      <c r="E2358" s="8">
        <v>3145</v>
      </c>
      <c r="F2358" t="s">
        <v>8218</v>
      </c>
      <c r="G2358" t="s">
        <v>8224</v>
      </c>
      <c r="H2358" t="s">
        <v>8246</v>
      </c>
      <c r="I2358">
        <v>1435752898</v>
      </c>
      <c r="J2358">
        <v>1433160898</v>
      </c>
      <c r="K2358" t="b">
        <v>1</v>
      </c>
      <c r="L2358">
        <v>79</v>
      </c>
      <c r="M2358" t="b">
        <v>1</v>
      </c>
      <c r="N2358" t="s">
        <v>8269</v>
      </c>
      <c r="O2358" s="17">
        <f t="shared" si="148"/>
        <v>112</v>
      </c>
      <c r="P2358">
        <f t="shared" si="149"/>
        <v>39.81</v>
      </c>
      <c r="Q2358" s="12" t="s">
        <v>8315</v>
      </c>
      <c r="R2358" t="s">
        <v>8316</v>
      </c>
      <c r="S2358" s="15">
        <f t="shared" si="150"/>
        <v>42156.510393518518</v>
      </c>
      <c r="T2358" s="15">
        <f t="shared" si="151"/>
        <v>42186.510393518518</v>
      </c>
    </row>
    <row r="2359" spans="1:20" ht="48" x14ac:dyDescent="0.2">
      <c r="A2359">
        <v>3469</v>
      </c>
      <c r="B2359" s="3" t="s">
        <v>3468</v>
      </c>
      <c r="C2359" s="3" t="s">
        <v>7579</v>
      </c>
      <c r="D2359" s="6">
        <v>2800</v>
      </c>
      <c r="E2359" s="8">
        <v>3175</v>
      </c>
      <c r="F2359" t="s">
        <v>8218</v>
      </c>
      <c r="G2359" t="s">
        <v>8223</v>
      </c>
      <c r="H2359" t="s">
        <v>8245</v>
      </c>
      <c r="I2359">
        <v>1461857045</v>
      </c>
      <c r="J2359">
        <v>1459265045</v>
      </c>
      <c r="K2359" t="b">
        <v>0</v>
      </c>
      <c r="L2359">
        <v>63</v>
      </c>
      <c r="M2359" t="b">
        <v>1</v>
      </c>
      <c r="N2359" t="s">
        <v>8269</v>
      </c>
      <c r="O2359" s="17">
        <f t="shared" si="148"/>
        <v>113</v>
      </c>
      <c r="P2359">
        <f t="shared" si="149"/>
        <v>50.4</v>
      </c>
      <c r="Q2359" s="12" t="s">
        <v>8315</v>
      </c>
      <c r="R2359" t="s">
        <v>8316</v>
      </c>
      <c r="S2359" s="15">
        <f t="shared" si="150"/>
        <v>42458.641724537039</v>
      </c>
      <c r="T2359" s="15">
        <f t="shared" si="151"/>
        <v>42488.641724537039</v>
      </c>
    </row>
    <row r="2360" spans="1:20" ht="48" x14ac:dyDescent="0.2">
      <c r="A2360">
        <v>3513</v>
      </c>
      <c r="B2360" s="3" t="s">
        <v>3512</v>
      </c>
      <c r="C2360" s="3" t="s">
        <v>7623</v>
      </c>
      <c r="D2360" s="6">
        <v>2800</v>
      </c>
      <c r="E2360" s="8">
        <v>3315</v>
      </c>
      <c r="F2360" t="s">
        <v>8218</v>
      </c>
      <c r="G2360" t="s">
        <v>8223</v>
      </c>
      <c r="H2360" t="s">
        <v>8245</v>
      </c>
      <c r="I2360">
        <v>1401857940</v>
      </c>
      <c r="J2360">
        <v>1400725112</v>
      </c>
      <c r="K2360" t="b">
        <v>0</v>
      </c>
      <c r="L2360">
        <v>44</v>
      </c>
      <c r="M2360" t="b">
        <v>1</v>
      </c>
      <c r="N2360" t="s">
        <v>8269</v>
      </c>
      <c r="O2360" s="17">
        <f t="shared" si="148"/>
        <v>118</v>
      </c>
      <c r="P2360">
        <f t="shared" si="149"/>
        <v>75.34</v>
      </c>
      <c r="Q2360" s="12" t="s">
        <v>8315</v>
      </c>
      <c r="R2360" t="s">
        <v>8316</v>
      </c>
      <c r="S2360" s="15">
        <f t="shared" si="150"/>
        <v>41781.096203703702</v>
      </c>
      <c r="T2360" s="15">
        <f t="shared" si="151"/>
        <v>41794.207638888889</v>
      </c>
    </row>
    <row r="2361" spans="1:20" ht="48" x14ac:dyDescent="0.2">
      <c r="A2361">
        <v>2813</v>
      </c>
      <c r="B2361" s="3" t="s">
        <v>2813</v>
      </c>
      <c r="C2361" s="3" t="s">
        <v>6923</v>
      </c>
      <c r="D2361" s="6">
        <v>2800</v>
      </c>
      <c r="E2361" s="8">
        <v>3572.12</v>
      </c>
      <c r="F2361" t="s">
        <v>8218</v>
      </c>
      <c r="G2361" t="s">
        <v>8223</v>
      </c>
      <c r="H2361" t="s">
        <v>8245</v>
      </c>
      <c r="I2361">
        <v>1481737761</v>
      </c>
      <c r="J2361">
        <v>1479577761</v>
      </c>
      <c r="K2361" t="b">
        <v>0</v>
      </c>
      <c r="L2361">
        <v>96</v>
      </c>
      <c r="M2361" t="b">
        <v>1</v>
      </c>
      <c r="N2361" t="s">
        <v>8269</v>
      </c>
      <c r="O2361" s="17">
        <f t="shared" si="148"/>
        <v>128</v>
      </c>
      <c r="P2361">
        <f t="shared" si="149"/>
        <v>37.21</v>
      </c>
      <c r="Q2361" s="12" t="s">
        <v>8315</v>
      </c>
      <c r="R2361" t="s">
        <v>8316</v>
      </c>
      <c r="S2361" s="15">
        <f t="shared" si="150"/>
        <v>42693.742604166662</v>
      </c>
      <c r="T2361" s="15">
        <f t="shared" si="151"/>
        <v>42718.742604166662</v>
      </c>
    </row>
    <row r="2362" spans="1:20" ht="48" x14ac:dyDescent="0.2">
      <c r="A2362">
        <v>3969</v>
      </c>
      <c r="B2362" s="3" t="s">
        <v>3966</v>
      </c>
      <c r="C2362" s="3" t="s">
        <v>8076</v>
      </c>
      <c r="D2362" s="6">
        <v>2825</v>
      </c>
      <c r="E2362" s="8">
        <v>211</v>
      </c>
      <c r="F2362" t="s">
        <v>8220</v>
      </c>
      <c r="G2362" t="s">
        <v>8223</v>
      </c>
      <c r="H2362" t="s">
        <v>8245</v>
      </c>
      <c r="I2362">
        <v>1472442900</v>
      </c>
      <c r="J2362">
        <v>1471638646</v>
      </c>
      <c r="K2362" t="b">
        <v>0</v>
      </c>
      <c r="L2362">
        <v>6</v>
      </c>
      <c r="M2362" t="b">
        <v>0</v>
      </c>
      <c r="N2362" t="s">
        <v>8269</v>
      </c>
      <c r="O2362" s="17">
        <f t="shared" si="148"/>
        <v>7</v>
      </c>
      <c r="P2362">
        <f t="shared" si="149"/>
        <v>35.17</v>
      </c>
      <c r="Q2362" s="12" t="s">
        <v>8315</v>
      </c>
      <c r="R2362" t="s">
        <v>8316</v>
      </c>
      <c r="S2362" s="15">
        <f t="shared" si="150"/>
        <v>42601.854699074072</v>
      </c>
      <c r="T2362" s="15">
        <f t="shared" si="151"/>
        <v>42611.163194444445</v>
      </c>
    </row>
    <row r="2363" spans="1:20" ht="48" x14ac:dyDescent="0.2">
      <c r="A2363">
        <v>3705</v>
      </c>
      <c r="B2363" s="3" t="s">
        <v>3702</v>
      </c>
      <c r="C2363" s="3" t="s">
        <v>7815</v>
      </c>
      <c r="D2363" s="6">
        <v>2827</v>
      </c>
      <c r="E2363" s="8">
        <v>2925</v>
      </c>
      <c r="F2363" t="s">
        <v>8218</v>
      </c>
      <c r="G2363" t="s">
        <v>8223</v>
      </c>
      <c r="H2363" t="s">
        <v>8245</v>
      </c>
      <c r="I2363">
        <v>1403546400</v>
      </c>
      <c r="J2363">
        <v>1401714114</v>
      </c>
      <c r="K2363" t="b">
        <v>0</v>
      </c>
      <c r="L2363">
        <v>35</v>
      </c>
      <c r="M2363" t="b">
        <v>1</v>
      </c>
      <c r="N2363" t="s">
        <v>8269</v>
      </c>
      <c r="O2363" s="17">
        <f t="shared" si="148"/>
        <v>103</v>
      </c>
      <c r="P2363">
        <f t="shared" si="149"/>
        <v>83.57</v>
      </c>
      <c r="Q2363" s="12" t="s">
        <v>8315</v>
      </c>
      <c r="R2363" t="s">
        <v>8316</v>
      </c>
      <c r="S2363" s="15">
        <f t="shared" si="150"/>
        <v>41792.542986111112</v>
      </c>
      <c r="T2363" s="15">
        <f t="shared" si="151"/>
        <v>41813.75</v>
      </c>
    </row>
    <row r="2364" spans="1:20" ht="48" x14ac:dyDescent="0.2">
      <c r="A2364">
        <v>3937</v>
      </c>
      <c r="B2364" s="3" t="s">
        <v>3934</v>
      </c>
      <c r="C2364" s="3" t="s">
        <v>8045</v>
      </c>
      <c r="D2364" s="6">
        <v>2885</v>
      </c>
      <c r="E2364" s="8">
        <v>2485</v>
      </c>
      <c r="F2364" t="s">
        <v>8220</v>
      </c>
      <c r="G2364" t="s">
        <v>8223</v>
      </c>
      <c r="H2364" t="s">
        <v>8245</v>
      </c>
      <c r="I2364">
        <v>1468249760</v>
      </c>
      <c r="J2364">
        <v>1465830560</v>
      </c>
      <c r="K2364" t="b">
        <v>0</v>
      </c>
      <c r="L2364">
        <v>10</v>
      </c>
      <c r="M2364" t="b">
        <v>0</v>
      </c>
      <c r="N2364" t="s">
        <v>8269</v>
      </c>
      <c r="O2364" s="17">
        <f t="shared" si="148"/>
        <v>86</v>
      </c>
      <c r="P2364">
        <f t="shared" si="149"/>
        <v>248.5</v>
      </c>
      <c r="Q2364" s="12" t="s">
        <v>8315</v>
      </c>
      <c r="R2364" t="s">
        <v>8316</v>
      </c>
      <c r="S2364" s="15">
        <f t="shared" si="150"/>
        <v>42534.631481481483</v>
      </c>
      <c r="T2364" s="15">
        <f t="shared" si="151"/>
        <v>42562.631481481483</v>
      </c>
    </row>
    <row r="2365" spans="1:20" ht="48" x14ac:dyDescent="0.2">
      <c r="A2365">
        <v>2865</v>
      </c>
      <c r="B2365" s="3" t="s">
        <v>2865</v>
      </c>
      <c r="C2365" s="3" t="s">
        <v>6975</v>
      </c>
      <c r="D2365" s="6">
        <v>2888</v>
      </c>
      <c r="E2365" s="8">
        <v>0</v>
      </c>
      <c r="F2365" t="s">
        <v>8220</v>
      </c>
      <c r="G2365" t="s">
        <v>8223</v>
      </c>
      <c r="H2365" t="s">
        <v>8245</v>
      </c>
      <c r="I2365">
        <v>1420512259</v>
      </c>
      <c r="J2365">
        <v>1415328259</v>
      </c>
      <c r="K2365" t="b">
        <v>0</v>
      </c>
      <c r="L2365">
        <v>0</v>
      </c>
      <c r="M2365" t="b">
        <v>0</v>
      </c>
      <c r="N2365" t="s">
        <v>8269</v>
      </c>
      <c r="O2365" s="17">
        <f t="shared" si="148"/>
        <v>0</v>
      </c>
      <c r="P2365">
        <f t="shared" si="149"/>
        <v>0</v>
      </c>
      <c r="Q2365" s="12" t="s">
        <v>8315</v>
      </c>
      <c r="R2365" t="s">
        <v>8316</v>
      </c>
      <c r="S2365" s="15">
        <f t="shared" si="150"/>
        <v>41950.114108796297</v>
      </c>
      <c r="T2365" s="15">
        <f t="shared" si="151"/>
        <v>42010.114108796297</v>
      </c>
    </row>
    <row r="2366" spans="1:20" ht="48" x14ac:dyDescent="0.2">
      <c r="A2366">
        <v>3401</v>
      </c>
      <c r="B2366" s="3" t="s">
        <v>3400</v>
      </c>
      <c r="C2366" s="3" t="s">
        <v>7511</v>
      </c>
      <c r="D2366" s="6">
        <v>2900</v>
      </c>
      <c r="E2366" s="8">
        <v>2954</v>
      </c>
      <c r="F2366" t="s">
        <v>8218</v>
      </c>
      <c r="G2366" t="s">
        <v>8224</v>
      </c>
      <c r="H2366" t="s">
        <v>8246</v>
      </c>
      <c r="I2366">
        <v>1438968146</v>
      </c>
      <c r="J2366">
        <v>1436376146</v>
      </c>
      <c r="K2366" t="b">
        <v>0</v>
      </c>
      <c r="L2366">
        <v>66</v>
      </c>
      <c r="M2366" t="b">
        <v>1</v>
      </c>
      <c r="N2366" t="s">
        <v>8269</v>
      </c>
      <c r="O2366" s="17">
        <f t="shared" si="148"/>
        <v>102</v>
      </c>
      <c r="P2366">
        <f t="shared" si="149"/>
        <v>44.76</v>
      </c>
      <c r="Q2366" s="12" t="s">
        <v>8315</v>
      </c>
      <c r="R2366" t="s">
        <v>8316</v>
      </c>
      <c r="S2366" s="15">
        <f t="shared" si="150"/>
        <v>42193.723912037036</v>
      </c>
      <c r="T2366" s="15">
        <f t="shared" si="151"/>
        <v>42223.723912037036</v>
      </c>
    </row>
    <row r="2367" spans="1:20" ht="32" x14ac:dyDescent="0.2">
      <c r="A2367">
        <v>2872</v>
      </c>
      <c r="B2367" s="3" t="s">
        <v>2872</v>
      </c>
      <c r="C2367" s="3" t="s">
        <v>6982</v>
      </c>
      <c r="D2367" s="6">
        <v>3000</v>
      </c>
      <c r="E2367" s="8">
        <v>0</v>
      </c>
      <c r="F2367" t="s">
        <v>8220</v>
      </c>
      <c r="G2367" t="s">
        <v>8223</v>
      </c>
      <c r="H2367" t="s">
        <v>8245</v>
      </c>
      <c r="I2367">
        <v>1434768438</v>
      </c>
      <c r="J2367">
        <v>1429584438</v>
      </c>
      <c r="K2367" t="b">
        <v>0</v>
      </c>
      <c r="L2367">
        <v>0</v>
      </c>
      <c r="M2367" t="b">
        <v>0</v>
      </c>
      <c r="N2367" t="s">
        <v>8269</v>
      </c>
      <c r="O2367" s="17">
        <f t="shared" si="148"/>
        <v>0</v>
      </c>
      <c r="P2367">
        <f t="shared" si="149"/>
        <v>0</v>
      </c>
      <c r="Q2367" s="12" t="s">
        <v>8315</v>
      </c>
      <c r="R2367" t="s">
        <v>8316</v>
      </c>
      <c r="S2367" s="15">
        <f t="shared" si="150"/>
        <v>42115.11618055556</v>
      </c>
      <c r="T2367" s="15">
        <f t="shared" si="151"/>
        <v>42175.11618055556</v>
      </c>
    </row>
    <row r="2368" spans="1:20" ht="48" x14ac:dyDescent="0.2">
      <c r="A2368">
        <v>2887</v>
      </c>
      <c r="B2368" s="3" t="s">
        <v>2887</v>
      </c>
      <c r="C2368" s="3" t="s">
        <v>6997</v>
      </c>
      <c r="D2368" s="6">
        <v>3000</v>
      </c>
      <c r="E2368" s="8">
        <v>5</v>
      </c>
      <c r="F2368" t="s">
        <v>8220</v>
      </c>
      <c r="G2368" t="s">
        <v>8223</v>
      </c>
      <c r="H2368" t="s">
        <v>8245</v>
      </c>
      <c r="I2368">
        <v>1420971324</v>
      </c>
      <c r="J2368">
        <v>1418379324</v>
      </c>
      <c r="K2368" t="b">
        <v>0</v>
      </c>
      <c r="L2368">
        <v>1</v>
      </c>
      <c r="M2368" t="b">
        <v>0</v>
      </c>
      <c r="N2368" t="s">
        <v>8269</v>
      </c>
      <c r="O2368" s="17">
        <f t="shared" si="148"/>
        <v>0</v>
      </c>
      <c r="P2368">
        <f t="shared" si="149"/>
        <v>5</v>
      </c>
      <c r="Q2368" s="12" t="s">
        <v>8315</v>
      </c>
      <c r="R2368" t="s">
        <v>8316</v>
      </c>
      <c r="S2368" s="15">
        <f t="shared" si="150"/>
        <v>41985.427361111113</v>
      </c>
      <c r="T2368" s="15">
        <f t="shared" si="151"/>
        <v>42015.427361111113</v>
      </c>
    </row>
    <row r="2369" spans="1:20" ht="48" x14ac:dyDescent="0.2">
      <c r="A2369">
        <v>3921</v>
      </c>
      <c r="B2369" s="3" t="s">
        <v>3918</v>
      </c>
      <c r="C2369" s="3" t="s">
        <v>8029</v>
      </c>
      <c r="D2369" s="6">
        <v>3000</v>
      </c>
      <c r="E2369" s="8">
        <v>0</v>
      </c>
      <c r="F2369" t="s">
        <v>8220</v>
      </c>
      <c r="G2369" t="s">
        <v>8224</v>
      </c>
      <c r="H2369" t="s">
        <v>8246</v>
      </c>
      <c r="I2369">
        <v>1414346400</v>
      </c>
      <c r="J2369">
        <v>1413291655</v>
      </c>
      <c r="K2369" t="b">
        <v>0</v>
      </c>
      <c r="L2369">
        <v>0</v>
      </c>
      <c r="M2369" t="b">
        <v>0</v>
      </c>
      <c r="N2369" t="s">
        <v>8269</v>
      </c>
      <c r="O2369" s="17">
        <f t="shared" si="148"/>
        <v>0</v>
      </c>
      <c r="P2369">
        <f t="shared" si="149"/>
        <v>0</v>
      </c>
      <c r="Q2369" s="12" t="s">
        <v>8315</v>
      </c>
      <c r="R2369" t="s">
        <v>8316</v>
      </c>
      <c r="S2369" s="15">
        <f t="shared" si="150"/>
        <v>41926.542303240742</v>
      </c>
      <c r="T2369" s="15">
        <f t="shared" si="151"/>
        <v>41938.75</v>
      </c>
    </row>
    <row r="2370" spans="1:20" ht="48" x14ac:dyDescent="0.2">
      <c r="A2370">
        <v>3989</v>
      </c>
      <c r="B2370" s="3" t="s">
        <v>3985</v>
      </c>
      <c r="C2370" s="3" t="s">
        <v>8095</v>
      </c>
      <c r="D2370" s="6">
        <v>3000</v>
      </c>
      <c r="E2370" s="8">
        <v>0</v>
      </c>
      <c r="F2370" t="s">
        <v>8220</v>
      </c>
      <c r="G2370" t="s">
        <v>8223</v>
      </c>
      <c r="H2370" t="s">
        <v>8245</v>
      </c>
      <c r="I2370">
        <v>1447009181</v>
      </c>
      <c r="J2370">
        <v>1444413581</v>
      </c>
      <c r="K2370" t="b">
        <v>0</v>
      </c>
      <c r="L2370">
        <v>0</v>
      </c>
      <c r="M2370" t="b">
        <v>0</v>
      </c>
      <c r="N2370" t="s">
        <v>8269</v>
      </c>
      <c r="O2370" s="17">
        <f t="shared" si="148"/>
        <v>0</v>
      </c>
      <c r="P2370">
        <f t="shared" si="149"/>
        <v>0</v>
      </c>
      <c r="Q2370" s="12" t="s">
        <v>8315</v>
      </c>
      <c r="R2370" t="s">
        <v>8316</v>
      </c>
      <c r="S2370" s="15">
        <f t="shared" si="150"/>
        <v>42286.749780092592</v>
      </c>
      <c r="T2370" s="15">
        <f t="shared" si="151"/>
        <v>42316.791446759264</v>
      </c>
    </row>
    <row r="2371" spans="1:20" ht="48" x14ac:dyDescent="0.2">
      <c r="A2371">
        <v>3997</v>
      </c>
      <c r="B2371" s="3" t="s">
        <v>3993</v>
      </c>
      <c r="C2371" s="3" t="s">
        <v>8103</v>
      </c>
      <c r="D2371" s="6">
        <v>3000</v>
      </c>
      <c r="E2371" s="8">
        <v>0</v>
      </c>
      <c r="F2371" t="s">
        <v>8220</v>
      </c>
      <c r="G2371" t="s">
        <v>8224</v>
      </c>
      <c r="H2371" t="s">
        <v>8246</v>
      </c>
      <c r="I2371">
        <v>1428222221</v>
      </c>
      <c r="J2371">
        <v>1425633821</v>
      </c>
      <c r="K2371" t="b">
        <v>0</v>
      </c>
      <c r="L2371">
        <v>0</v>
      </c>
      <c r="M2371" t="b">
        <v>0</v>
      </c>
      <c r="N2371" t="s">
        <v>8269</v>
      </c>
      <c r="O2371" s="17">
        <f t="shared" si="148"/>
        <v>0</v>
      </c>
      <c r="P2371">
        <f t="shared" si="149"/>
        <v>0</v>
      </c>
      <c r="Q2371" s="12" t="s">
        <v>8315</v>
      </c>
      <c r="R2371" t="s">
        <v>8316</v>
      </c>
      <c r="S2371" s="15">
        <f t="shared" si="150"/>
        <v>42069.391446759255</v>
      </c>
      <c r="T2371" s="15">
        <f t="shared" si="151"/>
        <v>42099.349780092598</v>
      </c>
    </row>
    <row r="2372" spans="1:20" ht="48" x14ac:dyDescent="0.2">
      <c r="A2372">
        <v>4079</v>
      </c>
      <c r="B2372" s="3" t="s">
        <v>4075</v>
      </c>
      <c r="C2372" s="3" t="s">
        <v>8182</v>
      </c>
      <c r="D2372" s="6">
        <v>3000</v>
      </c>
      <c r="E2372" s="8">
        <v>5</v>
      </c>
      <c r="F2372" t="s">
        <v>8220</v>
      </c>
      <c r="G2372" t="s">
        <v>8223</v>
      </c>
      <c r="H2372" t="s">
        <v>8245</v>
      </c>
      <c r="I2372">
        <v>1466375521</v>
      </c>
      <c r="J2372">
        <v>1463783521</v>
      </c>
      <c r="K2372" t="b">
        <v>0</v>
      </c>
      <c r="L2372">
        <v>1</v>
      </c>
      <c r="M2372" t="b">
        <v>0</v>
      </c>
      <c r="N2372" t="s">
        <v>8269</v>
      </c>
      <c r="O2372" s="17">
        <f t="shared" si="148"/>
        <v>0</v>
      </c>
      <c r="P2372">
        <f t="shared" si="149"/>
        <v>5</v>
      </c>
      <c r="Q2372" s="12" t="s">
        <v>8315</v>
      </c>
      <c r="R2372" t="s">
        <v>8316</v>
      </c>
      <c r="S2372" s="15">
        <f t="shared" si="150"/>
        <v>42510.938900462963</v>
      </c>
      <c r="T2372" s="15">
        <f t="shared" si="151"/>
        <v>42540.938900462963</v>
      </c>
    </row>
    <row r="2373" spans="1:20" ht="48" x14ac:dyDescent="0.2">
      <c r="A2373">
        <v>4080</v>
      </c>
      <c r="B2373" s="3" t="s">
        <v>4076</v>
      </c>
      <c r="C2373" s="3" t="s">
        <v>8183</v>
      </c>
      <c r="D2373" s="6">
        <v>3000</v>
      </c>
      <c r="E2373" s="8">
        <v>0</v>
      </c>
      <c r="F2373" t="s">
        <v>8220</v>
      </c>
      <c r="G2373" t="s">
        <v>8223</v>
      </c>
      <c r="H2373" t="s">
        <v>8245</v>
      </c>
      <c r="I2373">
        <v>1465930440</v>
      </c>
      <c r="J2373">
        <v>1463849116</v>
      </c>
      <c r="K2373" t="b">
        <v>0</v>
      </c>
      <c r="L2373">
        <v>0</v>
      </c>
      <c r="M2373" t="b">
        <v>0</v>
      </c>
      <c r="N2373" t="s">
        <v>8269</v>
      </c>
      <c r="O2373" s="17">
        <f t="shared" si="148"/>
        <v>0</v>
      </c>
      <c r="P2373">
        <f t="shared" si="149"/>
        <v>0</v>
      </c>
      <c r="Q2373" s="12" t="s">
        <v>8315</v>
      </c>
      <c r="R2373" t="s">
        <v>8316</v>
      </c>
      <c r="S2373" s="15">
        <f t="shared" si="150"/>
        <v>42511.698101851856</v>
      </c>
      <c r="T2373" s="15">
        <f t="shared" si="151"/>
        <v>42535.787500000006</v>
      </c>
    </row>
    <row r="2374" spans="1:20" ht="48" x14ac:dyDescent="0.2">
      <c r="A2374">
        <v>4084</v>
      </c>
      <c r="B2374" s="3" t="s">
        <v>4080</v>
      </c>
      <c r="C2374" s="3" t="s">
        <v>8187</v>
      </c>
      <c r="D2374" s="6">
        <v>3000</v>
      </c>
      <c r="E2374" s="8">
        <v>10</v>
      </c>
      <c r="F2374" t="s">
        <v>8220</v>
      </c>
      <c r="G2374" t="s">
        <v>8236</v>
      </c>
      <c r="H2374" t="s">
        <v>8248</v>
      </c>
      <c r="I2374">
        <v>1476008906</v>
      </c>
      <c r="J2374">
        <v>1473416906</v>
      </c>
      <c r="K2374" t="b">
        <v>0</v>
      </c>
      <c r="L2374">
        <v>1</v>
      </c>
      <c r="M2374" t="b">
        <v>0</v>
      </c>
      <c r="N2374" t="s">
        <v>8269</v>
      </c>
      <c r="O2374" s="17">
        <f t="shared" si="148"/>
        <v>0</v>
      </c>
      <c r="P2374">
        <f t="shared" si="149"/>
        <v>10</v>
      </c>
      <c r="Q2374" s="12" t="s">
        <v>8315</v>
      </c>
      <c r="R2374" t="s">
        <v>8316</v>
      </c>
      <c r="S2374" s="15">
        <f t="shared" si="150"/>
        <v>42622.436412037037</v>
      </c>
      <c r="T2374" s="15">
        <f t="shared" si="151"/>
        <v>42652.436412037037</v>
      </c>
    </row>
    <row r="2375" spans="1:20" ht="48" x14ac:dyDescent="0.2">
      <c r="A2375">
        <v>3901</v>
      </c>
      <c r="B2375" s="3" t="s">
        <v>3898</v>
      </c>
      <c r="C2375" s="3" t="s">
        <v>8009</v>
      </c>
      <c r="D2375" s="6">
        <v>3000</v>
      </c>
      <c r="E2375" s="8">
        <v>25</v>
      </c>
      <c r="F2375" t="s">
        <v>8220</v>
      </c>
      <c r="G2375" t="s">
        <v>8223</v>
      </c>
      <c r="H2375" t="s">
        <v>8245</v>
      </c>
      <c r="I2375">
        <v>1450554599</v>
      </c>
      <c r="J2375">
        <v>1447098599</v>
      </c>
      <c r="K2375" t="b">
        <v>0</v>
      </c>
      <c r="L2375">
        <v>1</v>
      </c>
      <c r="M2375" t="b">
        <v>0</v>
      </c>
      <c r="N2375" t="s">
        <v>8269</v>
      </c>
      <c r="O2375" s="17">
        <f t="shared" si="148"/>
        <v>1</v>
      </c>
      <c r="P2375">
        <f t="shared" si="149"/>
        <v>25</v>
      </c>
      <c r="Q2375" s="12" t="s">
        <v>8315</v>
      </c>
      <c r="R2375" t="s">
        <v>8316</v>
      </c>
      <c r="S2375" s="15">
        <f t="shared" si="150"/>
        <v>42317.826377314821</v>
      </c>
      <c r="T2375" s="15">
        <f t="shared" si="151"/>
        <v>42357.826377314821</v>
      </c>
    </row>
    <row r="2376" spans="1:20" ht="48" x14ac:dyDescent="0.2">
      <c r="A2376">
        <v>4005</v>
      </c>
      <c r="B2376" s="3" t="s">
        <v>4001</v>
      </c>
      <c r="C2376" s="3" t="s">
        <v>8110</v>
      </c>
      <c r="D2376" s="6">
        <v>3000</v>
      </c>
      <c r="E2376" s="8">
        <v>40</v>
      </c>
      <c r="F2376" t="s">
        <v>8220</v>
      </c>
      <c r="G2376" t="s">
        <v>8223</v>
      </c>
      <c r="H2376" t="s">
        <v>8245</v>
      </c>
      <c r="I2376">
        <v>1413832985</v>
      </c>
      <c r="J2376">
        <v>1408648985</v>
      </c>
      <c r="K2376" t="b">
        <v>0</v>
      </c>
      <c r="L2376">
        <v>2</v>
      </c>
      <c r="M2376" t="b">
        <v>0</v>
      </c>
      <c r="N2376" t="s">
        <v>8269</v>
      </c>
      <c r="O2376" s="17">
        <f t="shared" si="148"/>
        <v>1</v>
      </c>
      <c r="P2376">
        <f t="shared" si="149"/>
        <v>20</v>
      </c>
      <c r="Q2376" s="12" t="s">
        <v>8315</v>
      </c>
      <c r="R2376" t="s">
        <v>8316</v>
      </c>
      <c r="S2376" s="15">
        <f t="shared" si="150"/>
        <v>41872.807696759257</v>
      </c>
      <c r="T2376" s="15">
        <f t="shared" si="151"/>
        <v>41932.807696759257</v>
      </c>
    </row>
    <row r="2377" spans="1:20" ht="48" x14ac:dyDescent="0.2">
      <c r="A2377">
        <v>2878</v>
      </c>
      <c r="B2377" s="3" t="s">
        <v>2878</v>
      </c>
      <c r="C2377" s="3" t="s">
        <v>6988</v>
      </c>
      <c r="D2377" s="6">
        <v>3000</v>
      </c>
      <c r="E2377" s="8">
        <v>63</v>
      </c>
      <c r="F2377" t="s">
        <v>8220</v>
      </c>
      <c r="G2377" t="s">
        <v>8224</v>
      </c>
      <c r="H2377" t="s">
        <v>8246</v>
      </c>
      <c r="I2377">
        <v>1435934795</v>
      </c>
      <c r="J2377">
        <v>1430750795</v>
      </c>
      <c r="K2377" t="b">
        <v>0</v>
      </c>
      <c r="L2377">
        <v>4</v>
      </c>
      <c r="M2377" t="b">
        <v>0</v>
      </c>
      <c r="N2377" t="s">
        <v>8269</v>
      </c>
      <c r="O2377" s="17">
        <f t="shared" si="148"/>
        <v>2</v>
      </c>
      <c r="P2377">
        <f t="shared" si="149"/>
        <v>15.75</v>
      </c>
      <c r="Q2377" s="12" t="s">
        <v>8315</v>
      </c>
      <c r="R2377" t="s">
        <v>8316</v>
      </c>
      <c r="S2377" s="15">
        <f t="shared" si="150"/>
        <v>42128.615682870368</v>
      </c>
      <c r="T2377" s="15">
        <f t="shared" si="151"/>
        <v>42188.615682870368</v>
      </c>
    </row>
    <row r="2378" spans="1:20" ht="48" x14ac:dyDescent="0.2">
      <c r="A2378">
        <v>3960</v>
      </c>
      <c r="B2378" s="3" t="s">
        <v>3957</v>
      </c>
      <c r="C2378" s="3" t="s">
        <v>8067</v>
      </c>
      <c r="D2378" s="6">
        <v>3000</v>
      </c>
      <c r="E2378" s="8">
        <v>45</v>
      </c>
      <c r="F2378" t="s">
        <v>8220</v>
      </c>
      <c r="G2378" t="s">
        <v>8223</v>
      </c>
      <c r="H2378" t="s">
        <v>8245</v>
      </c>
      <c r="I2378">
        <v>1451852256</v>
      </c>
      <c r="J2378">
        <v>1449260256</v>
      </c>
      <c r="K2378" t="b">
        <v>0</v>
      </c>
      <c r="L2378">
        <v>4</v>
      </c>
      <c r="M2378" t="b">
        <v>0</v>
      </c>
      <c r="N2378" t="s">
        <v>8269</v>
      </c>
      <c r="O2378" s="17">
        <f t="shared" si="148"/>
        <v>2</v>
      </c>
      <c r="P2378">
        <f t="shared" si="149"/>
        <v>11.25</v>
      </c>
      <c r="Q2378" s="12" t="s">
        <v>8315</v>
      </c>
      <c r="R2378" t="s">
        <v>8316</v>
      </c>
      <c r="S2378" s="15">
        <f t="shared" si="150"/>
        <v>42342.845555555556</v>
      </c>
      <c r="T2378" s="15">
        <f t="shared" si="151"/>
        <v>42372.845555555556</v>
      </c>
    </row>
    <row r="2379" spans="1:20" ht="48" x14ac:dyDescent="0.2">
      <c r="A2379">
        <v>4108</v>
      </c>
      <c r="B2379" s="3" t="s">
        <v>4104</v>
      </c>
      <c r="C2379" s="3" t="s">
        <v>8211</v>
      </c>
      <c r="D2379" s="6">
        <v>3000</v>
      </c>
      <c r="E2379" s="8">
        <v>59</v>
      </c>
      <c r="F2379" t="s">
        <v>8220</v>
      </c>
      <c r="G2379" t="s">
        <v>8223</v>
      </c>
      <c r="H2379" t="s">
        <v>8245</v>
      </c>
      <c r="I2379">
        <v>1488517200</v>
      </c>
      <c r="J2379">
        <v>1485909937</v>
      </c>
      <c r="K2379" t="b">
        <v>0</v>
      </c>
      <c r="L2379">
        <v>1</v>
      </c>
      <c r="M2379" t="b">
        <v>0</v>
      </c>
      <c r="N2379" t="s">
        <v>8269</v>
      </c>
      <c r="O2379" s="17">
        <f t="shared" si="148"/>
        <v>2</v>
      </c>
      <c r="P2379">
        <f t="shared" si="149"/>
        <v>59</v>
      </c>
      <c r="Q2379" s="12" t="s">
        <v>8315</v>
      </c>
      <c r="R2379" t="s">
        <v>8316</v>
      </c>
      <c r="S2379" s="15">
        <f t="shared" si="150"/>
        <v>42767.031678240746</v>
      </c>
      <c r="T2379" s="15">
        <f t="shared" si="151"/>
        <v>42797.208333333328</v>
      </c>
    </row>
    <row r="2380" spans="1:20" ht="48" x14ac:dyDescent="0.2">
      <c r="A2380">
        <v>3947</v>
      </c>
      <c r="B2380" s="3" t="s">
        <v>3944</v>
      </c>
      <c r="C2380" s="3" t="s">
        <v>8055</v>
      </c>
      <c r="D2380" s="6">
        <v>3000</v>
      </c>
      <c r="E2380" s="8">
        <v>101</v>
      </c>
      <c r="F2380" t="s">
        <v>8220</v>
      </c>
      <c r="G2380" t="s">
        <v>8223</v>
      </c>
      <c r="H2380" t="s">
        <v>8245</v>
      </c>
      <c r="I2380">
        <v>1475378744</v>
      </c>
      <c r="J2380">
        <v>1472786744</v>
      </c>
      <c r="K2380" t="b">
        <v>0</v>
      </c>
      <c r="L2380">
        <v>2</v>
      </c>
      <c r="M2380" t="b">
        <v>0</v>
      </c>
      <c r="N2380" t="s">
        <v>8269</v>
      </c>
      <c r="O2380" s="17">
        <f t="shared" si="148"/>
        <v>3</v>
      </c>
      <c r="P2380">
        <f t="shared" si="149"/>
        <v>50.5</v>
      </c>
      <c r="Q2380" s="12" t="s">
        <v>8315</v>
      </c>
      <c r="R2380" t="s">
        <v>8316</v>
      </c>
      <c r="S2380" s="15">
        <f t="shared" si="150"/>
        <v>42615.142870370371</v>
      </c>
      <c r="T2380" s="15">
        <f t="shared" si="151"/>
        <v>42645.142870370371</v>
      </c>
    </row>
    <row r="2381" spans="1:20" ht="48" x14ac:dyDescent="0.2">
      <c r="A2381">
        <v>4111</v>
      </c>
      <c r="B2381" s="3" t="s">
        <v>4107</v>
      </c>
      <c r="C2381" s="3" t="s">
        <v>8214</v>
      </c>
      <c r="D2381" s="6">
        <v>3000</v>
      </c>
      <c r="E2381" s="8">
        <v>94</v>
      </c>
      <c r="F2381" t="s">
        <v>8220</v>
      </c>
      <c r="G2381" t="s">
        <v>8223</v>
      </c>
      <c r="H2381" t="s">
        <v>8245</v>
      </c>
      <c r="I2381">
        <v>1424747740</v>
      </c>
      <c r="J2381">
        <v>1422155740</v>
      </c>
      <c r="K2381" t="b">
        <v>0</v>
      </c>
      <c r="L2381">
        <v>6</v>
      </c>
      <c r="M2381" t="b">
        <v>0</v>
      </c>
      <c r="N2381" t="s">
        <v>8269</v>
      </c>
      <c r="O2381" s="17">
        <f t="shared" si="148"/>
        <v>3</v>
      </c>
      <c r="P2381">
        <f t="shared" si="149"/>
        <v>15.67</v>
      </c>
      <c r="Q2381" s="12" t="s">
        <v>8315</v>
      </c>
      <c r="R2381" t="s">
        <v>8316</v>
      </c>
      <c r="S2381" s="15">
        <f t="shared" si="150"/>
        <v>42029.135879629626</v>
      </c>
      <c r="T2381" s="15">
        <f t="shared" si="151"/>
        <v>42059.135879629626</v>
      </c>
    </row>
    <row r="2382" spans="1:20" ht="48" x14ac:dyDescent="0.2">
      <c r="A2382">
        <v>2856</v>
      </c>
      <c r="B2382" s="3" t="s">
        <v>2856</v>
      </c>
      <c r="C2382" s="3" t="s">
        <v>6966</v>
      </c>
      <c r="D2382" s="6">
        <v>3000</v>
      </c>
      <c r="E2382" s="8">
        <v>146</v>
      </c>
      <c r="F2382" t="s">
        <v>8220</v>
      </c>
      <c r="G2382" t="s">
        <v>8223</v>
      </c>
      <c r="H2382" t="s">
        <v>8245</v>
      </c>
      <c r="I2382">
        <v>1439069640</v>
      </c>
      <c r="J2382">
        <v>1433897647</v>
      </c>
      <c r="K2382" t="b">
        <v>0</v>
      </c>
      <c r="L2382">
        <v>6</v>
      </c>
      <c r="M2382" t="b">
        <v>0</v>
      </c>
      <c r="N2382" t="s">
        <v>8269</v>
      </c>
      <c r="O2382" s="17">
        <f t="shared" si="148"/>
        <v>5</v>
      </c>
      <c r="P2382">
        <f t="shared" si="149"/>
        <v>24.33</v>
      </c>
      <c r="Q2382" s="12" t="s">
        <v>8315</v>
      </c>
      <c r="R2382" t="s">
        <v>8316</v>
      </c>
      <c r="S2382" s="15">
        <f t="shared" si="150"/>
        <v>42165.037581018521</v>
      </c>
      <c r="T2382" s="15">
        <f t="shared" si="151"/>
        <v>42224.898611111115</v>
      </c>
    </row>
    <row r="2383" spans="1:20" ht="48" x14ac:dyDescent="0.2">
      <c r="A2383">
        <v>4027</v>
      </c>
      <c r="B2383" s="3" t="s">
        <v>4023</v>
      </c>
      <c r="C2383" s="3" t="s">
        <v>8132</v>
      </c>
      <c r="D2383" s="6">
        <v>3000</v>
      </c>
      <c r="E2383" s="8">
        <v>215</v>
      </c>
      <c r="F2383" t="s">
        <v>8220</v>
      </c>
      <c r="G2383" t="s">
        <v>8223</v>
      </c>
      <c r="H2383" t="s">
        <v>8245</v>
      </c>
      <c r="I2383">
        <v>1487811600</v>
      </c>
      <c r="J2383">
        <v>1486077481</v>
      </c>
      <c r="K2383" t="b">
        <v>0</v>
      </c>
      <c r="L2383">
        <v>7</v>
      </c>
      <c r="M2383" t="b">
        <v>0</v>
      </c>
      <c r="N2383" t="s">
        <v>8269</v>
      </c>
      <c r="O2383" s="17">
        <f t="shared" si="148"/>
        <v>7</v>
      </c>
      <c r="P2383">
        <f t="shared" si="149"/>
        <v>30.71</v>
      </c>
      <c r="Q2383" s="12" t="s">
        <v>8315</v>
      </c>
      <c r="R2383" t="s">
        <v>8316</v>
      </c>
      <c r="S2383" s="15">
        <f t="shared" si="150"/>
        <v>42768.97084490741</v>
      </c>
      <c r="T2383" s="15">
        <f t="shared" si="151"/>
        <v>42789.041666666672</v>
      </c>
    </row>
    <row r="2384" spans="1:20" ht="32" x14ac:dyDescent="0.2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 s="17">
        <f t="shared" si="148"/>
        <v>102</v>
      </c>
      <c r="P2384">
        <f t="shared" si="149"/>
        <v>59.04</v>
      </c>
      <c r="Q2384" s="12" t="s">
        <v>8315</v>
      </c>
      <c r="R2384" t="s">
        <v>8357</v>
      </c>
      <c r="S2384" s="15">
        <f t="shared" si="150"/>
        <v>41747.471504629626</v>
      </c>
      <c r="T2384" s="15">
        <f t="shared" si="151"/>
        <v>41778.208333333336</v>
      </c>
    </row>
    <row r="2385" spans="1:20" ht="48" x14ac:dyDescent="0.2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 s="17">
        <f t="shared" si="148"/>
        <v>102</v>
      </c>
      <c r="P2385">
        <f t="shared" si="149"/>
        <v>75.37</v>
      </c>
      <c r="Q2385" s="12" t="s">
        <v>8315</v>
      </c>
      <c r="R2385" t="s">
        <v>8357</v>
      </c>
      <c r="S2385" s="15">
        <f t="shared" si="150"/>
        <v>42546.862233796302</v>
      </c>
      <c r="T2385" s="15">
        <f t="shared" si="151"/>
        <v>42575.958333333328</v>
      </c>
    </row>
    <row r="2386" spans="1:20" ht="48" x14ac:dyDescent="0.2">
      <c r="A2386">
        <v>3996</v>
      </c>
      <c r="B2386" s="3" t="s">
        <v>3992</v>
      </c>
      <c r="C2386" s="3" t="s">
        <v>8102</v>
      </c>
      <c r="D2386" s="6">
        <v>3000</v>
      </c>
      <c r="E2386" s="8">
        <v>497</v>
      </c>
      <c r="F2386" t="s">
        <v>8220</v>
      </c>
      <c r="G2386" t="s">
        <v>8223</v>
      </c>
      <c r="H2386" t="s">
        <v>8245</v>
      </c>
      <c r="I2386">
        <v>1416499440</v>
      </c>
      <c r="J2386">
        <v>1415341464</v>
      </c>
      <c r="K2386" t="b">
        <v>0</v>
      </c>
      <c r="L2386">
        <v>17</v>
      </c>
      <c r="M2386" t="b">
        <v>0</v>
      </c>
      <c r="N2386" t="s">
        <v>8269</v>
      </c>
      <c r="O2386" s="17">
        <f t="shared" si="148"/>
        <v>17</v>
      </c>
      <c r="P2386">
        <f t="shared" si="149"/>
        <v>29.24</v>
      </c>
      <c r="Q2386" s="12" t="s">
        <v>8315</v>
      </c>
      <c r="R2386" t="s">
        <v>8316</v>
      </c>
      <c r="S2386" s="15">
        <f t="shared" si="150"/>
        <v>41950.26694444444</v>
      </c>
      <c r="T2386" s="15">
        <f t="shared" si="151"/>
        <v>41963.669444444444</v>
      </c>
    </row>
    <row r="2387" spans="1:20" ht="32" x14ac:dyDescent="0.2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 s="17">
        <f t="shared" si="148"/>
        <v>103</v>
      </c>
      <c r="P2387">
        <f t="shared" si="149"/>
        <v>137.21</v>
      </c>
      <c r="Q2387" s="12" t="s">
        <v>8308</v>
      </c>
      <c r="R2387" t="s">
        <v>8309</v>
      </c>
      <c r="S2387" s="15">
        <f t="shared" si="150"/>
        <v>41932.745046296295</v>
      </c>
      <c r="T2387" s="15">
        <f t="shared" si="151"/>
        <v>41962.786712962959</v>
      </c>
    </row>
    <row r="2388" spans="1:20" ht="48" x14ac:dyDescent="0.2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 s="17">
        <f t="shared" si="148"/>
        <v>103</v>
      </c>
      <c r="P2388">
        <f t="shared" si="149"/>
        <v>43.04</v>
      </c>
      <c r="Q2388" s="12" t="s">
        <v>8308</v>
      </c>
      <c r="R2388" t="s">
        <v>8310</v>
      </c>
      <c r="S2388" s="15">
        <f t="shared" si="150"/>
        <v>41701.901817129627</v>
      </c>
      <c r="T2388" s="15">
        <f t="shared" si="151"/>
        <v>41721</v>
      </c>
    </row>
    <row r="2389" spans="1:20" ht="48" x14ac:dyDescent="0.2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 s="17">
        <f t="shared" si="148"/>
        <v>103</v>
      </c>
      <c r="P2389">
        <f t="shared" si="149"/>
        <v>15.77</v>
      </c>
      <c r="Q2389" s="12" t="s">
        <v>8308</v>
      </c>
      <c r="R2389" t="s">
        <v>8310</v>
      </c>
      <c r="S2389" s="15">
        <f t="shared" si="150"/>
        <v>42042.615613425922</v>
      </c>
      <c r="T2389" s="15">
        <f t="shared" si="151"/>
        <v>42057.479166666672</v>
      </c>
    </row>
    <row r="2390" spans="1:20" ht="48" x14ac:dyDescent="0.2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 s="17">
        <f t="shared" ref="O2390:O2453" si="152">ROUND(E2390/D2390*100,0)</f>
        <v>103</v>
      </c>
      <c r="P2390">
        <f t="shared" ref="P2390:P2453" si="153">IFERROR(ROUND(E2390/L2390, 2), 0)</f>
        <v>60</v>
      </c>
      <c r="Q2390" s="12" t="s">
        <v>8308</v>
      </c>
      <c r="R2390" t="s">
        <v>8310</v>
      </c>
      <c r="S2390" s="15">
        <f t="shared" ref="S2390:S2453" si="154">(((J2390/60/60/24)+DATE(1970,1,1)))</f>
        <v>41786.65892361111</v>
      </c>
      <c r="T2390" s="15">
        <f t="shared" ref="T2390:T2453" si="155">(((I2390/60/60/24)+DATE(1970,1,1)))</f>
        <v>41812.65892361111</v>
      </c>
    </row>
    <row r="2391" spans="1:20" ht="48" x14ac:dyDescent="0.2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 s="17">
        <f t="shared" si="152"/>
        <v>103</v>
      </c>
      <c r="P2391">
        <f t="shared" si="153"/>
        <v>88.57</v>
      </c>
      <c r="Q2391" s="12" t="s">
        <v>8308</v>
      </c>
      <c r="R2391" t="s">
        <v>8310</v>
      </c>
      <c r="S2391" s="15">
        <f t="shared" si="154"/>
        <v>40861.27416666667</v>
      </c>
      <c r="T2391" s="15">
        <f t="shared" si="155"/>
        <v>40921.27416666667</v>
      </c>
    </row>
    <row r="2392" spans="1:20" ht="48" x14ac:dyDescent="0.2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 s="17">
        <f t="shared" si="152"/>
        <v>103</v>
      </c>
      <c r="P2392">
        <f t="shared" si="153"/>
        <v>78.2</v>
      </c>
      <c r="Q2392" s="12" t="s">
        <v>8308</v>
      </c>
      <c r="R2392" t="s">
        <v>8313</v>
      </c>
      <c r="S2392" s="15">
        <f t="shared" si="154"/>
        <v>41662.047500000001</v>
      </c>
      <c r="T2392" s="15">
        <f t="shared" si="155"/>
        <v>41692.047500000001</v>
      </c>
    </row>
    <row r="2393" spans="1:20" ht="48" x14ac:dyDescent="0.2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 s="17">
        <f t="shared" si="152"/>
        <v>103</v>
      </c>
      <c r="P2393">
        <f t="shared" si="153"/>
        <v>115.45</v>
      </c>
      <c r="Q2393" s="12" t="s">
        <v>8308</v>
      </c>
      <c r="R2393" t="s">
        <v>8313</v>
      </c>
      <c r="S2393" s="15">
        <f t="shared" si="154"/>
        <v>41051.168900462959</v>
      </c>
      <c r="T2393" s="15">
        <f t="shared" si="155"/>
        <v>41086.168900462959</v>
      </c>
    </row>
    <row r="2394" spans="1:20" ht="48" x14ac:dyDescent="0.2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 s="17">
        <f t="shared" si="152"/>
        <v>103</v>
      </c>
      <c r="P2394">
        <f t="shared" si="153"/>
        <v>106.62</v>
      </c>
      <c r="Q2394" s="12" t="s">
        <v>8308</v>
      </c>
      <c r="R2394" t="s">
        <v>8313</v>
      </c>
      <c r="S2394" s="15">
        <f t="shared" si="154"/>
        <v>42647.446597222224</v>
      </c>
      <c r="T2394" s="15">
        <f t="shared" si="155"/>
        <v>42682.488263888896</v>
      </c>
    </row>
    <row r="2395" spans="1:20" ht="48" x14ac:dyDescent="0.2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 s="17">
        <f t="shared" si="152"/>
        <v>103</v>
      </c>
      <c r="P2395">
        <f t="shared" si="153"/>
        <v>109.19</v>
      </c>
      <c r="Q2395" s="12" t="s">
        <v>8308</v>
      </c>
      <c r="R2395" t="s">
        <v>8313</v>
      </c>
      <c r="S2395" s="15">
        <f t="shared" si="154"/>
        <v>42101.737442129626</v>
      </c>
      <c r="T2395" s="15">
        <f t="shared" si="155"/>
        <v>42132.916666666672</v>
      </c>
    </row>
    <row r="2396" spans="1:20" ht="48" x14ac:dyDescent="0.2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 s="17">
        <f t="shared" si="152"/>
        <v>103</v>
      </c>
      <c r="P2396">
        <f t="shared" si="153"/>
        <v>86.55</v>
      </c>
      <c r="Q2396" s="12" t="s">
        <v>8308</v>
      </c>
      <c r="R2396" t="s">
        <v>8313</v>
      </c>
      <c r="S2396" s="15">
        <f t="shared" si="154"/>
        <v>42207.58699074074</v>
      </c>
      <c r="T2396" s="15">
        <f t="shared" si="155"/>
        <v>42237.58699074074</v>
      </c>
    </row>
    <row r="2397" spans="1:20" ht="32" x14ac:dyDescent="0.2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 s="17">
        <f t="shared" si="152"/>
        <v>103</v>
      </c>
      <c r="P2397">
        <f t="shared" si="153"/>
        <v>79.400000000000006</v>
      </c>
      <c r="Q2397" s="12" t="s">
        <v>8308</v>
      </c>
      <c r="R2397" t="s">
        <v>8313</v>
      </c>
      <c r="S2397" s="15">
        <f t="shared" si="154"/>
        <v>42415.803159722222</v>
      </c>
      <c r="T2397" s="15">
        <f t="shared" si="155"/>
        <v>42445.761493055557</v>
      </c>
    </row>
    <row r="2398" spans="1:20" ht="48" x14ac:dyDescent="0.2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 s="17">
        <f t="shared" si="152"/>
        <v>103</v>
      </c>
      <c r="P2398">
        <f t="shared" si="153"/>
        <v>193.05</v>
      </c>
      <c r="Q2398" s="12" t="s">
        <v>8308</v>
      </c>
      <c r="R2398" t="s">
        <v>8313</v>
      </c>
      <c r="S2398" s="15">
        <f t="shared" si="154"/>
        <v>42507.860196759255</v>
      </c>
      <c r="T2398" s="15">
        <f t="shared" si="155"/>
        <v>42536.625</v>
      </c>
    </row>
    <row r="2399" spans="1:20" ht="48" x14ac:dyDescent="0.2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 s="17">
        <f t="shared" si="152"/>
        <v>103</v>
      </c>
      <c r="P2399">
        <f t="shared" si="153"/>
        <v>86.85</v>
      </c>
      <c r="Q2399" s="12" t="s">
        <v>8308</v>
      </c>
      <c r="R2399" t="s">
        <v>8313</v>
      </c>
      <c r="S2399" s="15">
        <f t="shared" si="154"/>
        <v>41355.577291666668</v>
      </c>
      <c r="T2399" s="15">
        <f t="shared" si="155"/>
        <v>41395.207638888889</v>
      </c>
    </row>
    <row r="2400" spans="1:20" ht="48" x14ac:dyDescent="0.2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 s="17">
        <f t="shared" si="152"/>
        <v>103</v>
      </c>
      <c r="P2400">
        <f t="shared" si="153"/>
        <v>133.13999999999999</v>
      </c>
      <c r="Q2400" s="12" t="s">
        <v>8308</v>
      </c>
      <c r="R2400" t="s">
        <v>8313</v>
      </c>
      <c r="S2400" s="15">
        <f t="shared" si="154"/>
        <v>41646.628032407411</v>
      </c>
      <c r="T2400" s="15">
        <f t="shared" si="155"/>
        <v>41675.961111111108</v>
      </c>
    </row>
    <row r="2401" spans="1:20" ht="48" x14ac:dyDescent="0.2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 s="17">
        <f t="shared" si="152"/>
        <v>103</v>
      </c>
      <c r="P2401">
        <f t="shared" si="153"/>
        <v>91.48</v>
      </c>
      <c r="Q2401" s="12" t="s">
        <v>8308</v>
      </c>
      <c r="R2401" t="s">
        <v>8313</v>
      </c>
      <c r="S2401" s="15">
        <f t="shared" si="154"/>
        <v>41529.063252314816</v>
      </c>
      <c r="T2401" s="15">
        <f t="shared" si="155"/>
        <v>41559.063252314816</v>
      </c>
    </row>
    <row r="2402" spans="1:20" ht="48" x14ac:dyDescent="0.2">
      <c r="A2402">
        <v>2896</v>
      </c>
      <c r="B2402" s="3" t="s">
        <v>2896</v>
      </c>
      <c r="C2402" s="3" t="s">
        <v>7006</v>
      </c>
      <c r="D2402" s="6">
        <v>3000</v>
      </c>
      <c r="E2402" s="8">
        <v>625</v>
      </c>
      <c r="F2402" t="s">
        <v>8220</v>
      </c>
      <c r="G2402" t="s">
        <v>8223</v>
      </c>
      <c r="H2402" t="s">
        <v>8245</v>
      </c>
      <c r="I2402">
        <v>1481522400</v>
      </c>
      <c r="J2402">
        <v>1480283321</v>
      </c>
      <c r="K2402" t="b">
        <v>0</v>
      </c>
      <c r="L2402">
        <v>12</v>
      </c>
      <c r="M2402" t="b">
        <v>0</v>
      </c>
      <c r="N2402" t="s">
        <v>8269</v>
      </c>
      <c r="O2402" s="17">
        <f t="shared" si="152"/>
        <v>21</v>
      </c>
      <c r="P2402">
        <f t="shared" si="153"/>
        <v>52.08</v>
      </c>
      <c r="Q2402" s="12" t="s">
        <v>8315</v>
      </c>
      <c r="R2402" t="s">
        <v>8316</v>
      </c>
      <c r="S2402" s="15">
        <f t="shared" si="154"/>
        <v>42701.908807870372</v>
      </c>
      <c r="T2402" s="15">
        <f t="shared" si="155"/>
        <v>42716.25</v>
      </c>
    </row>
    <row r="2403" spans="1:20" ht="48" x14ac:dyDescent="0.2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 s="17">
        <f t="shared" si="152"/>
        <v>103</v>
      </c>
      <c r="P2403">
        <f t="shared" si="153"/>
        <v>77.27</v>
      </c>
      <c r="Q2403" s="12" t="s">
        <v>8320</v>
      </c>
      <c r="R2403" t="s">
        <v>8321</v>
      </c>
      <c r="S2403" s="15">
        <f t="shared" si="154"/>
        <v>41299.878148148149</v>
      </c>
      <c r="T2403" s="15">
        <f t="shared" si="155"/>
        <v>41329.878148148149</v>
      </c>
    </row>
    <row r="2404" spans="1:20" ht="48" x14ac:dyDescent="0.2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 s="17">
        <f t="shared" si="152"/>
        <v>103</v>
      </c>
      <c r="P2404">
        <f t="shared" si="153"/>
        <v>102.5</v>
      </c>
      <c r="Q2404" s="12" t="s">
        <v>8323</v>
      </c>
      <c r="R2404" t="s">
        <v>8324</v>
      </c>
      <c r="S2404" s="15">
        <f t="shared" si="154"/>
        <v>41675.149525462963</v>
      </c>
      <c r="T2404" s="15">
        <f t="shared" si="155"/>
        <v>41715.107858796298</v>
      </c>
    </row>
    <row r="2405" spans="1:20" ht="48" x14ac:dyDescent="0.2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 s="17">
        <f t="shared" si="152"/>
        <v>103</v>
      </c>
      <c r="P2405">
        <f t="shared" si="153"/>
        <v>88.33</v>
      </c>
      <c r="Q2405" s="12" t="s">
        <v>8323</v>
      </c>
      <c r="R2405" t="s">
        <v>8324</v>
      </c>
      <c r="S2405" s="15">
        <f t="shared" si="154"/>
        <v>41442.741249999999</v>
      </c>
      <c r="T2405" s="15">
        <f t="shared" si="155"/>
        <v>41458.207638888889</v>
      </c>
    </row>
    <row r="2406" spans="1:20" ht="48" x14ac:dyDescent="0.2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 s="17">
        <f t="shared" si="152"/>
        <v>103</v>
      </c>
      <c r="P2406">
        <f t="shared" si="153"/>
        <v>28.18</v>
      </c>
      <c r="Q2406" s="12" t="s">
        <v>8323</v>
      </c>
      <c r="R2406" t="s">
        <v>8324</v>
      </c>
      <c r="S2406" s="15">
        <f t="shared" si="154"/>
        <v>40927.473460648151</v>
      </c>
      <c r="T2406" s="15">
        <f t="shared" si="155"/>
        <v>40953.825694444444</v>
      </c>
    </row>
    <row r="2407" spans="1:20" ht="32" x14ac:dyDescent="0.2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 s="17">
        <f t="shared" si="152"/>
        <v>103</v>
      </c>
      <c r="P2407">
        <f t="shared" si="153"/>
        <v>31.91</v>
      </c>
      <c r="Q2407" s="12" t="s">
        <v>8323</v>
      </c>
      <c r="R2407" t="s">
        <v>8325</v>
      </c>
      <c r="S2407" s="15">
        <f t="shared" si="154"/>
        <v>42545.125196759262</v>
      </c>
      <c r="T2407" s="15">
        <f t="shared" si="155"/>
        <v>42575.125196759262</v>
      </c>
    </row>
    <row r="2408" spans="1:20" ht="48" x14ac:dyDescent="0.2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 s="17">
        <f t="shared" si="152"/>
        <v>103</v>
      </c>
      <c r="P2408">
        <f t="shared" si="153"/>
        <v>69.67</v>
      </c>
      <c r="Q2408" s="12" t="s">
        <v>8323</v>
      </c>
      <c r="R2408" t="s">
        <v>8328</v>
      </c>
      <c r="S2408" s="15">
        <f t="shared" si="154"/>
        <v>41905.034108796295</v>
      </c>
      <c r="T2408" s="15">
        <f t="shared" si="155"/>
        <v>41935.034108796295</v>
      </c>
    </row>
    <row r="2409" spans="1:20" ht="48" x14ac:dyDescent="0.2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 s="17">
        <f t="shared" si="152"/>
        <v>103</v>
      </c>
      <c r="P2409">
        <f t="shared" si="153"/>
        <v>50.59</v>
      </c>
      <c r="Q2409" s="12" t="s">
        <v>8323</v>
      </c>
      <c r="R2409" t="s">
        <v>8328</v>
      </c>
      <c r="S2409" s="15">
        <f t="shared" si="154"/>
        <v>42688.732407407413</v>
      </c>
      <c r="T2409" s="15">
        <f t="shared" si="155"/>
        <v>42716.732407407413</v>
      </c>
    </row>
    <row r="2410" spans="1:20" ht="48" x14ac:dyDescent="0.2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 s="17">
        <f t="shared" si="152"/>
        <v>103</v>
      </c>
      <c r="P2410">
        <f t="shared" si="153"/>
        <v>234.79</v>
      </c>
      <c r="Q2410" s="12" t="s">
        <v>8336</v>
      </c>
      <c r="R2410" t="s">
        <v>8337</v>
      </c>
      <c r="S2410" s="15">
        <f t="shared" si="154"/>
        <v>42297.748067129629</v>
      </c>
      <c r="T2410" s="15">
        <f t="shared" si="155"/>
        <v>42342.208333333328</v>
      </c>
    </row>
    <row r="2411" spans="1:20" ht="48" x14ac:dyDescent="0.2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 s="17">
        <f t="shared" si="152"/>
        <v>103</v>
      </c>
      <c r="P2411">
        <f t="shared" si="153"/>
        <v>148.57</v>
      </c>
      <c r="Q2411" s="12" t="s">
        <v>8336</v>
      </c>
      <c r="R2411" t="s">
        <v>8337</v>
      </c>
      <c r="S2411" s="15">
        <f t="shared" si="154"/>
        <v>42535.809490740736</v>
      </c>
      <c r="T2411" s="15">
        <f t="shared" si="155"/>
        <v>42565.809490740736</v>
      </c>
    </row>
    <row r="2412" spans="1:20" ht="48" x14ac:dyDescent="0.2">
      <c r="A2412">
        <v>4104</v>
      </c>
      <c r="B2412" s="3" t="s">
        <v>4100</v>
      </c>
      <c r="C2412" s="3" t="s">
        <v>8207</v>
      </c>
      <c r="D2412" s="6">
        <v>3000</v>
      </c>
      <c r="E2412" s="8">
        <v>641</v>
      </c>
      <c r="F2412" t="s">
        <v>8220</v>
      </c>
      <c r="G2412" t="s">
        <v>8225</v>
      </c>
      <c r="H2412" t="s">
        <v>8247</v>
      </c>
      <c r="I2412">
        <v>1477550434</v>
      </c>
      <c r="J2412">
        <v>1474958434</v>
      </c>
      <c r="K2412" t="b">
        <v>0</v>
      </c>
      <c r="L2412">
        <v>14</v>
      </c>
      <c r="M2412" t="b">
        <v>0</v>
      </c>
      <c r="N2412" t="s">
        <v>8269</v>
      </c>
      <c r="O2412" s="17">
        <f t="shared" si="152"/>
        <v>21</v>
      </c>
      <c r="P2412">
        <f t="shared" si="153"/>
        <v>45.79</v>
      </c>
      <c r="Q2412" s="12" t="s">
        <v>8315</v>
      </c>
      <c r="R2412" t="s">
        <v>8316</v>
      </c>
      <c r="S2412" s="15">
        <f t="shared" si="154"/>
        <v>42640.278171296297</v>
      </c>
      <c r="T2412" s="15">
        <f t="shared" si="155"/>
        <v>42670.278171296297</v>
      </c>
    </row>
    <row r="2413" spans="1:20" ht="48" x14ac:dyDescent="0.2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 s="17">
        <f t="shared" si="152"/>
        <v>103</v>
      </c>
      <c r="P2413">
        <f t="shared" si="153"/>
        <v>62.17</v>
      </c>
      <c r="Q2413" s="12" t="s">
        <v>8323</v>
      </c>
      <c r="R2413" t="s">
        <v>8324</v>
      </c>
      <c r="S2413" s="15">
        <f t="shared" si="154"/>
        <v>41451.062905092593</v>
      </c>
      <c r="T2413" s="15">
        <f t="shared" si="155"/>
        <v>41481.062905092593</v>
      </c>
    </row>
    <row r="2414" spans="1:20" ht="48" x14ac:dyDescent="0.2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17">
        <f t="shared" si="152"/>
        <v>103</v>
      </c>
      <c r="P2414">
        <f t="shared" si="153"/>
        <v>64.16</v>
      </c>
      <c r="Q2414" s="12" t="s">
        <v>8336</v>
      </c>
      <c r="R2414" t="s">
        <v>8337</v>
      </c>
      <c r="S2414" s="15">
        <f t="shared" si="154"/>
        <v>41782.741701388892</v>
      </c>
      <c r="T2414" s="15">
        <f t="shared" si="155"/>
        <v>41810.915972222225</v>
      </c>
    </row>
    <row r="2415" spans="1:20" ht="32" x14ac:dyDescent="0.2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 s="17">
        <f t="shared" si="152"/>
        <v>103</v>
      </c>
      <c r="P2415">
        <f t="shared" si="153"/>
        <v>111.53</v>
      </c>
      <c r="Q2415" s="12" t="s">
        <v>8336</v>
      </c>
      <c r="R2415" t="s">
        <v>8337</v>
      </c>
      <c r="S2415" s="15">
        <f t="shared" si="154"/>
        <v>41955.857789351852</v>
      </c>
      <c r="T2415" s="15">
        <f t="shared" si="155"/>
        <v>41992.166666666672</v>
      </c>
    </row>
    <row r="2416" spans="1:20" ht="48" x14ac:dyDescent="0.2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 s="17">
        <f t="shared" si="152"/>
        <v>103</v>
      </c>
      <c r="P2416">
        <f t="shared" si="153"/>
        <v>156.16999999999999</v>
      </c>
      <c r="Q2416" s="12" t="s">
        <v>8336</v>
      </c>
      <c r="R2416" t="s">
        <v>8337</v>
      </c>
      <c r="S2416" s="15">
        <f t="shared" si="154"/>
        <v>41981.782060185185</v>
      </c>
      <c r="T2416" s="15">
        <f t="shared" si="155"/>
        <v>42026.782060185185</v>
      </c>
    </row>
    <row r="2417" spans="1:20" ht="48" x14ac:dyDescent="0.2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 s="17">
        <f t="shared" si="152"/>
        <v>103</v>
      </c>
      <c r="P2417">
        <f t="shared" si="153"/>
        <v>66.69</v>
      </c>
      <c r="Q2417" s="12" t="s">
        <v>8323</v>
      </c>
      <c r="R2417" t="s">
        <v>8324</v>
      </c>
      <c r="S2417" s="15">
        <f t="shared" si="154"/>
        <v>41794.981122685182</v>
      </c>
      <c r="T2417" s="15">
        <f t="shared" si="155"/>
        <v>41854.708333333336</v>
      </c>
    </row>
    <row r="2418" spans="1:20" ht="64" x14ac:dyDescent="0.2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 s="17">
        <f t="shared" si="152"/>
        <v>103</v>
      </c>
      <c r="P2418">
        <f t="shared" si="153"/>
        <v>80.180000000000007</v>
      </c>
      <c r="Q2418" s="12" t="s">
        <v>8323</v>
      </c>
      <c r="R2418" t="s">
        <v>8344</v>
      </c>
      <c r="S2418" s="15">
        <f t="shared" si="154"/>
        <v>42343.998043981483</v>
      </c>
      <c r="T2418" s="15">
        <f t="shared" si="155"/>
        <v>42386.875</v>
      </c>
    </row>
    <row r="2419" spans="1:20" ht="48" x14ac:dyDescent="0.2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 s="17">
        <f t="shared" si="152"/>
        <v>103</v>
      </c>
      <c r="P2419">
        <f t="shared" si="153"/>
        <v>132.44</v>
      </c>
      <c r="Q2419" s="12" t="s">
        <v>8323</v>
      </c>
      <c r="R2419" t="s">
        <v>8344</v>
      </c>
      <c r="S2419" s="15">
        <f t="shared" si="154"/>
        <v>40848.198333333334</v>
      </c>
      <c r="T2419" s="15">
        <f t="shared" si="155"/>
        <v>40908.239999999998</v>
      </c>
    </row>
    <row r="2420" spans="1:20" ht="48" x14ac:dyDescent="0.2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 s="17">
        <f t="shared" si="152"/>
        <v>103</v>
      </c>
      <c r="P2420">
        <f t="shared" si="153"/>
        <v>70.78</v>
      </c>
      <c r="Q2420" s="12" t="s">
        <v>8323</v>
      </c>
      <c r="R2420" t="s">
        <v>8344</v>
      </c>
      <c r="S2420" s="15">
        <f t="shared" si="154"/>
        <v>40845.14975694444</v>
      </c>
      <c r="T2420" s="15">
        <f t="shared" si="155"/>
        <v>40875.191423611112</v>
      </c>
    </row>
    <row r="2421" spans="1:20" ht="64" x14ac:dyDescent="0.2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 s="17">
        <f t="shared" si="152"/>
        <v>103</v>
      </c>
      <c r="P2421">
        <f t="shared" si="153"/>
        <v>44.61</v>
      </c>
      <c r="Q2421" s="12" t="s">
        <v>8323</v>
      </c>
      <c r="R2421" t="s">
        <v>8344</v>
      </c>
      <c r="S2421" s="15">
        <f t="shared" si="154"/>
        <v>40313.930543981485</v>
      </c>
      <c r="T2421" s="15">
        <f t="shared" si="155"/>
        <v>40364.166666666664</v>
      </c>
    </row>
    <row r="2422" spans="1:20" ht="48" x14ac:dyDescent="0.2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17">
        <f t="shared" si="152"/>
        <v>103</v>
      </c>
      <c r="P2422">
        <f t="shared" si="153"/>
        <v>24</v>
      </c>
      <c r="Q2422" s="12" t="s">
        <v>8323</v>
      </c>
      <c r="R2422" t="s">
        <v>8345</v>
      </c>
      <c r="S2422" s="15">
        <f t="shared" si="154"/>
        <v>42788.2502662037</v>
      </c>
      <c r="T2422" s="15">
        <f t="shared" si="155"/>
        <v>42818.208599537036</v>
      </c>
    </row>
    <row r="2423" spans="1:20" ht="32" x14ac:dyDescent="0.2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 s="17">
        <f t="shared" si="152"/>
        <v>103</v>
      </c>
      <c r="P2423">
        <f t="shared" si="153"/>
        <v>168.69</v>
      </c>
      <c r="Q2423" s="12" t="s">
        <v>8336</v>
      </c>
      <c r="R2423" t="s">
        <v>8337</v>
      </c>
      <c r="S2423" s="15">
        <f t="shared" si="154"/>
        <v>42052.7815162037</v>
      </c>
      <c r="T2423" s="15">
        <f t="shared" si="155"/>
        <v>42082.739849537036</v>
      </c>
    </row>
    <row r="2424" spans="1:20" ht="48" x14ac:dyDescent="0.2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 s="17">
        <f t="shared" si="152"/>
        <v>103</v>
      </c>
      <c r="P2424">
        <f t="shared" si="153"/>
        <v>47.13</v>
      </c>
      <c r="Q2424" s="12" t="s">
        <v>8336</v>
      </c>
      <c r="R2424" t="s">
        <v>8337</v>
      </c>
      <c r="S2424" s="15">
        <f t="shared" si="154"/>
        <v>42571.167465277773</v>
      </c>
      <c r="T2424" s="15">
        <f t="shared" si="155"/>
        <v>42611.167465277773</v>
      </c>
    </row>
    <row r="2425" spans="1:20" ht="48" x14ac:dyDescent="0.2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 s="17">
        <f t="shared" si="152"/>
        <v>103</v>
      </c>
      <c r="P2425">
        <f t="shared" si="153"/>
        <v>73.569999999999993</v>
      </c>
      <c r="Q2425" s="12" t="s">
        <v>8323</v>
      </c>
      <c r="R2425" t="s">
        <v>8324</v>
      </c>
      <c r="S2425" s="15">
        <f t="shared" si="154"/>
        <v>41026.996099537035</v>
      </c>
      <c r="T2425" s="15">
        <f t="shared" si="155"/>
        <v>41041.996099537035</v>
      </c>
    </row>
    <row r="2426" spans="1:20" ht="16" x14ac:dyDescent="0.2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 s="17">
        <f t="shared" si="152"/>
        <v>103</v>
      </c>
      <c r="P2426">
        <f t="shared" si="153"/>
        <v>56.36</v>
      </c>
      <c r="Q2426" s="12" t="s">
        <v>8323</v>
      </c>
      <c r="R2426" t="s">
        <v>8327</v>
      </c>
      <c r="S2426" s="15">
        <f t="shared" si="154"/>
        <v>40960.861562500002</v>
      </c>
      <c r="T2426" s="15">
        <f t="shared" si="155"/>
        <v>40976.207638888889</v>
      </c>
    </row>
    <row r="2427" spans="1:20" ht="32" x14ac:dyDescent="0.2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 s="17">
        <f t="shared" si="152"/>
        <v>103</v>
      </c>
      <c r="P2427">
        <f t="shared" si="153"/>
        <v>77.349999999999994</v>
      </c>
      <c r="Q2427" s="12" t="s">
        <v>8323</v>
      </c>
      <c r="R2427" t="s">
        <v>8327</v>
      </c>
      <c r="S2427" s="15">
        <f t="shared" si="154"/>
        <v>41371.648078703707</v>
      </c>
      <c r="T2427" s="15">
        <f t="shared" si="155"/>
        <v>41401.648078703707</v>
      </c>
    </row>
    <row r="2428" spans="1:20" ht="48" x14ac:dyDescent="0.2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 s="17">
        <f t="shared" si="152"/>
        <v>103</v>
      </c>
      <c r="P2428">
        <f t="shared" si="153"/>
        <v>227.85</v>
      </c>
      <c r="Q2428" s="12" t="s">
        <v>8317</v>
      </c>
      <c r="R2428" t="s">
        <v>8347</v>
      </c>
      <c r="S2428" s="15">
        <f t="shared" si="154"/>
        <v>42081.903587962966</v>
      </c>
      <c r="T2428" s="15">
        <f t="shared" si="155"/>
        <v>42111</v>
      </c>
    </row>
    <row r="2429" spans="1:20" ht="32" x14ac:dyDescent="0.2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 s="17">
        <f t="shared" si="152"/>
        <v>103</v>
      </c>
      <c r="P2429">
        <f t="shared" si="153"/>
        <v>205</v>
      </c>
      <c r="Q2429" s="12" t="s">
        <v>8317</v>
      </c>
      <c r="R2429" t="s">
        <v>8347</v>
      </c>
      <c r="S2429" s="15">
        <f t="shared" si="154"/>
        <v>42466.826180555552</v>
      </c>
      <c r="T2429" s="15">
        <f t="shared" si="155"/>
        <v>42496.826180555552</v>
      </c>
    </row>
    <row r="2430" spans="1:20" ht="32" x14ac:dyDescent="0.2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17">
        <f t="shared" si="152"/>
        <v>103</v>
      </c>
      <c r="P2430">
        <f t="shared" si="153"/>
        <v>68.010000000000005</v>
      </c>
      <c r="Q2430" s="12" t="s">
        <v>8323</v>
      </c>
      <c r="R2430" t="s">
        <v>8324</v>
      </c>
      <c r="S2430" s="15">
        <f t="shared" si="154"/>
        <v>42515.71775462963</v>
      </c>
      <c r="T2430" s="15">
        <f t="shared" si="155"/>
        <v>42546.165972222225</v>
      </c>
    </row>
    <row r="2431" spans="1:20" ht="48" x14ac:dyDescent="0.2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 s="17">
        <f t="shared" si="152"/>
        <v>103</v>
      </c>
      <c r="P2431">
        <f t="shared" si="153"/>
        <v>65.38</v>
      </c>
      <c r="Q2431" s="12" t="s">
        <v>8323</v>
      </c>
      <c r="R2431" t="s">
        <v>8324</v>
      </c>
      <c r="S2431" s="15">
        <f t="shared" si="154"/>
        <v>42465.542905092589</v>
      </c>
      <c r="T2431" s="15">
        <f t="shared" si="155"/>
        <v>42495.542905092589</v>
      </c>
    </row>
    <row r="2432" spans="1:20" ht="48" x14ac:dyDescent="0.2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 s="17">
        <f t="shared" si="152"/>
        <v>103</v>
      </c>
      <c r="P2432">
        <f t="shared" si="153"/>
        <v>33.24</v>
      </c>
      <c r="Q2432" s="12" t="s">
        <v>8323</v>
      </c>
      <c r="R2432" t="s">
        <v>8328</v>
      </c>
      <c r="S2432" s="15">
        <f t="shared" si="154"/>
        <v>40997.257222222222</v>
      </c>
      <c r="T2432" s="15">
        <f t="shared" si="155"/>
        <v>41015.257222222222</v>
      </c>
    </row>
    <row r="2433" spans="1:20" ht="48" x14ac:dyDescent="0.2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 s="17">
        <f t="shared" si="152"/>
        <v>103</v>
      </c>
      <c r="P2433">
        <f t="shared" si="153"/>
        <v>148.08000000000001</v>
      </c>
      <c r="Q2433" s="12" t="s">
        <v>8331</v>
      </c>
      <c r="R2433" t="s">
        <v>8349</v>
      </c>
      <c r="S2433" s="15">
        <f t="shared" si="154"/>
        <v>42776.082349537035</v>
      </c>
      <c r="T2433" s="15">
        <f t="shared" si="155"/>
        <v>42806.082349537035</v>
      </c>
    </row>
    <row r="2434" spans="1:20" ht="32" x14ac:dyDescent="0.2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 s="17">
        <f t="shared" si="152"/>
        <v>103</v>
      </c>
      <c r="P2434">
        <f t="shared" si="153"/>
        <v>40.08</v>
      </c>
      <c r="Q2434" s="12" t="s">
        <v>8323</v>
      </c>
      <c r="R2434" t="s">
        <v>8327</v>
      </c>
      <c r="S2434" s="15">
        <f t="shared" si="154"/>
        <v>41004.72619212963</v>
      </c>
      <c r="T2434" s="15">
        <f t="shared" si="155"/>
        <v>41034.72619212963</v>
      </c>
    </row>
    <row r="2435" spans="1:20" ht="48" x14ac:dyDescent="0.2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 s="17">
        <f t="shared" si="152"/>
        <v>103</v>
      </c>
      <c r="P2435">
        <f t="shared" si="153"/>
        <v>28.66</v>
      </c>
      <c r="Q2435" s="12" t="s">
        <v>8323</v>
      </c>
      <c r="R2435" t="s">
        <v>8327</v>
      </c>
      <c r="S2435" s="15">
        <f t="shared" si="154"/>
        <v>41023.07471064815</v>
      </c>
      <c r="T2435" s="15">
        <f t="shared" si="155"/>
        <v>41053.07471064815</v>
      </c>
    </row>
    <row r="2436" spans="1:20" ht="48" x14ac:dyDescent="0.2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 s="17">
        <f t="shared" si="152"/>
        <v>103</v>
      </c>
      <c r="P2436">
        <f t="shared" si="153"/>
        <v>50.37</v>
      </c>
      <c r="Q2436" s="12" t="s">
        <v>8323</v>
      </c>
      <c r="R2436" t="s">
        <v>8327</v>
      </c>
      <c r="S2436" s="15">
        <f t="shared" si="154"/>
        <v>40793.998599537037</v>
      </c>
      <c r="T2436" s="15">
        <f t="shared" si="155"/>
        <v>40828.998599537037</v>
      </c>
    </row>
    <row r="2437" spans="1:20" ht="48" x14ac:dyDescent="0.2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 s="17">
        <f t="shared" si="152"/>
        <v>103</v>
      </c>
      <c r="P2437">
        <f t="shared" si="153"/>
        <v>51.6</v>
      </c>
      <c r="Q2437" s="12" t="s">
        <v>8323</v>
      </c>
      <c r="R2437" t="s">
        <v>8327</v>
      </c>
      <c r="S2437" s="15">
        <f t="shared" si="154"/>
        <v>40542.839282407411</v>
      </c>
      <c r="T2437" s="15">
        <f t="shared" si="155"/>
        <v>40559.07708333333</v>
      </c>
    </row>
    <row r="2438" spans="1:20" ht="48" x14ac:dyDescent="0.2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 s="17">
        <f t="shared" si="152"/>
        <v>103</v>
      </c>
      <c r="P2438">
        <f t="shared" si="153"/>
        <v>95.74</v>
      </c>
      <c r="Q2438" s="12" t="s">
        <v>8323</v>
      </c>
      <c r="R2438" t="s">
        <v>8352</v>
      </c>
      <c r="S2438" s="15">
        <f t="shared" si="154"/>
        <v>40785.675011574072</v>
      </c>
      <c r="T2438" s="15">
        <f t="shared" si="155"/>
        <v>40845.675011574072</v>
      </c>
    </row>
    <row r="2439" spans="1:20" ht="48" x14ac:dyDescent="0.2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 s="17">
        <f t="shared" si="152"/>
        <v>103</v>
      </c>
      <c r="P2439">
        <f t="shared" si="153"/>
        <v>43.62</v>
      </c>
      <c r="Q2439" s="12" t="s">
        <v>8323</v>
      </c>
      <c r="R2439" t="s">
        <v>8352</v>
      </c>
      <c r="S2439" s="15">
        <f t="shared" si="154"/>
        <v>41390.757754629631</v>
      </c>
      <c r="T2439" s="15">
        <f t="shared" si="155"/>
        <v>41425.708333333336</v>
      </c>
    </row>
    <row r="2440" spans="1:20" ht="48" x14ac:dyDescent="0.2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17">
        <f t="shared" si="152"/>
        <v>103</v>
      </c>
      <c r="P2440">
        <f t="shared" si="153"/>
        <v>67.42</v>
      </c>
      <c r="Q2440" s="12" t="s">
        <v>8323</v>
      </c>
      <c r="R2440" t="s">
        <v>8352</v>
      </c>
      <c r="S2440" s="15">
        <f t="shared" si="154"/>
        <v>40961.252141203702</v>
      </c>
      <c r="T2440" s="15">
        <f t="shared" si="155"/>
        <v>40989.866666666669</v>
      </c>
    </row>
    <row r="2441" spans="1:20" ht="48" x14ac:dyDescent="0.2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 s="17">
        <f t="shared" si="152"/>
        <v>103</v>
      </c>
      <c r="P2441">
        <f t="shared" si="153"/>
        <v>85.75</v>
      </c>
      <c r="Q2441" s="12" t="s">
        <v>8317</v>
      </c>
      <c r="R2441" t="s">
        <v>8354</v>
      </c>
      <c r="S2441" s="15">
        <f t="shared" si="154"/>
        <v>41542.958449074074</v>
      </c>
      <c r="T2441" s="15">
        <f t="shared" si="155"/>
        <v>41572.958449074074</v>
      </c>
    </row>
    <row r="2442" spans="1:20" ht="48" x14ac:dyDescent="0.2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 s="17">
        <f t="shared" si="152"/>
        <v>103</v>
      </c>
      <c r="P2442">
        <f t="shared" si="153"/>
        <v>174.04</v>
      </c>
      <c r="Q2442" s="12" t="s">
        <v>8317</v>
      </c>
      <c r="R2442" t="s">
        <v>8354</v>
      </c>
      <c r="S2442" s="15">
        <f t="shared" si="154"/>
        <v>42313.02542824074</v>
      </c>
      <c r="T2442" s="15">
        <f t="shared" si="155"/>
        <v>42347.290972222225</v>
      </c>
    </row>
    <row r="2443" spans="1:20" ht="32" x14ac:dyDescent="0.2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 s="17">
        <f t="shared" si="152"/>
        <v>103</v>
      </c>
      <c r="P2443">
        <f t="shared" si="153"/>
        <v>18.239999999999998</v>
      </c>
      <c r="Q2443" s="12" t="s">
        <v>8317</v>
      </c>
      <c r="R2443" t="s">
        <v>8347</v>
      </c>
      <c r="S2443" s="15">
        <f t="shared" si="154"/>
        <v>42045.031851851847</v>
      </c>
      <c r="T2443" s="15">
        <f t="shared" si="155"/>
        <v>42074.99018518519</v>
      </c>
    </row>
    <row r="2444" spans="1:20" ht="48" x14ac:dyDescent="0.2">
      <c r="A2444">
        <v>2889</v>
      </c>
      <c r="B2444" s="3" t="s">
        <v>2889</v>
      </c>
      <c r="C2444" s="3" t="s">
        <v>6999</v>
      </c>
      <c r="D2444" s="6">
        <v>3000</v>
      </c>
      <c r="E2444" s="8">
        <v>1142</v>
      </c>
      <c r="F2444" t="s">
        <v>8220</v>
      </c>
      <c r="G2444" t="s">
        <v>8223</v>
      </c>
      <c r="H2444" t="s">
        <v>8245</v>
      </c>
      <c r="I2444">
        <v>1409344985</v>
      </c>
      <c r="J2444">
        <v>1406752985</v>
      </c>
      <c r="K2444" t="b">
        <v>0</v>
      </c>
      <c r="L2444">
        <v>14</v>
      </c>
      <c r="M2444" t="b">
        <v>0</v>
      </c>
      <c r="N2444" t="s">
        <v>8269</v>
      </c>
      <c r="O2444" s="17">
        <f t="shared" si="152"/>
        <v>38</v>
      </c>
      <c r="P2444">
        <f t="shared" si="153"/>
        <v>81.569999999999993</v>
      </c>
      <c r="Q2444" s="12" t="s">
        <v>8315</v>
      </c>
      <c r="R2444" t="s">
        <v>8316</v>
      </c>
      <c r="S2444" s="15">
        <f t="shared" si="154"/>
        <v>41850.863252314812</v>
      </c>
      <c r="T2444" s="15">
        <f t="shared" si="155"/>
        <v>41880.863252314812</v>
      </c>
    </row>
    <row r="2445" spans="1:20" ht="64" x14ac:dyDescent="0.2">
      <c r="A2445">
        <v>4052</v>
      </c>
      <c r="B2445" s="3" t="s">
        <v>4048</v>
      </c>
      <c r="C2445" s="3" t="s">
        <v>8156</v>
      </c>
      <c r="D2445" s="6">
        <v>3000</v>
      </c>
      <c r="E2445" s="8">
        <v>1126</v>
      </c>
      <c r="F2445" t="s">
        <v>8220</v>
      </c>
      <c r="G2445" t="s">
        <v>8223</v>
      </c>
      <c r="H2445" t="s">
        <v>8245</v>
      </c>
      <c r="I2445">
        <v>1413234316</v>
      </c>
      <c r="J2445">
        <v>1408050316</v>
      </c>
      <c r="K2445" t="b">
        <v>0</v>
      </c>
      <c r="L2445">
        <v>13</v>
      </c>
      <c r="M2445" t="b">
        <v>0</v>
      </c>
      <c r="N2445" t="s">
        <v>8269</v>
      </c>
      <c r="O2445" s="17">
        <f t="shared" si="152"/>
        <v>38</v>
      </c>
      <c r="P2445">
        <f t="shared" si="153"/>
        <v>86.62</v>
      </c>
      <c r="Q2445" s="12" t="s">
        <v>8315</v>
      </c>
      <c r="R2445" t="s">
        <v>8316</v>
      </c>
      <c r="S2445" s="15">
        <f t="shared" si="154"/>
        <v>41865.878657407404</v>
      </c>
      <c r="T2445" s="15">
        <f t="shared" si="155"/>
        <v>41925.878657407404</v>
      </c>
    </row>
    <row r="2446" spans="1:20" ht="64" x14ac:dyDescent="0.2">
      <c r="A2446">
        <v>3935</v>
      </c>
      <c r="B2446" s="3" t="s">
        <v>3932</v>
      </c>
      <c r="C2446" s="3" t="s">
        <v>8043</v>
      </c>
      <c r="D2446" s="6">
        <v>3000</v>
      </c>
      <c r="E2446" s="8">
        <v>1315</v>
      </c>
      <c r="F2446" t="s">
        <v>8220</v>
      </c>
      <c r="G2446" t="s">
        <v>8224</v>
      </c>
      <c r="H2446" t="s">
        <v>8246</v>
      </c>
      <c r="I2446">
        <v>1443973546</v>
      </c>
      <c r="J2446">
        <v>1438789546</v>
      </c>
      <c r="K2446" t="b">
        <v>0</v>
      </c>
      <c r="L2446">
        <v>23</v>
      </c>
      <c r="M2446" t="b">
        <v>0</v>
      </c>
      <c r="N2446" t="s">
        <v>8269</v>
      </c>
      <c r="O2446" s="17">
        <f t="shared" si="152"/>
        <v>44</v>
      </c>
      <c r="P2446">
        <f t="shared" si="153"/>
        <v>57.17</v>
      </c>
      <c r="Q2446" s="12" t="s">
        <v>8315</v>
      </c>
      <c r="R2446" t="s">
        <v>8316</v>
      </c>
      <c r="S2446" s="15">
        <f t="shared" si="154"/>
        <v>42221.656782407401</v>
      </c>
      <c r="T2446" s="15">
        <f t="shared" si="155"/>
        <v>42281.656782407401</v>
      </c>
    </row>
    <row r="2447" spans="1:20" ht="48" x14ac:dyDescent="0.2">
      <c r="A2447">
        <v>3902</v>
      </c>
      <c r="B2447" s="3" t="s">
        <v>3899</v>
      </c>
      <c r="C2447" s="3" t="s">
        <v>8010</v>
      </c>
      <c r="D2447" s="6">
        <v>3000</v>
      </c>
      <c r="E2447" s="8">
        <v>1465</v>
      </c>
      <c r="F2447" t="s">
        <v>8220</v>
      </c>
      <c r="G2447" t="s">
        <v>8224</v>
      </c>
      <c r="H2447" t="s">
        <v>8246</v>
      </c>
      <c r="I2447">
        <v>1479125642</v>
      </c>
      <c r="J2447">
        <v>1476962042</v>
      </c>
      <c r="K2447" t="b">
        <v>0</v>
      </c>
      <c r="L2447">
        <v>31</v>
      </c>
      <c r="M2447" t="b">
        <v>0</v>
      </c>
      <c r="N2447" t="s">
        <v>8269</v>
      </c>
      <c r="O2447" s="17">
        <f t="shared" si="152"/>
        <v>49</v>
      </c>
      <c r="P2447">
        <f t="shared" si="153"/>
        <v>47.26</v>
      </c>
      <c r="Q2447" s="12" t="s">
        <v>8315</v>
      </c>
      <c r="R2447" t="s">
        <v>8316</v>
      </c>
      <c r="S2447" s="15">
        <f t="shared" si="154"/>
        <v>42663.468078703707</v>
      </c>
      <c r="T2447" s="15">
        <f t="shared" si="155"/>
        <v>42688.509745370371</v>
      </c>
    </row>
    <row r="2448" spans="1:20" ht="48" x14ac:dyDescent="0.2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 s="17">
        <f t="shared" si="152"/>
        <v>103</v>
      </c>
      <c r="P2448">
        <f t="shared" si="153"/>
        <v>175.51</v>
      </c>
      <c r="Q2448" s="12" t="s">
        <v>8315</v>
      </c>
      <c r="R2448" t="s">
        <v>8357</v>
      </c>
      <c r="S2448" s="15">
        <f t="shared" si="154"/>
        <v>42103.556828703702</v>
      </c>
      <c r="T2448" s="15">
        <f t="shared" si="155"/>
        <v>42133.165972222225</v>
      </c>
    </row>
    <row r="2449" spans="1:20" ht="48" x14ac:dyDescent="0.2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17">
        <f t="shared" si="152"/>
        <v>103</v>
      </c>
      <c r="P2449">
        <f t="shared" si="153"/>
        <v>47.57</v>
      </c>
      <c r="Q2449" s="12" t="s">
        <v>8315</v>
      </c>
      <c r="R2449" t="s">
        <v>8357</v>
      </c>
      <c r="S2449" s="15">
        <f t="shared" si="154"/>
        <v>42495.956631944442</v>
      </c>
      <c r="T2449" s="15">
        <f t="shared" si="155"/>
        <v>42525.956631944442</v>
      </c>
    </row>
    <row r="2450" spans="1:20" ht="48" x14ac:dyDescent="0.2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 s="17">
        <f t="shared" si="152"/>
        <v>103</v>
      </c>
      <c r="P2450">
        <f t="shared" si="153"/>
        <v>329.2</v>
      </c>
      <c r="Q2450" s="12" t="s">
        <v>8315</v>
      </c>
      <c r="R2450" t="s">
        <v>8357</v>
      </c>
      <c r="S2450" s="15">
        <f t="shared" si="154"/>
        <v>41845.809166666666</v>
      </c>
      <c r="T2450" s="15">
        <f t="shared" si="155"/>
        <v>41879.041666666664</v>
      </c>
    </row>
    <row r="2451" spans="1:20" ht="48" x14ac:dyDescent="0.2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 s="17">
        <f t="shared" si="152"/>
        <v>103</v>
      </c>
      <c r="P2451">
        <f t="shared" si="153"/>
        <v>94.41</v>
      </c>
      <c r="Q2451" s="12" t="s">
        <v>8315</v>
      </c>
      <c r="R2451" t="s">
        <v>8355</v>
      </c>
      <c r="S2451" s="15">
        <f t="shared" si="154"/>
        <v>42740.837152777778</v>
      </c>
      <c r="T2451" s="15">
        <f t="shared" si="155"/>
        <v>42762.837152777778</v>
      </c>
    </row>
    <row r="2452" spans="1:20" ht="48" x14ac:dyDescent="0.2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 s="17">
        <f t="shared" si="152"/>
        <v>103</v>
      </c>
      <c r="P2452">
        <f t="shared" si="153"/>
        <v>118.97</v>
      </c>
      <c r="Q2452" s="12" t="s">
        <v>8315</v>
      </c>
      <c r="R2452" t="s">
        <v>8355</v>
      </c>
      <c r="S2452" s="15">
        <f t="shared" si="154"/>
        <v>41778.193622685183</v>
      </c>
      <c r="T2452" s="15">
        <f t="shared" si="155"/>
        <v>41806.184027777781</v>
      </c>
    </row>
    <row r="2453" spans="1:20" ht="48" x14ac:dyDescent="0.2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 s="17">
        <f t="shared" si="152"/>
        <v>103</v>
      </c>
      <c r="P2453">
        <f t="shared" si="153"/>
        <v>87.7</v>
      </c>
      <c r="Q2453" s="12" t="s">
        <v>8315</v>
      </c>
      <c r="R2453" t="s">
        <v>8355</v>
      </c>
      <c r="S2453" s="15">
        <f t="shared" si="154"/>
        <v>41785.72729166667</v>
      </c>
      <c r="T2453" s="15">
        <f t="shared" si="155"/>
        <v>41801.166666666664</v>
      </c>
    </row>
    <row r="2454" spans="1:20" ht="48" x14ac:dyDescent="0.2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 s="17">
        <f t="shared" ref="O2454:O2517" si="156">ROUND(E2454/D2454*100,0)</f>
        <v>103</v>
      </c>
      <c r="P2454">
        <f t="shared" ref="P2454:P2517" si="157">IFERROR(ROUND(E2454/L2454, 2), 0)</f>
        <v>242.28</v>
      </c>
      <c r="Q2454" s="12" t="s">
        <v>8315</v>
      </c>
      <c r="R2454" t="s">
        <v>8355</v>
      </c>
      <c r="S2454" s="15">
        <f t="shared" ref="S2454:S2517" si="158">(((J2454/60/60/24)+DATE(1970,1,1)))</f>
        <v>41778.548055555555</v>
      </c>
      <c r="T2454" s="15">
        <f t="shared" ref="T2454:T2517" si="159">(((I2454/60/60/24)+DATE(1970,1,1)))</f>
        <v>41838.548055555555</v>
      </c>
    </row>
    <row r="2455" spans="1:20" ht="48" x14ac:dyDescent="0.2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 s="17">
        <f t="shared" si="156"/>
        <v>103</v>
      </c>
      <c r="P2455">
        <f t="shared" si="157"/>
        <v>120.17</v>
      </c>
      <c r="Q2455" s="12" t="s">
        <v>8315</v>
      </c>
      <c r="R2455" t="s">
        <v>8355</v>
      </c>
      <c r="S2455" s="15">
        <f t="shared" si="158"/>
        <v>42121.675763888896</v>
      </c>
      <c r="T2455" s="15">
        <f t="shared" si="159"/>
        <v>42166.675763888896</v>
      </c>
    </row>
    <row r="2456" spans="1:20" ht="32" x14ac:dyDescent="0.2">
      <c r="A2456">
        <v>2830</v>
      </c>
      <c r="B2456" s="3" t="s">
        <v>2830</v>
      </c>
      <c r="C2456" s="3" t="s">
        <v>6940</v>
      </c>
      <c r="D2456" s="6">
        <v>3000</v>
      </c>
      <c r="E2456" s="8">
        <v>3000</v>
      </c>
      <c r="F2456" t="s">
        <v>8218</v>
      </c>
      <c r="G2456" t="s">
        <v>8223</v>
      </c>
      <c r="H2456" t="s">
        <v>8245</v>
      </c>
      <c r="I2456">
        <v>1399867140</v>
      </c>
      <c r="J2456">
        <v>1398802148</v>
      </c>
      <c r="K2456" t="b">
        <v>0</v>
      </c>
      <c r="L2456">
        <v>11</v>
      </c>
      <c r="M2456" t="b">
        <v>1</v>
      </c>
      <c r="N2456" t="s">
        <v>8269</v>
      </c>
      <c r="O2456" s="17">
        <f t="shared" si="156"/>
        <v>100</v>
      </c>
      <c r="P2456">
        <f t="shared" si="157"/>
        <v>272.73</v>
      </c>
      <c r="Q2456" s="12" t="s">
        <v>8315</v>
      </c>
      <c r="R2456" t="s">
        <v>8316</v>
      </c>
      <c r="S2456" s="15">
        <f t="shared" si="158"/>
        <v>41758.839675925927</v>
      </c>
      <c r="T2456" s="15">
        <f t="shared" si="159"/>
        <v>41771.165972222225</v>
      </c>
    </row>
    <row r="2457" spans="1:20" ht="48" x14ac:dyDescent="0.2">
      <c r="A2457">
        <v>3375</v>
      </c>
      <c r="B2457" s="3" t="s">
        <v>3374</v>
      </c>
      <c r="C2457" s="3" t="s">
        <v>7485</v>
      </c>
      <c r="D2457" s="6">
        <v>3000</v>
      </c>
      <c r="E2457" s="8">
        <v>3000</v>
      </c>
      <c r="F2457" t="s">
        <v>8218</v>
      </c>
      <c r="G2457" t="s">
        <v>8224</v>
      </c>
      <c r="H2457" t="s">
        <v>8246</v>
      </c>
      <c r="I2457">
        <v>1400423973</v>
      </c>
      <c r="J2457">
        <v>1399387173</v>
      </c>
      <c r="K2457" t="b">
        <v>0</v>
      </c>
      <c r="L2457">
        <v>17</v>
      </c>
      <c r="M2457" t="b">
        <v>1</v>
      </c>
      <c r="N2457" t="s">
        <v>8269</v>
      </c>
      <c r="O2457" s="17">
        <f t="shared" si="156"/>
        <v>100</v>
      </c>
      <c r="P2457">
        <f t="shared" si="157"/>
        <v>176.47</v>
      </c>
      <c r="Q2457" s="12" t="s">
        <v>8315</v>
      </c>
      <c r="R2457" t="s">
        <v>8316</v>
      </c>
      <c r="S2457" s="15">
        <f t="shared" si="158"/>
        <v>41765.610798611109</v>
      </c>
      <c r="T2457" s="15">
        <f t="shared" si="159"/>
        <v>41777.610798611109</v>
      </c>
    </row>
    <row r="2458" spans="1:20" ht="48" x14ac:dyDescent="0.2">
      <c r="A2458">
        <v>3412</v>
      </c>
      <c r="B2458" s="3" t="s">
        <v>3411</v>
      </c>
      <c r="C2458" s="3" t="s">
        <v>7522</v>
      </c>
      <c r="D2458" s="6">
        <v>3000</v>
      </c>
      <c r="E2458" s="8">
        <v>3000</v>
      </c>
      <c r="F2458" t="s">
        <v>8218</v>
      </c>
      <c r="G2458" t="s">
        <v>8224</v>
      </c>
      <c r="H2458" t="s">
        <v>8246</v>
      </c>
      <c r="I2458">
        <v>1411858862</v>
      </c>
      <c r="J2458">
        <v>1409266862</v>
      </c>
      <c r="K2458" t="b">
        <v>0</v>
      </c>
      <c r="L2458">
        <v>26</v>
      </c>
      <c r="M2458" t="b">
        <v>1</v>
      </c>
      <c r="N2458" t="s">
        <v>8269</v>
      </c>
      <c r="O2458" s="17">
        <f t="shared" si="156"/>
        <v>100</v>
      </c>
      <c r="P2458">
        <f t="shared" si="157"/>
        <v>115.38</v>
      </c>
      <c r="Q2458" s="12" t="s">
        <v>8315</v>
      </c>
      <c r="R2458" t="s">
        <v>8316</v>
      </c>
      <c r="S2458" s="15">
        <f t="shared" si="158"/>
        <v>41879.959050925929</v>
      </c>
      <c r="T2458" s="15">
        <f t="shared" si="159"/>
        <v>41909.959050925929</v>
      </c>
    </row>
    <row r="2459" spans="1:20" ht="32" x14ac:dyDescent="0.2">
      <c r="A2459">
        <v>2789</v>
      </c>
      <c r="B2459" s="3" t="s">
        <v>2789</v>
      </c>
      <c r="C2459" s="3" t="s">
        <v>6899</v>
      </c>
      <c r="D2459" s="6">
        <v>3000</v>
      </c>
      <c r="E2459" s="8">
        <v>3035</v>
      </c>
      <c r="F2459" t="s">
        <v>8218</v>
      </c>
      <c r="G2459" t="s">
        <v>8223</v>
      </c>
      <c r="H2459" t="s">
        <v>8245</v>
      </c>
      <c r="I2459">
        <v>1426132800</v>
      </c>
      <c r="J2459">
        <v>1424477934</v>
      </c>
      <c r="K2459" t="b">
        <v>0</v>
      </c>
      <c r="L2459">
        <v>24</v>
      </c>
      <c r="M2459" t="b">
        <v>1</v>
      </c>
      <c r="N2459" t="s">
        <v>8269</v>
      </c>
      <c r="O2459" s="17">
        <f t="shared" si="156"/>
        <v>101</v>
      </c>
      <c r="P2459">
        <f t="shared" si="157"/>
        <v>126.46</v>
      </c>
      <c r="Q2459" s="12" t="s">
        <v>8315</v>
      </c>
      <c r="R2459" t="s">
        <v>8316</v>
      </c>
      <c r="S2459" s="15">
        <f t="shared" si="158"/>
        <v>42056.013124999998</v>
      </c>
      <c r="T2459" s="15">
        <f t="shared" si="159"/>
        <v>42075.166666666672</v>
      </c>
    </row>
    <row r="2460" spans="1:20" ht="48" x14ac:dyDescent="0.2">
      <c r="A2460">
        <v>3174</v>
      </c>
      <c r="B2460" s="3" t="s">
        <v>3174</v>
      </c>
      <c r="C2460" s="3" t="s">
        <v>7284</v>
      </c>
      <c r="D2460" s="6">
        <v>3000</v>
      </c>
      <c r="E2460" s="8">
        <v>3034</v>
      </c>
      <c r="F2460" t="s">
        <v>8218</v>
      </c>
      <c r="G2460" t="s">
        <v>8223</v>
      </c>
      <c r="H2460" t="s">
        <v>8245</v>
      </c>
      <c r="I2460">
        <v>1408999508</v>
      </c>
      <c r="J2460">
        <v>1407789908</v>
      </c>
      <c r="K2460" t="b">
        <v>1</v>
      </c>
      <c r="L2460">
        <v>23</v>
      </c>
      <c r="M2460" t="b">
        <v>1</v>
      </c>
      <c r="N2460" t="s">
        <v>8269</v>
      </c>
      <c r="O2460" s="17">
        <f t="shared" si="156"/>
        <v>101</v>
      </c>
      <c r="P2460">
        <f t="shared" si="157"/>
        <v>131.91</v>
      </c>
      <c r="Q2460" s="12" t="s">
        <v>8315</v>
      </c>
      <c r="R2460" t="s">
        <v>8316</v>
      </c>
      <c r="S2460" s="15">
        <f t="shared" si="158"/>
        <v>41862.864675925928</v>
      </c>
      <c r="T2460" s="15">
        <f t="shared" si="159"/>
        <v>41876.864675925928</v>
      </c>
    </row>
    <row r="2461" spans="1:20" ht="48" x14ac:dyDescent="0.2">
      <c r="A2461">
        <v>3240</v>
      </c>
      <c r="B2461" s="3" t="s">
        <v>3240</v>
      </c>
      <c r="C2461" s="3" t="s">
        <v>7350</v>
      </c>
      <c r="D2461" s="6">
        <v>3000</v>
      </c>
      <c r="E2461" s="8">
        <v>3017</v>
      </c>
      <c r="F2461" t="s">
        <v>8218</v>
      </c>
      <c r="G2461" t="s">
        <v>8224</v>
      </c>
      <c r="H2461" t="s">
        <v>8246</v>
      </c>
      <c r="I2461">
        <v>1487286000</v>
      </c>
      <c r="J2461">
        <v>1484843948</v>
      </c>
      <c r="K2461" t="b">
        <v>0</v>
      </c>
      <c r="L2461">
        <v>34</v>
      </c>
      <c r="M2461" t="b">
        <v>1</v>
      </c>
      <c r="N2461" t="s">
        <v>8269</v>
      </c>
      <c r="O2461" s="17">
        <f t="shared" si="156"/>
        <v>101</v>
      </c>
      <c r="P2461">
        <f t="shared" si="157"/>
        <v>88.74</v>
      </c>
      <c r="Q2461" s="12" t="s">
        <v>8315</v>
      </c>
      <c r="R2461" t="s">
        <v>8316</v>
      </c>
      <c r="S2461" s="15">
        <f t="shared" si="158"/>
        <v>42754.693842592591</v>
      </c>
      <c r="T2461" s="15">
        <f t="shared" si="159"/>
        <v>42782.958333333328</v>
      </c>
    </row>
    <row r="2462" spans="1:20" ht="48" x14ac:dyDescent="0.2">
      <c r="A2462">
        <v>3437</v>
      </c>
      <c r="B2462" s="3" t="s">
        <v>3436</v>
      </c>
      <c r="C2462" s="3" t="s">
        <v>7547</v>
      </c>
      <c r="D2462" s="6">
        <v>3000</v>
      </c>
      <c r="E2462" s="8">
        <v>3030</v>
      </c>
      <c r="F2462" t="s">
        <v>8218</v>
      </c>
      <c r="G2462" t="s">
        <v>8223</v>
      </c>
      <c r="H2462" t="s">
        <v>8245</v>
      </c>
      <c r="I2462">
        <v>1440003820</v>
      </c>
      <c r="J2462">
        <v>1437411820</v>
      </c>
      <c r="K2462" t="b">
        <v>0</v>
      </c>
      <c r="L2462">
        <v>36</v>
      </c>
      <c r="M2462" t="b">
        <v>1</v>
      </c>
      <c r="N2462" t="s">
        <v>8269</v>
      </c>
      <c r="O2462" s="17">
        <f t="shared" si="156"/>
        <v>101</v>
      </c>
      <c r="P2462">
        <f t="shared" si="157"/>
        <v>84.17</v>
      </c>
      <c r="Q2462" s="12" t="s">
        <v>8315</v>
      </c>
      <c r="R2462" t="s">
        <v>8316</v>
      </c>
      <c r="S2462" s="15">
        <f t="shared" si="158"/>
        <v>42205.710879629631</v>
      </c>
      <c r="T2462" s="15">
        <f t="shared" si="159"/>
        <v>42235.710879629631</v>
      </c>
    </row>
    <row r="2463" spans="1:20" ht="16" x14ac:dyDescent="0.2">
      <c r="A2463">
        <v>3467</v>
      </c>
      <c r="B2463" s="3" t="s">
        <v>3466</v>
      </c>
      <c r="C2463" s="3" t="s">
        <v>7577</v>
      </c>
      <c r="D2463" s="6">
        <v>3000</v>
      </c>
      <c r="E2463" s="8">
        <v>3030</v>
      </c>
      <c r="F2463" t="s">
        <v>8218</v>
      </c>
      <c r="G2463" t="s">
        <v>8223</v>
      </c>
      <c r="H2463" t="s">
        <v>8245</v>
      </c>
      <c r="I2463">
        <v>1426864032</v>
      </c>
      <c r="J2463">
        <v>1424275632</v>
      </c>
      <c r="K2463" t="b">
        <v>0</v>
      </c>
      <c r="L2463">
        <v>47</v>
      </c>
      <c r="M2463" t="b">
        <v>1</v>
      </c>
      <c r="N2463" t="s">
        <v>8269</v>
      </c>
      <c r="O2463" s="17">
        <f t="shared" si="156"/>
        <v>101</v>
      </c>
      <c r="P2463">
        <f t="shared" si="157"/>
        <v>64.47</v>
      </c>
      <c r="Q2463" s="12" t="s">
        <v>8315</v>
      </c>
      <c r="R2463" t="s">
        <v>8316</v>
      </c>
      <c r="S2463" s="15">
        <f t="shared" si="158"/>
        <v>42053.671666666662</v>
      </c>
      <c r="T2463" s="15">
        <f t="shared" si="159"/>
        <v>42083.630000000005</v>
      </c>
    </row>
    <row r="2464" spans="1:20" ht="48" x14ac:dyDescent="0.2">
      <c r="A2464">
        <v>2802</v>
      </c>
      <c r="B2464" s="3" t="s">
        <v>2802</v>
      </c>
      <c r="C2464" s="3" t="s">
        <v>6912</v>
      </c>
      <c r="D2464" s="6">
        <v>3000</v>
      </c>
      <c r="E2464" s="8">
        <v>3055</v>
      </c>
      <c r="F2464" t="s">
        <v>8218</v>
      </c>
      <c r="G2464" t="s">
        <v>8224</v>
      </c>
      <c r="H2464" t="s">
        <v>8246</v>
      </c>
      <c r="I2464">
        <v>1438875107</v>
      </c>
      <c r="J2464">
        <v>1436283107</v>
      </c>
      <c r="K2464" t="b">
        <v>0</v>
      </c>
      <c r="L2464">
        <v>90</v>
      </c>
      <c r="M2464" t="b">
        <v>1</v>
      </c>
      <c r="N2464" t="s">
        <v>8269</v>
      </c>
      <c r="O2464" s="17">
        <f t="shared" si="156"/>
        <v>102</v>
      </c>
      <c r="P2464">
        <f t="shared" si="157"/>
        <v>33.94</v>
      </c>
      <c r="Q2464" s="12" t="s">
        <v>8315</v>
      </c>
      <c r="R2464" t="s">
        <v>8316</v>
      </c>
      <c r="S2464" s="15">
        <f t="shared" si="158"/>
        <v>42192.64707175926</v>
      </c>
      <c r="T2464" s="15">
        <f t="shared" si="159"/>
        <v>42222.64707175926</v>
      </c>
    </row>
    <row r="2465" spans="1:20" ht="48" x14ac:dyDescent="0.2">
      <c r="A2465">
        <v>3284</v>
      </c>
      <c r="B2465" s="3" t="s">
        <v>3284</v>
      </c>
      <c r="C2465" s="3" t="s">
        <v>7394</v>
      </c>
      <c r="D2465" s="6">
        <v>3000</v>
      </c>
      <c r="E2465" s="8">
        <v>3048</v>
      </c>
      <c r="F2465" t="s">
        <v>8218</v>
      </c>
      <c r="G2465" t="s">
        <v>8223</v>
      </c>
      <c r="H2465" t="s">
        <v>8245</v>
      </c>
      <c r="I2465">
        <v>1454047140</v>
      </c>
      <c r="J2465">
        <v>1452546853</v>
      </c>
      <c r="K2465" t="b">
        <v>0</v>
      </c>
      <c r="L2465">
        <v>15</v>
      </c>
      <c r="M2465" t="b">
        <v>1</v>
      </c>
      <c r="N2465" t="s">
        <v>8269</v>
      </c>
      <c r="O2465" s="17">
        <f t="shared" si="156"/>
        <v>102</v>
      </c>
      <c r="P2465">
        <f t="shared" si="157"/>
        <v>203.2</v>
      </c>
      <c r="Q2465" s="12" t="s">
        <v>8315</v>
      </c>
      <c r="R2465" t="s">
        <v>8316</v>
      </c>
      <c r="S2465" s="15">
        <f t="shared" si="158"/>
        <v>42380.884872685187</v>
      </c>
      <c r="T2465" s="15">
        <f t="shared" si="159"/>
        <v>42398.249305555553</v>
      </c>
    </row>
    <row r="2466" spans="1:20" ht="32" x14ac:dyDescent="0.2">
      <c r="A2466">
        <v>3354</v>
      </c>
      <c r="B2466" s="3" t="s">
        <v>3353</v>
      </c>
      <c r="C2466" s="3" t="s">
        <v>7464</v>
      </c>
      <c r="D2466" s="6">
        <v>3000</v>
      </c>
      <c r="E2466" s="8">
        <v>3058</v>
      </c>
      <c r="F2466" t="s">
        <v>8218</v>
      </c>
      <c r="G2466" t="s">
        <v>8223</v>
      </c>
      <c r="H2466" t="s">
        <v>8245</v>
      </c>
      <c r="I2466">
        <v>1446091260</v>
      </c>
      <c r="J2466">
        <v>1443029206</v>
      </c>
      <c r="K2466" t="b">
        <v>0</v>
      </c>
      <c r="L2466">
        <v>55</v>
      </c>
      <c r="M2466" t="b">
        <v>1</v>
      </c>
      <c r="N2466" t="s">
        <v>8269</v>
      </c>
      <c r="O2466" s="17">
        <f t="shared" si="156"/>
        <v>102</v>
      </c>
      <c r="P2466">
        <f t="shared" si="157"/>
        <v>55.6</v>
      </c>
      <c r="Q2466" s="12" t="s">
        <v>8315</v>
      </c>
      <c r="R2466" t="s">
        <v>8316</v>
      </c>
      <c r="S2466" s="15">
        <f t="shared" si="158"/>
        <v>42270.7269212963</v>
      </c>
      <c r="T2466" s="15">
        <f t="shared" si="159"/>
        <v>42306.167361111111</v>
      </c>
    </row>
    <row r="2467" spans="1:20" ht="48" x14ac:dyDescent="0.2">
      <c r="A2467">
        <v>3506</v>
      </c>
      <c r="B2467" s="3" t="s">
        <v>3505</v>
      </c>
      <c r="C2467" s="3" t="s">
        <v>7616</v>
      </c>
      <c r="D2467" s="6">
        <v>3000</v>
      </c>
      <c r="E2467" s="8">
        <v>3045</v>
      </c>
      <c r="F2467" t="s">
        <v>8218</v>
      </c>
      <c r="G2467" t="s">
        <v>8223</v>
      </c>
      <c r="H2467" t="s">
        <v>8245</v>
      </c>
      <c r="I2467">
        <v>1408815440</v>
      </c>
      <c r="J2467">
        <v>1404927440</v>
      </c>
      <c r="K2467" t="b">
        <v>0</v>
      </c>
      <c r="L2467">
        <v>29</v>
      </c>
      <c r="M2467" t="b">
        <v>1</v>
      </c>
      <c r="N2467" t="s">
        <v>8269</v>
      </c>
      <c r="O2467" s="17">
        <f t="shared" si="156"/>
        <v>102</v>
      </c>
      <c r="P2467">
        <f t="shared" si="157"/>
        <v>105</v>
      </c>
      <c r="Q2467" s="12" t="s">
        <v>8315</v>
      </c>
      <c r="R2467" t="s">
        <v>8316</v>
      </c>
      <c r="S2467" s="15">
        <f t="shared" si="158"/>
        <v>41829.734259259261</v>
      </c>
      <c r="T2467" s="15">
        <f t="shared" si="159"/>
        <v>41874.734259259261</v>
      </c>
    </row>
    <row r="2468" spans="1:20" ht="48" x14ac:dyDescent="0.2">
      <c r="A2468">
        <v>3659</v>
      </c>
      <c r="B2468" s="3" t="s">
        <v>3656</v>
      </c>
      <c r="C2468" s="3" t="s">
        <v>7769</v>
      </c>
      <c r="D2468" s="6">
        <v>3000</v>
      </c>
      <c r="E2468" s="8">
        <v>3061</v>
      </c>
      <c r="F2468" t="s">
        <v>8218</v>
      </c>
      <c r="G2468" t="s">
        <v>8223</v>
      </c>
      <c r="H2468" t="s">
        <v>8245</v>
      </c>
      <c r="I2468">
        <v>1426775940</v>
      </c>
      <c r="J2468">
        <v>1424414350</v>
      </c>
      <c r="K2468" t="b">
        <v>0</v>
      </c>
      <c r="L2468">
        <v>13</v>
      </c>
      <c r="M2468" t="b">
        <v>1</v>
      </c>
      <c r="N2468" t="s">
        <v>8269</v>
      </c>
      <c r="O2468" s="17">
        <f t="shared" si="156"/>
        <v>102</v>
      </c>
      <c r="P2468">
        <f t="shared" si="157"/>
        <v>235.46</v>
      </c>
      <c r="Q2468" s="12" t="s">
        <v>8315</v>
      </c>
      <c r="R2468" t="s">
        <v>8316</v>
      </c>
      <c r="S2468" s="15">
        <f t="shared" si="158"/>
        <v>42055.277199074073</v>
      </c>
      <c r="T2468" s="15">
        <f t="shared" si="159"/>
        <v>42082.610416666663</v>
      </c>
    </row>
    <row r="2469" spans="1:20" ht="48" x14ac:dyDescent="0.2">
      <c r="A2469">
        <v>3672</v>
      </c>
      <c r="B2469" s="3" t="s">
        <v>3669</v>
      </c>
      <c r="C2469" s="3" t="s">
        <v>7782</v>
      </c>
      <c r="D2469" s="6">
        <v>3000</v>
      </c>
      <c r="E2469" s="8">
        <v>3046</v>
      </c>
      <c r="F2469" t="s">
        <v>8218</v>
      </c>
      <c r="G2469" t="s">
        <v>8224</v>
      </c>
      <c r="H2469" t="s">
        <v>8246</v>
      </c>
      <c r="I2469">
        <v>1411771384</v>
      </c>
      <c r="J2469">
        <v>1409179384</v>
      </c>
      <c r="K2469" t="b">
        <v>0</v>
      </c>
      <c r="L2469">
        <v>57</v>
      </c>
      <c r="M2469" t="b">
        <v>1</v>
      </c>
      <c r="N2469" t="s">
        <v>8269</v>
      </c>
      <c r="O2469" s="17">
        <f t="shared" si="156"/>
        <v>102</v>
      </c>
      <c r="P2469">
        <f t="shared" si="157"/>
        <v>53.44</v>
      </c>
      <c r="Q2469" s="12" t="s">
        <v>8315</v>
      </c>
      <c r="R2469" t="s">
        <v>8316</v>
      </c>
      <c r="S2469" s="15">
        <f t="shared" si="158"/>
        <v>41878.946574074071</v>
      </c>
      <c r="T2469" s="15">
        <f t="shared" si="159"/>
        <v>41908.946574074071</v>
      </c>
    </row>
    <row r="2470" spans="1:20" ht="48" x14ac:dyDescent="0.2">
      <c r="A2470">
        <v>2825</v>
      </c>
      <c r="B2470" s="3" t="s">
        <v>2825</v>
      </c>
      <c r="C2470" s="3" t="s">
        <v>6935</v>
      </c>
      <c r="D2470" s="6">
        <v>3000</v>
      </c>
      <c r="E2470" s="8">
        <v>3100</v>
      </c>
      <c r="F2470" t="s">
        <v>8218</v>
      </c>
      <c r="G2470" t="s">
        <v>8224</v>
      </c>
      <c r="H2470" t="s">
        <v>8246</v>
      </c>
      <c r="I2470">
        <v>1449255686</v>
      </c>
      <c r="J2470">
        <v>1446663686</v>
      </c>
      <c r="K2470" t="b">
        <v>0</v>
      </c>
      <c r="L2470">
        <v>51</v>
      </c>
      <c r="M2470" t="b">
        <v>1</v>
      </c>
      <c r="N2470" t="s">
        <v>8269</v>
      </c>
      <c r="O2470" s="17">
        <f t="shared" si="156"/>
        <v>103</v>
      </c>
      <c r="P2470">
        <f t="shared" si="157"/>
        <v>60.78</v>
      </c>
      <c r="Q2470" s="12" t="s">
        <v>8315</v>
      </c>
      <c r="R2470" t="s">
        <v>8316</v>
      </c>
      <c r="S2470" s="15">
        <f t="shared" si="158"/>
        <v>42312.792662037042</v>
      </c>
      <c r="T2470" s="15">
        <f t="shared" si="159"/>
        <v>42342.792662037042</v>
      </c>
    </row>
    <row r="2471" spans="1:20" ht="48" x14ac:dyDescent="0.2">
      <c r="A2471">
        <v>3515</v>
      </c>
      <c r="B2471" s="3" t="s">
        <v>3514</v>
      </c>
      <c r="C2471" s="3" t="s">
        <v>7625</v>
      </c>
      <c r="D2471" s="6">
        <v>3000</v>
      </c>
      <c r="E2471" s="8">
        <v>3080</v>
      </c>
      <c r="F2471" t="s">
        <v>8218</v>
      </c>
      <c r="G2471" t="s">
        <v>8223</v>
      </c>
      <c r="H2471" t="s">
        <v>8245</v>
      </c>
      <c r="I2471">
        <v>1433097171</v>
      </c>
      <c r="J2471">
        <v>1430505171</v>
      </c>
      <c r="K2471" t="b">
        <v>0</v>
      </c>
      <c r="L2471">
        <v>46</v>
      </c>
      <c r="M2471" t="b">
        <v>1</v>
      </c>
      <c r="N2471" t="s">
        <v>8269</v>
      </c>
      <c r="O2471" s="17">
        <f t="shared" si="156"/>
        <v>103</v>
      </c>
      <c r="P2471">
        <f t="shared" si="157"/>
        <v>66.959999999999994</v>
      </c>
      <c r="Q2471" s="12" t="s">
        <v>8315</v>
      </c>
      <c r="R2471" t="s">
        <v>8316</v>
      </c>
      <c r="S2471" s="15">
        <f t="shared" si="158"/>
        <v>42125.772812499999</v>
      </c>
      <c r="T2471" s="15">
        <f t="shared" si="159"/>
        <v>42155.772812499999</v>
      </c>
    </row>
    <row r="2472" spans="1:20" ht="32" x14ac:dyDescent="0.2">
      <c r="A2472">
        <v>3573</v>
      </c>
      <c r="B2472" s="3" t="s">
        <v>3572</v>
      </c>
      <c r="C2472" s="3" t="s">
        <v>7683</v>
      </c>
      <c r="D2472" s="6">
        <v>3000</v>
      </c>
      <c r="E2472" s="8">
        <v>3084</v>
      </c>
      <c r="F2472" t="s">
        <v>8218</v>
      </c>
      <c r="G2472" t="s">
        <v>8224</v>
      </c>
      <c r="H2472" t="s">
        <v>8246</v>
      </c>
      <c r="I2472">
        <v>1415440846</v>
      </c>
      <c r="J2472">
        <v>1412845246</v>
      </c>
      <c r="K2472" t="b">
        <v>0</v>
      </c>
      <c r="L2472">
        <v>78</v>
      </c>
      <c r="M2472" t="b">
        <v>1</v>
      </c>
      <c r="N2472" t="s">
        <v>8269</v>
      </c>
      <c r="O2472" s="17">
        <f t="shared" si="156"/>
        <v>103</v>
      </c>
      <c r="P2472">
        <f t="shared" si="157"/>
        <v>39.54</v>
      </c>
      <c r="Q2472" s="12" t="s">
        <v>8315</v>
      </c>
      <c r="R2472" t="s">
        <v>8316</v>
      </c>
      <c r="S2472" s="15">
        <f t="shared" si="158"/>
        <v>41921.375532407408</v>
      </c>
      <c r="T2472" s="15">
        <f t="shared" si="159"/>
        <v>41951.417199074072</v>
      </c>
    </row>
    <row r="2473" spans="1:20" ht="48" x14ac:dyDescent="0.2">
      <c r="A2473">
        <v>3625</v>
      </c>
      <c r="B2473" s="3" t="s">
        <v>3623</v>
      </c>
      <c r="C2473" s="3" t="s">
        <v>7735</v>
      </c>
      <c r="D2473" s="6">
        <v>3000</v>
      </c>
      <c r="E2473" s="8">
        <v>3080</v>
      </c>
      <c r="F2473" t="s">
        <v>8218</v>
      </c>
      <c r="G2473" t="s">
        <v>8224</v>
      </c>
      <c r="H2473" t="s">
        <v>8246</v>
      </c>
      <c r="I2473">
        <v>1435851577</v>
      </c>
      <c r="J2473">
        <v>1433259577</v>
      </c>
      <c r="K2473" t="b">
        <v>0</v>
      </c>
      <c r="L2473">
        <v>78</v>
      </c>
      <c r="M2473" t="b">
        <v>1</v>
      </c>
      <c r="N2473" t="s">
        <v>8269</v>
      </c>
      <c r="O2473" s="17">
        <f t="shared" si="156"/>
        <v>103</v>
      </c>
      <c r="P2473">
        <f t="shared" si="157"/>
        <v>39.49</v>
      </c>
      <c r="Q2473" s="12" t="s">
        <v>8315</v>
      </c>
      <c r="R2473" t="s">
        <v>8316</v>
      </c>
      <c r="S2473" s="15">
        <f t="shared" si="158"/>
        <v>42157.652511574073</v>
      </c>
      <c r="T2473" s="15">
        <f t="shared" si="159"/>
        <v>42187.652511574073</v>
      </c>
    </row>
    <row r="2474" spans="1:20" ht="48" x14ac:dyDescent="0.2">
      <c r="A2474">
        <v>3667</v>
      </c>
      <c r="B2474" s="3" t="s">
        <v>3664</v>
      </c>
      <c r="C2474" s="3" t="s">
        <v>7777</v>
      </c>
      <c r="D2474" s="6">
        <v>3000</v>
      </c>
      <c r="E2474" s="8">
        <v>3095.11</v>
      </c>
      <c r="F2474" t="s">
        <v>8218</v>
      </c>
      <c r="G2474" t="s">
        <v>8224</v>
      </c>
      <c r="H2474" t="s">
        <v>8246</v>
      </c>
      <c r="I2474">
        <v>1437261419</v>
      </c>
      <c r="J2474">
        <v>1434669419</v>
      </c>
      <c r="K2474" t="b">
        <v>0</v>
      </c>
      <c r="L2474">
        <v>58</v>
      </c>
      <c r="M2474" t="b">
        <v>1</v>
      </c>
      <c r="N2474" t="s">
        <v>8269</v>
      </c>
      <c r="O2474" s="17">
        <f t="shared" si="156"/>
        <v>103</v>
      </c>
      <c r="P2474">
        <f t="shared" si="157"/>
        <v>53.36</v>
      </c>
      <c r="Q2474" s="12" t="s">
        <v>8315</v>
      </c>
      <c r="R2474" t="s">
        <v>8316</v>
      </c>
      <c r="S2474" s="15">
        <f t="shared" si="158"/>
        <v>42173.970127314817</v>
      </c>
      <c r="T2474" s="15">
        <f t="shared" si="159"/>
        <v>42203.970127314817</v>
      </c>
    </row>
    <row r="2475" spans="1:20" ht="48" x14ac:dyDescent="0.2">
      <c r="A2475">
        <v>3380</v>
      </c>
      <c r="B2475" s="3" t="s">
        <v>3379</v>
      </c>
      <c r="C2475" s="3" t="s">
        <v>7490</v>
      </c>
      <c r="D2475" s="6">
        <v>3000</v>
      </c>
      <c r="E2475" s="8">
        <v>3133</v>
      </c>
      <c r="F2475" t="s">
        <v>8218</v>
      </c>
      <c r="G2475" t="s">
        <v>8223</v>
      </c>
      <c r="H2475" t="s">
        <v>8245</v>
      </c>
      <c r="I2475">
        <v>1417305178</v>
      </c>
      <c r="J2475">
        <v>1414277578</v>
      </c>
      <c r="K2475" t="b">
        <v>0</v>
      </c>
      <c r="L2475">
        <v>28</v>
      </c>
      <c r="M2475" t="b">
        <v>1</v>
      </c>
      <c r="N2475" t="s">
        <v>8269</v>
      </c>
      <c r="O2475" s="17">
        <f t="shared" si="156"/>
        <v>104</v>
      </c>
      <c r="P2475">
        <f t="shared" si="157"/>
        <v>111.89</v>
      </c>
      <c r="Q2475" s="12" t="s">
        <v>8315</v>
      </c>
      <c r="R2475" t="s">
        <v>8316</v>
      </c>
      <c r="S2475" s="15">
        <f t="shared" si="158"/>
        <v>41937.95344907407</v>
      </c>
      <c r="T2475" s="15">
        <f t="shared" si="159"/>
        <v>41972.995115740734</v>
      </c>
    </row>
    <row r="2476" spans="1:20" ht="48" x14ac:dyDescent="0.2">
      <c r="A2476">
        <v>3414</v>
      </c>
      <c r="B2476" s="3" t="s">
        <v>3413</v>
      </c>
      <c r="C2476" s="3" t="s">
        <v>7524</v>
      </c>
      <c r="D2476" s="6">
        <v>3000</v>
      </c>
      <c r="E2476" s="8">
        <v>3105</v>
      </c>
      <c r="F2476" t="s">
        <v>8218</v>
      </c>
      <c r="G2476" t="s">
        <v>8223</v>
      </c>
      <c r="H2476" t="s">
        <v>8245</v>
      </c>
      <c r="I2476">
        <v>1480579140</v>
      </c>
      <c r="J2476">
        <v>1478030325</v>
      </c>
      <c r="K2476" t="b">
        <v>0</v>
      </c>
      <c r="L2476">
        <v>44</v>
      </c>
      <c r="M2476" t="b">
        <v>1</v>
      </c>
      <c r="N2476" t="s">
        <v>8269</v>
      </c>
      <c r="O2476" s="17">
        <f t="shared" si="156"/>
        <v>104</v>
      </c>
      <c r="P2476">
        <f t="shared" si="157"/>
        <v>70.569999999999993</v>
      </c>
      <c r="Q2476" s="12" t="s">
        <v>8315</v>
      </c>
      <c r="R2476" t="s">
        <v>8316</v>
      </c>
      <c r="S2476" s="15">
        <f t="shared" si="158"/>
        <v>42675.832465277781</v>
      </c>
      <c r="T2476" s="15">
        <f t="shared" si="159"/>
        <v>42705.332638888889</v>
      </c>
    </row>
    <row r="2477" spans="1:20" ht="48" x14ac:dyDescent="0.2">
      <c r="A2477">
        <v>2790</v>
      </c>
      <c r="B2477" s="3" t="s">
        <v>2790</v>
      </c>
      <c r="C2477" s="3" t="s">
        <v>6900</v>
      </c>
      <c r="D2477" s="6">
        <v>3000</v>
      </c>
      <c r="E2477" s="8">
        <v>3160</v>
      </c>
      <c r="F2477" t="s">
        <v>8218</v>
      </c>
      <c r="G2477" t="s">
        <v>8223</v>
      </c>
      <c r="H2477" t="s">
        <v>8245</v>
      </c>
      <c r="I2477">
        <v>1423693903</v>
      </c>
      <c r="J2477">
        <v>1421101903</v>
      </c>
      <c r="K2477" t="b">
        <v>0</v>
      </c>
      <c r="L2477">
        <v>66</v>
      </c>
      <c r="M2477" t="b">
        <v>1</v>
      </c>
      <c r="N2477" t="s">
        <v>8269</v>
      </c>
      <c r="O2477" s="17">
        <f t="shared" si="156"/>
        <v>105</v>
      </c>
      <c r="P2477">
        <f t="shared" si="157"/>
        <v>47.88</v>
      </c>
      <c r="Q2477" s="12" t="s">
        <v>8315</v>
      </c>
      <c r="R2477" t="s">
        <v>8316</v>
      </c>
      <c r="S2477" s="15">
        <f t="shared" si="158"/>
        <v>42016.938692129625</v>
      </c>
      <c r="T2477" s="15">
        <f t="shared" si="159"/>
        <v>42046.938692129625</v>
      </c>
    </row>
    <row r="2478" spans="1:20" ht="80" x14ac:dyDescent="0.2">
      <c r="A2478">
        <v>3624</v>
      </c>
      <c r="B2478" s="3" t="s">
        <v>3622</v>
      </c>
      <c r="C2478" s="3" t="s">
        <v>7734</v>
      </c>
      <c r="D2478" s="6">
        <v>3000</v>
      </c>
      <c r="E2478" s="8">
        <v>3148</v>
      </c>
      <c r="F2478" t="s">
        <v>8218</v>
      </c>
      <c r="G2478" t="s">
        <v>8223</v>
      </c>
      <c r="H2478" t="s">
        <v>8245</v>
      </c>
      <c r="I2478">
        <v>1471977290</v>
      </c>
      <c r="J2478">
        <v>1466793290</v>
      </c>
      <c r="K2478" t="b">
        <v>0</v>
      </c>
      <c r="L2478">
        <v>39</v>
      </c>
      <c r="M2478" t="b">
        <v>1</v>
      </c>
      <c r="N2478" t="s">
        <v>8269</v>
      </c>
      <c r="O2478" s="17">
        <f t="shared" si="156"/>
        <v>105</v>
      </c>
      <c r="P2478">
        <f t="shared" si="157"/>
        <v>80.72</v>
      </c>
      <c r="Q2478" s="12" t="s">
        <v>8315</v>
      </c>
      <c r="R2478" t="s">
        <v>8316</v>
      </c>
      <c r="S2478" s="15">
        <f t="shared" si="158"/>
        <v>42545.774189814809</v>
      </c>
      <c r="T2478" s="15">
        <f t="shared" si="159"/>
        <v>42605.774189814809</v>
      </c>
    </row>
    <row r="2479" spans="1:20" ht="48" x14ac:dyDescent="0.2">
      <c r="A2479">
        <v>3364</v>
      </c>
      <c r="B2479" s="3" t="s">
        <v>3363</v>
      </c>
      <c r="C2479" s="3" t="s">
        <v>7474</v>
      </c>
      <c r="D2479" s="6">
        <v>3000</v>
      </c>
      <c r="E2479" s="8">
        <v>3178</v>
      </c>
      <c r="F2479" t="s">
        <v>8218</v>
      </c>
      <c r="G2479" t="s">
        <v>8224</v>
      </c>
      <c r="H2479" t="s">
        <v>8246</v>
      </c>
      <c r="I2479">
        <v>1458075600</v>
      </c>
      <c r="J2479">
        <v>1456183649</v>
      </c>
      <c r="K2479" t="b">
        <v>0</v>
      </c>
      <c r="L2479">
        <v>72</v>
      </c>
      <c r="M2479" t="b">
        <v>1</v>
      </c>
      <c r="N2479" t="s">
        <v>8269</v>
      </c>
      <c r="O2479" s="17">
        <f t="shared" si="156"/>
        <v>106</v>
      </c>
      <c r="P2479">
        <f t="shared" si="157"/>
        <v>44.14</v>
      </c>
      <c r="Q2479" s="12" t="s">
        <v>8315</v>
      </c>
      <c r="R2479" t="s">
        <v>8316</v>
      </c>
      <c r="S2479" s="15">
        <f t="shared" si="158"/>
        <v>42422.977418981478</v>
      </c>
      <c r="T2479" s="15">
        <f t="shared" si="159"/>
        <v>42444.875</v>
      </c>
    </row>
    <row r="2480" spans="1:20" ht="48" x14ac:dyDescent="0.2">
      <c r="A2480">
        <v>3509</v>
      </c>
      <c r="B2480" s="3" t="s">
        <v>3508</v>
      </c>
      <c r="C2480" s="3" t="s">
        <v>7619</v>
      </c>
      <c r="D2480" s="6">
        <v>3000</v>
      </c>
      <c r="E2480" s="8">
        <v>3190</v>
      </c>
      <c r="F2480" t="s">
        <v>8218</v>
      </c>
      <c r="G2480" t="s">
        <v>8223</v>
      </c>
      <c r="H2480" t="s">
        <v>8245</v>
      </c>
      <c r="I2480">
        <v>1416545700</v>
      </c>
      <c r="J2480">
        <v>1415392666</v>
      </c>
      <c r="K2480" t="b">
        <v>0</v>
      </c>
      <c r="L2480">
        <v>33</v>
      </c>
      <c r="M2480" t="b">
        <v>1</v>
      </c>
      <c r="N2480" t="s">
        <v>8269</v>
      </c>
      <c r="O2480" s="17">
        <f t="shared" si="156"/>
        <v>106</v>
      </c>
      <c r="P2480">
        <f t="shared" si="157"/>
        <v>96.67</v>
      </c>
      <c r="Q2480" s="12" t="s">
        <v>8315</v>
      </c>
      <c r="R2480" t="s">
        <v>8316</v>
      </c>
      <c r="S2480" s="15">
        <f t="shared" si="158"/>
        <v>41950.859560185185</v>
      </c>
      <c r="T2480" s="15">
        <f t="shared" si="159"/>
        <v>41964.204861111109</v>
      </c>
    </row>
    <row r="2481" spans="1:20" ht="48" x14ac:dyDescent="0.2">
      <c r="A2481">
        <v>2980</v>
      </c>
      <c r="B2481" s="3" t="s">
        <v>2980</v>
      </c>
      <c r="C2481" s="3" t="s">
        <v>7090</v>
      </c>
      <c r="D2481" s="6">
        <v>3000</v>
      </c>
      <c r="E2481" s="8">
        <v>3275</v>
      </c>
      <c r="F2481" t="s">
        <v>8218</v>
      </c>
      <c r="G2481" t="s">
        <v>8223</v>
      </c>
      <c r="H2481" t="s">
        <v>8245</v>
      </c>
      <c r="I2481">
        <v>1440381600</v>
      </c>
      <c r="J2481">
        <v>1438639130</v>
      </c>
      <c r="K2481" t="b">
        <v>0</v>
      </c>
      <c r="L2481">
        <v>24</v>
      </c>
      <c r="M2481" t="b">
        <v>1</v>
      </c>
      <c r="N2481" t="s">
        <v>8269</v>
      </c>
      <c r="O2481" s="17">
        <f t="shared" si="156"/>
        <v>109</v>
      </c>
      <c r="P2481">
        <f t="shared" si="157"/>
        <v>136.46</v>
      </c>
      <c r="Q2481" s="12" t="s">
        <v>8315</v>
      </c>
      <c r="R2481" t="s">
        <v>8316</v>
      </c>
      <c r="S2481" s="15">
        <f t="shared" si="158"/>
        <v>42219.915856481486</v>
      </c>
      <c r="T2481" s="15">
        <f t="shared" si="159"/>
        <v>42240.083333333328</v>
      </c>
    </row>
    <row r="2482" spans="1:20" ht="48" x14ac:dyDescent="0.2">
      <c r="A2482">
        <v>3410</v>
      </c>
      <c r="B2482" s="3" t="s">
        <v>3409</v>
      </c>
      <c r="C2482" s="3" t="s">
        <v>7520</v>
      </c>
      <c r="D2482" s="6">
        <v>3000</v>
      </c>
      <c r="E2482" s="8">
        <v>3255</v>
      </c>
      <c r="F2482" t="s">
        <v>8218</v>
      </c>
      <c r="G2482" t="s">
        <v>8223</v>
      </c>
      <c r="H2482" t="s">
        <v>8245</v>
      </c>
      <c r="I2482">
        <v>1465196400</v>
      </c>
      <c r="J2482">
        <v>1462841990</v>
      </c>
      <c r="K2482" t="b">
        <v>0</v>
      </c>
      <c r="L2482">
        <v>40</v>
      </c>
      <c r="M2482" t="b">
        <v>1</v>
      </c>
      <c r="N2482" t="s">
        <v>8269</v>
      </c>
      <c r="O2482" s="17">
        <f t="shared" si="156"/>
        <v>109</v>
      </c>
      <c r="P2482">
        <f t="shared" si="157"/>
        <v>81.38</v>
      </c>
      <c r="Q2482" s="12" t="s">
        <v>8315</v>
      </c>
      <c r="R2482" t="s">
        <v>8316</v>
      </c>
      <c r="S2482" s="15">
        <f t="shared" si="158"/>
        <v>42500.041550925926</v>
      </c>
      <c r="T2482" s="15">
        <f t="shared" si="159"/>
        <v>42527.291666666672</v>
      </c>
    </row>
    <row r="2483" spans="1:20" ht="48" x14ac:dyDescent="0.2">
      <c r="A2483">
        <v>3422</v>
      </c>
      <c r="B2483" s="3" t="s">
        <v>3421</v>
      </c>
      <c r="C2483" s="3" t="s">
        <v>7532</v>
      </c>
      <c r="D2483" s="6">
        <v>3000</v>
      </c>
      <c r="E2483" s="8">
        <v>3273</v>
      </c>
      <c r="F2483" t="s">
        <v>8218</v>
      </c>
      <c r="G2483" t="s">
        <v>8224</v>
      </c>
      <c r="H2483" t="s">
        <v>8246</v>
      </c>
      <c r="I2483">
        <v>1450051200</v>
      </c>
      <c r="J2483">
        <v>1447594176</v>
      </c>
      <c r="K2483" t="b">
        <v>0</v>
      </c>
      <c r="L2483">
        <v>46</v>
      </c>
      <c r="M2483" t="b">
        <v>1</v>
      </c>
      <c r="N2483" t="s">
        <v>8269</v>
      </c>
      <c r="O2483" s="17">
        <f t="shared" si="156"/>
        <v>109</v>
      </c>
      <c r="P2483">
        <f t="shared" si="157"/>
        <v>71.150000000000006</v>
      </c>
      <c r="Q2483" s="12" t="s">
        <v>8315</v>
      </c>
      <c r="R2483" t="s">
        <v>8316</v>
      </c>
      <c r="S2483" s="15">
        <f t="shared" si="158"/>
        <v>42323.562222222223</v>
      </c>
      <c r="T2483" s="15">
        <f t="shared" si="159"/>
        <v>42352</v>
      </c>
    </row>
    <row r="2484" spans="1:20" ht="48" x14ac:dyDescent="0.2">
      <c r="A2484">
        <v>3583</v>
      </c>
      <c r="B2484" s="3" t="s">
        <v>3582</v>
      </c>
      <c r="C2484" s="3" t="s">
        <v>7693</v>
      </c>
      <c r="D2484" s="6">
        <v>3000</v>
      </c>
      <c r="E2484" s="8">
        <v>3255</v>
      </c>
      <c r="F2484" t="s">
        <v>8218</v>
      </c>
      <c r="G2484" t="s">
        <v>8223</v>
      </c>
      <c r="H2484" t="s">
        <v>8245</v>
      </c>
      <c r="I2484">
        <v>1460970805</v>
      </c>
      <c r="J2484">
        <v>1455790405</v>
      </c>
      <c r="K2484" t="b">
        <v>0</v>
      </c>
      <c r="L2484">
        <v>24</v>
      </c>
      <c r="M2484" t="b">
        <v>1</v>
      </c>
      <c r="N2484" t="s">
        <v>8269</v>
      </c>
      <c r="O2484" s="17">
        <f t="shared" si="156"/>
        <v>109</v>
      </c>
      <c r="P2484">
        <f t="shared" si="157"/>
        <v>135.63</v>
      </c>
      <c r="Q2484" s="12" t="s">
        <v>8315</v>
      </c>
      <c r="R2484" t="s">
        <v>8316</v>
      </c>
      <c r="S2484" s="15">
        <f t="shared" si="158"/>
        <v>42418.425983796296</v>
      </c>
      <c r="T2484" s="15">
        <f t="shared" si="159"/>
        <v>42478.384317129632</v>
      </c>
    </row>
    <row r="2485" spans="1:20" ht="48" x14ac:dyDescent="0.2">
      <c r="A2485">
        <v>3688</v>
      </c>
      <c r="B2485" s="3" t="s">
        <v>3685</v>
      </c>
      <c r="C2485" s="3" t="s">
        <v>7798</v>
      </c>
      <c r="D2485" s="6">
        <v>3000</v>
      </c>
      <c r="E2485" s="8">
        <v>3275</v>
      </c>
      <c r="F2485" t="s">
        <v>8218</v>
      </c>
      <c r="G2485" t="s">
        <v>8224</v>
      </c>
      <c r="H2485" t="s">
        <v>8246</v>
      </c>
      <c r="I2485">
        <v>1407524004</v>
      </c>
      <c r="J2485">
        <v>1404932004</v>
      </c>
      <c r="K2485" t="b">
        <v>0</v>
      </c>
      <c r="L2485">
        <v>39</v>
      </c>
      <c r="M2485" t="b">
        <v>1</v>
      </c>
      <c r="N2485" t="s">
        <v>8269</v>
      </c>
      <c r="O2485" s="17">
        <f t="shared" si="156"/>
        <v>109</v>
      </c>
      <c r="P2485">
        <f t="shared" si="157"/>
        <v>83.97</v>
      </c>
      <c r="Q2485" s="12" t="s">
        <v>8315</v>
      </c>
      <c r="R2485" t="s">
        <v>8316</v>
      </c>
      <c r="S2485" s="15">
        <f t="shared" si="158"/>
        <v>41829.787083333329</v>
      </c>
      <c r="T2485" s="15">
        <f t="shared" si="159"/>
        <v>41859.787083333329</v>
      </c>
    </row>
    <row r="2486" spans="1:20" ht="48" x14ac:dyDescent="0.2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 s="17">
        <f t="shared" si="156"/>
        <v>103</v>
      </c>
      <c r="P2486">
        <f t="shared" si="157"/>
        <v>172.23</v>
      </c>
      <c r="Q2486" s="12" t="s">
        <v>8315</v>
      </c>
      <c r="R2486" t="s">
        <v>8357</v>
      </c>
      <c r="S2486" s="15">
        <f t="shared" si="158"/>
        <v>42128.824074074073</v>
      </c>
      <c r="T2486" s="15">
        <f t="shared" si="159"/>
        <v>42158</v>
      </c>
    </row>
    <row r="2487" spans="1:20" ht="32" x14ac:dyDescent="0.2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 s="17">
        <f t="shared" si="156"/>
        <v>103</v>
      </c>
      <c r="P2487">
        <f t="shared" si="157"/>
        <v>106.93</v>
      </c>
      <c r="Q2487" s="12" t="s">
        <v>8315</v>
      </c>
      <c r="R2487" t="s">
        <v>8357</v>
      </c>
      <c r="S2487" s="15">
        <f t="shared" si="158"/>
        <v>41788.167187500003</v>
      </c>
      <c r="T2487" s="15">
        <f t="shared" si="159"/>
        <v>41823.167187500003</v>
      </c>
    </row>
    <row r="2488" spans="1:20" ht="32" x14ac:dyDescent="0.2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 s="17">
        <f t="shared" si="156"/>
        <v>104</v>
      </c>
      <c r="P2488">
        <f t="shared" si="157"/>
        <v>69.27</v>
      </c>
      <c r="Q2488" s="12" t="s">
        <v>8308</v>
      </c>
      <c r="R2488" t="s">
        <v>8309</v>
      </c>
      <c r="S2488" s="15">
        <f t="shared" si="158"/>
        <v>41828.515127314815</v>
      </c>
      <c r="T2488" s="15">
        <f t="shared" si="159"/>
        <v>41858.515127314815</v>
      </c>
    </row>
    <row r="2489" spans="1:20" ht="48" x14ac:dyDescent="0.2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 s="17">
        <f t="shared" si="156"/>
        <v>104</v>
      </c>
      <c r="P2489">
        <f t="shared" si="157"/>
        <v>194.44</v>
      </c>
      <c r="Q2489" s="12" t="s">
        <v>8308</v>
      </c>
      <c r="R2489" t="s">
        <v>8309</v>
      </c>
      <c r="S2489" s="15">
        <f t="shared" si="158"/>
        <v>42323.964976851858</v>
      </c>
      <c r="T2489" s="15">
        <f t="shared" si="159"/>
        <v>42353.964976851858</v>
      </c>
    </row>
    <row r="2490" spans="1:20" ht="48" x14ac:dyDescent="0.2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 s="17">
        <f t="shared" si="156"/>
        <v>104</v>
      </c>
      <c r="P2490">
        <f t="shared" si="157"/>
        <v>21.67</v>
      </c>
      <c r="Q2490" s="12" t="s">
        <v>8308</v>
      </c>
      <c r="R2490" t="s">
        <v>8310</v>
      </c>
      <c r="S2490" s="15">
        <f t="shared" si="158"/>
        <v>41716.717847222222</v>
      </c>
      <c r="T2490" s="15">
        <f t="shared" si="159"/>
        <v>41736.717847222222</v>
      </c>
    </row>
    <row r="2491" spans="1:20" ht="48" x14ac:dyDescent="0.2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 s="17">
        <f t="shared" si="156"/>
        <v>104</v>
      </c>
      <c r="P2491">
        <f t="shared" si="157"/>
        <v>64.2</v>
      </c>
      <c r="Q2491" s="12" t="s">
        <v>8308</v>
      </c>
      <c r="R2491" t="s">
        <v>8310</v>
      </c>
      <c r="S2491" s="15">
        <f t="shared" si="158"/>
        <v>41718.043032407404</v>
      </c>
      <c r="T2491" s="15">
        <f t="shared" si="159"/>
        <v>41742.083333333336</v>
      </c>
    </row>
    <row r="2492" spans="1:20" ht="48" x14ac:dyDescent="0.2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 s="17">
        <f t="shared" si="156"/>
        <v>104</v>
      </c>
      <c r="P2492">
        <f t="shared" si="157"/>
        <v>54.02</v>
      </c>
      <c r="Q2492" s="12" t="s">
        <v>8308</v>
      </c>
      <c r="R2492" t="s">
        <v>8313</v>
      </c>
      <c r="S2492" s="15">
        <f t="shared" si="158"/>
        <v>41107.053067129629</v>
      </c>
      <c r="T2492" s="15">
        <f t="shared" si="159"/>
        <v>41137.053067129629</v>
      </c>
    </row>
    <row r="2493" spans="1:20" ht="48" x14ac:dyDescent="0.2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 s="17">
        <f t="shared" si="156"/>
        <v>104</v>
      </c>
      <c r="P2493">
        <f t="shared" si="157"/>
        <v>28.92</v>
      </c>
      <c r="Q2493" s="12" t="s">
        <v>8308</v>
      </c>
      <c r="R2493" t="s">
        <v>8313</v>
      </c>
      <c r="S2493" s="15">
        <f t="shared" si="158"/>
        <v>40821.183136574073</v>
      </c>
      <c r="T2493" s="15">
        <f t="shared" si="159"/>
        <v>40836.083333333336</v>
      </c>
    </row>
    <row r="2494" spans="1:20" ht="48" x14ac:dyDescent="0.2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 s="17">
        <f t="shared" si="156"/>
        <v>104</v>
      </c>
      <c r="P2494">
        <f t="shared" si="157"/>
        <v>138.80000000000001</v>
      </c>
      <c r="Q2494" s="12" t="s">
        <v>8308</v>
      </c>
      <c r="R2494" t="s">
        <v>8313</v>
      </c>
      <c r="S2494" s="15">
        <f t="shared" si="158"/>
        <v>40868.219814814816</v>
      </c>
      <c r="T2494" s="15">
        <f t="shared" si="159"/>
        <v>40909.332638888889</v>
      </c>
    </row>
    <row r="2495" spans="1:20" ht="48" x14ac:dyDescent="0.2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 s="17">
        <f t="shared" si="156"/>
        <v>104</v>
      </c>
      <c r="P2495">
        <f t="shared" si="157"/>
        <v>70.92</v>
      </c>
      <c r="Q2495" s="12" t="s">
        <v>8308</v>
      </c>
      <c r="R2495" t="s">
        <v>8313</v>
      </c>
      <c r="S2495" s="15">
        <f t="shared" si="158"/>
        <v>42689.187881944439</v>
      </c>
      <c r="T2495" s="15">
        <f t="shared" si="159"/>
        <v>42724.187881944439</v>
      </c>
    </row>
    <row r="2496" spans="1:20" ht="48" x14ac:dyDescent="0.2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 s="17">
        <f t="shared" si="156"/>
        <v>104</v>
      </c>
      <c r="P2496">
        <f t="shared" si="157"/>
        <v>156.05000000000001</v>
      </c>
      <c r="Q2496" s="12" t="s">
        <v>8308</v>
      </c>
      <c r="R2496" t="s">
        <v>8313</v>
      </c>
      <c r="S2496" s="15">
        <f t="shared" si="158"/>
        <v>42278.946620370371</v>
      </c>
      <c r="T2496" s="15">
        <f t="shared" si="159"/>
        <v>42309.166666666672</v>
      </c>
    </row>
    <row r="2497" spans="1:20" ht="48" x14ac:dyDescent="0.2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 s="17">
        <f t="shared" si="156"/>
        <v>104</v>
      </c>
      <c r="P2497">
        <f t="shared" si="157"/>
        <v>125.45</v>
      </c>
      <c r="Q2497" s="12" t="s">
        <v>8308</v>
      </c>
      <c r="R2497" t="s">
        <v>8313</v>
      </c>
      <c r="S2497" s="15">
        <f t="shared" si="158"/>
        <v>42438.827789351853</v>
      </c>
      <c r="T2497" s="15">
        <f t="shared" si="159"/>
        <v>42468.786122685182</v>
      </c>
    </row>
    <row r="2498" spans="1:20" ht="48" x14ac:dyDescent="0.2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 s="17">
        <f t="shared" si="156"/>
        <v>104</v>
      </c>
      <c r="P2498">
        <f t="shared" si="157"/>
        <v>239.94</v>
      </c>
      <c r="Q2498" s="12" t="s">
        <v>8308</v>
      </c>
      <c r="R2498" t="s">
        <v>8313</v>
      </c>
      <c r="S2498" s="15">
        <f t="shared" si="158"/>
        <v>41668.606469907405</v>
      </c>
      <c r="T2498" s="15">
        <f t="shared" si="159"/>
        <v>41698.606469907405</v>
      </c>
    </row>
    <row r="2499" spans="1:20" ht="48" x14ac:dyDescent="0.2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 s="17">
        <f t="shared" si="156"/>
        <v>104</v>
      </c>
      <c r="P2499">
        <f t="shared" si="157"/>
        <v>81.849999999999994</v>
      </c>
      <c r="Q2499" s="12" t="s">
        <v>8308</v>
      </c>
      <c r="R2499" t="s">
        <v>8313</v>
      </c>
      <c r="S2499" s="15">
        <f t="shared" si="158"/>
        <v>42043.605578703704</v>
      </c>
      <c r="T2499" s="15">
        <f t="shared" si="159"/>
        <v>42078.563912037032</v>
      </c>
    </row>
    <row r="2500" spans="1:20" ht="64" x14ac:dyDescent="0.2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 s="17">
        <f t="shared" si="156"/>
        <v>104</v>
      </c>
      <c r="P2500">
        <f t="shared" si="157"/>
        <v>56.46</v>
      </c>
      <c r="Q2500" s="12" t="s">
        <v>8308</v>
      </c>
      <c r="R2500" t="s">
        <v>8313</v>
      </c>
      <c r="S2500" s="15">
        <f t="shared" si="158"/>
        <v>40379.776435185187</v>
      </c>
      <c r="T2500" s="15">
        <f t="shared" si="159"/>
        <v>40422.155555555553</v>
      </c>
    </row>
    <row r="2501" spans="1:20" ht="48" x14ac:dyDescent="0.2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 s="17">
        <f t="shared" si="156"/>
        <v>104</v>
      </c>
      <c r="P2501">
        <f t="shared" si="157"/>
        <v>711.04</v>
      </c>
      <c r="Q2501" s="12" t="s">
        <v>8308</v>
      </c>
      <c r="R2501" t="s">
        <v>8313</v>
      </c>
      <c r="S2501" s="15">
        <f t="shared" si="158"/>
        <v>40732.842245370368</v>
      </c>
      <c r="T2501" s="15">
        <f t="shared" si="159"/>
        <v>40762.842245370368</v>
      </c>
    </row>
    <row r="2502" spans="1:20" ht="48" x14ac:dyDescent="0.2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 s="17">
        <f t="shared" si="156"/>
        <v>104</v>
      </c>
      <c r="P2502">
        <f t="shared" si="157"/>
        <v>109.34</v>
      </c>
      <c r="Q2502" s="12" t="s">
        <v>8317</v>
      </c>
      <c r="R2502" t="s">
        <v>8319</v>
      </c>
      <c r="S2502" s="15">
        <f t="shared" si="158"/>
        <v>42179.160752314812</v>
      </c>
      <c r="T2502" s="15">
        <f t="shared" si="159"/>
        <v>42211.75</v>
      </c>
    </row>
    <row r="2503" spans="1:20" ht="48" x14ac:dyDescent="0.2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 s="17">
        <f t="shared" si="156"/>
        <v>104</v>
      </c>
      <c r="P2503">
        <f t="shared" si="157"/>
        <v>42.35</v>
      </c>
      <c r="Q2503" s="12" t="s">
        <v>8320</v>
      </c>
      <c r="R2503" t="s">
        <v>8321</v>
      </c>
      <c r="S2503" s="15">
        <f t="shared" si="158"/>
        <v>41249.749085648145</v>
      </c>
      <c r="T2503" s="15">
        <f t="shared" si="159"/>
        <v>41279.749085648145</v>
      </c>
    </row>
    <row r="2504" spans="1:20" ht="32" x14ac:dyDescent="0.2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 s="17">
        <f t="shared" si="156"/>
        <v>104</v>
      </c>
      <c r="P2504">
        <f t="shared" si="157"/>
        <v>38.520000000000003</v>
      </c>
      <c r="Q2504" s="12" t="s">
        <v>8323</v>
      </c>
      <c r="R2504" t="s">
        <v>8324</v>
      </c>
      <c r="S2504" s="15">
        <f t="shared" si="158"/>
        <v>40636.673900462964</v>
      </c>
      <c r="T2504" s="15">
        <f t="shared" si="159"/>
        <v>40666.673900462964</v>
      </c>
    </row>
    <row r="2505" spans="1:20" ht="48" x14ac:dyDescent="0.2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 s="17">
        <f t="shared" si="156"/>
        <v>104</v>
      </c>
      <c r="P2505">
        <f t="shared" si="157"/>
        <v>60.86</v>
      </c>
      <c r="Q2505" s="12" t="s">
        <v>8323</v>
      </c>
      <c r="R2505" t="s">
        <v>8324</v>
      </c>
      <c r="S2505" s="15">
        <f t="shared" si="158"/>
        <v>41557.780624999999</v>
      </c>
      <c r="T2505" s="15">
        <f t="shared" si="159"/>
        <v>41591.249305555553</v>
      </c>
    </row>
    <row r="2506" spans="1:20" ht="16" x14ac:dyDescent="0.2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 s="17">
        <f t="shared" si="156"/>
        <v>104</v>
      </c>
      <c r="P2506">
        <f t="shared" si="157"/>
        <v>117.68</v>
      </c>
      <c r="Q2506" s="12" t="s">
        <v>8323</v>
      </c>
      <c r="R2506" t="s">
        <v>8324</v>
      </c>
      <c r="S2506" s="15">
        <f t="shared" si="158"/>
        <v>40763.691423611112</v>
      </c>
      <c r="T2506" s="15">
        <f t="shared" si="159"/>
        <v>40793.691423611112</v>
      </c>
    </row>
    <row r="2507" spans="1:20" ht="32" x14ac:dyDescent="0.2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 s="17">
        <f t="shared" si="156"/>
        <v>104</v>
      </c>
      <c r="P2507">
        <f t="shared" si="157"/>
        <v>79.83</v>
      </c>
      <c r="Q2507" s="12" t="s">
        <v>8323</v>
      </c>
      <c r="R2507" t="s">
        <v>8324</v>
      </c>
      <c r="S2507" s="15">
        <f t="shared" si="158"/>
        <v>41628.833680555559</v>
      </c>
      <c r="T2507" s="15">
        <f t="shared" si="159"/>
        <v>41658.833680555559</v>
      </c>
    </row>
    <row r="2508" spans="1:20" ht="32" x14ac:dyDescent="0.2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 s="17">
        <f t="shared" si="156"/>
        <v>104</v>
      </c>
      <c r="P2508">
        <f t="shared" si="157"/>
        <v>86.67</v>
      </c>
      <c r="Q2508" s="12" t="s">
        <v>8323</v>
      </c>
      <c r="R2508" t="s">
        <v>8324</v>
      </c>
      <c r="S2508" s="15">
        <f t="shared" si="158"/>
        <v>41443.643541666665</v>
      </c>
      <c r="T2508" s="15">
        <f t="shared" si="159"/>
        <v>41465.702777777777</v>
      </c>
    </row>
    <row r="2509" spans="1:20" ht="48" x14ac:dyDescent="0.2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 s="17">
        <f t="shared" si="156"/>
        <v>104</v>
      </c>
      <c r="P2509">
        <f t="shared" si="157"/>
        <v>32.5</v>
      </c>
      <c r="Q2509" s="12" t="s">
        <v>8323</v>
      </c>
      <c r="R2509" t="s">
        <v>8324</v>
      </c>
      <c r="S2509" s="15">
        <f t="shared" si="158"/>
        <v>42504.801388888889</v>
      </c>
      <c r="T2509" s="15">
        <f t="shared" si="159"/>
        <v>42564.801388888889</v>
      </c>
    </row>
    <row r="2510" spans="1:20" ht="48" x14ac:dyDescent="0.2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 s="17">
        <f t="shared" si="156"/>
        <v>104</v>
      </c>
      <c r="P2510">
        <f t="shared" si="157"/>
        <v>66.87</v>
      </c>
      <c r="Q2510" s="12" t="s">
        <v>8323</v>
      </c>
      <c r="R2510" t="s">
        <v>8325</v>
      </c>
      <c r="S2510" s="15">
        <f t="shared" si="158"/>
        <v>41526.592395833337</v>
      </c>
      <c r="T2510" s="15">
        <f t="shared" si="159"/>
        <v>41561.165972222225</v>
      </c>
    </row>
    <row r="2511" spans="1:20" ht="48" x14ac:dyDescent="0.2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17">
        <f t="shared" si="156"/>
        <v>104</v>
      </c>
      <c r="P2511">
        <f t="shared" si="157"/>
        <v>1300</v>
      </c>
      <c r="Q2511" s="12" t="s">
        <v>8317</v>
      </c>
      <c r="R2511" t="s">
        <v>8319</v>
      </c>
      <c r="S2511" s="15">
        <f t="shared" si="158"/>
        <v>42720.720057870371</v>
      </c>
      <c r="T2511" s="15">
        <f t="shared" si="159"/>
        <v>42765.720057870371</v>
      </c>
    </row>
    <row r="2512" spans="1:20" ht="48" x14ac:dyDescent="0.2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 s="17">
        <f t="shared" si="156"/>
        <v>104</v>
      </c>
      <c r="P2512">
        <f t="shared" si="157"/>
        <v>130.16</v>
      </c>
      <c r="Q2512" s="12" t="s">
        <v>8336</v>
      </c>
      <c r="R2512" t="s">
        <v>8337</v>
      </c>
      <c r="S2512" s="15">
        <f t="shared" si="158"/>
        <v>42109.894942129627</v>
      </c>
      <c r="T2512" s="15">
        <f t="shared" si="159"/>
        <v>42141.75</v>
      </c>
    </row>
    <row r="2513" spans="1:20" ht="48" x14ac:dyDescent="0.2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 s="17">
        <f t="shared" si="156"/>
        <v>104</v>
      </c>
      <c r="P2513">
        <f t="shared" si="157"/>
        <v>79.97</v>
      </c>
      <c r="Q2513" s="12" t="s">
        <v>8336</v>
      </c>
      <c r="R2513" t="s">
        <v>8337</v>
      </c>
      <c r="S2513" s="15">
        <f t="shared" si="158"/>
        <v>42409.776076388895</v>
      </c>
      <c r="T2513" s="15">
        <f t="shared" si="159"/>
        <v>42469.734409722223</v>
      </c>
    </row>
    <row r="2514" spans="1:20" ht="32" x14ac:dyDescent="0.2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 s="17">
        <f t="shared" si="156"/>
        <v>104</v>
      </c>
      <c r="P2514">
        <f t="shared" si="157"/>
        <v>123.38</v>
      </c>
      <c r="Q2514" s="12" t="s">
        <v>8336</v>
      </c>
      <c r="R2514" t="s">
        <v>8337</v>
      </c>
      <c r="S2514" s="15">
        <f t="shared" si="158"/>
        <v>42430.430243055554</v>
      </c>
      <c r="T2514" s="15">
        <f t="shared" si="159"/>
        <v>42460.416666666672</v>
      </c>
    </row>
    <row r="2515" spans="1:20" ht="48" x14ac:dyDescent="0.2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 s="17">
        <f t="shared" si="156"/>
        <v>104</v>
      </c>
      <c r="P2515">
        <f t="shared" si="157"/>
        <v>111.18</v>
      </c>
      <c r="Q2515" s="12" t="s">
        <v>8336</v>
      </c>
      <c r="R2515" t="s">
        <v>8337</v>
      </c>
      <c r="S2515" s="15">
        <f t="shared" si="158"/>
        <v>42211.628611111111</v>
      </c>
      <c r="T2515" s="15">
        <f t="shared" si="159"/>
        <v>42241.628611111111</v>
      </c>
    </row>
    <row r="2516" spans="1:20" ht="48" x14ac:dyDescent="0.2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 s="17">
        <f t="shared" si="156"/>
        <v>104</v>
      </c>
      <c r="P2516">
        <f t="shared" si="157"/>
        <v>46.13</v>
      </c>
      <c r="Q2516" s="12" t="s">
        <v>8323</v>
      </c>
      <c r="R2516" t="s">
        <v>8324</v>
      </c>
      <c r="S2516" s="15">
        <f t="shared" si="158"/>
        <v>41355.825497685182</v>
      </c>
      <c r="T2516" s="15">
        <f t="shared" si="159"/>
        <v>41386.875</v>
      </c>
    </row>
    <row r="2517" spans="1:20" ht="48" x14ac:dyDescent="0.2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 s="17">
        <f t="shared" si="156"/>
        <v>104</v>
      </c>
      <c r="P2517">
        <f t="shared" si="157"/>
        <v>64.47</v>
      </c>
      <c r="Q2517" s="12" t="s">
        <v>8323</v>
      </c>
      <c r="R2517" t="s">
        <v>8324</v>
      </c>
      <c r="S2517" s="15">
        <f t="shared" si="158"/>
        <v>41067.74086805556</v>
      </c>
      <c r="T2517" s="15">
        <f t="shared" si="159"/>
        <v>41097.74086805556</v>
      </c>
    </row>
    <row r="2518" spans="1:20" ht="32" x14ac:dyDescent="0.2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 s="17">
        <f t="shared" ref="O2518:O2581" si="160">ROUND(E2518/D2518*100,0)</f>
        <v>104</v>
      </c>
      <c r="P2518">
        <f t="shared" ref="P2518:P2581" si="161">IFERROR(ROUND(E2518/L2518, 2), 0)</f>
        <v>27.15</v>
      </c>
      <c r="Q2518" s="12" t="s">
        <v>8323</v>
      </c>
      <c r="R2518" t="s">
        <v>8324</v>
      </c>
      <c r="S2518" s="15">
        <f t="shared" ref="S2518:S2581" si="162">(((J2518/60/60/24)+DATE(1970,1,1)))</f>
        <v>41766.970648148148</v>
      </c>
      <c r="T2518" s="15">
        <f t="shared" ref="T2518:T2581" si="163">(((I2518/60/60/24)+DATE(1970,1,1)))</f>
        <v>41799.165972222225</v>
      </c>
    </row>
    <row r="2519" spans="1:20" ht="32" x14ac:dyDescent="0.2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 s="17">
        <f t="shared" si="160"/>
        <v>104</v>
      </c>
      <c r="P2519">
        <f t="shared" si="161"/>
        <v>76.67</v>
      </c>
      <c r="Q2519" s="12" t="s">
        <v>8323</v>
      </c>
      <c r="R2519" t="s">
        <v>8324</v>
      </c>
      <c r="S2519" s="15">
        <f t="shared" si="162"/>
        <v>41852.730219907404</v>
      </c>
      <c r="T2519" s="15">
        <f t="shared" si="163"/>
        <v>41882.730219907404</v>
      </c>
    </row>
    <row r="2520" spans="1:20" ht="32" x14ac:dyDescent="0.2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 s="17">
        <f t="shared" si="160"/>
        <v>104</v>
      </c>
      <c r="P2520">
        <f t="shared" si="161"/>
        <v>46.07</v>
      </c>
      <c r="Q2520" s="12" t="s">
        <v>8323</v>
      </c>
      <c r="R2520" t="s">
        <v>8324</v>
      </c>
      <c r="S2520" s="15">
        <f t="shared" si="162"/>
        <v>40007.704247685186</v>
      </c>
      <c r="T2520" s="15">
        <f t="shared" si="163"/>
        <v>40057.166666666664</v>
      </c>
    </row>
    <row r="2521" spans="1:20" ht="48" x14ac:dyDescent="0.2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 s="17">
        <f t="shared" si="160"/>
        <v>104</v>
      </c>
      <c r="P2521">
        <f t="shared" si="161"/>
        <v>66.7</v>
      </c>
      <c r="Q2521" s="12" t="s">
        <v>8320</v>
      </c>
      <c r="R2521" t="s">
        <v>8321</v>
      </c>
      <c r="S2521" s="15">
        <f t="shared" si="162"/>
        <v>42334.013124999998</v>
      </c>
      <c r="T2521" s="15">
        <f t="shared" si="163"/>
        <v>42364.013124999998</v>
      </c>
    </row>
    <row r="2522" spans="1:20" ht="32" x14ac:dyDescent="0.2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 s="17">
        <f t="shared" si="160"/>
        <v>104</v>
      </c>
      <c r="P2522">
        <f t="shared" si="161"/>
        <v>77.75</v>
      </c>
      <c r="Q2522" s="12" t="s">
        <v>8323</v>
      </c>
      <c r="R2522" t="s">
        <v>8324</v>
      </c>
      <c r="S2522" s="15">
        <f t="shared" si="162"/>
        <v>41548.00335648148</v>
      </c>
      <c r="T2522" s="15">
        <f t="shared" si="163"/>
        <v>41563.00335648148</v>
      </c>
    </row>
    <row r="2523" spans="1:20" ht="48" x14ac:dyDescent="0.2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 s="17">
        <f t="shared" si="160"/>
        <v>104</v>
      </c>
      <c r="P2523">
        <f t="shared" si="161"/>
        <v>56.41</v>
      </c>
      <c r="Q2523" s="12" t="s">
        <v>8323</v>
      </c>
      <c r="R2523" t="s">
        <v>8324</v>
      </c>
      <c r="S2523" s="15">
        <f t="shared" si="162"/>
        <v>41370.800185185188</v>
      </c>
      <c r="T2523" s="15">
        <f t="shared" si="163"/>
        <v>41400.800185185188</v>
      </c>
    </row>
    <row r="2524" spans="1:20" ht="48" x14ac:dyDescent="0.2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 s="17">
        <f t="shared" si="160"/>
        <v>104</v>
      </c>
      <c r="P2524">
        <f t="shared" si="161"/>
        <v>96.88</v>
      </c>
      <c r="Q2524" s="12" t="s">
        <v>8320</v>
      </c>
      <c r="R2524" t="s">
        <v>8340</v>
      </c>
      <c r="S2524" s="15">
        <f t="shared" si="162"/>
        <v>42073.957569444443</v>
      </c>
      <c r="T2524" s="15">
        <f t="shared" si="163"/>
        <v>42103.957569444443</v>
      </c>
    </row>
    <row r="2525" spans="1:20" ht="48" x14ac:dyDescent="0.2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 s="17">
        <f t="shared" si="160"/>
        <v>104</v>
      </c>
      <c r="P2525">
        <f t="shared" si="161"/>
        <v>48.04</v>
      </c>
      <c r="Q2525" s="12" t="s">
        <v>8336</v>
      </c>
      <c r="R2525" t="s">
        <v>8337</v>
      </c>
      <c r="S2525" s="15">
        <f t="shared" si="162"/>
        <v>42414.44332175926</v>
      </c>
      <c r="T2525" s="15">
        <f t="shared" si="163"/>
        <v>42451.834027777775</v>
      </c>
    </row>
    <row r="2526" spans="1:20" ht="48" x14ac:dyDescent="0.2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 s="17">
        <f t="shared" si="160"/>
        <v>104</v>
      </c>
      <c r="P2526">
        <f t="shared" si="161"/>
        <v>66.37</v>
      </c>
      <c r="Q2526" s="12" t="s">
        <v>8323</v>
      </c>
      <c r="R2526" t="s">
        <v>8324</v>
      </c>
      <c r="S2526" s="15">
        <f t="shared" si="162"/>
        <v>41194.715520833335</v>
      </c>
      <c r="T2526" s="15">
        <f t="shared" si="163"/>
        <v>41235.916666666664</v>
      </c>
    </row>
    <row r="2527" spans="1:20" ht="32" x14ac:dyDescent="0.2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 s="17">
        <f t="shared" si="160"/>
        <v>104</v>
      </c>
      <c r="P2527">
        <f t="shared" si="161"/>
        <v>75.849999999999994</v>
      </c>
      <c r="Q2527" s="12" t="s">
        <v>8323</v>
      </c>
      <c r="R2527" t="s">
        <v>8324</v>
      </c>
      <c r="S2527" s="15">
        <f t="shared" si="162"/>
        <v>41645.867280092592</v>
      </c>
      <c r="T2527" s="15">
        <f t="shared" si="163"/>
        <v>41690.867280092592</v>
      </c>
    </row>
    <row r="2528" spans="1:20" ht="48" x14ac:dyDescent="0.2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 s="17">
        <f t="shared" si="160"/>
        <v>104</v>
      </c>
      <c r="P2528">
        <f t="shared" si="161"/>
        <v>53.56</v>
      </c>
      <c r="Q2528" s="12" t="s">
        <v>8323</v>
      </c>
      <c r="R2528" t="s">
        <v>8324</v>
      </c>
      <c r="S2528" s="15">
        <f t="shared" si="162"/>
        <v>40663.08666666667</v>
      </c>
      <c r="T2528" s="15">
        <f t="shared" si="163"/>
        <v>40706.166666666664</v>
      </c>
    </row>
    <row r="2529" spans="1:20" ht="48" x14ac:dyDescent="0.2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 s="17">
        <f t="shared" si="160"/>
        <v>104</v>
      </c>
      <c r="P2529">
        <f t="shared" si="161"/>
        <v>34.6</v>
      </c>
      <c r="Q2529" s="12" t="s">
        <v>8323</v>
      </c>
      <c r="R2529" t="s">
        <v>8324</v>
      </c>
      <c r="S2529" s="15">
        <f t="shared" si="162"/>
        <v>40122.751620370371</v>
      </c>
      <c r="T2529" s="15">
        <f t="shared" si="163"/>
        <v>40178.98541666667</v>
      </c>
    </row>
    <row r="2530" spans="1:20" ht="64" x14ac:dyDescent="0.2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 s="17">
        <f t="shared" si="160"/>
        <v>104</v>
      </c>
      <c r="P2530">
        <f t="shared" si="161"/>
        <v>47.27</v>
      </c>
      <c r="Q2530" s="12" t="s">
        <v>8323</v>
      </c>
      <c r="R2530" t="s">
        <v>8324</v>
      </c>
      <c r="S2530" s="15">
        <f t="shared" si="162"/>
        <v>42430.702210648145</v>
      </c>
      <c r="T2530" s="15">
        <f t="shared" si="163"/>
        <v>42460.660543981481</v>
      </c>
    </row>
    <row r="2531" spans="1:20" ht="48" x14ac:dyDescent="0.2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 s="17">
        <f t="shared" si="160"/>
        <v>104</v>
      </c>
      <c r="P2531">
        <f t="shared" si="161"/>
        <v>57.78</v>
      </c>
      <c r="Q2531" s="12" t="s">
        <v>8323</v>
      </c>
      <c r="R2531" t="s">
        <v>8327</v>
      </c>
      <c r="S2531" s="15">
        <f t="shared" si="162"/>
        <v>40632.94195601852</v>
      </c>
      <c r="T2531" s="15">
        <f t="shared" si="163"/>
        <v>40649.165972222225</v>
      </c>
    </row>
    <row r="2532" spans="1:20" ht="48" x14ac:dyDescent="0.2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 s="17">
        <f t="shared" si="160"/>
        <v>104</v>
      </c>
      <c r="P2532">
        <f t="shared" si="161"/>
        <v>62.12</v>
      </c>
      <c r="Q2532" s="12" t="s">
        <v>8323</v>
      </c>
      <c r="R2532" t="s">
        <v>8327</v>
      </c>
      <c r="S2532" s="15">
        <f t="shared" si="162"/>
        <v>40764.204375000001</v>
      </c>
      <c r="T2532" s="15">
        <f t="shared" si="163"/>
        <v>40794.204375000001</v>
      </c>
    </row>
    <row r="2533" spans="1:20" ht="32" x14ac:dyDescent="0.2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 s="17">
        <f t="shared" si="160"/>
        <v>104</v>
      </c>
      <c r="P2533">
        <f t="shared" si="161"/>
        <v>50.85</v>
      </c>
      <c r="Q2533" s="12" t="s">
        <v>8331</v>
      </c>
      <c r="R2533" t="s">
        <v>8349</v>
      </c>
      <c r="S2533" s="15">
        <f t="shared" si="162"/>
        <v>42200.666261574079</v>
      </c>
      <c r="T2533" s="15">
        <f t="shared" si="163"/>
        <v>42214.666261574079</v>
      </c>
    </row>
    <row r="2534" spans="1:20" ht="48" x14ac:dyDescent="0.2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 s="17">
        <f t="shared" si="160"/>
        <v>104</v>
      </c>
      <c r="P2534">
        <f t="shared" si="161"/>
        <v>53.83</v>
      </c>
      <c r="Q2534" s="12" t="s">
        <v>8323</v>
      </c>
      <c r="R2534" t="s">
        <v>8324</v>
      </c>
      <c r="S2534" s="15">
        <f t="shared" si="162"/>
        <v>40070.253819444442</v>
      </c>
      <c r="T2534" s="15">
        <f t="shared" si="163"/>
        <v>40148.708333333336</v>
      </c>
    </row>
    <row r="2535" spans="1:20" ht="48" x14ac:dyDescent="0.2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 s="17">
        <f t="shared" si="160"/>
        <v>104</v>
      </c>
      <c r="P2535">
        <f t="shared" si="161"/>
        <v>90.1</v>
      </c>
      <c r="Q2535" s="12" t="s">
        <v>8323</v>
      </c>
      <c r="R2535" t="s">
        <v>8327</v>
      </c>
      <c r="S2535" s="15">
        <f t="shared" si="162"/>
        <v>41736.004502314812</v>
      </c>
      <c r="T2535" s="15">
        <f t="shared" si="163"/>
        <v>41766.004502314812</v>
      </c>
    </row>
    <row r="2536" spans="1:20" ht="48" x14ac:dyDescent="0.2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 s="17">
        <f t="shared" si="160"/>
        <v>104</v>
      </c>
      <c r="P2536">
        <f t="shared" si="161"/>
        <v>78.03</v>
      </c>
      <c r="Q2536" s="12" t="s">
        <v>8323</v>
      </c>
      <c r="R2536" t="s">
        <v>8327</v>
      </c>
      <c r="S2536" s="15">
        <f t="shared" si="162"/>
        <v>40079.725115740745</v>
      </c>
      <c r="T2536" s="15">
        <f t="shared" si="163"/>
        <v>40156.76666666667</v>
      </c>
    </row>
    <row r="2537" spans="1:20" ht="48" x14ac:dyDescent="0.2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 s="17">
        <f t="shared" si="160"/>
        <v>104</v>
      </c>
      <c r="P2537">
        <f t="shared" si="161"/>
        <v>18.91</v>
      </c>
      <c r="Q2537" s="12" t="s">
        <v>8323</v>
      </c>
      <c r="R2537" t="s">
        <v>8327</v>
      </c>
      <c r="S2537" s="15">
        <f t="shared" si="162"/>
        <v>40192.542233796295</v>
      </c>
      <c r="T2537" s="15">
        <f t="shared" si="163"/>
        <v>40224.208333333336</v>
      </c>
    </row>
    <row r="2538" spans="1:20" ht="48" x14ac:dyDescent="0.2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 s="17">
        <f t="shared" si="160"/>
        <v>104</v>
      </c>
      <c r="P2538">
        <f t="shared" si="161"/>
        <v>90.52</v>
      </c>
      <c r="Q2538" s="12" t="s">
        <v>8323</v>
      </c>
      <c r="R2538" t="s">
        <v>8327</v>
      </c>
      <c r="S2538" s="15">
        <f t="shared" si="162"/>
        <v>40784.012696759259</v>
      </c>
      <c r="T2538" s="15">
        <f t="shared" si="163"/>
        <v>40817.125</v>
      </c>
    </row>
    <row r="2539" spans="1:20" ht="32" x14ac:dyDescent="0.2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 s="17">
        <f t="shared" si="160"/>
        <v>104</v>
      </c>
      <c r="P2539">
        <f t="shared" si="161"/>
        <v>82.33</v>
      </c>
      <c r="Q2539" s="12" t="s">
        <v>8323</v>
      </c>
      <c r="R2539" t="s">
        <v>8352</v>
      </c>
      <c r="S2539" s="15">
        <f t="shared" si="162"/>
        <v>40948.080729166664</v>
      </c>
      <c r="T2539" s="15">
        <f t="shared" si="163"/>
        <v>40993.0390625</v>
      </c>
    </row>
    <row r="2540" spans="1:20" ht="16" x14ac:dyDescent="0.2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 s="17">
        <f t="shared" si="160"/>
        <v>104</v>
      </c>
      <c r="P2540">
        <f t="shared" si="161"/>
        <v>266.08999999999997</v>
      </c>
      <c r="Q2540" s="12" t="s">
        <v>8323</v>
      </c>
      <c r="R2540" t="s">
        <v>8352</v>
      </c>
      <c r="S2540" s="15">
        <f t="shared" si="162"/>
        <v>41943.791030092594</v>
      </c>
      <c r="T2540" s="15">
        <f t="shared" si="163"/>
        <v>41974.832696759258</v>
      </c>
    </row>
    <row r="2541" spans="1:20" ht="48" x14ac:dyDescent="0.2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 s="17">
        <f t="shared" si="160"/>
        <v>104</v>
      </c>
      <c r="P2541">
        <f t="shared" si="161"/>
        <v>55.77</v>
      </c>
      <c r="Q2541" s="12" t="s">
        <v>8323</v>
      </c>
      <c r="R2541" t="s">
        <v>8352</v>
      </c>
      <c r="S2541" s="15">
        <f t="shared" si="162"/>
        <v>41509.426585648151</v>
      </c>
      <c r="T2541" s="15">
        <f t="shared" si="163"/>
        <v>41548.165972222225</v>
      </c>
    </row>
    <row r="2542" spans="1:20" ht="48" x14ac:dyDescent="0.2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 s="17">
        <f t="shared" si="160"/>
        <v>104</v>
      </c>
      <c r="P2542">
        <f t="shared" si="161"/>
        <v>64.930000000000007</v>
      </c>
      <c r="Q2542" s="12" t="s">
        <v>8317</v>
      </c>
      <c r="R2542" t="s">
        <v>8353</v>
      </c>
      <c r="S2542" s="15">
        <f t="shared" si="162"/>
        <v>40998.051192129627</v>
      </c>
      <c r="T2542" s="15">
        <f t="shared" si="163"/>
        <v>41028.051192129627</v>
      </c>
    </row>
    <row r="2543" spans="1:20" ht="32" x14ac:dyDescent="0.2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17">
        <f t="shared" si="160"/>
        <v>104</v>
      </c>
      <c r="P2543">
        <f t="shared" si="161"/>
        <v>922.22</v>
      </c>
      <c r="Q2543" s="12" t="s">
        <v>8315</v>
      </c>
      <c r="R2543" t="s">
        <v>8355</v>
      </c>
      <c r="S2543" s="15">
        <f t="shared" si="162"/>
        <v>42756.690162037034</v>
      </c>
      <c r="T2543" s="15">
        <f t="shared" si="163"/>
        <v>42816.648495370369</v>
      </c>
    </row>
    <row r="2544" spans="1:20" ht="48" x14ac:dyDescent="0.2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 s="17">
        <f t="shared" si="160"/>
        <v>104</v>
      </c>
      <c r="P2544">
        <f t="shared" si="161"/>
        <v>125.98</v>
      </c>
      <c r="Q2544" s="12" t="s">
        <v>8315</v>
      </c>
      <c r="R2544" t="s">
        <v>8355</v>
      </c>
      <c r="S2544" s="15">
        <f t="shared" si="162"/>
        <v>42465.596585648149</v>
      </c>
      <c r="T2544" s="15">
        <f t="shared" si="163"/>
        <v>42493.958333333328</v>
      </c>
    </row>
    <row r="2545" spans="1:20" ht="32" x14ac:dyDescent="0.2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 s="17">
        <f t="shared" si="160"/>
        <v>104</v>
      </c>
      <c r="P2545">
        <f t="shared" si="161"/>
        <v>340.57</v>
      </c>
      <c r="Q2545" s="12" t="s">
        <v>8317</v>
      </c>
      <c r="R2545" t="s">
        <v>8347</v>
      </c>
      <c r="S2545" s="15">
        <f t="shared" si="162"/>
        <v>42095.240706018521</v>
      </c>
      <c r="T2545" s="15">
        <f t="shared" si="163"/>
        <v>42125.240706018521</v>
      </c>
    </row>
    <row r="2546" spans="1:20" ht="48" x14ac:dyDescent="0.2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 s="17">
        <f t="shared" si="160"/>
        <v>104</v>
      </c>
      <c r="P2546">
        <f t="shared" si="161"/>
        <v>845.7</v>
      </c>
      <c r="Q2546" s="12" t="s">
        <v>8317</v>
      </c>
      <c r="R2546" t="s">
        <v>8347</v>
      </c>
      <c r="S2546" s="15">
        <f t="shared" si="162"/>
        <v>41872.525717592594</v>
      </c>
      <c r="T2546" s="15">
        <f t="shared" si="163"/>
        <v>41930.166666666664</v>
      </c>
    </row>
    <row r="2547" spans="1:20" ht="48" x14ac:dyDescent="0.2">
      <c r="A2547">
        <v>3702</v>
      </c>
      <c r="B2547" s="3" t="s">
        <v>3699</v>
      </c>
      <c r="C2547" s="3" t="s">
        <v>7812</v>
      </c>
      <c r="D2547" s="6">
        <v>3000</v>
      </c>
      <c r="E2547" s="8">
        <v>3275</v>
      </c>
      <c r="F2547" t="s">
        <v>8218</v>
      </c>
      <c r="G2547" t="s">
        <v>8224</v>
      </c>
      <c r="H2547" t="s">
        <v>8246</v>
      </c>
      <c r="I2547">
        <v>1468191540</v>
      </c>
      <c r="J2547">
        <v>1464958484</v>
      </c>
      <c r="K2547" t="b">
        <v>0</v>
      </c>
      <c r="L2547">
        <v>21</v>
      </c>
      <c r="M2547" t="b">
        <v>1</v>
      </c>
      <c r="N2547" t="s">
        <v>8269</v>
      </c>
      <c r="O2547" s="17">
        <f t="shared" si="160"/>
        <v>109</v>
      </c>
      <c r="P2547">
        <f t="shared" si="161"/>
        <v>155.94999999999999</v>
      </c>
      <c r="Q2547" s="12" t="s">
        <v>8315</v>
      </c>
      <c r="R2547" t="s">
        <v>8316</v>
      </c>
      <c r="S2547" s="15">
        <f t="shared" si="162"/>
        <v>42524.53800925926</v>
      </c>
      <c r="T2547" s="15">
        <f t="shared" si="163"/>
        <v>42561.957638888889</v>
      </c>
    </row>
    <row r="2548" spans="1:20" ht="48" x14ac:dyDescent="0.2">
      <c r="A2548">
        <v>3834</v>
      </c>
      <c r="B2548" s="3" t="s">
        <v>3831</v>
      </c>
      <c r="C2548" s="3" t="s">
        <v>7943</v>
      </c>
      <c r="D2548" s="6">
        <v>3000</v>
      </c>
      <c r="E2548" s="8">
        <v>3271</v>
      </c>
      <c r="F2548" t="s">
        <v>8218</v>
      </c>
      <c r="G2548" t="s">
        <v>8224</v>
      </c>
      <c r="H2548" t="s">
        <v>8246</v>
      </c>
      <c r="I2548">
        <v>1434624067</v>
      </c>
      <c r="J2548">
        <v>1432032067</v>
      </c>
      <c r="K2548" t="b">
        <v>0</v>
      </c>
      <c r="L2548">
        <v>57</v>
      </c>
      <c r="M2548" t="b">
        <v>1</v>
      </c>
      <c r="N2548" t="s">
        <v>8269</v>
      </c>
      <c r="O2548" s="17">
        <f t="shared" si="160"/>
        <v>109</v>
      </c>
      <c r="P2548">
        <f t="shared" si="161"/>
        <v>57.39</v>
      </c>
      <c r="Q2548" s="12" t="s">
        <v>8315</v>
      </c>
      <c r="R2548" t="s">
        <v>8316</v>
      </c>
      <c r="S2548" s="15">
        <f t="shared" si="162"/>
        <v>42143.445219907408</v>
      </c>
      <c r="T2548" s="15">
        <f t="shared" si="163"/>
        <v>42173.445219907408</v>
      </c>
    </row>
    <row r="2549" spans="1:20" ht="48" x14ac:dyDescent="0.2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 s="17">
        <f t="shared" si="160"/>
        <v>104</v>
      </c>
      <c r="P2549">
        <f t="shared" si="161"/>
        <v>90.2</v>
      </c>
      <c r="Q2549" s="12" t="s">
        <v>8315</v>
      </c>
      <c r="R2549" t="s">
        <v>8355</v>
      </c>
      <c r="S2549" s="15">
        <f t="shared" si="162"/>
        <v>42775.733715277776</v>
      </c>
      <c r="T2549" s="15">
        <f t="shared" si="163"/>
        <v>42793.207638888889</v>
      </c>
    </row>
    <row r="2550" spans="1:20" ht="48" x14ac:dyDescent="0.2">
      <c r="A2550">
        <v>3621</v>
      </c>
      <c r="B2550" s="3" t="s">
        <v>3619</v>
      </c>
      <c r="C2550" s="3" t="s">
        <v>7731</v>
      </c>
      <c r="D2550" s="6">
        <v>3000</v>
      </c>
      <c r="E2550" s="8">
        <v>3292</v>
      </c>
      <c r="F2550" t="s">
        <v>8218</v>
      </c>
      <c r="G2550" t="s">
        <v>8223</v>
      </c>
      <c r="H2550" t="s">
        <v>8245</v>
      </c>
      <c r="I2550">
        <v>1475269200</v>
      </c>
      <c r="J2550">
        <v>1473200844</v>
      </c>
      <c r="K2550" t="b">
        <v>0</v>
      </c>
      <c r="L2550">
        <v>70</v>
      </c>
      <c r="M2550" t="b">
        <v>1</v>
      </c>
      <c r="N2550" t="s">
        <v>8269</v>
      </c>
      <c r="O2550" s="17">
        <f t="shared" si="160"/>
        <v>110</v>
      </c>
      <c r="P2550">
        <f t="shared" si="161"/>
        <v>47.03</v>
      </c>
      <c r="Q2550" s="12" t="s">
        <v>8315</v>
      </c>
      <c r="R2550" t="s">
        <v>8316</v>
      </c>
      <c r="S2550" s="15">
        <f t="shared" si="162"/>
        <v>42619.935694444444</v>
      </c>
      <c r="T2550" s="15">
        <f t="shared" si="163"/>
        <v>42643.875</v>
      </c>
    </row>
    <row r="2551" spans="1:20" ht="32" x14ac:dyDescent="0.2">
      <c r="A2551">
        <v>2831</v>
      </c>
      <c r="B2551" s="3" t="s">
        <v>2831</v>
      </c>
      <c r="C2551" s="3" t="s">
        <v>6941</v>
      </c>
      <c r="D2551" s="6">
        <v>3000</v>
      </c>
      <c r="E2551" s="8">
        <v>3320</v>
      </c>
      <c r="F2551" t="s">
        <v>8218</v>
      </c>
      <c r="G2551" t="s">
        <v>8223</v>
      </c>
      <c r="H2551" t="s">
        <v>8245</v>
      </c>
      <c r="I2551">
        <v>1437076070</v>
      </c>
      <c r="J2551">
        <v>1434484070</v>
      </c>
      <c r="K2551" t="b">
        <v>0</v>
      </c>
      <c r="L2551">
        <v>52</v>
      </c>
      <c r="M2551" t="b">
        <v>1</v>
      </c>
      <c r="N2551" t="s">
        <v>8269</v>
      </c>
      <c r="O2551" s="17">
        <f t="shared" si="160"/>
        <v>111</v>
      </c>
      <c r="P2551">
        <f t="shared" si="161"/>
        <v>63.85</v>
      </c>
      <c r="Q2551" s="12" t="s">
        <v>8315</v>
      </c>
      <c r="R2551" t="s">
        <v>8316</v>
      </c>
      <c r="S2551" s="15">
        <f t="shared" si="162"/>
        <v>42171.824884259258</v>
      </c>
      <c r="T2551" s="15">
        <f t="shared" si="163"/>
        <v>42201.824884259258</v>
      </c>
    </row>
    <row r="2552" spans="1:20" ht="48" x14ac:dyDescent="0.2">
      <c r="A2552">
        <v>3593</v>
      </c>
      <c r="B2552" s="3" t="s">
        <v>3592</v>
      </c>
      <c r="C2552" s="3" t="s">
        <v>7703</v>
      </c>
      <c r="D2552" s="6">
        <v>3000</v>
      </c>
      <c r="E2552" s="8">
        <v>3319</v>
      </c>
      <c r="F2552" t="s">
        <v>8218</v>
      </c>
      <c r="G2552" t="s">
        <v>8223</v>
      </c>
      <c r="H2552" t="s">
        <v>8245</v>
      </c>
      <c r="I2552">
        <v>1420489560</v>
      </c>
      <c r="J2552">
        <v>1417469639</v>
      </c>
      <c r="K2552" t="b">
        <v>0</v>
      </c>
      <c r="L2552">
        <v>43</v>
      </c>
      <c r="M2552" t="b">
        <v>1</v>
      </c>
      <c r="N2552" t="s">
        <v>8269</v>
      </c>
      <c r="O2552" s="17">
        <f t="shared" si="160"/>
        <v>111</v>
      </c>
      <c r="P2552">
        <f t="shared" si="161"/>
        <v>77.19</v>
      </c>
      <c r="Q2552" s="12" t="s">
        <v>8315</v>
      </c>
      <c r="R2552" t="s">
        <v>8316</v>
      </c>
      <c r="S2552" s="15">
        <f t="shared" si="162"/>
        <v>41974.898599537039</v>
      </c>
      <c r="T2552" s="15">
        <f t="shared" si="163"/>
        <v>42009.851388888885</v>
      </c>
    </row>
    <row r="2553" spans="1:20" ht="48" x14ac:dyDescent="0.2">
      <c r="A2553">
        <v>3661</v>
      </c>
      <c r="B2553" s="3" t="s">
        <v>3658</v>
      </c>
      <c r="C2553" s="3" t="s">
        <v>7771</v>
      </c>
      <c r="D2553" s="6">
        <v>3000</v>
      </c>
      <c r="E2553" s="8">
        <v>3330</v>
      </c>
      <c r="F2553" t="s">
        <v>8218</v>
      </c>
      <c r="G2553" t="s">
        <v>8223</v>
      </c>
      <c r="H2553" t="s">
        <v>8245</v>
      </c>
      <c r="I2553">
        <v>1460260800</v>
      </c>
      <c r="J2553">
        <v>1458336672</v>
      </c>
      <c r="K2553" t="b">
        <v>0</v>
      </c>
      <c r="L2553">
        <v>36</v>
      </c>
      <c r="M2553" t="b">
        <v>1</v>
      </c>
      <c r="N2553" t="s">
        <v>8269</v>
      </c>
      <c r="O2553" s="17">
        <f t="shared" si="160"/>
        <v>111</v>
      </c>
      <c r="P2553">
        <f t="shared" si="161"/>
        <v>92.5</v>
      </c>
      <c r="Q2553" s="12" t="s">
        <v>8315</v>
      </c>
      <c r="R2553" t="s">
        <v>8316</v>
      </c>
      <c r="S2553" s="15">
        <f t="shared" si="162"/>
        <v>42447.896666666667</v>
      </c>
      <c r="T2553" s="15">
        <f t="shared" si="163"/>
        <v>42470.166666666672</v>
      </c>
    </row>
    <row r="2554" spans="1:20" ht="48" x14ac:dyDescent="0.2">
      <c r="A2554">
        <v>2806</v>
      </c>
      <c r="B2554" s="3" t="s">
        <v>2806</v>
      </c>
      <c r="C2554" s="3" t="s">
        <v>6916</v>
      </c>
      <c r="D2554" s="6">
        <v>3000</v>
      </c>
      <c r="E2554" s="8">
        <v>3363</v>
      </c>
      <c r="F2554" t="s">
        <v>8218</v>
      </c>
      <c r="G2554" t="s">
        <v>8224</v>
      </c>
      <c r="H2554" t="s">
        <v>8246</v>
      </c>
      <c r="I2554">
        <v>1438772400</v>
      </c>
      <c r="J2554">
        <v>1435645490</v>
      </c>
      <c r="K2554" t="b">
        <v>0</v>
      </c>
      <c r="L2554">
        <v>76</v>
      </c>
      <c r="M2554" t="b">
        <v>1</v>
      </c>
      <c r="N2554" t="s">
        <v>8269</v>
      </c>
      <c r="O2554" s="17">
        <f t="shared" si="160"/>
        <v>112</v>
      </c>
      <c r="P2554">
        <f t="shared" si="161"/>
        <v>44.25</v>
      </c>
      <c r="Q2554" s="12" t="s">
        <v>8315</v>
      </c>
      <c r="R2554" t="s">
        <v>8316</v>
      </c>
      <c r="S2554" s="15">
        <f t="shared" si="162"/>
        <v>42185.267245370371</v>
      </c>
      <c r="T2554" s="15">
        <f t="shared" si="163"/>
        <v>42221.458333333328</v>
      </c>
    </row>
    <row r="2555" spans="1:20" ht="48" x14ac:dyDescent="0.2">
      <c r="A2555">
        <v>3604</v>
      </c>
      <c r="B2555" s="3" t="s">
        <v>3603</v>
      </c>
      <c r="C2555" s="3" t="s">
        <v>7714</v>
      </c>
      <c r="D2555" s="6">
        <v>3000</v>
      </c>
      <c r="E2555" s="8">
        <v>3385</v>
      </c>
      <c r="F2555" t="s">
        <v>8218</v>
      </c>
      <c r="G2555" t="s">
        <v>8223</v>
      </c>
      <c r="H2555" t="s">
        <v>8245</v>
      </c>
      <c r="I2555">
        <v>1461913140</v>
      </c>
      <c r="J2555">
        <v>1461370956</v>
      </c>
      <c r="K2555" t="b">
        <v>0</v>
      </c>
      <c r="L2555">
        <v>69</v>
      </c>
      <c r="M2555" t="b">
        <v>1</v>
      </c>
      <c r="N2555" t="s">
        <v>8269</v>
      </c>
      <c r="O2555" s="17">
        <f t="shared" si="160"/>
        <v>113</v>
      </c>
      <c r="P2555">
        <f t="shared" si="161"/>
        <v>49.06</v>
      </c>
      <c r="Q2555" s="12" t="s">
        <v>8315</v>
      </c>
      <c r="R2555" t="s">
        <v>8316</v>
      </c>
      <c r="S2555" s="15">
        <f t="shared" si="162"/>
        <v>42483.015694444446</v>
      </c>
      <c r="T2555" s="15">
        <f t="shared" si="163"/>
        <v>42489.290972222225</v>
      </c>
    </row>
    <row r="2556" spans="1:20" ht="32" x14ac:dyDescent="0.2">
      <c r="A2556">
        <v>3680</v>
      </c>
      <c r="B2556" s="3" t="s">
        <v>3677</v>
      </c>
      <c r="C2556" s="3" t="s">
        <v>7790</v>
      </c>
      <c r="D2556" s="6">
        <v>3000</v>
      </c>
      <c r="E2556" s="8">
        <v>3383</v>
      </c>
      <c r="F2556" t="s">
        <v>8218</v>
      </c>
      <c r="G2556" t="s">
        <v>8223</v>
      </c>
      <c r="H2556" t="s">
        <v>8245</v>
      </c>
      <c r="I2556">
        <v>1475664834</v>
      </c>
      <c r="J2556">
        <v>1473850434</v>
      </c>
      <c r="K2556" t="b">
        <v>0</v>
      </c>
      <c r="L2556">
        <v>34</v>
      </c>
      <c r="M2556" t="b">
        <v>1</v>
      </c>
      <c r="N2556" t="s">
        <v>8269</v>
      </c>
      <c r="O2556" s="17">
        <f t="shared" si="160"/>
        <v>113</v>
      </c>
      <c r="P2556">
        <f t="shared" si="161"/>
        <v>99.5</v>
      </c>
      <c r="Q2556" s="12" t="s">
        <v>8315</v>
      </c>
      <c r="R2556" t="s">
        <v>8316</v>
      </c>
      <c r="S2556" s="15">
        <f t="shared" si="162"/>
        <v>42627.454097222217</v>
      </c>
      <c r="T2556" s="15">
        <f t="shared" si="163"/>
        <v>42648.454097222217</v>
      </c>
    </row>
    <row r="2557" spans="1:20" ht="64" x14ac:dyDescent="0.2">
      <c r="A2557">
        <v>2977</v>
      </c>
      <c r="B2557" s="3" t="s">
        <v>2977</v>
      </c>
      <c r="C2557" s="3" t="s">
        <v>7087</v>
      </c>
      <c r="D2557" s="6">
        <v>3000</v>
      </c>
      <c r="E2557" s="8">
        <v>3407</v>
      </c>
      <c r="F2557" t="s">
        <v>8218</v>
      </c>
      <c r="G2557" t="s">
        <v>8223</v>
      </c>
      <c r="H2557" t="s">
        <v>8245</v>
      </c>
      <c r="I2557">
        <v>1427076840</v>
      </c>
      <c r="J2557">
        <v>1421960934</v>
      </c>
      <c r="K2557" t="b">
        <v>0</v>
      </c>
      <c r="L2557">
        <v>30</v>
      </c>
      <c r="M2557" t="b">
        <v>1</v>
      </c>
      <c r="N2557" t="s">
        <v>8269</v>
      </c>
      <c r="O2557" s="17">
        <f t="shared" si="160"/>
        <v>114</v>
      </c>
      <c r="P2557">
        <f t="shared" si="161"/>
        <v>113.57</v>
      </c>
      <c r="Q2557" s="12" t="s">
        <v>8315</v>
      </c>
      <c r="R2557" t="s">
        <v>8316</v>
      </c>
      <c r="S2557" s="15">
        <f t="shared" si="162"/>
        <v>42026.88118055556</v>
      </c>
      <c r="T2557" s="15">
        <f t="shared" si="163"/>
        <v>42086.093055555553</v>
      </c>
    </row>
    <row r="2558" spans="1:20" ht="48" x14ac:dyDescent="0.2">
      <c r="A2558">
        <v>522</v>
      </c>
      <c r="B2558" s="3" t="s">
        <v>523</v>
      </c>
      <c r="C2558" s="3" t="s">
        <v>4632</v>
      </c>
      <c r="D2558" s="6">
        <v>3000</v>
      </c>
      <c r="E2558" s="8">
        <v>3440</v>
      </c>
      <c r="F2558" t="s">
        <v>8218</v>
      </c>
      <c r="G2558" t="s">
        <v>8223</v>
      </c>
      <c r="H2558" t="s">
        <v>8245</v>
      </c>
      <c r="I2558">
        <v>1458518325</v>
      </c>
      <c r="J2558">
        <v>1456793925</v>
      </c>
      <c r="K2558" t="b">
        <v>0</v>
      </c>
      <c r="L2558">
        <v>31</v>
      </c>
      <c r="M2558" t="b">
        <v>1</v>
      </c>
      <c r="N2558" t="s">
        <v>8269</v>
      </c>
      <c r="O2558" s="17">
        <f t="shared" si="160"/>
        <v>115</v>
      </c>
      <c r="P2558">
        <f t="shared" si="161"/>
        <v>110.97</v>
      </c>
      <c r="Q2558" s="12" t="s">
        <v>8315</v>
      </c>
      <c r="R2558" t="s">
        <v>8316</v>
      </c>
      <c r="S2558" s="15">
        <f t="shared" si="162"/>
        <v>42430.040798611109</v>
      </c>
      <c r="T2558" s="15">
        <f t="shared" si="163"/>
        <v>42449.999131944445</v>
      </c>
    </row>
    <row r="2559" spans="1:20" ht="32" x14ac:dyDescent="0.2">
      <c r="A2559">
        <v>3167</v>
      </c>
      <c r="B2559" s="3" t="s">
        <v>3167</v>
      </c>
      <c r="C2559" s="3" t="s">
        <v>7277</v>
      </c>
      <c r="D2559" s="6">
        <v>3000</v>
      </c>
      <c r="E2559" s="8">
        <v>3485</v>
      </c>
      <c r="F2559" t="s">
        <v>8218</v>
      </c>
      <c r="G2559" t="s">
        <v>8223</v>
      </c>
      <c r="H2559" t="s">
        <v>8245</v>
      </c>
      <c r="I2559">
        <v>1406952781</v>
      </c>
      <c r="J2559">
        <v>1405743181</v>
      </c>
      <c r="K2559" t="b">
        <v>1</v>
      </c>
      <c r="L2559">
        <v>55</v>
      </c>
      <c r="M2559" t="b">
        <v>1</v>
      </c>
      <c r="N2559" t="s">
        <v>8269</v>
      </c>
      <c r="O2559" s="17">
        <f t="shared" si="160"/>
        <v>116</v>
      </c>
      <c r="P2559">
        <f t="shared" si="161"/>
        <v>63.36</v>
      </c>
      <c r="Q2559" s="12" t="s">
        <v>8315</v>
      </c>
      <c r="R2559" t="s">
        <v>8316</v>
      </c>
      <c r="S2559" s="15">
        <f t="shared" si="162"/>
        <v>41839.175706018519</v>
      </c>
      <c r="T2559" s="15">
        <f t="shared" si="163"/>
        <v>41853.175706018519</v>
      </c>
    </row>
    <row r="2560" spans="1:20" ht="48" x14ac:dyDescent="0.2">
      <c r="A2560">
        <v>3299</v>
      </c>
      <c r="B2560" s="3" t="s">
        <v>3299</v>
      </c>
      <c r="C2560" s="3" t="s">
        <v>7409</v>
      </c>
      <c r="D2560" s="6">
        <v>3000</v>
      </c>
      <c r="E2560" s="8">
        <v>3486</v>
      </c>
      <c r="F2560" t="s">
        <v>8218</v>
      </c>
      <c r="G2560" t="s">
        <v>8223</v>
      </c>
      <c r="H2560" t="s">
        <v>8245</v>
      </c>
      <c r="I2560">
        <v>1444860063</v>
      </c>
      <c r="J2560">
        <v>1442268063</v>
      </c>
      <c r="K2560" t="b">
        <v>0</v>
      </c>
      <c r="L2560">
        <v>63</v>
      </c>
      <c r="M2560" t="b">
        <v>1</v>
      </c>
      <c r="N2560" t="s">
        <v>8269</v>
      </c>
      <c r="O2560" s="17">
        <f t="shared" si="160"/>
        <v>116</v>
      </c>
      <c r="P2560">
        <f t="shared" si="161"/>
        <v>55.33</v>
      </c>
      <c r="Q2560" s="12" t="s">
        <v>8315</v>
      </c>
      <c r="R2560" t="s">
        <v>8316</v>
      </c>
      <c r="S2560" s="15">
        <f t="shared" si="162"/>
        <v>42261.917395833334</v>
      </c>
      <c r="T2560" s="15">
        <f t="shared" si="163"/>
        <v>42291.917395833334</v>
      </c>
    </row>
    <row r="2561" spans="1:20" ht="96" x14ac:dyDescent="0.2">
      <c r="A2561">
        <v>3584</v>
      </c>
      <c r="B2561" s="3" t="s">
        <v>3583</v>
      </c>
      <c r="C2561" s="3" t="s">
        <v>7694</v>
      </c>
      <c r="D2561" s="6">
        <v>3000</v>
      </c>
      <c r="E2561" s="8">
        <v>3465</v>
      </c>
      <c r="F2561" t="s">
        <v>8218</v>
      </c>
      <c r="G2561" t="s">
        <v>8224</v>
      </c>
      <c r="H2561" t="s">
        <v>8246</v>
      </c>
      <c r="I2561">
        <v>1436772944</v>
      </c>
      <c r="J2561">
        <v>1434180944</v>
      </c>
      <c r="K2561" t="b">
        <v>0</v>
      </c>
      <c r="L2561">
        <v>112</v>
      </c>
      <c r="M2561" t="b">
        <v>1</v>
      </c>
      <c r="N2561" t="s">
        <v>8269</v>
      </c>
      <c r="O2561" s="17">
        <f t="shared" si="160"/>
        <v>116</v>
      </c>
      <c r="P2561">
        <f t="shared" si="161"/>
        <v>30.94</v>
      </c>
      <c r="Q2561" s="12" t="s">
        <v>8315</v>
      </c>
      <c r="R2561" t="s">
        <v>8316</v>
      </c>
      <c r="S2561" s="15">
        <f t="shared" si="162"/>
        <v>42168.316481481481</v>
      </c>
      <c r="T2561" s="15">
        <f t="shared" si="163"/>
        <v>42198.316481481481</v>
      </c>
    </row>
    <row r="2562" spans="1:20" ht="48" x14ac:dyDescent="0.2">
      <c r="A2562">
        <v>3387</v>
      </c>
      <c r="B2562" s="3" t="s">
        <v>3386</v>
      </c>
      <c r="C2562" s="3" t="s">
        <v>7497</v>
      </c>
      <c r="D2562" s="6">
        <v>3000</v>
      </c>
      <c r="E2562" s="8">
        <v>3506</v>
      </c>
      <c r="F2562" t="s">
        <v>8218</v>
      </c>
      <c r="G2562" t="s">
        <v>8223</v>
      </c>
      <c r="H2562" t="s">
        <v>8245</v>
      </c>
      <c r="I2562">
        <v>1418581088</v>
      </c>
      <c r="J2562">
        <v>1415125088</v>
      </c>
      <c r="K2562" t="b">
        <v>0</v>
      </c>
      <c r="L2562">
        <v>35</v>
      </c>
      <c r="M2562" t="b">
        <v>1</v>
      </c>
      <c r="N2562" t="s">
        <v>8269</v>
      </c>
      <c r="O2562" s="17">
        <f t="shared" si="160"/>
        <v>117</v>
      </c>
      <c r="P2562">
        <f t="shared" si="161"/>
        <v>100.17</v>
      </c>
      <c r="Q2562" s="12" t="s">
        <v>8315</v>
      </c>
      <c r="R2562" t="s">
        <v>8316</v>
      </c>
      <c r="S2562" s="15">
        <f t="shared" si="162"/>
        <v>41947.762592592589</v>
      </c>
      <c r="T2562" s="15">
        <f t="shared" si="163"/>
        <v>41987.762592592597</v>
      </c>
    </row>
    <row r="2563" spans="1:20" ht="48" x14ac:dyDescent="0.2">
      <c r="A2563">
        <v>3689</v>
      </c>
      <c r="B2563" s="3" t="s">
        <v>3686</v>
      </c>
      <c r="C2563" s="3" t="s">
        <v>7799</v>
      </c>
      <c r="D2563" s="6">
        <v>3000</v>
      </c>
      <c r="E2563" s="8">
        <v>3550</v>
      </c>
      <c r="F2563" t="s">
        <v>8218</v>
      </c>
      <c r="G2563" t="s">
        <v>8223</v>
      </c>
      <c r="H2563" t="s">
        <v>8245</v>
      </c>
      <c r="I2563">
        <v>1434925500</v>
      </c>
      <c r="J2563">
        <v>1432410639</v>
      </c>
      <c r="K2563" t="b">
        <v>0</v>
      </c>
      <c r="L2563">
        <v>62</v>
      </c>
      <c r="M2563" t="b">
        <v>1</v>
      </c>
      <c r="N2563" t="s">
        <v>8269</v>
      </c>
      <c r="O2563" s="17">
        <f t="shared" si="160"/>
        <v>118</v>
      </c>
      <c r="P2563">
        <f t="shared" si="161"/>
        <v>57.26</v>
      </c>
      <c r="Q2563" s="12" t="s">
        <v>8315</v>
      </c>
      <c r="R2563" t="s">
        <v>8316</v>
      </c>
      <c r="S2563" s="15">
        <f t="shared" si="162"/>
        <v>42147.826840277776</v>
      </c>
      <c r="T2563" s="15">
        <f t="shared" si="163"/>
        <v>42176.934027777781</v>
      </c>
    </row>
    <row r="2564" spans="1:20" ht="48" x14ac:dyDescent="0.2">
      <c r="A2564">
        <v>3488</v>
      </c>
      <c r="B2564" s="3" t="s">
        <v>3487</v>
      </c>
      <c r="C2564" s="3" t="s">
        <v>7598</v>
      </c>
      <c r="D2564" s="6">
        <v>3000</v>
      </c>
      <c r="E2564" s="8">
        <v>3636</v>
      </c>
      <c r="F2564" t="s">
        <v>8218</v>
      </c>
      <c r="G2564" t="s">
        <v>8223</v>
      </c>
      <c r="H2564" t="s">
        <v>8245</v>
      </c>
      <c r="I2564">
        <v>1429286400</v>
      </c>
      <c r="J2564">
        <v>1427221560</v>
      </c>
      <c r="K2564" t="b">
        <v>0</v>
      </c>
      <c r="L2564">
        <v>29</v>
      </c>
      <c r="M2564" t="b">
        <v>1</v>
      </c>
      <c r="N2564" t="s">
        <v>8269</v>
      </c>
      <c r="O2564" s="17">
        <f t="shared" si="160"/>
        <v>121</v>
      </c>
      <c r="P2564">
        <f t="shared" si="161"/>
        <v>125.38</v>
      </c>
      <c r="Q2564" s="12" t="s">
        <v>8315</v>
      </c>
      <c r="R2564" t="s">
        <v>8316</v>
      </c>
      <c r="S2564" s="15">
        <f t="shared" si="162"/>
        <v>42087.768055555556</v>
      </c>
      <c r="T2564" s="15">
        <f t="shared" si="163"/>
        <v>42111.666666666672</v>
      </c>
    </row>
    <row r="2565" spans="1:20" ht="48" x14ac:dyDescent="0.2">
      <c r="A2565">
        <v>3496</v>
      </c>
      <c r="B2565" s="3" t="s">
        <v>3495</v>
      </c>
      <c r="C2565" s="3" t="s">
        <v>7606</v>
      </c>
      <c r="D2565" s="6">
        <v>3000</v>
      </c>
      <c r="E2565" s="8">
        <v>3732</v>
      </c>
      <c r="F2565" t="s">
        <v>8218</v>
      </c>
      <c r="G2565" t="s">
        <v>8223</v>
      </c>
      <c r="H2565" t="s">
        <v>8245</v>
      </c>
      <c r="I2565">
        <v>1473625166</v>
      </c>
      <c r="J2565">
        <v>1470169166</v>
      </c>
      <c r="K2565" t="b">
        <v>0</v>
      </c>
      <c r="L2565">
        <v>78</v>
      </c>
      <c r="M2565" t="b">
        <v>1</v>
      </c>
      <c r="N2565" t="s">
        <v>8269</v>
      </c>
      <c r="O2565" s="17">
        <f t="shared" si="160"/>
        <v>124</v>
      </c>
      <c r="P2565">
        <f t="shared" si="161"/>
        <v>47.85</v>
      </c>
      <c r="Q2565" s="12" t="s">
        <v>8315</v>
      </c>
      <c r="R2565" t="s">
        <v>8316</v>
      </c>
      <c r="S2565" s="15">
        <f t="shared" si="162"/>
        <v>42584.846828703703</v>
      </c>
      <c r="T2565" s="15">
        <f t="shared" si="163"/>
        <v>42624.846828703703</v>
      </c>
    </row>
    <row r="2566" spans="1:20" ht="48" x14ac:dyDescent="0.2">
      <c r="A2566">
        <v>3210</v>
      </c>
      <c r="B2566" s="3" t="s">
        <v>3210</v>
      </c>
      <c r="C2566" s="3" t="s">
        <v>7320</v>
      </c>
      <c r="D2566" s="6">
        <v>3000</v>
      </c>
      <c r="E2566" s="8">
        <v>3773</v>
      </c>
      <c r="F2566" t="s">
        <v>8218</v>
      </c>
      <c r="G2566" t="s">
        <v>8223</v>
      </c>
      <c r="H2566" t="s">
        <v>8245</v>
      </c>
      <c r="I2566">
        <v>1338523140</v>
      </c>
      <c r="J2566">
        <v>1334442519</v>
      </c>
      <c r="K2566" t="b">
        <v>1</v>
      </c>
      <c r="L2566">
        <v>60</v>
      </c>
      <c r="M2566" t="b">
        <v>1</v>
      </c>
      <c r="N2566" t="s">
        <v>8269</v>
      </c>
      <c r="O2566" s="17">
        <f t="shared" si="160"/>
        <v>126</v>
      </c>
      <c r="P2566">
        <f t="shared" si="161"/>
        <v>62.88</v>
      </c>
      <c r="Q2566" s="12" t="s">
        <v>8315</v>
      </c>
      <c r="R2566" t="s">
        <v>8316</v>
      </c>
      <c r="S2566" s="15">
        <f t="shared" si="162"/>
        <v>41013.936562499999</v>
      </c>
      <c r="T2566" s="15">
        <f t="shared" si="163"/>
        <v>41061.165972222225</v>
      </c>
    </row>
    <row r="2567" spans="1:20" ht="48" x14ac:dyDescent="0.2">
      <c r="A2567">
        <v>3606</v>
      </c>
      <c r="B2567" s="3" t="s">
        <v>3605</v>
      </c>
      <c r="C2567" s="3" t="s">
        <v>7716</v>
      </c>
      <c r="D2567" s="6">
        <v>3000</v>
      </c>
      <c r="E2567" s="8">
        <v>3908</v>
      </c>
      <c r="F2567" t="s">
        <v>8218</v>
      </c>
      <c r="G2567" t="s">
        <v>8224</v>
      </c>
      <c r="H2567" t="s">
        <v>8246</v>
      </c>
      <c r="I2567">
        <v>1471185057</v>
      </c>
      <c r="J2567">
        <v>1468593057</v>
      </c>
      <c r="K2567" t="b">
        <v>0</v>
      </c>
      <c r="L2567">
        <v>64</v>
      </c>
      <c r="M2567" t="b">
        <v>1</v>
      </c>
      <c r="N2567" t="s">
        <v>8269</v>
      </c>
      <c r="O2567" s="17">
        <f t="shared" si="160"/>
        <v>130</v>
      </c>
      <c r="P2567">
        <f t="shared" si="161"/>
        <v>61.06</v>
      </c>
      <c r="Q2567" s="12" t="s">
        <v>8315</v>
      </c>
      <c r="R2567" t="s">
        <v>8316</v>
      </c>
      <c r="S2567" s="15">
        <f t="shared" si="162"/>
        <v>42566.604826388888</v>
      </c>
      <c r="T2567" s="15">
        <f t="shared" si="163"/>
        <v>42596.604826388888</v>
      </c>
    </row>
    <row r="2568" spans="1:20" ht="48" x14ac:dyDescent="0.2">
      <c r="A2568">
        <v>3301</v>
      </c>
      <c r="B2568" s="3" t="s">
        <v>3301</v>
      </c>
      <c r="C2568" s="3" t="s">
        <v>7411</v>
      </c>
      <c r="D2568" s="6">
        <v>3000</v>
      </c>
      <c r="E2568" s="8">
        <v>4004</v>
      </c>
      <c r="F2568" t="s">
        <v>8218</v>
      </c>
      <c r="G2568" t="s">
        <v>8223</v>
      </c>
      <c r="H2568" t="s">
        <v>8245</v>
      </c>
      <c r="I2568">
        <v>1470034740</v>
      </c>
      <c r="J2568">
        <v>1466185176</v>
      </c>
      <c r="K2568" t="b">
        <v>0</v>
      </c>
      <c r="L2568">
        <v>70</v>
      </c>
      <c r="M2568" t="b">
        <v>1</v>
      </c>
      <c r="N2568" t="s">
        <v>8269</v>
      </c>
      <c r="O2568" s="17">
        <f t="shared" si="160"/>
        <v>133</v>
      </c>
      <c r="P2568">
        <f t="shared" si="161"/>
        <v>57.2</v>
      </c>
      <c r="Q2568" s="12" t="s">
        <v>8315</v>
      </c>
      <c r="R2568" t="s">
        <v>8316</v>
      </c>
      <c r="S2568" s="15">
        <f t="shared" si="162"/>
        <v>42538.73583333334</v>
      </c>
      <c r="T2568" s="15">
        <f t="shared" si="163"/>
        <v>42583.290972222225</v>
      </c>
    </row>
    <row r="2569" spans="1:20" ht="48" x14ac:dyDescent="0.2">
      <c r="A2569">
        <v>1300</v>
      </c>
      <c r="B2569" s="3" t="s">
        <v>1301</v>
      </c>
      <c r="C2569" s="3" t="s">
        <v>5410</v>
      </c>
      <c r="D2569" s="6">
        <v>3000</v>
      </c>
      <c r="E2569" s="8">
        <v>4050</v>
      </c>
      <c r="F2569" t="s">
        <v>8218</v>
      </c>
      <c r="G2569" t="s">
        <v>8223</v>
      </c>
      <c r="H2569" t="s">
        <v>8245</v>
      </c>
      <c r="I2569">
        <v>1464807420</v>
      </c>
      <c r="J2569">
        <v>1461427938</v>
      </c>
      <c r="K2569" t="b">
        <v>0</v>
      </c>
      <c r="L2569">
        <v>24</v>
      </c>
      <c r="M2569" t="b">
        <v>1</v>
      </c>
      <c r="N2569" t="s">
        <v>8269</v>
      </c>
      <c r="O2569" s="17">
        <f t="shared" si="160"/>
        <v>135</v>
      </c>
      <c r="P2569">
        <f t="shared" si="161"/>
        <v>168.75</v>
      </c>
      <c r="Q2569" s="12" t="s">
        <v>8315</v>
      </c>
      <c r="R2569" t="s">
        <v>8316</v>
      </c>
      <c r="S2569" s="15">
        <f t="shared" si="162"/>
        <v>42483.675208333334</v>
      </c>
      <c r="T2569" s="15">
        <f t="shared" si="163"/>
        <v>42522.789583333331</v>
      </c>
    </row>
    <row r="2570" spans="1:20" ht="48" x14ac:dyDescent="0.2">
      <c r="A2570">
        <v>3300</v>
      </c>
      <c r="B2570" s="3" t="s">
        <v>3300</v>
      </c>
      <c r="C2570" s="3" t="s">
        <v>7410</v>
      </c>
      <c r="D2570" s="6">
        <v>3000</v>
      </c>
      <c r="E2570" s="8">
        <v>4085</v>
      </c>
      <c r="F2570" t="s">
        <v>8218</v>
      </c>
      <c r="G2570" t="s">
        <v>8223</v>
      </c>
      <c r="H2570" t="s">
        <v>8245</v>
      </c>
      <c r="I2570">
        <v>1430329862</v>
      </c>
      <c r="J2570">
        <v>1428515462</v>
      </c>
      <c r="K2570" t="b">
        <v>0</v>
      </c>
      <c r="L2570">
        <v>88</v>
      </c>
      <c r="M2570" t="b">
        <v>1</v>
      </c>
      <c r="N2570" t="s">
        <v>8269</v>
      </c>
      <c r="O2570" s="17">
        <f t="shared" si="160"/>
        <v>136</v>
      </c>
      <c r="P2570">
        <f t="shared" si="161"/>
        <v>46.42</v>
      </c>
      <c r="Q2570" s="12" t="s">
        <v>8315</v>
      </c>
      <c r="R2570" t="s">
        <v>8316</v>
      </c>
      <c r="S2570" s="15">
        <f t="shared" si="162"/>
        <v>42102.743773148148</v>
      </c>
      <c r="T2570" s="15">
        <f t="shared" si="163"/>
        <v>42123.743773148148</v>
      </c>
    </row>
    <row r="2571" spans="1:20" ht="48" x14ac:dyDescent="0.2">
      <c r="A2571">
        <v>3340</v>
      </c>
      <c r="B2571" s="3" t="s">
        <v>3340</v>
      </c>
      <c r="C2571" s="3" t="s">
        <v>7450</v>
      </c>
      <c r="D2571" s="6">
        <v>3000</v>
      </c>
      <c r="E2571" s="8">
        <v>4145</v>
      </c>
      <c r="F2571" t="s">
        <v>8218</v>
      </c>
      <c r="G2571" t="s">
        <v>8223</v>
      </c>
      <c r="H2571" t="s">
        <v>8245</v>
      </c>
      <c r="I2571">
        <v>1481066554</v>
      </c>
      <c r="J2571">
        <v>1478906554</v>
      </c>
      <c r="K2571" t="b">
        <v>0</v>
      </c>
      <c r="L2571">
        <v>38</v>
      </c>
      <c r="M2571" t="b">
        <v>1</v>
      </c>
      <c r="N2571" t="s">
        <v>8269</v>
      </c>
      <c r="O2571" s="17">
        <f t="shared" si="160"/>
        <v>138</v>
      </c>
      <c r="P2571">
        <f t="shared" si="161"/>
        <v>109.08</v>
      </c>
      <c r="Q2571" s="12" t="s">
        <v>8315</v>
      </c>
      <c r="R2571" t="s">
        <v>8316</v>
      </c>
      <c r="S2571" s="15">
        <f t="shared" si="162"/>
        <v>42685.974004629628</v>
      </c>
      <c r="T2571" s="15">
        <f t="shared" si="163"/>
        <v>42710.974004629628</v>
      </c>
    </row>
    <row r="2572" spans="1:20" ht="48" x14ac:dyDescent="0.2">
      <c r="A2572">
        <v>3482</v>
      </c>
      <c r="B2572" s="3" t="s">
        <v>3481</v>
      </c>
      <c r="C2572" s="3" t="s">
        <v>7592</v>
      </c>
      <c r="D2572" s="6">
        <v>3000</v>
      </c>
      <c r="E2572" s="8">
        <v>4150</v>
      </c>
      <c r="F2572" t="s">
        <v>8218</v>
      </c>
      <c r="G2572" t="s">
        <v>8224</v>
      </c>
      <c r="H2572" t="s">
        <v>8246</v>
      </c>
      <c r="I2572">
        <v>1404671466</v>
      </c>
      <c r="J2572">
        <v>1402079466</v>
      </c>
      <c r="K2572" t="b">
        <v>0</v>
      </c>
      <c r="L2572">
        <v>80</v>
      </c>
      <c r="M2572" t="b">
        <v>1</v>
      </c>
      <c r="N2572" t="s">
        <v>8269</v>
      </c>
      <c r="O2572" s="17">
        <f t="shared" si="160"/>
        <v>138</v>
      </c>
      <c r="P2572">
        <f t="shared" si="161"/>
        <v>51.88</v>
      </c>
      <c r="Q2572" s="12" t="s">
        <v>8315</v>
      </c>
      <c r="R2572" t="s">
        <v>8316</v>
      </c>
      <c r="S2572" s="15">
        <f t="shared" si="162"/>
        <v>41796.771597222221</v>
      </c>
      <c r="T2572" s="15">
        <f t="shared" si="163"/>
        <v>41826.771597222221</v>
      </c>
    </row>
    <row r="2573" spans="1:20" ht="48" x14ac:dyDescent="0.2">
      <c r="A2573">
        <v>3682</v>
      </c>
      <c r="B2573" s="3" t="s">
        <v>3679</v>
      </c>
      <c r="C2573" s="3" t="s">
        <v>7792</v>
      </c>
      <c r="D2573" s="6">
        <v>3000</v>
      </c>
      <c r="E2573" s="8">
        <v>4176</v>
      </c>
      <c r="F2573" t="s">
        <v>8218</v>
      </c>
      <c r="G2573" t="s">
        <v>8223</v>
      </c>
      <c r="H2573" t="s">
        <v>8245</v>
      </c>
      <c r="I2573">
        <v>1402901940</v>
      </c>
      <c r="J2573">
        <v>1399998418</v>
      </c>
      <c r="K2573" t="b">
        <v>0</v>
      </c>
      <c r="L2573">
        <v>67</v>
      </c>
      <c r="M2573" t="b">
        <v>1</v>
      </c>
      <c r="N2573" t="s">
        <v>8269</v>
      </c>
      <c r="O2573" s="17">
        <f t="shared" si="160"/>
        <v>139</v>
      </c>
      <c r="P2573">
        <f t="shared" si="161"/>
        <v>62.33</v>
      </c>
      <c r="Q2573" s="12" t="s">
        <v>8315</v>
      </c>
      <c r="R2573" t="s">
        <v>8316</v>
      </c>
      <c r="S2573" s="15">
        <f t="shared" si="162"/>
        <v>41772.685393518521</v>
      </c>
      <c r="T2573" s="15">
        <f t="shared" si="163"/>
        <v>41806.290972222225</v>
      </c>
    </row>
    <row r="2574" spans="1:20" ht="48" x14ac:dyDescent="0.2">
      <c r="A2574">
        <v>2816</v>
      </c>
      <c r="B2574" s="3" t="s">
        <v>2816</v>
      </c>
      <c r="C2574" s="3" t="s">
        <v>6926</v>
      </c>
      <c r="D2574" s="6">
        <v>3000</v>
      </c>
      <c r="E2574" s="8">
        <v>4247</v>
      </c>
      <c r="F2574" t="s">
        <v>8218</v>
      </c>
      <c r="G2574" t="s">
        <v>8224</v>
      </c>
      <c r="H2574" t="s">
        <v>8246</v>
      </c>
      <c r="I2574">
        <v>1438531200</v>
      </c>
      <c r="J2574">
        <v>1435921992</v>
      </c>
      <c r="K2574" t="b">
        <v>0</v>
      </c>
      <c r="L2574">
        <v>169</v>
      </c>
      <c r="M2574" t="b">
        <v>1</v>
      </c>
      <c r="N2574" t="s">
        <v>8269</v>
      </c>
      <c r="O2574" s="17">
        <f t="shared" si="160"/>
        <v>142</v>
      </c>
      <c r="P2574">
        <f t="shared" si="161"/>
        <v>25.13</v>
      </c>
      <c r="Q2574" s="12" t="s">
        <v>8315</v>
      </c>
      <c r="R2574" t="s">
        <v>8316</v>
      </c>
      <c r="S2574" s="15">
        <f t="shared" si="162"/>
        <v>42188.467499999999</v>
      </c>
      <c r="T2574" s="15">
        <f t="shared" si="163"/>
        <v>42218.666666666672</v>
      </c>
    </row>
    <row r="2575" spans="1:20" ht="48" x14ac:dyDescent="0.2">
      <c r="A2575">
        <v>1291</v>
      </c>
      <c r="B2575" s="3" t="s">
        <v>1292</v>
      </c>
      <c r="C2575" s="3" t="s">
        <v>5401</v>
      </c>
      <c r="D2575" s="6">
        <v>3000</v>
      </c>
      <c r="E2575" s="8">
        <v>4371</v>
      </c>
      <c r="F2575" t="s">
        <v>8218</v>
      </c>
      <c r="G2575" t="s">
        <v>8223</v>
      </c>
      <c r="H2575" t="s">
        <v>8245</v>
      </c>
      <c r="I2575">
        <v>1428390000</v>
      </c>
      <c r="J2575">
        <v>1425224391</v>
      </c>
      <c r="K2575" t="b">
        <v>0</v>
      </c>
      <c r="L2575">
        <v>42</v>
      </c>
      <c r="M2575" t="b">
        <v>1</v>
      </c>
      <c r="N2575" t="s">
        <v>8269</v>
      </c>
      <c r="O2575" s="17">
        <f t="shared" si="160"/>
        <v>146</v>
      </c>
      <c r="P2575">
        <f t="shared" si="161"/>
        <v>104.07</v>
      </c>
      <c r="Q2575" s="12" t="s">
        <v>8315</v>
      </c>
      <c r="R2575" t="s">
        <v>8316</v>
      </c>
      <c r="S2575" s="15">
        <f t="shared" si="162"/>
        <v>42064.652673611112</v>
      </c>
      <c r="T2575" s="15">
        <f t="shared" si="163"/>
        <v>42101.291666666672</v>
      </c>
    </row>
    <row r="2576" spans="1:20" ht="64" x14ac:dyDescent="0.2">
      <c r="A2576">
        <v>3827</v>
      </c>
      <c r="B2576" s="3" t="s">
        <v>3824</v>
      </c>
      <c r="C2576" s="3" t="s">
        <v>7936</v>
      </c>
      <c r="D2576" s="6">
        <v>3000</v>
      </c>
      <c r="E2576" s="8">
        <v>4580</v>
      </c>
      <c r="F2576" t="s">
        <v>8218</v>
      </c>
      <c r="G2576" t="s">
        <v>8224</v>
      </c>
      <c r="H2576" t="s">
        <v>8246</v>
      </c>
      <c r="I2576">
        <v>1427414400</v>
      </c>
      <c r="J2576">
        <v>1422656201</v>
      </c>
      <c r="K2576" t="b">
        <v>0</v>
      </c>
      <c r="L2576">
        <v>65</v>
      </c>
      <c r="M2576" t="b">
        <v>1</v>
      </c>
      <c r="N2576" t="s">
        <v>8269</v>
      </c>
      <c r="O2576" s="17">
        <f t="shared" si="160"/>
        <v>153</v>
      </c>
      <c r="P2576">
        <f t="shared" si="161"/>
        <v>70.459999999999994</v>
      </c>
      <c r="Q2576" s="12" t="s">
        <v>8315</v>
      </c>
      <c r="R2576" t="s">
        <v>8316</v>
      </c>
      <c r="S2576" s="15">
        <f t="shared" si="162"/>
        <v>42034.928252314814</v>
      </c>
      <c r="T2576" s="15">
        <f t="shared" si="163"/>
        <v>42090</v>
      </c>
    </row>
    <row r="2577" spans="1:20" ht="48" x14ac:dyDescent="0.2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 s="17">
        <f t="shared" si="160"/>
        <v>104</v>
      </c>
      <c r="P2577">
        <f t="shared" si="161"/>
        <v>99.54</v>
      </c>
      <c r="Q2577" s="12" t="s">
        <v>8315</v>
      </c>
      <c r="R2577" t="s">
        <v>8357</v>
      </c>
      <c r="S2577" s="15">
        <f t="shared" si="162"/>
        <v>42395.706435185188</v>
      </c>
      <c r="T2577" s="15">
        <f t="shared" si="163"/>
        <v>42416.249305555553</v>
      </c>
    </row>
    <row r="2578" spans="1:20" ht="32" x14ac:dyDescent="0.2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 s="17">
        <f t="shared" si="160"/>
        <v>104</v>
      </c>
      <c r="P2578">
        <f t="shared" si="161"/>
        <v>135.63</v>
      </c>
      <c r="Q2578" s="12" t="s">
        <v>8315</v>
      </c>
      <c r="R2578" t="s">
        <v>8357</v>
      </c>
      <c r="S2578" s="15">
        <f t="shared" si="162"/>
        <v>42425.735416666663</v>
      </c>
      <c r="T2578" s="15">
        <f t="shared" si="163"/>
        <v>42455.693750000006</v>
      </c>
    </row>
    <row r="2579" spans="1:20" ht="48" x14ac:dyDescent="0.2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 s="17">
        <f t="shared" si="160"/>
        <v>105</v>
      </c>
      <c r="P2579">
        <f t="shared" si="161"/>
        <v>15</v>
      </c>
      <c r="Q2579" s="12" t="s">
        <v>8308</v>
      </c>
      <c r="R2579" t="s">
        <v>8309</v>
      </c>
      <c r="S2579" s="15">
        <f t="shared" si="162"/>
        <v>42405.702349537038</v>
      </c>
      <c r="T2579" s="15">
        <f t="shared" si="163"/>
        <v>42415.702349537038</v>
      </c>
    </row>
    <row r="2580" spans="1:20" ht="48" x14ac:dyDescent="0.2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 s="17">
        <f t="shared" si="160"/>
        <v>105</v>
      </c>
      <c r="P2580">
        <f t="shared" si="161"/>
        <v>104.6</v>
      </c>
      <c r="Q2580" s="12" t="s">
        <v>8308</v>
      </c>
      <c r="R2580" t="s">
        <v>8310</v>
      </c>
      <c r="S2580" s="15">
        <f t="shared" si="162"/>
        <v>40322.53938657407</v>
      </c>
      <c r="T2580" s="15">
        <f t="shared" si="163"/>
        <v>40332.070138888892</v>
      </c>
    </row>
    <row r="2581" spans="1:20" ht="48" x14ac:dyDescent="0.2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 s="17">
        <f t="shared" si="160"/>
        <v>105</v>
      </c>
      <c r="P2581">
        <f t="shared" si="161"/>
        <v>122.33</v>
      </c>
      <c r="Q2581" s="12" t="s">
        <v>8308</v>
      </c>
      <c r="R2581" t="s">
        <v>8310</v>
      </c>
      <c r="S2581" s="15">
        <f t="shared" si="162"/>
        <v>42721.198877314819</v>
      </c>
      <c r="T2581" s="15">
        <f t="shared" si="163"/>
        <v>42767.333333333328</v>
      </c>
    </row>
    <row r="2582" spans="1:20" ht="32" x14ac:dyDescent="0.2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 s="17">
        <f t="shared" ref="O2582:O2645" si="164">ROUND(E2582/D2582*100,0)</f>
        <v>105</v>
      </c>
      <c r="P2582">
        <f t="shared" ref="P2582:P2645" si="165">IFERROR(ROUND(E2582/L2582, 2), 0)</f>
        <v>27.9</v>
      </c>
      <c r="Q2582" s="12" t="s">
        <v>8308</v>
      </c>
      <c r="R2582" t="s">
        <v>8310</v>
      </c>
      <c r="S2582" s="15">
        <f t="shared" ref="S2582:S2645" si="166">(((J2582/60/60/24)+DATE(1970,1,1)))</f>
        <v>41682.805902777778</v>
      </c>
      <c r="T2582" s="15">
        <f t="shared" ref="T2582:T2645" si="167">(((I2582/60/60/24)+DATE(1970,1,1)))</f>
        <v>41705.805902777778</v>
      </c>
    </row>
    <row r="2583" spans="1:20" ht="48" x14ac:dyDescent="0.2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 s="17">
        <f t="shared" si="164"/>
        <v>105</v>
      </c>
      <c r="P2583">
        <f t="shared" si="165"/>
        <v>91.84</v>
      </c>
      <c r="Q2583" s="12" t="s">
        <v>8308</v>
      </c>
      <c r="R2583" t="s">
        <v>8310</v>
      </c>
      <c r="S2583" s="15">
        <f t="shared" si="166"/>
        <v>40739.069282407407</v>
      </c>
      <c r="T2583" s="15">
        <f t="shared" si="167"/>
        <v>40768.958333333336</v>
      </c>
    </row>
    <row r="2584" spans="1:20" ht="48" x14ac:dyDescent="0.2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 s="17">
        <f t="shared" si="164"/>
        <v>105</v>
      </c>
      <c r="P2584">
        <f t="shared" si="165"/>
        <v>109.42</v>
      </c>
      <c r="Q2584" s="12" t="s">
        <v>8308</v>
      </c>
      <c r="R2584" t="s">
        <v>8313</v>
      </c>
      <c r="S2584" s="15">
        <f t="shared" si="166"/>
        <v>41612.10024305556</v>
      </c>
      <c r="T2584" s="15">
        <f t="shared" si="167"/>
        <v>41641.333333333336</v>
      </c>
    </row>
    <row r="2585" spans="1:20" ht="48" x14ac:dyDescent="0.2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 s="17">
        <f t="shared" si="164"/>
        <v>105</v>
      </c>
      <c r="P2585">
        <f t="shared" si="165"/>
        <v>55.07</v>
      </c>
      <c r="Q2585" s="12" t="s">
        <v>8308</v>
      </c>
      <c r="R2585" t="s">
        <v>8313</v>
      </c>
      <c r="S2585" s="15">
        <f t="shared" si="166"/>
        <v>40904.738194444442</v>
      </c>
      <c r="T2585" s="15">
        <f t="shared" si="167"/>
        <v>40929.738194444442</v>
      </c>
    </row>
    <row r="2586" spans="1:20" ht="48" x14ac:dyDescent="0.2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 s="17">
        <f t="shared" si="164"/>
        <v>105</v>
      </c>
      <c r="P2586">
        <f t="shared" si="165"/>
        <v>67.77</v>
      </c>
      <c r="Q2586" s="12" t="s">
        <v>8308</v>
      </c>
      <c r="R2586" t="s">
        <v>8313</v>
      </c>
      <c r="S2586" s="15">
        <f t="shared" si="166"/>
        <v>41550.456412037034</v>
      </c>
      <c r="T2586" s="15">
        <f t="shared" si="167"/>
        <v>41580.456412037034</v>
      </c>
    </row>
    <row r="2587" spans="1:20" ht="48" x14ac:dyDescent="0.2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 s="17">
        <f t="shared" si="164"/>
        <v>105</v>
      </c>
      <c r="P2587">
        <f t="shared" si="165"/>
        <v>80.2</v>
      </c>
      <c r="Q2587" s="12" t="s">
        <v>8308</v>
      </c>
      <c r="R2587" t="s">
        <v>8313</v>
      </c>
      <c r="S2587" s="15">
        <f t="shared" si="166"/>
        <v>40357.227939814817</v>
      </c>
      <c r="T2587" s="15">
        <f t="shared" si="167"/>
        <v>40401.665972222225</v>
      </c>
    </row>
    <row r="2588" spans="1:20" ht="48" x14ac:dyDescent="0.2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 s="17">
        <f t="shared" si="164"/>
        <v>105</v>
      </c>
      <c r="P2588">
        <f t="shared" si="165"/>
        <v>84.02</v>
      </c>
      <c r="Q2588" s="12" t="s">
        <v>8308</v>
      </c>
      <c r="R2588" t="s">
        <v>8313</v>
      </c>
      <c r="S2588" s="15">
        <f t="shared" si="166"/>
        <v>41935.070486111108</v>
      </c>
      <c r="T2588" s="15">
        <f t="shared" si="167"/>
        <v>41957.216666666667</v>
      </c>
    </row>
    <row r="2589" spans="1:20" ht="48" x14ac:dyDescent="0.2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 s="17">
        <f t="shared" si="164"/>
        <v>105</v>
      </c>
      <c r="P2589">
        <f t="shared" si="165"/>
        <v>104.31</v>
      </c>
      <c r="Q2589" s="12" t="s">
        <v>8308</v>
      </c>
      <c r="R2589" t="s">
        <v>8313</v>
      </c>
      <c r="S2589" s="15">
        <f t="shared" si="166"/>
        <v>41085.698113425926</v>
      </c>
      <c r="T2589" s="15">
        <f t="shared" si="167"/>
        <v>41120.208333333336</v>
      </c>
    </row>
    <row r="2590" spans="1:20" ht="48" x14ac:dyDescent="0.2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 s="17">
        <f t="shared" si="164"/>
        <v>105</v>
      </c>
      <c r="P2590">
        <f t="shared" si="165"/>
        <v>75.19</v>
      </c>
      <c r="Q2590" s="12" t="s">
        <v>8308</v>
      </c>
      <c r="R2590" t="s">
        <v>8313</v>
      </c>
      <c r="S2590" s="15">
        <f t="shared" si="166"/>
        <v>40718.310659722221</v>
      </c>
      <c r="T2590" s="15">
        <f t="shared" si="167"/>
        <v>40765.297222222223</v>
      </c>
    </row>
    <row r="2591" spans="1:20" ht="48" x14ac:dyDescent="0.2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 s="17">
        <f t="shared" si="164"/>
        <v>105</v>
      </c>
      <c r="P2591">
        <f t="shared" si="165"/>
        <v>78.66</v>
      </c>
      <c r="Q2591" s="12" t="s">
        <v>8308</v>
      </c>
      <c r="R2591" t="s">
        <v>8313</v>
      </c>
      <c r="S2591" s="15">
        <f t="shared" si="166"/>
        <v>41079.877442129626</v>
      </c>
      <c r="T2591" s="15">
        <f t="shared" si="167"/>
        <v>41109.877442129626</v>
      </c>
    </row>
    <row r="2592" spans="1:20" ht="48" x14ac:dyDescent="0.2">
      <c r="A2592">
        <v>3486</v>
      </c>
      <c r="B2592" s="3" t="s">
        <v>3485</v>
      </c>
      <c r="C2592" s="3" t="s">
        <v>7596</v>
      </c>
      <c r="D2592" s="6">
        <v>3000</v>
      </c>
      <c r="E2592" s="8">
        <v>4656</v>
      </c>
      <c r="F2592" t="s">
        <v>8218</v>
      </c>
      <c r="G2592" t="s">
        <v>8223</v>
      </c>
      <c r="H2592" t="s">
        <v>8245</v>
      </c>
      <c r="I2592">
        <v>1433314740</v>
      </c>
      <c r="J2592">
        <v>1430600401</v>
      </c>
      <c r="K2592" t="b">
        <v>0</v>
      </c>
      <c r="L2592">
        <v>56</v>
      </c>
      <c r="M2592" t="b">
        <v>1</v>
      </c>
      <c r="N2592" t="s">
        <v>8269</v>
      </c>
      <c r="O2592" s="17">
        <f t="shared" si="164"/>
        <v>155</v>
      </c>
      <c r="P2592">
        <f t="shared" si="165"/>
        <v>83.14</v>
      </c>
      <c r="Q2592" s="12" t="s">
        <v>8315</v>
      </c>
      <c r="R2592" t="s">
        <v>8316</v>
      </c>
      <c r="S2592" s="15">
        <f t="shared" si="166"/>
        <v>42126.87501157407</v>
      </c>
      <c r="T2592" s="15">
        <f t="shared" si="167"/>
        <v>42158.290972222225</v>
      </c>
    </row>
    <row r="2593" spans="1:20" ht="48" x14ac:dyDescent="0.2">
      <c r="A2593">
        <v>3456</v>
      </c>
      <c r="B2593" s="3" t="s">
        <v>3455</v>
      </c>
      <c r="C2593" s="3" t="s">
        <v>7566</v>
      </c>
      <c r="D2593" s="6">
        <v>3000</v>
      </c>
      <c r="E2593" s="8">
        <v>5739</v>
      </c>
      <c r="F2593" t="s">
        <v>8218</v>
      </c>
      <c r="G2593" t="s">
        <v>8223</v>
      </c>
      <c r="H2593" t="s">
        <v>8245</v>
      </c>
      <c r="I2593">
        <v>1406876340</v>
      </c>
      <c r="J2593">
        <v>1404190567</v>
      </c>
      <c r="K2593" t="b">
        <v>0</v>
      </c>
      <c r="L2593">
        <v>16</v>
      </c>
      <c r="M2593" t="b">
        <v>1</v>
      </c>
      <c r="N2593" t="s">
        <v>8269</v>
      </c>
      <c r="O2593" s="17">
        <f t="shared" si="164"/>
        <v>191</v>
      </c>
      <c r="P2593">
        <f t="shared" si="165"/>
        <v>358.69</v>
      </c>
      <c r="Q2593" s="12" t="s">
        <v>8315</v>
      </c>
      <c r="R2593" t="s">
        <v>8316</v>
      </c>
      <c r="S2593" s="15">
        <f t="shared" si="166"/>
        <v>41821.205636574072</v>
      </c>
      <c r="T2593" s="15">
        <f t="shared" si="167"/>
        <v>41852.290972222225</v>
      </c>
    </row>
    <row r="2594" spans="1:20" ht="48" x14ac:dyDescent="0.2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 s="17">
        <f t="shared" si="164"/>
        <v>105</v>
      </c>
      <c r="P2594">
        <f t="shared" si="165"/>
        <v>51.63</v>
      </c>
      <c r="Q2594" s="12" t="s">
        <v>8320</v>
      </c>
      <c r="R2594" t="s">
        <v>8321</v>
      </c>
      <c r="S2594" s="15">
        <f t="shared" si="166"/>
        <v>40694.638460648144</v>
      </c>
      <c r="T2594" s="15">
        <f t="shared" si="167"/>
        <v>40724.638460648144</v>
      </c>
    </row>
    <row r="2595" spans="1:20" ht="48" x14ac:dyDescent="0.2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 s="17">
        <f t="shared" si="164"/>
        <v>105</v>
      </c>
      <c r="P2595">
        <f t="shared" si="165"/>
        <v>158.96</v>
      </c>
      <c r="Q2595" s="12" t="s">
        <v>8323</v>
      </c>
      <c r="R2595" t="s">
        <v>8324</v>
      </c>
      <c r="S2595" s="15">
        <f t="shared" si="166"/>
        <v>40736.115011574075</v>
      </c>
      <c r="T2595" s="15">
        <f t="shared" si="167"/>
        <v>40791.712500000001</v>
      </c>
    </row>
    <row r="2596" spans="1:20" ht="48" x14ac:dyDescent="0.2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 s="17">
        <f t="shared" si="164"/>
        <v>105</v>
      </c>
      <c r="P2596">
        <f t="shared" si="165"/>
        <v>58.33</v>
      </c>
      <c r="Q2596" s="12" t="s">
        <v>8323</v>
      </c>
      <c r="R2596" t="s">
        <v>8324</v>
      </c>
      <c r="S2596" s="15">
        <f t="shared" si="166"/>
        <v>40690.823055555556</v>
      </c>
      <c r="T2596" s="15">
        <f t="shared" si="167"/>
        <v>40740.958333333336</v>
      </c>
    </row>
    <row r="2597" spans="1:20" ht="32" x14ac:dyDescent="0.2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 s="17">
        <f t="shared" si="164"/>
        <v>105</v>
      </c>
      <c r="P2597">
        <f t="shared" si="165"/>
        <v>73.77</v>
      </c>
      <c r="Q2597" s="12" t="s">
        <v>8323</v>
      </c>
      <c r="R2597" t="s">
        <v>8324</v>
      </c>
      <c r="S2597" s="15">
        <f t="shared" si="166"/>
        <v>42759.628599537042</v>
      </c>
      <c r="T2597" s="15">
        <f t="shared" si="167"/>
        <v>42795.083333333328</v>
      </c>
    </row>
    <row r="2598" spans="1:20" ht="48" x14ac:dyDescent="0.2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 s="17">
        <f t="shared" si="164"/>
        <v>105</v>
      </c>
      <c r="P2598">
        <f t="shared" si="165"/>
        <v>58.33</v>
      </c>
      <c r="Q2598" s="12" t="s">
        <v>8323</v>
      </c>
      <c r="R2598" t="s">
        <v>8324</v>
      </c>
      <c r="S2598" s="15">
        <f t="shared" si="166"/>
        <v>41123.056273148148</v>
      </c>
      <c r="T2598" s="15">
        <f t="shared" si="167"/>
        <v>41153.056273148148</v>
      </c>
    </row>
    <row r="2599" spans="1:20" ht="32" x14ac:dyDescent="0.2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 s="17">
        <f t="shared" si="164"/>
        <v>105</v>
      </c>
      <c r="P2599">
        <f t="shared" si="165"/>
        <v>59.26</v>
      </c>
      <c r="Q2599" s="12" t="s">
        <v>8323</v>
      </c>
      <c r="R2599" t="s">
        <v>8325</v>
      </c>
      <c r="S2599" s="15">
        <f t="shared" si="166"/>
        <v>42656.805497685185</v>
      </c>
      <c r="T2599" s="15">
        <f t="shared" si="167"/>
        <v>42667.875</v>
      </c>
    </row>
    <row r="2600" spans="1:20" ht="32" x14ac:dyDescent="0.2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 s="17">
        <f t="shared" si="164"/>
        <v>105</v>
      </c>
      <c r="P2600">
        <f t="shared" si="165"/>
        <v>42.72</v>
      </c>
      <c r="Q2600" s="12" t="s">
        <v>8323</v>
      </c>
      <c r="R2600" t="s">
        <v>8325</v>
      </c>
      <c r="S2600" s="15">
        <f t="shared" si="166"/>
        <v>42128.820231481484</v>
      </c>
      <c r="T2600" s="15">
        <f t="shared" si="167"/>
        <v>42159</v>
      </c>
    </row>
    <row r="2601" spans="1:20" ht="48" x14ac:dyDescent="0.2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 s="17">
        <f t="shared" si="164"/>
        <v>105</v>
      </c>
      <c r="P2601">
        <f t="shared" si="165"/>
        <v>61.56</v>
      </c>
      <c r="Q2601" s="12" t="s">
        <v>8336</v>
      </c>
      <c r="R2601" t="s">
        <v>8337</v>
      </c>
      <c r="S2601" s="15">
        <f t="shared" si="166"/>
        <v>42741.599664351852</v>
      </c>
      <c r="T2601" s="15">
        <f t="shared" si="167"/>
        <v>42772.599664351852</v>
      </c>
    </row>
    <row r="2602" spans="1:20" ht="48" x14ac:dyDescent="0.2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 s="17">
        <f t="shared" si="164"/>
        <v>105</v>
      </c>
      <c r="P2602">
        <f t="shared" si="165"/>
        <v>118.74</v>
      </c>
      <c r="Q2602" s="12" t="s">
        <v>8336</v>
      </c>
      <c r="R2602" t="s">
        <v>8337</v>
      </c>
      <c r="S2602" s="15">
        <f t="shared" si="166"/>
        <v>42130.865150462967</v>
      </c>
      <c r="T2602" s="15">
        <f t="shared" si="167"/>
        <v>42163.166666666672</v>
      </c>
    </row>
    <row r="2603" spans="1:20" ht="48" x14ac:dyDescent="0.2">
      <c r="A2603">
        <v>3153</v>
      </c>
      <c r="B2603" s="3" t="s">
        <v>3153</v>
      </c>
      <c r="C2603" s="3" t="s">
        <v>7263</v>
      </c>
      <c r="D2603" s="6">
        <v>3000</v>
      </c>
      <c r="E2603" s="8">
        <v>10067.5</v>
      </c>
      <c r="F2603" t="s">
        <v>8218</v>
      </c>
      <c r="G2603" t="s">
        <v>8223</v>
      </c>
      <c r="H2603" t="s">
        <v>8245</v>
      </c>
      <c r="I2603">
        <v>1304225940</v>
      </c>
      <c r="J2603">
        <v>1301542937</v>
      </c>
      <c r="K2603" t="b">
        <v>1</v>
      </c>
      <c r="L2603">
        <v>241</v>
      </c>
      <c r="M2603" t="b">
        <v>1</v>
      </c>
      <c r="N2603" t="s">
        <v>8269</v>
      </c>
      <c r="O2603" s="17">
        <f t="shared" si="164"/>
        <v>336</v>
      </c>
      <c r="P2603">
        <f t="shared" si="165"/>
        <v>41.77</v>
      </c>
      <c r="Q2603" s="12" t="s">
        <v>8315</v>
      </c>
      <c r="R2603" t="s">
        <v>8316</v>
      </c>
      <c r="S2603" s="15">
        <f t="shared" si="166"/>
        <v>40633.154363425929</v>
      </c>
      <c r="T2603" s="15">
        <f t="shared" si="167"/>
        <v>40664.207638888889</v>
      </c>
    </row>
    <row r="2604" spans="1:20" ht="48" x14ac:dyDescent="0.2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 s="17">
        <f t="shared" si="164"/>
        <v>105</v>
      </c>
      <c r="P2604">
        <f t="shared" si="165"/>
        <v>83.97</v>
      </c>
      <c r="Q2604" s="12" t="s">
        <v>8323</v>
      </c>
      <c r="R2604" t="s">
        <v>8324</v>
      </c>
      <c r="S2604" s="15">
        <f t="shared" si="166"/>
        <v>41710.594282407408</v>
      </c>
      <c r="T2604" s="15">
        <f t="shared" si="167"/>
        <v>41740.594282407408</v>
      </c>
    </row>
    <row r="2605" spans="1:20" ht="32" x14ac:dyDescent="0.2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 s="17">
        <f t="shared" si="164"/>
        <v>105</v>
      </c>
      <c r="P2605">
        <f t="shared" si="165"/>
        <v>201.94</v>
      </c>
      <c r="Q2605" s="12" t="s">
        <v>8323</v>
      </c>
      <c r="R2605" t="s">
        <v>8324</v>
      </c>
      <c r="S2605" s="15">
        <f t="shared" si="166"/>
        <v>42704.95177083333</v>
      </c>
      <c r="T2605" s="15">
        <f t="shared" si="167"/>
        <v>42734.95177083333</v>
      </c>
    </row>
    <row r="2606" spans="1:20" ht="32" x14ac:dyDescent="0.2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 s="17">
        <f t="shared" si="164"/>
        <v>105</v>
      </c>
      <c r="P2606">
        <f t="shared" si="165"/>
        <v>58.37</v>
      </c>
      <c r="Q2606" s="12" t="s">
        <v>8323</v>
      </c>
      <c r="R2606" t="s">
        <v>8324</v>
      </c>
      <c r="S2606" s="15">
        <f t="shared" si="166"/>
        <v>41301.654340277775</v>
      </c>
      <c r="T2606" s="15">
        <f t="shared" si="167"/>
        <v>41341.654340277775</v>
      </c>
    </row>
    <row r="2607" spans="1:20" ht="32" x14ac:dyDescent="0.2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 s="17">
        <f t="shared" si="164"/>
        <v>105</v>
      </c>
      <c r="P2607">
        <f t="shared" si="165"/>
        <v>38.89</v>
      </c>
      <c r="Q2607" s="12" t="s">
        <v>8323</v>
      </c>
      <c r="R2607" t="s">
        <v>8324</v>
      </c>
      <c r="S2607" s="15">
        <f t="shared" si="166"/>
        <v>41288.68712962963</v>
      </c>
      <c r="T2607" s="15">
        <f t="shared" si="167"/>
        <v>41333.892361111109</v>
      </c>
    </row>
    <row r="2608" spans="1:20" ht="48" x14ac:dyDescent="0.2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 s="17">
        <f t="shared" si="164"/>
        <v>105</v>
      </c>
      <c r="P2608">
        <f t="shared" si="165"/>
        <v>113.83</v>
      </c>
      <c r="Q2608" s="12" t="s">
        <v>8323</v>
      </c>
      <c r="R2608" t="s">
        <v>8344</v>
      </c>
      <c r="S2608" s="15">
        <f t="shared" si="166"/>
        <v>41039.409456018519</v>
      </c>
      <c r="T2608" s="15">
        <f t="shared" si="167"/>
        <v>41069.409456018519</v>
      </c>
    </row>
    <row r="2609" spans="1:20" ht="48" x14ac:dyDescent="0.2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 s="17">
        <f t="shared" si="164"/>
        <v>105</v>
      </c>
      <c r="P2609">
        <f t="shared" si="165"/>
        <v>118.7</v>
      </c>
      <c r="Q2609" s="12" t="s">
        <v>8323</v>
      </c>
      <c r="R2609" t="s">
        <v>8344</v>
      </c>
      <c r="S2609" s="15">
        <f t="shared" si="166"/>
        <v>41023.782037037039</v>
      </c>
      <c r="T2609" s="15">
        <f t="shared" si="167"/>
        <v>41053.782037037039</v>
      </c>
    </row>
    <row r="2610" spans="1:20" ht="48" x14ac:dyDescent="0.2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 s="17">
        <f t="shared" si="164"/>
        <v>105</v>
      </c>
      <c r="P2610">
        <f t="shared" si="165"/>
        <v>59.41</v>
      </c>
      <c r="Q2610" s="12" t="s">
        <v>8336</v>
      </c>
      <c r="R2610" t="s">
        <v>8337</v>
      </c>
      <c r="S2610" s="15">
        <f t="shared" si="166"/>
        <v>42292.435532407413</v>
      </c>
      <c r="T2610" s="15">
        <f t="shared" si="167"/>
        <v>42321.625</v>
      </c>
    </row>
    <row r="2611" spans="1:20" ht="48" x14ac:dyDescent="0.2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 s="17">
        <f t="shared" si="164"/>
        <v>105</v>
      </c>
      <c r="P2611">
        <f t="shared" si="165"/>
        <v>42.02</v>
      </c>
      <c r="Q2611" s="12" t="s">
        <v>8323</v>
      </c>
      <c r="R2611" t="s">
        <v>8324</v>
      </c>
      <c r="S2611" s="15">
        <f t="shared" si="166"/>
        <v>41443.83452546296</v>
      </c>
      <c r="T2611" s="15">
        <f t="shared" si="167"/>
        <v>41466.83452546296</v>
      </c>
    </row>
    <row r="2612" spans="1:20" ht="48" x14ac:dyDescent="0.2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 s="17">
        <f t="shared" si="164"/>
        <v>105</v>
      </c>
      <c r="P2612">
        <f t="shared" si="165"/>
        <v>32.72</v>
      </c>
      <c r="Q2612" s="12" t="s">
        <v>8323</v>
      </c>
      <c r="R2612" t="s">
        <v>8327</v>
      </c>
      <c r="S2612" s="15">
        <f t="shared" si="166"/>
        <v>40977.948009259257</v>
      </c>
      <c r="T2612" s="15">
        <f t="shared" si="167"/>
        <v>41007.906342592592</v>
      </c>
    </row>
    <row r="2613" spans="1:20" ht="48" x14ac:dyDescent="0.2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 s="17">
        <f t="shared" si="164"/>
        <v>105</v>
      </c>
      <c r="P2613">
        <f t="shared" si="165"/>
        <v>346.13</v>
      </c>
      <c r="Q2613" s="12" t="s">
        <v>8317</v>
      </c>
      <c r="R2613" t="s">
        <v>8347</v>
      </c>
      <c r="S2613" s="15">
        <f t="shared" si="166"/>
        <v>42633.841608796298</v>
      </c>
      <c r="T2613" s="15">
        <f t="shared" si="167"/>
        <v>42663.841608796298</v>
      </c>
    </row>
    <row r="2614" spans="1:20" ht="32" x14ac:dyDescent="0.2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 s="17">
        <f t="shared" si="164"/>
        <v>105</v>
      </c>
      <c r="P2614">
        <f t="shared" si="165"/>
        <v>68.599999999999994</v>
      </c>
      <c r="Q2614" s="12" t="s">
        <v>8323</v>
      </c>
      <c r="R2614" t="s">
        <v>8327</v>
      </c>
      <c r="S2614" s="15">
        <f t="shared" si="166"/>
        <v>41870.86546296296</v>
      </c>
      <c r="T2614" s="15">
        <f t="shared" si="167"/>
        <v>41905.86546296296</v>
      </c>
    </row>
    <row r="2615" spans="1:20" ht="48" x14ac:dyDescent="0.2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 s="17">
        <f t="shared" si="164"/>
        <v>105</v>
      </c>
      <c r="P2615">
        <f t="shared" si="165"/>
        <v>35.61</v>
      </c>
      <c r="Q2615" s="12" t="s">
        <v>8323</v>
      </c>
      <c r="R2615" t="s">
        <v>8327</v>
      </c>
      <c r="S2615" s="15">
        <f t="shared" si="166"/>
        <v>40458.815625000003</v>
      </c>
      <c r="T2615" s="15">
        <f t="shared" si="167"/>
        <v>40521.207638888889</v>
      </c>
    </row>
    <row r="2616" spans="1:20" ht="48" x14ac:dyDescent="0.2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 s="17">
        <f t="shared" si="164"/>
        <v>105</v>
      </c>
      <c r="P2616">
        <f t="shared" si="165"/>
        <v>109.45</v>
      </c>
      <c r="Q2616" s="12" t="s">
        <v>8323</v>
      </c>
      <c r="R2616" t="s">
        <v>8324</v>
      </c>
      <c r="S2616" s="15">
        <f t="shared" si="166"/>
        <v>41694.84065972222</v>
      </c>
      <c r="T2616" s="15">
        <f t="shared" si="167"/>
        <v>41724.798993055556</v>
      </c>
    </row>
    <row r="2617" spans="1:20" ht="32" x14ac:dyDescent="0.2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 s="17">
        <f t="shared" si="164"/>
        <v>105</v>
      </c>
      <c r="P2617">
        <f t="shared" si="165"/>
        <v>32.32</v>
      </c>
      <c r="Q2617" s="12" t="s">
        <v>8323</v>
      </c>
      <c r="R2617" t="s">
        <v>8327</v>
      </c>
      <c r="S2617" s="15">
        <f t="shared" si="166"/>
        <v>40310.287673611114</v>
      </c>
      <c r="T2617" s="15">
        <f t="shared" si="167"/>
        <v>40369.916666666664</v>
      </c>
    </row>
    <row r="2618" spans="1:20" ht="48" x14ac:dyDescent="0.2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 s="17">
        <f t="shared" si="164"/>
        <v>105</v>
      </c>
      <c r="P2618">
        <f t="shared" si="165"/>
        <v>61.1</v>
      </c>
      <c r="Q2618" s="12" t="s">
        <v>8323</v>
      </c>
      <c r="R2618" t="s">
        <v>8327</v>
      </c>
      <c r="S2618" s="15">
        <f t="shared" si="166"/>
        <v>41913.328356481477</v>
      </c>
      <c r="T2618" s="15">
        <f t="shared" si="167"/>
        <v>41946.370023148149</v>
      </c>
    </row>
    <row r="2619" spans="1:20" ht="64" x14ac:dyDescent="0.2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 s="17">
        <f t="shared" si="164"/>
        <v>105</v>
      </c>
      <c r="P2619">
        <f t="shared" si="165"/>
        <v>150</v>
      </c>
      <c r="Q2619" s="12" t="s">
        <v>8323</v>
      </c>
      <c r="R2619" t="s">
        <v>8352</v>
      </c>
      <c r="S2619" s="15">
        <f t="shared" si="166"/>
        <v>40127.700370370374</v>
      </c>
      <c r="T2619" s="15">
        <f t="shared" si="167"/>
        <v>40179.25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7">
        <f t="shared" si="164"/>
        <v>105</v>
      </c>
      <c r="P2620">
        <f t="shared" si="165"/>
        <v>205.3</v>
      </c>
      <c r="Q2620" s="12" t="s">
        <v>8317</v>
      </c>
      <c r="R2620" t="s">
        <v>8353</v>
      </c>
      <c r="S2620" s="15">
        <f t="shared" si="166"/>
        <v>42279.792372685188</v>
      </c>
      <c r="T2620" s="15">
        <f t="shared" si="167"/>
        <v>42339.834039351852</v>
      </c>
    </row>
    <row r="2621" spans="1:20" ht="48" x14ac:dyDescent="0.2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 s="17">
        <f t="shared" si="164"/>
        <v>105</v>
      </c>
      <c r="P2621">
        <f t="shared" si="165"/>
        <v>373.56</v>
      </c>
      <c r="Q2621" s="12" t="s">
        <v>8317</v>
      </c>
      <c r="R2621" t="s">
        <v>8354</v>
      </c>
      <c r="S2621" s="15">
        <f t="shared" si="166"/>
        <v>42222.622766203705</v>
      </c>
      <c r="T2621" s="15">
        <f t="shared" si="167"/>
        <v>42251.625</v>
      </c>
    </row>
    <row r="2622" spans="1:20" ht="32" x14ac:dyDescent="0.2">
      <c r="A2622">
        <v>3223</v>
      </c>
      <c r="B2622" s="3" t="s">
        <v>3223</v>
      </c>
      <c r="C2622" s="3" t="s">
        <v>7333</v>
      </c>
      <c r="D2622" s="6">
        <v>3100</v>
      </c>
      <c r="E2622" s="8">
        <v>3395</v>
      </c>
      <c r="F2622" t="s">
        <v>8218</v>
      </c>
      <c r="G2622" t="s">
        <v>8223</v>
      </c>
      <c r="H2622" t="s">
        <v>8245</v>
      </c>
      <c r="I2622">
        <v>1440100976</v>
      </c>
      <c r="J2622">
        <v>1437508976</v>
      </c>
      <c r="K2622" t="b">
        <v>1</v>
      </c>
      <c r="L2622">
        <v>74</v>
      </c>
      <c r="M2622" t="b">
        <v>1</v>
      </c>
      <c r="N2622" t="s">
        <v>8269</v>
      </c>
      <c r="O2622" s="17">
        <f t="shared" si="164"/>
        <v>110</v>
      </c>
      <c r="P2622">
        <f t="shared" si="165"/>
        <v>45.88</v>
      </c>
      <c r="Q2622" s="12" t="s">
        <v>8315</v>
      </c>
      <c r="R2622" t="s">
        <v>8316</v>
      </c>
      <c r="S2622" s="15">
        <f t="shared" si="166"/>
        <v>42206.835370370376</v>
      </c>
      <c r="T2622" s="15">
        <f t="shared" si="167"/>
        <v>42236.835370370376</v>
      </c>
    </row>
    <row r="2623" spans="1:20" ht="48" x14ac:dyDescent="0.2">
      <c r="A2623">
        <v>2971</v>
      </c>
      <c r="B2623" s="3" t="s">
        <v>2971</v>
      </c>
      <c r="C2623" s="3" t="s">
        <v>7081</v>
      </c>
      <c r="D2623" s="6">
        <v>3200</v>
      </c>
      <c r="E2623" s="8">
        <v>3205</v>
      </c>
      <c r="F2623" t="s">
        <v>8218</v>
      </c>
      <c r="G2623" t="s">
        <v>8223</v>
      </c>
      <c r="H2623" t="s">
        <v>8245</v>
      </c>
      <c r="I2623">
        <v>1409500078</v>
      </c>
      <c r="J2623">
        <v>1406908078</v>
      </c>
      <c r="K2623" t="b">
        <v>0</v>
      </c>
      <c r="L2623">
        <v>43</v>
      </c>
      <c r="M2623" t="b">
        <v>1</v>
      </c>
      <c r="N2623" t="s">
        <v>8269</v>
      </c>
      <c r="O2623" s="17">
        <f t="shared" si="164"/>
        <v>100</v>
      </c>
      <c r="P2623">
        <f t="shared" si="165"/>
        <v>74.53</v>
      </c>
      <c r="Q2623" s="12" t="s">
        <v>8315</v>
      </c>
      <c r="R2623" t="s">
        <v>8316</v>
      </c>
      <c r="S2623" s="15">
        <f t="shared" si="166"/>
        <v>41852.658310185187</v>
      </c>
      <c r="T2623" s="15">
        <f t="shared" si="167"/>
        <v>41882.658310185187</v>
      </c>
    </row>
    <row r="2624" spans="1:20" ht="48" x14ac:dyDescent="0.2">
      <c r="A2624">
        <v>3186</v>
      </c>
      <c r="B2624" s="3" t="s">
        <v>3186</v>
      </c>
      <c r="C2624" s="3" t="s">
        <v>7296</v>
      </c>
      <c r="D2624" s="6">
        <v>3200</v>
      </c>
      <c r="E2624" s="8">
        <v>3270</v>
      </c>
      <c r="F2624" t="s">
        <v>8218</v>
      </c>
      <c r="G2624" t="s">
        <v>8224</v>
      </c>
      <c r="H2624" t="s">
        <v>8246</v>
      </c>
      <c r="I2624">
        <v>1410901200</v>
      </c>
      <c r="J2624">
        <v>1408313438</v>
      </c>
      <c r="K2624" t="b">
        <v>1</v>
      </c>
      <c r="L2624">
        <v>70</v>
      </c>
      <c r="M2624" t="b">
        <v>1</v>
      </c>
      <c r="N2624" t="s">
        <v>8269</v>
      </c>
      <c r="O2624" s="17">
        <f t="shared" si="164"/>
        <v>102</v>
      </c>
      <c r="P2624">
        <f t="shared" si="165"/>
        <v>46.71</v>
      </c>
      <c r="Q2624" s="12" t="s">
        <v>8315</v>
      </c>
      <c r="R2624" t="s">
        <v>8316</v>
      </c>
      <c r="S2624" s="15">
        <f t="shared" si="166"/>
        <v>41868.924050925925</v>
      </c>
      <c r="T2624" s="15">
        <f t="shared" si="167"/>
        <v>41898.875</v>
      </c>
    </row>
    <row r="2625" spans="1:20" ht="48" x14ac:dyDescent="0.2">
      <c r="A2625">
        <v>3560</v>
      </c>
      <c r="B2625" s="3" t="s">
        <v>3559</v>
      </c>
      <c r="C2625" s="3" t="s">
        <v>7670</v>
      </c>
      <c r="D2625" s="6">
        <v>3200</v>
      </c>
      <c r="E2625" s="8">
        <v>3470</v>
      </c>
      <c r="F2625" t="s">
        <v>8218</v>
      </c>
      <c r="G2625" t="s">
        <v>8228</v>
      </c>
      <c r="H2625" t="s">
        <v>8250</v>
      </c>
      <c r="I2625">
        <v>1432694700</v>
      </c>
      <c r="J2625">
        <v>1429651266</v>
      </c>
      <c r="K2625" t="b">
        <v>0</v>
      </c>
      <c r="L2625">
        <v>74</v>
      </c>
      <c r="M2625" t="b">
        <v>1</v>
      </c>
      <c r="N2625" t="s">
        <v>8269</v>
      </c>
      <c r="O2625" s="17">
        <f t="shared" si="164"/>
        <v>108</v>
      </c>
      <c r="P2625">
        <f t="shared" si="165"/>
        <v>46.89</v>
      </c>
      <c r="Q2625" s="12" t="s">
        <v>8315</v>
      </c>
      <c r="R2625" t="s">
        <v>8316</v>
      </c>
      <c r="S2625" s="15">
        <f t="shared" si="166"/>
        <v>42115.889652777783</v>
      </c>
      <c r="T2625" s="15">
        <f t="shared" si="167"/>
        <v>42151.114583333328</v>
      </c>
    </row>
    <row r="2626" spans="1:20" ht="48" x14ac:dyDescent="0.2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 s="17">
        <f t="shared" si="164"/>
        <v>105</v>
      </c>
      <c r="P2626">
        <f t="shared" si="165"/>
        <v>85.74</v>
      </c>
      <c r="Q2626" s="12" t="s">
        <v>8315</v>
      </c>
      <c r="R2626" t="s">
        <v>8357</v>
      </c>
      <c r="S2626" s="15">
        <f t="shared" si="166"/>
        <v>42025.164780092593</v>
      </c>
      <c r="T2626" s="15">
        <f t="shared" si="167"/>
        <v>42056.458333333328</v>
      </c>
    </row>
    <row r="2627" spans="1:20" ht="48" x14ac:dyDescent="0.2">
      <c r="A2627">
        <v>3938</v>
      </c>
      <c r="B2627" s="3" t="s">
        <v>3935</v>
      </c>
      <c r="C2627" s="3" t="s">
        <v>8046</v>
      </c>
      <c r="D2627" s="6">
        <v>3255</v>
      </c>
      <c r="E2627" s="8">
        <v>397</v>
      </c>
      <c r="F2627" t="s">
        <v>8220</v>
      </c>
      <c r="G2627" t="s">
        <v>8223</v>
      </c>
      <c r="H2627" t="s">
        <v>8245</v>
      </c>
      <c r="I2627">
        <v>1435441454</v>
      </c>
      <c r="J2627">
        <v>1432763054</v>
      </c>
      <c r="K2627" t="b">
        <v>0</v>
      </c>
      <c r="L2627">
        <v>5</v>
      </c>
      <c r="M2627" t="b">
        <v>0</v>
      </c>
      <c r="N2627" t="s">
        <v>8269</v>
      </c>
      <c r="O2627" s="17">
        <f t="shared" si="164"/>
        <v>12</v>
      </c>
      <c r="P2627">
        <f t="shared" si="165"/>
        <v>79.400000000000006</v>
      </c>
      <c r="Q2627" s="12" t="s">
        <v>8315</v>
      </c>
      <c r="R2627" t="s">
        <v>8316</v>
      </c>
      <c r="S2627" s="15">
        <f t="shared" si="166"/>
        <v>42151.905717592599</v>
      </c>
      <c r="T2627" s="15">
        <f t="shared" si="167"/>
        <v>42182.905717592599</v>
      </c>
    </row>
    <row r="2628" spans="1:20" ht="48" x14ac:dyDescent="0.2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 s="17">
        <f t="shared" si="164"/>
        <v>105</v>
      </c>
      <c r="P2628">
        <f t="shared" si="165"/>
        <v>48.98</v>
      </c>
      <c r="Q2628" s="12" t="s">
        <v>8315</v>
      </c>
      <c r="R2628" t="s">
        <v>8355</v>
      </c>
      <c r="S2628" s="15">
        <f t="shared" si="166"/>
        <v>42622.767476851848</v>
      </c>
      <c r="T2628" s="15">
        <f t="shared" si="167"/>
        <v>42652.767476851848</v>
      </c>
    </row>
    <row r="2629" spans="1:20" ht="48" x14ac:dyDescent="0.2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 s="17">
        <f t="shared" si="164"/>
        <v>105</v>
      </c>
      <c r="P2629">
        <f t="shared" si="165"/>
        <v>63.23</v>
      </c>
      <c r="Q2629" s="12" t="s">
        <v>8315</v>
      </c>
      <c r="R2629" t="s">
        <v>8355</v>
      </c>
      <c r="S2629" s="15">
        <f t="shared" si="166"/>
        <v>42724.665173611109</v>
      </c>
      <c r="T2629" s="15">
        <f t="shared" si="167"/>
        <v>42754.665173611109</v>
      </c>
    </row>
    <row r="2630" spans="1:20" ht="48" x14ac:dyDescent="0.2">
      <c r="A2630">
        <v>3261</v>
      </c>
      <c r="B2630" s="3" t="s">
        <v>3261</v>
      </c>
      <c r="C2630" s="3" t="s">
        <v>7371</v>
      </c>
      <c r="D2630" s="6">
        <v>3300</v>
      </c>
      <c r="E2630" s="8">
        <v>3315</v>
      </c>
      <c r="F2630" t="s">
        <v>8218</v>
      </c>
      <c r="G2630" t="s">
        <v>8223</v>
      </c>
      <c r="H2630" t="s">
        <v>8245</v>
      </c>
      <c r="I2630">
        <v>1437067476</v>
      </c>
      <c r="J2630">
        <v>1434475476</v>
      </c>
      <c r="K2630" t="b">
        <v>1</v>
      </c>
      <c r="L2630">
        <v>49</v>
      </c>
      <c r="M2630" t="b">
        <v>1</v>
      </c>
      <c r="N2630" t="s">
        <v>8269</v>
      </c>
      <c r="O2630" s="17">
        <f t="shared" si="164"/>
        <v>100</v>
      </c>
      <c r="P2630">
        <f t="shared" si="165"/>
        <v>67.650000000000006</v>
      </c>
      <c r="Q2630" s="12" t="s">
        <v>8315</v>
      </c>
      <c r="R2630" t="s">
        <v>8316</v>
      </c>
      <c r="S2630" s="15">
        <f t="shared" si="166"/>
        <v>42171.725416666668</v>
      </c>
      <c r="T2630" s="15">
        <f t="shared" si="167"/>
        <v>42201.725416666668</v>
      </c>
    </row>
    <row r="2631" spans="1:20" ht="48" x14ac:dyDescent="0.2">
      <c r="A2631">
        <v>3322</v>
      </c>
      <c r="B2631" s="3" t="s">
        <v>3322</v>
      </c>
      <c r="C2631" s="3" t="s">
        <v>7432</v>
      </c>
      <c r="D2631" s="6">
        <v>3300</v>
      </c>
      <c r="E2631" s="8">
        <v>3350</v>
      </c>
      <c r="F2631" t="s">
        <v>8218</v>
      </c>
      <c r="G2631" t="s">
        <v>8223</v>
      </c>
      <c r="H2631" t="s">
        <v>8245</v>
      </c>
      <c r="I2631">
        <v>1466567700</v>
      </c>
      <c r="J2631">
        <v>1464653696</v>
      </c>
      <c r="K2631" t="b">
        <v>0</v>
      </c>
      <c r="L2631">
        <v>23</v>
      </c>
      <c r="M2631" t="b">
        <v>1</v>
      </c>
      <c r="N2631" t="s">
        <v>8269</v>
      </c>
      <c r="O2631" s="17">
        <f t="shared" si="164"/>
        <v>102</v>
      </c>
      <c r="P2631">
        <f t="shared" si="165"/>
        <v>145.65</v>
      </c>
      <c r="Q2631" s="12" t="s">
        <v>8315</v>
      </c>
      <c r="R2631" t="s">
        <v>8316</v>
      </c>
      <c r="S2631" s="15">
        <f t="shared" si="166"/>
        <v>42521.010370370372</v>
      </c>
      <c r="T2631" s="15">
        <f t="shared" si="167"/>
        <v>42543.163194444445</v>
      </c>
    </row>
    <row r="2632" spans="1:20" ht="48" x14ac:dyDescent="0.2">
      <c r="A2632">
        <v>3526</v>
      </c>
      <c r="B2632" s="3" t="s">
        <v>3525</v>
      </c>
      <c r="C2632" s="3" t="s">
        <v>7636</v>
      </c>
      <c r="D2632" s="6">
        <v>3300</v>
      </c>
      <c r="E2632" s="8">
        <v>3366</v>
      </c>
      <c r="F2632" t="s">
        <v>8218</v>
      </c>
      <c r="G2632" t="s">
        <v>8223</v>
      </c>
      <c r="H2632" t="s">
        <v>8245</v>
      </c>
      <c r="I2632">
        <v>1461823140</v>
      </c>
      <c r="J2632">
        <v>1459411371</v>
      </c>
      <c r="K2632" t="b">
        <v>0</v>
      </c>
      <c r="L2632">
        <v>34</v>
      </c>
      <c r="M2632" t="b">
        <v>1</v>
      </c>
      <c r="N2632" t="s">
        <v>8269</v>
      </c>
      <c r="O2632" s="17">
        <f t="shared" si="164"/>
        <v>102</v>
      </c>
      <c r="P2632">
        <f t="shared" si="165"/>
        <v>99</v>
      </c>
      <c r="Q2632" s="12" t="s">
        <v>8315</v>
      </c>
      <c r="R2632" t="s">
        <v>8316</v>
      </c>
      <c r="S2632" s="15">
        <f t="shared" si="166"/>
        <v>42460.335312499999</v>
      </c>
      <c r="T2632" s="15">
        <f t="shared" si="167"/>
        <v>42488.249305555553</v>
      </c>
    </row>
    <row r="2633" spans="1:20" ht="32" x14ac:dyDescent="0.2">
      <c r="A2633">
        <v>3720</v>
      </c>
      <c r="B2633" s="3" t="s">
        <v>3717</v>
      </c>
      <c r="C2633" s="3" t="s">
        <v>7830</v>
      </c>
      <c r="D2633" s="6">
        <v>3300</v>
      </c>
      <c r="E2633" s="8">
        <v>3449</v>
      </c>
      <c r="F2633" t="s">
        <v>8218</v>
      </c>
      <c r="G2633" t="s">
        <v>8223</v>
      </c>
      <c r="H2633" t="s">
        <v>8245</v>
      </c>
      <c r="I2633">
        <v>1435881006</v>
      </c>
      <c r="J2633">
        <v>1433980206</v>
      </c>
      <c r="K2633" t="b">
        <v>0</v>
      </c>
      <c r="L2633">
        <v>40</v>
      </c>
      <c r="M2633" t="b">
        <v>1</v>
      </c>
      <c r="N2633" t="s">
        <v>8269</v>
      </c>
      <c r="O2633" s="17">
        <f t="shared" si="164"/>
        <v>105</v>
      </c>
      <c r="P2633">
        <f t="shared" si="165"/>
        <v>86.23</v>
      </c>
      <c r="Q2633" s="12" t="s">
        <v>8315</v>
      </c>
      <c r="R2633" t="s">
        <v>8316</v>
      </c>
      <c r="S2633" s="15">
        <f t="shared" si="166"/>
        <v>42165.993125000001</v>
      </c>
      <c r="T2633" s="15">
        <f t="shared" si="167"/>
        <v>42187.993125000001</v>
      </c>
    </row>
    <row r="2634" spans="1:20" ht="48" x14ac:dyDescent="0.2">
      <c r="A2634">
        <v>536</v>
      </c>
      <c r="B2634" s="3" t="s">
        <v>537</v>
      </c>
      <c r="C2634" s="3" t="s">
        <v>4646</v>
      </c>
      <c r="D2634" s="6">
        <v>3300</v>
      </c>
      <c r="E2634" s="8">
        <v>3902.5</v>
      </c>
      <c r="F2634" t="s">
        <v>8218</v>
      </c>
      <c r="G2634" t="s">
        <v>8224</v>
      </c>
      <c r="H2634" t="s">
        <v>8246</v>
      </c>
      <c r="I2634">
        <v>1438624800</v>
      </c>
      <c r="J2634">
        <v>1435133807</v>
      </c>
      <c r="K2634" t="b">
        <v>0</v>
      </c>
      <c r="L2634">
        <v>39</v>
      </c>
      <c r="M2634" t="b">
        <v>1</v>
      </c>
      <c r="N2634" t="s">
        <v>8269</v>
      </c>
      <c r="O2634" s="17">
        <f t="shared" si="164"/>
        <v>118</v>
      </c>
      <c r="P2634">
        <f t="shared" si="165"/>
        <v>100.06</v>
      </c>
      <c r="Q2634" s="12" t="s">
        <v>8315</v>
      </c>
      <c r="R2634" t="s">
        <v>8316</v>
      </c>
      <c r="S2634" s="15">
        <f t="shared" si="166"/>
        <v>42179.344988425932</v>
      </c>
      <c r="T2634" s="15">
        <f t="shared" si="167"/>
        <v>42219.75</v>
      </c>
    </row>
    <row r="2635" spans="1:20" ht="48" x14ac:dyDescent="0.2">
      <c r="A2635">
        <v>3341</v>
      </c>
      <c r="B2635" s="3" t="s">
        <v>3341</v>
      </c>
      <c r="C2635" s="3" t="s">
        <v>7451</v>
      </c>
      <c r="D2635" s="6">
        <v>3350</v>
      </c>
      <c r="E2635" s="8">
        <v>3350</v>
      </c>
      <c r="F2635" t="s">
        <v>8218</v>
      </c>
      <c r="G2635" t="s">
        <v>8224</v>
      </c>
      <c r="H2635" t="s">
        <v>8246</v>
      </c>
      <c r="I2635">
        <v>1465750800</v>
      </c>
      <c r="J2635">
        <v>1463771421</v>
      </c>
      <c r="K2635" t="b">
        <v>0</v>
      </c>
      <c r="L2635">
        <v>28</v>
      </c>
      <c r="M2635" t="b">
        <v>1</v>
      </c>
      <c r="N2635" t="s">
        <v>8269</v>
      </c>
      <c r="O2635" s="17">
        <f t="shared" si="164"/>
        <v>100</v>
      </c>
      <c r="P2635">
        <f t="shared" si="165"/>
        <v>119.64</v>
      </c>
      <c r="Q2635" s="12" t="s">
        <v>8315</v>
      </c>
      <c r="R2635" t="s">
        <v>8316</v>
      </c>
      <c r="S2635" s="15">
        <f t="shared" si="166"/>
        <v>42510.798854166671</v>
      </c>
      <c r="T2635" s="15">
        <f t="shared" si="167"/>
        <v>42533.708333333328</v>
      </c>
    </row>
    <row r="2636" spans="1:20" ht="48" x14ac:dyDescent="0.2">
      <c r="A2636">
        <v>3483</v>
      </c>
      <c r="B2636" s="3" t="s">
        <v>3482</v>
      </c>
      <c r="C2636" s="3" t="s">
        <v>7593</v>
      </c>
      <c r="D2636" s="6">
        <v>3350</v>
      </c>
      <c r="E2636" s="8">
        <v>5358</v>
      </c>
      <c r="F2636" t="s">
        <v>8218</v>
      </c>
      <c r="G2636" t="s">
        <v>8223</v>
      </c>
      <c r="H2636" t="s">
        <v>8245</v>
      </c>
      <c r="I2636">
        <v>1404403381</v>
      </c>
      <c r="J2636">
        <v>1401811381</v>
      </c>
      <c r="K2636" t="b">
        <v>0</v>
      </c>
      <c r="L2636">
        <v>133</v>
      </c>
      <c r="M2636" t="b">
        <v>1</v>
      </c>
      <c r="N2636" t="s">
        <v>8269</v>
      </c>
      <c r="O2636" s="17">
        <f t="shared" si="164"/>
        <v>160</v>
      </c>
      <c r="P2636">
        <f t="shared" si="165"/>
        <v>40.29</v>
      </c>
      <c r="Q2636" s="12" t="s">
        <v>8315</v>
      </c>
      <c r="R2636" t="s">
        <v>8316</v>
      </c>
      <c r="S2636" s="15">
        <f t="shared" si="166"/>
        <v>41793.668761574074</v>
      </c>
      <c r="T2636" s="15">
        <f t="shared" si="167"/>
        <v>41823.668761574074</v>
      </c>
    </row>
    <row r="2637" spans="1:20" ht="48" x14ac:dyDescent="0.2">
      <c r="A2637">
        <v>3585</v>
      </c>
      <c r="B2637" s="3" t="s">
        <v>3584</v>
      </c>
      <c r="C2637" s="3" t="s">
        <v>7695</v>
      </c>
      <c r="D2637" s="6">
        <v>3400</v>
      </c>
      <c r="E2637" s="8">
        <v>4050</v>
      </c>
      <c r="F2637" t="s">
        <v>8218</v>
      </c>
      <c r="G2637" t="s">
        <v>8223</v>
      </c>
      <c r="H2637" t="s">
        <v>8245</v>
      </c>
      <c r="I2637">
        <v>1419181890</v>
      </c>
      <c r="J2637">
        <v>1416589890</v>
      </c>
      <c r="K2637" t="b">
        <v>0</v>
      </c>
      <c r="L2637">
        <v>23</v>
      </c>
      <c r="M2637" t="b">
        <v>1</v>
      </c>
      <c r="N2637" t="s">
        <v>8269</v>
      </c>
      <c r="O2637" s="17">
        <f t="shared" si="164"/>
        <v>119</v>
      </c>
      <c r="P2637">
        <f t="shared" si="165"/>
        <v>176.09</v>
      </c>
      <c r="Q2637" s="12" t="s">
        <v>8315</v>
      </c>
      <c r="R2637" t="s">
        <v>8316</v>
      </c>
      <c r="S2637" s="15">
        <f t="shared" si="166"/>
        <v>41964.716319444444</v>
      </c>
      <c r="T2637" s="15">
        <f t="shared" si="167"/>
        <v>41994.716319444444</v>
      </c>
    </row>
    <row r="2638" spans="1:20" ht="48" x14ac:dyDescent="0.2">
      <c r="A2638">
        <v>530</v>
      </c>
      <c r="B2638" s="3" t="s">
        <v>531</v>
      </c>
      <c r="C2638" s="3" t="s">
        <v>4640</v>
      </c>
      <c r="D2638" s="6">
        <v>3405</v>
      </c>
      <c r="E2638" s="8">
        <v>3670</v>
      </c>
      <c r="F2638" t="s">
        <v>8218</v>
      </c>
      <c r="G2638" t="s">
        <v>8223</v>
      </c>
      <c r="H2638" t="s">
        <v>8245</v>
      </c>
      <c r="I2638">
        <v>1435111200</v>
      </c>
      <c r="J2638">
        <v>1433254268</v>
      </c>
      <c r="K2638" t="b">
        <v>0</v>
      </c>
      <c r="L2638">
        <v>29</v>
      </c>
      <c r="M2638" t="b">
        <v>1</v>
      </c>
      <c r="N2638" t="s">
        <v>8269</v>
      </c>
      <c r="O2638" s="17">
        <f t="shared" si="164"/>
        <v>108</v>
      </c>
      <c r="P2638">
        <f t="shared" si="165"/>
        <v>126.55</v>
      </c>
      <c r="Q2638" s="12" t="s">
        <v>8315</v>
      </c>
      <c r="R2638" t="s">
        <v>8316</v>
      </c>
      <c r="S2638" s="15">
        <f t="shared" si="166"/>
        <v>42157.591064814813</v>
      </c>
      <c r="T2638" s="15">
        <f t="shared" si="167"/>
        <v>42179.083333333328</v>
      </c>
    </row>
    <row r="2639" spans="1:20" ht="32" x14ac:dyDescent="0.2">
      <c r="A2639">
        <v>4068</v>
      </c>
      <c r="B2639" s="3" t="s">
        <v>4064</v>
      </c>
      <c r="C2639" s="3" t="s">
        <v>8171</v>
      </c>
      <c r="D2639" s="6">
        <v>3495</v>
      </c>
      <c r="E2639" s="8">
        <v>34.950000000000003</v>
      </c>
      <c r="F2639" t="s">
        <v>8220</v>
      </c>
      <c r="G2639" t="s">
        <v>8223</v>
      </c>
      <c r="H2639" t="s">
        <v>8245</v>
      </c>
      <c r="I2639">
        <v>1484348700</v>
      </c>
      <c r="J2639">
        <v>1481756855</v>
      </c>
      <c r="K2639" t="b">
        <v>0</v>
      </c>
      <c r="L2639">
        <v>1</v>
      </c>
      <c r="M2639" t="b">
        <v>0</v>
      </c>
      <c r="N2639" t="s">
        <v>8269</v>
      </c>
      <c r="O2639" s="17">
        <f t="shared" si="164"/>
        <v>1</v>
      </c>
      <c r="P2639">
        <f t="shared" si="165"/>
        <v>34.950000000000003</v>
      </c>
      <c r="Q2639" s="12" t="s">
        <v>8315</v>
      </c>
      <c r="R2639" t="s">
        <v>8316</v>
      </c>
      <c r="S2639" s="15">
        <f t="shared" si="166"/>
        <v>42718.963599537034</v>
      </c>
      <c r="T2639" s="15">
        <f t="shared" si="167"/>
        <v>42748.961805555555</v>
      </c>
    </row>
    <row r="2640" spans="1:20" ht="48" x14ac:dyDescent="0.2">
      <c r="A2640">
        <v>3917</v>
      </c>
      <c r="B2640" s="3" t="s">
        <v>3914</v>
      </c>
      <c r="C2640" s="3" t="s">
        <v>8025</v>
      </c>
      <c r="D2640" s="6">
        <v>3500</v>
      </c>
      <c r="E2640" s="8">
        <v>10</v>
      </c>
      <c r="F2640" t="s">
        <v>8220</v>
      </c>
      <c r="G2640" t="s">
        <v>8224</v>
      </c>
      <c r="H2640" t="s">
        <v>8246</v>
      </c>
      <c r="I2640">
        <v>1410439161</v>
      </c>
      <c r="J2640">
        <v>1407847161</v>
      </c>
      <c r="K2640" t="b">
        <v>0</v>
      </c>
      <c r="L2640">
        <v>1</v>
      </c>
      <c r="M2640" t="b">
        <v>0</v>
      </c>
      <c r="N2640" t="s">
        <v>8269</v>
      </c>
      <c r="O2640" s="17">
        <f t="shared" si="164"/>
        <v>0</v>
      </c>
      <c r="P2640">
        <f t="shared" si="165"/>
        <v>10</v>
      </c>
      <c r="Q2640" s="12" t="s">
        <v>8315</v>
      </c>
      <c r="R2640" t="s">
        <v>8316</v>
      </c>
      <c r="S2640" s="15">
        <f t="shared" si="166"/>
        <v>41863.527326388888</v>
      </c>
      <c r="T2640" s="15">
        <f t="shared" si="167"/>
        <v>41893.527326388888</v>
      </c>
    </row>
    <row r="2641" spans="1:20" ht="48" x14ac:dyDescent="0.2">
      <c r="A2641">
        <v>4085</v>
      </c>
      <c r="B2641" s="3" t="s">
        <v>4081</v>
      </c>
      <c r="C2641" s="3" t="s">
        <v>8188</v>
      </c>
      <c r="D2641" s="6">
        <v>3500</v>
      </c>
      <c r="E2641" s="8">
        <v>10</v>
      </c>
      <c r="F2641" t="s">
        <v>8220</v>
      </c>
      <c r="G2641" t="s">
        <v>8223</v>
      </c>
      <c r="H2641" t="s">
        <v>8245</v>
      </c>
      <c r="I2641">
        <v>1427169540</v>
      </c>
      <c r="J2641">
        <v>1424701775</v>
      </c>
      <c r="K2641" t="b">
        <v>0</v>
      </c>
      <c r="L2641">
        <v>1</v>
      </c>
      <c r="M2641" t="b">
        <v>0</v>
      </c>
      <c r="N2641" t="s">
        <v>8269</v>
      </c>
      <c r="O2641" s="17">
        <f t="shared" si="164"/>
        <v>0</v>
      </c>
      <c r="P2641">
        <f t="shared" si="165"/>
        <v>10</v>
      </c>
      <c r="Q2641" s="12" t="s">
        <v>8315</v>
      </c>
      <c r="R2641" t="s">
        <v>8316</v>
      </c>
      <c r="S2641" s="15">
        <f t="shared" si="166"/>
        <v>42058.603877314818</v>
      </c>
      <c r="T2641" s="15">
        <f t="shared" si="167"/>
        <v>42087.165972222225</v>
      </c>
    </row>
    <row r="2642" spans="1:20" ht="48" x14ac:dyDescent="0.2">
      <c r="A2642">
        <v>4019</v>
      </c>
      <c r="B2642" s="3" t="s">
        <v>4015</v>
      </c>
      <c r="C2642" s="3" t="s">
        <v>8124</v>
      </c>
      <c r="D2642" s="6">
        <v>3500</v>
      </c>
      <c r="E2642" s="8">
        <v>29</v>
      </c>
      <c r="F2642" t="s">
        <v>8220</v>
      </c>
      <c r="G2642" t="s">
        <v>8223</v>
      </c>
      <c r="H2642" t="s">
        <v>8245</v>
      </c>
      <c r="I2642">
        <v>1460737680</v>
      </c>
      <c r="J2642">
        <v>1455725596</v>
      </c>
      <c r="K2642" t="b">
        <v>0</v>
      </c>
      <c r="L2642">
        <v>4</v>
      </c>
      <c r="M2642" t="b">
        <v>0</v>
      </c>
      <c r="N2642" t="s">
        <v>8269</v>
      </c>
      <c r="O2642" s="17">
        <f t="shared" si="164"/>
        <v>1</v>
      </c>
      <c r="P2642">
        <f t="shared" si="165"/>
        <v>7.25</v>
      </c>
      <c r="Q2642" s="12" t="s">
        <v>8315</v>
      </c>
      <c r="R2642" t="s">
        <v>8316</v>
      </c>
      <c r="S2642" s="15">
        <f t="shared" si="166"/>
        <v>42417.675879629634</v>
      </c>
      <c r="T2642" s="15">
        <f t="shared" si="167"/>
        <v>42475.686111111107</v>
      </c>
    </row>
    <row r="2643" spans="1:20" ht="48" x14ac:dyDescent="0.2">
      <c r="A2643">
        <v>4073</v>
      </c>
      <c r="B2643" s="3" t="s">
        <v>4069</v>
      </c>
      <c r="C2643" s="3" t="s">
        <v>8176</v>
      </c>
      <c r="D2643" s="6">
        <v>3500</v>
      </c>
      <c r="E2643" s="8">
        <v>37</v>
      </c>
      <c r="F2643" t="s">
        <v>8220</v>
      </c>
      <c r="G2643" t="s">
        <v>8223</v>
      </c>
      <c r="H2643" t="s">
        <v>8245</v>
      </c>
      <c r="I2643">
        <v>1431144000</v>
      </c>
      <c r="J2643">
        <v>1426407426</v>
      </c>
      <c r="K2643" t="b">
        <v>0</v>
      </c>
      <c r="L2643">
        <v>2</v>
      </c>
      <c r="M2643" t="b">
        <v>0</v>
      </c>
      <c r="N2643" t="s">
        <v>8269</v>
      </c>
      <c r="O2643" s="17">
        <f t="shared" si="164"/>
        <v>1</v>
      </c>
      <c r="P2643">
        <f t="shared" si="165"/>
        <v>18.5</v>
      </c>
      <c r="Q2643" s="12" t="s">
        <v>8315</v>
      </c>
      <c r="R2643" t="s">
        <v>8316</v>
      </c>
      <c r="S2643" s="15">
        <f t="shared" si="166"/>
        <v>42078.34520833334</v>
      </c>
      <c r="T2643" s="15">
        <f t="shared" si="167"/>
        <v>42133.166666666672</v>
      </c>
    </row>
    <row r="2644" spans="1:20" ht="48" x14ac:dyDescent="0.2">
      <c r="A2644">
        <v>4096</v>
      </c>
      <c r="B2644" s="3" t="s">
        <v>4092</v>
      </c>
      <c r="C2644" s="3" t="s">
        <v>8199</v>
      </c>
      <c r="D2644" s="6">
        <v>3500</v>
      </c>
      <c r="E2644" s="8">
        <v>400</v>
      </c>
      <c r="F2644" t="s">
        <v>8220</v>
      </c>
      <c r="G2644" t="s">
        <v>8224</v>
      </c>
      <c r="H2644" t="s">
        <v>8246</v>
      </c>
      <c r="I2644">
        <v>1488271860</v>
      </c>
      <c r="J2644">
        <v>1484484219</v>
      </c>
      <c r="K2644" t="b">
        <v>0</v>
      </c>
      <c r="L2644">
        <v>5</v>
      </c>
      <c r="M2644" t="b">
        <v>0</v>
      </c>
      <c r="N2644" t="s">
        <v>8269</v>
      </c>
      <c r="O2644" s="17">
        <f t="shared" si="164"/>
        <v>11</v>
      </c>
      <c r="P2644">
        <f t="shared" si="165"/>
        <v>80</v>
      </c>
      <c r="Q2644" s="12" t="s">
        <v>8315</v>
      </c>
      <c r="R2644" t="s">
        <v>8316</v>
      </c>
      <c r="S2644" s="15">
        <f t="shared" si="166"/>
        <v>42750.530312499999</v>
      </c>
      <c r="T2644" s="15">
        <f t="shared" si="167"/>
        <v>42794.368749999994</v>
      </c>
    </row>
    <row r="2645" spans="1:20" ht="48" x14ac:dyDescent="0.2">
      <c r="A2645">
        <v>2905</v>
      </c>
      <c r="B2645" s="3" t="s">
        <v>2905</v>
      </c>
      <c r="C2645" s="3" t="s">
        <v>7015</v>
      </c>
      <c r="D2645" s="6">
        <v>3500</v>
      </c>
      <c r="E2645" s="8">
        <v>622</v>
      </c>
      <c r="F2645" t="s">
        <v>8220</v>
      </c>
      <c r="G2645" t="s">
        <v>8223</v>
      </c>
      <c r="H2645" t="s">
        <v>8245</v>
      </c>
      <c r="I2645">
        <v>1473211313</v>
      </c>
      <c r="J2645">
        <v>1472001713</v>
      </c>
      <c r="K2645" t="b">
        <v>0</v>
      </c>
      <c r="L2645">
        <v>17</v>
      </c>
      <c r="M2645" t="b">
        <v>0</v>
      </c>
      <c r="N2645" t="s">
        <v>8269</v>
      </c>
      <c r="O2645" s="17">
        <f t="shared" si="164"/>
        <v>18</v>
      </c>
      <c r="P2645">
        <f t="shared" si="165"/>
        <v>36.590000000000003</v>
      </c>
      <c r="Q2645" s="12" t="s">
        <v>8315</v>
      </c>
      <c r="R2645" t="s">
        <v>8316</v>
      </c>
      <c r="S2645" s="15">
        <f t="shared" si="166"/>
        <v>42606.056863425925</v>
      </c>
      <c r="T2645" s="15">
        <f t="shared" si="167"/>
        <v>42620.056863425925</v>
      </c>
    </row>
    <row r="2646" spans="1:20" ht="48" x14ac:dyDescent="0.2">
      <c r="A2646">
        <v>4057</v>
      </c>
      <c r="B2646" s="3" t="s">
        <v>4053</v>
      </c>
      <c r="C2646" s="3" t="s">
        <v>8161</v>
      </c>
      <c r="D2646" s="6">
        <v>3500</v>
      </c>
      <c r="E2646" s="8">
        <v>775</v>
      </c>
      <c r="F2646" t="s">
        <v>8220</v>
      </c>
      <c r="G2646" t="s">
        <v>8224</v>
      </c>
      <c r="H2646" t="s">
        <v>8246</v>
      </c>
      <c r="I2646">
        <v>1448492400</v>
      </c>
      <c r="J2646">
        <v>1446506080</v>
      </c>
      <c r="K2646" t="b">
        <v>0</v>
      </c>
      <c r="L2646">
        <v>6</v>
      </c>
      <c r="M2646" t="b">
        <v>0</v>
      </c>
      <c r="N2646" t="s">
        <v>8269</v>
      </c>
      <c r="O2646" s="17">
        <f t="shared" ref="O2646:O2709" si="168">ROUND(E2646/D2646*100,0)</f>
        <v>22</v>
      </c>
      <c r="P2646">
        <f t="shared" ref="P2646:P2709" si="169">IFERROR(ROUND(E2646/L2646, 2), 0)</f>
        <v>129.16999999999999</v>
      </c>
      <c r="Q2646" s="12" t="s">
        <v>8315</v>
      </c>
      <c r="R2646" t="s">
        <v>8316</v>
      </c>
      <c r="S2646" s="15">
        <f t="shared" ref="S2646:S2709" si="170">(((J2646/60/60/24)+DATE(1970,1,1)))</f>
        <v>42310.968518518523</v>
      </c>
      <c r="T2646" s="15">
        <f t="shared" ref="T2646:T2709" si="171">(((I2646/60/60/24)+DATE(1970,1,1)))</f>
        <v>42333.958333333328</v>
      </c>
    </row>
    <row r="2647" spans="1:20" ht="48" x14ac:dyDescent="0.2">
      <c r="A2647">
        <v>4083</v>
      </c>
      <c r="B2647" s="3" t="s">
        <v>4079</v>
      </c>
      <c r="C2647" s="3" t="s">
        <v>8186</v>
      </c>
      <c r="D2647" s="6">
        <v>3500</v>
      </c>
      <c r="E2647" s="8">
        <v>759</v>
      </c>
      <c r="F2647" t="s">
        <v>8220</v>
      </c>
      <c r="G2647" t="s">
        <v>8223</v>
      </c>
      <c r="H2647" t="s">
        <v>8245</v>
      </c>
      <c r="I2647">
        <v>1452795416</v>
      </c>
      <c r="J2647">
        <v>1450203416</v>
      </c>
      <c r="K2647" t="b">
        <v>0</v>
      </c>
      <c r="L2647">
        <v>6</v>
      </c>
      <c r="M2647" t="b">
        <v>0</v>
      </c>
      <c r="N2647" t="s">
        <v>8269</v>
      </c>
      <c r="O2647" s="17">
        <f t="shared" si="168"/>
        <v>22</v>
      </c>
      <c r="P2647">
        <f t="shared" si="169"/>
        <v>126.5</v>
      </c>
      <c r="Q2647" s="12" t="s">
        <v>8315</v>
      </c>
      <c r="R2647" t="s">
        <v>8316</v>
      </c>
      <c r="S2647" s="15">
        <f t="shared" si="170"/>
        <v>42353.761759259258</v>
      </c>
      <c r="T2647" s="15">
        <f t="shared" si="171"/>
        <v>42383.761759259258</v>
      </c>
    </row>
    <row r="2648" spans="1:20" ht="32" x14ac:dyDescent="0.2">
      <c r="A2648">
        <v>3151</v>
      </c>
      <c r="B2648" s="3" t="s">
        <v>3151</v>
      </c>
      <c r="C2648" s="3" t="s">
        <v>7261</v>
      </c>
      <c r="D2648" s="6">
        <v>3500</v>
      </c>
      <c r="E2648" s="8">
        <v>3514</v>
      </c>
      <c r="F2648" t="s">
        <v>8218</v>
      </c>
      <c r="G2648" t="s">
        <v>8223</v>
      </c>
      <c r="H2648" t="s">
        <v>8245</v>
      </c>
      <c r="I2648">
        <v>1410379774</v>
      </c>
      <c r="J2648">
        <v>1407787774</v>
      </c>
      <c r="K2648" t="b">
        <v>1</v>
      </c>
      <c r="L2648">
        <v>34</v>
      </c>
      <c r="M2648" t="b">
        <v>1</v>
      </c>
      <c r="N2648" t="s">
        <v>8269</v>
      </c>
      <c r="O2648" s="17">
        <f t="shared" si="168"/>
        <v>100</v>
      </c>
      <c r="P2648">
        <f t="shared" si="169"/>
        <v>103.35</v>
      </c>
      <c r="Q2648" s="12" t="s">
        <v>8315</v>
      </c>
      <c r="R2648" t="s">
        <v>8316</v>
      </c>
      <c r="S2648" s="15">
        <f t="shared" si="170"/>
        <v>41862.83997685185</v>
      </c>
      <c r="T2648" s="15">
        <f t="shared" si="171"/>
        <v>41892.83997685185</v>
      </c>
    </row>
    <row r="2649" spans="1:20" ht="64" x14ac:dyDescent="0.2">
      <c r="A2649">
        <v>3150</v>
      </c>
      <c r="B2649" s="3" t="s">
        <v>3150</v>
      </c>
      <c r="C2649" s="3" t="s">
        <v>7260</v>
      </c>
      <c r="D2649" s="6">
        <v>3500</v>
      </c>
      <c r="E2649" s="8">
        <v>3535</v>
      </c>
      <c r="F2649" t="s">
        <v>8218</v>
      </c>
      <c r="G2649" t="s">
        <v>8223</v>
      </c>
      <c r="H2649" t="s">
        <v>8245</v>
      </c>
      <c r="I2649">
        <v>1295928000</v>
      </c>
      <c r="J2649">
        <v>1288160403</v>
      </c>
      <c r="K2649" t="b">
        <v>1</v>
      </c>
      <c r="L2649">
        <v>104</v>
      </c>
      <c r="M2649" t="b">
        <v>1</v>
      </c>
      <c r="N2649" t="s">
        <v>8269</v>
      </c>
      <c r="O2649" s="17">
        <f t="shared" si="168"/>
        <v>101</v>
      </c>
      <c r="P2649">
        <f t="shared" si="169"/>
        <v>33.99</v>
      </c>
      <c r="Q2649" s="12" t="s">
        <v>8315</v>
      </c>
      <c r="R2649" t="s">
        <v>8316</v>
      </c>
      <c r="S2649" s="15">
        <f t="shared" si="170"/>
        <v>40478.263923611114</v>
      </c>
      <c r="T2649" s="15">
        <f t="shared" si="171"/>
        <v>40568.166666666664</v>
      </c>
    </row>
    <row r="2650" spans="1:20" ht="48" x14ac:dyDescent="0.2">
      <c r="A2650">
        <v>3382</v>
      </c>
      <c r="B2650" s="3" t="s">
        <v>3381</v>
      </c>
      <c r="C2650" s="3" t="s">
        <v>7492</v>
      </c>
      <c r="D2650" s="6">
        <v>3500</v>
      </c>
      <c r="E2650" s="8">
        <v>3526</v>
      </c>
      <c r="F2650" t="s">
        <v>8218</v>
      </c>
      <c r="G2650" t="s">
        <v>8224</v>
      </c>
      <c r="H2650" t="s">
        <v>8246</v>
      </c>
      <c r="I2650">
        <v>1470092340</v>
      </c>
      <c r="J2650">
        <v>1467973256</v>
      </c>
      <c r="K2650" t="b">
        <v>0</v>
      </c>
      <c r="L2650">
        <v>46</v>
      </c>
      <c r="M2650" t="b">
        <v>1</v>
      </c>
      <c r="N2650" t="s">
        <v>8269</v>
      </c>
      <c r="O2650" s="17">
        <f t="shared" si="168"/>
        <v>101</v>
      </c>
      <c r="P2650">
        <f t="shared" si="169"/>
        <v>76.650000000000006</v>
      </c>
      <c r="Q2650" s="12" t="s">
        <v>8315</v>
      </c>
      <c r="R2650" t="s">
        <v>8316</v>
      </c>
      <c r="S2650" s="15">
        <f t="shared" si="170"/>
        <v>42559.431203703702</v>
      </c>
      <c r="T2650" s="15">
        <f t="shared" si="171"/>
        <v>42583.957638888889</v>
      </c>
    </row>
    <row r="2651" spans="1:20" ht="48" x14ac:dyDescent="0.2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 s="17">
        <f t="shared" si="168"/>
        <v>105</v>
      </c>
      <c r="P2651">
        <f t="shared" si="169"/>
        <v>75</v>
      </c>
      <c r="Q2651" s="12" t="s">
        <v>8315</v>
      </c>
      <c r="R2651" t="s">
        <v>8357</v>
      </c>
      <c r="S2651" s="15">
        <f t="shared" si="170"/>
        <v>42458.127175925925</v>
      </c>
      <c r="T2651" s="15">
        <f t="shared" si="171"/>
        <v>42489.165972222225</v>
      </c>
    </row>
    <row r="2652" spans="1:20" ht="32" x14ac:dyDescent="0.2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 s="17">
        <f t="shared" si="168"/>
        <v>105</v>
      </c>
      <c r="P2652">
        <f t="shared" si="169"/>
        <v>70.03</v>
      </c>
      <c r="Q2652" s="12" t="s">
        <v>8315</v>
      </c>
      <c r="R2652" t="s">
        <v>8357</v>
      </c>
      <c r="S2652" s="15">
        <f t="shared" si="170"/>
        <v>41989.819212962961</v>
      </c>
      <c r="T2652" s="15">
        <f t="shared" si="171"/>
        <v>42049.819212962961</v>
      </c>
    </row>
    <row r="2653" spans="1:20" ht="48" x14ac:dyDescent="0.2">
      <c r="A2653">
        <v>3671</v>
      </c>
      <c r="B2653" s="3" t="s">
        <v>3668</v>
      </c>
      <c r="C2653" s="3" t="s">
        <v>7781</v>
      </c>
      <c r="D2653" s="6">
        <v>3500</v>
      </c>
      <c r="E2653" s="8">
        <v>3530</v>
      </c>
      <c r="F2653" t="s">
        <v>8218</v>
      </c>
      <c r="G2653" t="s">
        <v>8223</v>
      </c>
      <c r="H2653" t="s">
        <v>8245</v>
      </c>
      <c r="I2653">
        <v>1405915140</v>
      </c>
      <c r="J2653">
        <v>1404140667</v>
      </c>
      <c r="K2653" t="b">
        <v>0</v>
      </c>
      <c r="L2653">
        <v>40</v>
      </c>
      <c r="M2653" t="b">
        <v>1</v>
      </c>
      <c r="N2653" t="s">
        <v>8269</v>
      </c>
      <c r="O2653" s="17">
        <f t="shared" si="168"/>
        <v>101</v>
      </c>
      <c r="P2653">
        <f t="shared" si="169"/>
        <v>88.25</v>
      </c>
      <c r="Q2653" s="12" t="s">
        <v>8315</v>
      </c>
      <c r="R2653" t="s">
        <v>8316</v>
      </c>
      <c r="S2653" s="15">
        <f t="shared" si="170"/>
        <v>41820.62809027778</v>
      </c>
      <c r="T2653" s="15">
        <f t="shared" si="171"/>
        <v>41841.165972222225</v>
      </c>
    </row>
    <row r="2654" spans="1:20" ht="48" x14ac:dyDescent="0.2">
      <c r="A2654">
        <v>3715</v>
      </c>
      <c r="B2654" s="3" t="s">
        <v>3712</v>
      </c>
      <c r="C2654" s="3" t="s">
        <v>7825</v>
      </c>
      <c r="D2654" s="6">
        <v>3500</v>
      </c>
      <c r="E2654" s="8">
        <v>3590</v>
      </c>
      <c r="F2654" t="s">
        <v>8218</v>
      </c>
      <c r="G2654" t="s">
        <v>8224</v>
      </c>
      <c r="H2654" t="s">
        <v>8246</v>
      </c>
      <c r="I2654">
        <v>1427806320</v>
      </c>
      <c r="J2654">
        <v>1422834819</v>
      </c>
      <c r="K2654" t="b">
        <v>0</v>
      </c>
      <c r="L2654">
        <v>27</v>
      </c>
      <c r="M2654" t="b">
        <v>1</v>
      </c>
      <c r="N2654" t="s">
        <v>8269</v>
      </c>
      <c r="O2654" s="17">
        <f t="shared" si="168"/>
        <v>103</v>
      </c>
      <c r="P2654">
        <f t="shared" si="169"/>
        <v>132.96</v>
      </c>
      <c r="Q2654" s="12" t="s">
        <v>8315</v>
      </c>
      <c r="R2654" t="s">
        <v>8316</v>
      </c>
      <c r="S2654" s="15">
        <f t="shared" si="170"/>
        <v>42036.995590277773</v>
      </c>
      <c r="T2654" s="15">
        <f t="shared" si="171"/>
        <v>42094.536111111112</v>
      </c>
    </row>
    <row r="2655" spans="1:20" ht="48" x14ac:dyDescent="0.2">
      <c r="A2655">
        <v>3350</v>
      </c>
      <c r="B2655" s="3" t="s">
        <v>3349</v>
      </c>
      <c r="C2655" s="3" t="s">
        <v>7460</v>
      </c>
      <c r="D2655" s="6">
        <v>3500</v>
      </c>
      <c r="E2655" s="8">
        <v>3655</v>
      </c>
      <c r="F2655" t="s">
        <v>8218</v>
      </c>
      <c r="G2655" t="s">
        <v>8242</v>
      </c>
      <c r="H2655" t="s">
        <v>8248</v>
      </c>
      <c r="I2655">
        <v>1448838000</v>
      </c>
      <c r="J2655">
        <v>1445791811</v>
      </c>
      <c r="K2655" t="b">
        <v>0</v>
      </c>
      <c r="L2655">
        <v>51</v>
      </c>
      <c r="M2655" t="b">
        <v>1</v>
      </c>
      <c r="N2655" t="s">
        <v>8269</v>
      </c>
      <c r="O2655" s="17">
        <f t="shared" si="168"/>
        <v>104</v>
      </c>
      <c r="P2655">
        <f t="shared" si="169"/>
        <v>71.67</v>
      </c>
      <c r="Q2655" s="12" t="s">
        <v>8315</v>
      </c>
      <c r="R2655" t="s">
        <v>8316</v>
      </c>
      <c r="S2655" s="15">
        <f t="shared" si="170"/>
        <v>42302.701516203699</v>
      </c>
      <c r="T2655" s="15">
        <f t="shared" si="171"/>
        <v>42337.958333333328</v>
      </c>
    </row>
    <row r="2656" spans="1:20" ht="48" x14ac:dyDescent="0.2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 s="17">
        <f t="shared" si="168"/>
        <v>106</v>
      </c>
      <c r="P2656">
        <f t="shared" si="169"/>
        <v>146.88</v>
      </c>
      <c r="Q2656" s="12" t="s">
        <v>8308</v>
      </c>
      <c r="R2656" t="s">
        <v>8309</v>
      </c>
      <c r="S2656" s="15">
        <f t="shared" si="170"/>
        <v>41794.072337962964</v>
      </c>
      <c r="T2656" s="15">
        <f t="shared" si="171"/>
        <v>41804.072337962964</v>
      </c>
    </row>
    <row r="2657" spans="1:20" ht="48" x14ac:dyDescent="0.2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 s="17">
        <f t="shared" si="168"/>
        <v>106</v>
      </c>
      <c r="P2657">
        <f t="shared" si="169"/>
        <v>93.26</v>
      </c>
      <c r="Q2657" s="12" t="s">
        <v>8308</v>
      </c>
      <c r="R2657" t="s">
        <v>8309</v>
      </c>
      <c r="S2657" s="15">
        <f t="shared" si="170"/>
        <v>41869.542314814818</v>
      </c>
      <c r="T2657" s="15">
        <f t="shared" si="171"/>
        <v>41899.542314814818</v>
      </c>
    </row>
    <row r="2658" spans="1:20" ht="48" x14ac:dyDescent="0.2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 s="17">
        <f t="shared" si="168"/>
        <v>106</v>
      </c>
      <c r="P2658">
        <f t="shared" si="169"/>
        <v>375.76</v>
      </c>
      <c r="Q2658" s="12" t="s">
        <v>8308</v>
      </c>
      <c r="R2658" t="s">
        <v>8310</v>
      </c>
      <c r="S2658" s="15">
        <f t="shared" si="170"/>
        <v>42291.556076388893</v>
      </c>
      <c r="T2658" s="15">
        <f t="shared" si="171"/>
        <v>42365.59774305555</v>
      </c>
    </row>
    <row r="2659" spans="1:20" ht="48" x14ac:dyDescent="0.2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 s="17">
        <f t="shared" si="168"/>
        <v>106</v>
      </c>
      <c r="P2659">
        <f t="shared" si="169"/>
        <v>53.13</v>
      </c>
      <c r="Q2659" s="12" t="s">
        <v>8308</v>
      </c>
      <c r="R2659" t="s">
        <v>8310</v>
      </c>
      <c r="S2659" s="15">
        <f t="shared" si="170"/>
        <v>40706.135208333333</v>
      </c>
      <c r="T2659" s="15">
        <f t="shared" si="171"/>
        <v>40736.135208333333</v>
      </c>
    </row>
    <row r="2660" spans="1:20" ht="48" x14ac:dyDescent="0.2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 s="17">
        <f t="shared" si="168"/>
        <v>106</v>
      </c>
      <c r="P2660">
        <f t="shared" si="169"/>
        <v>56.67</v>
      </c>
      <c r="Q2660" s="12" t="s">
        <v>8308</v>
      </c>
      <c r="R2660" t="s">
        <v>8310</v>
      </c>
      <c r="S2660" s="15">
        <f t="shared" si="170"/>
        <v>41214.79483796296</v>
      </c>
      <c r="T2660" s="15">
        <f t="shared" si="171"/>
        <v>41250.979166666664</v>
      </c>
    </row>
    <row r="2661" spans="1:20" ht="32" x14ac:dyDescent="0.2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 s="17">
        <f t="shared" si="168"/>
        <v>106</v>
      </c>
      <c r="P2661">
        <f t="shared" si="169"/>
        <v>40.78</v>
      </c>
      <c r="Q2661" s="12" t="s">
        <v>8308</v>
      </c>
      <c r="R2661" t="s">
        <v>8310</v>
      </c>
      <c r="S2661" s="15">
        <f t="shared" si="170"/>
        <v>41631.902766203704</v>
      </c>
      <c r="T2661" s="15">
        <f t="shared" si="171"/>
        <v>41661.902766203704</v>
      </c>
    </row>
    <row r="2662" spans="1:20" ht="48" x14ac:dyDescent="0.2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 s="17">
        <f t="shared" si="168"/>
        <v>106</v>
      </c>
      <c r="P2662">
        <f t="shared" si="169"/>
        <v>72.48</v>
      </c>
      <c r="Q2662" s="12" t="s">
        <v>8308</v>
      </c>
      <c r="R2662" t="s">
        <v>8313</v>
      </c>
      <c r="S2662" s="15">
        <f t="shared" si="170"/>
        <v>41401.565868055557</v>
      </c>
      <c r="T2662" s="15">
        <f t="shared" si="171"/>
        <v>41431.565868055557</v>
      </c>
    </row>
    <row r="2663" spans="1:20" ht="32" x14ac:dyDescent="0.2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 s="17">
        <f t="shared" si="168"/>
        <v>106</v>
      </c>
      <c r="P2663">
        <f t="shared" si="169"/>
        <v>120.91</v>
      </c>
      <c r="Q2663" s="12" t="s">
        <v>8308</v>
      </c>
      <c r="R2663" t="s">
        <v>8313</v>
      </c>
      <c r="S2663" s="15">
        <f t="shared" si="170"/>
        <v>40330.755543981482</v>
      </c>
      <c r="T2663" s="15">
        <f t="shared" si="171"/>
        <v>40376.415972222225</v>
      </c>
    </row>
    <row r="2664" spans="1:20" ht="48" x14ac:dyDescent="0.2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 s="17">
        <f t="shared" si="168"/>
        <v>106</v>
      </c>
      <c r="P2664">
        <f t="shared" si="169"/>
        <v>62.71</v>
      </c>
      <c r="Q2664" s="12" t="s">
        <v>8308</v>
      </c>
      <c r="R2664" t="s">
        <v>8313</v>
      </c>
      <c r="S2664" s="15">
        <f t="shared" si="170"/>
        <v>40567.694560185184</v>
      </c>
      <c r="T2664" s="15">
        <f t="shared" si="171"/>
        <v>40612.694560185184</v>
      </c>
    </row>
    <row r="2665" spans="1:20" ht="48" x14ac:dyDescent="0.2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 s="17">
        <f t="shared" si="168"/>
        <v>106</v>
      </c>
      <c r="P2665">
        <f t="shared" si="169"/>
        <v>63.17</v>
      </c>
      <c r="Q2665" s="12" t="s">
        <v>8308</v>
      </c>
      <c r="R2665" t="s">
        <v>8313</v>
      </c>
      <c r="S2665" s="15">
        <f t="shared" si="170"/>
        <v>42291.46674768519</v>
      </c>
      <c r="T2665" s="15">
        <f t="shared" si="171"/>
        <v>42315.166666666672</v>
      </c>
    </row>
    <row r="2666" spans="1:20" ht="48" x14ac:dyDescent="0.2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 s="17">
        <f t="shared" si="168"/>
        <v>106</v>
      </c>
      <c r="P2666">
        <f t="shared" si="169"/>
        <v>54.08</v>
      </c>
      <c r="Q2666" s="12" t="s">
        <v>8308</v>
      </c>
      <c r="R2666" t="s">
        <v>8313</v>
      </c>
      <c r="S2666" s="15">
        <f t="shared" si="170"/>
        <v>42576.452731481477</v>
      </c>
      <c r="T2666" s="15">
        <f t="shared" si="171"/>
        <v>42607.452731481477</v>
      </c>
    </row>
    <row r="2667" spans="1:20" ht="48" x14ac:dyDescent="0.2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 s="17">
        <f t="shared" si="168"/>
        <v>106</v>
      </c>
      <c r="P2667">
        <f t="shared" si="169"/>
        <v>111.8</v>
      </c>
      <c r="Q2667" s="12" t="s">
        <v>8308</v>
      </c>
      <c r="R2667" t="s">
        <v>8313</v>
      </c>
      <c r="S2667" s="15">
        <f t="shared" si="170"/>
        <v>41934.584502314814</v>
      </c>
      <c r="T2667" s="15">
        <f t="shared" si="171"/>
        <v>41964.626168981486</v>
      </c>
    </row>
    <row r="2668" spans="1:20" ht="32" x14ac:dyDescent="0.2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 s="17">
        <f t="shared" si="168"/>
        <v>106</v>
      </c>
      <c r="P2668">
        <f t="shared" si="169"/>
        <v>174.03</v>
      </c>
      <c r="Q2668" s="12" t="s">
        <v>8317</v>
      </c>
      <c r="R2668" t="s">
        <v>8319</v>
      </c>
      <c r="S2668" s="15">
        <f t="shared" si="170"/>
        <v>42100.642071759255</v>
      </c>
      <c r="T2668" s="15">
        <f t="shared" si="171"/>
        <v>42155.642071759255</v>
      </c>
    </row>
    <row r="2669" spans="1:20" ht="48" x14ac:dyDescent="0.2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 s="17">
        <f t="shared" si="168"/>
        <v>106</v>
      </c>
      <c r="P2669">
        <f t="shared" si="169"/>
        <v>60.9</v>
      </c>
      <c r="Q2669" s="12" t="s">
        <v>8320</v>
      </c>
      <c r="R2669" t="s">
        <v>8321</v>
      </c>
      <c r="S2669" s="15">
        <f t="shared" si="170"/>
        <v>40731.837465277778</v>
      </c>
      <c r="T2669" s="15">
        <f t="shared" si="171"/>
        <v>40776.837465277778</v>
      </c>
    </row>
    <row r="2670" spans="1:20" ht="48" x14ac:dyDescent="0.2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 s="17">
        <f t="shared" si="168"/>
        <v>106</v>
      </c>
      <c r="P2670">
        <f t="shared" si="169"/>
        <v>95.96</v>
      </c>
      <c r="Q2670" s="12" t="s">
        <v>8320</v>
      </c>
      <c r="R2670" t="s">
        <v>8321</v>
      </c>
      <c r="S2670" s="15">
        <f t="shared" si="170"/>
        <v>42733.94131944445</v>
      </c>
      <c r="T2670" s="15">
        <f t="shared" si="171"/>
        <v>42763.94131944445</v>
      </c>
    </row>
    <row r="2671" spans="1:20" ht="48" x14ac:dyDescent="0.2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 s="17">
        <f t="shared" si="168"/>
        <v>106</v>
      </c>
      <c r="P2671">
        <f t="shared" si="169"/>
        <v>138.26</v>
      </c>
      <c r="Q2671" s="12" t="s">
        <v>8336</v>
      </c>
      <c r="R2671" t="s">
        <v>8337</v>
      </c>
      <c r="S2671" s="15">
        <f t="shared" si="170"/>
        <v>42761.846122685187</v>
      </c>
      <c r="T2671" s="15">
        <f t="shared" si="171"/>
        <v>42791.846122685187</v>
      </c>
    </row>
    <row r="2672" spans="1:20" ht="48" x14ac:dyDescent="0.2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 s="17">
        <f t="shared" si="168"/>
        <v>106</v>
      </c>
      <c r="P2672">
        <f t="shared" si="169"/>
        <v>189.29</v>
      </c>
      <c r="Q2672" s="12" t="s">
        <v>8323</v>
      </c>
      <c r="R2672" t="s">
        <v>8324</v>
      </c>
      <c r="S2672" s="15">
        <f t="shared" si="170"/>
        <v>40274.745127314818</v>
      </c>
      <c r="T2672" s="15">
        <f t="shared" si="171"/>
        <v>40344.166666666664</v>
      </c>
    </row>
    <row r="2673" spans="1:20" ht="48" x14ac:dyDescent="0.2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 s="17">
        <f t="shared" si="168"/>
        <v>106</v>
      </c>
      <c r="P2673">
        <f t="shared" si="169"/>
        <v>38.54</v>
      </c>
      <c r="Q2673" s="12" t="s">
        <v>8323</v>
      </c>
      <c r="R2673" t="s">
        <v>8324</v>
      </c>
      <c r="S2673" s="15">
        <f t="shared" si="170"/>
        <v>41121.561886574076</v>
      </c>
      <c r="T2673" s="15">
        <f t="shared" si="171"/>
        <v>41156.561886574076</v>
      </c>
    </row>
    <row r="2674" spans="1:20" ht="48" x14ac:dyDescent="0.2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 s="17">
        <f t="shared" si="168"/>
        <v>106</v>
      </c>
      <c r="P2674">
        <f t="shared" si="169"/>
        <v>151.24</v>
      </c>
      <c r="Q2674" s="12" t="s">
        <v>8336</v>
      </c>
      <c r="R2674" t="s">
        <v>8337</v>
      </c>
      <c r="S2674" s="15">
        <f t="shared" si="170"/>
        <v>42234.597685185188</v>
      </c>
      <c r="T2674" s="15">
        <f t="shared" si="171"/>
        <v>42274.597685185188</v>
      </c>
    </row>
    <row r="2675" spans="1:20" ht="64" x14ac:dyDescent="0.2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 s="17">
        <f t="shared" si="168"/>
        <v>106</v>
      </c>
      <c r="P2675">
        <f t="shared" si="169"/>
        <v>87.96</v>
      </c>
      <c r="Q2675" s="12" t="s">
        <v>8323</v>
      </c>
      <c r="R2675" t="s">
        <v>8327</v>
      </c>
      <c r="S2675" s="15">
        <f t="shared" si="170"/>
        <v>40335.798078703701</v>
      </c>
      <c r="T2675" s="15">
        <f t="shared" si="171"/>
        <v>40381.25</v>
      </c>
    </row>
    <row r="2676" spans="1:20" ht="48" x14ac:dyDescent="0.2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 s="17">
        <f t="shared" si="168"/>
        <v>106</v>
      </c>
      <c r="P2676">
        <f t="shared" si="169"/>
        <v>56.2</v>
      </c>
      <c r="Q2676" s="12" t="s">
        <v>8317</v>
      </c>
      <c r="R2676" t="s">
        <v>8347</v>
      </c>
      <c r="S2676" s="15">
        <f t="shared" si="170"/>
        <v>41800.423043981478</v>
      </c>
      <c r="T2676" s="15">
        <f t="shared" si="171"/>
        <v>41830.423043981478</v>
      </c>
    </row>
    <row r="2677" spans="1:20" ht="48" x14ac:dyDescent="0.2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 s="17">
        <f t="shared" si="168"/>
        <v>106</v>
      </c>
      <c r="P2677">
        <f t="shared" si="169"/>
        <v>90.28</v>
      </c>
      <c r="Q2677" s="12" t="s">
        <v>8323</v>
      </c>
      <c r="R2677" t="s">
        <v>8324</v>
      </c>
      <c r="S2677" s="15">
        <f t="shared" si="170"/>
        <v>42141.95711805555</v>
      </c>
      <c r="T2677" s="15">
        <f t="shared" si="171"/>
        <v>42177.208333333328</v>
      </c>
    </row>
    <row r="2678" spans="1:20" ht="48" x14ac:dyDescent="0.2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 s="17">
        <f t="shared" si="168"/>
        <v>106</v>
      </c>
      <c r="P2678">
        <f t="shared" si="169"/>
        <v>22.64</v>
      </c>
      <c r="Q2678" s="12" t="s">
        <v>8323</v>
      </c>
      <c r="R2678" t="s">
        <v>8328</v>
      </c>
      <c r="S2678" s="15">
        <f t="shared" si="170"/>
        <v>42194.751678240747</v>
      </c>
      <c r="T2678" s="15">
        <f t="shared" si="171"/>
        <v>42208.751678240747</v>
      </c>
    </row>
    <row r="2679" spans="1:20" ht="48" x14ac:dyDescent="0.2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 s="17">
        <f t="shared" si="168"/>
        <v>106</v>
      </c>
      <c r="P2679">
        <f t="shared" si="169"/>
        <v>206.31</v>
      </c>
      <c r="Q2679" s="12" t="s">
        <v>8331</v>
      </c>
      <c r="R2679" t="s">
        <v>8349</v>
      </c>
      <c r="S2679" s="15">
        <f t="shared" si="170"/>
        <v>42152.640833333338</v>
      </c>
      <c r="T2679" s="15">
        <f t="shared" si="171"/>
        <v>42182.640833333338</v>
      </c>
    </row>
    <row r="2680" spans="1:20" ht="48" x14ac:dyDescent="0.2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 s="17">
        <f t="shared" si="168"/>
        <v>106</v>
      </c>
      <c r="P2680">
        <f t="shared" si="169"/>
        <v>64.75</v>
      </c>
      <c r="Q2680" s="12" t="s">
        <v>8331</v>
      </c>
      <c r="R2680" t="s">
        <v>8349</v>
      </c>
      <c r="S2680" s="15">
        <f t="shared" si="170"/>
        <v>41614.651493055557</v>
      </c>
      <c r="T2680" s="15">
        <f t="shared" si="171"/>
        <v>41644.651493055557</v>
      </c>
    </row>
    <row r="2681" spans="1:20" ht="32" x14ac:dyDescent="0.2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 s="17">
        <f t="shared" si="168"/>
        <v>106</v>
      </c>
      <c r="P2681">
        <f t="shared" si="169"/>
        <v>108.02</v>
      </c>
      <c r="Q2681" s="12" t="s">
        <v>8323</v>
      </c>
      <c r="R2681" t="s">
        <v>8324</v>
      </c>
      <c r="S2681" s="15">
        <f t="shared" si="170"/>
        <v>40585.796817129631</v>
      </c>
      <c r="T2681" s="15">
        <f t="shared" si="171"/>
        <v>40614.166666666664</v>
      </c>
    </row>
    <row r="2682" spans="1:20" ht="48" x14ac:dyDescent="0.2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 s="17">
        <f t="shared" si="168"/>
        <v>106</v>
      </c>
      <c r="P2682">
        <f t="shared" si="169"/>
        <v>211.84</v>
      </c>
      <c r="Q2682" s="12" t="s">
        <v>8334</v>
      </c>
      <c r="R2682" t="s">
        <v>8350</v>
      </c>
      <c r="S2682" s="15">
        <f t="shared" si="170"/>
        <v>41807.624374999999</v>
      </c>
      <c r="T2682" s="15">
        <f t="shared" si="171"/>
        <v>41837.624374999999</v>
      </c>
    </row>
    <row r="2683" spans="1:20" ht="48" x14ac:dyDescent="0.2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 s="17">
        <f t="shared" si="168"/>
        <v>106</v>
      </c>
      <c r="P2683">
        <f t="shared" si="169"/>
        <v>75.5</v>
      </c>
      <c r="Q2683" s="12" t="s">
        <v>8334</v>
      </c>
      <c r="R2683" t="s">
        <v>8350</v>
      </c>
      <c r="S2683" s="15">
        <f t="shared" si="170"/>
        <v>42011.628136574072</v>
      </c>
      <c r="T2683" s="15">
        <f t="shared" si="171"/>
        <v>42041.628136574072</v>
      </c>
    </row>
    <row r="2684" spans="1:20" ht="48" x14ac:dyDescent="0.2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 s="17">
        <f t="shared" si="168"/>
        <v>106</v>
      </c>
      <c r="P2684">
        <f t="shared" si="169"/>
        <v>104.99</v>
      </c>
      <c r="Q2684" s="12" t="s">
        <v>8334</v>
      </c>
      <c r="R2684" t="s">
        <v>8350</v>
      </c>
      <c r="S2684" s="15">
        <f t="shared" si="170"/>
        <v>42643.642800925925</v>
      </c>
      <c r="T2684" s="15">
        <f t="shared" si="171"/>
        <v>42673.642800925925</v>
      </c>
    </row>
    <row r="2685" spans="1:20" ht="48" x14ac:dyDescent="0.2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 s="17">
        <f t="shared" si="168"/>
        <v>106</v>
      </c>
      <c r="P2685">
        <f t="shared" si="169"/>
        <v>52.8</v>
      </c>
      <c r="Q2685" s="12" t="s">
        <v>8323</v>
      </c>
      <c r="R2685" t="s">
        <v>8327</v>
      </c>
      <c r="S2685" s="15">
        <f t="shared" si="170"/>
        <v>42017.967442129629</v>
      </c>
      <c r="T2685" s="15">
        <f t="shared" si="171"/>
        <v>42031.967442129629</v>
      </c>
    </row>
    <row r="2686" spans="1:20" ht="48" x14ac:dyDescent="0.2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 s="17">
        <f t="shared" si="168"/>
        <v>106</v>
      </c>
      <c r="P2686">
        <f t="shared" si="169"/>
        <v>23.12</v>
      </c>
      <c r="Q2686" s="12" t="s">
        <v>8323</v>
      </c>
      <c r="R2686" t="s">
        <v>8352</v>
      </c>
      <c r="S2686" s="15">
        <f t="shared" si="170"/>
        <v>41222.991400462961</v>
      </c>
      <c r="T2686" s="15">
        <f t="shared" si="171"/>
        <v>41267.991400462961</v>
      </c>
    </row>
    <row r="2687" spans="1:20" ht="48" x14ac:dyDescent="0.2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 s="17">
        <f t="shared" si="168"/>
        <v>106</v>
      </c>
      <c r="P2687">
        <f t="shared" si="169"/>
        <v>39.44</v>
      </c>
      <c r="Q2687" s="12" t="s">
        <v>8317</v>
      </c>
      <c r="R2687" t="s">
        <v>8353</v>
      </c>
      <c r="S2687" s="15">
        <f t="shared" si="170"/>
        <v>42612.656493055561</v>
      </c>
      <c r="T2687" s="15">
        <f t="shared" si="171"/>
        <v>42642.656493055561</v>
      </c>
    </row>
    <row r="2688" spans="1:20" ht="64" x14ac:dyDescent="0.2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 s="17">
        <f t="shared" si="168"/>
        <v>106</v>
      </c>
      <c r="P2688">
        <f t="shared" si="169"/>
        <v>45.94</v>
      </c>
      <c r="Q2688" s="12" t="s">
        <v>8317</v>
      </c>
      <c r="R2688" t="s">
        <v>8353</v>
      </c>
      <c r="S2688" s="15">
        <f t="shared" si="170"/>
        <v>42103.160578703704</v>
      </c>
      <c r="T2688" s="15">
        <f t="shared" si="171"/>
        <v>42163.160578703704</v>
      </c>
    </row>
    <row r="2689" spans="1:20" ht="16" x14ac:dyDescent="0.2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 s="17">
        <f t="shared" si="168"/>
        <v>106</v>
      </c>
      <c r="P2689">
        <f t="shared" si="169"/>
        <v>261.75</v>
      </c>
      <c r="Q2689" s="12" t="s">
        <v>8317</v>
      </c>
      <c r="R2689" t="s">
        <v>8347</v>
      </c>
      <c r="S2689" s="15">
        <f t="shared" si="170"/>
        <v>42452.579988425925</v>
      </c>
      <c r="T2689" s="15">
        <f t="shared" si="171"/>
        <v>42482.579988425925</v>
      </c>
    </row>
    <row r="2690" spans="1:20" ht="48" x14ac:dyDescent="0.2">
      <c r="A2690">
        <v>3333</v>
      </c>
      <c r="B2690" s="3" t="s">
        <v>3333</v>
      </c>
      <c r="C2690" s="3" t="s">
        <v>7443</v>
      </c>
      <c r="D2690" s="6">
        <v>3500</v>
      </c>
      <c r="E2690" s="8">
        <v>3660</v>
      </c>
      <c r="F2690" t="s">
        <v>8218</v>
      </c>
      <c r="G2690" t="s">
        <v>8223</v>
      </c>
      <c r="H2690" t="s">
        <v>8245</v>
      </c>
      <c r="I2690">
        <v>1434384880</v>
      </c>
      <c r="J2690">
        <v>1432484080</v>
      </c>
      <c r="K2690" t="b">
        <v>0</v>
      </c>
      <c r="L2690">
        <v>111</v>
      </c>
      <c r="M2690" t="b">
        <v>1</v>
      </c>
      <c r="N2690" t="s">
        <v>8269</v>
      </c>
      <c r="O2690" s="17">
        <f t="shared" si="168"/>
        <v>105</v>
      </c>
      <c r="P2690">
        <f t="shared" si="169"/>
        <v>32.97</v>
      </c>
      <c r="Q2690" s="12" t="s">
        <v>8315</v>
      </c>
      <c r="R2690" t="s">
        <v>8316</v>
      </c>
      <c r="S2690" s="15">
        <f t="shared" si="170"/>
        <v>42148.676851851851</v>
      </c>
      <c r="T2690" s="15">
        <f t="shared" si="171"/>
        <v>42170.676851851851</v>
      </c>
    </row>
    <row r="2691" spans="1:20" ht="48" x14ac:dyDescent="0.2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 s="17">
        <f t="shared" si="168"/>
        <v>106</v>
      </c>
      <c r="P2691">
        <f t="shared" si="169"/>
        <v>88.33</v>
      </c>
      <c r="Q2691" s="12" t="s">
        <v>8315</v>
      </c>
      <c r="R2691" t="s">
        <v>8357</v>
      </c>
      <c r="S2691" s="15">
        <f t="shared" si="170"/>
        <v>41872.291238425925</v>
      </c>
      <c r="T2691" s="15">
        <f t="shared" si="171"/>
        <v>41897.255555555559</v>
      </c>
    </row>
    <row r="2692" spans="1:20" ht="48" x14ac:dyDescent="0.2">
      <c r="A2692">
        <v>3821</v>
      </c>
      <c r="B2692" s="3" t="s">
        <v>3818</v>
      </c>
      <c r="C2692" s="3" t="s">
        <v>7930</v>
      </c>
      <c r="D2692" s="6">
        <v>3500</v>
      </c>
      <c r="E2692" s="8">
        <v>3659</v>
      </c>
      <c r="F2692" t="s">
        <v>8218</v>
      </c>
      <c r="G2692" t="s">
        <v>8223</v>
      </c>
      <c r="H2692" t="s">
        <v>8245</v>
      </c>
      <c r="I2692">
        <v>1451881207</v>
      </c>
      <c r="J2692">
        <v>1449116407</v>
      </c>
      <c r="K2692" t="b">
        <v>0</v>
      </c>
      <c r="L2692">
        <v>46</v>
      </c>
      <c r="M2692" t="b">
        <v>1</v>
      </c>
      <c r="N2692" t="s">
        <v>8269</v>
      </c>
      <c r="O2692" s="17">
        <f t="shared" si="168"/>
        <v>105</v>
      </c>
      <c r="P2692">
        <f t="shared" si="169"/>
        <v>79.540000000000006</v>
      </c>
      <c r="Q2692" s="12" t="s">
        <v>8315</v>
      </c>
      <c r="R2692" t="s">
        <v>8316</v>
      </c>
      <c r="S2692" s="15">
        <f t="shared" si="170"/>
        <v>42341.180636574078</v>
      </c>
      <c r="T2692" s="15">
        <f t="shared" si="171"/>
        <v>42373.180636574078</v>
      </c>
    </row>
    <row r="2693" spans="1:20" ht="32" x14ac:dyDescent="0.2">
      <c r="A2693">
        <v>2968</v>
      </c>
      <c r="B2693" s="3" t="s">
        <v>2968</v>
      </c>
      <c r="C2693" s="3" t="s">
        <v>7078</v>
      </c>
      <c r="D2693" s="6">
        <v>3500</v>
      </c>
      <c r="E2693" s="8">
        <v>3710</v>
      </c>
      <c r="F2693" t="s">
        <v>8218</v>
      </c>
      <c r="G2693" t="s">
        <v>8223</v>
      </c>
      <c r="H2693" t="s">
        <v>8245</v>
      </c>
      <c r="I2693">
        <v>1471406340</v>
      </c>
      <c r="J2693">
        <v>1470227660</v>
      </c>
      <c r="K2693" t="b">
        <v>0</v>
      </c>
      <c r="L2693">
        <v>47</v>
      </c>
      <c r="M2693" t="b">
        <v>1</v>
      </c>
      <c r="N2693" t="s">
        <v>8269</v>
      </c>
      <c r="O2693" s="17">
        <f t="shared" si="168"/>
        <v>106</v>
      </c>
      <c r="P2693">
        <f t="shared" si="169"/>
        <v>78.94</v>
      </c>
      <c r="Q2693" s="12" t="s">
        <v>8315</v>
      </c>
      <c r="R2693" t="s">
        <v>8316</v>
      </c>
      <c r="S2693" s="15">
        <f t="shared" si="170"/>
        <v>42585.523842592593</v>
      </c>
      <c r="T2693" s="15">
        <f t="shared" si="171"/>
        <v>42599.165972222225</v>
      </c>
    </row>
    <row r="2694" spans="1:20" ht="48" x14ac:dyDescent="0.2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 s="17">
        <f t="shared" si="168"/>
        <v>106</v>
      </c>
      <c r="P2694">
        <f t="shared" si="169"/>
        <v>45.21</v>
      </c>
      <c r="Q2694" s="12" t="s">
        <v>8315</v>
      </c>
      <c r="R2694" t="s">
        <v>8355</v>
      </c>
      <c r="S2694" s="15">
        <f t="shared" si="170"/>
        <v>42431.500069444446</v>
      </c>
      <c r="T2694" s="15">
        <f t="shared" si="171"/>
        <v>42491.458402777775</v>
      </c>
    </row>
    <row r="2695" spans="1:20" ht="48" x14ac:dyDescent="0.2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 s="17">
        <f t="shared" si="168"/>
        <v>106</v>
      </c>
      <c r="P2695">
        <f t="shared" si="169"/>
        <v>146.44999999999999</v>
      </c>
      <c r="Q2695" s="12" t="s">
        <v>8315</v>
      </c>
      <c r="R2695" t="s">
        <v>8355</v>
      </c>
      <c r="S2695" s="15">
        <f t="shared" si="170"/>
        <v>41841.850034722222</v>
      </c>
      <c r="T2695" s="15">
        <f t="shared" si="171"/>
        <v>41871.850034722222</v>
      </c>
    </row>
    <row r="2696" spans="1:20" ht="32" x14ac:dyDescent="0.2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 s="17">
        <f t="shared" si="168"/>
        <v>106</v>
      </c>
      <c r="P2696">
        <f t="shared" si="169"/>
        <v>70.67</v>
      </c>
      <c r="Q2696" s="12" t="s">
        <v>8315</v>
      </c>
      <c r="R2696" t="s">
        <v>8355</v>
      </c>
      <c r="S2696" s="15">
        <f t="shared" si="170"/>
        <v>42465.16851851852</v>
      </c>
      <c r="T2696" s="15">
        <f t="shared" si="171"/>
        <v>42495.16851851852</v>
      </c>
    </row>
    <row r="2697" spans="1:20" ht="48" x14ac:dyDescent="0.2">
      <c r="A2697">
        <v>3374</v>
      </c>
      <c r="B2697" s="3" t="s">
        <v>3373</v>
      </c>
      <c r="C2697" s="3" t="s">
        <v>7484</v>
      </c>
      <c r="D2697" s="6">
        <v>3500</v>
      </c>
      <c r="E2697" s="8">
        <v>3730</v>
      </c>
      <c r="F2697" t="s">
        <v>8218</v>
      </c>
      <c r="G2697" t="s">
        <v>8228</v>
      </c>
      <c r="H2697" t="s">
        <v>8250</v>
      </c>
      <c r="I2697">
        <v>1446053616</v>
      </c>
      <c r="J2697">
        <v>1443461616</v>
      </c>
      <c r="K2697" t="b">
        <v>0</v>
      </c>
      <c r="L2697">
        <v>52</v>
      </c>
      <c r="M2697" t="b">
        <v>1</v>
      </c>
      <c r="N2697" t="s">
        <v>8269</v>
      </c>
      <c r="O2697" s="17">
        <f t="shared" si="168"/>
        <v>107</v>
      </c>
      <c r="P2697">
        <f t="shared" si="169"/>
        <v>71.73</v>
      </c>
      <c r="Q2697" s="12" t="s">
        <v>8315</v>
      </c>
      <c r="R2697" t="s">
        <v>8316</v>
      </c>
      <c r="S2697" s="15">
        <f t="shared" si="170"/>
        <v>42275.731666666667</v>
      </c>
      <c r="T2697" s="15">
        <f t="shared" si="171"/>
        <v>42305.731666666667</v>
      </c>
    </row>
    <row r="2698" spans="1:20" ht="48" x14ac:dyDescent="0.2">
      <c r="A2698">
        <v>3694</v>
      </c>
      <c r="B2698" s="3" t="s">
        <v>3691</v>
      </c>
      <c r="C2698" s="3" t="s">
        <v>7804</v>
      </c>
      <c r="D2698" s="6">
        <v>3500</v>
      </c>
      <c r="E2698" s="8">
        <v>3760</v>
      </c>
      <c r="F2698" t="s">
        <v>8218</v>
      </c>
      <c r="G2698" t="s">
        <v>8223</v>
      </c>
      <c r="H2698" t="s">
        <v>8245</v>
      </c>
      <c r="I2698">
        <v>1465178400</v>
      </c>
      <c r="J2698">
        <v>1461985967</v>
      </c>
      <c r="K2698" t="b">
        <v>0</v>
      </c>
      <c r="L2698">
        <v>60</v>
      </c>
      <c r="M2698" t="b">
        <v>1</v>
      </c>
      <c r="N2698" t="s">
        <v>8269</v>
      </c>
      <c r="O2698" s="17">
        <f t="shared" si="168"/>
        <v>107</v>
      </c>
      <c r="P2698">
        <f t="shared" si="169"/>
        <v>62.67</v>
      </c>
      <c r="Q2698" s="12" t="s">
        <v>8315</v>
      </c>
      <c r="R2698" t="s">
        <v>8316</v>
      </c>
      <c r="S2698" s="15">
        <f t="shared" si="170"/>
        <v>42490.133877314816</v>
      </c>
      <c r="T2698" s="15">
        <f t="shared" si="171"/>
        <v>42527.083333333328</v>
      </c>
    </row>
    <row r="2699" spans="1:20" ht="48" x14ac:dyDescent="0.2">
      <c r="A2699">
        <v>524</v>
      </c>
      <c r="B2699" s="3" t="s">
        <v>525</v>
      </c>
      <c r="C2699" s="3" t="s">
        <v>4634</v>
      </c>
      <c r="D2699" s="6">
        <v>3500</v>
      </c>
      <c r="E2699" s="8">
        <v>3803.55</v>
      </c>
      <c r="F2699" t="s">
        <v>8218</v>
      </c>
      <c r="G2699" t="s">
        <v>8224</v>
      </c>
      <c r="H2699" t="s">
        <v>8246</v>
      </c>
      <c r="I2699">
        <v>1464801169</v>
      </c>
      <c r="J2699">
        <v>1462209169</v>
      </c>
      <c r="K2699" t="b">
        <v>0</v>
      </c>
      <c r="L2699">
        <v>130</v>
      </c>
      <c r="M2699" t="b">
        <v>1</v>
      </c>
      <c r="N2699" t="s">
        <v>8269</v>
      </c>
      <c r="O2699" s="17">
        <f t="shared" si="168"/>
        <v>109</v>
      </c>
      <c r="P2699">
        <f t="shared" si="169"/>
        <v>29.26</v>
      </c>
      <c r="Q2699" s="12" t="s">
        <v>8315</v>
      </c>
      <c r="R2699" t="s">
        <v>8316</v>
      </c>
      <c r="S2699" s="15">
        <f t="shared" si="170"/>
        <v>42492.717233796298</v>
      </c>
      <c r="T2699" s="15">
        <f t="shared" si="171"/>
        <v>42522.717233796298</v>
      </c>
    </row>
    <row r="2700" spans="1:20" ht="32" x14ac:dyDescent="0.2">
      <c r="A2700">
        <v>1290</v>
      </c>
      <c r="B2700" s="3" t="s">
        <v>1291</v>
      </c>
      <c r="C2700" s="3" t="s">
        <v>5400</v>
      </c>
      <c r="D2700" s="6">
        <v>3500</v>
      </c>
      <c r="E2700" s="8">
        <v>3800</v>
      </c>
      <c r="F2700" t="s">
        <v>8218</v>
      </c>
      <c r="G2700" t="s">
        <v>8223</v>
      </c>
      <c r="H2700" t="s">
        <v>8245</v>
      </c>
      <c r="I2700">
        <v>1429772340</v>
      </c>
      <c r="J2700">
        <v>1427121931</v>
      </c>
      <c r="K2700" t="b">
        <v>0</v>
      </c>
      <c r="L2700">
        <v>86</v>
      </c>
      <c r="M2700" t="b">
        <v>1</v>
      </c>
      <c r="N2700" t="s">
        <v>8269</v>
      </c>
      <c r="O2700" s="17">
        <f t="shared" si="168"/>
        <v>109</v>
      </c>
      <c r="P2700">
        <f t="shared" si="169"/>
        <v>44.19</v>
      </c>
      <c r="Q2700" s="12" t="s">
        <v>8315</v>
      </c>
      <c r="R2700" t="s">
        <v>8316</v>
      </c>
      <c r="S2700" s="15">
        <f t="shared" si="170"/>
        <v>42086.614942129629</v>
      </c>
      <c r="T2700" s="15">
        <f t="shared" si="171"/>
        <v>42117.290972222225</v>
      </c>
    </row>
    <row r="2701" spans="1:20" ht="48" x14ac:dyDescent="0.2">
      <c r="A2701">
        <v>2839</v>
      </c>
      <c r="B2701" s="3" t="s">
        <v>2839</v>
      </c>
      <c r="C2701" s="3" t="s">
        <v>6949</v>
      </c>
      <c r="D2701" s="6">
        <v>3500</v>
      </c>
      <c r="E2701" s="8">
        <v>3900</v>
      </c>
      <c r="F2701" t="s">
        <v>8218</v>
      </c>
      <c r="G2701" t="s">
        <v>8223</v>
      </c>
      <c r="H2701" t="s">
        <v>8245</v>
      </c>
      <c r="I2701">
        <v>1408942740</v>
      </c>
      <c r="J2701">
        <v>1406958354</v>
      </c>
      <c r="K2701" t="b">
        <v>0</v>
      </c>
      <c r="L2701">
        <v>31</v>
      </c>
      <c r="M2701" t="b">
        <v>1</v>
      </c>
      <c r="N2701" t="s">
        <v>8269</v>
      </c>
      <c r="O2701" s="17">
        <f t="shared" si="168"/>
        <v>111</v>
      </c>
      <c r="P2701">
        <f t="shared" si="169"/>
        <v>125.81</v>
      </c>
      <c r="Q2701" s="12" t="s">
        <v>8315</v>
      </c>
      <c r="R2701" t="s">
        <v>8316</v>
      </c>
      <c r="S2701" s="15">
        <f t="shared" si="170"/>
        <v>41853.240208333329</v>
      </c>
      <c r="T2701" s="15">
        <f t="shared" si="171"/>
        <v>41876.207638888889</v>
      </c>
    </row>
    <row r="2702" spans="1:20" ht="48" x14ac:dyDescent="0.2">
      <c r="A2702">
        <v>3683</v>
      </c>
      <c r="B2702" s="3" t="s">
        <v>3680</v>
      </c>
      <c r="C2702" s="3" t="s">
        <v>7793</v>
      </c>
      <c r="D2702" s="6">
        <v>3500</v>
      </c>
      <c r="E2702" s="8">
        <v>3880</v>
      </c>
      <c r="F2702" t="s">
        <v>8218</v>
      </c>
      <c r="G2702" t="s">
        <v>8223</v>
      </c>
      <c r="H2702" t="s">
        <v>8245</v>
      </c>
      <c r="I2702">
        <v>1476931696</v>
      </c>
      <c r="J2702">
        <v>1474339696</v>
      </c>
      <c r="K2702" t="b">
        <v>0</v>
      </c>
      <c r="L2702">
        <v>66</v>
      </c>
      <c r="M2702" t="b">
        <v>1</v>
      </c>
      <c r="N2702" t="s">
        <v>8269</v>
      </c>
      <c r="O2702" s="17">
        <f t="shared" si="168"/>
        <v>111</v>
      </c>
      <c r="P2702">
        <f t="shared" si="169"/>
        <v>58.79</v>
      </c>
      <c r="Q2702" s="12" t="s">
        <v>8315</v>
      </c>
      <c r="R2702" t="s">
        <v>8316</v>
      </c>
      <c r="S2702" s="15">
        <f t="shared" si="170"/>
        <v>42633.116851851853</v>
      </c>
      <c r="T2702" s="15">
        <f t="shared" si="171"/>
        <v>42663.116851851853</v>
      </c>
    </row>
    <row r="2703" spans="1:20" ht="48" x14ac:dyDescent="0.2">
      <c r="A2703">
        <v>3308</v>
      </c>
      <c r="B2703" s="3" t="s">
        <v>3308</v>
      </c>
      <c r="C2703" s="3" t="s">
        <v>7418</v>
      </c>
      <c r="D2703" s="6">
        <v>3500</v>
      </c>
      <c r="E2703" s="8">
        <v>4280</v>
      </c>
      <c r="F2703" t="s">
        <v>8218</v>
      </c>
      <c r="G2703" t="s">
        <v>8223</v>
      </c>
      <c r="H2703" t="s">
        <v>8245</v>
      </c>
      <c r="I2703">
        <v>1460581365</v>
      </c>
      <c r="J2703">
        <v>1458766965</v>
      </c>
      <c r="K2703" t="b">
        <v>0</v>
      </c>
      <c r="L2703">
        <v>57</v>
      </c>
      <c r="M2703" t="b">
        <v>1</v>
      </c>
      <c r="N2703" t="s">
        <v>8269</v>
      </c>
      <c r="O2703" s="17">
        <f t="shared" si="168"/>
        <v>122</v>
      </c>
      <c r="P2703">
        <f t="shared" si="169"/>
        <v>75.09</v>
      </c>
      <c r="Q2703" s="12" t="s">
        <v>8315</v>
      </c>
      <c r="R2703" t="s">
        <v>8316</v>
      </c>
      <c r="S2703" s="15">
        <f t="shared" si="170"/>
        <v>42452.876909722225</v>
      </c>
      <c r="T2703" s="15">
        <f t="shared" si="171"/>
        <v>42473.876909722225</v>
      </c>
    </row>
    <row r="2704" spans="1:20" ht="48" x14ac:dyDescent="0.2">
      <c r="A2704">
        <v>1299</v>
      </c>
      <c r="B2704" s="3" t="s">
        <v>1300</v>
      </c>
      <c r="C2704" s="3" t="s">
        <v>5409</v>
      </c>
      <c r="D2704" s="6">
        <v>3500</v>
      </c>
      <c r="E2704" s="8">
        <v>4340</v>
      </c>
      <c r="F2704" t="s">
        <v>8218</v>
      </c>
      <c r="G2704" t="s">
        <v>8223</v>
      </c>
      <c r="H2704" t="s">
        <v>8245</v>
      </c>
      <c r="I2704">
        <v>1436902359</v>
      </c>
      <c r="J2704">
        <v>1434310359</v>
      </c>
      <c r="K2704" t="b">
        <v>0</v>
      </c>
      <c r="L2704">
        <v>32</v>
      </c>
      <c r="M2704" t="b">
        <v>1</v>
      </c>
      <c r="N2704" t="s">
        <v>8269</v>
      </c>
      <c r="O2704" s="17">
        <f t="shared" si="168"/>
        <v>124</v>
      </c>
      <c r="P2704">
        <f t="shared" si="169"/>
        <v>135.63</v>
      </c>
      <c r="Q2704" s="12" t="s">
        <v>8315</v>
      </c>
      <c r="R2704" t="s">
        <v>8316</v>
      </c>
      <c r="S2704" s="15">
        <f t="shared" si="170"/>
        <v>42169.814340277779</v>
      </c>
      <c r="T2704" s="15">
        <f t="shared" si="171"/>
        <v>42199.814340277779</v>
      </c>
    </row>
    <row r="2705" spans="1:20" ht="32" x14ac:dyDescent="0.2">
      <c r="A2705">
        <v>3466</v>
      </c>
      <c r="B2705" s="3" t="s">
        <v>3465</v>
      </c>
      <c r="C2705" s="3" t="s">
        <v>7576</v>
      </c>
      <c r="D2705" s="6">
        <v>3500</v>
      </c>
      <c r="E2705" s="8">
        <v>4450</v>
      </c>
      <c r="F2705" t="s">
        <v>8218</v>
      </c>
      <c r="G2705" t="s">
        <v>8223</v>
      </c>
      <c r="H2705" t="s">
        <v>8245</v>
      </c>
      <c r="I2705">
        <v>1461108450</v>
      </c>
      <c r="J2705">
        <v>1455928050</v>
      </c>
      <c r="K2705" t="b">
        <v>0</v>
      </c>
      <c r="L2705">
        <v>61</v>
      </c>
      <c r="M2705" t="b">
        <v>1</v>
      </c>
      <c r="N2705" t="s">
        <v>8269</v>
      </c>
      <c r="O2705" s="17">
        <f t="shared" si="168"/>
        <v>127</v>
      </c>
      <c r="P2705">
        <f t="shared" si="169"/>
        <v>72.95</v>
      </c>
      <c r="Q2705" s="12" t="s">
        <v>8315</v>
      </c>
      <c r="R2705" t="s">
        <v>8316</v>
      </c>
      <c r="S2705" s="15">
        <f t="shared" si="170"/>
        <v>42420.019097222219</v>
      </c>
      <c r="T2705" s="15">
        <f t="shared" si="171"/>
        <v>42479.977430555555</v>
      </c>
    </row>
    <row r="2706" spans="1:20" ht="32" x14ac:dyDescent="0.2">
      <c r="A2706">
        <v>1303</v>
      </c>
      <c r="B2706" s="3" t="s">
        <v>1304</v>
      </c>
      <c r="C2706" s="3" t="s">
        <v>5413</v>
      </c>
      <c r="D2706" s="6">
        <v>3500</v>
      </c>
      <c r="E2706" s="8">
        <v>4559.13</v>
      </c>
      <c r="F2706" t="s">
        <v>8218</v>
      </c>
      <c r="G2706" t="s">
        <v>8224</v>
      </c>
      <c r="H2706" t="s">
        <v>8246</v>
      </c>
      <c r="I2706">
        <v>1469962800</v>
      </c>
      <c r="J2706">
        <v>1468578920</v>
      </c>
      <c r="K2706" t="b">
        <v>0</v>
      </c>
      <c r="L2706">
        <v>108</v>
      </c>
      <c r="M2706" t="b">
        <v>1</v>
      </c>
      <c r="N2706" t="s">
        <v>8269</v>
      </c>
      <c r="O2706" s="17">
        <f t="shared" si="168"/>
        <v>130</v>
      </c>
      <c r="P2706">
        <f t="shared" si="169"/>
        <v>42.21</v>
      </c>
      <c r="Q2706" s="12" t="s">
        <v>8315</v>
      </c>
      <c r="R2706" t="s">
        <v>8316</v>
      </c>
      <c r="S2706" s="15">
        <f t="shared" si="170"/>
        <v>42566.441203703704</v>
      </c>
      <c r="T2706" s="15">
        <f t="shared" si="171"/>
        <v>42582.458333333328</v>
      </c>
    </row>
    <row r="2707" spans="1:20" ht="48" x14ac:dyDescent="0.2">
      <c r="A2707">
        <v>4058</v>
      </c>
      <c r="B2707" s="3" t="s">
        <v>4054</v>
      </c>
      <c r="C2707" s="3" t="s">
        <v>8162</v>
      </c>
      <c r="D2707" s="6">
        <v>3750</v>
      </c>
      <c r="E2707" s="8">
        <v>95</v>
      </c>
      <c r="F2707" t="s">
        <v>8220</v>
      </c>
      <c r="G2707" t="s">
        <v>8223</v>
      </c>
      <c r="H2707" t="s">
        <v>8245</v>
      </c>
      <c r="I2707">
        <v>1459483140</v>
      </c>
      <c r="J2707">
        <v>1458178044</v>
      </c>
      <c r="K2707" t="b">
        <v>0</v>
      </c>
      <c r="L2707">
        <v>4</v>
      </c>
      <c r="M2707" t="b">
        <v>0</v>
      </c>
      <c r="N2707" t="s">
        <v>8269</v>
      </c>
      <c r="O2707" s="17">
        <f t="shared" si="168"/>
        <v>3</v>
      </c>
      <c r="P2707">
        <f t="shared" si="169"/>
        <v>23.75</v>
      </c>
      <c r="Q2707" s="12" t="s">
        <v>8315</v>
      </c>
      <c r="R2707" t="s">
        <v>8316</v>
      </c>
      <c r="S2707" s="15">
        <f t="shared" si="170"/>
        <v>42446.060694444444</v>
      </c>
      <c r="T2707" s="15">
        <f t="shared" si="171"/>
        <v>42461.165972222225</v>
      </c>
    </row>
    <row r="2708" spans="1:20" ht="48" x14ac:dyDescent="0.2">
      <c r="A2708">
        <v>3426</v>
      </c>
      <c r="B2708" s="3" t="s">
        <v>3425</v>
      </c>
      <c r="C2708" s="3" t="s">
        <v>7536</v>
      </c>
      <c r="D2708" s="6">
        <v>3750</v>
      </c>
      <c r="E2708" s="8">
        <v>4055</v>
      </c>
      <c r="F2708" t="s">
        <v>8218</v>
      </c>
      <c r="G2708" t="s">
        <v>8223</v>
      </c>
      <c r="H2708" t="s">
        <v>8245</v>
      </c>
      <c r="I2708">
        <v>1411264800</v>
      </c>
      <c r="J2708">
        <v>1409620903</v>
      </c>
      <c r="K2708" t="b">
        <v>0</v>
      </c>
      <c r="L2708">
        <v>87</v>
      </c>
      <c r="M2708" t="b">
        <v>1</v>
      </c>
      <c r="N2708" t="s">
        <v>8269</v>
      </c>
      <c r="O2708" s="17">
        <f t="shared" si="168"/>
        <v>108</v>
      </c>
      <c r="P2708">
        <f t="shared" si="169"/>
        <v>46.61</v>
      </c>
      <c r="Q2708" s="12" t="s">
        <v>8315</v>
      </c>
      <c r="R2708" t="s">
        <v>8316</v>
      </c>
      <c r="S2708" s="15">
        <f t="shared" si="170"/>
        <v>41884.056747685187</v>
      </c>
      <c r="T2708" s="15">
        <f t="shared" si="171"/>
        <v>41903.083333333336</v>
      </c>
    </row>
    <row r="2709" spans="1:20" ht="48" x14ac:dyDescent="0.2">
      <c r="A2709">
        <v>3492</v>
      </c>
      <c r="B2709" s="3" t="s">
        <v>3491</v>
      </c>
      <c r="C2709" s="3" t="s">
        <v>7602</v>
      </c>
      <c r="D2709" s="6">
        <v>3800</v>
      </c>
      <c r="E2709" s="8">
        <v>4000.22</v>
      </c>
      <c r="F2709" t="s">
        <v>8218</v>
      </c>
      <c r="G2709" t="s">
        <v>8223</v>
      </c>
      <c r="H2709" t="s">
        <v>8245</v>
      </c>
      <c r="I2709">
        <v>1445818397</v>
      </c>
      <c r="J2709">
        <v>1442794397</v>
      </c>
      <c r="K2709" t="b">
        <v>0</v>
      </c>
      <c r="L2709">
        <v>35</v>
      </c>
      <c r="M2709" t="b">
        <v>1</v>
      </c>
      <c r="N2709" t="s">
        <v>8269</v>
      </c>
      <c r="O2709" s="17">
        <f t="shared" si="168"/>
        <v>105</v>
      </c>
      <c r="P2709">
        <f t="shared" si="169"/>
        <v>114.29</v>
      </c>
      <c r="Q2709" s="12" t="s">
        <v>8315</v>
      </c>
      <c r="R2709" t="s">
        <v>8316</v>
      </c>
      <c r="S2709" s="15">
        <f t="shared" si="170"/>
        <v>42268.009224537032</v>
      </c>
      <c r="T2709" s="15">
        <f t="shared" si="171"/>
        <v>42303.009224537032</v>
      </c>
    </row>
    <row r="2710" spans="1:20" ht="32" x14ac:dyDescent="0.2">
      <c r="A2710">
        <v>3334</v>
      </c>
      <c r="B2710" s="3" t="s">
        <v>3334</v>
      </c>
      <c r="C2710" s="3" t="s">
        <v>7444</v>
      </c>
      <c r="D2710" s="6">
        <v>3871</v>
      </c>
      <c r="E2710" s="8">
        <v>5366</v>
      </c>
      <c r="F2710" t="s">
        <v>8218</v>
      </c>
      <c r="G2710" t="s">
        <v>8223</v>
      </c>
      <c r="H2710" t="s">
        <v>8245</v>
      </c>
      <c r="I2710">
        <v>1438259422</v>
      </c>
      <c r="J2710">
        <v>1435667422</v>
      </c>
      <c r="K2710" t="b">
        <v>0</v>
      </c>
      <c r="L2710">
        <v>46</v>
      </c>
      <c r="M2710" t="b">
        <v>1</v>
      </c>
      <c r="N2710" t="s">
        <v>8269</v>
      </c>
      <c r="O2710" s="17">
        <f t="shared" ref="O2710:O2773" si="172">ROUND(E2710/D2710*100,0)</f>
        <v>139</v>
      </c>
      <c r="P2710">
        <f t="shared" ref="P2710:P2773" si="173">IFERROR(ROUND(E2710/L2710, 2), 0)</f>
        <v>116.65</v>
      </c>
      <c r="Q2710" s="12" t="s">
        <v>8315</v>
      </c>
      <c r="R2710" t="s">
        <v>8316</v>
      </c>
      <c r="S2710" s="15">
        <f t="shared" ref="S2710:S2773" si="174">(((J2710/60/60/24)+DATE(1970,1,1)))</f>
        <v>42185.521087962959</v>
      </c>
      <c r="T2710" s="15">
        <f t="shared" ref="T2710:T2773" si="175">(((I2710/60/60/24)+DATE(1970,1,1)))</f>
        <v>42215.521087962959</v>
      </c>
    </row>
    <row r="2711" spans="1:20" ht="48" x14ac:dyDescent="0.2">
      <c r="A2711">
        <v>4026</v>
      </c>
      <c r="B2711" s="3" t="s">
        <v>4022</v>
      </c>
      <c r="C2711" s="3" t="s">
        <v>8131</v>
      </c>
      <c r="D2711" s="6">
        <v>4000</v>
      </c>
      <c r="E2711" s="8">
        <v>0</v>
      </c>
      <c r="F2711" t="s">
        <v>8220</v>
      </c>
      <c r="G2711" t="s">
        <v>8223</v>
      </c>
      <c r="H2711" t="s">
        <v>8245</v>
      </c>
      <c r="I2711">
        <v>1449247439</v>
      </c>
      <c r="J2711">
        <v>1444059839</v>
      </c>
      <c r="K2711" t="b">
        <v>0</v>
      </c>
      <c r="L2711">
        <v>0</v>
      </c>
      <c r="M2711" t="b">
        <v>0</v>
      </c>
      <c r="N2711" t="s">
        <v>8269</v>
      </c>
      <c r="O2711" s="17">
        <f t="shared" si="172"/>
        <v>0</v>
      </c>
      <c r="P2711">
        <f t="shared" si="173"/>
        <v>0</v>
      </c>
      <c r="Q2711" s="12" t="s">
        <v>8315</v>
      </c>
      <c r="R2711" t="s">
        <v>8316</v>
      </c>
      <c r="S2711" s="15">
        <f t="shared" si="174"/>
        <v>42282.655543981484</v>
      </c>
      <c r="T2711" s="15">
        <f t="shared" si="175"/>
        <v>42342.697210648148</v>
      </c>
    </row>
    <row r="2712" spans="1:20" ht="48" x14ac:dyDescent="0.2">
      <c r="A2712">
        <v>3950</v>
      </c>
      <c r="B2712" s="3" t="s">
        <v>3947</v>
      </c>
      <c r="C2712" s="3" t="s">
        <v>8058</v>
      </c>
      <c r="D2712" s="6">
        <v>4000</v>
      </c>
      <c r="E2712" s="8">
        <v>25</v>
      </c>
      <c r="F2712" t="s">
        <v>8220</v>
      </c>
      <c r="G2712" t="s">
        <v>8223</v>
      </c>
      <c r="H2712" t="s">
        <v>8245</v>
      </c>
      <c r="I2712">
        <v>1460140500</v>
      </c>
      <c r="J2712">
        <v>1457628680</v>
      </c>
      <c r="K2712" t="b">
        <v>0</v>
      </c>
      <c r="L2712">
        <v>1</v>
      </c>
      <c r="M2712" t="b">
        <v>0</v>
      </c>
      <c r="N2712" t="s">
        <v>8269</v>
      </c>
      <c r="O2712" s="17">
        <f t="shared" si="172"/>
        <v>1</v>
      </c>
      <c r="P2712">
        <f t="shared" si="173"/>
        <v>25</v>
      </c>
      <c r="Q2712" s="12" t="s">
        <v>8315</v>
      </c>
      <c r="R2712" t="s">
        <v>8316</v>
      </c>
      <c r="S2712" s="15">
        <f t="shared" si="174"/>
        <v>42439.702314814815</v>
      </c>
      <c r="T2712" s="15">
        <f t="shared" si="175"/>
        <v>42468.774305555555</v>
      </c>
    </row>
    <row r="2713" spans="1:20" ht="32" x14ac:dyDescent="0.2">
      <c r="A2713">
        <v>4065</v>
      </c>
      <c r="B2713" s="3" t="s">
        <v>4061</v>
      </c>
      <c r="C2713" s="3" t="s">
        <v>8169</v>
      </c>
      <c r="D2713" s="6">
        <v>4000</v>
      </c>
      <c r="E2713" s="8">
        <v>27</v>
      </c>
      <c r="F2713" t="s">
        <v>8220</v>
      </c>
      <c r="G2713" t="s">
        <v>8223</v>
      </c>
      <c r="H2713" t="s">
        <v>8245</v>
      </c>
      <c r="I2713">
        <v>1407883811</v>
      </c>
      <c r="J2713">
        <v>1405291811</v>
      </c>
      <c r="K2713" t="b">
        <v>0</v>
      </c>
      <c r="L2713">
        <v>4</v>
      </c>
      <c r="M2713" t="b">
        <v>0</v>
      </c>
      <c r="N2713" t="s">
        <v>8269</v>
      </c>
      <c r="O2713" s="17">
        <f t="shared" si="172"/>
        <v>1</v>
      </c>
      <c r="P2713">
        <f t="shared" si="173"/>
        <v>6.75</v>
      </c>
      <c r="Q2713" s="12" t="s">
        <v>8315</v>
      </c>
      <c r="R2713" t="s">
        <v>8316</v>
      </c>
      <c r="S2713" s="15">
        <f t="shared" si="174"/>
        <v>41833.951516203706</v>
      </c>
      <c r="T2713" s="15">
        <f t="shared" si="175"/>
        <v>41863.951516203706</v>
      </c>
    </row>
    <row r="2714" spans="1:20" ht="48" x14ac:dyDescent="0.2">
      <c r="A2714">
        <v>2860</v>
      </c>
      <c r="B2714" s="3" t="s">
        <v>2860</v>
      </c>
      <c r="C2714" s="3" t="s">
        <v>6970</v>
      </c>
      <c r="D2714" s="6">
        <v>4000</v>
      </c>
      <c r="E2714" s="8">
        <v>266</v>
      </c>
      <c r="F2714" t="s">
        <v>8220</v>
      </c>
      <c r="G2714" t="s">
        <v>8223</v>
      </c>
      <c r="H2714" t="s">
        <v>8245</v>
      </c>
      <c r="I2714">
        <v>1466363576</v>
      </c>
      <c r="J2714">
        <v>1461179576</v>
      </c>
      <c r="K2714" t="b">
        <v>0</v>
      </c>
      <c r="L2714">
        <v>9</v>
      </c>
      <c r="M2714" t="b">
        <v>0</v>
      </c>
      <c r="N2714" t="s">
        <v>8269</v>
      </c>
      <c r="O2714" s="17">
        <f t="shared" si="172"/>
        <v>7</v>
      </c>
      <c r="P2714">
        <f t="shared" si="173"/>
        <v>29.56</v>
      </c>
      <c r="Q2714" s="12" t="s">
        <v>8315</v>
      </c>
      <c r="R2714" t="s">
        <v>8316</v>
      </c>
      <c r="S2714" s="15">
        <f t="shared" si="174"/>
        <v>42480.800648148142</v>
      </c>
      <c r="T2714" s="15">
        <f t="shared" si="175"/>
        <v>42540.800648148142</v>
      </c>
    </row>
    <row r="2715" spans="1:20" ht="48" x14ac:dyDescent="0.2">
      <c r="A2715">
        <v>3739</v>
      </c>
      <c r="B2715" s="3" t="s">
        <v>3736</v>
      </c>
      <c r="C2715" s="3" t="s">
        <v>7849</v>
      </c>
      <c r="D2715" s="6">
        <v>4000</v>
      </c>
      <c r="E2715" s="8">
        <v>805</v>
      </c>
      <c r="F2715" t="s">
        <v>8220</v>
      </c>
      <c r="G2715" t="s">
        <v>8224</v>
      </c>
      <c r="H2715" t="s">
        <v>8246</v>
      </c>
      <c r="I2715">
        <v>1468752468</v>
      </c>
      <c r="J2715">
        <v>1467024468</v>
      </c>
      <c r="K2715" t="b">
        <v>0</v>
      </c>
      <c r="L2715">
        <v>8</v>
      </c>
      <c r="M2715" t="b">
        <v>0</v>
      </c>
      <c r="N2715" t="s">
        <v>8269</v>
      </c>
      <c r="O2715" s="17">
        <f t="shared" si="172"/>
        <v>20</v>
      </c>
      <c r="P2715">
        <f t="shared" si="173"/>
        <v>100.63</v>
      </c>
      <c r="Q2715" s="12" t="s">
        <v>8315</v>
      </c>
      <c r="R2715" t="s">
        <v>8316</v>
      </c>
      <c r="S2715" s="15">
        <f t="shared" si="174"/>
        <v>42548.449861111112</v>
      </c>
      <c r="T2715" s="15">
        <f t="shared" si="175"/>
        <v>42568.449861111112</v>
      </c>
    </row>
    <row r="2716" spans="1:20" ht="48" x14ac:dyDescent="0.2">
      <c r="A2716">
        <v>531</v>
      </c>
      <c r="B2716" s="3" t="s">
        <v>532</v>
      </c>
      <c r="C2716" s="3" t="s">
        <v>4641</v>
      </c>
      <c r="D2716" s="6">
        <v>4000</v>
      </c>
      <c r="E2716" s="8">
        <v>4000</v>
      </c>
      <c r="F2716" t="s">
        <v>8218</v>
      </c>
      <c r="G2716" t="s">
        <v>8223</v>
      </c>
      <c r="H2716" t="s">
        <v>8245</v>
      </c>
      <c r="I2716">
        <v>1481957940</v>
      </c>
      <c r="J2716">
        <v>1478050429</v>
      </c>
      <c r="K2716" t="b">
        <v>0</v>
      </c>
      <c r="L2716">
        <v>31</v>
      </c>
      <c r="M2716" t="b">
        <v>1</v>
      </c>
      <c r="N2716" t="s">
        <v>8269</v>
      </c>
      <c r="O2716" s="17">
        <f t="shared" si="172"/>
        <v>100</v>
      </c>
      <c r="P2716">
        <f t="shared" si="173"/>
        <v>129.03</v>
      </c>
      <c r="Q2716" s="12" t="s">
        <v>8315</v>
      </c>
      <c r="R2716" t="s">
        <v>8316</v>
      </c>
      <c r="S2716" s="15">
        <f t="shared" si="174"/>
        <v>42676.065150462964</v>
      </c>
      <c r="T2716" s="15">
        <f t="shared" si="175"/>
        <v>42721.290972222225</v>
      </c>
    </row>
    <row r="2717" spans="1:20" ht="48" x14ac:dyDescent="0.2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 s="17">
        <f t="shared" si="172"/>
        <v>106</v>
      </c>
      <c r="P2717">
        <f t="shared" si="173"/>
        <v>47.43</v>
      </c>
      <c r="Q2717" s="12" t="s">
        <v>8315</v>
      </c>
      <c r="R2717" t="s">
        <v>8357</v>
      </c>
      <c r="S2717" s="15">
        <f t="shared" si="174"/>
        <v>42193.813530092593</v>
      </c>
      <c r="T2717" s="15">
        <f t="shared" si="175"/>
        <v>42218.813530092593</v>
      </c>
    </row>
    <row r="2718" spans="1:20" ht="48" x14ac:dyDescent="0.2">
      <c r="A2718">
        <v>1288</v>
      </c>
      <c r="B2718" s="3" t="s">
        <v>1289</v>
      </c>
      <c r="C2718" s="3" t="s">
        <v>5398</v>
      </c>
      <c r="D2718" s="6">
        <v>4000</v>
      </c>
      <c r="E2718" s="8">
        <v>4018</v>
      </c>
      <c r="F2718" t="s">
        <v>8218</v>
      </c>
      <c r="G2718" t="s">
        <v>8223</v>
      </c>
      <c r="H2718" t="s">
        <v>8245</v>
      </c>
      <c r="I2718">
        <v>1470801600</v>
      </c>
      <c r="J2718">
        <v>1468122163</v>
      </c>
      <c r="K2718" t="b">
        <v>0</v>
      </c>
      <c r="L2718">
        <v>61</v>
      </c>
      <c r="M2718" t="b">
        <v>1</v>
      </c>
      <c r="N2718" t="s">
        <v>8269</v>
      </c>
      <c r="O2718" s="17">
        <f t="shared" si="172"/>
        <v>100</v>
      </c>
      <c r="P2718">
        <f t="shared" si="173"/>
        <v>65.87</v>
      </c>
      <c r="Q2718" s="12" t="s">
        <v>8315</v>
      </c>
      <c r="R2718" t="s">
        <v>8316</v>
      </c>
      <c r="S2718" s="15">
        <f t="shared" si="174"/>
        <v>42561.154664351852</v>
      </c>
      <c r="T2718" s="15">
        <f t="shared" si="175"/>
        <v>42592.166666666672</v>
      </c>
    </row>
    <row r="2719" spans="1:20" ht="48" x14ac:dyDescent="0.2">
      <c r="A2719">
        <v>3234</v>
      </c>
      <c r="B2719" s="3" t="s">
        <v>3234</v>
      </c>
      <c r="C2719" s="3" t="s">
        <v>7344</v>
      </c>
      <c r="D2719" s="6">
        <v>4000</v>
      </c>
      <c r="E2719" s="8">
        <v>4015.71</v>
      </c>
      <c r="F2719" t="s">
        <v>8218</v>
      </c>
      <c r="G2719" t="s">
        <v>8224</v>
      </c>
      <c r="H2719" t="s">
        <v>8246</v>
      </c>
      <c r="I2719">
        <v>1485991860</v>
      </c>
      <c r="J2719">
        <v>1483124208</v>
      </c>
      <c r="K2719" t="b">
        <v>0</v>
      </c>
      <c r="L2719">
        <v>115</v>
      </c>
      <c r="M2719" t="b">
        <v>1</v>
      </c>
      <c r="N2719" t="s">
        <v>8269</v>
      </c>
      <c r="O2719" s="17">
        <f t="shared" si="172"/>
        <v>100</v>
      </c>
      <c r="P2719">
        <f t="shared" si="173"/>
        <v>34.92</v>
      </c>
      <c r="Q2719" s="12" t="s">
        <v>8315</v>
      </c>
      <c r="R2719" t="s">
        <v>8316</v>
      </c>
      <c r="S2719" s="15">
        <f t="shared" si="174"/>
        <v>42734.789444444439</v>
      </c>
      <c r="T2719" s="15">
        <f t="shared" si="175"/>
        <v>42767.979861111111</v>
      </c>
    </row>
    <row r="2720" spans="1:20" ht="48" x14ac:dyDescent="0.2">
      <c r="A2720">
        <v>3517</v>
      </c>
      <c r="B2720" s="3" t="s">
        <v>3516</v>
      </c>
      <c r="C2720" s="3" t="s">
        <v>7627</v>
      </c>
      <c r="D2720" s="6">
        <v>4000</v>
      </c>
      <c r="E2720" s="8">
        <v>4000</v>
      </c>
      <c r="F2720" t="s">
        <v>8218</v>
      </c>
      <c r="G2720" t="s">
        <v>8224</v>
      </c>
      <c r="H2720" t="s">
        <v>8246</v>
      </c>
      <c r="I2720">
        <v>1404471600</v>
      </c>
      <c r="J2720">
        <v>1401910634</v>
      </c>
      <c r="K2720" t="b">
        <v>0</v>
      </c>
      <c r="L2720">
        <v>13</v>
      </c>
      <c r="M2720" t="b">
        <v>1</v>
      </c>
      <c r="N2720" t="s">
        <v>8269</v>
      </c>
      <c r="O2720" s="17">
        <f t="shared" si="172"/>
        <v>100</v>
      </c>
      <c r="P2720">
        <f t="shared" si="173"/>
        <v>307.69</v>
      </c>
      <c r="Q2720" s="12" t="s">
        <v>8315</v>
      </c>
      <c r="R2720" t="s">
        <v>8316</v>
      </c>
      <c r="S2720" s="15">
        <f t="shared" si="174"/>
        <v>41794.817523148151</v>
      </c>
      <c r="T2720" s="15">
        <f t="shared" si="175"/>
        <v>41824.458333333336</v>
      </c>
    </row>
    <row r="2721" spans="1:20" ht="48" x14ac:dyDescent="0.2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 s="17">
        <f t="shared" si="172"/>
        <v>107</v>
      </c>
      <c r="P2721">
        <f t="shared" si="173"/>
        <v>21.76</v>
      </c>
      <c r="Q2721" s="12" t="s">
        <v>8308</v>
      </c>
      <c r="R2721" t="s">
        <v>8309</v>
      </c>
      <c r="S2721" s="15">
        <f t="shared" si="174"/>
        <v>42256.391875000001</v>
      </c>
      <c r="T2721" s="15">
        <f t="shared" si="175"/>
        <v>42274.843055555553</v>
      </c>
    </row>
    <row r="2722" spans="1:20" ht="32" x14ac:dyDescent="0.2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 s="17">
        <f t="shared" si="172"/>
        <v>107</v>
      </c>
      <c r="P2722">
        <f t="shared" si="173"/>
        <v>49.32</v>
      </c>
      <c r="Q2722" s="12" t="s">
        <v>8308</v>
      </c>
      <c r="R2722" t="s">
        <v>8309</v>
      </c>
      <c r="S2722" s="15">
        <f t="shared" si="174"/>
        <v>42149.548888888887</v>
      </c>
      <c r="T2722" s="15">
        <f t="shared" si="175"/>
        <v>42163.666666666672</v>
      </c>
    </row>
    <row r="2723" spans="1:20" ht="48" x14ac:dyDescent="0.2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 s="17">
        <f t="shared" si="172"/>
        <v>107</v>
      </c>
      <c r="P2723">
        <f t="shared" si="173"/>
        <v>273.83</v>
      </c>
      <c r="Q2723" s="12" t="s">
        <v>8308</v>
      </c>
      <c r="R2723" t="s">
        <v>8310</v>
      </c>
      <c r="S2723" s="15">
        <f t="shared" si="174"/>
        <v>41583.083981481483</v>
      </c>
      <c r="T2723" s="15">
        <f t="shared" si="175"/>
        <v>41618.083981481483</v>
      </c>
    </row>
    <row r="2724" spans="1:20" ht="48" x14ac:dyDescent="0.2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 s="17">
        <f t="shared" si="172"/>
        <v>107</v>
      </c>
      <c r="P2724">
        <f t="shared" si="173"/>
        <v>39.380000000000003</v>
      </c>
      <c r="Q2724" s="12" t="s">
        <v>8308</v>
      </c>
      <c r="R2724" t="s">
        <v>8310</v>
      </c>
      <c r="S2724" s="15">
        <f t="shared" si="174"/>
        <v>42485.724768518514</v>
      </c>
      <c r="T2724" s="15">
        <f t="shared" si="175"/>
        <v>42504</v>
      </c>
    </row>
    <row r="2725" spans="1:20" ht="32" x14ac:dyDescent="0.2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 s="17">
        <f t="shared" si="172"/>
        <v>107</v>
      </c>
      <c r="P2725">
        <f t="shared" si="173"/>
        <v>45.42</v>
      </c>
      <c r="Q2725" s="12" t="s">
        <v>8308</v>
      </c>
      <c r="R2725" t="s">
        <v>8313</v>
      </c>
      <c r="S2725" s="15">
        <f t="shared" si="174"/>
        <v>40588.526412037041</v>
      </c>
      <c r="T2725" s="15">
        <f t="shared" si="175"/>
        <v>40618.48474537037</v>
      </c>
    </row>
    <row r="2726" spans="1:20" ht="48" x14ac:dyDescent="0.2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 s="17">
        <f t="shared" si="172"/>
        <v>107</v>
      </c>
      <c r="P2726">
        <f t="shared" si="173"/>
        <v>66.7</v>
      </c>
      <c r="Q2726" s="12" t="s">
        <v>8308</v>
      </c>
      <c r="R2726" t="s">
        <v>8313</v>
      </c>
      <c r="S2726" s="15">
        <f t="shared" si="174"/>
        <v>42479.626875000002</v>
      </c>
      <c r="T2726" s="15">
        <f t="shared" si="175"/>
        <v>42509.626875000002</v>
      </c>
    </row>
    <row r="2727" spans="1:20" ht="32" x14ac:dyDescent="0.2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 s="17">
        <f t="shared" si="172"/>
        <v>107</v>
      </c>
      <c r="P2727">
        <f t="shared" si="173"/>
        <v>97.64</v>
      </c>
      <c r="Q2727" s="12" t="s">
        <v>8308</v>
      </c>
      <c r="R2727" t="s">
        <v>8313</v>
      </c>
      <c r="S2727" s="15">
        <f t="shared" si="174"/>
        <v>41017.885462962964</v>
      </c>
      <c r="T2727" s="15">
        <f t="shared" si="175"/>
        <v>41067.621527777781</v>
      </c>
    </row>
    <row r="2728" spans="1:20" ht="32" x14ac:dyDescent="0.2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 s="17">
        <f t="shared" si="172"/>
        <v>107</v>
      </c>
      <c r="P2728">
        <f t="shared" si="173"/>
        <v>28.58</v>
      </c>
      <c r="Q2728" s="12" t="s">
        <v>8308</v>
      </c>
      <c r="R2728" t="s">
        <v>8313</v>
      </c>
      <c r="S2728" s="15">
        <f t="shared" si="174"/>
        <v>40526.36917824074</v>
      </c>
      <c r="T2728" s="15">
        <f t="shared" si="175"/>
        <v>40576.332638888889</v>
      </c>
    </row>
    <row r="2729" spans="1:20" ht="48" x14ac:dyDescent="0.2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 s="17">
        <f t="shared" si="172"/>
        <v>107</v>
      </c>
      <c r="P2729">
        <f t="shared" si="173"/>
        <v>134.91</v>
      </c>
      <c r="Q2729" s="12" t="s">
        <v>8308</v>
      </c>
      <c r="R2729" t="s">
        <v>8313</v>
      </c>
      <c r="S2729" s="15">
        <f t="shared" si="174"/>
        <v>42331.551307870366</v>
      </c>
      <c r="T2729" s="15">
        <f t="shared" si="175"/>
        <v>42360.958333333328</v>
      </c>
    </row>
    <row r="2730" spans="1:20" ht="48" x14ac:dyDescent="0.2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 s="17">
        <f t="shared" si="172"/>
        <v>107</v>
      </c>
      <c r="P2730">
        <f t="shared" si="173"/>
        <v>97.36</v>
      </c>
      <c r="Q2730" s="12" t="s">
        <v>8308</v>
      </c>
      <c r="R2730" t="s">
        <v>8313</v>
      </c>
      <c r="S2730" s="15">
        <f t="shared" si="174"/>
        <v>42507.581412037034</v>
      </c>
      <c r="T2730" s="15">
        <f t="shared" si="175"/>
        <v>42538.581412037034</v>
      </c>
    </row>
    <row r="2731" spans="1:20" ht="48" x14ac:dyDescent="0.2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 s="17">
        <f t="shared" si="172"/>
        <v>107</v>
      </c>
      <c r="P2731">
        <f t="shared" si="173"/>
        <v>67.91</v>
      </c>
      <c r="Q2731" s="12" t="s">
        <v>8308</v>
      </c>
      <c r="R2731" t="s">
        <v>8313</v>
      </c>
      <c r="S2731" s="15">
        <f t="shared" si="174"/>
        <v>41894.879606481481</v>
      </c>
      <c r="T2731" s="15">
        <f t="shared" si="175"/>
        <v>41913.165972222225</v>
      </c>
    </row>
    <row r="2732" spans="1:20" ht="32" x14ac:dyDescent="0.2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17">
        <f t="shared" si="172"/>
        <v>107</v>
      </c>
      <c r="P2732">
        <f t="shared" si="173"/>
        <v>71.900000000000006</v>
      </c>
      <c r="Q2732" s="12" t="s">
        <v>8308</v>
      </c>
      <c r="R2732" t="s">
        <v>8313</v>
      </c>
      <c r="S2732" s="15">
        <f t="shared" si="174"/>
        <v>42760.498935185184</v>
      </c>
      <c r="T2732" s="15">
        <f t="shared" si="175"/>
        <v>42790.498935185184</v>
      </c>
    </row>
    <row r="2733" spans="1:20" ht="48" x14ac:dyDescent="0.2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 s="17">
        <f t="shared" si="172"/>
        <v>107</v>
      </c>
      <c r="P2733">
        <f t="shared" si="173"/>
        <v>89.89</v>
      </c>
      <c r="Q2733" s="12" t="s">
        <v>8308</v>
      </c>
      <c r="R2733" t="s">
        <v>8313</v>
      </c>
      <c r="S2733" s="15">
        <f t="shared" si="174"/>
        <v>41078.91201388889</v>
      </c>
      <c r="T2733" s="15">
        <f t="shared" si="175"/>
        <v>41108.91201388889</v>
      </c>
    </row>
    <row r="2734" spans="1:20" ht="48" x14ac:dyDescent="0.2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 s="17">
        <f t="shared" si="172"/>
        <v>107</v>
      </c>
      <c r="P2734">
        <f t="shared" si="173"/>
        <v>81.63</v>
      </c>
      <c r="Q2734" s="12" t="s">
        <v>8308</v>
      </c>
      <c r="R2734" t="s">
        <v>8313</v>
      </c>
      <c r="S2734" s="15">
        <f t="shared" si="174"/>
        <v>41082.564884259256</v>
      </c>
      <c r="T2734" s="15">
        <f t="shared" si="175"/>
        <v>41097.564884259256</v>
      </c>
    </row>
    <row r="2735" spans="1:20" ht="48" x14ac:dyDescent="0.2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 s="17">
        <f t="shared" si="172"/>
        <v>107</v>
      </c>
      <c r="P2735">
        <f t="shared" si="173"/>
        <v>224.85</v>
      </c>
      <c r="Q2735" s="12" t="s">
        <v>8308</v>
      </c>
      <c r="R2735" t="s">
        <v>8313</v>
      </c>
      <c r="S2735" s="15">
        <f t="shared" si="174"/>
        <v>42687.875775462962</v>
      </c>
      <c r="T2735" s="15">
        <f t="shared" si="175"/>
        <v>42718.5</v>
      </c>
    </row>
    <row r="2736" spans="1:20" ht="48" x14ac:dyDescent="0.2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 s="17">
        <f t="shared" si="172"/>
        <v>107</v>
      </c>
      <c r="P2736">
        <f t="shared" si="173"/>
        <v>125.94</v>
      </c>
      <c r="Q2736" s="12" t="s">
        <v>8317</v>
      </c>
      <c r="R2736" t="s">
        <v>8319</v>
      </c>
      <c r="S2736" s="15">
        <f t="shared" si="174"/>
        <v>42416.767928240741</v>
      </c>
      <c r="T2736" s="15">
        <f t="shared" si="175"/>
        <v>42446.726261574076</v>
      </c>
    </row>
    <row r="2737" spans="1:20" ht="32" x14ac:dyDescent="0.2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 s="17">
        <f t="shared" si="172"/>
        <v>107</v>
      </c>
      <c r="P2737">
        <f t="shared" si="173"/>
        <v>39.049999999999997</v>
      </c>
      <c r="Q2737" s="12" t="s">
        <v>8320</v>
      </c>
      <c r="R2737" t="s">
        <v>8321</v>
      </c>
      <c r="S2737" s="15">
        <f t="shared" si="174"/>
        <v>41943.604097222218</v>
      </c>
      <c r="T2737" s="15">
        <f t="shared" si="175"/>
        <v>41974.207638888889</v>
      </c>
    </row>
    <row r="2738" spans="1:20" ht="48" x14ac:dyDescent="0.2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 s="17">
        <f t="shared" si="172"/>
        <v>107</v>
      </c>
      <c r="P2738">
        <f t="shared" si="173"/>
        <v>169.58</v>
      </c>
      <c r="Q2738" s="12" t="s">
        <v>8320</v>
      </c>
      <c r="R2738" t="s">
        <v>8321</v>
      </c>
      <c r="S2738" s="15">
        <f t="shared" si="174"/>
        <v>42162.146782407406</v>
      </c>
      <c r="T2738" s="15">
        <f t="shared" si="175"/>
        <v>42176.146782407406</v>
      </c>
    </row>
    <row r="2739" spans="1:20" ht="32" x14ac:dyDescent="0.2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 s="17">
        <f t="shared" si="172"/>
        <v>107</v>
      </c>
      <c r="P2739">
        <f t="shared" si="173"/>
        <v>99.53</v>
      </c>
      <c r="Q2739" s="12" t="s">
        <v>8323</v>
      </c>
      <c r="R2739" t="s">
        <v>8324</v>
      </c>
      <c r="S2739" s="15">
        <f t="shared" si="174"/>
        <v>41914.917858796296</v>
      </c>
      <c r="T2739" s="15">
        <f t="shared" si="175"/>
        <v>41944.917858796296</v>
      </c>
    </row>
    <row r="2740" spans="1:20" ht="48" x14ac:dyDescent="0.2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 s="17">
        <f t="shared" si="172"/>
        <v>107</v>
      </c>
      <c r="P2740">
        <f t="shared" si="173"/>
        <v>36.61</v>
      </c>
      <c r="Q2740" s="12" t="s">
        <v>8323</v>
      </c>
      <c r="R2740" t="s">
        <v>8324</v>
      </c>
      <c r="S2740" s="15">
        <f t="shared" si="174"/>
        <v>41073.050717592596</v>
      </c>
      <c r="T2740" s="15">
        <f t="shared" si="175"/>
        <v>41085.683333333334</v>
      </c>
    </row>
    <row r="2741" spans="1:20" ht="48" x14ac:dyDescent="0.2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 s="17">
        <f t="shared" si="172"/>
        <v>107</v>
      </c>
      <c r="P2741">
        <f t="shared" si="173"/>
        <v>108.48</v>
      </c>
      <c r="Q2741" s="12" t="s">
        <v>8323</v>
      </c>
      <c r="R2741" t="s">
        <v>8328</v>
      </c>
      <c r="S2741" s="15">
        <f t="shared" si="174"/>
        <v>42324.764004629629</v>
      </c>
      <c r="T2741" s="15">
        <f t="shared" si="175"/>
        <v>42354.764004629629</v>
      </c>
    </row>
    <row r="2742" spans="1:20" ht="48" x14ac:dyDescent="0.2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 s="17">
        <f t="shared" si="172"/>
        <v>107</v>
      </c>
      <c r="P2742">
        <f t="shared" si="173"/>
        <v>65.08</v>
      </c>
      <c r="Q2742" s="12" t="s">
        <v>8336</v>
      </c>
      <c r="R2742" t="s">
        <v>8337</v>
      </c>
      <c r="S2742" s="15">
        <f t="shared" si="174"/>
        <v>42123.86336805555</v>
      </c>
      <c r="T2742" s="15">
        <f t="shared" si="175"/>
        <v>42156.945833333331</v>
      </c>
    </row>
    <row r="2743" spans="1:20" ht="48" x14ac:dyDescent="0.2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 s="17">
        <f t="shared" si="172"/>
        <v>107</v>
      </c>
      <c r="P2743">
        <f t="shared" si="173"/>
        <v>107.07</v>
      </c>
      <c r="Q2743" s="12" t="s">
        <v>8323</v>
      </c>
      <c r="R2743" t="s">
        <v>8324</v>
      </c>
      <c r="S2743" s="15">
        <f t="shared" si="174"/>
        <v>42101.758587962962</v>
      </c>
      <c r="T2743" s="15">
        <f t="shared" si="175"/>
        <v>42131.758587962962</v>
      </c>
    </row>
    <row r="2744" spans="1:20" ht="48" x14ac:dyDescent="0.2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 s="17">
        <f t="shared" si="172"/>
        <v>107</v>
      </c>
      <c r="P2744">
        <f t="shared" si="173"/>
        <v>73.36</v>
      </c>
      <c r="Q2744" s="12" t="s">
        <v>8323</v>
      </c>
      <c r="R2744" t="s">
        <v>8324</v>
      </c>
      <c r="S2744" s="15">
        <f t="shared" si="174"/>
        <v>42703.214409722219</v>
      </c>
      <c r="T2744" s="15">
        <f t="shared" si="175"/>
        <v>42733.214409722219</v>
      </c>
    </row>
    <row r="2745" spans="1:20" ht="48" x14ac:dyDescent="0.2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 s="17">
        <f t="shared" si="172"/>
        <v>107</v>
      </c>
      <c r="P2745">
        <f t="shared" si="173"/>
        <v>88.19</v>
      </c>
      <c r="Q2745" s="12" t="s">
        <v>8323</v>
      </c>
      <c r="R2745" t="s">
        <v>8324</v>
      </c>
      <c r="S2745" s="15">
        <f t="shared" si="174"/>
        <v>42018.99863425926</v>
      </c>
      <c r="T2745" s="15">
        <f t="shared" si="175"/>
        <v>42048.99863425926</v>
      </c>
    </row>
    <row r="2746" spans="1:20" ht="48" x14ac:dyDescent="0.2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 s="17">
        <f t="shared" si="172"/>
        <v>107</v>
      </c>
      <c r="P2746">
        <f t="shared" si="173"/>
        <v>170.45</v>
      </c>
      <c r="Q2746" s="12" t="s">
        <v>8336</v>
      </c>
      <c r="R2746" t="s">
        <v>8337</v>
      </c>
      <c r="S2746" s="15">
        <f t="shared" si="174"/>
        <v>42493.167719907404</v>
      </c>
      <c r="T2746" s="15">
        <f t="shared" si="175"/>
        <v>42528.167719907404</v>
      </c>
    </row>
    <row r="2747" spans="1:20" ht="32" x14ac:dyDescent="0.2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 s="17">
        <f t="shared" si="172"/>
        <v>107</v>
      </c>
      <c r="P2747">
        <f t="shared" si="173"/>
        <v>108.78</v>
      </c>
      <c r="Q2747" s="12" t="s">
        <v>8336</v>
      </c>
      <c r="R2747" t="s">
        <v>8337</v>
      </c>
      <c r="S2747" s="15">
        <f t="shared" si="174"/>
        <v>42068.829039351855</v>
      </c>
      <c r="T2747" s="15">
        <f t="shared" si="175"/>
        <v>42088.787372685183</v>
      </c>
    </row>
    <row r="2748" spans="1:20" ht="48" x14ac:dyDescent="0.2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 s="17">
        <f t="shared" si="172"/>
        <v>107</v>
      </c>
      <c r="P2748">
        <f t="shared" si="173"/>
        <v>134.21</v>
      </c>
      <c r="Q2748" s="12" t="s">
        <v>8323</v>
      </c>
      <c r="R2748" t="s">
        <v>8324</v>
      </c>
      <c r="S2748" s="15">
        <f t="shared" si="174"/>
        <v>40691.788055555553</v>
      </c>
      <c r="T2748" s="15">
        <f t="shared" si="175"/>
        <v>40755.290972222225</v>
      </c>
    </row>
    <row r="2749" spans="1:20" ht="48" x14ac:dyDescent="0.2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 s="17">
        <f t="shared" si="172"/>
        <v>107</v>
      </c>
      <c r="P2749">
        <f t="shared" si="173"/>
        <v>48.45</v>
      </c>
      <c r="Q2749" s="12" t="s">
        <v>8323</v>
      </c>
      <c r="R2749" t="s">
        <v>8327</v>
      </c>
      <c r="S2749" s="15">
        <f t="shared" si="174"/>
        <v>41299.793356481481</v>
      </c>
      <c r="T2749" s="15">
        <f t="shared" si="175"/>
        <v>41344.751689814817</v>
      </c>
    </row>
    <row r="2750" spans="1:20" ht="48" x14ac:dyDescent="0.2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 s="17">
        <f t="shared" si="172"/>
        <v>107</v>
      </c>
      <c r="P2750">
        <f t="shared" si="173"/>
        <v>70.209999999999994</v>
      </c>
      <c r="Q2750" s="12" t="s">
        <v>8323</v>
      </c>
      <c r="R2750" t="s">
        <v>8327</v>
      </c>
      <c r="S2750" s="15">
        <f t="shared" si="174"/>
        <v>40911.809872685182</v>
      </c>
      <c r="T2750" s="15">
        <f t="shared" si="175"/>
        <v>40932.809872685182</v>
      </c>
    </row>
    <row r="2751" spans="1:20" ht="48" x14ac:dyDescent="0.2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 s="17">
        <f t="shared" si="172"/>
        <v>107</v>
      </c>
      <c r="P2751">
        <f t="shared" si="173"/>
        <v>53.52</v>
      </c>
      <c r="Q2751" s="12" t="s">
        <v>8323</v>
      </c>
      <c r="R2751" t="s">
        <v>8327</v>
      </c>
      <c r="S2751" s="15">
        <f t="shared" si="174"/>
        <v>41270.21497685185</v>
      </c>
      <c r="T2751" s="15">
        <f t="shared" si="175"/>
        <v>41300.21497685185</v>
      </c>
    </row>
    <row r="2752" spans="1:20" ht="48" x14ac:dyDescent="0.2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 s="17">
        <f t="shared" si="172"/>
        <v>107</v>
      </c>
      <c r="P2752">
        <f t="shared" si="173"/>
        <v>89.9</v>
      </c>
      <c r="Q2752" s="12" t="s">
        <v>8323</v>
      </c>
      <c r="R2752" t="s">
        <v>8327</v>
      </c>
      <c r="S2752" s="15">
        <f t="shared" si="174"/>
        <v>41135.175694444442</v>
      </c>
      <c r="T2752" s="15">
        <f t="shared" si="175"/>
        <v>41162.163194444445</v>
      </c>
    </row>
    <row r="2753" spans="1:20" ht="32" x14ac:dyDescent="0.2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 s="17">
        <f t="shared" si="172"/>
        <v>107</v>
      </c>
      <c r="P2753">
        <f t="shared" si="173"/>
        <v>106.53</v>
      </c>
      <c r="Q2753" s="12" t="s">
        <v>8323</v>
      </c>
      <c r="R2753" t="s">
        <v>8327</v>
      </c>
      <c r="S2753" s="15">
        <f t="shared" si="174"/>
        <v>42160.708530092597</v>
      </c>
      <c r="T2753" s="15">
        <f t="shared" si="175"/>
        <v>42190.708530092597</v>
      </c>
    </row>
    <row r="2754" spans="1:20" ht="48" x14ac:dyDescent="0.2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 s="17">
        <f t="shared" si="172"/>
        <v>107</v>
      </c>
      <c r="P2754">
        <f t="shared" si="173"/>
        <v>54.62</v>
      </c>
      <c r="Q2754" s="12" t="s">
        <v>8323</v>
      </c>
      <c r="R2754" t="s">
        <v>8327</v>
      </c>
      <c r="S2754" s="15">
        <f t="shared" si="174"/>
        <v>40703.197048611109</v>
      </c>
      <c r="T2754" s="15">
        <f t="shared" si="175"/>
        <v>40770.041666666664</v>
      </c>
    </row>
    <row r="2755" spans="1:20" ht="32" x14ac:dyDescent="0.2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 s="17">
        <f t="shared" si="172"/>
        <v>107</v>
      </c>
      <c r="P2755">
        <f t="shared" si="173"/>
        <v>68.709999999999994</v>
      </c>
      <c r="Q2755" s="12" t="s">
        <v>8323</v>
      </c>
      <c r="R2755" t="s">
        <v>8324</v>
      </c>
      <c r="S2755" s="15">
        <f t="shared" si="174"/>
        <v>42279.669768518521</v>
      </c>
      <c r="T2755" s="15">
        <f t="shared" si="175"/>
        <v>42321.711435185185</v>
      </c>
    </row>
    <row r="2756" spans="1:20" ht="48" x14ac:dyDescent="0.2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 s="17">
        <f t="shared" si="172"/>
        <v>107</v>
      </c>
      <c r="P2756">
        <f t="shared" si="173"/>
        <v>58.63</v>
      </c>
      <c r="Q2756" s="12" t="s">
        <v>8331</v>
      </c>
      <c r="R2756" t="s">
        <v>8349</v>
      </c>
      <c r="S2756" s="15">
        <f t="shared" si="174"/>
        <v>42688.875902777778</v>
      </c>
      <c r="T2756" s="15">
        <f t="shared" si="175"/>
        <v>42718.875902777778</v>
      </c>
    </row>
    <row r="2757" spans="1:20" ht="48" x14ac:dyDescent="0.2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 s="17">
        <f t="shared" si="172"/>
        <v>107</v>
      </c>
      <c r="P2757">
        <f t="shared" si="173"/>
        <v>64.44</v>
      </c>
      <c r="Q2757" s="12" t="s">
        <v>8323</v>
      </c>
      <c r="R2757" t="s">
        <v>8324</v>
      </c>
      <c r="S2757" s="15">
        <f t="shared" si="174"/>
        <v>41571.998379629629</v>
      </c>
      <c r="T2757" s="15">
        <f t="shared" si="175"/>
        <v>41614.973611111112</v>
      </c>
    </row>
    <row r="2758" spans="1:20" ht="48" x14ac:dyDescent="0.2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 s="17">
        <f t="shared" si="172"/>
        <v>107</v>
      </c>
      <c r="P2758">
        <f t="shared" si="173"/>
        <v>46.63</v>
      </c>
      <c r="Q2758" s="12" t="s">
        <v>8323</v>
      </c>
      <c r="R2758" t="s">
        <v>8324</v>
      </c>
      <c r="S2758" s="15">
        <f t="shared" si="174"/>
        <v>40987.697638888887</v>
      </c>
      <c r="T2758" s="15">
        <f t="shared" si="175"/>
        <v>41017.697638888887</v>
      </c>
    </row>
    <row r="2759" spans="1:20" ht="48" x14ac:dyDescent="0.2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 s="17">
        <f t="shared" si="172"/>
        <v>107</v>
      </c>
      <c r="P2759">
        <f t="shared" si="173"/>
        <v>51.19</v>
      </c>
      <c r="Q2759" s="12" t="s">
        <v>8323</v>
      </c>
      <c r="R2759" t="s">
        <v>8327</v>
      </c>
      <c r="S2759" s="15">
        <f t="shared" si="174"/>
        <v>40948.16815972222</v>
      </c>
      <c r="T2759" s="15">
        <f t="shared" si="175"/>
        <v>40978.16815972222</v>
      </c>
    </row>
    <row r="2760" spans="1:20" ht="48" x14ac:dyDescent="0.2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 s="17">
        <f t="shared" si="172"/>
        <v>107</v>
      </c>
      <c r="P2760">
        <f t="shared" si="173"/>
        <v>27.94</v>
      </c>
      <c r="Q2760" s="12" t="s">
        <v>8323</v>
      </c>
      <c r="R2760" t="s">
        <v>8327</v>
      </c>
      <c r="S2760" s="15">
        <f t="shared" si="174"/>
        <v>41004.802465277775</v>
      </c>
      <c r="T2760" s="15">
        <f t="shared" si="175"/>
        <v>41034.802407407406</v>
      </c>
    </row>
    <row r="2761" spans="1:20" ht="48" x14ac:dyDescent="0.2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 s="17">
        <f t="shared" si="172"/>
        <v>107</v>
      </c>
      <c r="P2761">
        <f t="shared" si="173"/>
        <v>59.82</v>
      </c>
      <c r="Q2761" s="12" t="s">
        <v>8323</v>
      </c>
      <c r="R2761" t="s">
        <v>8327</v>
      </c>
      <c r="S2761" s="15">
        <f t="shared" si="174"/>
        <v>41307.987696759257</v>
      </c>
      <c r="T2761" s="15">
        <f t="shared" si="175"/>
        <v>41342.987696759257</v>
      </c>
    </row>
    <row r="2762" spans="1:20" ht="32" x14ac:dyDescent="0.2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 s="17">
        <f t="shared" si="172"/>
        <v>107</v>
      </c>
      <c r="P2762">
        <f t="shared" si="173"/>
        <v>36.97</v>
      </c>
      <c r="Q2762" s="12" t="s">
        <v>8323</v>
      </c>
      <c r="R2762" t="s">
        <v>8327</v>
      </c>
      <c r="S2762" s="15">
        <f t="shared" si="174"/>
        <v>41174.154178240737</v>
      </c>
      <c r="T2762" s="15">
        <f t="shared" si="175"/>
        <v>41210.208333333336</v>
      </c>
    </row>
    <row r="2763" spans="1:20" ht="48" x14ac:dyDescent="0.2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17">
        <f t="shared" si="172"/>
        <v>107</v>
      </c>
      <c r="P2763">
        <f t="shared" si="173"/>
        <v>49.25</v>
      </c>
      <c r="Q2763" s="12" t="s">
        <v>8323</v>
      </c>
      <c r="R2763" t="s">
        <v>8327</v>
      </c>
      <c r="S2763" s="15">
        <f t="shared" si="174"/>
        <v>40833.633194444446</v>
      </c>
      <c r="T2763" s="15">
        <f t="shared" si="175"/>
        <v>40863.674861111111</v>
      </c>
    </row>
    <row r="2764" spans="1:20" ht="48" x14ac:dyDescent="0.2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 s="17">
        <f t="shared" si="172"/>
        <v>107</v>
      </c>
      <c r="P2764">
        <f t="shared" si="173"/>
        <v>52.96</v>
      </c>
      <c r="Q2764" s="12" t="s">
        <v>8323</v>
      </c>
      <c r="R2764" t="s">
        <v>8352</v>
      </c>
      <c r="S2764" s="15">
        <f t="shared" si="174"/>
        <v>42217.834525462968</v>
      </c>
      <c r="T2764" s="15">
        <f t="shared" si="175"/>
        <v>42236.458333333328</v>
      </c>
    </row>
    <row r="2765" spans="1:20" ht="48" x14ac:dyDescent="0.2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 s="17">
        <f t="shared" si="172"/>
        <v>107</v>
      </c>
      <c r="P2765">
        <f t="shared" si="173"/>
        <v>59.46</v>
      </c>
      <c r="Q2765" s="12" t="s">
        <v>8323</v>
      </c>
      <c r="R2765" t="s">
        <v>8352</v>
      </c>
      <c r="S2765" s="15">
        <f t="shared" si="174"/>
        <v>41483.449282407404</v>
      </c>
      <c r="T2765" s="15">
        <f t="shared" si="175"/>
        <v>41543.449282407404</v>
      </c>
    </row>
    <row r="2766" spans="1:20" ht="48" x14ac:dyDescent="0.2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 s="17">
        <f t="shared" si="172"/>
        <v>107</v>
      </c>
      <c r="P2766">
        <f t="shared" si="173"/>
        <v>177.5</v>
      </c>
      <c r="Q2766" s="12" t="s">
        <v>8323</v>
      </c>
      <c r="R2766" t="s">
        <v>8352</v>
      </c>
      <c r="S2766" s="15">
        <f t="shared" si="174"/>
        <v>42769.809965277775</v>
      </c>
      <c r="T2766" s="15">
        <f t="shared" si="175"/>
        <v>42799.809965277775</v>
      </c>
    </row>
    <row r="2767" spans="1:20" ht="48" x14ac:dyDescent="0.2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 s="17">
        <f t="shared" si="172"/>
        <v>107</v>
      </c>
      <c r="P2767">
        <f t="shared" si="173"/>
        <v>61.34</v>
      </c>
      <c r="Q2767" s="12" t="s">
        <v>8323</v>
      </c>
      <c r="R2767" t="s">
        <v>8352</v>
      </c>
      <c r="S2767" s="15">
        <f t="shared" si="174"/>
        <v>41026.655011574076</v>
      </c>
      <c r="T2767" s="15">
        <f t="shared" si="175"/>
        <v>41057.655011574076</v>
      </c>
    </row>
    <row r="2768" spans="1:20" ht="48" x14ac:dyDescent="0.2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 s="17">
        <f t="shared" si="172"/>
        <v>107</v>
      </c>
      <c r="P2768">
        <f t="shared" si="173"/>
        <v>60.97</v>
      </c>
      <c r="Q2768" s="12" t="s">
        <v>8317</v>
      </c>
      <c r="R2768" t="s">
        <v>8353</v>
      </c>
      <c r="S2768" s="15">
        <f t="shared" si="174"/>
        <v>42508.541550925926</v>
      </c>
      <c r="T2768" s="15">
        <f t="shared" si="175"/>
        <v>42538.541550925926</v>
      </c>
    </row>
    <row r="2769" spans="1:20" ht="48" x14ac:dyDescent="0.2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 s="17">
        <f t="shared" si="172"/>
        <v>107</v>
      </c>
      <c r="P2769">
        <f t="shared" si="173"/>
        <v>267</v>
      </c>
      <c r="Q2769" s="12" t="s">
        <v>8317</v>
      </c>
      <c r="R2769" t="s">
        <v>8354</v>
      </c>
      <c r="S2769" s="15">
        <f t="shared" si="174"/>
        <v>42207.746678240743</v>
      </c>
      <c r="T2769" s="15">
        <f t="shared" si="175"/>
        <v>42237.746678240743</v>
      </c>
    </row>
    <row r="2770" spans="1:20" ht="48" x14ac:dyDescent="0.2">
      <c r="A2770">
        <v>3602</v>
      </c>
      <c r="B2770" s="3" t="s">
        <v>3601</v>
      </c>
      <c r="C2770" s="3" t="s">
        <v>7712</v>
      </c>
      <c r="D2770" s="6">
        <v>4000</v>
      </c>
      <c r="E2770" s="8">
        <v>4002</v>
      </c>
      <c r="F2770" t="s">
        <v>8218</v>
      </c>
      <c r="G2770" t="s">
        <v>8223</v>
      </c>
      <c r="H2770" t="s">
        <v>8245</v>
      </c>
      <c r="I2770">
        <v>1463520479</v>
      </c>
      <c r="J2770">
        <v>1458336479</v>
      </c>
      <c r="K2770" t="b">
        <v>0</v>
      </c>
      <c r="L2770">
        <v>49</v>
      </c>
      <c r="M2770" t="b">
        <v>1</v>
      </c>
      <c r="N2770" t="s">
        <v>8269</v>
      </c>
      <c r="O2770" s="17">
        <f t="shared" si="172"/>
        <v>100</v>
      </c>
      <c r="P2770">
        <f t="shared" si="173"/>
        <v>81.67</v>
      </c>
      <c r="Q2770" s="12" t="s">
        <v>8315</v>
      </c>
      <c r="R2770" t="s">
        <v>8316</v>
      </c>
      <c r="S2770" s="15">
        <f t="shared" si="174"/>
        <v>42447.894432870366</v>
      </c>
      <c r="T2770" s="15">
        <f t="shared" si="175"/>
        <v>42507.894432870366</v>
      </c>
    </row>
    <row r="2771" spans="1:20" ht="48" x14ac:dyDescent="0.2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 s="17">
        <f t="shared" si="172"/>
        <v>107</v>
      </c>
      <c r="P2771">
        <f t="shared" si="173"/>
        <v>81.239999999999995</v>
      </c>
      <c r="Q2771" s="12" t="s">
        <v>8315</v>
      </c>
      <c r="R2771" t="s">
        <v>8357</v>
      </c>
      <c r="S2771" s="15">
        <f t="shared" si="174"/>
        <v>41982.773356481484</v>
      </c>
      <c r="T2771" s="15">
        <f t="shared" si="175"/>
        <v>42022.773356481484</v>
      </c>
    </row>
    <row r="2772" spans="1:20" ht="64" x14ac:dyDescent="0.2">
      <c r="A2772">
        <v>3695</v>
      </c>
      <c r="B2772" s="3" t="s">
        <v>3692</v>
      </c>
      <c r="C2772" s="3" t="s">
        <v>7805</v>
      </c>
      <c r="D2772" s="6">
        <v>4000</v>
      </c>
      <c r="E2772" s="8">
        <v>4005</v>
      </c>
      <c r="F2772" t="s">
        <v>8218</v>
      </c>
      <c r="G2772" t="s">
        <v>8223</v>
      </c>
      <c r="H2772" t="s">
        <v>8245</v>
      </c>
      <c r="I2772">
        <v>1421009610</v>
      </c>
      <c r="J2772">
        <v>1419281610</v>
      </c>
      <c r="K2772" t="b">
        <v>0</v>
      </c>
      <c r="L2772">
        <v>33</v>
      </c>
      <c r="M2772" t="b">
        <v>1</v>
      </c>
      <c r="N2772" t="s">
        <v>8269</v>
      </c>
      <c r="O2772" s="17">
        <f t="shared" si="172"/>
        <v>100</v>
      </c>
      <c r="P2772">
        <f t="shared" si="173"/>
        <v>121.36</v>
      </c>
      <c r="Q2772" s="12" t="s">
        <v>8315</v>
      </c>
      <c r="R2772" t="s">
        <v>8316</v>
      </c>
      <c r="S2772" s="15">
        <f t="shared" si="174"/>
        <v>41995.870486111111</v>
      </c>
      <c r="T2772" s="15">
        <f t="shared" si="175"/>
        <v>42015.870486111111</v>
      </c>
    </row>
    <row r="2773" spans="1:20" ht="48" x14ac:dyDescent="0.2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 s="17">
        <f t="shared" si="172"/>
        <v>107</v>
      </c>
      <c r="P2773">
        <f t="shared" si="173"/>
        <v>45.54</v>
      </c>
      <c r="Q2773" s="12" t="s">
        <v>8315</v>
      </c>
      <c r="R2773" t="s">
        <v>8355</v>
      </c>
      <c r="S2773" s="15">
        <f t="shared" si="174"/>
        <v>42233.747349537036</v>
      </c>
      <c r="T2773" s="15">
        <f t="shared" si="175"/>
        <v>42263.747349537036</v>
      </c>
    </row>
    <row r="2774" spans="1:20" ht="48" x14ac:dyDescent="0.2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 s="17">
        <f t="shared" ref="O2774:O2837" si="176">ROUND(E2774/D2774*100,0)</f>
        <v>107</v>
      </c>
      <c r="P2774">
        <f t="shared" ref="P2774:P2837" si="177">IFERROR(ROUND(E2774/L2774, 2), 0)</f>
        <v>74.069999999999993</v>
      </c>
      <c r="Q2774" s="12" t="s">
        <v>8315</v>
      </c>
      <c r="R2774" t="s">
        <v>8355</v>
      </c>
      <c r="S2774" s="15">
        <f t="shared" ref="S2774:S2837" si="178">(((J2774/60/60/24)+DATE(1970,1,1)))</f>
        <v>42139.014525462961</v>
      </c>
      <c r="T2774" s="15">
        <f t="shared" ref="T2774:T2837" si="179">(((I2774/60/60/24)+DATE(1970,1,1)))</f>
        <v>42169.014525462961</v>
      </c>
    </row>
    <row r="2775" spans="1:20" ht="32" x14ac:dyDescent="0.2">
      <c r="A2775">
        <v>3157</v>
      </c>
      <c r="B2775" s="3" t="s">
        <v>3157</v>
      </c>
      <c r="C2775" s="3" t="s">
        <v>7267</v>
      </c>
      <c r="D2775" s="6">
        <v>4000</v>
      </c>
      <c r="E2775" s="8">
        <v>4040</v>
      </c>
      <c r="F2775" t="s">
        <v>8218</v>
      </c>
      <c r="G2775" t="s">
        <v>8223</v>
      </c>
      <c r="H2775" t="s">
        <v>8245</v>
      </c>
      <c r="I2775">
        <v>1405746000</v>
      </c>
      <c r="J2775">
        <v>1404932105</v>
      </c>
      <c r="K2775" t="b">
        <v>1</v>
      </c>
      <c r="L2775">
        <v>41</v>
      </c>
      <c r="M2775" t="b">
        <v>1</v>
      </c>
      <c r="N2775" t="s">
        <v>8269</v>
      </c>
      <c r="O2775" s="17">
        <f t="shared" si="176"/>
        <v>101</v>
      </c>
      <c r="P2775">
        <f t="shared" si="177"/>
        <v>98.54</v>
      </c>
      <c r="Q2775" s="12" t="s">
        <v>8315</v>
      </c>
      <c r="R2775" t="s">
        <v>8316</v>
      </c>
      <c r="S2775" s="15">
        <f t="shared" si="178"/>
        <v>41829.788252314815</v>
      </c>
      <c r="T2775" s="15">
        <f t="shared" si="179"/>
        <v>41839.208333333336</v>
      </c>
    </row>
    <row r="2776" spans="1:20" ht="48" x14ac:dyDescent="0.2">
      <c r="A2776">
        <v>3418</v>
      </c>
      <c r="B2776" s="3" t="s">
        <v>3417</v>
      </c>
      <c r="C2776" s="3" t="s">
        <v>7528</v>
      </c>
      <c r="D2776" s="6">
        <v>4000</v>
      </c>
      <c r="E2776" s="8">
        <v>4035</v>
      </c>
      <c r="F2776" t="s">
        <v>8218</v>
      </c>
      <c r="G2776" t="s">
        <v>8223</v>
      </c>
      <c r="H2776" t="s">
        <v>8245</v>
      </c>
      <c r="I2776">
        <v>1400875307</v>
      </c>
      <c r="J2776">
        <v>1398283307</v>
      </c>
      <c r="K2776" t="b">
        <v>0</v>
      </c>
      <c r="L2776">
        <v>56</v>
      </c>
      <c r="M2776" t="b">
        <v>1</v>
      </c>
      <c r="N2776" t="s">
        <v>8269</v>
      </c>
      <c r="O2776" s="17">
        <f t="shared" si="176"/>
        <v>101</v>
      </c>
      <c r="P2776">
        <f t="shared" si="177"/>
        <v>72.05</v>
      </c>
      <c r="Q2776" s="12" t="s">
        <v>8315</v>
      </c>
      <c r="R2776" t="s">
        <v>8316</v>
      </c>
      <c r="S2776" s="15">
        <f t="shared" si="178"/>
        <v>41752.83457175926</v>
      </c>
      <c r="T2776" s="15">
        <f t="shared" si="179"/>
        <v>41782.83457175926</v>
      </c>
    </row>
    <row r="2777" spans="1:20" ht="48" x14ac:dyDescent="0.2">
      <c r="A2777">
        <v>3717</v>
      </c>
      <c r="B2777" s="3" t="s">
        <v>3714</v>
      </c>
      <c r="C2777" s="3" t="s">
        <v>7827</v>
      </c>
      <c r="D2777" s="6">
        <v>4000</v>
      </c>
      <c r="E2777" s="8">
        <v>4030</v>
      </c>
      <c r="F2777" t="s">
        <v>8218</v>
      </c>
      <c r="G2777" t="s">
        <v>8224</v>
      </c>
      <c r="H2777" t="s">
        <v>8246</v>
      </c>
      <c r="I2777">
        <v>1431204449</v>
      </c>
      <c r="J2777">
        <v>1428526049</v>
      </c>
      <c r="K2777" t="b">
        <v>0</v>
      </c>
      <c r="L2777">
        <v>13</v>
      </c>
      <c r="M2777" t="b">
        <v>1</v>
      </c>
      <c r="N2777" t="s">
        <v>8269</v>
      </c>
      <c r="O2777" s="17">
        <f t="shared" si="176"/>
        <v>101</v>
      </c>
      <c r="P2777">
        <f t="shared" si="177"/>
        <v>310</v>
      </c>
      <c r="Q2777" s="12" t="s">
        <v>8315</v>
      </c>
      <c r="R2777" t="s">
        <v>8316</v>
      </c>
      <c r="S2777" s="15">
        <f t="shared" si="178"/>
        <v>42102.866307870368</v>
      </c>
      <c r="T2777" s="15">
        <f t="shared" si="179"/>
        <v>42133.866307870368</v>
      </c>
    </row>
    <row r="2778" spans="1:20" ht="48" x14ac:dyDescent="0.2">
      <c r="A2778">
        <v>3305</v>
      </c>
      <c r="B2778" s="3" t="s">
        <v>3305</v>
      </c>
      <c r="C2778" s="3" t="s">
        <v>7415</v>
      </c>
      <c r="D2778" s="6">
        <v>4000</v>
      </c>
      <c r="E2778" s="8">
        <v>4081</v>
      </c>
      <c r="F2778" t="s">
        <v>8218</v>
      </c>
      <c r="G2778" t="s">
        <v>8223</v>
      </c>
      <c r="H2778" t="s">
        <v>8245</v>
      </c>
      <c r="I2778">
        <v>1438374748</v>
      </c>
      <c r="J2778">
        <v>1435782748</v>
      </c>
      <c r="K2778" t="b">
        <v>0</v>
      </c>
      <c r="L2778">
        <v>20</v>
      </c>
      <c r="M2778" t="b">
        <v>1</v>
      </c>
      <c r="N2778" t="s">
        <v>8269</v>
      </c>
      <c r="O2778" s="17">
        <f t="shared" si="176"/>
        <v>102</v>
      </c>
      <c r="P2778">
        <f t="shared" si="177"/>
        <v>204.05</v>
      </c>
      <c r="Q2778" s="12" t="s">
        <v>8315</v>
      </c>
      <c r="R2778" t="s">
        <v>8316</v>
      </c>
      <c r="S2778" s="15">
        <f t="shared" si="178"/>
        <v>42186.855879629627</v>
      </c>
      <c r="T2778" s="15">
        <f t="shared" si="179"/>
        <v>42216.855879629627</v>
      </c>
    </row>
    <row r="2779" spans="1:20" ht="48" x14ac:dyDescent="0.2">
      <c r="A2779">
        <v>3381</v>
      </c>
      <c r="B2779" s="3" t="s">
        <v>3380</v>
      </c>
      <c r="C2779" s="3" t="s">
        <v>7491</v>
      </c>
      <c r="D2779" s="6">
        <v>4000</v>
      </c>
      <c r="E2779" s="8">
        <v>4090</v>
      </c>
      <c r="F2779" t="s">
        <v>8218</v>
      </c>
      <c r="G2779" t="s">
        <v>8223</v>
      </c>
      <c r="H2779" t="s">
        <v>8245</v>
      </c>
      <c r="I2779">
        <v>1426044383</v>
      </c>
      <c r="J2779">
        <v>1423455983</v>
      </c>
      <c r="K2779" t="b">
        <v>0</v>
      </c>
      <c r="L2779">
        <v>48</v>
      </c>
      <c r="M2779" t="b">
        <v>1</v>
      </c>
      <c r="N2779" t="s">
        <v>8269</v>
      </c>
      <c r="O2779" s="17">
        <f t="shared" si="176"/>
        <v>102</v>
      </c>
      <c r="P2779">
        <f t="shared" si="177"/>
        <v>85.21</v>
      </c>
      <c r="Q2779" s="12" t="s">
        <v>8315</v>
      </c>
      <c r="R2779" t="s">
        <v>8316</v>
      </c>
      <c r="S2779" s="15">
        <f t="shared" si="178"/>
        <v>42044.184988425928</v>
      </c>
      <c r="T2779" s="15">
        <f t="shared" si="179"/>
        <v>42074.143321759257</v>
      </c>
    </row>
    <row r="2780" spans="1:20" ht="48" x14ac:dyDescent="0.2">
      <c r="A2780">
        <v>3626</v>
      </c>
      <c r="B2780" s="3" t="s">
        <v>3624</v>
      </c>
      <c r="C2780" s="3" t="s">
        <v>7736</v>
      </c>
      <c r="D2780" s="6">
        <v>4000</v>
      </c>
      <c r="E2780" s="8">
        <v>4073</v>
      </c>
      <c r="F2780" t="s">
        <v>8218</v>
      </c>
      <c r="G2780" t="s">
        <v>8224</v>
      </c>
      <c r="H2780" t="s">
        <v>8246</v>
      </c>
      <c r="I2780">
        <v>1408204857</v>
      </c>
      <c r="J2780">
        <v>1406390457</v>
      </c>
      <c r="K2780" t="b">
        <v>0</v>
      </c>
      <c r="L2780">
        <v>48</v>
      </c>
      <c r="M2780" t="b">
        <v>1</v>
      </c>
      <c r="N2780" t="s">
        <v>8269</v>
      </c>
      <c r="O2780" s="17">
        <f t="shared" si="176"/>
        <v>102</v>
      </c>
      <c r="P2780">
        <f t="shared" si="177"/>
        <v>84.85</v>
      </c>
      <c r="Q2780" s="12" t="s">
        <v>8315</v>
      </c>
      <c r="R2780" t="s">
        <v>8316</v>
      </c>
      <c r="S2780" s="15">
        <f t="shared" si="178"/>
        <v>41846.667326388888</v>
      </c>
      <c r="T2780" s="15">
        <f t="shared" si="179"/>
        <v>41867.667326388888</v>
      </c>
    </row>
    <row r="2781" spans="1:20" ht="48" x14ac:dyDescent="0.2">
      <c r="A2781">
        <v>3221</v>
      </c>
      <c r="B2781" s="3" t="s">
        <v>3221</v>
      </c>
      <c r="C2781" s="3" t="s">
        <v>7331</v>
      </c>
      <c r="D2781" s="6">
        <v>4000</v>
      </c>
      <c r="E2781" s="8">
        <v>4137</v>
      </c>
      <c r="F2781" t="s">
        <v>8218</v>
      </c>
      <c r="G2781" t="s">
        <v>8224</v>
      </c>
      <c r="H2781" t="s">
        <v>8246</v>
      </c>
      <c r="I2781">
        <v>1436114603</v>
      </c>
      <c r="J2781">
        <v>1433090603</v>
      </c>
      <c r="K2781" t="b">
        <v>1</v>
      </c>
      <c r="L2781">
        <v>113</v>
      </c>
      <c r="M2781" t="b">
        <v>1</v>
      </c>
      <c r="N2781" t="s">
        <v>8269</v>
      </c>
      <c r="O2781" s="17">
        <f t="shared" si="176"/>
        <v>103</v>
      </c>
      <c r="P2781">
        <f t="shared" si="177"/>
        <v>36.61</v>
      </c>
      <c r="Q2781" s="12" t="s">
        <v>8315</v>
      </c>
      <c r="R2781" t="s">
        <v>8316</v>
      </c>
      <c r="S2781" s="15">
        <f t="shared" si="178"/>
        <v>42155.696793981479</v>
      </c>
      <c r="T2781" s="15">
        <f t="shared" si="179"/>
        <v>42190.696793981479</v>
      </c>
    </row>
    <row r="2782" spans="1:20" ht="48" x14ac:dyDescent="0.2">
      <c r="A2782">
        <v>3502</v>
      </c>
      <c r="B2782" s="3" t="s">
        <v>3501</v>
      </c>
      <c r="C2782" s="3" t="s">
        <v>7612</v>
      </c>
      <c r="D2782" s="6">
        <v>4000</v>
      </c>
      <c r="E2782" s="8">
        <v>4216</v>
      </c>
      <c r="F2782" t="s">
        <v>8218</v>
      </c>
      <c r="G2782" t="s">
        <v>8223</v>
      </c>
      <c r="H2782" t="s">
        <v>8245</v>
      </c>
      <c r="I2782">
        <v>1458100740</v>
      </c>
      <c r="J2782">
        <v>1456862924</v>
      </c>
      <c r="K2782" t="b">
        <v>0</v>
      </c>
      <c r="L2782">
        <v>31</v>
      </c>
      <c r="M2782" t="b">
        <v>1</v>
      </c>
      <c r="N2782" t="s">
        <v>8269</v>
      </c>
      <c r="O2782" s="17">
        <f t="shared" si="176"/>
        <v>105</v>
      </c>
      <c r="P2782">
        <f t="shared" si="177"/>
        <v>136</v>
      </c>
      <c r="Q2782" s="12" t="s">
        <v>8315</v>
      </c>
      <c r="R2782" t="s">
        <v>8316</v>
      </c>
      <c r="S2782" s="15">
        <f t="shared" si="178"/>
        <v>42430.839398148149</v>
      </c>
      <c r="T2782" s="15">
        <f t="shared" si="179"/>
        <v>42445.165972222225</v>
      </c>
    </row>
    <row r="2783" spans="1:20" ht="32" x14ac:dyDescent="0.2">
      <c r="A2783">
        <v>3359</v>
      </c>
      <c r="B2783" s="3" t="s">
        <v>3358</v>
      </c>
      <c r="C2783" s="3" t="s">
        <v>7469</v>
      </c>
      <c r="D2783" s="6">
        <v>4000</v>
      </c>
      <c r="E2783" s="8">
        <v>4250</v>
      </c>
      <c r="F2783" t="s">
        <v>8218</v>
      </c>
      <c r="G2783" t="s">
        <v>8223</v>
      </c>
      <c r="H2783" t="s">
        <v>8245</v>
      </c>
      <c r="I2783">
        <v>1487985734</v>
      </c>
      <c r="J2783">
        <v>1484097734</v>
      </c>
      <c r="K2783" t="b">
        <v>0</v>
      </c>
      <c r="L2783">
        <v>23</v>
      </c>
      <c r="M2783" t="b">
        <v>1</v>
      </c>
      <c r="N2783" t="s">
        <v>8269</v>
      </c>
      <c r="O2783" s="17">
        <f t="shared" si="176"/>
        <v>106</v>
      </c>
      <c r="P2783">
        <f t="shared" si="177"/>
        <v>184.78</v>
      </c>
      <c r="Q2783" s="12" t="s">
        <v>8315</v>
      </c>
      <c r="R2783" t="s">
        <v>8316</v>
      </c>
      <c r="S2783" s="15">
        <f t="shared" si="178"/>
        <v>42746.057106481487</v>
      </c>
      <c r="T2783" s="15">
        <f t="shared" si="179"/>
        <v>42791.057106481487</v>
      </c>
    </row>
    <row r="2784" spans="1:20" ht="48" x14ac:dyDescent="0.2">
      <c r="A2784">
        <v>3273</v>
      </c>
      <c r="B2784" s="3" t="s">
        <v>3273</v>
      </c>
      <c r="C2784" s="3" t="s">
        <v>7383</v>
      </c>
      <c r="D2784" s="6">
        <v>4000</v>
      </c>
      <c r="E2784" s="8">
        <v>4296</v>
      </c>
      <c r="F2784" t="s">
        <v>8218</v>
      </c>
      <c r="G2784" t="s">
        <v>8223</v>
      </c>
      <c r="H2784" t="s">
        <v>8245</v>
      </c>
      <c r="I2784">
        <v>1473879600</v>
      </c>
      <c r="J2784">
        <v>1472498042</v>
      </c>
      <c r="K2784" t="b">
        <v>1</v>
      </c>
      <c r="L2784">
        <v>21</v>
      </c>
      <c r="M2784" t="b">
        <v>1</v>
      </c>
      <c r="N2784" t="s">
        <v>8269</v>
      </c>
      <c r="O2784" s="17">
        <f t="shared" si="176"/>
        <v>107</v>
      </c>
      <c r="P2784">
        <f t="shared" si="177"/>
        <v>204.57</v>
      </c>
      <c r="Q2784" s="12" t="s">
        <v>8315</v>
      </c>
      <c r="R2784" t="s">
        <v>8316</v>
      </c>
      <c r="S2784" s="15">
        <f t="shared" si="178"/>
        <v>42611.801412037035</v>
      </c>
      <c r="T2784" s="15">
        <f t="shared" si="179"/>
        <v>42627.791666666672</v>
      </c>
    </row>
    <row r="2785" spans="1:20" ht="48" x14ac:dyDescent="0.2">
      <c r="A2785">
        <v>3315</v>
      </c>
      <c r="B2785" s="3" t="s">
        <v>3315</v>
      </c>
      <c r="C2785" s="3" t="s">
        <v>7425</v>
      </c>
      <c r="D2785" s="6">
        <v>4000</v>
      </c>
      <c r="E2785" s="8">
        <v>4400</v>
      </c>
      <c r="F2785" t="s">
        <v>8218</v>
      </c>
      <c r="G2785" t="s">
        <v>8224</v>
      </c>
      <c r="H2785" t="s">
        <v>8246</v>
      </c>
      <c r="I2785">
        <v>1462519041</v>
      </c>
      <c r="J2785">
        <v>1459927041</v>
      </c>
      <c r="K2785" t="b">
        <v>0</v>
      </c>
      <c r="L2785">
        <v>89</v>
      </c>
      <c r="M2785" t="b">
        <v>1</v>
      </c>
      <c r="N2785" t="s">
        <v>8269</v>
      </c>
      <c r="O2785" s="17">
        <f t="shared" si="176"/>
        <v>110</v>
      </c>
      <c r="P2785">
        <f t="shared" si="177"/>
        <v>49.44</v>
      </c>
      <c r="Q2785" s="12" t="s">
        <v>8315</v>
      </c>
      <c r="R2785" t="s">
        <v>8316</v>
      </c>
      <c r="S2785" s="15">
        <f t="shared" si="178"/>
        <v>42466.303715277783</v>
      </c>
      <c r="T2785" s="15">
        <f t="shared" si="179"/>
        <v>42496.303715277783</v>
      </c>
    </row>
    <row r="2786" spans="1:20" ht="64" x14ac:dyDescent="0.2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 s="17">
        <f t="shared" si="176"/>
        <v>107</v>
      </c>
      <c r="P2786">
        <f t="shared" si="177"/>
        <v>90.82</v>
      </c>
      <c r="Q2786" s="12" t="s">
        <v>8315</v>
      </c>
      <c r="R2786" t="s">
        <v>8357</v>
      </c>
      <c r="S2786" s="15">
        <f t="shared" si="178"/>
        <v>41814.367800925924</v>
      </c>
      <c r="T2786" s="15">
        <f t="shared" si="179"/>
        <v>41852.041666666664</v>
      </c>
    </row>
    <row r="2787" spans="1:20" ht="48" x14ac:dyDescent="0.2">
      <c r="A2787">
        <v>3398</v>
      </c>
      <c r="B2787" s="3" t="s">
        <v>3397</v>
      </c>
      <c r="C2787" s="3" t="s">
        <v>7508</v>
      </c>
      <c r="D2787" s="6">
        <v>4000</v>
      </c>
      <c r="E2787" s="8">
        <v>4443</v>
      </c>
      <c r="F2787" t="s">
        <v>8218</v>
      </c>
      <c r="G2787" t="s">
        <v>8223</v>
      </c>
      <c r="H2787" t="s">
        <v>8245</v>
      </c>
      <c r="I2787">
        <v>1416589200</v>
      </c>
      <c r="J2787">
        <v>1414605776</v>
      </c>
      <c r="K2787" t="b">
        <v>0</v>
      </c>
      <c r="L2787">
        <v>65</v>
      </c>
      <c r="M2787" t="b">
        <v>1</v>
      </c>
      <c r="N2787" t="s">
        <v>8269</v>
      </c>
      <c r="O2787" s="17">
        <f t="shared" si="176"/>
        <v>111</v>
      </c>
      <c r="P2787">
        <f t="shared" si="177"/>
        <v>68.349999999999994</v>
      </c>
      <c r="Q2787" s="12" t="s">
        <v>8315</v>
      </c>
      <c r="R2787" t="s">
        <v>8316</v>
      </c>
      <c r="S2787" s="15">
        <f t="shared" si="178"/>
        <v>41941.75203703704</v>
      </c>
      <c r="T2787" s="15">
        <f t="shared" si="179"/>
        <v>41964.708333333328</v>
      </c>
    </row>
    <row r="2788" spans="1:20" ht="48" x14ac:dyDescent="0.2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 s="17">
        <f t="shared" si="176"/>
        <v>108</v>
      </c>
      <c r="P2788">
        <f t="shared" si="177"/>
        <v>76.87</v>
      </c>
      <c r="Q2788" s="12" t="s">
        <v>8308</v>
      </c>
      <c r="R2788" t="s">
        <v>8309</v>
      </c>
      <c r="S2788" s="15">
        <f t="shared" si="178"/>
        <v>41932.819525462961</v>
      </c>
      <c r="T2788" s="15">
        <f t="shared" si="179"/>
        <v>41992.861192129625</v>
      </c>
    </row>
    <row r="2789" spans="1:20" ht="48" x14ac:dyDescent="0.2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 s="17">
        <f t="shared" si="176"/>
        <v>108</v>
      </c>
      <c r="P2789">
        <f t="shared" si="177"/>
        <v>56.82</v>
      </c>
      <c r="Q2789" s="12" t="s">
        <v>8308</v>
      </c>
      <c r="R2789" t="s">
        <v>8309</v>
      </c>
      <c r="S2789" s="15">
        <f t="shared" si="178"/>
        <v>42033.516898148147</v>
      </c>
      <c r="T2789" s="15">
        <f t="shared" si="179"/>
        <v>42064.5</v>
      </c>
    </row>
    <row r="2790" spans="1:20" ht="32" x14ac:dyDescent="0.2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 s="17">
        <f t="shared" si="176"/>
        <v>108</v>
      </c>
      <c r="P2790">
        <f t="shared" si="177"/>
        <v>132.05000000000001</v>
      </c>
      <c r="Q2790" s="12" t="s">
        <v>8308</v>
      </c>
      <c r="R2790" t="s">
        <v>8310</v>
      </c>
      <c r="S2790" s="15">
        <f t="shared" si="178"/>
        <v>41835.821226851855</v>
      </c>
      <c r="T2790" s="15">
        <f t="shared" si="179"/>
        <v>41862.249305555553</v>
      </c>
    </row>
    <row r="2791" spans="1:20" ht="48" x14ac:dyDescent="0.2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 s="17">
        <f t="shared" si="176"/>
        <v>108</v>
      </c>
      <c r="P2791">
        <f t="shared" si="177"/>
        <v>58.17</v>
      </c>
      <c r="Q2791" s="12" t="s">
        <v>8308</v>
      </c>
      <c r="R2791" t="s">
        <v>8310</v>
      </c>
      <c r="S2791" s="15">
        <f t="shared" si="178"/>
        <v>41208.010196759256</v>
      </c>
      <c r="T2791" s="15">
        <f t="shared" si="179"/>
        <v>41228</v>
      </c>
    </row>
    <row r="2792" spans="1:20" ht="48" x14ac:dyDescent="0.2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 s="17">
        <f t="shared" si="176"/>
        <v>108</v>
      </c>
      <c r="P2792">
        <f t="shared" si="177"/>
        <v>117.85</v>
      </c>
      <c r="Q2792" s="12" t="s">
        <v>8308</v>
      </c>
      <c r="R2792" t="s">
        <v>8313</v>
      </c>
      <c r="S2792" s="15">
        <f t="shared" si="178"/>
        <v>41354.708460648151</v>
      </c>
      <c r="T2792" s="15">
        <f t="shared" si="179"/>
        <v>41399.708460648151</v>
      </c>
    </row>
    <row r="2793" spans="1:20" ht="48" x14ac:dyDescent="0.2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 s="17">
        <f t="shared" si="176"/>
        <v>108</v>
      </c>
      <c r="P2793">
        <f t="shared" si="177"/>
        <v>45.67</v>
      </c>
      <c r="Q2793" s="12" t="s">
        <v>8308</v>
      </c>
      <c r="R2793" t="s">
        <v>8313</v>
      </c>
      <c r="S2793" s="15">
        <f t="shared" si="178"/>
        <v>40697.498449074075</v>
      </c>
      <c r="T2793" s="15">
        <f t="shared" si="179"/>
        <v>40727.498449074075</v>
      </c>
    </row>
    <row r="2794" spans="1:20" ht="48" x14ac:dyDescent="0.2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 s="17">
        <f t="shared" si="176"/>
        <v>108</v>
      </c>
      <c r="P2794">
        <f t="shared" si="177"/>
        <v>65.3</v>
      </c>
      <c r="Q2794" s="12" t="s">
        <v>8308</v>
      </c>
      <c r="R2794" t="s">
        <v>8313</v>
      </c>
      <c r="S2794" s="15">
        <f t="shared" si="178"/>
        <v>41193.032013888893</v>
      </c>
      <c r="T2794" s="15">
        <f t="shared" si="179"/>
        <v>41223.073680555557</v>
      </c>
    </row>
    <row r="2795" spans="1:20" ht="48" x14ac:dyDescent="0.2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 s="17">
        <f t="shared" si="176"/>
        <v>108</v>
      </c>
      <c r="P2795">
        <f t="shared" si="177"/>
        <v>145.04</v>
      </c>
      <c r="Q2795" s="12" t="s">
        <v>8308</v>
      </c>
      <c r="R2795" t="s">
        <v>8313</v>
      </c>
      <c r="S2795" s="15">
        <f t="shared" si="178"/>
        <v>42473.57</v>
      </c>
      <c r="T2795" s="15">
        <f t="shared" si="179"/>
        <v>42503.57</v>
      </c>
    </row>
    <row r="2796" spans="1:20" ht="48" x14ac:dyDescent="0.2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 s="17">
        <f t="shared" si="176"/>
        <v>108</v>
      </c>
      <c r="P2796">
        <f t="shared" si="177"/>
        <v>72.87</v>
      </c>
      <c r="Q2796" s="12" t="s">
        <v>8308</v>
      </c>
      <c r="R2796" t="s">
        <v>8313</v>
      </c>
      <c r="S2796" s="15">
        <f t="shared" si="178"/>
        <v>42093.760046296295</v>
      </c>
      <c r="T2796" s="15">
        <f t="shared" si="179"/>
        <v>42123.760046296295</v>
      </c>
    </row>
    <row r="2797" spans="1:20" ht="48" x14ac:dyDescent="0.2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 s="17">
        <f t="shared" si="176"/>
        <v>108</v>
      </c>
      <c r="P2797">
        <f t="shared" si="177"/>
        <v>58.72</v>
      </c>
      <c r="Q2797" s="12" t="s">
        <v>8308</v>
      </c>
      <c r="R2797" t="s">
        <v>8313</v>
      </c>
      <c r="S2797" s="15">
        <f t="shared" si="178"/>
        <v>40990.909259259257</v>
      </c>
      <c r="T2797" s="15">
        <f t="shared" si="179"/>
        <v>41026.897222222222</v>
      </c>
    </row>
    <row r="2798" spans="1:20" ht="32" x14ac:dyDescent="0.2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 s="17">
        <f t="shared" si="176"/>
        <v>108</v>
      </c>
      <c r="P2798">
        <f t="shared" si="177"/>
        <v>55.2</v>
      </c>
      <c r="Q2798" s="12" t="s">
        <v>8308</v>
      </c>
      <c r="R2798" t="s">
        <v>8313</v>
      </c>
      <c r="S2798" s="15">
        <f t="shared" si="178"/>
        <v>41674.08494212963</v>
      </c>
      <c r="T2798" s="15">
        <f t="shared" si="179"/>
        <v>41704.08494212963</v>
      </c>
    </row>
    <row r="2799" spans="1:20" ht="48" x14ac:dyDescent="0.2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 s="17">
        <f t="shared" si="176"/>
        <v>108</v>
      </c>
      <c r="P2799">
        <f t="shared" si="177"/>
        <v>86.16</v>
      </c>
      <c r="Q2799" s="12" t="s">
        <v>8308</v>
      </c>
      <c r="R2799" t="s">
        <v>8313</v>
      </c>
      <c r="S2799" s="15">
        <f t="shared" si="178"/>
        <v>40638.162465277775</v>
      </c>
      <c r="T2799" s="15">
        <f t="shared" si="179"/>
        <v>40672.249305555553</v>
      </c>
    </row>
    <row r="2800" spans="1:20" ht="48" x14ac:dyDescent="0.2">
      <c r="A2800">
        <v>3523</v>
      </c>
      <c r="B2800" s="3" t="s">
        <v>3522</v>
      </c>
      <c r="C2800" s="3" t="s">
        <v>7633</v>
      </c>
      <c r="D2800" s="6">
        <v>4000</v>
      </c>
      <c r="E2800" s="8">
        <v>4546</v>
      </c>
      <c r="F2800" t="s">
        <v>8218</v>
      </c>
      <c r="G2800" t="s">
        <v>8224</v>
      </c>
      <c r="H2800" t="s">
        <v>8246</v>
      </c>
      <c r="I2800">
        <v>1474844400</v>
      </c>
      <c r="J2800">
        <v>1469871148</v>
      </c>
      <c r="K2800" t="b">
        <v>0</v>
      </c>
      <c r="L2800">
        <v>80</v>
      </c>
      <c r="M2800" t="b">
        <v>1</v>
      </c>
      <c r="N2800" t="s">
        <v>8269</v>
      </c>
      <c r="O2800" s="17">
        <f t="shared" si="176"/>
        <v>114</v>
      </c>
      <c r="P2800">
        <f t="shared" si="177"/>
        <v>56.83</v>
      </c>
      <c r="Q2800" s="12" t="s">
        <v>8315</v>
      </c>
      <c r="R2800" t="s">
        <v>8316</v>
      </c>
      <c r="S2800" s="15">
        <f t="shared" si="178"/>
        <v>42581.397546296299</v>
      </c>
      <c r="T2800" s="15">
        <f t="shared" si="179"/>
        <v>42638.958333333328</v>
      </c>
    </row>
    <row r="2801" spans="1:20" ht="48" x14ac:dyDescent="0.2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 s="17">
        <f t="shared" si="176"/>
        <v>108</v>
      </c>
      <c r="P2801">
        <f t="shared" si="177"/>
        <v>45.44</v>
      </c>
      <c r="Q2801" s="12" t="s">
        <v>8323</v>
      </c>
      <c r="R2801" t="s">
        <v>8324</v>
      </c>
      <c r="S2801" s="15">
        <f t="shared" si="178"/>
        <v>40996.994074074071</v>
      </c>
      <c r="T2801" s="15">
        <f t="shared" si="179"/>
        <v>41028.166666666664</v>
      </c>
    </row>
    <row r="2802" spans="1:20" ht="48" x14ac:dyDescent="0.2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 s="17">
        <f t="shared" si="176"/>
        <v>108</v>
      </c>
      <c r="P2802">
        <f t="shared" si="177"/>
        <v>60.66</v>
      </c>
      <c r="Q2802" s="12" t="s">
        <v>8323</v>
      </c>
      <c r="R2802" t="s">
        <v>8324</v>
      </c>
      <c r="S2802" s="15">
        <f t="shared" si="178"/>
        <v>41325.525752314818</v>
      </c>
      <c r="T2802" s="15">
        <f t="shared" si="179"/>
        <v>41355.484085648146</v>
      </c>
    </row>
    <row r="2803" spans="1:20" ht="16" x14ac:dyDescent="0.2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 s="17">
        <f t="shared" si="176"/>
        <v>108</v>
      </c>
      <c r="P2803">
        <f t="shared" si="177"/>
        <v>61.03</v>
      </c>
      <c r="Q2803" s="12" t="s">
        <v>8323</v>
      </c>
      <c r="R2803" t="s">
        <v>8328</v>
      </c>
      <c r="S2803" s="15">
        <f t="shared" si="178"/>
        <v>42514.666956018518</v>
      </c>
      <c r="T2803" s="15">
        <f t="shared" si="179"/>
        <v>42544.666956018518</v>
      </c>
    </row>
    <row r="2804" spans="1:20" ht="48" x14ac:dyDescent="0.2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 s="17">
        <f t="shared" si="176"/>
        <v>108</v>
      </c>
      <c r="P2804">
        <f t="shared" si="177"/>
        <v>65.16</v>
      </c>
      <c r="Q2804" s="12" t="s">
        <v>8323</v>
      </c>
      <c r="R2804" t="s">
        <v>8328</v>
      </c>
      <c r="S2804" s="15">
        <f t="shared" si="178"/>
        <v>42016.641435185185</v>
      </c>
      <c r="T2804" s="15">
        <f t="shared" si="179"/>
        <v>42046.641435185185</v>
      </c>
    </row>
    <row r="2805" spans="1:20" ht="48" x14ac:dyDescent="0.2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 s="17">
        <f t="shared" si="176"/>
        <v>108</v>
      </c>
      <c r="P2805">
        <f t="shared" si="177"/>
        <v>112.79</v>
      </c>
      <c r="Q2805" s="12" t="s">
        <v>8336</v>
      </c>
      <c r="R2805" t="s">
        <v>8337</v>
      </c>
      <c r="S2805" s="15">
        <f t="shared" si="178"/>
        <v>42529.979108796295</v>
      </c>
      <c r="T2805" s="15">
        <f t="shared" si="179"/>
        <v>42550.979108796295</v>
      </c>
    </row>
    <row r="2806" spans="1:20" ht="48" x14ac:dyDescent="0.2">
      <c r="A2806">
        <v>3673</v>
      </c>
      <c r="B2806" s="3" t="s">
        <v>3670</v>
      </c>
      <c r="C2806" s="3" t="s">
        <v>7783</v>
      </c>
      <c r="D2806" s="6">
        <v>4000</v>
      </c>
      <c r="E2806" s="8">
        <v>4545</v>
      </c>
      <c r="F2806" t="s">
        <v>8218</v>
      </c>
      <c r="G2806" t="s">
        <v>8224</v>
      </c>
      <c r="H2806" t="s">
        <v>8246</v>
      </c>
      <c r="I2806">
        <v>1415191920</v>
      </c>
      <c r="J2806">
        <v>1412233497</v>
      </c>
      <c r="K2806" t="b">
        <v>0</v>
      </c>
      <c r="L2806">
        <v>114</v>
      </c>
      <c r="M2806" t="b">
        <v>1</v>
      </c>
      <c r="N2806" t="s">
        <v>8269</v>
      </c>
      <c r="O2806" s="17">
        <f t="shared" si="176"/>
        <v>114</v>
      </c>
      <c r="P2806">
        <f t="shared" si="177"/>
        <v>39.869999999999997</v>
      </c>
      <c r="Q2806" s="12" t="s">
        <v>8315</v>
      </c>
      <c r="R2806" t="s">
        <v>8316</v>
      </c>
      <c r="S2806" s="15">
        <f t="shared" si="178"/>
        <v>41914.295104166667</v>
      </c>
      <c r="T2806" s="15">
        <f t="shared" si="179"/>
        <v>41948.536111111112</v>
      </c>
    </row>
    <row r="2807" spans="1:20" ht="48" x14ac:dyDescent="0.2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 s="17">
        <f t="shared" si="176"/>
        <v>108</v>
      </c>
      <c r="P2807">
        <f t="shared" si="177"/>
        <v>69.599999999999994</v>
      </c>
      <c r="Q2807" s="12" t="s">
        <v>8320</v>
      </c>
      <c r="R2807" t="s">
        <v>8340</v>
      </c>
      <c r="S2807" s="15">
        <f t="shared" si="178"/>
        <v>42340.172060185185</v>
      </c>
      <c r="T2807" s="15">
        <f t="shared" si="179"/>
        <v>42381.208333333328</v>
      </c>
    </row>
    <row r="2808" spans="1:20" ht="32" x14ac:dyDescent="0.2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 s="17">
        <f t="shared" si="176"/>
        <v>108</v>
      </c>
      <c r="P2808">
        <f t="shared" si="177"/>
        <v>149.46</v>
      </c>
      <c r="Q2808" s="12" t="s">
        <v>8320</v>
      </c>
      <c r="R2808" t="s">
        <v>8340</v>
      </c>
      <c r="S2808" s="15">
        <f t="shared" si="178"/>
        <v>41290.598483796297</v>
      </c>
      <c r="T2808" s="15">
        <f t="shared" si="179"/>
        <v>41320.598483796297</v>
      </c>
    </row>
    <row r="2809" spans="1:20" ht="48" x14ac:dyDescent="0.2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 s="17">
        <f t="shared" si="176"/>
        <v>108</v>
      </c>
      <c r="P2809">
        <f t="shared" si="177"/>
        <v>56.98</v>
      </c>
      <c r="Q2809" s="12" t="s">
        <v>8336</v>
      </c>
      <c r="R2809" t="s">
        <v>8337</v>
      </c>
      <c r="S2809" s="15">
        <f t="shared" si="178"/>
        <v>42606.347233796296</v>
      </c>
      <c r="T2809" s="15">
        <f t="shared" si="179"/>
        <v>42666.347233796296</v>
      </c>
    </row>
    <row r="2810" spans="1:20" ht="48" x14ac:dyDescent="0.2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 s="17">
        <f t="shared" si="176"/>
        <v>108</v>
      </c>
      <c r="P2810">
        <f t="shared" si="177"/>
        <v>48.33</v>
      </c>
      <c r="Q2810" s="12" t="s">
        <v>8323</v>
      </c>
      <c r="R2810" t="s">
        <v>8324</v>
      </c>
      <c r="S2810" s="15">
        <f t="shared" si="178"/>
        <v>40638.092974537038</v>
      </c>
      <c r="T2810" s="15">
        <f t="shared" si="179"/>
        <v>40668.092974537038</v>
      </c>
    </row>
    <row r="2811" spans="1:20" ht="32" x14ac:dyDescent="0.2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 s="17">
        <f t="shared" si="176"/>
        <v>108</v>
      </c>
      <c r="P2811">
        <f t="shared" si="177"/>
        <v>33.75</v>
      </c>
      <c r="Q2811" s="12" t="s">
        <v>8323</v>
      </c>
      <c r="R2811" t="s">
        <v>8344</v>
      </c>
      <c r="S2811" s="15">
        <f t="shared" si="178"/>
        <v>42006.02207175926</v>
      </c>
      <c r="T2811" s="15">
        <f t="shared" si="179"/>
        <v>42036.02207175926</v>
      </c>
    </row>
    <row r="2812" spans="1:20" ht="48" x14ac:dyDescent="0.2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 s="17">
        <f t="shared" si="176"/>
        <v>108</v>
      </c>
      <c r="P2812">
        <f t="shared" si="177"/>
        <v>462.86</v>
      </c>
      <c r="Q2812" s="12" t="s">
        <v>8336</v>
      </c>
      <c r="R2812" t="s">
        <v>8337</v>
      </c>
      <c r="S2812" s="15">
        <f t="shared" si="178"/>
        <v>42420.74962962963</v>
      </c>
      <c r="T2812" s="15">
        <f t="shared" si="179"/>
        <v>42450.707962962959</v>
      </c>
    </row>
    <row r="2813" spans="1:20" ht="48" x14ac:dyDescent="0.2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 s="17">
        <f t="shared" si="176"/>
        <v>108</v>
      </c>
      <c r="P2813">
        <f t="shared" si="177"/>
        <v>54.2</v>
      </c>
      <c r="Q2813" s="12" t="s">
        <v>8323</v>
      </c>
      <c r="R2813" t="s">
        <v>8327</v>
      </c>
      <c r="S2813" s="15">
        <f t="shared" si="178"/>
        <v>41773.932534722226</v>
      </c>
      <c r="T2813" s="15">
        <f t="shared" si="179"/>
        <v>41811.207638888889</v>
      </c>
    </row>
    <row r="2814" spans="1:20" ht="48" x14ac:dyDescent="0.2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 s="17">
        <f t="shared" si="176"/>
        <v>108</v>
      </c>
      <c r="P2814">
        <f t="shared" si="177"/>
        <v>90.18</v>
      </c>
      <c r="Q2814" s="12" t="s">
        <v>8317</v>
      </c>
      <c r="R2814" t="s">
        <v>8347</v>
      </c>
      <c r="S2814" s="15">
        <f t="shared" si="178"/>
        <v>42138.684189814812</v>
      </c>
      <c r="T2814" s="15">
        <f t="shared" si="179"/>
        <v>42168.684189814812</v>
      </c>
    </row>
    <row r="2815" spans="1:20" ht="48" x14ac:dyDescent="0.2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 s="17">
        <f t="shared" si="176"/>
        <v>108</v>
      </c>
      <c r="P2815">
        <f t="shared" si="177"/>
        <v>154.16999999999999</v>
      </c>
      <c r="Q2815" s="12" t="s">
        <v>8317</v>
      </c>
      <c r="R2815" t="s">
        <v>8347</v>
      </c>
      <c r="S2815" s="15">
        <f t="shared" si="178"/>
        <v>42705.764513888891</v>
      </c>
      <c r="T2815" s="15">
        <f t="shared" si="179"/>
        <v>42735.764513888891</v>
      </c>
    </row>
    <row r="2816" spans="1:20" ht="48" x14ac:dyDescent="0.2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 s="17">
        <f t="shared" si="176"/>
        <v>108</v>
      </c>
      <c r="P2816">
        <f t="shared" si="177"/>
        <v>70.650000000000006</v>
      </c>
      <c r="Q2816" s="12" t="s">
        <v>8323</v>
      </c>
      <c r="R2816" t="s">
        <v>8327</v>
      </c>
      <c r="S2816" s="15">
        <f t="shared" si="178"/>
        <v>41731.833124999997</v>
      </c>
      <c r="T2816" s="15">
        <f t="shared" si="179"/>
        <v>41763.290972222225</v>
      </c>
    </row>
    <row r="2817" spans="1:20" ht="48" x14ac:dyDescent="0.2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 s="17">
        <f t="shared" si="176"/>
        <v>108</v>
      </c>
      <c r="P2817">
        <f t="shared" si="177"/>
        <v>37.15</v>
      </c>
      <c r="Q2817" s="12" t="s">
        <v>8323</v>
      </c>
      <c r="R2817" t="s">
        <v>8327</v>
      </c>
      <c r="S2817" s="15">
        <f t="shared" si="178"/>
        <v>41934.71056712963</v>
      </c>
      <c r="T2817" s="15">
        <f t="shared" si="179"/>
        <v>41955.752233796295</v>
      </c>
    </row>
    <row r="2818" spans="1:20" ht="48" x14ac:dyDescent="0.2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 s="17">
        <f t="shared" si="176"/>
        <v>108</v>
      </c>
      <c r="P2818">
        <f t="shared" si="177"/>
        <v>37.200000000000003</v>
      </c>
      <c r="Q2818" s="12" t="s">
        <v>8331</v>
      </c>
      <c r="R2818" t="s">
        <v>8349</v>
      </c>
      <c r="S2818" s="15">
        <f t="shared" si="178"/>
        <v>42452.666770833333</v>
      </c>
      <c r="T2818" s="15">
        <f t="shared" si="179"/>
        <v>42483</v>
      </c>
    </row>
    <row r="2819" spans="1:20" ht="48" x14ac:dyDescent="0.2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 s="17">
        <f t="shared" si="176"/>
        <v>108</v>
      </c>
      <c r="P2819">
        <f t="shared" si="177"/>
        <v>60.82</v>
      </c>
      <c r="Q2819" s="12" t="s">
        <v>8331</v>
      </c>
      <c r="R2819" t="s">
        <v>8349</v>
      </c>
      <c r="S2819" s="15">
        <f t="shared" si="178"/>
        <v>42381.79886574074</v>
      </c>
      <c r="T2819" s="15">
        <f t="shared" si="179"/>
        <v>42412.207638888889</v>
      </c>
    </row>
    <row r="2820" spans="1:20" ht="32" x14ac:dyDescent="0.2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 s="17">
        <f t="shared" si="176"/>
        <v>108</v>
      </c>
      <c r="P2820">
        <f t="shared" si="177"/>
        <v>34.07</v>
      </c>
      <c r="Q2820" s="12" t="s">
        <v>8323</v>
      </c>
      <c r="R2820" t="s">
        <v>8324</v>
      </c>
      <c r="S2820" s="15">
        <f t="shared" si="178"/>
        <v>41151.708321759259</v>
      </c>
      <c r="T2820" s="15">
        <f t="shared" si="179"/>
        <v>41177.165972222225</v>
      </c>
    </row>
    <row r="2821" spans="1:20" ht="48" x14ac:dyDescent="0.2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 s="17">
        <f t="shared" si="176"/>
        <v>108</v>
      </c>
      <c r="P2821">
        <f t="shared" si="177"/>
        <v>40.96</v>
      </c>
      <c r="Q2821" s="12" t="s">
        <v>8323</v>
      </c>
      <c r="R2821" t="s">
        <v>8327</v>
      </c>
      <c r="S2821" s="15">
        <f t="shared" si="178"/>
        <v>41716.632847222223</v>
      </c>
      <c r="T2821" s="15">
        <f t="shared" si="179"/>
        <v>41747.958333333336</v>
      </c>
    </row>
    <row r="2822" spans="1:20" ht="48" x14ac:dyDescent="0.2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 s="17">
        <f t="shared" si="176"/>
        <v>108</v>
      </c>
      <c r="P2822">
        <f t="shared" si="177"/>
        <v>41.96</v>
      </c>
      <c r="Q2822" s="12" t="s">
        <v>8323</v>
      </c>
      <c r="R2822" t="s">
        <v>8327</v>
      </c>
      <c r="S2822" s="15">
        <f t="shared" si="178"/>
        <v>41593.082002314812</v>
      </c>
      <c r="T2822" s="15">
        <f t="shared" si="179"/>
        <v>41623.082002314812</v>
      </c>
    </row>
    <row r="2823" spans="1:20" ht="32" x14ac:dyDescent="0.2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 s="17">
        <f t="shared" si="176"/>
        <v>108</v>
      </c>
      <c r="P2823">
        <f t="shared" si="177"/>
        <v>74.23</v>
      </c>
      <c r="Q2823" s="12" t="s">
        <v>8334</v>
      </c>
      <c r="R2823" t="s">
        <v>8350</v>
      </c>
      <c r="S2823" s="15">
        <f t="shared" si="178"/>
        <v>42187.125625000001</v>
      </c>
      <c r="T2823" s="15">
        <f t="shared" si="179"/>
        <v>42208.207638888889</v>
      </c>
    </row>
    <row r="2824" spans="1:20" ht="48" x14ac:dyDescent="0.2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 s="17">
        <f t="shared" si="176"/>
        <v>108</v>
      </c>
      <c r="P2824">
        <f t="shared" si="177"/>
        <v>47.78</v>
      </c>
      <c r="Q2824" s="12" t="s">
        <v>8334</v>
      </c>
      <c r="R2824" t="s">
        <v>8350</v>
      </c>
      <c r="S2824" s="15">
        <f t="shared" si="178"/>
        <v>42607.316122685181</v>
      </c>
      <c r="T2824" s="15">
        <f t="shared" si="179"/>
        <v>42613.233333333337</v>
      </c>
    </row>
    <row r="2825" spans="1:20" ht="48" x14ac:dyDescent="0.2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 s="17">
        <f t="shared" si="176"/>
        <v>108</v>
      </c>
      <c r="P2825">
        <f t="shared" si="177"/>
        <v>90</v>
      </c>
      <c r="Q2825" s="12" t="s">
        <v>8334</v>
      </c>
      <c r="R2825" t="s">
        <v>8350</v>
      </c>
      <c r="S2825" s="15">
        <f t="shared" si="178"/>
        <v>41943.142534722225</v>
      </c>
      <c r="T2825" s="15">
        <f t="shared" si="179"/>
        <v>41973.184201388889</v>
      </c>
    </row>
    <row r="2826" spans="1:20" ht="48" x14ac:dyDescent="0.2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 s="17">
        <f t="shared" si="176"/>
        <v>108</v>
      </c>
      <c r="P2826">
        <f t="shared" si="177"/>
        <v>451.84</v>
      </c>
      <c r="Q2826" s="12" t="s">
        <v>8317</v>
      </c>
      <c r="R2826" t="s">
        <v>8347</v>
      </c>
      <c r="S2826" s="15">
        <f t="shared" si="178"/>
        <v>42044.272847222222</v>
      </c>
      <c r="T2826" s="15">
        <f t="shared" si="179"/>
        <v>42104.231180555551</v>
      </c>
    </row>
    <row r="2827" spans="1:20" ht="48" x14ac:dyDescent="0.2">
      <c r="A2827">
        <v>3416</v>
      </c>
      <c r="B2827" s="3" t="s">
        <v>3415</v>
      </c>
      <c r="C2827" s="3" t="s">
        <v>7526</v>
      </c>
      <c r="D2827" s="6">
        <v>4000</v>
      </c>
      <c r="E2827" s="8">
        <v>4784</v>
      </c>
      <c r="F2827" t="s">
        <v>8218</v>
      </c>
      <c r="G2827" t="s">
        <v>8224</v>
      </c>
      <c r="H2827" t="s">
        <v>8246</v>
      </c>
      <c r="I2827">
        <v>1429813800</v>
      </c>
      <c r="J2827">
        <v>1427363645</v>
      </c>
      <c r="K2827" t="b">
        <v>0</v>
      </c>
      <c r="L2827">
        <v>30</v>
      </c>
      <c r="M2827" t="b">
        <v>1</v>
      </c>
      <c r="N2827" t="s">
        <v>8269</v>
      </c>
      <c r="O2827" s="17">
        <f t="shared" si="176"/>
        <v>120</v>
      </c>
      <c r="P2827">
        <f t="shared" si="177"/>
        <v>159.47</v>
      </c>
      <c r="Q2827" s="12" t="s">
        <v>8315</v>
      </c>
      <c r="R2827" t="s">
        <v>8316</v>
      </c>
      <c r="S2827" s="15">
        <f t="shared" si="178"/>
        <v>42089.412557870368</v>
      </c>
      <c r="T2827" s="15">
        <f t="shared" si="179"/>
        <v>42117.770833333328</v>
      </c>
    </row>
    <row r="2828" spans="1:20" ht="32" x14ac:dyDescent="0.2">
      <c r="A2828">
        <v>3212</v>
      </c>
      <c r="B2828" s="3" t="s">
        <v>3212</v>
      </c>
      <c r="C2828" s="3" t="s">
        <v>7322</v>
      </c>
      <c r="D2828" s="6">
        <v>4000</v>
      </c>
      <c r="E2828" s="8">
        <v>5050</v>
      </c>
      <c r="F2828" t="s">
        <v>8218</v>
      </c>
      <c r="G2828" t="s">
        <v>8223</v>
      </c>
      <c r="H2828" t="s">
        <v>8245</v>
      </c>
      <c r="I2828">
        <v>1407524751</v>
      </c>
      <c r="J2828">
        <v>1404932751</v>
      </c>
      <c r="K2828" t="b">
        <v>1</v>
      </c>
      <c r="L2828">
        <v>94</v>
      </c>
      <c r="M2828" t="b">
        <v>1</v>
      </c>
      <c r="N2828" t="s">
        <v>8269</v>
      </c>
      <c r="O2828" s="17">
        <f t="shared" si="176"/>
        <v>126</v>
      </c>
      <c r="P2828">
        <f t="shared" si="177"/>
        <v>53.72</v>
      </c>
      <c r="Q2828" s="12" t="s">
        <v>8315</v>
      </c>
      <c r="R2828" t="s">
        <v>8316</v>
      </c>
      <c r="S2828" s="15">
        <f t="shared" si="178"/>
        <v>41829.795729166668</v>
      </c>
      <c r="T2828" s="15">
        <f t="shared" si="179"/>
        <v>41859.795729166668</v>
      </c>
    </row>
    <row r="2829" spans="1:20" ht="48" x14ac:dyDescent="0.2">
      <c r="A2829">
        <v>3162</v>
      </c>
      <c r="B2829" s="3" t="s">
        <v>3162</v>
      </c>
      <c r="C2829" s="3" t="s">
        <v>7272</v>
      </c>
      <c r="D2829" s="6">
        <v>4000</v>
      </c>
      <c r="E2829" s="8">
        <v>5086</v>
      </c>
      <c r="F2829" t="s">
        <v>8218</v>
      </c>
      <c r="G2829" t="s">
        <v>8223</v>
      </c>
      <c r="H2829" t="s">
        <v>8245</v>
      </c>
      <c r="I2829">
        <v>1404698400</v>
      </c>
      <c r="J2829">
        <v>1402331262</v>
      </c>
      <c r="K2829" t="b">
        <v>1</v>
      </c>
      <c r="L2829">
        <v>63</v>
      </c>
      <c r="M2829" t="b">
        <v>1</v>
      </c>
      <c r="N2829" t="s">
        <v>8269</v>
      </c>
      <c r="O2829" s="17">
        <f t="shared" si="176"/>
        <v>127</v>
      </c>
      <c r="P2829">
        <f t="shared" si="177"/>
        <v>80.73</v>
      </c>
      <c r="Q2829" s="12" t="s">
        <v>8315</v>
      </c>
      <c r="R2829" t="s">
        <v>8316</v>
      </c>
      <c r="S2829" s="15">
        <f t="shared" si="178"/>
        <v>41799.685902777775</v>
      </c>
      <c r="T2829" s="15">
        <f t="shared" si="179"/>
        <v>41827.083333333336</v>
      </c>
    </row>
    <row r="2830" spans="1:20" ht="48" x14ac:dyDescent="0.2">
      <c r="A2830">
        <v>3589</v>
      </c>
      <c r="B2830" s="3" t="s">
        <v>3588</v>
      </c>
      <c r="C2830" s="3" t="s">
        <v>7699</v>
      </c>
      <c r="D2830" s="6">
        <v>4000</v>
      </c>
      <c r="E2830" s="8">
        <v>5100</v>
      </c>
      <c r="F2830" t="s">
        <v>8218</v>
      </c>
      <c r="G2830" t="s">
        <v>8223</v>
      </c>
      <c r="H2830" t="s">
        <v>8245</v>
      </c>
      <c r="I2830">
        <v>1432654347</v>
      </c>
      <c r="J2830">
        <v>1430494347</v>
      </c>
      <c r="K2830" t="b">
        <v>0</v>
      </c>
      <c r="L2830">
        <v>62</v>
      </c>
      <c r="M2830" t="b">
        <v>1</v>
      </c>
      <c r="N2830" t="s">
        <v>8269</v>
      </c>
      <c r="O2830" s="17">
        <f t="shared" si="176"/>
        <v>128</v>
      </c>
      <c r="P2830">
        <f t="shared" si="177"/>
        <v>82.26</v>
      </c>
      <c r="Q2830" s="12" t="s">
        <v>8315</v>
      </c>
      <c r="R2830" t="s">
        <v>8316</v>
      </c>
      <c r="S2830" s="15">
        <f t="shared" si="178"/>
        <v>42125.647534722222</v>
      </c>
      <c r="T2830" s="15">
        <f t="shared" si="179"/>
        <v>42150.647534722222</v>
      </c>
    </row>
    <row r="2831" spans="1:20" ht="32" x14ac:dyDescent="0.2">
      <c r="A2831">
        <v>3131</v>
      </c>
      <c r="B2831" s="3" t="s">
        <v>3131</v>
      </c>
      <c r="C2831" s="3" t="s">
        <v>7241</v>
      </c>
      <c r="D2831" s="6">
        <v>4100</v>
      </c>
      <c r="E2831" s="8">
        <v>645</v>
      </c>
      <c r="F2831" t="s">
        <v>8221</v>
      </c>
      <c r="G2831" t="s">
        <v>8223</v>
      </c>
      <c r="H2831" t="s">
        <v>8245</v>
      </c>
      <c r="I2831">
        <v>1491656045</v>
      </c>
      <c r="J2831">
        <v>1489067645</v>
      </c>
      <c r="K2831" t="b">
        <v>0</v>
      </c>
      <c r="L2831">
        <v>12</v>
      </c>
      <c r="M2831" t="b">
        <v>0</v>
      </c>
      <c r="N2831" t="s">
        <v>8269</v>
      </c>
      <c r="O2831" s="17">
        <f t="shared" si="176"/>
        <v>16</v>
      </c>
      <c r="P2831">
        <f t="shared" si="177"/>
        <v>53.75</v>
      </c>
      <c r="Q2831" s="12" t="s">
        <v>8315</v>
      </c>
      <c r="R2831" t="s">
        <v>8316</v>
      </c>
      <c r="S2831" s="15">
        <f t="shared" si="178"/>
        <v>42803.579224537039</v>
      </c>
      <c r="T2831" s="15">
        <f t="shared" si="179"/>
        <v>42833.537557870368</v>
      </c>
    </row>
    <row r="2832" spans="1:20" ht="32" x14ac:dyDescent="0.2">
      <c r="A2832">
        <v>3179</v>
      </c>
      <c r="B2832" s="3" t="s">
        <v>3179</v>
      </c>
      <c r="C2832" s="3" t="s">
        <v>7289</v>
      </c>
      <c r="D2832" s="6">
        <v>4200</v>
      </c>
      <c r="E2832" s="8">
        <v>4794.82</v>
      </c>
      <c r="F2832" t="s">
        <v>8218</v>
      </c>
      <c r="G2832" t="s">
        <v>8223</v>
      </c>
      <c r="H2832" t="s">
        <v>8245</v>
      </c>
      <c r="I2832">
        <v>1367859071</v>
      </c>
      <c r="J2832">
        <v>1365699071</v>
      </c>
      <c r="K2832" t="b">
        <v>1</v>
      </c>
      <c r="L2832">
        <v>62</v>
      </c>
      <c r="M2832" t="b">
        <v>1</v>
      </c>
      <c r="N2832" t="s">
        <v>8269</v>
      </c>
      <c r="O2832" s="17">
        <f t="shared" si="176"/>
        <v>114</v>
      </c>
      <c r="P2832">
        <f t="shared" si="177"/>
        <v>77.34</v>
      </c>
      <c r="Q2832" s="12" t="s">
        <v>8315</v>
      </c>
      <c r="R2832" t="s">
        <v>8316</v>
      </c>
      <c r="S2832" s="15">
        <f t="shared" si="178"/>
        <v>41375.702210648145</v>
      </c>
      <c r="T2832" s="15">
        <f t="shared" si="179"/>
        <v>41400.702210648145</v>
      </c>
    </row>
    <row r="2833" spans="1:20" ht="48" x14ac:dyDescent="0.2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17">
        <f t="shared" si="176"/>
        <v>108</v>
      </c>
      <c r="P2833">
        <f t="shared" si="177"/>
        <v>72.97</v>
      </c>
      <c r="Q2833" s="12" t="s">
        <v>8315</v>
      </c>
      <c r="R2833" t="s">
        <v>8357</v>
      </c>
      <c r="S2833" s="15">
        <f t="shared" si="178"/>
        <v>41775.636157407411</v>
      </c>
      <c r="T2833" s="15">
        <f t="shared" si="179"/>
        <v>41805.636157407411</v>
      </c>
    </row>
    <row r="2834" spans="1:20" ht="32" x14ac:dyDescent="0.2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 s="17">
        <f t="shared" si="176"/>
        <v>108</v>
      </c>
      <c r="P2834">
        <f t="shared" si="177"/>
        <v>88.87</v>
      </c>
      <c r="Q2834" s="12" t="s">
        <v>8315</v>
      </c>
      <c r="R2834" t="s">
        <v>8355</v>
      </c>
      <c r="S2834" s="15">
        <f t="shared" si="178"/>
        <v>41957.756840277783</v>
      </c>
      <c r="T2834" s="15">
        <f t="shared" si="179"/>
        <v>41987.756840277783</v>
      </c>
    </row>
    <row r="2835" spans="1:20" ht="48" x14ac:dyDescent="0.2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 s="17">
        <f t="shared" si="176"/>
        <v>108</v>
      </c>
      <c r="P2835">
        <f t="shared" si="177"/>
        <v>76.790000000000006</v>
      </c>
      <c r="Q2835" s="12" t="s">
        <v>8315</v>
      </c>
      <c r="R2835" t="s">
        <v>8355</v>
      </c>
      <c r="S2835" s="15">
        <f t="shared" si="178"/>
        <v>42177.791909722218</v>
      </c>
      <c r="T2835" s="15">
        <f t="shared" si="179"/>
        <v>42181.958333333328</v>
      </c>
    </row>
    <row r="2836" spans="1:20" ht="48" x14ac:dyDescent="0.2">
      <c r="A2836">
        <v>3724</v>
      </c>
      <c r="B2836" s="3" t="s">
        <v>3721</v>
      </c>
      <c r="C2836" s="3" t="s">
        <v>7834</v>
      </c>
      <c r="D2836" s="6">
        <v>4300</v>
      </c>
      <c r="E2836" s="8">
        <v>4409.55</v>
      </c>
      <c r="F2836" t="s">
        <v>8218</v>
      </c>
      <c r="G2836" t="s">
        <v>8224</v>
      </c>
      <c r="H2836" t="s">
        <v>8246</v>
      </c>
      <c r="I2836">
        <v>1462402800</v>
      </c>
      <c r="J2836">
        <v>1459856860</v>
      </c>
      <c r="K2836" t="b">
        <v>0</v>
      </c>
      <c r="L2836">
        <v>89</v>
      </c>
      <c r="M2836" t="b">
        <v>1</v>
      </c>
      <c r="N2836" t="s">
        <v>8269</v>
      </c>
      <c r="O2836" s="17">
        <f t="shared" si="176"/>
        <v>103</v>
      </c>
      <c r="P2836">
        <f t="shared" si="177"/>
        <v>49.55</v>
      </c>
      <c r="Q2836" s="12" t="s">
        <v>8315</v>
      </c>
      <c r="R2836" t="s">
        <v>8316</v>
      </c>
      <c r="S2836" s="15">
        <f t="shared" si="178"/>
        <v>42465.491435185191</v>
      </c>
      <c r="T2836" s="15">
        <f t="shared" si="179"/>
        <v>42494.958333333328</v>
      </c>
    </row>
    <row r="2837" spans="1:20" ht="48" x14ac:dyDescent="0.2">
      <c r="A2837">
        <v>3184</v>
      </c>
      <c r="B2837" s="3" t="s">
        <v>3184</v>
      </c>
      <c r="C2837" s="3" t="s">
        <v>7294</v>
      </c>
      <c r="D2837" s="6">
        <v>4300</v>
      </c>
      <c r="E2837" s="8">
        <v>4610</v>
      </c>
      <c r="F2837" t="s">
        <v>8218</v>
      </c>
      <c r="G2837" t="s">
        <v>8223</v>
      </c>
      <c r="H2837" t="s">
        <v>8245</v>
      </c>
      <c r="I2837">
        <v>1404258631</v>
      </c>
      <c r="J2837">
        <v>1401666631</v>
      </c>
      <c r="K2837" t="b">
        <v>1</v>
      </c>
      <c r="L2837">
        <v>46</v>
      </c>
      <c r="M2837" t="b">
        <v>1</v>
      </c>
      <c r="N2837" t="s">
        <v>8269</v>
      </c>
      <c r="O2837" s="17">
        <f t="shared" si="176"/>
        <v>107</v>
      </c>
      <c r="P2837">
        <f t="shared" si="177"/>
        <v>100.22</v>
      </c>
      <c r="Q2837" s="12" t="s">
        <v>8315</v>
      </c>
      <c r="R2837" t="s">
        <v>8316</v>
      </c>
      <c r="S2837" s="15">
        <f t="shared" si="178"/>
        <v>41791.993414351848</v>
      </c>
      <c r="T2837" s="15">
        <f t="shared" si="179"/>
        <v>41821.993414351848</v>
      </c>
    </row>
    <row r="2838" spans="1:20" ht="48" x14ac:dyDescent="0.2">
      <c r="A2838">
        <v>2851</v>
      </c>
      <c r="B2838" s="3" t="s">
        <v>2851</v>
      </c>
      <c r="C2838" s="3" t="s">
        <v>6961</v>
      </c>
      <c r="D2838" s="6">
        <v>4500</v>
      </c>
      <c r="E2838" s="8">
        <v>0</v>
      </c>
      <c r="F2838" t="s">
        <v>8220</v>
      </c>
      <c r="G2838" t="s">
        <v>8240</v>
      </c>
      <c r="H2838" t="s">
        <v>8248</v>
      </c>
      <c r="I2838">
        <v>1454109420</v>
      </c>
      <c r="J2838">
        <v>1453334629</v>
      </c>
      <c r="K2838" t="b">
        <v>0</v>
      </c>
      <c r="L2838">
        <v>0</v>
      </c>
      <c r="M2838" t="b">
        <v>0</v>
      </c>
      <c r="N2838" t="s">
        <v>8269</v>
      </c>
      <c r="O2838" s="17">
        <f t="shared" ref="O2838:O2901" si="180">ROUND(E2838/D2838*100,0)</f>
        <v>0</v>
      </c>
      <c r="P2838">
        <f t="shared" ref="P2838:P2901" si="181">IFERROR(ROUND(E2838/L2838, 2), 0)</f>
        <v>0</v>
      </c>
      <c r="Q2838" s="12" t="s">
        <v>8315</v>
      </c>
      <c r="R2838" t="s">
        <v>8316</v>
      </c>
      <c r="S2838" s="15">
        <f t="shared" ref="S2838:S2901" si="182">(((J2838/60/60/24)+DATE(1970,1,1)))</f>
        <v>42390.002650462964</v>
      </c>
      <c r="T2838" s="15">
        <f t="shared" ref="T2838:T2901" si="183">(((I2838/60/60/24)+DATE(1970,1,1)))</f>
        <v>42398.970138888893</v>
      </c>
    </row>
    <row r="2839" spans="1:20" ht="48" x14ac:dyDescent="0.2">
      <c r="A2839">
        <v>4099</v>
      </c>
      <c r="B2839" s="3" t="s">
        <v>4095</v>
      </c>
      <c r="C2839" s="3" t="s">
        <v>8202</v>
      </c>
      <c r="D2839" s="6">
        <v>4500</v>
      </c>
      <c r="E2839" s="8">
        <v>50</v>
      </c>
      <c r="F2839" t="s">
        <v>8220</v>
      </c>
      <c r="G2839" t="s">
        <v>8223</v>
      </c>
      <c r="H2839" t="s">
        <v>8245</v>
      </c>
      <c r="I2839">
        <v>1472847873</v>
      </c>
      <c r="J2839">
        <v>1468959873</v>
      </c>
      <c r="K2839" t="b">
        <v>0</v>
      </c>
      <c r="L2839">
        <v>1</v>
      </c>
      <c r="M2839" t="b">
        <v>0</v>
      </c>
      <c r="N2839" t="s">
        <v>8269</v>
      </c>
      <c r="O2839" s="17">
        <f t="shared" si="180"/>
        <v>1</v>
      </c>
      <c r="P2839">
        <f t="shared" si="181"/>
        <v>50</v>
      </c>
      <c r="Q2839" s="12" t="s">
        <v>8315</v>
      </c>
      <c r="R2839" t="s">
        <v>8316</v>
      </c>
      <c r="S2839" s="15">
        <f t="shared" si="182"/>
        <v>42570.850381944445</v>
      </c>
      <c r="T2839" s="15">
        <f t="shared" si="183"/>
        <v>42615.850381944445</v>
      </c>
    </row>
    <row r="2840" spans="1:20" ht="48" x14ac:dyDescent="0.2">
      <c r="A2840">
        <v>2808</v>
      </c>
      <c r="B2840" s="3" t="s">
        <v>2808</v>
      </c>
      <c r="C2840" s="3" t="s">
        <v>6918</v>
      </c>
      <c r="D2840" s="6">
        <v>4500</v>
      </c>
      <c r="E2840" s="8">
        <v>4511</v>
      </c>
      <c r="F2840" t="s">
        <v>8218</v>
      </c>
      <c r="G2840" t="s">
        <v>8223</v>
      </c>
      <c r="H2840" t="s">
        <v>8245</v>
      </c>
      <c r="I2840">
        <v>1440274735</v>
      </c>
      <c r="J2840">
        <v>1437682735</v>
      </c>
      <c r="K2840" t="b">
        <v>0</v>
      </c>
      <c r="L2840">
        <v>69</v>
      </c>
      <c r="M2840" t="b">
        <v>1</v>
      </c>
      <c r="N2840" t="s">
        <v>8269</v>
      </c>
      <c r="O2840" s="17">
        <f t="shared" si="180"/>
        <v>100</v>
      </c>
      <c r="P2840">
        <f t="shared" si="181"/>
        <v>65.38</v>
      </c>
      <c r="Q2840" s="12" t="s">
        <v>8315</v>
      </c>
      <c r="R2840" t="s">
        <v>8316</v>
      </c>
      <c r="S2840" s="15">
        <f t="shared" si="182"/>
        <v>42208.84646990741</v>
      </c>
      <c r="T2840" s="15">
        <f t="shared" si="183"/>
        <v>42238.84646990741</v>
      </c>
    </row>
    <row r="2841" spans="1:20" ht="48" x14ac:dyDescent="0.2">
      <c r="A2841">
        <v>3674</v>
      </c>
      <c r="B2841" s="3" t="s">
        <v>3671</v>
      </c>
      <c r="C2841" s="3" t="s">
        <v>7784</v>
      </c>
      <c r="D2841" s="6">
        <v>4500</v>
      </c>
      <c r="E2841" s="8">
        <v>4500</v>
      </c>
      <c r="F2841" t="s">
        <v>8218</v>
      </c>
      <c r="G2841" t="s">
        <v>8235</v>
      </c>
      <c r="H2841" t="s">
        <v>8248</v>
      </c>
      <c r="I2841">
        <v>1472936229</v>
      </c>
      <c r="J2841">
        <v>1467752229</v>
      </c>
      <c r="K2841" t="b">
        <v>0</v>
      </c>
      <c r="L2841">
        <v>31</v>
      </c>
      <c r="M2841" t="b">
        <v>1</v>
      </c>
      <c r="N2841" t="s">
        <v>8269</v>
      </c>
      <c r="O2841" s="17">
        <f t="shared" si="180"/>
        <v>100</v>
      </c>
      <c r="P2841">
        <f t="shared" si="181"/>
        <v>145.16</v>
      </c>
      <c r="Q2841" s="12" t="s">
        <v>8315</v>
      </c>
      <c r="R2841" t="s">
        <v>8316</v>
      </c>
      <c r="S2841" s="15">
        <f t="shared" si="182"/>
        <v>42556.873020833329</v>
      </c>
      <c r="T2841" s="15">
        <f t="shared" si="183"/>
        <v>42616.873020833329</v>
      </c>
    </row>
    <row r="2842" spans="1:20" ht="48" x14ac:dyDescent="0.2">
      <c r="A2842">
        <v>3344</v>
      </c>
      <c r="B2842" s="3" t="s">
        <v>3344</v>
      </c>
      <c r="C2842" s="3" t="s">
        <v>7454</v>
      </c>
      <c r="D2842" s="6">
        <v>4500</v>
      </c>
      <c r="E2842" s="8">
        <v>4565</v>
      </c>
      <c r="F2842" t="s">
        <v>8218</v>
      </c>
      <c r="G2842" t="s">
        <v>8223</v>
      </c>
      <c r="H2842" t="s">
        <v>8245</v>
      </c>
      <c r="I2842">
        <v>1409374093</v>
      </c>
      <c r="J2842">
        <v>1406782093</v>
      </c>
      <c r="K2842" t="b">
        <v>0</v>
      </c>
      <c r="L2842">
        <v>40</v>
      </c>
      <c r="M2842" t="b">
        <v>1</v>
      </c>
      <c r="N2842" t="s">
        <v>8269</v>
      </c>
      <c r="O2842" s="17">
        <f t="shared" si="180"/>
        <v>101</v>
      </c>
      <c r="P2842">
        <f t="shared" si="181"/>
        <v>114.13</v>
      </c>
      <c r="Q2842" s="12" t="s">
        <v>8315</v>
      </c>
      <c r="R2842" t="s">
        <v>8316</v>
      </c>
      <c r="S2842" s="15">
        <f t="shared" si="182"/>
        <v>41851.200150462959</v>
      </c>
      <c r="T2842" s="15">
        <f t="shared" si="183"/>
        <v>41881.200150462959</v>
      </c>
    </row>
    <row r="2843" spans="1:20" ht="48" x14ac:dyDescent="0.2">
      <c r="A2843">
        <v>3160</v>
      </c>
      <c r="B2843" s="3" t="s">
        <v>3160</v>
      </c>
      <c r="C2843" s="3" t="s">
        <v>7270</v>
      </c>
      <c r="D2843" s="6">
        <v>4500</v>
      </c>
      <c r="E2843" s="8">
        <v>4569</v>
      </c>
      <c r="F2843" t="s">
        <v>8218</v>
      </c>
      <c r="G2843" t="s">
        <v>8223</v>
      </c>
      <c r="H2843" t="s">
        <v>8245</v>
      </c>
      <c r="I2843">
        <v>1407905940</v>
      </c>
      <c r="J2843">
        <v>1405923687</v>
      </c>
      <c r="K2843" t="b">
        <v>1</v>
      </c>
      <c r="L2843">
        <v>57</v>
      </c>
      <c r="M2843" t="b">
        <v>1</v>
      </c>
      <c r="N2843" t="s">
        <v>8269</v>
      </c>
      <c r="O2843" s="17">
        <f t="shared" si="180"/>
        <v>102</v>
      </c>
      <c r="P2843">
        <f t="shared" si="181"/>
        <v>80.16</v>
      </c>
      <c r="Q2843" s="12" t="s">
        <v>8315</v>
      </c>
      <c r="R2843" t="s">
        <v>8316</v>
      </c>
      <c r="S2843" s="15">
        <f t="shared" si="182"/>
        <v>41841.26489583333</v>
      </c>
      <c r="T2843" s="15">
        <f t="shared" si="183"/>
        <v>41864.207638888889</v>
      </c>
    </row>
    <row r="2844" spans="1:20" ht="32" x14ac:dyDescent="0.2">
      <c r="A2844">
        <v>3723</v>
      </c>
      <c r="B2844" s="3" t="s">
        <v>3720</v>
      </c>
      <c r="C2844" s="3" t="s">
        <v>7833</v>
      </c>
      <c r="D2844" s="6">
        <v>4500</v>
      </c>
      <c r="E2844" s="8">
        <v>4592</v>
      </c>
      <c r="F2844" t="s">
        <v>8218</v>
      </c>
      <c r="G2844" t="s">
        <v>8224</v>
      </c>
      <c r="H2844" t="s">
        <v>8246</v>
      </c>
      <c r="I2844">
        <v>1417374262</v>
      </c>
      <c r="J2844">
        <v>1414778662</v>
      </c>
      <c r="K2844" t="b">
        <v>0</v>
      </c>
      <c r="L2844">
        <v>63</v>
      </c>
      <c r="M2844" t="b">
        <v>1</v>
      </c>
      <c r="N2844" t="s">
        <v>8269</v>
      </c>
      <c r="O2844" s="17">
        <f t="shared" si="180"/>
        <v>102</v>
      </c>
      <c r="P2844">
        <f t="shared" si="181"/>
        <v>72.89</v>
      </c>
      <c r="Q2844" s="12" t="s">
        <v>8315</v>
      </c>
      <c r="R2844" t="s">
        <v>8316</v>
      </c>
      <c r="S2844" s="15">
        <f t="shared" si="182"/>
        <v>41943.753032407411</v>
      </c>
      <c r="T2844" s="15">
        <f t="shared" si="183"/>
        <v>41973.794699074075</v>
      </c>
    </row>
    <row r="2845" spans="1:20" ht="32" x14ac:dyDescent="0.2">
      <c r="A2845">
        <v>3217</v>
      </c>
      <c r="B2845" s="3" t="s">
        <v>3217</v>
      </c>
      <c r="C2845" s="3" t="s">
        <v>7327</v>
      </c>
      <c r="D2845" s="6">
        <v>4500</v>
      </c>
      <c r="E2845" s="8">
        <v>5221</v>
      </c>
      <c r="F2845" t="s">
        <v>8218</v>
      </c>
      <c r="G2845" t="s">
        <v>8223</v>
      </c>
      <c r="H2845" t="s">
        <v>8245</v>
      </c>
      <c r="I2845">
        <v>1478264784</v>
      </c>
      <c r="J2845">
        <v>1475672784</v>
      </c>
      <c r="K2845" t="b">
        <v>1</v>
      </c>
      <c r="L2845">
        <v>104</v>
      </c>
      <c r="M2845" t="b">
        <v>1</v>
      </c>
      <c r="N2845" t="s">
        <v>8269</v>
      </c>
      <c r="O2845" s="17">
        <f t="shared" si="180"/>
        <v>116</v>
      </c>
      <c r="P2845">
        <f t="shared" si="181"/>
        <v>50.2</v>
      </c>
      <c r="Q2845" s="12" t="s">
        <v>8315</v>
      </c>
      <c r="R2845" t="s">
        <v>8316</v>
      </c>
      <c r="S2845" s="15">
        <f t="shared" si="182"/>
        <v>42648.546111111107</v>
      </c>
      <c r="T2845" s="15">
        <f t="shared" si="183"/>
        <v>42678.546111111107</v>
      </c>
    </row>
    <row r="2846" spans="1:20" ht="48" x14ac:dyDescent="0.2">
      <c r="A2846">
        <v>3276</v>
      </c>
      <c r="B2846" s="3" t="s">
        <v>3276</v>
      </c>
      <c r="C2846" s="3" t="s">
        <v>7386</v>
      </c>
      <c r="D2846" s="6">
        <v>4500</v>
      </c>
      <c r="E2846" s="8">
        <v>5258</v>
      </c>
      <c r="F2846" t="s">
        <v>8218</v>
      </c>
      <c r="G2846" t="s">
        <v>8228</v>
      </c>
      <c r="H2846" t="s">
        <v>8250</v>
      </c>
      <c r="I2846">
        <v>1459483140</v>
      </c>
      <c r="J2846">
        <v>1456526879</v>
      </c>
      <c r="K2846" t="b">
        <v>1</v>
      </c>
      <c r="L2846">
        <v>100</v>
      </c>
      <c r="M2846" t="b">
        <v>1</v>
      </c>
      <c r="N2846" t="s">
        <v>8269</v>
      </c>
      <c r="O2846" s="17">
        <f t="shared" si="180"/>
        <v>117</v>
      </c>
      <c r="P2846">
        <f t="shared" si="181"/>
        <v>52.58</v>
      </c>
      <c r="Q2846" s="12" t="s">
        <v>8315</v>
      </c>
      <c r="R2846" t="s">
        <v>8316</v>
      </c>
      <c r="S2846" s="15">
        <f t="shared" si="182"/>
        <v>42426.949988425928</v>
      </c>
      <c r="T2846" s="15">
        <f t="shared" si="183"/>
        <v>42461.165972222225</v>
      </c>
    </row>
    <row r="2847" spans="1:20" ht="48" x14ac:dyDescent="0.2">
      <c r="A2847">
        <v>3293</v>
      </c>
      <c r="B2847" s="3" t="s">
        <v>3293</v>
      </c>
      <c r="C2847" s="3" t="s">
        <v>7403</v>
      </c>
      <c r="D2847" s="6">
        <v>4500</v>
      </c>
      <c r="E2847" s="8">
        <v>7670</v>
      </c>
      <c r="F2847" t="s">
        <v>8218</v>
      </c>
      <c r="G2847" t="s">
        <v>8227</v>
      </c>
      <c r="H2847" t="s">
        <v>8249</v>
      </c>
      <c r="I2847">
        <v>1488622352</v>
      </c>
      <c r="J2847">
        <v>1486030352</v>
      </c>
      <c r="K2847" t="b">
        <v>0</v>
      </c>
      <c r="L2847">
        <v>91</v>
      </c>
      <c r="M2847" t="b">
        <v>1</v>
      </c>
      <c r="N2847" t="s">
        <v>8269</v>
      </c>
      <c r="O2847" s="17">
        <f t="shared" si="180"/>
        <v>170</v>
      </c>
      <c r="P2847">
        <f t="shared" si="181"/>
        <v>84.29</v>
      </c>
      <c r="Q2847" s="12" t="s">
        <v>8315</v>
      </c>
      <c r="R2847" t="s">
        <v>8316</v>
      </c>
      <c r="S2847" s="15">
        <f t="shared" si="182"/>
        <v>42768.425370370373</v>
      </c>
      <c r="T2847" s="15">
        <f t="shared" si="183"/>
        <v>42798.425370370373</v>
      </c>
    </row>
    <row r="2848" spans="1:20" ht="48" x14ac:dyDescent="0.2">
      <c r="A2848">
        <v>3473</v>
      </c>
      <c r="B2848" s="3" t="s">
        <v>3472</v>
      </c>
      <c r="C2848" s="3" t="s">
        <v>7583</v>
      </c>
      <c r="D2848" s="6">
        <v>4900</v>
      </c>
      <c r="E2848" s="8">
        <v>4900</v>
      </c>
      <c r="F2848" t="s">
        <v>8218</v>
      </c>
      <c r="G2848" t="s">
        <v>8223</v>
      </c>
      <c r="H2848" t="s">
        <v>8245</v>
      </c>
      <c r="I2848">
        <v>1426883220</v>
      </c>
      <c r="J2848">
        <v>1425067296</v>
      </c>
      <c r="K2848" t="b">
        <v>0</v>
      </c>
      <c r="L2848">
        <v>33</v>
      </c>
      <c r="M2848" t="b">
        <v>1</v>
      </c>
      <c r="N2848" t="s">
        <v>8269</v>
      </c>
      <c r="O2848" s="17">
        <f t="shared" si="180"/>
        <v>100</v>
      </c>
      <c r="P2848">
        <f t="shared" si="181"/>
        <v>148.47999999999999</v>
      </c>
      <c r="Q2848" s="12" t="s">
        <v>8315</v>
      </c>
      <c r="R2848" t="s">
        <v>8316</v>
      </c>
      <c r="S2848" s="15">
        <f t="shared" si="182"/>
        <v>42062.834444444445</v>
      </c>
      <c r="T2848" s="15">
        <f t="shared" si="183"/>
        <v>42083.852083333331</v>
      </c>
    </row>
    <row r="2849" spans="1:20" ht="48" x14ac:dyDescent="0.2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 s="17">
        <f t="shared" si="180"/>
        <v>108</v>
      </c>
      <c r="P2849">
        <f t="shared" si="181"/>
        <v>74.239999999999995</v>
      </c>
      <c r="Q2849" s="12" t="s">
        <v>8315</v>
      </c>
      <c r="R2849" t="s">
        <v>8357</v>
      </c>
      <c r="S2849" s="15">
        <f t="shared" si="182"/>
        <v>41772.727893518517</v>
      </c>
      <c r="T2849" s="15">
        <f t="shared" si="183"/>
        <v>41802.727893518517</v>
      </c>
    </row>
    <row r="2850" spans="1:20" ht="32" x14ac:dyDescent="0.2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 s="17">
        <f t="shared" si="180"/>
        <v>108</v>
      </c>
      <c r="P2850">
        <f t="shared" si="181"/>
        <v>94.91</v>
      </c>
      <c r="Q2850" s="12" t="s">
        <v>8315</v>
      </c>
      <c r="R2850" t="s">
        <v>8357</v>
      </c>
      <c r="S2850" s="15">
        <f t="shared" si="182"/>
        <v>42656.005173611105</v>
      </c>
      <c r="T2850" s="15">
        <f t="shared" si="183"/>
        <v>42689.088888888888</v>
      </c>
    </row>
    <row r="2851" spans="1:20" ht="16" x14ac:dyDescent="0.2">
      <c r="A2851">
        <v>3285</v>
      </c>
      <c r="B2851" s="3" t="s">
        <v>3285</v>
      </c>
      <c r="C2851" s="3" t="s">
        <v>7395</v>
      </c>
      <c r="D2851" s="6">
        <v>4999</v>
      </c>
      <c r="E2851" s="8">
        <v>5604</v>
      </c>
      <c r="F2851" t="s">
        <v>8218</v>
      </c>
      <c r="G2851" t="s">
        <v>8223</v>
      </c>
      <c r="H2851" t="s">
        <v>8245</v>
      </c>
      <c r="I2851">
        <v>1488258000</v>
      </c>
      <c r="J2851">
        <v>1485556626</v>
      </c>
      <c r="K2851" t="b">
        <v>0</v>
      </c>
      <c r="L2851">
        <v>81</v>
      </c>
      <c r="M2851" t="b">
        <v>1</v>
      </c>
      <c r="N2851" t="s">
        <v>8269</v>
      </c>
      <c r="O2851" s="17">
        <f t="shared" si="180"/>
        <v>112</v>
      </c>
      <c r="P2851">
        <f t="shared" si="181"/>
        <v>69.19</v>
      </c>
      <c r="Q2851" s="12" t="s">
        <v>8315</v>
      </c>
      <c r="R2851" t="s">
        <v>8316</v>
      </c>
      <c r="S2851" s="15">
        <f t="shared" si="182"/>
        <v>42762.942430555559</v>
      </c>
      <c r="T2851" s="15">
        <f t="shared" si="183"/>
        <v>42794.208333333328</v>
      </c>
    </row>
    <row r="2852" spans="1:20" ht="48" x14ac:dyDescent="0.2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 s="17">
        <f t="shared" si="180"/>
        <v>109</v>
      </c>
      <c r="P2852">
        <f t="shared" si="181"/>
        <v>199.9</v>
      </c>
      <c r="Q2852" s="12" t="s">
        <v>8308</v>
      </c>
      <c r="R2852" t="s">
        <v>8309</v>
      </c>
      <c r="S2852" s="15">
        <f t="shared" si="182"/>
        <v>41878.627187500002</v>
      </c>
      <c r="T2852" s="15">
        <f t="shared" si="183"/>
        <v>41908.627187500002</v>
      </c>
    </row>
    <row r="2853" spans="1:20" ht="32" x14ac:dyDescent="0.2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 s="17">
        <f t="shared" si="180"/>
        <v>109</v>
      </c>
      <c r="P2853">
        <f t="shared" si="181"/>
        <v>66.349999999999994</v>
      </c>
      <c r="Q2853" s="12" t="s">
        <v>8308</v>
      </c>
      <c r="R2853" t="s">
        <v>8309</v>
      </c>
      <c r="S2853" s="15">
        <f t="shared" si="182"/>
        <v>42229.820173611108</v>
      </c>
      <c r="T2853" s="15">
        <f t="shared" si="183"/>
        <v>42262.818750000006</v>
      </c>
    </row>
    <row r="2854" spans="1:20" ht="48" x14ac:dyDescent="0.2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 s="17">
        <f t="shared" si="180"/>
        <v>109</v>
      </c>
      <c r="P2854">
        <f t="shared" si="181"/>
        <v>121.28</v>
      </c>
      <c r="Q2854" s="12" t="s">
        <v>8308</v>
      </c>
      <c r="R2854" t="s">
        <v>8313</v>
      </c>
      <c r="S2854" s="15">
        <f t="shared" si="182"/>
        <v>41313.816249999996</v>
      </c>
      <c r="T2854" s="15">
        <f t="shared" si="183"/>
        <v>41358.774583333332</v>
      </c>
    </row>
    <row r="2855" spans="1:20" ht="32" x14ac:dyDescent="0.2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 s="17">
        <f t="shared" si="180"/>
        <v>109</v>
      </c>
      <c r="P2855">
        <f t="shared" si="181"/>
        <v>56.34</v>
      </c>
      <c r="Q2855" s="12" t="s">
        <v>8308</v>
      </c>
      <c r="R2855" t="s">
        <v>8313</v>
      </c>
      <c r="S2855" s="15">
        <f t="shared" si="182"/>
        <v>41709.463518518518</v>
      </c>
      <c r="T2855" s="15">
        <f t="shared" si="183"/>
        <v>41768.875</v>
      </c>
    </row>
    <row r="2856" spans="1:20" ht="48" x14ac:dyDescent="0.2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 s="17">
        <f t="shared" si="180"/>
        <v>109</v>
      </c>
      <c r="P2856">
        <f t="shared" si="181"/>
        <v>103.52</v>
      </c>
      <c r="Q2856" s="12" t="s">
        <v>8308</v>
      </c>
      <c r="R2856" t="s">
        <v>8313</v>
      </c>
      <c r="S2856" s="15">
        <f t="shared" si="182"/>
        <v>42297.791886574079</v>
      </c>
      <c r="T2856" s="15">
        <f t="shared" si="183"/>
        <v>42327.833553240736</v>
      </c>
    </row>
    <row r="2857" spans="1:20" ht="48" x14ac:dyDescent="0.2">
      <c r="A2857">
        <v>3856</v>
      </c>
      <c r="B2857" s="3" t="s">
        <v>3853</v>
      </c>
      <c r="C2857" s="3" t="s">
        <v>7965</v>
      </c>
      <c r="D2857" s="6">
        <v>5000</v>
      </c>
      <c r="E2857" s="8">
        <v>1</v>
      </c>
      <c r="F2857" t="s">
        <v>8220</v>
      </c>
      <c r="G2857" t="s">
        <v>8223</v>
      </c>
      <c r="H2857" t="s">
        <v>8245</v>
      </c>
      <c r="I2857">
        <v>1425833403</v>
      </c>
      <c r="J2857">
        <v>1423245003</v>
      </c>
      <c r="K2857" t="b">
        <v>0</v>
      </c>
      <c r="L2857">
        <v>1</v>
      </c>
      <c r="M2857" t="b">
        <v>0</v>
      </c>
      <c r="N2857" t="s">
        <v>8269</v>
      </c>
      <c r="O2857" s="17">
        <f t="shared" si="180"/>
        <v>0</v>
      </c>
      <c r="P2857">
        <f t="shared" si="181"/>
        <v>1</v>
      </c>
      <c r="Q2857" s="12" t="s">
        <v>8315</v>
      </c>
      <c r="R2857" t="s">
        <v>8316</v>
      </c>
      <c r="S2857" s="15">
        <f t="shared" si="182"/>
        <v>42041.743090277778</v>
      </c>
      <c r="T2857" s="15">
        <f t="shared" si="183"/>
        <v>42071.701423611114</v>
      </c>
    </row>
    <row r="2858" spans="1:20" ht="32" x14ac:dyDescent="0.2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 s="17">
        <f t="shared" si="180"/>
        <v>109</v>
      </c>
      <c r="P2858">
        <f t="shared" si="181"/>
        <v>54.69</v>
      </c>
      <c r="Q2858" s="12" t="s">
        <v>8320</v>
      </c>
      <c r="R2858" t="s">
        <v>8321</v>
      </c>
      <c r="S2858" s="15">
        <f t="shared" si="182"/>
        <v>42184.816539351858</v>
      </c>
      <c r="T2858" s="15">
        <f t="shared" si="183"/>
        <v>42215.165972222225</v>
      </c>
    </row>
    <row r="2859" spans="1:20" ht="48" x14ac:dyDescent="0.2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 s="17">
        <f t="shared" si="180"/>
        <v>109</v>
      </c>
      <c r="P2859">
        <f t="shared" si="181"/>
        <v>132.86000000000001</v>
      </c>
      <c r="Q2859" s="12" t="s">
        <v>8323</v>
      </c>
      <c r="R2859" t="s">
        <v>8324</v>
      </c>
      <c r="S2859" s="15">
        <f t="shared" si="182"/>
        <v>41277.186111111114</v>
      </c>
      <c r="T2859" s="15">
        <f t="shared" si="183"/>
        <v>41295.332638888889</v>
      </c>
    </row>
    <row r="2860" spans="1:20" ht="32" x14ac:dyDescent="0.2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 s="17">
        <f t="shared" si="180"/>
        <v>109</v>
      </c>
      <c r="P2860">
        <f t="shared" si="181"/>
        <v>31.07</v>
      </c>
      <c r="Q2860" s="12" t="s">
        <v>8323</v>
      </c>
      <c r="R2860" t="s">
        <v>8324</v>
      </c>
      <c r="S2860" s="15">
        <f t="shared" si="182"/>
        <v>41619.998310185183</v>
      </c>
      <c r="T2860" s="15">
        <f t="shared" si="183"/>
        <v>41629.197222222225</v>
      </c>
    </row>
    <row r="2861" spans="1:20" ht="48" x14ac:dyDescent="0.2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 s="17">
        <f t="shared" si="180"/>
        <v>109</v>
      </c>
      <c r="P2861">
        <f t="shared" si="181"/>
        <v>89.24</v>
      </c>
      <c r="Q2861" s="12" t="s">
        <v>8336</v>
      </c>
      <c r="R2861" t="s">
        <v>8337</v>
      </c>
      <c r="S2861" s="15">
        <f t="shared" si="182"/>
        <v>42419.603703703702</v>
      </c>
      <c r="T2861" s="15">
        <f t="shared" si="183"/>
        <v>42449.562037037031</v>
      </c>
    </row>
    <row r="2862" spans="1:20" ht="48" x14ac:dyDescent="0.2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 s="17">
        <f t="shared" si="180"/>
        <v>109</v>
      </c>
      <c r="P2862">
        <f t="shared" si="181"/>
        <v>99.16</v>
      </c>
      <c r="Q2862" s="12" t="s">
        <v>8323</v>
      </c>
      <c r="R2862" t="s">
        <v>8324</v>
      </c>
      <c r="S2862" s="15">
        <f t="shared" si="182"/>
        <v>42445.823055555549</v>
      </c>
      <c r="T2862" s="15">
        <f t="shared" si="183"/>
        <v>42476</v>
      </c>
    </row>
    <row r="2863" spans="1:20" ht="32" x14ac:dyDescent="0.2">
      <c r="A2863">
        <v>3926</v>
      </c>
      <c r="B2863" s="3" t="s">
        <v>3923</v>
      </c>
      <c r="C2863" s="3" t="s">
        <v>8034</v>
      </c>
      <c r="D2863" s="6">
        <v>5000</v>
      </c>
      <c r="E2863" s="8">
        <v>15</v>
      </c>
      <c r="F2863" t="s">
        <v>8220</v>
      </c>
      <c r="G2863" t="s">
        <v>8225</v>
      </c>
      <c r="H2863" t="s">
        <v>8247</v>
      </c>
      <c r="I2863">
        <v>1419645748</v>
      </c>
      <c r="J2863">
        <v>1417053748</v>
      </c>
      <c r="K2863" t="b">
        <v>0</v>
      </c>
      <c r="L2863">
        <v>1</v>
      </c>
      <c r="M2863" t="b">
        <v>0</v>
      </c>
      <c r="N2863" t="s">
        <v>8269</v>
      </c>
      <c r="O2863" s="17">
        <f t="shared" si="180"/>
        <v>0</v>
      </c>
      <c r="P2863">
        <f t="shared" si="181"/>
        <v>15</v>
      </c>
      <c r="Q2863" s="12" t="s">
        <v>8315</v>
      </c>
      <c r="R2863" t="s">
        <v>8316</v>
      </c>
      <c r="S2863" s="15">
        <f t="shared" si="182"/>
        <v>41970.085046296299</v>
      </c>
      <c r="T2863" s="15">
        <f t="shared" si="183"/>
        <v>42000.085046296299</v>
      </c>
    </row>
    <row r="2864" spans="1:20" ht="32" x14ac:dyDescent="0.2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 s="17">
        <f t="shared" si="180"/>
        <v>109</v>
      </c>
      <c r="P2864">
        <f t="shared" si="181"/>
        <v>43.64</v>
      </c>
      <c r="Q2864" s="12" t="s">
        <v>8320</v>
      </c>
      <c r="R2864" t="s">
        <v>8321</v>
      </c>
      <c r="S2864" s="15">
        <f t="shared" si="182"/>
        <v>41464.934386574074</v>
      </c>
      <c r="T2864" s="15">
        <f t="shared" si="183"/>
        <v>41524.934386574074</v>
      </c>
    </row>
    <row r="2865" spans="1:20" ht="48" x14ac:dyDescent="0.2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 s="17">
        <f t="shared" si="180"/>
        <v>109</v>
      </c>
      <c r="P2865">
        <f t="shared" si="181"/>
        <v>160.79</v>
      </c>
      <c r="Q2865" s="12" t="s">
        <v>8323</v>
      </c>
      <c r="R2865" t="s">
        <v>8324</v>
      </c>
      <c r="S2865" s="15">
        <f t="shared" si="182"/>
        <v>42087.803310185183</v>
      </c>
      <c r="T2865" s="15">
        <f t="shared" si="183"/>
        <v>42121.716666666667</v>
      </c>
    </row>
    <row r="2866" spans="1:20" ht="48" x14ac:dyDescent="0.2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 s="17">
        <f t="shared" si="180"/>
        <v>109</v>
      </c>
      <c r="P2866">
        <f t="shared" si="181"/>
        <v>24.15</v>
      </c>
      <c r="Q2866" s="12" t="s">
        <v>8323</v>
      </c>
      <c r="R2866" t="s">
        <v>8324</v>
      </c>
      <c r="S2866" s="15">
        <f t="shared" si="182"/>
        <v>42065.053368055553</v>
      </c>
      <c r="T2866" s="15">
        <f t="shared" si="183"/>
        <v>42125.011701388896</v>
      </c>
    </row>
    <row r="2867" spans="1:20" ht="32" x14ac:dyDescent="0.2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 s="17">
        <f t="shared" si="180"/>
        <v>109</v>
      </c>
      <c r="P2867">
        <f t="shared" si="181"/>
        <v>28.94</v>
      </c>
      <c r="Q2867" s="12" t="s">
        <v>8320</v>
      </c>
      <c r="R2867" t="s">
        <v>8340</v>
      </c>
      <c r="S2867" s="15">
        <f t="shared" si="182"/>
        <v>41344.662858796299</v>
      </c>
      <c r="T2867" s="15">
        <f t="shared" si="183"/>
        <v>41374.662858796299</v>
      </c>
    </row>
    <row r="2868" spans="1:20" ht="48" x14ac:dyDescent="0.2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 s="17">
        <f t="shared" si="180"/>
        <v>109</v>
      </c>
      <c r="P2868">
        <f t="shared" si="181"/>
        <v>159.24</v>
      </c>
      <c r="Q2868" s="12" t="s">
        <v>8336</v>
      </c>
      <c r="R2868" t="s">
        <v>8337</v>
      </c>
      <c r="S2868" s="15">
        <f t="shared" si="182"/>
        <v>42619.466342592597</v>
      </c>
      <c r="T2868" s="15">
        <f t="shared" si="183"/>
        <v>42649.583333333328</v>
      </c>
    </row>
    <row r="2869" spans="1:20" ht="32" x14ac:dyDescent="0.2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17">
        <f t="shared" si="180"/>
        <v>109</v>
      </c>
      <c r="P2869">
        <f t="shared" si="181"/>
        <v>86.44</v>
      </c>
      <c r="Q2869" s="12" t="s">
        <v>8323</v>
      </c>
      <c r="R2869" t="s">
        <v>8345</v>
      </c>
      <c r="S2869" s="15">
        <f t="shared" si="182"/>
        <v>42783.815289351856</v>
      </c>
      <c r="T2869" s="15">
        <f t="shared" si="183"/>
        <v>42811.773622685185</v>
      </c>
    </row>
    <row r="2870" spans="1:20" ht="48" x14ac:dyDescent="0.2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 s="17">
        <f t="shared" si="180"/>
        <v>109</v>
      </c>
      <c r="P2870">
        <f t="shared" si="181"/>
        <v>63.97</v>
      </c>
      <c r="Q2870" s="12" t="s">
        <v>8336</v>
      </c>
      <c r="R2870" t="s">
        <v>8337</v>
      </c>
      <c r="S2870" s="15">
        <f t="shared" si="182"/>
        <v>42710.876967592587</v>
      </c>
      <c r="T2870" s="15">
        <f t="shared" si="183"/>
        <v>42742.875</v>
      </c>
    </row>
    <row r="2871" spans="1:20" ht="48" x14ac:dyDescent="0.2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 s="17">
        <f t="shared" si="180"/>
        <v>109</v>
      </c>
      <c r="P2871">
        <f t="shared" si="181"/>
        <v>75.38</v>
      </c>
      <c r="Q2871" s="12" t="s">
        <v>8323</v>
      </c>
      <c r="R2871" t="s">
        <v>8324</v>
      </c>
      <c r="S2871" s="15">
        <f t="shared" si="182"/>
        <v>41382.096180555556</v>
      </c>
      <c r="T2871" s="15">
        <f t="shared" si="183"/>
        <v>41401.207638888889</v>
      </c>
    </row>
    <row r="2872" spans="1:20" ht="48" x14ac:dyDescent="0.2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 s="17">
        <f t="shared" si="180"/>
        <v>109</v>
      </c>
      <c r="P2872">
        <f t="shared" si="181"/>
        <v>40.549999999999997</v>
      </c>
      <c r="Q2872" s="12" t="s">
        <v>8323</v>
      </c>
      <c r="R2872" t="s">
        <v>8324</v>
      </c>
      <c r="S2872" s="15">
        <f t="shared" si="182"/>
        <v>40833.200474537036</v>
      </c>
      <c r="T2872" s="15">
        <f t="shared" si="183"/>
        <v>40893.242141203707</v>
      </c>
    </row>
    <row r="2873" spans="1:20" ht="48" x14ac:dyDescent="0.2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 s="17">
        <f t="shared" si="180"/>
        <v>109</v>
      </c>
      <c r="P2873">
        <f t="shared" si="181"/>
        <v>50.63</v>
      </c>
      <c r="Q2873" s="12" t="s">
        <v>8323</v>
      </c>
      <c r="R2873" t="s">
        <v>8327</v>
      </c>
      <c r="S2873" s="15">
        <f t="shared" si="182"/>
        <v>41160.871886574074</v>
      </c>
      <c r="T2873" s="15">
        <f t="shared" si="183"/>
        <v>41188.415972222225</v>
      </c>
    </row>
    <row r="2874" spans="1:20" ht="48" x14ac:dyDescent="0.2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 s="17">
        <f t="shared" si="180"/>
        <v>109</v>
      </c>
      <c r="P2874">
        <f t="shared" si="181"/>
        <v>68.48</v>
      </c>
      <c r="Q2874" s="12" t="s">
        <v>8323</v>
      </c>
      <c r="R2874" t="s">
        <v>8327</v>
      </c>
      <c r="S2874" s="15">
        <f t="shared" si="182"/>
        <v>40850.111064814817</v>
      </c>
      <c r="T2874" s="15">
        <f t="shared" si="183"/>
        <v>40890.152731481481</v>
      </c>
    </row>
    <row r="2875" spans="1:20" ht="48" x14ac:dyDescent="0.2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 s="17">
        <f t="shared" si="180"/>
        <v>109</v>
      </c>
      <c r="P2875">
        <f t="shared" si="181"/>
        <v>61.04</v>
      </c>
      <c r="Q2875" s="12" t="s">
        <v>8323</v>
      </c>
      <c r="R2875" t="s">
        <v>8327</v>
      </c>
      <c r="S2875" s="15">
        <f t="shared" si="182"/>
        <v>41696.817129629628</v>
      </c>
      <c r="T2875" s="15">
        <f t="shared" si="183"/>
        <v>41731.775462962964</v>
      </c>
    </row>
    <row r="2876" spans="1:20" ht="48" x14ac:dyDescent="0.2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 s="17">
        <f t="shared" si="180"/>
        <v>109</v>
      </c>
      <c r="P2876">
        <f t="shared" si="181"/>
        <v>53.41</v>
      </c>
      <c r="Q2876" s="12" t="s">
        <v>8334</v>
      </c>
      <c r="R2876" t="s">
        <v>8350</v>
      </c>
      <c r="S2876" s="15">
        <f t="shared" si="182"/>
        <v>42485.754525462966</v>
      </c>
      <c r="T2876" s="15">
        <f t="shared" si="183"/>
        <v>42515.754525462966</v>
      </c>
    </row>
    <row r="2877" spans="1:20" ht="48" x14ac:dyDescent="0.2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 s="17">
        <f t="shared" si="180"/>
        <v>109</v>
      </c>
      <c r="P2877">
        <f t="shared" si="181"/>
        <v>103.68</v>
      </c>
      <c r="Q2877" s="12" t="s">
        <v>8323</v>
      </c>
      <c r="R2877" t="s">
        <v>8352</v>
      </c>
      <c r="S2877" s="15">
        <f t="shared" si="182"/>
        <v>42269.967835648145</v>
      </c>
      <c r="T2877" s="15">
        <f t="shared" si="183"/>
        <v>42290.967835648145</v>
      </c>
    </row>
    <row r="2878" spans="1:20" ht="32" x14ac:dyDescent="0.2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 s="17">
        <f t="shared" si="180"/>
        <v>109</v>
      </c>
      <c r="P2878">
        <f t="shared" si="181"/>
        <v>75.61</v>
      </c>
      <c r="Q2878" s="12" t="s">
        <v>8323</v>
      </c>
      <c r="R2878" t="s">
        <v>8352</v>
      </c>
      <c r="S2878" s="15">
        <f t="shared" si="182"/>
        <v>42093.860023148154</v>
      </c>
      <c r="T2878" s="15">
        <f t="shared" si="183"/>
        <v>42125.582638888889</v>
      </c>
    </row>
    <row r="2879" spans="1:20" ht="48" x14ac:dyDescent="0.2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 s="17">
        <f t="shared" si="180"/>
        <v>109</v>
      </c>
      <c r="P2879">
        <f t="shared" si="181"/>
        <v>94.64</v>
      </c>
      <c r="Q2879" s="12" t="s">
        <v>8315</v>
      </c>
      <c r="R2879" t="s">
        <v>8355</v>
      </c>
      <c r="S2879" s="15">
        <f t="shared" si="182"/>
        <v>42418.031180555554</v>
      </c>
      <c r="T2879" s="15">
        <f t="shared" si="183"/>
        <v>42477.989513888882</v>
      </c>
    </row>
    <row r="2880" spans="1:20" ht="48" x14ac:dyDescent="0.2">
      <c r="A2880">
        <v>3939</v>
      </c>
      <c r="B2880" s="3" t="s">
        <v>3936</v>
      </c>
      <c r="C2880" s="3" t="s">
        <v>8047</v>
      </c>
      <c r="D2880" s="6">
        <v>5000</v>
      </c>
      <c r="E2880" s="8">
        <v>5</v>
      </c>
      <c r="F2880" t="s">
        <v>8220</v>
      </c>
      <c r="G2880" t="s">
        <v>8225</v>
      </c>
      <c r="H2880" t="s">
        <v>8247</v>
      </c>
      <c r="I2880">
        <v>1412656200</v>
      </c>
      <c r="J2880">
        <v>1412328979</v>
      </c>
      <c r="K2880" t="b">
        <v>0</v>
      </c>
      <c r="L2880">
        <v>1</v>
      </c>
      <c r="M2880" t="b">
        <v>0</v>
      </c>
      <c r="N2880" t="s">
        <v>8269</v>
      </c>
      <c r="O2880" s="17">
        <f t="shared" si="180"/>
        <v>0</v>
      </c>
      <c r="P2880">
        <f t="shared" si="181"/>
        <v>5</v>
      </c>
      <c r="Q2880" s="12" t="s">
        <v>8315</v>
      </c>
      <c r="R2880" t="s">
        <v>8316</v>
      </c>
      <c r="S2880" s="15">
        <f t="shared" si="182"/>
        <v>41915.400219907409</v>
      </c>
      <c r="T2880" s="15">
        <f t="shared" si="183"/>
        <v>41919.1875</v>
      </c>
    </row>
    <row r="2881" spans="1:20" ht="48" x14ac:dyDescent="0.2">
      <c r="A2881">
        <v>3940</v>
      </c>
      <c r="B2881" s="3" t="s">
        <v>3937</v>
      </c>
      <c r="C2881" s="3" t="s">
        <v>8048</v>
      </c>
      <c r="D2881" s="6">
        <v>5000</v>
      </c>
      <c r="E2881" s="8">
        <v>11</v>
      </c>
      <c r="F2881" t="s">
        <v>8220</v>
      </c>
      <c r="G2881" t="s">
        <v>8223</v>
      </c>
      <c r="H2881" t="s">
        <v>8245</v>
      </c>
      <c r="I2881">
        <v>1420199351</v>
      </c>
      <c r="J2881">
        <v>1416311351</v>
      </c>
      <c r="K2881" t="b">
        <v>0</v>
      </c>
      <c r="L2881">
        <v>2</v>
      </c>
      <c r="M2881" t="b">
        <v>0</v>
      </c>
      <c r="N2881" t="s">
        <v>8269</v>
      </c>
      <c r="O2881" s="17">
        <f t="shared" si="180"/>
        <v>0</v>
      </c>
      <c r="P2881">
        <f t="shared" si="181"/>
        <v>5.5</v>
      </c>
      <c r="Q2881" s="12" t="s">
        <v>8315</v>
      </c>
      <c r="R2881" t="s">
        <v>8316</v>
      </c>
      <c r="S2881" s="15">
        <f t="shared" si="182"/>
        <v>41961.492488425924</v>
      </c>
      <c r="T2881" s="15">
        <f t="shared" si="183"/>
        <v>42006.492488425924</v>
      </c>
    </row>
    <row r="2882" spans="1:20" ht="32" x14ac:dyDescent="0.2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 s="17">
        <f t="shared" si="180"/>
        <v>109</v>
      </c>
      <c r="P2882">
        <f t="shared" si="181"/>
        <v>73.03</v>
      </c>
      <c r="Q2882" s="12" t="s">
        <v>8315</v>
      </c>
      <c r="R2882" t="s">
        <v>8355</v>
      </c>
      <c r="S2882" s="15">
        <f t="shared" si="182"/>
        <v>41239.83625</v>
      </c>
      <c r="T2882" s="15">
        <f t="shared" si="183"/>
        <v>41269.83625</v>
      </c>
    </row>
    <row r="2883" spans="1:20" ht="32" x14ac:dyDescent="0.2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 s="17">
        <f t="shared" si="180"/>
        <v>109</v>
      </c>
      <c r="P2883">
        <f t="shared" si="181"/>
        <v>88.59</v>
      </c>
      <c r="Q2883" s="12" t="s">
        <v>8315</v>
      </c>
      <c r="R2883" t="s">
        <v>8355</v>
      </c>
      <c r="S2883" s="15">
        <f t="shared" si="182"/>
        <v>41368.560289351852</v>
      </c>
      <c r="T2883" s="15">
        <f t="shared" si="183"/>
        <v>41398.560289351852</v>
      </c>
    </row>
    <row r="2884" spans="1:20" ht="48" x14ac:dyDescent="0.2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 s="17">
        <f t="shared" si="180"/>
        <v>109</v>
      </c>
      <c r="P2884">
        <f t="shared" si="181"/>
        <v>92.13</v>
      </c>
      <c r="Q2884" s="12" t="s">
        <v>8315</v>
      </c>
      <c r="R2884" t="s">
        <v>8355</v>
      </c>
      <c r="S2884" s="15">
        <f t="shared" si="182"/>
        <v>41610.794421296298</v>
      </c>
      <c r="T2884" s="15">
        <f t="shared" si="183"/>
        <v>41637.332638888889</v>
      </c>
    </row>
    <row r="2885" spans="1:20" ht="48" x14ac:dyDescent="0.2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 s="17">
        <f t="shared" si="180"/>
        <v>109</v>
      </c>
      <c r="P2885">
        <f t="shared" si="181"/>
        <v>84.11</v>
      </c>
      <c r="Q2885" s="12" t="s">
        <v>8315</v>
      </c>
      <c r="R2885" t="s">
        <v>8355</v>
      </c>
      <c r="S2885" s="15">
        <f t="shared" si="182"/>
        <v>42387.7268287037</v>
      </c>
      <c r="T2885" s="15">
        <f t="shared" si="183"/>
        <v>42402.7268287037</v>
      </c>
    </row>
    <row r="2886" spans="1:20" ht="48" x14ac:dyDescent="0.2">
      <c r="A2886">
        <v>3944</v>
      </c>
      <c r="B2886" s="3" t="s">
        <v>3941</v>
      </c>
      <c r="C2886" s="3" t="s">
        <v>8052</v>
      </c>
      <c r="D2886" s="6">
        <v>5000</v>
      </c>
      <c r="E2886" s="8">
        <v>0</v>
      </c>
      <c r="F2886" t="s">
        <v>8220</v>
      </c>
      <c r="G2886" t="s">
        <v>8223</v>
      </c>
      <c r="H2886" t="s">
        <v>8245</v>
      </c>
      <c r="I2886">
        <v>1440690875</v>
      </c>
      <c r="J2886">
        <v>1438098875</v>
      </c>
      <c r="K2886" t="b">
        <v>0</v>
      </c>
      <c r="L2886">
        <v>0</v>
      </c>
      <c r="M2886" t="b">
        <v>0</v>
      </c>
      <c r="N2886" t="s">
        <v>8269</v>
      </c>
      <c r="O2886" s="17">
        <f t="shared" si="180"/>
        <v>0</v>
      </c>
      <c r="P2886">
        <f t="shared" si="181"/>
        <v>0</v>
      </c>
      <c r="Q2886" s="12" t="s">
        <v>8315</v>
      </c>
      <c r="R2886" t="s">
        <v>8316</v>
      </c>
      <c r="S2886" s="15">
        <f t="shared" si="182"/>
        <v>42213.662905092591</v>
      </c>
      <c r="T2886" s="15">
        <f t="shared" si="183"/>
        <v>42243.662905092591</v>
      </c>
    </row>
    <row r="2887" spans="1:20" ht="48" x14ac:dyDescent="0.2">
      <c r="A2887">
        <v>3961</v>
      </c>
      <c r="B2887" s="3" t="s">
        <v>3958</v>
      </c>
      <c r="C2887" s="3" t="s">
        <v>8068</v>
      </c>
      <c r="D2887" s="6">
        <v>5000</v>
      </c>
      <c r="E2887" s="8">
        <v>21</v>
      </c>
      <c r="F2887" t="s">
        <v>8220</v>
      </c>
      <c r="G2887" t="s">
        <v>8224</v>
      </c>
      <c r="H2887" t="s">
        <v>8246</v>
      </c>
      <c r="I2887">
        <v>1399584210</v>
      </c>
      <c r="J2887">
        <v>1397683410</v>
      </c>
      <c r="K2887" t="b">
        <v>0</v>
      </c>
      <c r="L2887">
        <v>2</v>
      </c>
      <c r="M2887" t="b">
        <v>0</v>
      </c>
      <c r="N2887" t="s">
        <v>8269</v>
      </c>
      <c r="O2887" s="17">
        <f t="shared" si="180"/>
        <v>0</v>
      </c>
      <c r="P2887">
        <f t="shared" si="181"/>
        <v>10.5</v>
      </c>
      <c r="Q2887" s="12" t="s">
        <v>8315</v>
      </c>
      <c r="R2887" t="s">
        <v>8316</v>
      </c>
      <c r="S2887" s="15">
        <f t="shared" si="182"/>
        <v>41745.891319444447</v>
      </c>
      <c r="T2887" s="15">
        <f t="shared" si="183"/>
        <v>41767.891319444447</v>
      </c>
    </row>
    <row r="2888" spans="1:20" ht="48" x14ac:dyDescent="0.2">
      <c r="A2888">
        <v>4031</v>
      </c>
      <c r="B2888" s="3" t="s">
        <v>4027</v>
      </c>
      <c r="C2888" s="3" t="s">
        <v>8136</v>
      </c>
      <c r="D2888" s="6">
        <v>5000</v>
      </c>
      <c r="E2888" s="8">
        <v>0</v>
      </c>
      <c r="F2888" t="s">
        <v>8220</v>
      </c>
      <c r="G2888" t="s">
        <v>8223</v>
      </c>
      <c r="H2888" t="s">
        <v>8245</v>
      </c>
      <c r="I2888">
        <v>1418914964</v>
      </c>
      <c r="J2888">
        <v>1414591364</v>
      </c>
      <c r="K2888" t="b">
        <v>0</v>
      </c>
      <c r="L2888">
        <v>0</v>
      </c>
      <c r="M2888" t="b">
        <v>0</v>
      </c>
      <c r="N2888" t="s">
        <v>8269</v>
      </c>
      <c r="O2888" s="17">
        <f t="shared" si="180"/>
        <v>0</v>
      </c>
      <c r="P2888">
        <f t="shared" si="181"/>
        <v>0</v>
      </c>
      <c r="Q2888" s="12" t="s">
        <v>8315</v>
      </c>
      <c r="R2888" t="s">
        <v>8316</v>
      </c>
      <c r="S2888" s="15">
        <f t="shared" si="182"/>
        <v>41941.585231481484</v>
      </c>
      <c r="T2888" s="15">
        <f t="shared" si="183"/>
        <v>41991.626898148148</v>
      </c>
    </row>
    <row r="2889" spans="1:20" ht="32" x14ac:dyDescent="0.2">
      <c r="A2889">
        <v>4041</v>
      </c>
      <c r="B2889" s="3" t="s">
        <v>4037</v>
      </c>
      <c r="C2889" s="3" t="s">
        <v>8145</v>
      </c>
      <c r="D2889" s="6">
        <v>5000</v>
      </c>
      <c r="E2889" s="8">
        <v>21</v>
      </c>
      <c r="F2889" t="s">
        <v>8220</v>
      </c>
      <c r="G2889" t="s">
        <v>8224</v>
      </c>
      <c r="H2889" t="s">
        <v>8246</v>
      </c>
      <c r="I2889">
        <v>1473160954</v>
      </c>
      <c r="J2889">
        <v>1467976954</v>
      </c>
      <c r="K2889" t="b">
        <v>0</v>
      </c>
      <c r="L2889">
        <v>2</v>
      </c>
      <c r="M2889" t="b">
        <v>0</v>
      </c>
      <c r="N2889" t="s">
        <v>8269</v>
      </c>
      <c r="O2889" s="17">
        <f t="shared" si="180"/>
        <v>0</v>
      </c>
      <c r="P2889">
        <f t="shared" si="181"/>
        <v>10.5</v>
      </c>
      <c r="Q2889" s="12" t="s">
        <v>8315</v>
      </c>
      <c r="R2889" t="s">
        <v>8316</v>
      </c>
      <c r="S2889" s="15">
        <f t="shared" si="182"/>
        <v>42559.474004629628</v>
      </c>
      <c r="T2889" s="15">
        <f t="shared" si="183"/>
        <v>42619.474004629628</v>
      </c>
    </row>
    <row r="2890" spans="1:20" ht="48" x14ac:dyDescent="0.2">
      <c r="A2890">
        <v>4045</v>
      </c>
      <c r="B2890" s="3" t="s">
        <v>4041</v>
      </c>
      <c r="C2890" s="3" t="s">
        <v>8149</v>
      </c>
      <c r="D2890" s="6">
        <v>5000</v>
      </c>
      <c r="E2890" s="8">
        <v>1</v>
      </c>
      <c r="F2890" t="s">
        <v>8220</v>
      </c>
      <c r="G2890" t="s">
        <v>8225</v>
      </c>
      <c r="H2890" t="s">
        <v>8247</v>
      </c>
      <c r="I2890">
        <v>1408596589</v>
      </c>
      <c r="J2890">
        <v>1406004589</v>
      </c>
      <c r="K2890" t="b">
        <v>0</v>
      </c>
      <c r="L2890">
        <v>1</v>
      </c>
      <c r="M2890" t="b">
        <v>0</v>
      </c>
      <c r="N2890" t="s">
        <v>8269</v>
      </c>
      <c r="O2890" s="17">
        <f t="shared" si="180"/>
        <v>0</v>
      </c>
      <c r="P2890">
        <f t="shared" si="181"/>
        <v>1</v>
      </c>
      <c r="Q2890" s="12" t="s">
        <v>8315</v>
      </c>
      <c r="R2890" t="s">
        <v>8316</v>
      </c>
      <c r="S2890" s="15">
        <f t="shared" si="182"/>
        <v>41842.201261574075</v>
      </c>
      <c r="T2890" s="15">
        <f t="shared" si="183"/>
        <v>41872.201261574075</v>
      </c>
    </row>
    <row r="2891" spans="1:20" ht="48" x14ac:dyDescent="0.2">
      <c r="A2891">
        <v>2866</v>
      </c>
      <c r="B2891" s="3" t="s">
        <v>2866</v>
      </c>
      <c r="C2891" s="3" t="s">
        <v>6976</v>
      </c>
      <c r="D2891" s="6">
        <v>5000</v>
      </c>
      <c r="E2891" s="8">
        <v>45</v>
      </c>
      <c r="F2891" t="s">
        <v>8220</v>
      </c>
      <c r="G2891" t="s">
        <v>8223</v>
      </c>
      <c r="H2891" t="s">
        <v>8245</v>
      </c>
      <c r="I2891">
        <v>1476482400</v>
      </c>
      <c r="J2891">
        <v>1473893721</v>
      </c>
      <c r="K2891" t="b">
        <v>0</v>
      </c>
      <c r="L2891">
        <v>2</v>
      </c>
      <c r="M2891" t="b">
        <v>0</v>
      </c>
      <c r="N2891" t="s">
        <v>8269</v>
      </c>
      <c r="O2891" s="17">
        <f t="shared" si="180"/>
        <v>1</v>
      </c>
      <c r="P2891">
        <f t="shared" si="181"/>
        <v>22.5</v>
      </c>
      <c r="Q2891" s="12" t="s">
        <v>8315</v>
      </c>
      <c r="R2891" t="s">
        <v>8316</v>
      </c>
      <c r="S2891" s="15">
        <f t="shared" si="182"/>
        <v>42627.955104166671</v>
      </c>
      <c r="T2891" s="15">
        <f t="shared" si="183"/>
        <v>42657.916666666672</v>
      </c>
    </row>
    <row r="2892" spans="1:20" ht="16" x14ac:dyDescent="0.2">
      <c r="A2892">
        <v>2893</v>
      </c>
      <c r="B2892" s="3" t="s">
        <v>2893</v>
      </c>
      <c r="C2892" s="3" t="s">
        <v>7003</v>
      </c>
      <c r="D2892" s="6">
        <v>5000</v>
      </c>
      <c r="E2892" s="8">
        <v>25</v>
      </c>
      <c r="F2892" t="s">
        <v>8220</v>
      </c>
      <c r="G2892" t="s">
        <v>8223</v>
      </c>
      <c r="H2892" t="s">
        <v>8245</v>
      </c>
      <c r="I2892">
        <v>1420768800</v>
      </c>
      <c r="J2892">
        <v>1415644395</v>
      </c>
      <c r="K2892" t="b">
        <v>0</v>
      </c>
      <c r="L2892">
        <v>2</v>
      </c>
      <c r="M2892" t="b">
        <v>0</v>
      </c>
      <c r="N2892" t="s">
        <v>8269</v>
      </c>
      <c r="O2892" s="17">
        <f t="shared" si="180"/>
        <v>1</v>
      </c>
      <c r="P2892">
        <f t="shared" si="181"/>
        <v>12.5</v>
      </c>
      <c r="Q2892" s="12" t="s">
        <v>8315</v>
      </c>
      <c r="R2892" t="s">
        <v>8316</v>
      </c>
      <c r="S2892" s="15">
        <f t="shared" si="182"/>
        <v>41953.773090277777</v>
      </c>
      <c r="T2892" s="15">
        <f t="shared" si="183"/>
        <v>42013.083333333328</v>
      </c>
    </row>
    <row r="2893" spans="1:20" ht="48" x14ac:dyDescent="0.2">
      <c r="A2893">
        <v>2903</v>
      </c>
      <c r="B2893" s="3" t="s">
        <v>2903</v>
      </c>
      <c r="C2893" s="3" t="s">
        <v>7013</v>
      </c>
      <c r="D2893" s="6">
        <v>5000</v>
      </c>
      <c r="E2893" s="8">
        <v>39</v>
      </c>
      <c r="F2893" t="s">
        <v>8220</v>
      </c>
      <c r="G2893" t="s">
        <v>8223</v>
      </c>
      <c r="H2893" t="s">
        <v>8245</v>
      </c>
      <c r="I2893">
        <v>1441771218</v>
      </c>
      <c r="J2893">
        <v>1436587218</v>
      </c>
      <c r="K2893" t="b">
        <v>0</v>
      </c>
      <c r="L2893">
        <v>4</v>
      </c>
      <c r="M2893" t="b">
        <v>0</v>
      </c>
      <c r="N2893" t="s">
        <v>8269</v>
      </c>
      <c r="O2893" s="17">
        <f t="shared" si="180"/>
        <v>1</v>
      </c>
      <c r="P2893">
        <f t="shared" si="181"/>
        <v>9.75</v>
      </c>
      <c r="Q2893" s="12" t="s">
        <v>8315</v>
      </c>
      <c r="R2893" t="s">
        <v>8316</v>
      </c>
      <c r="S2893" s="15">
        <f t="shared" si="182"/>
        <v>42196.166874999995</v>
      </c>
      <c r="T2893" s="15">
        <f t="shared" si="183"/>
        <v>42256.166874999995</v>
      </c>
    </row>
    <row r="2894" spans="1:20" ht="48" x14ac:dyDescent="0.2">
      <c r="A2894">
        <v>3864</v>
      </c>
      <c r="B2894" s="3" t="s">
        <v>3861</v>
      </c>
      <c r="C2894" s="3" t="s">
        <v>7973</v>
      </c>
      <c r="D2894" s="6">
        <v>5000</v>
      </c>
      <c r="E2894" s="8">
        <v>60</v>
      </c>
      <c r="F2894" t="s">
        <v>8220</v>
      </c>
      <c r="G2894" t="s">
        <v>8223</v>
      </c>
      <c r="H2894" t="s">
        <v>8245</v>
      </c>
      <c r="I2894">
        <v>1447799054</v>
      </c>
      <c r="J2894">
        <v>1445203454</v>
      </c>
      <c r="K2894" t="b">
        <v>0</v>
      </c>
      <c r="L2894">
        <v>3</v>
      </c>
      <c r="M2894" t="b">
        <v>0</v>
      </c>
      <c r="N2894" t="s">
        <v>8269</v>
      </c>
      <c r="O2894" s="17">
        <f t="shared" si="180"/>
        <v>1</v>
      </c>
      <c r="P2894">
        <f t="shared" si="181"/>
        <v>20</v>
      </c>
      <c r="Q2894" s="12" t="s">
        <v>8315</v>
      </c>
      <c r="R2894" t="s">
        <v>8316</v>
      </c>
      <c r="S2894" s="15">
        <f t="shared" si="182"/>
        <v>42295.891828703709</v>
      </c>
      <c r="T2894" s="15">
        <f t="shared" si="183"/>
        <v>42325.933495370366</v>
      </c>
    </row>
    <row r="2895" spans="1:20" ht="48" x14ac:dyDescent="0.2">
      <c r="A2895">
        <v>2852</v>
      </c>
      <c r="B2895" s="3" t="s">
        <v>2852</v>
      </c>
      <c r="C2895" s="3" t="s">
        <v>6962</v>
      </c>
      <c r="D2895" s="6">
        <v>5000</v>
      </c>
      <c r="E2895" s="8">
        <v>95</v>
      </c>
      <c r="F2895" t="s">
        <v>8220</v>
      </c>
      <c r="G2895" t="s">
        <v>8223</v>
      </c>
      <c r="H2895" t="s">
        <v>8245</v>
      </c>
      <c r="I2895">
        <v>1403312703</v>
      </c>
      <c r="J2895">
        <v>1400720703</v>
      </c>
      <c r="K2895" t="b">
        <v>0</v>
      </c>
      <c r="L2895">
        <v>6</v>
      </c>
      <c r="M2895" t="b">
        <v>0</v>
      </c>
      <c r="N2895" t="s">
        <v>8269</v>
      </c>
      <c r="O2895" s="17">
        <f t="shared" si="180"/>
        <v>2</v>
      </c>
      <c r="P2895">
        <f t="shared" si="181"/>
        <v>15.83</v>
      </c>
      <c r="Q2895" s="12" t="s">
        <v>8315</v>
      </c>
      <c r="R2895" t="s">
        <v>8316</v>
      </c>
      <c r="S2895" s="15">
        <f t="shared" si="182"/>
        <v>41781.045173611114</v>
      </c>
      <c r="T2895" s="15">
        <f t="shared" si="183"/>
        <v>41811.045173611114</v>
      </c>
    </row>
    <row r="2896" spans="1:20" ht="48" x14ac:dyDescent="0.2">
      <c r="A2896">
        <v>3742</v>
      </c>
      <c r="B2896" s="3" t="s">
        <v>3739</v>
      </c>
      <c r="C2896" s="3" t="s">
        <v>7852</v>
      </c>
      <c r="D2896" s="6">
        <v>5000</v>
      </c>
      <c r="E2896" s="8">
        <v>100</v>
      </c>
      <c r="F2896" t="s">
        <v>8220</v>
      </c>
      <c r="G2896" t="s">
        <v>8223</v>
      </c>
      <c r="H2896" t="s">
        <v>8245</v>
      </c>
      <c r="I2896">
        <v>1409980144</v>
      </c>
      <c r="J2896">
        <v>1407388144</v>
      </c>
      <c r="K2896" t="b">
        <v>0</v>
      </c>
      <c r="L2896">
        <v>4</v>
      </c>
      <c r="M2896" t="b">
        <v>0</v>
      </c>
      <c r="N2896" t="s">
        <v>8269</v>
      </c>
      <c r="O2896" s="17">
        <f t="shared" si="180"/>
        <v>2</v>
      </c>
      <c r="P2896">
        <f t="shared" si="181"/>
        <v>25</v>
      </c>
      <c r="Q2896" s="12" t="s">
        <v>8315</v>
      </c>
      <c r="R2896" t="s">
        <v>8316</v>
      </c>
      <c r="S2896" s="15">
        <f t="shared" si="182"/>
        <v>41858.214629629627</v>
      </c>
      <c r="T2896" s="15">
        <f t="shared" si="183"/>
        <v>41888.214629629627</v>
      </c>
    </row>
    <row r="2897" spans="1:20" ht="48" x14ac:dyDescent="0.2">
      <c r="A2897">
        <v>3919</v>
      </c>
      <c r="B2897" s="3" t="s">
        <v>3916</v>
      </c>
      <c r="C2897" s="3" t="s">
        <v>8027</v>
      </c>
      <c r="D2897" s="6">
        <v>5000</v>
      </c>
      <c r="E2897" s="8">
        <v>90</v>
      </c>
      <c r="F2897" t="s">
        <v>8220</v>
      </c>
      <c r="G2897" t="s">
        <v>8224</v>
      </c>
      <c r="H2897" t="s">
        <v>8246</v>
      </c>
      <c r="I2897">
        <v>1453075200</v>
      </c>
      <c r="J2897">
        <v>1450628773</v>
      </c>
      <c r="K2897" t="b">
        <v>0</v>
      </c>
      <c r="L2897">
        <v>3</v>
      </c>
      <c r="M2897" t="b">
        <v>0</v>
      </c>
      <c r="N2897" t="s">
        <v>8269</v>
      </c>
      <c r="O2897" s="17">
        <f t="shared" si="180"/>
        <v>2</v>
      </c>
      <c r="P2897">
        <f t="shared" si="181"/>
        <v>30</v>
      </c>
      <c r="Q2897" s="12" t="s">
        <v>8315</v>
      </c>
      <c r="R2897" t="s">
        <v>8316</v>
      </c>
      <c r="S2897" s="15">
        <f t="shared" si="182"/>
        <v>42358.684872685189</v>
      </c>
      <c r="T2897" s="15">
        <f t="shared" si="183"/>
        <v>42387</v>
      </c>
    </row>
    <row r="2898" spans="1:20" ht="48" x14ac:dyDescent="0.2">
      <c r="A2898">
        <v>4047</v>
      </c>
      <c r="B2898" s="3" t="s">
        <v>4043</v>
      </c>
      <c r="C2898" s="3" t="s">
        <v>8151</v>
      </c>
      <c r="D2898" s="6">
        <v>5000</v>
      </c>
      <c r="E2898" s="8">
        <v>110</v>
      </c>
      <c r="F2898" t="s">
        <v>8220</v>
      </c>
      <c r="G2898" t="s">
        <v>8223</v>
      </c>
      <c r="H2898" t="s">
        <v>8245</v>
      </c>
      <c r="I2898">
        <v>1420938000</v>
      </c>
      <c r="J2898">
        <v>1418862743</v>
      </c>
      <c r="K2898" t="b">
        <v>0</v>
      </c>
      <c r="L2898">
        <v>4</v>
      </c>
      <c r="M2898" t="b">
        <v>0</v>
      </c>
      <c r="N2898" t="s">
        <v>8269</v>
      </c>
      <c r="O2898" s="17">
        <f t="shared" si="180"/>
        <v>2</v>
      </c>
      <c r="P2898">
        <f t="shared" si="181"/>
        <v>27.5</v>
      </c>
      <c r="Q2898" s="12" t="s">
        <v>8315</v>
      </c>
      <c r="R2898" t="s">
        <v>8316</v>
      </c>
      <c r="S2898" s="15">
        <f t="shared" si="182"/>
        <v>41991.022488425922</v>
      </c>
      <c r="T2898" s="15">
        <f t="shared" si="183"/>
        <v>42015.041666666672</v>
      </c>
    </row>
    <row r="2899" spans="1:20" ht="48" x14ac:dyDescent="0.2">
      <c r="A2899">
        <v>2874</v>
      </c>
      <c r="B2899" s="3" t="s">
        <v>2874</v>
      </c>
      <c r="C2899" s="3" t="s">
        <v>6984</v>
      </c>
      <c r="D2899" s="6">
        <v>5000</v>
      </c>
      <c r="E2899" s="8">
        <v>271</v>
      </c>
      <c r="F2899" t="s">
        <v>8220</v>
      </c>
      <c r="G2899" t="s">
        <v>8223</v>
      </c>
      <c r="H2899" t="s">
        <v>8245</v>
      </c>
      <c r="I2899">
        <v>1484684186</v>
      </c>
      <c r="J2899">
        <v>1482092186</v>
      </c>
      <c r="K2899" t="b">
        <v>0</v>
      </c>
      <c r="L2899">
        <v>3</v>
      </c>
      <c r="M2899" t="b">
        <v>0</v>
      </c>
      <c r="N2899" t="s">
        <v>8269</v>
      </c>
      <c r="O2899" s="17">
        <f t="shared" si="180"/>
        <v>5</v>
      </c>
      <c r="P2899">
        <f t="shared" si="181"/>
        <v>90.33</v>
      </c>
      <c r="Q2899" s="12" t="s">
        <v>8315</v>
      </c>
      <c r="R2899" t="s">
        <v>8316</v>
      </c>
      <c r="S2899" s="15">
        <f t="shared" si="182"/>
        <v>42722.84474537037</v>
      </c>
      <c r="T2899" s="15">
        <f t="shared" si="183"/>
        <v>42752.84474537037</v>
      </c>
    </row>
    <row r="2900" spans="1:20" ht="48" x14ac:dyDescent="0.2">
      <c r="A2900">
        <v>3857</v>
      </c>
      <c r="B2900" s="3" t="s">
        <v>3854</v>
      </c>
      <c r="C2900" s="3" t="s">
        <v>7966</v>
      </c>
      <c r="D2900" s="6">
        <v>5000</v>
      </c>
      <c r="E2900" s="8">
        <v>260</v>
      </c>
      <c r="F2900" t="s">
        <v>8220</v>
      </c>
      <c r="G2900" t="s">
        <v>8223</v>
      </c>
      <c r="H2900" t="s">
        <v>8245</v>
      </c>
      <c r="I2900">
        <v>1406913120</v>
      </c>
      <c r="J2900">
        <v>1404927690</v>
      </c>
      <c r="K2900" t="b">
        <v>0</v>
      </c>
      <c r="L2900">
        <v>4</v>
      </c>
      <c r="M2900" t="b">
        <v>0</v>
      </c>
      <c r="N2900" t="s">
        <v>8269</v>
      </c>
      <c r="O2900" s="17">
        <f t="shared" si="180"/>
        <v>5</v>
      </c>
      <c r="P2900">
        <f t="shared" si="181"/>
        <v>65</v>
      </c>
      <c r="Q2900" s="12" t="s">
        <v>8315</v>
      </c>
      <c r="R2900" t="s">
        <v>8316</v>
      </c>
      <c r="S2900" s="15">
        <f t="shared" si="182"/>
        <v>41829.73715277778</v>
      </c>
      <c r="T2900" s="15">
        <f t="shared" si="183"/>
        <v>41852.716666666667</v>
      </c>
    </row>
    <row r="2901" spans="1:20" ht="48" x14ac:dyDescent="0.2">
      <c r="A2901">
        <v>4025</v>
      </c>
      <c r="B2901" s="3" t="s">
        <v>4021</v>
      </c>
      <c r="C2901" s="3" t="s">
        <v>8130</v>
      </c>
      <c r="D2901" s="6">
        <v>5000</v>
      </c>
      <c r="E2901" s="8">
        <v>250</v>
      </c>
      <c r="F2901" t="s">
        <v>8220</v>
      </c>
      <c r="G2901" t="s">
        <v>8229</v>
      </c>
      <c r="H2901" t="s">
        <v>8248</v>
      </c>
      <c r="I2901">
        <v>1437889336</v>
      </c>
      <c r="J2901">
        <v>1432705336</v>
      </c>
      <c r="K2901" t="b">
        <v>0</v>
      </c>
      <c r="L2901">
        <v>4</v>
      </c>
      <c r="M2901" t="b">
        <v>0</v>
      </c>
      <c r="N2901" t="s">
        <v>8269</v>
      </c>
      <c r="O2901" s="17">
        <f t="shared" si="180"/>
        <v>5</v>
      </c>
      <c r="P2901">
        <f t="shared" si="181"/>
        <v>62.5</v>
      </c>
      <c r="Q2901" s="12" t="s">
        <v>8315</v>
      </c>
      <c r="R2901" t="s">
        <v>8316</v>
      </c>
      <c r="S2901" s="15">
        <f t="shared" si="182"/>
        <v>42151.237685185188</v>
      </c>
      <c r="T2901" s="15">
        <f t="shared" si="183"/>
        <v>42211.237685185188</v>
      </c>
    </row>
    <row r="2902" spans="1:20" ht="48" x14ac:dyDescent="0.2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 s="17">
        <f t="shared" ref="O2902:O2965" si="184">ROUND(E2902/D2902*100,0)</f>
        <v>109</v>
      </c>
      <c r="P2902">
        <f t="shared" ref="P2902:P2965" si="185">IFERROR(ROUND(E2902/L2902, 2), 0)</f>
        <v>75.959999999999994</v>
      </c>
      <c r="Q2902" s="12" t="s">
        <v>8315</v>
      </c>
      <c r="R2902" t="s">
        <v>8357</v>
      </c>
      <c r="S2902" s="15">
        <f t="shared" ref="S2902:S2965" si="186">(((J2902/60/60/24)+DATE(1970,1,1)))</f>
        <v>41954.850868055553</v>
      </c>
      <c r="T2902" s="15">
        <f t="shared" ref="T2902:T2965" si="187">(((I2902/60/60/24)+DATE(1970,1,1)))</f>
        <v>41974.850868055553</v>
      </c>
    </row>
    <row r="2903" spans="1:20" ht="48" x14ac:dyDescent="0.2">
      <c r="A2903">
        <v>4089</v>
      </c>
      <c r="B2903" s="3" t="s">
        <v>4085</v>
      </c>
      <c r="C2903" s="3" t="s">
        <v>8192</v>
      </c>
      <c r="D2903" s="6">
        <v>5000</v>
      </c>
      <c r="E2903" s="8">
        <v>240</v>
      </c>
      <c r="F2903" t="s">
        <v>8220</v>
      </c>
      <c r="G2903" t="s">
        <v>8223</v>
      </c>
      <c r="H2903" t="s">
        <v>8245</v>
      </c>
      <c r="I2903">
        <v>1433093700</v>
      </c>
      <c r="J2903">
        <v>1430242488</v>
      </c>
      <c r="K2903" t="b">
        <v>0</v>
      </c>
      <c r="L2903">
        <v>8</v>
      </c>
      <c r="M2903" t="b">
        <v>0</v>
      </c>
      <c r="N2903" t="s">
        <v>8269</v>
      </c>
      <c r="O2903" s="17">
        <f t="shared" si="184"/>
        <v>5</v>
      </c>
      <c r="P2903">
        <f t="shared" si="185"/>
        <v>30</v>
      </c>
      <c r="Q2903" s="12" t="s">
        <v>8315</v>
      </c>
      <c r="R2903" t="s">
        <v>8316</v>
      </c>
      <c r="S2903" s="15">
        <f t="shared" si="186"/>
        <v>42122.732499999998</v>
      </c>
      <c r="T2903" s="15">
        <f t="shared" si="187"/>
        <v>42155.732638888891</v>
      </c>
    </row>
    <row r="2904" spans="1:20" ht="48" x14ac:dyDescent="0.2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 s="17">
        <f t="shared" si="184"/>
        <v>110</v>
      </c>
      <c r="P2904">
        <f t="shared" si="185"/>
        <v>93.4</v>
      </c>
      <c r="Q2904" s="12" t="s">
        <v>8308</v>
      </c>
      <c r="R2904" t="s">
        <v>8309</v>
      </c>
      <c r="S2904" s="15">
        <f t="shared" si="186"/>
        <v>42563.932951388888</v>
      </c>
      <c r="T2904" s="15">
        <f t="shared" si="187"/>
        <v>42580.232638888891</v>
      </c>
    </row>
    <row r="2905" spans="1:20" ht="48" x14ac:dyDescent="0.2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 s="17">
        <f t="shared" si="184"/>
        <v>110</v>
      </c>
      <c r="P2905">
        <f t="shared" si="185"/>
        <v>41.68</v>
      </c>
      <c r="Q2905" s="12" t="s">
        <v>8308</v>
      </c>
      <c r="R2905" t="s">
        <v>8309</v>
      </c>
      <c r="S2905" s="15">
        <f t="shared" si="186"/>
        <v>41375.057222222218</v>
      </c>
      <c r="T2905" s="15">
        <f t="shared" si="187"/>
        <v>41405.057222222218</v>
      </c>
    </row>
    <row r="2906" spans="1:20" ht="32" x14ac:dyDescent="0.2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 s="17">
        <f t="shared" si="184"/>
        <v>110</v>
      </c>
      <c r="P2906">
        <f t="shared" si="185"/>
        <v>28.11</v>
      </c>
      <c r="Q2906" s="12" t="s">
        <v>8308</v>
      </c>
      <c r="R2906" t="s">
        <v>8309</v>
      </c>
      <c r="S2906" s="15">
        <f t="shared" si="186"/>
        <v>41719.549131944441</v>
      </c>
      <c r="T2906" s="15">
        <f t="shared" si="187"/>
        <v>41733.916666666664</v>
      </c>
    </row>
    <row r="2907" spans="1:20" ht="48" x14ac:dyDescent="0.2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 s="17">
        <f t="shared" si="184"/>
        <v>110</v>
      </c>
      <c r="P2907">
        <f t="shared" si="185"/>
        <v>75.44</v>
      </c>
      <c r="Q2907" s="12" t="s">
        <v>8308</v>
      </c>
      <c r="R2907" t="s">
        <v>8313</v>
      </c>
      <c r="S2907" s="15">
        <f t="shared" si="186"/>
        <v>42117.891423611116</v>
      </c>
      <c r="T2907" s="15">
        <f t="shared" si="187"/>
        <v>42147.891423611116</v>
      </c>
    </row>
    <row r="2908" spans="1:20" ht="48" x14ac:dyDescent="0.2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 s="17">
        <f t="shared" si="184"/>
        <v>110</v>
      </c>
      <c r="P2908">
        <f t="shared" si="185"/>
        <v>70</v>
      </c>
      <c r="Q2908" s="12" t="s">
        <v>8308</v>
      </c>
      <c r="R2908" t="s">
        <v>8313</v>
      </c>
      <c r="S2908" s="15">
        <f t="shared" si="186"/>
        <v>42559.755671296298</v>
      </c>
      <c r="T2908" s="15">
        <f t="shared" si="187"/>
        <v>42616.041666666672</v>
      </c>
    </row>
    <row r="2909" spans="1:20" ht="48" x14ac:dyDescent="0.2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 s="17">
        <f t="shared" si="184"/>
        <v>110</v>
      </c>
      <c r="P2909">
        <f t="shared" si="185"/>
        <v>68.239999999999995</v>
      </c>
      <c r="Q2909" s="12" t="s">
        <v>8308</v>
      </c>
      <c r="R2909" t="s">
        <v>8313</v>
      </c>
      <c r="S2909" s="15">
        <f t="shared" si="186"/>
        <v>41780.859629629631</v>
      </c>
      <c r="T2909" s="15">
        <f t="shared" si="187"/>
        <v>41811.165972222225</v>
      </c>
    </row>
    <row r="2910" spans="1:20" ht="48" x14ac:dyDescent="0.2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 s="17">
        <f t="shared" si="184"/>
        <v>110</v>
      </c>
      <c r="P2910">
        <f t="shared" si="185"/>
        <v>42.87</v>
      </c>
      <c r="Q2910" s="12" t="s">
        <v>8308</v>
      </c>
      <c r="R2910" t="s">
        <v>8313</v>
      </c>
      <c r="S2910" s="15">
        <f t="shared" si="186"/>
        <v>40893.551724537036</v>
      </c>
      <c r="T2910" s="15">
        <f t="shared" si="187"/>
        <v>40923.551724537036</v>
      </c>
    </row>
    <row r="2911" spans="1:20" ht="32" x14ac:dyDescent="0.2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 s="17">
        <f t="shared" si="184"/>
        <v>110</v>
      </c>
      <c r="P2911">
        <f t="shared" si="185"/>
        <v>157.33000000000001</v>
      </c>
      <c r="Q2911" s="12" t="s">
        <v>8308</v>
      </c>
      <c r="R2911" t="s">
        <v>8313</v>
      </c>
      <c r="S2911" s="15">
        <f t="shared" si="186"/>
        <v>41526.708935185183</v>
      </c>
      <c r="T2911" s="15">
        <f t="shared" si="187"/>
        <v>41557.708935185183</v>
      </c>
    </row>
    <row r="2912" spans="1:20" ht="32" x14ac:dyDescent="0.2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17">
        <f t="shared" si="184"/>
        <v>110</v>
      </c>
      <c r="P2912">
        <f t="shared" si="185"/>
        <v>71.849999999999994</v>
      </c>
      <c r="Q2912" s="12" t="s">
        <v>8323</v>
      </c>
      <c r="R2912" t="s">
        <v>8328</v>
      </c>
      <c r="S2912" s="15">
        <f t="shared" si="186"/>
        <v>42049.833761574075</v>
      </c>
      <c r="T2912" s="15">
        <f t="shared" si="187"/>
        <v>42079.792094907403</v>
      </c>
    </row>
    <row r="2913" spans="1:20" ht="48" x14ac:dyDescent="0.2">
      <c r="A2913">
        <v>3729</v>
      </c>
      <c r="B2913" s="3" t="s">
        <v>3726</v>
      </c>
      <c r="C2913" s="3" t="s">
        <v>7839</v>
      </c>
      <c r="D2913" s="6">
        <v>5000</v>
      </c>
      <c r="E2913" s="8">
        <v>362</v>
      </c>
      <c r="F2913" t="s">
        <v>8220</v>
      </c>
      <c r="G2913" t="s">
        <v>8223</v>
      </c>
      <c r="H2913" t="s">
        <v>8245</v>
      </c>
      <c r="I2913">
        <v>1427082912</v>
      </c>
      <c r="J2913">
        <v>1423198512</v>
      </c>
      <c r="K2913" t="b">
        <v>0</v>
      </c>
      <c r="L2913">
        <v>5</v>
      </c>
      <c r="M2913" t="b">
        <v>0</v>
      </c>
      <c r="N2913" t="s">
        <v>8269</v>
      </c>
      <c r="O2913" s="17">
        <f t="shared" si="184"/>
        <v>7</v>
      </c>
      <c r="P2913">
        <f t="shared" si="185"/>
        <v>72.400000000000006</v>
      </c>
      <c r="Q2913" s="12" t="s">
        <v>8315</v>
      </c>
      <c r="R2913" t="s">
        <v>8316</v>
      </c>
      <c r="S2913" s="15">
        <f t="shared" si="186"/>
        <v>42041.205000000002</v>
      </c>
      <c r="T2913" s="15">
        <f t="shared" si="187"/>
        <v>42086.16333333333</v>
      </c>
    </row>
    <row r="2914" spans="1:20" ht="48" x14ac:dyDescent="0.2">
      <c r="A2914">
        <v>3986</v>
      </c>
      <c r="B2914" s="3" t="s">
        <v>3982</v>
      </c>
      <c r="C2914" s="3" t="s">
        <v>8092</v>
      </c>
      <c r="D2914" s="6">
        <v>5000</v>
      </c>
      <c r="E2914" s="8">
        <v>488</v>
      </c>
      <c r="F2914" t="s">
        <v>8220</v>
      </c>
      <c r="G2914" t="s">
        <v>8224</v>
      </c>
      <c r="H2914" t="s">
        <v>8246</v>
      </c>
      <c r="I2914">
        <v>1462539840</v>
      </c>
      <c r="J2914">
        <v>1460034594</v>
      </c>
      <c r="K2914" t="b">
        <v>0</v>
      </c>
      <c r="L2914">
        <v>13</v>
      </c>
      <c r="M2914" t="b">
        <v>0</v>
      </c>
      <c r="N2914" t="s">
        <v>8269</v>
      </c>
      <c r="O2914" s="17">
        <f t="shared" si="184"/>
        <v>10</v>
      </c>
      <c r="P2914">
        <f t="shared" si="185"/>
        <v>37.54</v>
      </c>
      <c r="Q2914" s="12" t="s">
        <v>8315</v>
      </c>
      <c r="R2914" t="s">
        <v>8316</v>
      </c>
      <c r="S2914" s="15">
        <f t="shared" si="186"/>
        <v>42467.548541666663</v>
      </c>
      <c r="T2914" s="15">
        <f t="shared" si="187"/>
        <v>42496.544444444444</v>
      </c>
    </row>
    <row r="2915" spans="1:20" ht="48" x14ac:dyDescent="0.2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 s="17">
        <f t="shared" si="184"/>
        <v>110</v>
      </c>
      <c r="P2915">
        <f t="shared" si="185"/>
        <v>65.91</v>
      </c>
      <c r="Q2915" s="12" t="s">
        <v>8323</v>
      </c>
      <c r="R2915" t="s">
        <v>8324</v>
      </c>
      <c r="S2915" s="15">
        <f t="shared" si="186"/>
        <v>42433.688900462963</v>
      </c>
      <c r="T2915" s="15">
        <f t="shared" si="187"/>
        <v>42489.507638888885</v>
      </c>
    </row>
    <row r="2916" spans="1:20" ht="48" x14ac:dyDescent="0.2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 s="17">
        <f t="shared" si="184"/>
        <v>110</v>
      </c>
      <c r="P2916">
        <f t="shared" si="185"/>
        <v>42.38</v>
      </c>
      <c r="Q2916" s="12" t="s">
        <v>8323</v>
      </c>
      <c r="R2916" t="s">
        <v>8324</v>
      </c>
      <c r="S2916" s="15">
        <f t="shared" si="186"/>
        <v>42193.650671296295</v>
      </c>
      <c r="T2916" s="15">
        <f t="shared" si="187"/>
        <v>42238.207638888889</v>
      </c>
    </row>
    <row r="2917" spans="1:20" ht="48" x14ac:dyDescent="0.2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 s="17">
        <f t="shared" si="184"/>
        <v>110</v>
      </c>
      <c r="P2917">
        <f t="shared" si="185"/>
        <v>74.25</v>
      </c>
      <c r="Q2917" s="12" t="s">
        <v>8323</v>
      </c>
      <c r="R2917" t="s">
        <v>8324</v>
      </c>
      <c r="S2917" s="15">
        <f t="shared" si="186"/>
        <v>42526.874236111107</v>
      </c>
      <c r="T2917" s="15">
        <f t="shared" si="187"/>
        <v>42556.874236111107</v>
      </c>
    </row>
    <row r="2918" spans="1:20" ht="32" x14ac:dyDescent="0.2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 s="17">
        <f t="shared" si="184"/>
        <v>110</v>
      </c>
      <c r="P2918">
        <f t="shared" si="185"/>
        <v>55.22</v>
      </c>
      <c r="Q2918" s="12" t="s">
        <v>8336</v>
      </c>
      <c r="R2918" t="s">
        <v>8337</v>
      </c>
      <c r="S2918" s="15">
        <f t="shared" si="186"/>
        <v>42780.600532407407</v>
      </c>
      <c r="T2918" s="15">
        <f t="shared" si="187"/>
        <v>42808.558865740735</v>
      </c>
    </row>
    <row r="2919" spans="1:20" ht="32" x14ac:dyDescent="0.2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 s="17">
        <f t="shared" si="184"/>
        <v>110</v>
      </c>
      <c r="P2919">
        <f t="shared" si="185"/>
        <v>50</v>
      </c>
      <c r="Q2919" s="12" t="s">
        <v>8323</v>
      </c>
      <c r="R2919" t="s">
        <v>8324</v>
      </c>
      <c r="S2919" s="15">
        <f t="shared" si="186"/>
        <v>41246.874814814815</v>
      </c>
      <c r="T2919" s="15">
        <f t="shared" si="187"/>
        <v>41276.874814814815</v>
      </c>
    </row>
    <row r="2920" spans="1:20" ht="48" x14ac:dyDescent="0.2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 s="17">
        <f t="shared" si="184"/>
        <v>110</v>
      </c>
      <c r="P2920">
        <f t="shared" si="185"/>
        <v>85.55</v>
      </c>
      <c r="Q2920" s="12" t="s">
        <v>8323</v>
      </c>
      <c r="R2920" t="s">
        <v>8344</v>
      </c>
      <c r="S2920" s="15">
        <f t="shared" si="186"/>
        <v>41175.05972222222</v>
      </c>
      <c r="T2920" s="15">
        <f t="shared" si="187"/>
        <v>41235.101388888892</v>
      </c>
    </row>
    <row r="2921" spans="1:20" ht="48" x14ac:dyDescent="0.2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 s="17">
        <f t="shared" si="184"/>
        <v>110</v>
      </c>
      <c r="P2921">
        <f t="shared" si="185"/>
        <v>26.55</v>
      </c>
      <c r="Q2921" s="12" t="s">
        <v>8323</v>
      </c>
      <c r="R2921" t="s">
        <v>8344</v>
      </c>
      <c r="S2921" s="15">
        <f t="shared" si="186"/>
        <v>41833.450266203705</v>
      </c>
      <c r="T2921" s="15">
        <f t="shared" si="187"/>
        <v>41865.757638888892</v>
      </c>
    </row>
    <row r="2922" spans="1:20" ht="32" x14ac:dyDescent="0.2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 s="17">
        <f t="shared" si="184"/>
        <v>110</v>
      </c>
      <c r="P2922">
        <f t="shared" si="185"/>
        <v>31.83</v>
      </c>
      <c r="Q2922" s="12" t="s">
        <v>8323</v>
      </c>
      <c r="R2922" t="s">
        <v>8327</v>
      </c>
      <c r="S2922" s="15">
        <f t="shared" si="186"/>
        <v>41535.90148148148</v>
      </c>
      <c r="T2922" s="15">
        <f t="shared" si="187"/>
        <v>41558</v>
      </c>
    </row>
    <row r="2923" spans="1:20" ht="32" x14ac:dyDescent="0.2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 s="17">
        <f t="shared" si="184"/>
        <v>110</v>
      </c>
      <c r="P2923">
        <f t="shared" si="185"/>
        <v>55.96</v>
      </c>
      <c r="Q2923" s="12" t="s">
        <v>8331</v>
      </c>
      <c r="R2923" t="s">
        <v>8349</v>
      </c>
      <c r="S2923" s="15">
        <f t="shared" si="186"/>
        <v>42583.615081018521</v>
      </c>
      <c r="T2923" s="15">
        <f t="shared" si="187"/>
        <v>42620.083333333328</v>
      </c>
    </row>
    <row r="2924" spans="1:20" ht="48" x14ac:dyDescent="0.2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 s="17">
        <f t="shared" si="184"/>
        <v>110</v>
      </c>
      <c r="P2924">
        <f t="shared" si="185"/>
        <v>43.82</v>
      </c>
      <c r="Q2924" s="12" t="s">
        <v>8323</v>
      </c>
      <c r="R2924" t="s">
        <v>8328</v>
      </c>
      <c r="S2924" s="15">
        <f t="shared" si="186"/>
        <v>42241.85974537037</v>
      </c>
      <c r="T2924" s="15">
        <f t="shared" si="187"/>
        <v>42271.85974537037</v>
      </c>
    </row>
    <row r="2925" spans="1:20" ht="48" x14ac:dyDescent="0.2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 s="17">
        <f t="shared" si="184"/>
        <v>110</v>
      </c>
      <c r="P2925">
        <f t="shared" si="185"/>
        <v>68.86</v>
      </c>
      <c r="Q2925" s="12" t="s">
        <v>8334</v>
      </c>
      <c r="R2925" t="s">
        <v>8350</v>
      </c>
      <c r="S2925" s="15">
        <f t="shared" si="186"/>
        <v>42495.871736111112</v>
      </c>
      <c r="T2925" s="15">
        <f t="shared" si="187"/>
        <v>42530.791666666672</v>
      </c>
    </row>
    <row r="2926" spans="1:20" ht="48" x14ac:dyDescent="0.2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 s="17">
        <f t="shared" si="184"/>
        <v>110</v>
      </c>
      <c r="P2926">
        <f t="shared" si="185"/>
        <v>100</v>
      </c>
      <c r="Q2926" s="12" t="s">
        <v>8323</v>
      </c>
      <c r="R2926" t="s">
        <v>8352</v>
      </c>
      <c r="S2926" s="15">
        <f t="shared" si="186"/>
        <v>40696.648784722223</v>
      </c>
      <c r="T2926" s="15">
        <f t="shared" si="187"/>
        <v>40756.648784722223</v>
      </c>
    </row>
    <row r="2927" spans="1:20" ht="64" x14ac:dyDescent="0.2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 s="17">
        <f t="shared" si="184"/>
        <v>110</v>
      </c>
      <c r="P2927">
        <f t="shared" si="185"/>
        <v>31.44</v>
      </c>
      <c r="Q2927" s="12" t="s">
        <v>8317</v>
      </c>
      <c r="R2927" t="s">
        <v>8353</v>
      </c>
      <c r="S2927" s="15">
        <f t="shared" si="186"/>
        <v>41726.712754629632</v>
      </c>
      <c r="T2927" s="15">
        <f t="shared" si="187"/>
        <v>41758.712754629632</v>
      </c>
    </row>
    <row r="2928" spans="1:20" ht="32" x14ac:dyDescent="0.2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 s="17">
        <f t="shared" si="184"/>
        <v>110</v>
      </c>
      <c r="P2928">
        <f t="shared" si="185"/>
        <v>44.1</v>
      </c>
      <c r="Q2928" s="12" t="s">
        <v>8317</v>
      </c>
      <c r="R2928" t="s">
        <v>8353</v>
      </c>
      <c r="S2928" s="15">
        <f t="shared" si="186"/>
        <v>41953.966053240743</v>
      </c>
      <c r="T2928" s="15">
        <f t="shared" si="187"/>
        <v>41973.966053240743</v>
      </c>
    </row>
    <row r="2929" spans="1:20" ht="48" x14ac:dyDescent="0.2">
      <c r="A2929">
        <v>3934</v>
      </c>
      <c r="B2929" s="3" t="s">
        <v>3931</v>
      </c>
      <c r="C2929" s="3" t="s">
        <v>8042</v>
      </c>
      <c r="D2929" s="6">
        <v>5000</v>
      </c>
      <c r="E2929" s="8">
        <v>550</v>
      </c>
      <c r="F2929" t="s">
        <v>8220</v>
      </c>
      <c r="G2929" t="s">
        <v>8223</v>
      </c>
      <c r="H2929" t="s">
        <v>8245</v>
      </c>
      <c r="I2929">
        <v>1443704400</v>
      </c>
      <c r="J2929">
        <v>1439827639</v>
      </c>
      <c r="K2929" t="b">
        <v>0</v>
      </c>
      <c r="L2929">
        <v>12</v>
      </c>
      <c r="M2929" t="b">
        <v>0</v>
      </c>
      <c r="N2929" t="s">
        <v>8269</v>
      </c>
      <c r="O2929" s="17">
        <f t="shared" si="184"/>
        <v>11</v>
      </c>
      <c r="P2929">
        <f t="shared" si="185"/>
        <v>45.83</v>
      </c>
      <c r="Q2929" s="12" t="s">
        <v>8315</v>
      </c>
      <c r="R2929" t="s">
        <v>8316</v>
      </c>
      <c r="S2929" s="15">
        <f t="shared" si="186"/>
        <v>42233.671747685185</v>
      </c>
      <c r="T2929" s="15">
        <f t="shared" si="187"/>
        <v>42278.541666666672</v>
      </c>
    </row>
    <row r="2930" spans="1:20" ht="48" x14ac:dyDescent="0.2">
      <c r="A2930">
        <v>3968</v>
      </c>
      <c r="B2930" s="3" t="s">
        <v>3965</v>
      </c>
      <c r="C2930" s="3" t="s">
        <v>8075</v>
      </c>
      <c r="D2930" s="6">
        <v>5000</v>
      </c>
      <c r="E2930" s="8">
        <v>527</v>
      </c>
      <c r="F2930" t="s">
        <v>8220</v>
      </c>
      <c r="G2930" t="s">
        <v>8223</v>
      </c>
      <c r="H2930" t="s">
        <v>8245</v>
      </c>
      <c r="I2930">
        <v>1463945673</v>
      </c>
      <c r="J2930">
        <v>1458761673</v>
      </c>
      <c r="K2930" t="b">
        <v>0</v>
      </c>
      <c r="L2930">
        <v>11</v>
      </c>
      <c r="M2930" t="b">
        <v>0</v>
      </c>
      <c r="N2930" t="s">
        <v>8269</v>
      </c>
      <c r="O2930" s="17">
        <f t="shared" si="184"/>
        <v>11</v>
      </c>
      <c r="P2930">
        <f t="shared" si="185"/>
        <v>47.91</v>
      </c>
      <c r="Q2930" s="12" t="s">
        <v>8315</v>
      </c>
      <c r="R2930" t="s">
        <v>8316</v>
      </c>
      <c r="S2930" s="15">
        <f t="shared" si="186"/>
        <v>42452.815659722226</v>
      </c>
      <c r="T2930" s="15">
        <f t="shared" si="187"/>
        <v>42512.815659722226</v>
      </c>
    </row>
    <row r="2931" spans="1:20" ht="48" x14ac:dyDescent="0.2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 s="17">
        <f t="shared" si="184"/>
        <v>110</v>
      </c>
      <c r="P2931">
        <f t="shared" si="185"/>
        <v>104.15</v>
      </c>
      <c r="Q2931" s="12" t="s">
        <v>8315</v>
      </c>
      <c r="R2931" t="s">
        <v>8355</v>
      </c>
      <c r="S2931" s="15">
        <f t="shared" si="186"/>
        <v>42627.307303240741</v>
      </c>
      <c r="T2931" s="15">
        <f t="shared" si="187"/>
        <v>42656</v>
      </c>
    </row>
    <row r="2932" spans="1:20" ht="48" x14ac:dyDescent="0.2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 s="17">
        <f t="shared" si="184"/>
        <v>110</v>
      </c>
      <c r="P2932">
        <f t="shared" si="185"/>
        <v>94.55</v>
      </c>
      <c r="Q2932" s="12" t="s">
        <v>8315</v>
      </c>
      <c r="R2932" t="s">
        <v>8355</v>
      </c>
      <c r="S2932" s="15">
        <f t="shared" si="186"/>
        <v>41932.708877314813</v>
      </c>
      <c r="T2932" s="15">
        <f t="shared" si="187"/>
        <v>41961.190972222219</v>
      </c>
    </row>
    <row r="2933" spans="1:20" ht="32" x14ac:dyDescent="0.2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 s="17">
        <f t="shared" si="184"/>
        <v>110</v>
      </c>
      <c r="P2933">
        <f t="shared" si="185"/>
        <v>96.53</v>
      </c>
      <c r="Q2933" s="12" t="s">
        <v>8315</v>
      </c>
      <c r="R2933" t="s">
        <v>8355</v>
      </c>
      <c r="S2933" s="15">
        <f t="shared" si="186"/>
        <v>42359.868611111116</v>
      </c>
      <c r="T2933" s="15">
        <f t="shared" si="187"/>
        <v>42389.868611111116</v>
      </c>
    </row>
    <row r="2934" spans="1:20" ht="48" x14ac:dyDescent="0.2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 s="17">
        <f t="shared" si="184"/>
        <v>110</v>
      </c>
      <c r="P2934">
        <f t="shared" si="185"/>
        <v>128.91</v>
      </c>
      <c r="Q2934" s="12" t="s">
        <v>8315</v>
      </c>
      <c r="R2934" t="s">
        <v>8355</v>
      </c>
      <c r="S2934" s="15">
        <f t="shared" si="186"/>
        <v>42083.070590277777</v>
      </c>
      <c r="T2934" s="15">
        <f t="shared" si="187"/>
        <v>42110.118055555555</v>
      </c>
    </row>
    <row r="2935" spans="1:20" ht="48" x14ac:dyDescent="0.2">
      <c r="A2935">
        <v>3928</v>
      </c>
      <c r="B2935" s="3" t="s">
        <v>3925</v>
      </c>
      <c r="C2935" s="3" t="s">
        <v>8036</v>
      </c>
      <c r="D2935" s="6">
        <v>5000</v>
      </c>
      <c r="E2935" s="8">
        <v>651</v>
      </c>
      <c r="F2935" t="s">
        <v>8220</v>
      </c>
      <c r="G2935" t="s">
        <v>8223</v>
      </c>
      <c r="H2935" t="s">
        <v>8245</v>
      </c>
      <c r="I2935">
        <v>1444971540</v>
      </c>
      <c r="J2935">
        <v>1442593427</v>
      </c>
      <c r="K2935" t="b">
        <v>0</v>
      </c>
      <c r="L2935">
        <v>7</v>
      </c>
      <c r="M2935" t="b">
        <v>0</v>
      </c>
      <c r="N2935" t="s">
        <v>8269</v>
      </c>
      <c r="O2935" s="17">
        <f t="shared" si="184"/>
        <v>13</v>
      </c>
      <c r="P2935">
        <f t="shared" si="185"/>
        <v>93</v>
      </c>
      <c r="Q2935" s="12" t="s">
        <v>8315</v>
      </c>
      <c r="R2935" t="s">
        <v>8316</v>
      </c>
      <c r="S2935" s="15">
        <f t="shared" si="186"/>
        <v>42265.683182870373</v>
      </c>
      <c r="T2935" s="15">
        <f t="shared" si="187"/>
        <v>42293.207638888889</v>
      </c>
    </row>
    <row r="2936" spans="1:20" ht="48" x14ac:dyDescent="0.2">
      <c r="A2936">
        <v>2870</v>
      </c>
      <c r="B2936" s="3" t="s">
        <v>2870</v>
      </c>
      <c r="C2936" s="3" t="s">
        <v>6980</v>
      </c>
      <c r="D2936" s="6">
        <v>5000</v>
      </c>
      <c r="E2936" s="8">
        <v>750</v>
      </c>
      <c r="F2936" t="s">
        <v>8220</v>
      </c>
      <c r="G2936" t="s">
        <v>8223</v>
      </c>
      <c r="H2936" t="s">
        <v>8245</v>
      </c>
      <c r="I2936">
        <v>1400301165</v>
      </c>
      <c r="J2936">
        <v>1397709165</v>
      </c>
      <c r="K2936" t="b">
        <v>0</v>
      </c>
      <c r="L2936">
        <v>9</v>
      </c>
      <c r="M2936" t="b">
        <v>0</v>
      </c>
      <c r="N2936" t="s">
        <v>8269</v>
      </c>
      <c r="O2936" s="17">
        <f t="shared" si="184"/>
        <v>15</v>
      </c>
      <c r="P2936">
        <f t="shared" si="185"/>
        <v>83.33</v>
      </c>
      <c r="Q2936" s="12" t="s">
        <v>8315</v>
      </c>
      <c r="R2936" t="s">
        <v>8316</v>
      </c>
      <c r="S2936" s="15">
        <f t="shared" si="186"/>
        <v>41746.189409722225</v>
      </c>
      <c r="T2936" s="15">
        <f t="shared" si="187"/>
        <v>41776.189409722225</v>
      </c>
    </row>
    <row r="2937" spans="1:20" ht="48" x14ac:dyDescent="0.2">
      <c r="A2937">
        <v>4055</v>
      </c>
      <c r="B2937" s="3" t="s">
        <v>4051</v>
      </c>
      <c r="C2937" s="3" t="s">
        <v>8159</v>
      </c>
      <c r="D2937" s="6">
        <v>5000</v>
      </c>
      <c r="E2937" s="8">
        <v>881</v>
      </c>
      <c r="F2937" t="s">
        <v>8220</v>
      </c>
      <c r="G2937" t="s">
        <v>8224</v>
      </c>
      <c r="H2937" t="s">
        <v>8246</v>
      </c>
      <c r="I2937">
        <v>1403192031</v>
      </c>
      <c r="J2937">
        <v>1400600031</v>
      </c>
      <c r="K2937" t="b">
        <v>0</v>
      </c>
      <c r="L2937">
        <v>21</v>
      </c>
      <c r="M2937" t="b">
        <v>0</v>
      </c>
      <c r="N2937" t="s">
        <v>8269</v>
      </c>
      <c r="O2937" s="17">
        <f t="shared" si="184"/>
        <v>18</v>
      </c>
      <c r="P2937">
        <f t="shared" si="185"/>
        <v>41.95</v>
      </c>
      <c r="Q2937" s="12" t="s">
        <v>8315</v>
      </c>
      <c r="R2937" t="s">
        <v>8316</v>
      </c>
      <c r="S2937" s="15">
        <f t="shared" si="186"/>
        <v>41779.648506944446</v>
      </c>
      <c r="T2937" s="15">
        <f t="shared" si="187"/>
        <v>41809.648506944446</v>
      </c>
    </row>
    <row r="2938" spans="1:20" ht="48" x14ac:dyDescent="0.2">
      <c r="A2938">
        <v>3843</v>
      </c>
      <c r="B2938" s="3" t="s">
        <v>3840</v>
      </c>
      <c r="C2938" s="3" t="s">
        <v>7952</v>
      </c>
      <c r="D2938" s="6">
        <v>5000</v>
      </c>
      <c r="E2938" s="8">
        <v>1065</v>
      </c>
      <c r="F2938" t="s">
        <v>8220</v>
      </c>
      <c r="G2938" t="s">
        <v>8223</v>
      </c>
      <c r="H2938" t="s">
        <v>8245</v>
      </c>
      <c r="I2938">
        <v>1401587064</v>
      </c>
      <c r="J2938">
        <v>1399427064</v>
      </c>
      <c r="K2938" t="b">
        <v>1</v>
      </c>
      <c r="L2938">
        <v>19</v>
      </c>
      <c r="M2938" t="b">
        <v>0</v>
      </c>
      <c r="N2938" t="s">
        <v>8269</v>
      </c>
      <c r="O2938" s="17">
        <f t="shared" si="184"/>
        <v>21</v>
      </c>
      <c r="P2938">
        <f t="shared" si="185"/>
        <v>56.05</v>
      </c>
      <c r="Q2938" s="12" t="s">
        <v>8315</v>
      </c>
      <c r="R2938" t="s">
        <v>8316</v>
      </c>
      <c r="S2938" s="15">
        <f t="shared" si="186"/>
        <v>41766.072500000002</v>
      </c>
      <c r="T2938" s="15">
        <f t="shared" si="187"/>
        <v>41791.072500000002</v>
      </c>
    </row>
    <row r="2939" spans="1:20" ht="48" x14ac:dyDescent="0.2">
      <c r="A2939">
        <v>3842</v>
      </c>
      <c r="B2939" s="3" t="s">
        <v>3839</v>
      </c>
      <c r="C2939" s="3" t="s">
        <v>7951</v>
      </c>
      <c r="D2939" s="6">
        <v>5000</v>
      </c>
      <c r="E2939" s="8">
        <v>1097</v>
      </c>
      <c r="F2939" t="s">
        <v>8220</v>
      </c>
      <c r="G2939" t="s">
        <v>8224</v>
      </c>
      <c r="H2939" t="s">
        <v>8246</v>
      </c>
      <c r="I2939">
        <v>1399809052</v>
      </c>
      <c r="J2939">
        <v>1397217052</v>
      </c>
      <c r="K2939" t="b">
        <v>1</v>
      </c>
      <c r="L2939">
        <v>23</v>
      </c>
      <c r="M2939" t="b">
        <v>0</v>
      </c>
      <c r="N2939" t="s">
        <v>8269</v>
      </c>
      <c r="O2939" s="17">
        <f t="shared" si="184"/>
        <v>22</v>
      </c>
      <c r="P2939">
        <f t="shared" si="185"/>
        <v>47.7</v>
      </c>
      <c r="Q2939" s="12" t="s">
        <v>8315</v>
      </c>
      <c r="R2939" t="s">
        <v>8316</v>
      </c>
      <c r="S2939" s="15">
        <f t="shared" si="186"/>
        <v>41740.493657407409</v>
      </c>
      <c r="T2939" s="15">
        <f t="shared" si="187"/>
        <v>41770.493657407409</v>
      </c>
    </row>
    <row r="2940" spans="1:20" ht="48" x14ac:dyDescent="0.2">
      <c r="A2940">
        <v>2918</v>
      </c>
      <c r="B2940" s="3" t="s">
        <v>2918</v>
      </c>
      <c r="C2940" s="3" t="s">
        <v>7028</v>
      </c>
      <c r="D2940" s="6">
        <v>5000</v>
      </c>
      <c r="E2940" s="8">
        <v>1362</v>
      </c>
      <c r="F2940" t="s">
        <v>8220</v>
      </c>
      <c r="G2940" t="s">
        <v>8223</v>
      </c>
      <c r="H2940" t="s">
        <v>8245</v>
      </c>
      <c r="I2940">
        <v>1446131207</v>
      </c>
      <c r="J2940">
        <v>1443712007</v>
      </c>
      <c r="K2940" t="b">
        <v>0</v>
      </c>
      <c r="L2940">
        <v>20</v>
      </c>
      <c r="M2940" t="b">
        <v>0</v>
      </c>
      <c r="N2940" t="s">
        <v>8269</v>
      </c>
      <c r="O2940" s="17">
        <f t="shared" si="184"/>
        <v>27</v>
      </c>
      <c r="P2940">
        <f t="shared" si="185"/>
        <v>68.099999999999994</v>
      </c>
      <c r="Q2940" s="12" t="s">
        <v>8315</v>
      </c>
      <c r="R2940" t="s">
        <v>8316</v>
      </c>
      <c r="S2940" s="15">
        <f t="shared" si="186"/>
        <v>42278.629710648151</v>
      </c>
      <c r="T2940" s="15">
        <f t="shared" si="187"/>
        <v>42306.629710648151</v>
      </c>
    </row>
    <row r="2941" spans="1:20" ht="48" x14ac:dyDescent="0.2">
      <c r="A2941">
        <v>3943</v>
      </c>
      <c r="B2941" s="3" t="s">
        <v>3940</v>
      </c>
      <c r="C2941" s="3" t="s">
        <v>8051</v>
      </c>
      <c r="D2941" s="6">
        <v>5000</v>
      </c>
      <c r="E2941" s="8">
        <v>1782</v>
      </c>
      <c r="F2941" t="s">
        <v>8220</v>
      </c>
      <c r="G2941" t="s">
        <v>8223</v>
      </c>
      <c r="H2941" t="s">
        <v>8245</v>
      </c>
      <c r="I2941">
        <v>1446483000</v>
      </c>
      <c r="J2941">
        <v>1443811268</v>
      </c>
      <c r="K2941" t="b">
        <v>0</v>
      </c>
      <c r="L2941">
        <v>13</v>
      </c>
      <c r="M2941" t="b">
        <v>0</v>
      </c>
      <c r="N2941" t="s">
        <v>8269</v>
      </c>
      <c r="O2941" s="17">
        <f t="shared" si="184"/>
        <v>36</v>
      </c>
      <c r="P2941">
        <f t="shared" si="185"/>
        <v>137.08000000000001</v>
      </c>
      <c r="Q2941" s="12" t="s">
        <v>8315</v>
      </c>
      <c r="R2941" t="s">
        <v>8316</v>
      </c>
      <c r="S2941" s="15">
        <f t="shared" si="186"/>
        <v>42279.778564814813</v>
      </c>
      <c r="T2941" s="15">
        <f t="shared" si="187"/>
        <v>42310.701388888891</v>
      </c>
    </row>
    <row r="2942" spans="1:20" ht="48" x14ac:dyDescent="0.2">
      <c r="A2942">
        <v>4067</v>
      </c>
      <c r="B2942" s="3" t="s">
        <v>4063</v>
      </c>
      <c r="C2942" s="3" t="s">
        <v>7998</v>
      </c>
      <c r="D2942" s="6">
        <v>5000</v>
      </c>
      <c r="E2942" s="8">
        <v>3045</v>
      </c>
      <c r="F2942" t="s">
        <v>8220</v>
      </c>
      <c r="G2942" t="s">
        <v>8223</v>
      </c>
      <c r="H2942" t="s">
        <v>8245</v>
      </c>
      <c r="I2942">
        <v>1443408550</v>
      </c>
      <c r="J2942">
        <v>1439952550</v>
      </c>
      <c r="K2942" t="b">
        <v>0</v>
      </c>
      <c r="L2942">
        <v>17</v>
      </c>
      <c r="M2942" t="b">
        <v>0</v>
      </c>
      <c r="N2942" t="s">
        <v>8269</v>
      </c>
      <c r="O2942" s="17">
        <f t="shared" si="184"/>
        <v>61</v>
      </c>
      <c r="P2942">
        <f t="shared" si="185"/>
        <v>179.12</v>
      </c>
      <c r="Q2942" s="12" t="s">
        <v>8315</v>
      </c>
      <c r="R2942" t="s">
        <v>8316</v>
      </c>
      <c r="S2942" s="15">
        <f t="shared" si="186"/>
        <v>42235.117476851854</v>
      </c>
      <c r="T2942" s="15">
        <f t="shared" si="187"/>
        <v>42275.117476851854</v>
      </c>
    </row>
    <row r="2943" spans="1:20" ht="48" x14ac:dyDescent="0.2">
      <c r="A2943">
        <v>4106</v>
      </c>
      <c r="B2943" s="3" t="s">
        <v>4102</v>
      </c>
      <c r="C2943" s="3" t="s">
        <v>8209</v>
      </c>
      <c r="D2943" s="6">
        <v>5000</v>
      </c>
      <c r="E2943" s="8">
        <v>3530</v>
      </c>
      <c r="F2943" t="s">
        <v>8220</v>
      </c>
      <c r="G2943" t="s">
        <v>8223</v>
      </c>
      <c r="H2943" t="s">
        <v>8245</v>
      </c>
      <c r="I2943">
        <v>1427936400</v>
      </c>
      <c r="J2943">
        <v>1424221866</v>
      </c>
      <c r="K2943" t="b">
        <v>0</v>
      </c>
      <c r="L2943">
        <v>33</v>
      </c>
      <c r="M2943" t="b">
        <v>0</v>
      </c>
      <c r="N2943" t="s">
        <v>8269</v>
      </c>
      <c r="O2943" s="17">
        <f t="shared" si="184"/>
        <v>71</v>
      </c>
      <c r="P2943">
        <f t="shared" si="185"/>
        <v>106.97</v>
      </c>
      <c r="Q2943" s="12" t="s">
        <v>8315</v>
      </c>
      <c r="R2943" t="s">
        <v>8316</v>
      </c>
      <c r="S2943" s="15">
        <f t="shared" si="186"/>
        <v>42053.049375000002</v>
      </c>
      <c r="T2943" s="15">
        <f t="shared" si="187"/>
        <v>42096.041666666672</v>
      </c>
    </row>
    <row r="2944" spans="1:20" ht="48" x14ac:dyDescent="0.2">
      <c r="A2944">
        <v>3973</v>
      </c>
      <c r="B2944" s="3" t="s">
        <v>3970</v>
      </c>
      <c r="C2944" s="3" t="s">
        <v>8080</v>
      </c>
      <c r="D2944" s="6">
        <v>5000</v>
      </c>
      <c r="E2944" s="8">
        <v>3905</v>
      </c>
      <c r="F2944" t="s">
        <v>8220</v>
      </c>
      <c r="G2944" t="s">
        <v>8223</v>
      </c>
      <c r="H2944" t="s">
        <v>8245</v>
      </c>
      <c r="I2944">
        <v>1462766400</v>
      </c>
      <c r="J2944">
        <v>1460219110</v>
      </c>
      <c r="K2944" t="b">
        <v>0</v>
      </c>
      <c r="L2944">
        <v>37</v>
      </c>
      <c r="M2944" t="b">
        <v>0</v>
      </c>
      <c r="N2944" t="s">
        <v>8269</v>
      </c>
      <c r="O2944" s="17">
        <f t="shared" si="184"/>
        <v>78</v>
      </c>
      <c r="P2944">
        <f t="shared" si="185"/>
        <v>105.54</v>
      </c>
      <c r="Q2944" s="12" t="s">
        <v>8315</v>
      </c>
      <c r="R2944" t="s">
        <v>8316</v>
      </c>
      <c r="S2944" s="15">
        <f t="shared" si="186"/>
        <v>42469.68414351852</v>
      </c>
      <c r="T2944" s="15">
        <f t="shared" si="187"/>
        <v>42499.166666666672</v>
      </c>
    </row>
    <row r="2945" spans="1:20" ht="48" x14ac:dyDescent="0.2">
      <c r="A2945">
        <v>3335</v>
      </c>
      <c r="B2945" s="3" t="s">
        <v>3335</v>
      </c>
      <c r="C2945" s="3" t="s">
        <v>7445</v>
      </c>
      <c r="D2945" s="6">
        <v>5000</v>
      </c>
      <c r="E2945" s="8">
        <v>5016</v>
      </c>
      <c r="F2945" t="s">
        <v>8218</v>
      </c>
      <c r="G2945" t="s">
        <v>8224</v>
      </c>
      <c r="H2945" t="s">
        <v>8246</v>
      </c>
      <c r="I2945">
        <v>1407106800</v>
      </c>
      <c r="J2945">
        <v>1404749446</v>
      </c>
      <c r="K2945" t="b">
        <v>0</v>
      </c>
      <c r="L2945">
        <v>63</v>
      </c>
      <c r="M2945" t="b">
        <v>1</v>
      </c>
      <c r="N2945" t="s">
        <v>8269</v>
      </c>
      <c r="O2945" s="17">
        <f t="shared" si="184"/>
        <v>100</v>
      </c>
      <c r="P2945">
        <f t="shared" si="185"/>
        <v>79.62</v>
      </c>
      <c r="Q2945" s="12" t="s">
        <v>8315</v>
      </c>
      <c r="R2945" t="s">
        <v>8316</v>
      </c>
      <c r="S2945" s="15">
        <f t="shared" si="186"/>
        <v>41827.674143518518</v>
      </c>
      <c r="T2945" s="15">
        <f t="shared" si="187"/>
        <v>41854.958333333336</v>
      </c>
    </row>
    <row r="2946" spans="1:20" ht="48" x14ac:dyDescent="0.2">
      <c r="A2946">
        <v>3569</v>
      </c>
      <c r="B2946" s="3" t="s">
        <v>3568</v>
      </c>
      <c r="C2946" s="3" t="s">
        <v>7679</v>
      </c>
      <c r="D2946" s="6">
        <v>5000</v>
      </c>
      <c r="E2946" s="8">
        <v>5024</v>
      </c>
      <c r="F2946" t="s">
        <v>8218</v>
      </c>
      <c r="G2946" t="s">
        <v>8223</v>
      </c>
      <c r="H2946" t="s">
        <v>8245</v>
      </c>
      <c r="I2946">
        <v>1420734696</v>
      </c>
      <c r="J2946">
        <v>1418142696</v>
      </c>
      <c r="K2946" t="b">
        <v>0</v>
      </c>
      <c r="L2946">
        <v>41</v>
      </c>
      <c r="M2946" t="b">
        <v>1</v>
      </c>
      <c r="N2946" t="s">
        <v>8269</v>
      </c>
      <c r="O2946" s="17">
        <f t="shared" si="184"/>
        <v>100</v>
      </c>
      <c r="P2946">
        <f t="shared" si="185"/>
        <v>122.54</v>
      </c>
      <c r="Q2946" s="12" t="s">
        <v>8315</v>
      </c>
      <c r="R2946" t="s">
        <v>8316</v>
      </c>
      <c r="S2946" s="15">
        <f t="shared" si="186"/>
        <v>41982.688611111109</v>
      </c>
      <c r="T2946" s="15">
        <f t="shared" si="187"/>
        <v>42012.688611111109</v>
      </c>
    </row>
    <row r="2947" spans="1:20" ht="48" x14ac:dyDescent="0.2">
      <c r="A2947">
        <v>3590</v>
      </c>
      <c r="B2947" s="3" t="s">
        <v>3589</v>
      </c>
      <c r="C2947" s="3" t="s">
        <v>7700</v>
      </c>
      <c r="D2947" s="6">
        <v>5000</v>
      </c>
      <c r="E2947" s="8">
        <v>5003</v>
      </c>
      <c r="F2947" t="s">
        <v>8218</v>
      </c>
      <c r="G2947" t="s">
        <v>8224</v>
      </c>
      <c r="H2947" t="s">
        <v>8246</v>
      </c>
      <c r="I2947">
        <v>1413792034</v>
      </c>
      <c r="J2947">
        <v>1411200034</v>
      </c>
      <c r="K2947" t="b">
        <v>0</v>
      </c>
      <c r="L2947">
        <v>73</v>
      </c>
      <c r="M2947" t="b">
        <v>1</v>
      </c>
      <c r="N2947" t="s">
        <v>8269</v>
      </c>
      <c r="O2947" s="17">
        <f t="shared" si="184"/>
        <v>100</v>
      </c>
      <c r="P2947">
        <f t="shared" si="185"/>
        <v>68.53</v>
      </c>
      <c r="Q2947" s="12" t="s">
        <v>8315</v>
      </c>
      <c r="R2947" t="s">
        <v>8316</v>
      </c>
      <c r="S2947" s="15">
        <f t="shared" si="186"/>
        <v>41902.333726851852</v>
      </c>
      <c r="T2947" s="15">
        <f t="shared" si="187"/>
        <v>41932.333726851852</v>
      </c>
    </row>
    <row r="2948" spans="1:20" ht="48" x14ac:dyDescent="0.2">
      <c r="A2948">
        <v>3687</v>
      </c>
      <c r="B2948" s="3" t="s">
        <v>3684</v>
      </c>
      <c r="C2948" s="3" t="s">
        <v>7797</v>
      </c>
      <c r="D2948" s="6">
        <v>5000</v>
      </c>
      <c r="E2948" s="8">
        <v>5012.25</v>
      </c>
      <c r="F2948" t="s">
        <v>8218</v>
      </c>
      <c r="G2948" t="s">
        <v>8223</v>
      </c>
      <c r="H2948" t="s">
        <v>8245</v>
      </c>
      <c r="I2948">
        <v>1403846055</v>
      </c>
      <c r="J2948">
        <v>1401254055</v>
      </c>
      <c r="K2948" t="b">
        <v>0</v>
      </c>
      <c r="L2948">
        <v>25</v>
      </c>
      <c r="M2948" t="b">
        <v>1</v>
      </c>
      <c r="N2948" t="s">
        <v>8269</v>
      </c>
      <c r="O2948" s="17">
        <f t="shared" si="184"/>
        <v>100</v>
      </c>
      <c r="P2948">
        <f t="shared" si="185"/>
        <v>200.49</v>
      </c>
      <c r="Q2948" s="12" t="s">
        <v>8315</v>
      </c>
      <c r="R2948" t="s">
        <v>8316</v>
      </c>
      <c r="S2948" s="15">
        <f t="shared" si="186"/>
        <v>41787.218229166669</v>
      </c>
      <c r="T2948" s="15">
        <f t="shared" si="187"/>
        <v>41817.218229166669</v>
      </c>
    </row>
    <row r="2949" spans="1:20" ht="48" x14ac:dyDescent="0.2">
      <c r="A2949">
        <v>3828</v>
      </c>
      <c r="B2949" s="3" t="s">
        <v>3825</v>
      </c>
      <c r="C2949" s="3" t="s">
        <v>7937</v>
      </c>
      <c r="D2949" s="6">
        <v>5000</v>
      </c>
      <c r="E2949" s="8">
        <v>5000</v>
      </c>
      <c r="F2949" t="s">
        <v>8218</v>
      </c>
      <c r="G2949" t="s">
        <v>8223</v>
      </c>
      <c r="H2949" t="s">
        <v>8245</v>
      </c>
      <c r="I2949">
        <v>1420033187</v>
      </c>
      <c r="J2949">
        <v>1414845587</v>
      </c>
      <c r="K2949" t="b">
        <v>0</v>
      </c>
      <c r="L2949">
        <v>28</v>
      </c>
      <c r="M2949" t="b">
        <v>1</v>
      </c>
      <c r="N2949" t="s">
        <v>8269</v>
      </c>
      <c r="O2949" s="17">
        <f t="shared" si="184"/>
        <v>100</v>
      </c>
      <c r="P2949">
        <f t="shared" si="185"/>
        <v>178.57</v>
      </c>
      <c r="Q2949" s="12" t="s">
        <v>8315</v>
      </c>
      <c r="R2949" t="s">
        <v>8316</v>
      </c>
      <c r="S2949" s="15">
        <f t="shared" si="186"/>
        <v>41944.527627314819</v>
      </c>
      <c r="T2949" s="15">
        <f t="shared" si="187"/>
        <v>42004.569293981483</v>
      </c>
    </row>
    <row r="2950" spans="1:20" ht="48" x14ac:dyDescent="0.2">
      <c r="A2950">
        <v>2798</v>
      </c>
      <c r="B2950" s="3" t="s">
        <v>2798</v>
      </c>
      <c r="C2950" s="3" t="s">
        <v>6908</v>
      </c>
      <c r="D2950" s="6">
        <v>5000</v>
      </c>
      <c r="E2950" s="8">
        <v>5070</v>
      </c>
      <c r="F2950" t="s">
        <v>8218</v>
      </c>
      <c r="G2950" t="s">
        <v>8224</v>
      </c>
      <c r="H2950" t="s">
        <v>8246</v>
      </c>
      <c r="I2950">
        <v>1438358400</v>
      </c>
      <c r="J2950">
        <v>1437063121</v>
      </c>
      <c r="K2950" t="b">
        <v>0</v>
      </c>
      <c r="L2950">
        <v>139</v>
      </c>
      <c r="M2950" t="b">
        <v>1</v>
      </c>
      <c r="N2950" t="s">
        <v>8269</v>
      </c>
      <c r="O2950" s="17">
        <f t="shared" si="184"/>
        <v>101</v>
      </c>
      <c r="P2950">
        <f t="shared" si="185"/>
        <v>36.47</v>
      </c>
      <c r="Q2950" s="12" t="s">
        <v>8315</v>
      </c>
      <c r="R2950" t="s">
        <v>8316</v>
      </c>
      <c r="S2950" s="15">
        <f t="shared" si="186"/>
        <v>42201.675011574072</v>
      </c>
      <c r="T2950" s="15">
        <f t="shared" si="187"/>
        <v>42216.666666666672</v>
      </c>
    </row>
    <row r="2951" spans="1:20" ht="32" x14ac:dyDescent="0.2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 s="17">
        <f t="shared" si="184"/>
        <v>110</v>
      </c>
      <c r="P2951">
        <f t="shared" si="185"/>
        <v>50.11</v>
      </c>
      <c r="Q2951" s="12" t="s">
        <v>8315</v>
      </c>
      <c r="R2951" t="s">
        <v>8357</v>
      </c>
      <c r="S2951" s="15">
        <f t="shared" si="186"/>
        <v>42182.108252314814</v>
      </c>
      <c r="T2951" s="15">
        <f t="shared" si="187"/>
        <v>42242.108252314814</v>
      </c>
    </row>
    <row r="2952" spans="1:20" ht="48" x14ac:dyDescent="0.2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 s="17">
        <f t="shared" si="184"/>
        <v>110</v>
      </c>
      <c r="P2952">
        <f t="shared" si="185"/>
        <v>166.97</v>
      </c>
      <c r="Q2952" s="12" t="s">
        <v>8315</v>
      </c>
      <c r="R2952" t="s">
        <v>8357</v>
      </c>
      <c r="S2952" s="15">
        <f t="shared" si="186"/>
        <v>42682.616967592592</v>
      </c>
      <c r="T2952" s="15">
        <f t="shared" si="187"/>
        <v>42703.25</v>
      </c>
    </row>
    <row r="2953" spans="1:20" ht="48" x14ac:dyDescent="0.2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 s="17">
        <f t="shared" si="184"/>
        <v>110</v>
      </c>
      <c r="P2953">
        <f t="shared" si="185"/>
        <v>94.9</v>
      </c>
      <c r="Q2953" s="12" t="s">
        <v>8315</v>
      </c>
      <c r="R2953" t="s">
        <v>8357</v>
      </c>
      <c r="S2953" s="15">
        <f t="shared" si="186"/>
        <v>41865.882928240739</v>
      </c>
      <c r="T2953" s="15">
        <f t="shared" si="187"/>
        <v>41890.882928240739</v>
      </c>
    </row>
    <row r="2954" spans="1:20" ht="48" x14ac:dyDescent="0.2">
      <c r="A2954">
        <v>2964</v>
      </c>
      <c r="B2954" s="3" t="s">
        <v>2964</v>
      </c>
      <c r="C2954" s="3" t="s">
        <v>7074</v>
      </c>
      <c r="D2954" s="6">
        <v>5000</v>
      </c>
      <c r="E2954" s="8">
        <v>5035.6899999999996</v>
      </c>
      <c r="F2954" t="s">
        <v>8218</v>
      </c>
      <c r="G2954" t="s">
        <v>8223</v>
      </c>
      <c r="H2954" t="s">
        <v>8245</v>
      </c>
      <c r="I2954">
        <v>1407360720</v>
      </c>
      <c r="J2954">
        <v>1404769819</v>
      </c>
      <c r="K2954" t="b">
        <v>0</v>
      </c>
      <c r="L2954">
        <v>196</v>
      </c>
      <c r="M2954" t="b">
        <v>1</v>
      </c>
      <c r="N2954" t="s">
        <v>8269</v>
      </c>
      <c r="O2954" s="17">
        <f t="shared" si="184"/>
        <v>101</v>
      </c>
      <c r="P2954">
        <f t="shared" si="185"/>
        <v>25.69</v>
      </c>
      <c r="Q2954" s="12" t="s">
        <v>8315</v>
      </c>
      <c r="R2954" t="s">
        <v>8316</v>
      </c>
      <c r="S2954" s="15">
        <f t="shared" si="186"/>
        <v>41827.909942129627</v>
      </c>
      <c r="T2954" s="15">
        <f t="shared" si="187"/>
        <v>41857.897222222222</v>
      </c>
    </row>
    <row r="2955" spans="1:20" ht="48" x14ac:dyDescent="0.2">
      <c r="A2955">
        <v>2979</v>
      </c>
      <c r="B2955" s="3" t="s">
        <v>2979</v>
      </c>
      <c r="C2955" s="3" t="s">
        <v>7089</v>
      </c>
      <c r="D2955" s="6">
        <v>5000</v>
      </c>
      <c r="E2955" s="8">
        <v>5070</v>
      </c>
      <c r="F2955" t="s">
        <v>8218</v>
      </c>
      <c r="G2955" t="s">
        <v>8223</v>
      </c>
      <c r="H2955" t="s">
        <v>8245</v>
      </c>
      <c r="I2955">
        <v>1420524000</v>
      </c>
      <c r="J2955">
        <v>1419104823</v>
      </c>
      <c r="K2955" t="b">
        <v>0</v>
      </c>
      <c r="L2955">
        <v>46</v>
      </c>
      <c r="M2955" t="b">
        <v>1</v>
      </c>
      <c r="N2955" t="s">
        <v>8269</v>
      </c>
      <c r="O2955" s="17">
        <f t="shared" si="184"/>
        <v>101</v>
      </c>
      <c r="P2955">
        <f t="shared" si="185"/>
        <v>110.22</v>
      </c>
      <c r="Q2955" s="12" t="s">
        <v>8315</v>
      </c>
      <c r="R2955" t="s">
        <v>8316</v>
      </c>
      <c r="S2955" s="15">
        <f t="shared" si="186"/>
        <v>41993.824340277773</v>
      </c>
      <c r="T2955" s="15">
        <f t="shared" si="187"/>
        <v>42010.25</v>
      </c>
    </row>
    <row r="2956" spans="1:20" ht="48" x14ac:dyDescent="0.2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 s="17">
        <f t="shared" si="184"/>
        <v>111</v>
      </c>
      <c r="P2956">
        <f t="shared" si="185"/>
        <v>62.33</v>
      </c>
      <c r="Q2956" s="12" t="s">
        <v>8308</v>
      </c>
      <c r="R2956" t="s">
        <v>8310</v>
      </c>
      <c r="S2956" s="15">
        <f t="shared" si="186"/>
        <v>40786.187789351854</v>
      </c>
      <c r="T2956" s="15">
        <f t="shared" si="187"/>
        <v>40818.290972222225</v>
      </c>
    </row>
    <row r="2957" spans="1:20" ht="48" x14ac:dyDescent="0.2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 s="17">
        <f t="shared" si="184"/>
        <v>111</v>
      </c>
      <c r="P2957">
        <f t="shared" si="185"/>
        <v>73.73</v>
      </c>
      <c r="Q2957" s="12" t="s">
        <v>8308</v>
      </c>
      <c r="R2957" t="s">
        <v>8310</v>
      </c>
      <c r="S2957" s="15">
        <f t="shared" si="186"/>
        <v>41065.858067129629</v>
      </c>
      <c r="T2957" s="15">
        <f t="shared" si="187"/>
        <v>41093.875</v>
      </c>
    </row>
    <row r="2958" spans="1:20" ht="64" x14ac:dyDescent="0.2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 s="17">
        <f t="shared" si="184"/>
        <v>111</v>
      </c>
      <c r="P2958">
        <f t="shared" si="185"/>
        <v>95.78</v>
      </c>
      <c r="Q2958" s="12" t="s">
        <v>8308</v>
      </c>
      <c r="R2958" t="s">
        <v>8313</v>
      </c>
      <c r="S2958" s="15">
        <f t="shared" si="186"/>
        <v>40267.245717592588</v>
      </c>
      <c r="T2958" s="15">
        <f t="shared" si="187"/>
        <v>40308.844444444447</v>
      </c>
    </row>
    <row r="2959" spans="1:20" ht="48" x14ac:dyDescent="0.2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 s="17">
        <f t="shared" si="184"/>
        <v>111</v>
      </c>
      <c r="P2959">
        <f t="shared" si="185"/>
        <v>50.18</v>
      </c>
      <c r="Q2959" s="12" t="s">
        <v>8308</v>
      </c>
      <c r="R2959" t="s">
        <v>8313</v>
      </c>
      <c r="S2959" s="15">
        <f t="shared" si="186"/>
        <v>40809.15252314815</v>
      </c>
      <c r="T2959" s="15">
        <f t="shared" si="187"/>
        <v>40854.194189814814</v>
      </c>
    </row>
    <row r="2960" spans="1:20" ht="16" x14ac:dyDescent="0.2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 s="17">
        <f t="shared" si="184"/>
        <v>111</v>
      </c>
      <c r="P2960">
        <f t="shared" si="185"/>
        <v>42.52</v>
      </c>
      <c r="Q2960" s="12" t="s">
        <v>8308</v>
      </c>
      <c r="R2960" t="s">
        <v>8313</v>
      </c>
      <c r="S2960" s="15">
        <f t="shared" si="186"/>
        <v>41282.944456018515</v>
      </c>
      <c r="T2960" s="15">
        <f t="shared" si="187"/>
        <v>41312.944456018515</v>
      </c>
    </row>
    <row r="2961" spans="1:20" ht="48" x14ac:dyDescent="0.2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 s="17">
        <f t="shared" si="184"/>
        <v>111</v>
      </c>
      <c r="P2961">
        <f t="shared" si="185"/>
        <v>109.82</v>
      </c>
      <c r="Q2961" s="12" t="s">
        <v>8308</v>
      </c>
      <c r="R2961" t="s">
        <v>8313</v>
      </c>
      <c r="S2961" s="15">
        <f t="shared" si="186"/>
        <v>41936.001226851848</v>
      </c>
      <c r="T2961" s="15">
        <f t="shared" si="187"/>
        <v>41966.042893518519</v>
      </c>
    </row>
    <row r="2962" spans="1:20" ht="48" x14ac:dyDescent="0.2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 s="17">
        <f t="shared" si="184"/>
        <v>111</v>
      </c>
      <c r="P2962">
        <f t="shared" si="185"/>
        <v>67.39</v>
      </c>
      <c r="Q2962" s="12" t="s">
        <v>8320</v>
      </c>
      <c r="R2962" t="s">
        <v>8321</v>
      </c>
      <c r="S2962" s="15">
        <f t="shared" si="186"/>
        <v>41689.917962962965</v>
      </c>
      <c r="T2962" s="15">
        <f t="shared" si="187"/>
        <v>41719.876296296294</v>
      </c>
    </row>
    <row r="2963" spans="1:20" ht="16" x14ac:dyDescent="0.2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 s="17">
        <f t="shared" si="184"/>
        <v>111</v>
      </c>
      <c r="P2963">
        <f t="shared" si="185"/>
        <v>34.21</v>
      </c>
      <c r="Q2963" s="12" t="s">
        <v>8320</v>
      </c>
      <c r="R2963" t="s">
        <v>8321</v>
      </c>
      <c r="S2963" s="15">
        <f t="shared" si="186"/>
        <v>41157.042928240742</v>
      </c>
      <c r="T2963" s="15">
        <f t="shared" si="187"/>
        <v>41175.165972222225</v>
      </c>
    </row>
    <row r="2964" spans="1:20" ht="48" x14ac:dyDescent="0.2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 s="17">
        <f t="shared" si="184"/>
        <v>111</v>
      </c>
      <c r="P2964">
        <f t="shared" si="185"/>
        <v>23.8</v>
      </c>
      <c r="Q2964" s="12" t="s">
        <v>8336</v>
      </c>
      <c r="R2964" t="s">
        <v>8337</v>
      </c>
      <c r="S2964" s="15">
        <f t="shared" si="186"/>
        <v>42680.47555555556</v>
      </c>
      <c r="T2964" s="15">
        <f t="shared" si="187"/>
        <v>42708</v>
      </c>
    </row>
    <row r="2965" spans="1:20" ht="48" x14ac:dyDescent="0.2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 s="17">
        <f t="shared" si="184"/>
        <v>111</v>
      </c>
      <c r="P2965">
        <f t="shared" si="185"/>
        <v>73.36</v>
      </c>
      <c r="Q2965" s="12" t="s">
        <v>8323</v>
      </c>
      <c r="R2965" t="s">
        <v>8324</v>
      </c>
      <c r="S2965" s="15">
        <f t="shared" si="186"/>
        <v>41682.099189814813</v>
      </c>
      <c r="T2965" s="15">
        <f t="shared" si="187"/>
        <v>41722.057523148149</v>
      </c>
    </row>
    <row r="2966" spans="1:20" ht="48" x14ac:dyDescent="0.2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 s="17">
        <f t="shared" ref="O2966:O3029" si="188">ROUND(E2966/D2966*100,0)</f>
        <v>111</v>
      </c>
      <c r="P2966">
        <f t="shared" ref="P2966:P3029" si="189">IFERROR(ROUND(E2966/L2966, 2), 0)</f>
        <v>127.98</v>
      </c>
      <c r="Q2966" s="12" t="s">
        <v>8323</v>
      </c>
      <c r="R2966" t="s">
        <v>8324</v>
      </c>
      <c r="S2966" s="15">
        <f t="shared" ref="S2966:S3029" si="190">(((J2966/60/60/24)+DATE(1970,1,1)))</f>
        <v>40513.757569444446</v>
      </c>
      <c r="T2966" s="15">
        <f t="shared" ref="T2966:T3029" si="191">(((I2966/60/60/24)+DATE(1970,1,1)))</f>
        <v>40603.757569444446</v>
      </c>
    </row>
    <row r="2967" spans="1:20" ht="48" x14ac:dyDescent="0.2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 s="17">
        <f t="shared" si="188"/>
        <v>111</v>
      </c>
      <c r="P2967">
        <f t="shared" si="189"/>
        <v>104.73</v>
      </c>
      <c r="Q2967" s="12" t="s">
        <v>8323</v>
      </c>
      <c r="R2967" t="s">
        <v>8324</v>
      </c>
      <c r="S2967" s="15">
        <f t="shared" si="190"/>
        <v>41463.743472222224</v>
      </c>
      <c r="T2967" s="15">
        <f t="shared" si="191"/>
        <v>41483.743472222224</v>
      </c>
    </row>
    <row r="2968" spans="1:20" ht="48" x14ac:dyDescent="0.2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 s="17">
        <f t="shared" si="188"/>
        <v>111</v>
      </c>
      <c r="P2968">
        <f t="shared" si="189"/>
        <v>63.62</v>
      </c>
      <c r="Q2968" s="12" t="s">
        <v>8323</v>
      </c>
      <c r="R2968" t="s">
        <v>8324</v>
      </c>
      <c r="S2968" s="15">
        <f t="shared" si="190"/>
        <v>42146.190902777773</v>
      </c>
      <c r="T2968" s="15">
        <f t="shared" si="191"/>
        <v>42170.190902777773</v>
      </c>
    </row>
    <row r="2969" spans="1:20" ht="48" x14ac:dyDescent="0.2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 s="17">
        <f t="shared" si="188"/>
        <v>111</v>
      </c>
      <c r="P2969">
        <f t="shared" si="189"/>
        <v>90.5</v>
      </c>
      <c r="Q2969" s="12" t="s">
        <v>8320</v>
      </c>
      <c r="R2969" t="s">
        <v>8340</v>
      </c>
      <c r="S2969" s="15">
        <f t="shared" si="190"/>
        <v>40840.615787037037</v>
      </c>
      <c r="T2969" s="15">
        <f t="shared" si="191"/>
        <v>40900.125</v>
      </c>
    </row>
    <row r="2970" spans="1:20" ht="48" x14ac:dyDescent="0.2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 s="17">
        <f t="shared" si="188"/>
        <v>111</v>
      </c>
      <c r="P2970">
        <f t="shared" si="189"/>
        <v>38.86</v>
      </c>
      <c r="Q2970" s="12" t="s">
        <v>8336</v>
      </c>
      <c r="R2970" t="s">
        <v>8337</v>
      </c>
      <c r="S2970" s="15">
        <f t="shared" si="190"/>
        <v>41814.785925925928</v>
      </c>
      <c r="T2970" s="15">
        <f t="shared" si="191"/>
        <v>41844.785925925928</v>
      </c>
    </row>
    <row r="2971" spans="1:20" ht="48" x14ac:dyDescent="0.2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 s="17">
        <f t="shared" si="188"/>
        <v>111</v>
      </c>
      <c r="P2971">
        <f t="shared" si="189"/>
        <v>97.11</v>
      </c>
      <c r="Q2971" s="12" t="s">
        <v>8336</v>
      </c>
      <c r="R2971" t="s">
        <v>8337</v>
      </c>
      <c r="S2971" s="15">
        <f t="shared" si="190"/>
        <v>41786.614363425928</v>
      </c>
      <c r="T2971" s="15">
        <f t="shared" si="191"/>
        <v>41817.614363425928</v>
      </c>
    </row>
    <row r="2972" spans="1:20" ht="48" x14ac:dyDescent="0.2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 s="17">
        <f t="shared" si="188"/>
        <v>111</v>
      </c>
      <c r="P2972">
        <f t="shared" si="189"/>
        <v>554</v>
      </c>
      <c r="Q2972" s="12" t="s">
        <v>8323</v>
      </c>
      <c r="R2972" t="s">
        <v>8344</v>
      </c>
      <c r="S2972" s="15">
        <f t="shared" si="190"/>
        <v>41521.617361111108</v>
      </c>
      <c r="T2972" s="15">
        <f t="shared" si="191"/>
        <v>41535.617361111108</v>
      </c>
    </row>
    <row r="2973" spans="1:20" ht="32" x14ac:dyDescent="0.2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 s="17">
        <f t="shared" si="188"/>
        <v>111</v>
      </c>
      <c r="P2973">
        <f t="shared" si="189"/>
        <v>25.58</v>
      </c>
      <c r="Q2973" s="12" t="s">
        <v>8336</v>
      </c>
      <c r="R2973" t="s">
        <v>8337</v>
      </c>
      <c r="S2973" s="15">
        <f t="shared" si="190"/>
        <v>42120.628136574072</v>
      </c>
      <c r="T2973" s="15">
        <f t="shared" si="191"/>
        <v>42165.628136574072</v>
      </c>
    </row>
    <row r="2974" spans="1:20" ht="48" x14ac:dyDescent="0.2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 s="17">
        <f t="shared" si="188"/>
        <v>111</v>
      </c>
      <c r="P2974">
        <f t="shared" si="189"/>
        <v>104.39</v>
      </c>
      <c r="Q2974" s="12" t="s">
        <v>8336</v>
      </c>
      <c r="R2974" t="s">
        <v>8337</v>
      </c>
      <c r="S2974" s="15">
        <f t="shared" si="190"/>
        <v>42067.876770833333</v>
      </c>
      <c r="T2974" s="15">
        <f t="shared" si="191"/>
        <v>42097.835104166668</v>
      </c>
    </row>
    <row r="2975" spans="1:20" ht="48" x14ac:dyDescent="0.2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 s="17">
        <f t="shared" si="188"/>
        <v>111</v>
      </c>
      <c r="P2975">
        <f t="shared" si="189"/>
        <v>416.88</v>
      </c>
      <c r="Q2975" s="12" t="s">
        <v>8323</v>
      </c>
      <c r="R2975" t="s">
        <v>8327</v>
      </c>
      <c r="S2975" s="15">
        <f t="shared" si="190"/>
        <v>42323.800138888888</v>
      </c>
      <c r="T2975" s="15">
        <f t="shared" si="191"/>
        <v>42341.895833333328</v>
      </c>
    </row>
    <row r="2976" spans="1:20" ht="48" x14ac:dyDescent="0.2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 s="17">
        <f t="shared" si="188"/>
        <v>111</v>
      </c>
      <c r="P2976">
        <f t="shared" si="189"/>
        <v>115.31</v>
      </c>
      <c r="Q2976" s="12" t="s">
        <v>8323</v>
      </c>
      <c r="R2976" t="s">
        <v>8327</v>
      </c>
      <c r="S2976" s="15">
        <f t="shared" si="190"/>
        <v>41313.985046296293</v>
      </c>
      <c r="T2976" s="15">
        <f t="shared" si="191"/>
        <v>41343.943379629629</v>
      </c>
    </row>
    <row r="2977" spans="1:20" ht="48" x14ac:dyDescent="0.2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 s="17">
        <f t="shared" si="188"/>
        <v>111</v>
      </c>
      <c r="P2977">
        <f t="shared" si="189"/>
        <v>226.21</v>
      </c>
      <c r="Q2977" s="12" t="s">
        <v>8317</v>
      </c>
      <c r="R2977" t="s">
        <v>8347</v>
      </c>
      <c r="S2977" s="15">
        <f t="shared" si="190"/>
        <v>42467.581388888888</v>
      </c>
      <c r="T2977" s="15">
        <f t="shared" si="191"/>
        <v>42497.581388888888</v>
      </c>
    </row>
    <row r="2978" spans="1:20" ht="48" x14ac:dyDescent="0.2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 s="17">
        <f t="shared" si="188"/>
        <v>111</v>
      </c>
      <c r="P2978">
        <f t="shared" si="189"/>
        <v>43.71</v>
      </c>
      <c r="Q2978" s="12" t="s">
        <v>8323</v>
      </c>
      <c r="R2978" t="s">
        <v>8327</v>
      </c>
      <c r="S2978" s="15">
        <f t="shared" si="190"/>
        <v>40811.120324074072</v>
      </c>
      <c r="T2978" s="15">
        <f t="shared" si="191"/>
        <v>40871.161990740737</v>
      </c>
    </row>
    <row r="2979" spans="1:20" ht="48" x14ac:dyDescent="0.2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 s="17">
        <f t="shared" si="188"/>
        <v>111</v>
      </c>
      <c r="P2979">
        <f t="shared" si="189"/>
        <v>61.9</v>
      </c>
      <c r="Q2979" s="12" t="s">
        <v>8323</v>
      </c>
      <c r="R2979" t="s">
        <v>8328</v>
      </c>
      <c r="S2979" s="15">
        <f t="shared" si="190"/>
        <v>40956.066087962965</v>
      </c>
      <c r="T2979" s="15">
        <f t="shared" si="191"/>
        <v>41013.73333333333</v>
      </c>
    </row>
    <row r="2980" spans="1:20" ht="32" x14ac:dyDescent="0.2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 s="17">
        <f t="shared" si="188"/>
        <v>111</v>
      </c>
      <c r="P2980">
        <f t="shared" si="189"/>
        <v>74.180000000000007</v>
      </c>
      <c r="Q2980" s="12" t="s">
        <v>8334</v>
      </c>
      <c r="R2980" t="s">
        <v>8350</v>
      </c>
      <c r="S2980" s="15">
        <f t="shared" si="190"/>
        <v>41786.640543981484</v>
      </c>
      <c r="T2980" s="15">
        <f t="shared" si="191"/>
        <v>41816.640543981484</v>
      </c>
    </row>
    <row r="2981" spans="1:20" ht="48" x14ac:dyDescent="0.2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 s="17">
        <f t="shared" si="188"/>
        <v>111</v>
      </c>
      <c r="P2981">
        <f t="shared" si="189"/>
        <v>28.88</v>
      </c>
      <c r="Q2981" s="12" t="s">
        <v>8323</v>
      </c>
      <c r="R2981" t="s">
        <v>8327</v>
      </c>
      <c r="S2981" s="15">
        <f t="shared" si="190"/>
        <v>41089.186296296299</v>
      </c>
      <c r="T2981" s="15">
        <f t="shared" si="191"/>
        <v>41109.186296296299</v>
      </c>
    </row>
    <row r="2982" spans="1:20" ht="48" x14ac:dyDescent="0.2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 s="17">
        <f t="shared" si="188"/>
        <v>111</v>
      </c>
      <c r="P2982">
        <f t="shared" si="189"/>
        <v>51.67</v>
      </c>
      <c r="Q2982" s="12" t="s">
        <v>8323</v>
      </c>
      <c r="R2982" t="s">
        <v>8327</v>
      </c>
      <c r="S2982" s="15">
        <f t="shared" si="190"/>
        <v>42248.90042824074</v>
      </c>
      <c r="T2982" s="15">
        <f t="shared" si="191"/>
        <v>42277.811805555553</v>
      </c>
    </row>
    <row r="2983" spans="1:20" ht="48" x14ac:dyDescent="0.2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 s="17">
        <f t="shared" si="188"/>
        <v>111</v>
      </c>
      <c r="P2983">
        <f t="shared" si="189"/>
        <v>61.03</v>
      </c>
      <c r="Q2983" s="12" t="s">
        <v>8323</v>
      </c>
      <c r="R2983" t="s">
        <v>8352</v>
      </c>
      <c r="S2983" s="15">
        <f t="shared" si="190"/>
        <v>41304.751284722224</v>
      </c>
      <c r="T2983" s="15">
        <f t="shared" si="191"/>
        <v>41334.750787037039</v>
      </c>
    </row>
    <row r="2984" spans="1:20" ht="48" x14ac:dyDescent="0.2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 s="17">
        <f t="shared" si="188"/>
        <v>111</v>
      </c>
      <c r="P2984">
        <f t="shared" si="189"/>
        <v>35.6</v>
      </c>
      <c r="Q2984" s="12" t="s">
        <v>8323</v>
      </c>
      <c r="R2984" t="s">
        <v>8352</v>
      </c>
      <c r="S2984" s="15">
        <f t="shared" si="190"/>
        <v>40829.873657407406</v>
      </c>
      <c r="T2984" s="15">
        <f t="shared" si="191"/>
        <v>40862.817361111112</v>
      </c>
    </row>
    <row r="2985" spans="1:20" ht="48" x14ac:dyDescent="0.2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 s="17">
        <f t="shared" si="188"/>
        <v>111</v>
      </c>
      <c r="P2985">
        <f t="shared" si="189"/>
        <v>92.22</v>
      </c>
      <c r="Q2985" s="12" t="s">
        <v>8317</v>
      </c>
      <c r="R2985" t="s">
        <v>8354</v>
      </c>
      <c r="S2985" s="15">
        <f t="shared" si="190"/>
        <v>42380.926111111112</v>
      </c>
      <c r="T2985" s="15">
        <f t="shared" si="191"/>
        <v>42410.926111111112</v>
      </c>
    </row>
    <row r="2986" spans="1:20" ht="48" x14ac:dyDescent="0.2">
      <c r="A2986">
        <v>3351</v>
      </c>
      <c r="B2986" s="3" t="s">
        <v>3350</v>
      </c>
      <c r="C2986" s="3" t="s">
        <v>7461</v>
      </c>
      <c r="D2986" s="6">
        <v>5000</v>
      </c>
      <c r="E2986" s="8">
        <v>5055</v>
      </c>
      <c r="F2986" t="s">
        <v>8218</v>
      </c>
      <c r="G2986" t="s">
        <v>8224</v>
      </c>
      <c r="H2986" t="s">
        <v>8246</v>
      </c>
      <c r="I2986">
        <v>1406113200</v>
      </c>
      <c r="J2986">
        <v>1402910965</v>
      </c>
      <c r="K2986" t="b">
        <v>0</v>
      </c>
      <c r="L2986">
        <v>54</v>
      </c>
      <c r="M2986" t="b">
        <v>1</v>
      </c>
      <c r="N2986" t="s">
        <v>8269</v>
      </c>
      <c r="O2986" s="17">
        <f t="shared" si="188"/>
        <v>101</v>
      </c>
      <c r="P2986">
        <f t="shared" si="189"/>
        <v>93.61</v>
      </c>
      <c r="Q2986" s="12" t="s">
        <v>8315</v>
      </c>
      <c r="R2986" t="s">
        <v>8316</v>
      </c>
      <c r="S2986" s="15">
        <f t="shared" si="190"/>
        <v>41806.395428240743</v>
      </c>
      <c r="T2986" s="15">
        <f t="shared" si="191"/>
        <v>41843.458333333336</v>
      </c>
    </row>
    <row r="2987" spans="1:20" ht="48" x14ac:dyDescent="0.2">
      <c r="A2987">
        <v>3721</v>
      </c>
      <c r="B2987" s="3" t="s">
        <v>3718</v>
      </c>
      <c r="C2987" s="3" t="s">
        <v>7831</v>
      </c>
      <c r="D2987" s="6">
        <v>5000</v>
      </c>
      <c r="E2987" s="8">
        <v>5040</v>
      </c>
      <c r="F2987" t="s">
        <v>8218</v>
      </c>
      <c r="G2987" t="s">
        <v>8223</v>
      </c>
      <c r="H2987" t="s">
        <v>8245</v>
      </c>
      <c r="I2987">
        <v>1415230084</v>
      </c>
      <c r="J2987">
        <v>1413412084</v>
      </c>
      <c r="K2987" t="b">
        <v>0</v>
      </c>
      <c r="L2987">
        <v>44</v>
      </c>
      <c r="M2987" t="b">
        <v>1</v>
      </c>
      <c r="N2987" t="s">
        <v>8269</v>
      </c>
      <c r="O2987" s="17">
        <f t="shared" si="188"/>
        <v>101</v>
      </c>
      <c r="P2987">
        <f t="shared" si="189"/>
        <v>114.55</v>
      </c>
      <c r="Q2987" s="12" t="s">
        <v>8315</v>
      </c>
      <c r="R2987" t="s">
        <v>8316</v>
      </c>
      <c r="S2987" s="15">
        <f t="shared" si="190"/>
        <v>41927.936157407406</v>
      </c>
      <c r="T2987" s="15">
        <f t="shared" si="191"/>
        <v>41948.977824074071</v>
      </c>
    </row>
    <row r="2988" spans="1:20" ht="48" x14ac:dyDescent="0.2">
      <c r="A2988">
        <v>520</v>
      </c>
      <c r="B2988" s="3" t="s">
        <v>521</v>
      </c>
      <c r="C2988" s="3" t="s">
        <v>4630</v>
      </c>
      <c r="D2988" s="6">
        <v>5000</v>
      </c>
      <c r="E2988" s="8">
        <v>5105</v>
      </c>
      <c r="F2988" t="s">
        <v>8218</v>
      </c>
      <c r="G2988" t="s">
        <v>8224</v>
      </c>
      <c r="H2988" t="s">
        <v>8246</v>
      </c>
      <c r="I2988">
        <v>1449766261</v>
      </c>
      <c r="J2988">
        <v>1447174261</v>
      </c>
      <c r="K2988" t="b">
        <v>0</v>
      </c>
      <c r="L2988">
        <v>34</v>
      </c>
      <c r="M2988" t="b">
        <v>1</v>
      </c>
      <c r="N2988" t="s">
        <v>8269</v>
      </c>
      <c r="O2988" s="17">
        <f t="shared" si="188"/>
        <v>102</v>
      </c>
      <c r="P2988">
        <f t="shared" si="189"/>
        <v>150.15</v>
      </c>
      <c r="Q2988" s="12" t="s">
        <v>8315</v>
      </c>
      <c r="R2988" t="s">
        <v>8316</v>
      </c>
      <c r="S2988" s="15">
        <f t="shared" si="190"/>
        <v>42318.702094907407</v>
      </c>
      <c r="T2988" s="15">
        <f t="shared" si="191"/>
        <v>42348.702094907407</v>
      </c>
    </row>
    <row r="2989" spans="1:20" ht="48" x14ac:dyDescent="0.2">
      <c r="A2989">
        <v>2974</v>
      </c>
      <c r="B2989" s="3" t="s">
        <v>2974</v>
      </c>
      <c r="C2989" s="3" t="s">
        <v>7084</v>
      </c>
      <c r="D2989" s="6">
        <v>5000</v>
      </c>
      <c r="E2989" s="8">
        <v>5100</v>
      </c>
      <c r="F2989" t="s">
        <v>8218</v>
      </c>
      <c r="G2989" t="s">
        <v>8223</v>
      </c>
      <c r="H2989" t="s">
        <v>8245</v>
      </c>
      <c r="I2989">
        <v>1411695300</v>
      </c>
      <c r="J2989">
        <v>1409275671</v>
      </c>
      <c r="K2989" t="b">
        <v>0</v>
      </c>
      <c r="L2989">
        <v>87</v>
      </c>
      <c r="M2989" t="b">
        <v>1</v>
      </c>
      <c r="N2989" t="s">
        <v>8269</v>
      </c>
      <c r="O2989" s="17">
        <f t="shared" si="188"/>
        <v>102</v>
      </c>
      <c r="P2989">
        <f t="shared" si="189"/>
        <v>58.62</v>
      </c>
      <c r="Q2989" s="12" t="s">
        <v>8315</v>
      </c>
      <c r="R2989" t="s">
        <v>8316</v>
      </c>
      <c r="S2989" s="15">
        <f t="shared" si="190"/>
        <v>41880.061006944445</v>
      </c>
      <c r="T2989" s="15">
        <f t="shared" si="191"/>
        <v>41908.065972222219</v>
      </c>
    </row>
    <row r="2990" spans="1:20" ht="48" x14ac:dyDescent="0.2">
      <c r="A2990">
        <v>3464</v>
      </c>
      <c r="B2990" s="3" t="s">
        <v>3463</v>
      </c>
      <c r="C2990" s="3" t="s">
        <v>7574</v>
      </c>
      <c r="D2990" s="6">
        <v>5000</v>
      </c>
      <c r="E2990" s="8">
        <v>5116.18</v>
      </c>
      <c r="F2990" t="s">
        <v>8218</v>
      </c>
      <c r="G2990" t="s">
        <v>8223</v>
      </c>
      <c r="H2990" t="s">
        <v>8245</v>
      </c>
      <c r="I2990">
        <v>1471921637</v>
      </c>
      <c r="J2990">
        <v>1469329637</v>
      </c>
      <c r="K2990" t="b">
        <v>0</v>
      </c>
      <c r="L2990">
        <v>93</v>
      </c>
      <c r="M2990" t="b">
        <v>1</v>
      </c>
      <c r="N2990" t="s">
        <v>8269</v>
      </c>
      <c r="O2990" s="17">
        <f t="shared" si="188"/>
        <v>102</v>
      </c>
      <c r="P2990">
        <f t="shared" si="189"/>
        <v>55.01</v>
      </c>
      <c r="Q2990" s="12" t="s">
        <v>8315</v>
      </c>
      <c r="R2990" t="s">
        <v>8316</v>
      </c>
      <c r="S2990" s="15">
        <f t="shared" si="190"/>
        <v>42575.130057870367</v>
      </c>
      <c r="T2990" s="15">
        <f t="shared" si="191"/>
        <v>42605.130057870367</v>
      </c>
    </row>
    <row r="2991" spans="1:20" ht="48" x14ac:dyDescent="0.2">
      <c r="A2991">
        <v>3208</v>
      </c>
      <c r="B2991" s="3" t="s">
        <v>3208</v>
      </c>
      <c r="C2991" s="3" t="s">
        <v>7318</v>
      </c>
      <c r="D2991" s="6">
        <v>5000</v>
      </c>
      <c r="E2991" s="8">
        <v>5175</v>
      </c>
      <c r="F2991" t="s">
        <v>8218</v>
      </c>
      <c r="G2991" t="s">
        <v>8223</v>
      </c>
      <c r="H2991" t="s">
        <v>8245</v>
      </c>
      <c r="I2991">
        <v>1406557877</v>
      </c>
      <c r="J2991">
        <v>1404743477</v>
      </c>
      <c r="K2991" t="b">
        <v>1</v>
      </c>
      <c r="L2991">
        <v>82</v>
      </c>
      <c r="M2991" t="b">
        <v>1</v>
      </c>
      <c r="N2991" t="s">
        <v>8269</v>
      </c>
      <c r="O2991" s="17">
        <f t="shared" si="188"/>
        <v>104</v>
      </c>
      <c r="P2991">
        <f t="shared" si="189"/>
        <v>63.11</v>
      </c>
      <c r="Q2991" s="12" t="s">
        <v>8315</v>
      </c>
      <c r="R2991" t="s">
        <v>8316</v>
      </c>
      <c r="S2991" s="15">
        <f t="shared" si="190"/>
        <v>41827.605057870373</v>
      </c>
      <c r="T2991" s="15">
        <f t="shared" si="191"/>
        <v>41848.605057870373</v>
      </c>
    </row>
    <row r="2992" spans="1:20" ht="48" x14ac:dyDescent="0.2">
      <c r="A2992">
        <v>3369</v>
      </c>
      <c r="B2992" s="3" t="s">
        <v>3368</v>
      </c>
      <c r="C2992" s="3" t="s">
        <v>7479</v>
      </c>
      <c r="D2992" s="6">
        <v>5000</v>
      </c>
      <c r="E2992" s="8">
        <v>5195</v>
      </c>
      <c r="F2992" t="s">
        <v>8218</v>
      </c>
      <c r="G2992" t="s">
        <v>8240</v>
      </c>
      <c r="H2992" t="s">
        <v>8248</v>
      </c>
      <c r="I2992">
        <v>1484441980</v>
      </c>
      <c r="J2992">
        <v>1479257980</v>
      </c>
      <c r="K2992" t="b">
        <v>0</v>
      </c>
      <c r="L2992">
        <v>54</v>
      </c>
      <c r="M2992" t="b">
        <v>1</v>
      </c>
      <c r="N2992" t="s">
        <v>8269</v>
      </c>
      <c r="O2992" s="17">
        <f t="shared" si="188"/>
        <v>104</v>
      </c>
      <c r="P2992">
        <f t="shared" si="189"/>
        <v>96.2</v>
      </c>
      <c r="Q2992" s="12" t="s">
        <v>8315</v>
      </c>
      <c r="R2992" t="s">
        <v>8316</v>
      </c>
      <c r="S2992" s="15">
        <f t="shared" si="190"/>
        <v>42690.041435185187</v>
      </c>
      <c r="T2992" s="15">
        <f t="shared" si="191"/>
        <v>42750.041435185187</v>
      </c>
    </row>
    <row r="2993" spans="1:20" ht="48" x14ac:dyDescent="0.2">
      <c r="A2993">
        <v>521</v>
      </c>
      <c r="B2993" s="3" t="s">
        <v>522</v>
      </c>
      <c r="C2993" s="3" t="s">
        <v>4631</v>
      </c>
      <c r="D2993" s="6">
        <v>5000</v>
      </c>
      <c r="E2993" s="8">
        <v>5232</v>
      </c>
      <c r="F2993" t="s">
        <v>8218</v>
      </c>
      <c r="G2993" t="s">
        <v>8223</v>
      </c>
      <c r="H2993" t="s">
        <v>8245</v>
      </c>
      <c r="I2993">
        <v>1477976340</v>
      </c>
      <c r="J2993">
        <v>1475460819</v>
      </c>
      <c r="K2993" t="b">
        <v>0</v>
      </c>
      <c r="L2993">
        <v>56</v>
      </c>
      <c r="M2993" t="b">
        <v>1</v>
      </c>
      <c r="N2993" t="s">
        <v>8269</v>
      </c>
      <c r="O2993" s="17">
        <f t="shared" si="188"/>
        <v>105</v>
      </c>
      <c r="P2993">
        <f t="shared" si="189"/>
        <v>93.43</v>
      </c>
      <c r="Q2993" s="12" t="s">
        <v>8315</v>
      </c>
      <c r="R2993" t="s">
        <v>8316</v>
      </c>
      <c r="S2993" s="15">
        <f t="shared" si="190"/>
        <v>42646.092812499999</v>
      </c>
      <c r="T2993" s="15">
        <f t="shared" si="191"/>
        <v>42675.207638888889</v>
      </c>
    </row>
    <row r="2994" spans="1:20" ht="48" x14ac:dyDescent="0.2">
      <c r="A2994">
        <v>2785</v>
      </c>
      <c r="B2994" s="3" t="s">
        <v>2785</v>
      </c>
      <c r="C2994" s="3" t="s">
        <v>6895</v>
      </c>
      <c r="D2994" s="6">
        <v>5000</v>
      </c>
      <c r="E2994" s="8">
        <v>5234</v>
      </c>
      <c r="F2994" t="s">
        <v>8218</v>
      </c>
      <c r="G2994" t="s">
        <v>8223</v>
      </c>
      <c r="H2994" t="s">
        <v>8245</v>
      </c>
      <c r="I2994">
        <v>1470430800</v>
      </c>
      <c r="J2994">
        <v>1467865967</v>
      </c>
      <c r="K2994" t="b">
        <v>0</v>
      </c>
      <c r="L2994">
        <v>142</v>
      </c>
      <c r="M2994" t="b">
        <v>1</v>
      </c>
      <c r="N2994" t="s">
        <v>8269</v>
      </c>
      <c r="O2994" s="17">
        <f t="shared" si="188"/>
        <v>105</v>
      </c>
      <c r="P2994">
        <f t="shared" si="189"/>
        <v>36.86</v>
      </c>
      <c r="Q2994" s="12" t="s">
        <v>8315</v>
      </c>
      <c r="R2994" t="s">
        <v>8316</v>
      </c>
      <c r="S2994" s="15">
        <f t="shared" si="190"/>
        <v>42558.189432870371</v>
      </c>
      <c r="T2994" s="15">
        <f t="shared" si="191"/>
        <v>42587.875</v>
      </c>
    </row>
    <row r="2995" spans="1:20" ht="48" x14ac:dyDescent="0.2">
      <c r="A2995">
        <v>2819</v>
      </c>
      <c r="B2995" s="3" t="s">
        <v>2819</v>
      </c>
      <c r="C2995" s="3" t="s">
        <v>6929</v>
      </c>
      <c r="D2995" s="6">
        <v>5000</v>
      </c>
      <c r="E2995" s="8">
        <v>5240</v>
      </c>
      <c r="F2995" t="s">
        <v>8218</v>
      </c>
      <c r="G2995" t="s">
        <v>8224</v>
      </c>
      <c r="H2995" t="s">
        <v>8246</v>
      </c>
      <c r="I2995">
        <v>1434285409</v>
      </c>
      <c r="J2995">
        <v>1431693409</v>
      </c>
      <c r="K2995" t="b">
        <v>0</v>
      </c>
      <c r="L2995">
        <v>104</v>
      </c>
      <c r="M2995" t="b">
        <v>1</v>
      </c>
      <c r="N2995" t="s">
        <v>8269</v>
      </c>
      <c r="O2995" s="17">
        <f t="shared" si="188"/>
        <v>105</v>
      </c>
      <c r="P2995">
        <f t="shared" si="189"/>
        <v>50.38</v>
      </c>
      <c r="Q2995" s="12" t="s">
        <v>8315</v>
      </c>
      <c r="R2995" t="s">
        <v>8316</v>
      </c>
      <c r="S2995" s="15">
        <f t="shared" si="190"/>
        <v>42139.525567129633</v>
      </c>
      <c r="T2995" s="15">
        <f t="shared" si="191"/>
        <v>42169.525567129633</v>
      </c>
    </row>
    <row r="2996" spans="1:20" ht="48" x14ac:dyDescent="0.2">
      <c r="A2996">
        <v>3331</v>
      </c>
      <c r="B2996" s="3" t="s">
        <v>3331</v>
      </c>
      <c r="C2996" s="3" t="s">
        <v>7441</v>
      </c>
      <c r="D2996" s="6">
        <v>5000</v>
      </c>
      <c r="E2996" s="8">
        <v>5226</v>
      </c>
      <c r="F2996" t="s">
        <v>8218</v>
      </c>
      <c r="G2996" t="s">
        <v>8223</v>
      </c>
      <c r="H2996" t="s">
        <v>8245</v>
      </c>
      <c r="I2996">
        <v>1444149886</v>
      </c>
      <c r="J2996">
        <v>1441125886</v>
      </c>
      <c r="K2996" t="b">
        <v>0</v>
      </c>
      <c r="L2996">
        <v>65</v>
      </c>
      <c r="M2996" t="b">
        <v>1</v>
      </c>
      <c r="N2996" t="s">
        <v>8269</v>
      </c>
      <c r="O2996" s="17">
        <f t="shared" si="188"/>
        <v>105</v>
      </c>
      <c r="P2996">
        <f t="shared" si="189"/>
        <v>80.400000000000006</v>
      </c>
      <c r="Q2996" s="12" t="s">
        <v>8315</v>
      </c>
      <c r="R2996" t="s">
        <v>8316</v>
      </c>
      <c r="S2996" s="15">
        <f t="shared" si="190"/>
        <v>42248.697754629626</v>
      </c>
      <c r="T2996" s="15">
        <f t="shared" si="191"/>
        <v>42283.697754629626</v>
      </c>
    </row>
    <row r="2997" spans="1:20" ht="48" x14ac:dyDescent="0.2">
      <c r="A2997">
        <v>3440</v>
      </c>
      <c r="B2997" s="3" t="s">
        <v>3439</v>
      </c>
      <c r="C2997" s="3" t="s">
        <v>7550</v>
      </c>
      <c r="D2997" s="6">
        <v>5000</v>
      </c>
      <c r="E2997" s="8">
        <v>5260.92</v>
      </c>
      <c r="F2997" t="s">
        <v>8218</v>
      </c>
      <c r="G2997" t="s">
        <v>8223</v>
      </c>
      <c r="H2997" t="s">
        <v>8245</v>
      </c>
      <c r="I2997">
        <v>1405095300</v>
      </c>
      <c r="J2997">
        <v>1403146628</v>
      </c>
      <c r="K2997" t="b">
        <v>0</v>
      </c>
      <c r="L2997">
        <v>82</v>
      </c>
      <c r="M2997" t="b">
        <v>1</v>
      </c>
      <c r="N2997" t="s">
        <v>8269</v>
      </c>
      <c r="O2997" s="17">
        <f t="shared" si="188"/>
        <v>105</v>
      </c>
      <c r="P2997">
        <f t="shared" si="189"/>
        <v>64.16</v>
      </c>
      <c r="Q2997" s="12" t="s">
        <v>8315</v>
      </c>
      <c r="R2997" t="s">
        <v>8316</v>
      </c>
      <c r="S2997" s="15">
        <f t="shared" si="190"/>
        <v>41809.12300925926</v>
      </c>
      <c r="T2997" s="15">
        <f t="shared" si="191"/>
        <v>41831.677083333336</v>
      </c>
    </row>
    <row r="2998" spans="1:20" ht="48" x14ac:dyDescent="0.2">
      <c r="A2998">
        <v>3825</v>
      </c>
      <c r="B2998" s="3" t="s">
        <v>3822</v>
      </c>
      <c r="C2998" s="3" t="s">
        <v>7934</v>
      </c>
      <c r="D2998" s="6">
        <v>5000</v>
      </c>
      <c r="E2998" s="8">
        <v>5271</v>
      </c>
      <c r="F2998" t="s">
        <v>8218</v>
      </c>
      <c r="G2998" t="s">
        <v>8223</v>
      </c>
      <c r="H2998" t="s">
        <v>8245</v>
      </c>
      <c r="I2998">
        <v>1434505214</v>
      </c>
      <c r="J2998">
        <v>1432690814</v>
      </c>
      <c r="K2998" t="b">
        <v>0</v>
      </c>
      <c r="L2998">
        <v>49</v>
      </c>
      <c r="M2998" t="b">
        <v>1</v>
      </c>
      <c r="N2998" t="s">
        <v>8269</v>
      </c>
      <c r="O2998" s="17">
        <f t="shared" si="188"/>
        <v>105</v>
      </c>
      <c r="P2998">
        <f t="shared" si="189"/>
        <v>107.57</v>
      </c>
      <c r="Q2998" s="12" t="s">
        <v>8315</v>
      </c>
      <c r="R2998" t="s">
        <v>8316</v>
      </c>
      <c r="S2998" s="15">
        <f t="shared" si="190"/>
        <v>42151.069606481484</v>
      </c>
      <c r="T2998" s="15">
        <f t="shared" si="191"/>
        <v>42172.069606481484</v>
      </c>
    </row>
    <row r="2999" spans="1:20" ht="48" x14ac:dyDescent="0.2">
      <c r="A2999">
        <v>3436</v>
      </c>
      <c r="B2999" s="3" t="s">
        <v>3435</v>
      </c>
      <c r="C2999" s="3" t="s">
        <v>7546</v>
      </c>
      <c r="D2999" s="6">
        <v>5000</v>
      </c>
      <c r="E2999" s="8">
        <v>5295</v>
      </c>
      <c r="F2999" t="s">
        <v>8218</v>
      </c>
      <c r="G2999" t="s">
        <v>8223</v>
      </c>
      <c r="H2999" t="s">
        <v>8245</v>
      </c>
      <c r="I2999">
        <v>1408638480</v>
      </c>
      <c r="J2999">
        <v>1406811593</v>
      </c>
      <c r="K2999" t="b">
        <v>0</v>
      </c>
      <c r="L2999">
        <v>37</v>
      </c>
      <c r="M2999" t="b">
        <v>1</v>
      </c>
      <c r="N2999" t="s">
        <v>8269</v>
      </c>
      <c r="O2999" s="17">
        <f t="shared" si="188"/>
        <v>106</v>
      </c>
      <c r="P2999">
        <f t="shared" si="189"/>
        <v>143.11000000000001</v>
      </c>
      <c r="Q2999" s="12" t="s">
        <v>8315</v>
      </c>
      <c r="R2999" t="s">
        <v>8316</v>
      </c>
      <c r="S2999" s="15">
        <f t="shared" si="190"/>
        <v>41851.541585648149</v>
      </c>
      <c r="T2999" s="15">
        <f t="shared" si="191"/>
        <v>41872.686111111114</v>
      </c>
    </row>
    <row r="3000" spans="1:20" ht="48" x14ac:dyDescent="0.2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 s="17">
        <f t="shared" si="188"/>
        <v>111</v>
      </c>
      <c r="P3000">
        <f t="shared" si="189"/>
        <v>93.77</v>
      </c>
      <c r="Q3000" s="12" t="s">
        <v>8315</v>
      </c>
      <c r="R3000" t="s">
        <v>8357</v>
      </c>
      <c r="S3000" s="15">
        <f t="shared" si="190"/>
        <v>42487.037905092591</v>
      </c>
      <c r="T3000" s="15">
        <f t="shared" si="191"/>
        <v>42517.037905092591</v>
      </c>
    </row>
    <row r="3001" spans="1:20" ht="48" x14ac:dyDescent="0.2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 s="17">
        <f t="shared" si="188"/>
        <v>112</v>
      </c>
      <c r="P3001">
        <f t="shared" si="189"/>
        <v>148.97</v>
      </c>
      <c r="Q3001" s="12" t="s">
        <v>8308</v>
      </c>
      <c r="R3001" t="s">
        <v>8309</v>
      </c>
      <c r="S3001" s="15">
        <f t="shared" si="190"/>
        <v>41929.164733796293</v>
      </c>
      <c r="T3001" s="15">
        <f t="shared" si="191"/>
        <v>41959.206400462965</v>
      </c>
    </row>
    <row r="3002" spans="1:20" ht="48" x14ac:dyDescent="0.2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 s="17">
        <f t="shared" si="188"/>
        <v>112</v>
      </c>
      <c r="P3002">
        <f t="shared" si="189"/>
        <v>61.3</v>
      </c>
      <c r="Q3002" s="12" t="s">
        <v>8308</v>
      </c>
      <c r="R3002" t="s">
        <v>8313</v>
      </c>
      <c r="S3002" s="15">
        <f t="shared" si="190"/>
        <v>41348.877685185187</v>
      </c>
      <c r="T3002" s="15">
        <f t="shared" si="191"/>
        <v>41378.877685185187</v>
      </c>
    </row>
    <row r="3003" spans="1:20" ht="48" x14ac:dyDescent="0.2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 s="17">
        <f t="shared" si="188"/>
        <v>112</v>
      </c>
      <c r="P3003">
        <f t="shared" si="189"/>
        <v>117.77</v>
      </c>
      <c r="Q3003" s="12" t="s">
        <v>8308</v>
      </c>
      <c r="R3003" t="s">
        <v>8313</v>
      </c>
      <c r="S3003" s="15">
        <f t="shared" si="190"/>
        <v>42292.495474537034</v>
      </c>
      <c r="T3003" s="15">
        <f t="shared" si="191"/>
        <v>42322.537141203706</v>
      </c>
    </row>
    <row r="3004" spans="1:20" ht="48" x14ac:dyDescent="0.2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 s="17">
        <f t="shared" si="188"/>
        <v>112</v>
      </c>
      <c r="P3004">
        <f t="shared" si="189"/>
        <v>40.4</v>
      </c>
      <c r="Q3004" s="12" t="s">
        <v>8308</v>
      </c>
      <c r="R3004" t="s">
        <v>8313</v>
      </c>
      <c r="S3004" s="15">
        <f t="shared" si="190"/>
        <v>42370.571851851855</v>
      </c>
      <c r="T3004" s="15">
        <f t="shared" si="191"/>
        <v>42394.994444444441</v>
      </c>
    </row>
    <row r="3005" spans="1:20" ht="48" x14ac:dyDescent="0.2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 s="17">
        <f t="shared" si="188"/>
        <v>112</v>
      </c>
      <c r="P3005">
        <f t="shared" si="189"/>
        <v>58.54</v>
      </c>
      <c r="Q3005" s="12" t="s">
        <v>8308</v>
      </c>
      <c r="R3005" t="s">
        <v>8313</v>
      </c>
      <c r="S3005" s="15">
        <f t="shared" si="190"/>
        <v>41980.781793981485</v>
      </c>
      <c r="T3005" s="15">
        <f t="shared" si="191"/>
        <v>42010.781793981485</v>
      </c>
    </row>
    <row r="3006" spans="1:20" ht="48" x14ac:dyDescent="0.2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 s="17">
        <f t="shared" si="188"/>
        <v>112</v>
      </c>
      <c r="P3006">
        <f t="shared" si="189"/>
        <v>105.18</v>
      </c>
      <c r="Q3006" s="12" t="s">
        <v>8308</v>
      </c>
      <c r="R3006" t="s">
        <v>8313</v>
      </c>
      <c r="S3006" s="15">
        <f t="shared" si="190"/>
        <v>42417.818078703705</v>
      </c>
      <c r="T3006" s="15">
        <f t="shared" si="191"/>
        <v>42477.776412037041</v>
      </c>
    </row>
    <row r="3007" spans="1:20" ht="48" x14ac:dyDescent="0.2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 s="17">
        <f t="shared" si="188"/>
        <v>112</v>
      </c>
      <c r="P3007">
        <f t="shared" si="189"/>
        <v>181.13</v>
      </c>
      <c r="Q3007" s="12" t="s">
        <v>8308</v>
      </c>
      <c r="R3007" t="s">
        <v>8313</v>
      </c>
      <c r="S3007" s="15">
        <f t="shared" si="190"/>
        <v>41745.635960648149</v>
      </c>
      <c r="T3007" s="15">
        <f t="shared" si="191"/>
        <v>41776.145833333336</v>
      </c>
    </row>
    <row r="3008" spans="1:20" ht="48" x14ac:dyDescent="0.2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 s="17">
        <f t="shared" si="188"/>
        <v>112</v>
      </c>
      <c r="P3008">
        <f t="shared" si="189"/>
        <v>35.130000000000003</v>
      </c>
      <c r="Q3008" s="12" t="s">
        <v>8317</v>
      </c>
      <c r="R3008" t="s">
        <v>8319</v>
      </c>
      <c r="S3008" s="15">
        <f t="shared" si="190"/>
        <v>41932.036851851852</v>
      </c>
      <c r="T3008" s="15">
        <f t="shared" si="191"/>
        <v>41992.078518518523</v>
      </c>
    </row>
    <row r="3009" spans="1:20" ht="48" x14ac:dyDescent="0.2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 s="17">
        <f t="shared" si="188"/>
        <v>112</v>
      </c>
      <c r="P3009">
        <f t="shared" si="189"/>
        <v>53.19</v>
      </c>
      <c r="Q3009" s="12" t="s">
        <v>8320</v>
      </c>
      <c r="R3009" t="s">
        <v>8321</v>
      </c>
      <c r="S3009" s="15">
        <f t="shared" si="190"/>
        <v>42639.421493055561</v>
      </c>
      <c r="T3009" s="15">
        <f t="shared" si="191"/>
        <v>42659.458333333328</v>
      </c>
    </row>
    <row r="3010" spans="1:20" ht="48" x14ac:dyDescent="0.2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 s="17">
        <f t="shared" si="188"/>
        <v>112</v>
      </c>
      <c r="P3010">
        <f t="shared" si="189"/>
        <v>85.05</v>
      </c>
      <c r="Q3010" s="12" t="s">
        <v>8323</v>
      </c>
      <c r="R3010" t="s">
        <v>8324</v>
      </c>
      <c r="S3010" s="15">
        <f t="shared" si="190"/>
        <v>40963.613032407404</v>
      </c>
      <c r="T3010" s="15">
        <f t="shared" si="191"/>
        <v>41006.207638888889</v>
      </c>
    </row>
    <row r="3011" spans="1:20" ht="48" x14ac:dyDescent="0.2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 s="17">
        <f t="shared" si="188"/>
        <v>112</v>
      </c>
      <c r="P3011">
        <f t="shared" si="189"/>
        <v>43.73</v>
      </c>
      <c r="Q3011" s="12" t="s">
        <v>8323</v>
      </c>
      <c r="R3011" t="s">
        <v>8324</v>
      </c>
      <c r="S3011" s="15">
        <f t="shared" si="190"/>
        <v>40695.795370370368</v>
      </c>
      <c r="T3011" s="15">
        <f t="shared" si="191"/>
        <v>40725.795370370368</v>
      </c>
    </row>
    <row r="3012" spans="1:20" ht="32" x14ac:dyDescent="0.2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 s="17">
        <f t="shared" si="188"/>
        <v>112</v>
      </c>
      <c r="P3012">
        <f t="shared" si="189"/>
        <v>79.260000000000005</v>
      </c>
      <c r="Q3012" s="12" t="s">
        <v>8323</v>
      </c>
      <c r="R3012" t="s">
        <v>8328</v>
      </c>
      <c r="S3012" s="15">
        <f t="shared" si="190"/>
        <v>42044.711886574078</v>
      </c>
      <c r="T3012" s="15">
        <f t="shared" si="191"/>
        <v>42098.915972222225</v>
      </c>
    </row>
    <row r="3013" spans="1:20" ht="48" x14ac:dyDescent="0.2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 s="17">
        <f t="shared" si="188"/>
        <v>112</v>
      </c>
      <c r="P3013">
        <f t="shared" si="189"/>
        <v>23.96</v>
      </c>
      <c r="Q3013" s="12" t="s">
        <v>8323</v>
      </c>
      <c r="R3013" t="s">
        <v>8328</v>
      </c>
      <c r="S3013" s="15">
        <f t="shared" si="190"/>
        <v>41249.448958333334</v>
      </c>
      <c r="T3013" s="15">
        <f t="shared" si="191"/>
        <v>41281.333333333336</v>
      </c>
    </row>
    <row r="3014" spans="1:20" ht="32" x14ac:dyDescent="0.2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 s="17">
        <f t="shared" si="188"/>
        <v>112</v>
      </c>
      <c r="P3014">
        <f t="shared" si="189"/>
        <v>116.21</v>
      </c>
      <c r="Q3014" s="12" t="s">
        <v>8336</v>
      </c>
      <c r="R3014" t="s">
        <v>8337</v>
      </c>
      <c r="S3014" s="15">
        <f t="shared" si="190"/>
        <v>42654.177187499998</v>
      </c>
      <c r="T3014" s="15">
        <f t="shared" si="191"/>
        <v>42684.218854166669</v>
      </c>
    </row>
    <row r="3015" spans="1:20" ht="32" x14ac:dyDescent="0.2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17">
        <f t="shared" si="188"/>
        <v>112</v>
      </c>
      <c r="P3015">
        <f t="shared" si="189"/>
        <v>367.97</v>
      </c>
      <c r="Q3015" s="12" t="s">
        <v>8317</v>
      </c>
      <c r="R3015" t="s">
        <v>8319</v>
      </c>
      <c r="S3015" s="15">
        <f t="shared" si="190"/>
        <v>42257.882731481484</v>
      </c>
      <c r="T3015" s="15">
        <f t="shared" si="191"/>
        <v>42292.882731481484</v>
      </c>
    </row>
    <row r="3016" spans="1:20" ht="48" x14ac:dyDescent="0.2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 s="17">
        <f t="shared" si="188"/>
        <v>112</v>
      </c>
      <c r="P3016">
        <f t="shared" si="189"/>
        <v>68.37</v>
      </c>
      <c r="Q3016" s="12" t="s">
        <v>8320</v>
      </c>
      <c r="R3016" t="s">
        <v>8321</v>
      </c>
      <c r="S3016" s="15">
        <f t="shared" si="190"/>
        <v>40689.570868055554</v>
      </c>
      <c r="T3016" s="15">
        <f t="shared" si="191"/>
        <v>40719.570868055554</v>
      </c>
    </row>
    <row r="3017" spans="1:20" ht="32" x14ac:dyDescent="0.2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 s="17">
        <f t="shared" si="188"/>
        <v>112</v>
      </c>
      <c r="P3017">
        <f t="shared" si="189"/>
        <v>73.91</v>
      </c>
      <c r="Q3017" s="12" t="s">
        <v>8323</v>
      </c>
      <c r="R3017" t="s">
        <v>8324</v>
      </c>
      <c r="S3017" s="15">
        <f t="shared" si="190"/>
        <v>42130.491620370376</v>
      </c>
      <c r="T3017" s="15">
        <f t="shared" si="191"/>
        <v>42160.491620370376</v>
      </c>
    </row>
    <row r="3018" spans="1:20" ht="16" x14ac:dyDescent="0.2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 s="17">
        <f t="shared" si="188"/>
        <v>112</v>
      </c>
      <c r="P3018">
        <f t="shared" si="189"/>
        <v>47.76</v>
      </c>
      <c r="Q3018" s="12" t="s">
        <v>8323</v>
      </c>
      <c r="R3018" t="s">
        <v>8324</v>
      </c>
      <c r="S3018" s="15">
        <f t="shared" si="190"/>
        <v>42719.90834490741</v>
      </c>
      <c r="T3018" s="15">
        <f t="shared" si="191"/>
        <v>42749.90834490741</v>
      </c>
    </row>
    <row r="3019" spans="1:20" ht="48" x14ac:dyDescent="0.2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 s="17">
        <f t="shared" si="188"/>
        <v>112</v>
      </c>
      <c r="P3019">
        <f t="shared" si="189"/>
        <v>44.32</v>
      </c>
      <c r="Q3019" s="12" t="s">
        <v>8320</v>
      </c>
      <c r="R3019" t="s">
        <v>8340</v>
      </c>
      <c r="S3019" s="15">
        <f t="shared" si="190"/>
        <v>41500.727916666663</v>
      </c>
      <c r="T3019" s="15">
        <f t="shared" si="191"/>
        <v>41530.727916666663</v>
      </c>
    </row>
    <row r="3020" spans="1:20" ht="48" x14ac:dyDescent="0.2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 s="17">
        <f t="shared" si="188"/>
        <v>112</v>
      </c>
      <c r="P3020">
        <f t="shared" si="189"/>
        <v>75.98</v>
      </c>
      <c r="Q3020" s="12" t="s">
        <v>8336</v>
      </c>
      <c r="R3020" t="s">
        <v>8337</v>
      </c>
      <c r="S3020" s="15">
        <f t="shared" si="190"/>
        <v>42296.583379629628</v>
      </c>
      <c r="T3020" s="15">
        <f t="shared" si="191"/>
        <v>42326.625046296293</v>
      </c>
    </row>
    <row r="3021" spans="1:20" ht="48" x14ac:dyDescent="0.2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 s="17">
        <f t="shared" si="188"/>
        <v>112</v>
      </c>
      <c r="P3021">
        <f t="shared" si="189"/>
        <v>159.52000000000001</v>
      </c>
      <c r="Q3021" s="12" t="s">
        <v>8323</v>
      </c>
      <c r="R3021" t="s">
        <v>8344</v>
      </c>
      <c r="S3021" s="15">
        <f t="shared" si="190"/>
        <v>42416.407129629632</v>
      </c>
      <c r="T3021" s="15">
        <f t="shared" si="191"/>
        <v>42476.249305555553</v>
      </c>
    </row>
    <row r="3022" spans="1:20" ht="48" x14ac:dyDescent="0.2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 s="17">
        <f t="shared" si="188"/>
        <v>112</v>
      </c>
      <c r="P3022">
        <f t="shared" si="189"/>
        <v>87.1</v>
      </c>
      <c r="Q3022" s="12" t="s">
        <v>8323</v>
      </c>
      <c r="R3022" t="s">
        <v>8324</v>
      </c>
      <c r="S3022" s="15">
        <f t="shared" si="190"/>
        <v>41813.766099537039</v>
      </c>
      <c r="T3022" s="15">
        <f t="shared" si="191"/>
        <v>41844.766099537039</v>
      </c>
    </row>
    <row r="3023" spans="1:20" ht="48" x14ac:dyDescent="0.2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 s="17">
        <f t="shared" si="188"/>
        <v>112</v>
      </c>
      <c r="P3023">
        <f t="shared" si="189"/>
        <v>60.15</v>
      </c>
      <c r="Q3023" s="12" t="s">
        <v>8323</v>
      </c>
      <c r="R3023" t="s">
        <v>8352</v>
      </c>
      <c r="S3023" s="15">
        <f t="shared" si="190"/>
        <v>41524.858553240738</v>
      </c>
      <c r="T3023" s="15">
        <f t="shared" si="191"/>
        <v>41552.208333333336</v>
      </c>
    </row>
    <row r="3024" spans="1:20" ht="48" x14ac:dyDescent="0.2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 s="17">
        <f t="shared" si="188"/>
        <v>112</v>
      </c>
      <c r="P3024">
        <f t="shared" si="189"/>
        <v>56</v>
      </c>
      <c r="Q3024" s="12" t="s">
        <v>8317</v>
      </c>
      <c r="R3024" t="s">
        <v>8353</v>
      </c>
      <c r="S3024" s="15">
        <f t="shared" si="190"/>
        <v>42128.628113425926</v>
      </c>
      <c r="T3024" s="15">
        <f t="shared" si="191"/>
        <v>42158.628113425926</v>
      </c>
    </row>
    <row r="3025" spans="1:20" ht="48" x14ac:dyDescent="0.2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 s="17">
        <f t="shared" si="188"/>
        <v>112</v>
      </c>
      <c r="P3025">
        <f t="shared" si="189"/>
        <v>149.44</v>
      </c>
      <c r="Q3025" s="12" t="s">
        <v>8315</v>
      </c>
      <c r="R3025" t="s">
        <v>8355</v>
      </c>
      <c r="S3025" s="15">
        <f t="shared" si="190"/>
        <v>41899.294942129629</v>
      </c>
      <c r="T3025" s="15">
        <f t="shared" si="191"/>
        <v>41928.290972222225</v>
      </c>
    </row>
    <row r="3026" spans="1:20" ht="48" x14ac:dyDescent="0.2">
      <c r="A3026">
        <v>3656</v>
      </c>
      <c r="B3026" s="3" t="s">
        <v>3653</v>
      </c>
      <c r="C3026" s="3" t="s">
        <v>7766</v>
      </c>
      <c r="D3026" s="6">
        <v>5000</v>
      </c>
      <c r="E3026" s="8">
        <v>5291</v>
      </c>
      <c r="F3026" t="s">
        <v>8218</v>
      </c>
      <c r="G3026" t="s">
        <v>8239</v>
      </c>
      <c r="H3026" t="s">
        <v>8256</v>
      </c>
      <c r="I3026">
        <v>1485989940</v>
      </c>
      <c r="J3026">
        <v>1483393836</v>
      </c>
      <c r="K3026" t="b">
        <v>0</v>
      </c>
      <c r="L3026">
        <v>46</v>
      </c>
      <c r="M3026" t="b">
        <v>1</v>
      </c>
      <c r="N3026" t="s">
        <v>8269</v>
      </c>
      <c r="O3026" s="17">
        <f t="shared" si="188"/>
        <v>106</v>
      </c>
      <c r="P3026">
        <f t="shared" si="189"/>
        <v>115.02</v>
      </c>
      <c r="Q3026" s="12" t="s">
        <v>8315</v>
      </c>
      <c r="R3026" t="s">
        <v>8316</v>
      </c>
      <c r="S3026" s="15">
        <f t="shared" si="190"/>
        <v>42737.910138888896</v>
      </c>
      <c r="T3026" s="15">
        <f t="shared" si="191"/>
        <v>42767.957638888889</v>
      </c>
    </row>
    <row r="3027" spans="1:20" ht="48" x14ac:dyDescent="0.2">
      <c r="A3027">
        <v>3685</v>
      </c>
      <c r="B3027" s="3" t="s">
        <v>3682</v>
      </c>
      <c r="C3027" s="3" t="s">
        <v>7795</v>
      </c>
      <c r="D3027" s="6">
        <v>5000</v>
      </c>
      <c r="E3027" s="8">
        <v>5285</v>
      </c>
      <c r="F3027" t="s">
        <v>8218</v>
      </c>
      <c r="G3027" t="s">
        <v>8223</v>
      </c>
      <c r="H3027" t="s">
        <v>8245</v>
      </c>
      <c r="I3027">
        <v>1400533200</v>
      </c>
      <c r="J3027">
        <v>1398348859</v>
      </c>
      <c r="K3027" t="b">
        <v>0</v>
      </c>
      <c r="L3027">
        <v>126</v>
      </c>
      <c r="M3027" t="b">
        <v>1</v>
      </c>
      <c r="N3027" t="s">
        <v>8269</v>
      </c>
      <c r="O3027" s="17">
        <f t="shared" si="188"/>
        <v>106</v>
      </c>
      <c r="P3027">
        <f t="shared" si="189"/>
        <v>41.94</v>
      </c>
      <c r="Q3027" s="12" t="s">
        <v>8315</v>
      </c>
      <c r="R3027" t="s">
        <v>8316</v>
      </c>
      <c r="S3027" s="15">
        <f t="shared" si="190"/>
        <v>41753.593275462961</v>
      </c>
      <c r="T3027" s="15">
        <f t="shared" si="191"/>
        <v>41778.875</v>
      </c>
    </row>
    <row r="3028" spans="1:20" ht="48" x14ac:dyDescent="0.2">
      <c r="A3028">
        <v>3495</v>
      </c>
      <c r="B3028" s="3" t="s">
        <v>3494</v>
      </c>
      <c r="C3028" s="3" t="s">
        <v>7605</v>
      </c>
      <c r="D3028" s="6">
        <v>5000</v>
      </c>
      <c r="E3028" s="8">
        <v>5343</v>
      </c>
      <c r="F3028" t="s">
        <v>8218</v>
      </c>
      <c r="G3028" t="s">
        <v>8228</v>
      </c>
      <c r="H3028" t="s">
        <v>8250</v>
      </c>
      <c r="I3028">
        <v>1414862280</v>
      </c>
      <c r="J3028">
        <v>1412360309</v>
      </c>
      <c r="K3028" t="b">
        <v>0</v>
      </c>
      <c r="L3028">
        <v>72</v>
      </c>
      <c r="M3028" t="b">
        <v>1</v>
      </c>
      <c r="N3028" t="s">
        <v>8269</v>
      </c>
      <c r="O3028" s="17">
        <f t="shared" si="188"/>
        <v>107</v>
      </c>
      <c r="P3028">
        <f t="shared" si="189"/>
        <v>74.209999999999994</v>
      </c>
      <c r="Q3028" s="12" t="s">
        <v>8315</v>
      </c>
      <c r="R3028" t="s">
        <v>8316</v>
      </c>
      <c r="S3028" s="15">
        <f t="shared" si="190"/>
        <v>41915.762835648151</v>
      </c>
      <c r="T3028" s="15">
        <f t="shared" si="191"/>
        <v>41944.720833333333</v>
      </c>
    </row>
    <row r="3029" spans="1:20" ht="48" x14ac:dyDescent="0.2">
      <c r="A3029">
        <v>3352</v>
      </c>
      <c r="B3029" s="3" t="s">
        <v>3351</v>
      </c>
      <c r="C3029" s="3" t="s">
        <v>7462</v>
      </c>
      <c r="D3029" s="6">
        <v>5000</v>
      </c>
      <c r="E3029" s="8">
        <v>5376</v>
      </c>
      <c r="F3029" t="s">
        <v>8218</v>
      </c>
      <c r="G3029" t="s">
        <v>8224</v>
      </c>
      <c r="H3029" t="s">
        <v>8246</v>
      </c>
      <c r="I3029">
        <v>1467414000</v>
      </c>
      <c r="J3029">
        <v>1462492178</v>
      </c>
      <c r="K3029" t="b">
        <v>0</v>
      </c>
      <c r="L3029">
        <v>70</v>
      </c>
      <c r="M3029" t="b">
        <v>1</v>
      </c>
      <c r="N3029" t="s">
        <v>8269</v>
      </c>
      <c r="O3029" s="17">
        <f t="shared" si="188"/>
        <v>108</v>
      </c>
      <c r="P3029">
        <f t="shared" si="189"/>
        <v>76.8</v>
      </c>
      <c r="Q3029" s="12" t="s">
        <v>8315</v>
      </c>
      <c r="R3029" t="s">
        <v>8316</v>
      </c>
      <c r="S3029" s="15">
        <f t="shared" si="190"/>
        <v>42495.992800925931</v>
      </c>
      <c r="T3029" s="15">
        <f t="shared" si="191"/>
        <v>42552.958333333328</v>
      </c>
    </row>
    <row r="3030" spans="1:20" ht="48" x14ac:dyDescent="0.2">
      <c r="A3030">
        <v>3260</v>
      </c>
      <c r="B3030" s="3" t="s">
        <v>3260</v>
      </c>
      <c r="C3030" s="3" t="s">
        <v>7370</v>
      </c>
      <c r="D3030" s="6">
        <v>5000</v>
      </c>
      <c r="E3030" s="8">
        <v>5462</v>
      </c>
      <c r="F3030" t="s">
        <v>8218</v>
      </c>
      <c r="G3030" t="s">
        <v>8223</v>
      </c>
      <c r="H3030" t="s">
        <v>8245</v>
      </c>
      <c r="I3030">
        <v>1448903318</v>
      </c>
      <c r="J3030">
        <v>1445875718</v>
      </c>
      <c r="K3030" t="b">
        <v>1</v>
      </c>
      <c r="L3030">
        <v>73</v>
      </c>
      <c r="M3030" t="b">
        <v>1</v>
      </c>
      <c r="N3030" t="s">
        <v>8269</v>
      </c>
      <c r="O3030" s="17">
        <f t="shared" ref="O3030:O3093" si="192">ROUND(E3030/D3030*100,0)</f>
        <v>109</v>
      </c>
      <c r="P3030">
        <f t="shared" ref="P3030:P3093" si="193">IFERROR(ROUND(E3030/L3030, 2), 0)</f>
        <v>74.819999999999993</v>
      </c>
      <c r="Q3030" s="12" t="s">
        <v>8315</v>
      </c>
      <c r="R3030" t="s">
        <v>8316</v>
      </c>
      <c r="S3030" s="15">
        <f t="shared" ref="S3030:S3093" si="194">(((J3030/60/60/24)+DATE(1970,1,1)))</f>
        <v>42303.672662037032</v>
      </c>
      <c r="T3030" s="15">
        <f t="shared" ref="T3030:T3093" si="195">(((I3030/60/60/24)+DATE(1970,1,1)))</f>
        <v>42338.714328703703</v>
      </c>
    </row>
    <row r="3031" spans="1:20" ht="48" x14ac:dyDescent="0.2">
      <c r="A3031">
        <v>3277</v>
      </c>
      <c r="B3031" s="3" t="s">
        <v>3277</v>
      </c>
      <c r="C3031" s="3" t="s">
        <v>7387</v>
      </c>
      <c r="D3031" s="6">
        <v>5000</v>
      </c>
      <c r="E3031" s="8">
        <v>5430</v>
      </c>
      <c r="F3031" t="s">
        <v>8218</v>
      </c>
      <c r="G3031" t="s">
        <v>8224</v>
      </c>
      <c r="H3031" t="s">
        <v>8246</v>
      </c>
      <c r="I3031">
        <v>1416331406</v>
      </c>
      <c r="J3031">
        <v>1413735806</v>
      </c>
      <c r="K3031" t="b">
        <v>1</v>
      </c>
      <c r="L3031">
        <v>100</v>
      </c>
      <c r="M3031" t="b">
        <v>1</v>
      </c>
      <c r="N3031" t="s">
        <v>8269</v>
      </c>
      <c r="O3031" s="17">
        <f t="shared" si="192"/>
        <v>109</v>
      </c>
      <c r="P3031">
        <f t="shared" si="193"/>
        <v>54.3</v>
      </c>
      <c r="Q3031" s="12" t="s">
        <v>8315</v>
      </c>
      <c r="R3031" t="s">
        <v>8316</v>
      </c>
      <c r="S3031" s="15">
        <f t="shared" si="194"/>
        <v>41931.682939814818</v>
      </c>
      <c r="T3031" s="15">
        <f t="shared" si="195"/>
        <v>41961.724606481483</v>
      </c>
    </row>
    <row r="3032" spans="1:20" ht="48" x14ac:dyDescent="0.2">
      <c r="A3032">
        <v>2961</v>
      </c>
      <c r="B3032" s="3" t="s">
        <v>2961</v>
      </c>
      <c r="C3032" s="3" t="s">
        <v>7071</v>
      </c>
      <c r="D3032" s="6">
        <v>5000</v>
      </c>
      <c r="E3032" s="8">
        <v>5481</v>
      </c>
      <c r="F3032" t="s">
        <v>8218</v>
      </c>
      <c r="G3032" t="s">
        <v>8223</v>
      </c>
      <c r="H3032" t="s">
        <v>8245</v>
      </c>
      <c r="I3032">
        <v>1427342400</v>
      </c>
      <c r="J3032">
        <v>1424927159</v>
      </c>
      <c r="K3032" t="b">
        <v>0</v>
      </c>
      <c r="L3032">
        <v>108</v>
      </c>
      <c r="M3032" t="b">
        <v>1</v>
      </c>
      <c r="N3032" t="s">
        <v>8269</v>
      </c>
      <c r="O3032" s="17">
        <f t="shared" si="192"/>
        <v>110</v>
      </c>
      <c r="P3032">
        <f t="shared" si="193"/>
        <v>50.75</v>
      </c>
      <c r="Q3032" s="12" t="s">
        <v>8315</v>
      </c>
      <c r="R3032" t="s">
        <v>8316</v>
      </c>
      <c r="S3032" s="15">
        <f t="shared" si="194"/>
        <v>42061.212488425925</v>
      </c>
      <c r="T3032" s="15">
        <f t="shared" si="195"/>
        <v>42089.166666666672</v>
      </c>
    </row>
    <row r="3033" spans="1:20" ht="48" x14ac:dyDescent="0.2">
      <c r="A3033">
        <v>3175</v>
      </c>
      <c r="B3033" s="3" t="s">
        <v>3175</v>
      </c>
      <c r="C3033" s="3" t="s">
        <v>7285</v>
      </c>
      <c r="D3033" s="6">
        <v>5000</v>
      </c>
      <c r="E3033" s="8">
        <v>5478</v>
      </c>
      <c r="F3033" t="s">
        <v>8218</v>
      </c>
      <c r="G3033" t="s">
        <v>8223</v>
      </c>
      <c r="H3033" t="s">
        <v>8245</v>
      </c>
      <c r="I3033">
        <v>1297977427</v>
      </c>
      <c r="J3033">
        <v>1292793427</v>
      </c>
      <c r="K3033" t="b">
        <v>1</v>
      </c>
      <c r="L3033">
        <v>60</v>
      </c>
      <c r="M3033" t="b">
        <v>1</v>
      </c>
      <c r="N3033" t="s">
        <v>8269</v>
      </c>
      <c r="O3033" s="17">
        <f t="shared" si="192"/>
        <v>110</v>
      </c>
      <c r="P3033">
        <f t="shared" si="193"/>
        <v>91.3</v>
      </c>
      <c r="Q3033" s="12" t="s">
        <v>8315</v>
      </c>
      <c r="R3033" t="s">
        <v>8316</v>
      </c>
      <c r="S3033" s="15">
        <f t="shared" si="194"/>
        <v>40531.886886574073</v>
      </c>
      <c r="T3033" s="15">
        <f t="shared" si="195"/>
        <v>40591.886886574073</v>
      </c>
    </row>
    <row r="3034" spans="1:20" ht="48" x14ac:dyDescent="0.2">
      <c r="A3034">
        <v>3822</v>
      </c>
      <c r="B3034" s="3" t="s">
        <v>3819</v>
      </c>
      <c r="C3034" s="3" t="s">
        <v>7931</v>
      </c>
      <c r="D3034" s="6">
        <v>5000</v>
      </c>
      <c r="E3034" s="8">
        <v>5501</v>
      </c>
      <c r="F3034" t="s">
        <v>8218</v>
      </c>
      <c r="G3034" t="s">
        <v>8235</v>
      </c>
      <c r="H3034" t="s">
        <v>8248</v>
      </c>
      <c r="I3034">
        <v>1453244340</v>
      </c>
      <c r="J3034">
        <v>1448136417</v>
      </c>
      <c r="K3034" t="b">
        <v>0</v>
      </c>
      <c r="L3034">
        <v>76</v>
      </c>
      <c r="M3034" t="b">
        <v>1</v>
      </c>
      <c r="N3034" t="s">
        <v>8269</v>
      </c>
      <c r="O3034" s="17">
        <f t="shared" si="192"/>
        <v>110</v>
      </c>
      <c r="P3034">
        <f t="shared" si="193"/>
        <v>72.38</v>
      </c>
      <c r="Q3034" s="12" t="s">
        <v>8315</v>
      </c>
      <c r="R3034" t="s">
        <v>8316</v>
      </c>
      <c r="S3034" s="15">
        <f t="shared" si="194"/>
        <v>42329.838159722218</v>
      </c>
      <c r="T3034" s="15">
        <f t="shared" si="195"/>
        <v>42388.957638888889</v>
      </c>
    </row>
    <row r="3035" spans="1:20" ht="48" x14ac:dyDescent="0.2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 s="17">
        <f t="shared" si="192"/>
        <v>113</v>
      </c>
      <c r="P3035">
        <f t="shared" si="193"/>
        <v>19.47</v>
      </c>
      <c r="Q3035" s="12" t="s">
        <v>8308</v>
      </c>
      <c r="R3035" t="s">
        <v>8310</v>
      </c>
      <c r="S3035" s="15">
        <f t="shared" si="194"/>
        <v>42360.487210648149</v>
      </c>
      <c r="T3035" s="15">
        <f t="shared" si="195"/>
        <v>42390.487210648149</v>
      </c>
    </row>
    <row r="3036" spans="1:20" ht="32" x14ac:dyDescent="0.2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 s="17">
        <f t="shared" si="192"/>
        <v>113</v>
      </c>
      <c r="P3036">
        <f t="shared" si="193"/>
        <v>144.91</v>
      </c>
      <c r="Q3036" s="12" t="s">
        <v>8308</v>
      </c>
      <c r="R3036" t="s">
        <v>8310</v>
      </c>
      <c r="S3036" s="15">
        <f t="shared" si="194"/>
        <v>40723.053657407407</v>
      </c>
      <c r="T3036" s="15">
        <f t="shared" si="195"/>
        <v>40753.053657407407</v>
      </c>
    </row>
    <row r="3037" spans="1:20" ht="48" x14ac:dyDescent="0.2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 s="17">
        <f t="shared" si="192"/>
        <v>113</v>
      </c>
      <c r="P3037">
        <f t="shared" si="193"/>
        <v>109.04</v>
      </c>
      <c r="Q3037" s="12" t="s">
        <v>8308</v>
      </c>
      <c r="R3037" t="s">
        <v>8313</v>
      </c>
      <c r="S3037" s="15">
        <f t="shared" si="194"/>
        <v>41949.697962962964</v>
      </c>
      <c r="T3037" s="15">
        <f t="shared" si="195"/>
        <v>41994.697962962964</v>
      </c>
    </row>
    <row r="3038" spans="1:20" ht="48" x14ac:dyDescent="0.2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 s="17">
        <f t="shared" si="192"/>
        <v>113</v>
      </c>
      <c r="P3038">
        <f t="shared" si="193"/>
        <v>73.02</v>
      </c>
      <c r="Q3038" s="12" t="s">
        <v>8308</v>
      </c>
      <c r="R3038" t="s">
        <v>8313</v>
      </c>
      <c r="S3038" s="15">
        <f t="shared" si="194"/>
        <v>40862.492939814816</v>
      </c>
      <c r="T3038" s="15">
        <f t="shared" si="195"/>
        <v>40897.492939814816</v>
      </c>
    </row>
    <row r="3039" spans="1:20" ht="48" x14ac:dyDescent="0.2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 s="17">
        <f t="shared" si="192"/>
        <v>113</v>
      </c>
      <c r="P3039">
        <f t="shared" si="193"/>
        <v>48.05</v>
      </c>
      <c r="Q3039" s="12" t="s">
        <v>8308</v>
      </c>
      <c r="R3039" t="s">
        <v>8313</v>
      </c>
      <c r="S3039" s="15">
        <f t="shared" si="194"/>
        <v>40332.923842592594</v>
      </c>
      <c r="T3039" s="15">
        <f t="shared" si="195"/>
        <v>40412.736111111109</v>
      </c>
    </row>
    <row r="3040" spans="1:20" ht="64" x14ac:dyDescent="0.2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 s="17">
        <f t="shared" si="192"/>
        <v>113</v>
      </c>
      <c r="P3040">
        <f t="shared" si="193"/>
        <v>110.47</v>
      </c>
      <c r="Q3040" s="12" t="s">
        <v>8308</v>
      </c>
      <c r="R3040" t="s">
        <v>8313</v>
      </c>
      <c r="S3040" s="15">
        <f t="shared" si="194"/>
        <v>40123.83829861111</v>
      </c>
      <c r="T3040" s="15">
        <f t="shared" si="195"/>
        <v>40211.332638888889</v>
      </c>
    </row>
    <row r="3041" spans="1:20" ht="48" x14ac:dyDescent="0.2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 s="17">
        <f t="shared" si="192"/>
        <v>113</v>
      </c>
      <c r="P3041">
        <f t="shared" si="193"/>
        <v>147.16999999999999</v>
      </c>
      <c r="Q3041" s="12" t="s">
        <v>8308</v>
      </c>
      <c r="R3041" t="s">
        <v>8313</v>
      </c>
      <c r="S3041" s="15">
        <f t="shared" si="194"/>
        <v>42775.314884259264</v>
      </c>
      <c r="T3041" s="15">
        <f t="shared" si="195"/>
        <v>42808.956250000003</v>
      </c>
    </row>
    <row r="3042" spans="1:20" ht="48" x14ac:dyDescent="0.2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 s="17">
        <f t="shared" si="192"/>
        <v>113</v>
      </c>
      <c r="P3042">
        <f t="shared" si="193"/>
        <v>203.63</v>
      </c>
      <c r="Q3042" s="12" t="s">
        <v>8308</v>
      </c>
      <c r="R3042" t="s">
        <v>8313</v>
      </c>
      <c r="S3042" s="15">
        <f t="shared" si="194"/>
        <v>42263.680289351847</v>
      </c>
      <c r="T3042" s="15">
        <f t="shared" si="195"/>
        <v>42305.333333333328</v>
      </c>
    </row>
    <row r="3043" spans="1:20" ht="32" x14ac:dyDescent="0.2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 s="17">
        <f t="shared" si="192"/>
        <v>113</v>
      </c>
      <c r="P3043">
        <f t="shared" si="193"/>
        <v>66.47</v>
      </c>
      <c r="Q3043" s="12" t="s">
        <v>8323</v>
      </c>
      <c r="R3043" t="s">
        <v>8324</v>
      </c>
      <c r="S3043" s="15">
        <f t="shared" si="194"/>
        <v>41321.339583333334</v>
      </c>
      <c r="T3043" s="15">
        <f t="shared" si="195"/>
        <v>41328.339583333334</v>
      </c>
    </row>
    <row r="3044" spans="1:20" ht="48" x14ac:dyDescent="0.2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 s="17">
        <f t="shared" si="192"/>
        <v>113</v>
      </c>
      <c r="P3044">
        <f t="shared" si="193"/>
        <v>12.53</v>
      </c>
      <c r="Q3044" s="12" t="s">
        <v>8323</v>
      </c>
      <c r="R3044" t="s">
        <v>8344</v>
      </c>
      <c r="S3044" s="15">
        <f t="shared" si="194"/>
        <v>41596.913437499999</v>
      </c>
      <c r="T3044" s="15">
        <f t="shared" si="195"/>
        <v>41625.5</v>
      </c>
    </row>
    <row r="3045" spans="1:20" ht="32" x14ac:dyDescent="0.2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 s="17">
        <f t="shared" si="192"/>
        <v>113</v>
      </c>
      <c r="P3045">
        <f t="shared" si="193"/>
        <v>39.18</v>
      </c>
      <c r="Q3045" s="12" t="s">
        <v>8323</v>
      </c>
      <c r="R3045" t="s">
        <v>8344</v>
      </c>
      <c r="S3045" s="15">
        <f t="shared" si="194"/>
        <v>41034.656597222223</v>
      </c>
      <c r="T3045" s="15">
        <f t="shared" si="195"/>
        <v>41064.656597222223</v>
      </c>
    </row>
    <row r="3046" spans="1:20" ht="48" x14ac:dyDescent="0.2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 s="17">
        <f t="shared" si="192"/>
        <v>113</v>
      </c>
      <c r="P3046">
        <f t="shared" si="193"/>
        <v>50.22</v>
      </c>
      <c r="Q3046" s="12" t="s">
        <v>8317</v>
      </c>
      <c r="R3046" t="s">
        <v>8347</v>
      </c>
      <c r="S3046" s="15">
        <f t="shared" si="194"/>
        <v>40765.876886574071</v>
      </c>
      <c r="T3046" s="15">
        <f t="shared" si="195"/>
        <v>40795.876886574071</v>
      </c>
    </row>
    <row r="3047" spans="1:20" ht="48" x14ac:dyDescent="0.2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 s="17">
        <f t="shared" si="192"/>
        <v>113</v>
      </c>
      <c r="P3047">
        <f t="shared" si="193"/>
        <v>34</v>
      </c>
      <c r="Q3047" s="12" t="s">
        <v>8323</v>
      </c>
      <c r="R3047" t="s">
        <v>8327</v>
      </c>
      <c r="S3047" s="15">
        <f t="shared" si="194"/>
        <v>41034.72216435185</v>
      </c>
      <c r="T3047" s="15">
        <f t="shared" si="195"/>
        <v>41064.72216435185</v>
      </c>
    </row>
    <row r="3048" spans="1:20" ht="48" x14ac:dyDescent="0.2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 s="17">
        <f t="shared" si="192"/>
        <v>113</v>
      </c>
      <c r="P3048">
        <f t="shared" si="193"/>
        <v>51.48</v>
      </c>
      <c r="Q3048" s="12" t="s">
        <v>8323</v>
      </c>
      <c r="R3048" t="s">
        <v>8327</v>
      </c>
      <c r="S3048" s="15">
        <f t="shared" si="194"/>
        <v>40892.149467592593</v>
      </c>
      <c r="T3048" s="15">
        <f t="shared" si="195"/>
        <v>40952.149467592593</v>
      </c>
    </row>
    <row r="3049" spans="1:20" ht="48" x14ac:dyDescent="0.2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 s="17">
        <f t="shared" si="192"/>
        <v>113</v>
      </c>
      <c r="P3049">
        <f t="shared" si="193"/>
        <v>107.32</v>
      </c>
      <c r="Q3049" s="12" t="s">
        <v>8331</v>
      </c>
      <c r="R3049" t="s">
        <v>8349</v>
      </c>
      <c r="S3049" s="15">
        <f t="shared" si="194"/>
        <v>42296.631331018521</v>
      </c>
      <c r="T3049" s="15">
        <f t="shared" si="195"/>
        <v>42326.672997685186</v>
      </c>
    </row>
    <row r="3050" spans="1:20" ht="48" x14ac:dyDescent="0.2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 s="17">
        <f t="shared" si="192"/>
        <v>113</v>
      </c>
      <c r="P3050">
        <f t="shared" si="193"/>
        <v>47.54</v>
      </c>
      <c r="Q3050" s="12" t="s">
        <v>8323</v>
      </c>
      <c r="R3050" t="s">
        <v>8327</v>
      </c>
      <c r="S3050" s="15">
        <f t="shared" si="194"/>
        <v>40999.645925925928</v>
      </c>
      <c r="T3050" s="15">
        <f t="shared" si="195"/>
        <v>41029.645925925928</v>
      </c>
    </row>
    <row r="3051" spans="1:20" ht="48" x14ac:dyDescent="0.2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 s="17">
        <f t="shared" si="192"/>
        <v>113</v>
      </c>
      <c r="P3051">
        <f t="shared" si="193"/>
        <v>80.55</v>
      </c>
      <c r="Q3051" s="12" t="s">
        <v>8323</v>
      </c>
      <c r="R3051" t="s">
        <v>8327</v>
      </c>
      <c r="S3051" s="15">
        <f t="shared" si="194"/>
        <v>40730.878912037035</v>
      </c>
      <c r="T3051" s="15">
        <f t="shared" si="195"/>
        <v>40760.878912037035</v>
      </c>
    </row>
    <row r="3052" spans="1:20" ht="48" x14ac:dyDescent="0.2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 s="17">
        <f t="shared" si="192"/>
        <v>113</v>
      </c>
      <c r="P3052">
        <f t="shared" si="193"/>
        <v>23.45</v>
      </c>
      <c r="Q3052" s="12" t="s">
        <v>8323</v>
      </c>
      <c r="R3052" t="s">
        <v>8327</v>
      </c>
      <c r="S3052" s="15">
        <f t="shared" si="194"/>
        <v>41053.772858796299</v>
      </c>
      <c r="T3052" s="15">
        <f t="shared" si="195"/>
        <v>41083.772858796299</v>
      </c>
    </row>
    <row r="3053" spans="1:20" ht="48" x14ac:dyDescent="0.2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 s="17">
        <f t="shared" si="192"/>
        <v>113</v>
      </c>
      <c r="P3053">
        <f t="shared" si="193"/>
        <v>136.91</v>
      </c>
      <c r="Q3053" s="12" t="s">
        <v>8323</v>
      </c>
      <c r="R3053" t="s">
        <v>8352</v>
      </c>
      <c r="S3053" s="15">
        <f t="shared" si="194"/>
        <v>41953.091134259259</v>
      </c>
      <c r="T3053" s="15">
        <f t="shared" si="195"/>
        <v>41981.207638888889</v>
      </c>
    </row>
    <row r="3054" spans="1:20" ht="32" x14ac:dyDescent="0.2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 s="17">
        <f t="shared" si="192"/>
        <v>113</v>
      </c>
      <c r="P3054">
        <f t="shared" si="193"/>
        <v>109.96</v>
      </c>
      <c r="Q3054" s="12" t="s">
        <v>8323</v>
      </c>
      <c r="R3054" t="s">
        <v>8352</v>
      </c>
      <c r="S3054" s="15">
        <f t="shared" si="194"/>
        <v>41298.509965277779</v>
      </c>
      <c r="T3054" s="15">
        <f t="shared" si="195"/>
        <v>41329.207638888889</v>
      </c>
    </row>
    <row r="3055" spans="1:20" ht="32" x14ac:dyDescent="0.2">
      <c r="A3055">
        <v>3698</v>
      </c>
      <c r="B3055" s="3" t="s">
        <v>3695</v>
      </c>
      <c r="C3055" s="3" t="s">
        <v>7808</v>
      </c>
      <c r="D3055" s="6">
        <v>5000</v>
      </c>
      <c r="E3055" s="8">
        <v>5526</v>
      </c>
      <c r="F3055" t="s">
        <v>8218</v>
      </c>
      <c r="G3055" t="s">
        <v>8223</v>
      </c>
      <c r="H3055" t="s">
        <v>8245</v>
      </c>
      <c r="I3055">
        <v>1456946487</v>
      </c>
      <c r="J3055">
        <v>1454354487</v>
      </c>
      <c r="K3055" t="b">
        <v>0</v>
      </c>
      <c r="L3055">
        <v>136</v>
      </c>
      <c r="M3055" t="b">
        <v>1</v>
      </c>
      <c r="N3055" t="s">
        <v>8269</v>
      </c>
      <c r="O3055" s="17">
        <f t="shared" si="192"/>
        <v>111</v>
      </c>
      <c r="P3055">
        <f t="shared" si="193"/>
        <v>40.630000000000003</v>
      </c>
      <c r="Q3055" s="12" t="s">
        <v>8315</v>
      </c>
      <c r="R3055" t="s">
        <v>8316</v>
      </c>
      <c r="S3055" s="15">
        <f t="shared" si="194"/>
        <v>42401.806562500002</v>
      </c>
      <c r="T3055" s="15">
        <f t="shared" si="195"/>
        <v>42431.806562500002</v>
      </c>
    </row>
    <row r="3056" spans="1:20" ht="48" x14ac:dyDescent="0.2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 s="17">
        <f t="shared" si="192"/>
        <v>113</v>
      </c>
      <c r="P3056">
        <f t="shared" si="193"/>
        <v>162.91</v>
      </c>
      <c r="Q3056" s="12" t="s">
        <v>8315</v>
      </c>
      <c r="R3056" t="s">
        <v>8355</v>
      </c>
      <c r="S3056" s="15">
        <f t="shared" si="194"/>
        <v>41928.881064814814</v>
      </c>
      <c r="T3056" s="15">
        <f t="shared" si="195"/>
        <v>41958.922731481478</v>
      </c>
    </row>
    <row r="3057" spans="1:20" ht="48" x14ac:dyDescent="0.2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 s="17">
        <f t="shared" si="192"/>
        <v>113</v>
      </c>
      <c r="P3057">
        <f t="shared" si="193"/>
        <v>50.76</v>
      </c>
      <c r="Q3057" s="12" t="s">
        <v>8315</v>
      </c>
      <c r="R3057" t="s">
        <v>8355</v>
      </c>
      <c r="S3057" s="15">
        <f t="shared" si="194"/>
        <v>41920.123611111114</v>
      </c>
      <c r="T3057" s="15">
        <f t="shared" si="195"/>
        <v>41948.208333333336</v>
      </c>
    </row>
    <row r="3058" spans="1:20" ht="64" x14ac:dyDescent="0.2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 s="17">
        <f t="shared" si="192"/>
        <v>113</v>
      </c>
      <c r="P3058">
        <f t="shared" si="193"/>
        <v>89.31</v>
      </c>
      <c r="Q3058" s="12" t="s">
        <v>8315</v>
      </c>
      <c r="R3058" t="s">
        <v>8355</v>
      </c>
      <c r="S3058" s="15">
        <f t="shared" si="194"/>
        <v>42644.535358796296</v>
      </c>
      <c r="T3058" s="15">
        <f t="shared" si="195"/>
        <v>42675.165972222225</v>
      </c>
    </row>
    <row r="3059" spans="1:20" ht="48" x14ac:dyDescent="0.2">
      <c r="A3059">
        <v>2812</v>
      </c>
      <c r="B3059" s="3" t="s">
        <v>2812</v>
      </c>
      <c r="C3059" s="3" t="s">
        <v>6922</v>
      </c>
      <c r="D3059" s="6">
        <v>5000</v>
      </c>
      <c r="E3059" s="8">
        <v>5665</v>
      </c>
      <c r="F3059" t="s">
        <v>8218</v>
      </c>
      <c r="G3059" t="s">
        <v>8228</v>
      </c>
      <c r="H3059" t="s">
        <v>8250</v>
      </c>
      <c r="I3059">
        <v>1428292800</v>
      </c>
      <c r="J3059">
        <v>1424368298</v>
      </c>
      <c r="K3059" t="b">
        <v>0</v>
      </c>
      <c r="L3059">
        <v>83</v>
      </c>
      <c r="M3059" t="b">
        <v>1</v>
      </c>
      <c r="N3059" t="s">
        <v>8269</v>
      </c>
      <c r="O3059" s="17">
        <f t="shared" si="192"/>
        <v>113</v>
      </c>
      <c r="P3059">
        <f t="shared" si="193"/>
        <v>68.25</v>
      </c>
      <c r="Q3059" s="12" t="s">
        <v>8315</v>
      </c>
      <c r="R3059" t="s">
        <v>8316</v>
      </c>
      <c r="S3059" s="15">
        <f t="shared" si="194"/>
        <v>42054.74418981481</v>
      </c>
      <c r="T3059" s="15">
        <f t="shared" si="195"/>
        <v>42100.166666666672</v>
      </c>
    </row>
    <row r="3060" spans="1:20" ht="48" x14ac:dyDescent="0.2">
      <c r="A3060">
        <v>3361</v>
      </c>
      <c r="B3060" s="3" t="s">
        <v>3360</v>
      </c>
      <c r="C3060" s="3" t="s">
        <v>7471</v>
      </c>
      <c r="D3060" s="6">
        <v>5000</v>
      </c>
      <c r="E3060" s="8">
        <v>5673</v>
      </c>
      <c r="F3060" t="s">
        <v>8218</v>
      </c>
      <c r="G3060" t="s">
        <v>8223</v>
      </c>
      <c r="H3060" t="s">
        <v>8245</v>
      </c>
      <c r="I3060">
        <v>1409587140</v>
      </c>
      <c r="J3060">
        <v>1408062990</v>
      </c>
      <c r="K3060" t="b">
        <v>0</v>
      </c>
      <c r="L3060">
        <v>68</v>
      </c>
      <c r="M3060" t="b">
        <v>1</v>
      </c>
      <c r="N3060" t="s">
        <v>8269</v>
      </c>
      <c r="O3060" s="17">
        <f t="shared" si="192"/>
        <v>113</v>
      </c>
      <c r="P3060">
        <f t="shared" si="193"/>
        <v>83.43</v>
      </c>
      <c r="Q3060" s="12" t="s">
        <v>8315</v>
      </c>
      <c r="R3060" t="s">
        <v>8316</v>
      </c>
      <c r="S3060" s="15">
        <f t="shared" si="194"/>
        <v>41866.025347222225</v>
      </c>
      <c r="T3060" s="15">
        <f t="shared" si="195"/>
        <v>41883.665972222225</v>
      </c>
    </row>
    <row r="3061" spans="1:20" ht="48" x14ac:dyDescent="0.2">
      <c r="A3061">
        <v>3489</v>
      </c>
      <c r="B3061" s="3" t="s">
        <v>3488</v>
      </c>
      <c r="C3061" s="3" t="s">
        <v>7599</v>
      </c>
      <c r="D3061" s="6">
        <v>5000</v>
      </c>
      <c r="E3061" s="8">
        <v>5635</v>
      </c>
      <c r="F3061" t="s">
        <v>8218</v>
      </c>
      <c r="G3061" t="s">
        <v>8224</v>
      </c>
      <c r="H3061" t="s">
        <v>8246</v>
      </c>
      <c r="I3061">
        <v>1400965200</v>
      </c>
      <c r="J3061">
        <v>1398352531</v>
      </c>
      <c r="K3061" t="b">
        <v>0</v>
      </c>
      <c r="L3061">
        <v>72</v>
      </c>
      <c r="M3061" t="b">
        <v>1</v>
      </c>
      <c r="N3061" t="s">
        <v>8269</v>
      </c>
      <c r="O3061" s="17">
        <f t="shared" si="192"/>
        <v>113</v>
      </c>
      <c r="P3061">
        <f t="shared" si="193"/>
        <v>78.260000000000005</v>
      </c>
      <c r="Q3061" s="12" t="s">
        <v>8315</v>
      </c>
      <c r="R3061" t="s">
        <v>8316</v>
      </c>
      <c r="S3061" s="15">
        <f t="shared" si="194"/>
        <v>41753.635775462964</v>
      </c>
      <c r="T3061" s="15">
        <f t="shared" si="195"/>
        <v>41783.875</v>
      </c>
    </row>
    <row r="3062" spans="1:20" ht="48" x14ac:dyDescent="0.2">
      <c r="A3062">
        <v>3554</v>
      </c>
      <c r="B3062" s="3" t="s">
        <v>3553</v>
      </c>
      <c r="C3062" s="3" t="s">
        <v>7664</v>
      </c>
      <c r="D3062" s="6">
        <v>5000</v>
      </c>
      <c r="E3062" s="8">
        <v>5671.11</v>
      </c>
      <c r="F3062" t="s">
        <v>8218</v>
      </c>
      <c r="G3062" t="s">
        <v>8223</v>
      </c>
      <c r="H3062" t="s">
        <v>8245</v>
      </c>
      <c r="I3062">
        <v>1423674000</v>
      </c>
      <c r="J3062">
        <v>1421025159</v>
      </c>
      <c r="K3062" t="b">
        <v>0</v>
      </c>
      <c r="L3062">
        <v>53</v>
      </c>
      <c r="M3062" t="b">
        <v>1</v>
      </c>
      <c r="N3062" t="s">
        <v>8269</v>
      </c>
      <c r="O3062" s="17">
        <f t="shared" si="192"/>
        <v>113</v>
      </c>
      <c r="P3062">
        <f t="shared" si="193"/>
        <v>107</v>
      </c>
      <c r="Q3062" s="12" t="s">
        <v>8315</v>
      </c>
      <c r="R3062" t="s">
        <v>8316</v>
      </c>
      <c r="S3062" s="15">
        <f t="shared" si="194"/>
        <v>42016.050451388888</v>
      </c>
      <c r="T3062" s="15">
        <f t="shared" si="195"/>
        <v>42046.708333333328</v>
      </c>
    </row>
    <row r="3063" spans="1:20" ht="48" x14ac:dyDescent="0.2">
      <c r="A3063">
        <v>2967</v>
      </c>
      <c r="B3063" s="3" t="s">
        <v>2967</v>
      </c>
      <c r="C3063" s="3" t="s">
        <v>7077</v>
      </c>
      <c r="D3063" s="6">
        <v>5000</v>
      </c>
      <c r="E3063" s="8">
        <v>5696</v>
      </c>
      <c r="F3063" t="s">
        <v>8218</v>
      </c>
      <c r="G3063" t="s">
        <v>8223</v>
      </c>
      <c r="H3063" t="s">
        <v>8245</v>
      </c>
      <c r="I3063">
        <v>1425872692</v>
      </c>
      <c r="J3063">
        <v>1423284292</v>
      </c>
      <c r="K3063" t="b">
        <v>0</v>
      </c>
      <c r="L3063">
        <v>71</v>
      </c>
      <c r="M3063" t="b">
        <v>1</v>
      </c>
      <c r="N3063" t="s">
        <v>8269</v>
      </c>
      <c r="O3063" s="17">
        <f t="shared" si="192"/>
        <v>114</v>
      </c>
      <c r="P3063">
        <f t="shared" si="193"/>
        <v>80.23</v>
      </c>
      <c r="Q3063" s="12" t="s">
        <v>8315</v>
      </c>
      <c r="R3063" t="s">
        <v>8316</v>
      </c>
      <c r="S3063" s="15">
        <f t="shared" si="194"/>
        <v>42042.197824074072</v>
      </c>
      <c r="T3063" s="15">
        <f t="shared" si="195"/>
        <v>42072.156157407408</v>
      </c>
    </row>
    <row r="3064" spans="1:20" ht="32" x14ac:dyDescent="0.2">
      <c r="A3064">
        <v>3158</v>
      </c>
      <c r="B3064" s="3" t="s">
        <v>3158</v>
      </c>
      <c r="C3064" s="3" t="s">
        <v>7268</v>
      </c>
      <c r="D3064" s="6">
        <v>5000</v>
      </c>
      <c r="E3064" s="8">
        <v>5700</v>
      </c>
      <c r="F3064" t="s">
        <v>8218</v>
      </c>
      <c r="G3064" t="s">
        <v>8223</v>
      </c>
      <c r="H3064" t="s">
        <v>8245</v>
      </c>
      <c r="I3064">
        <v>1374523752</v>
      </c>
      <c r="J3064">
        <v>1371931752</v>
      </c>
      <c r="K3064" t="b">
        <v>1</v>
      </c>
      <c r="L3064">
        <v>69</v>
      </c>
      <c r="M3064" t="b">
        <v>1</v>
      </c>
      <c r="N3064" t="s">
        <v>8269</v>
      </c>
      <c r="O3064" s="17">
        <f t="shared" si="192"/>
        <v>114</v>
      </c>
      <c r="P3064">
        <f t="shared" si="193"/>
        <v>82.61</v>
      </c>
      <c r="Q3064" s="12" t="s">
        <v>8315</v>
      </c>
      <c r="R3064" t="s">
        <v>8316</v>
      </c>
      <c r="S3064" s="15">
        <f t="shared" si="194"/>
        <v>41447.839722222219</v>
      </c>
      <c r="T3064" s="15">
        <f t="shared" si="195"/>
        <v>41477.839722222219</v>
      </c>
    </row>
    <row r="3065" spans="1:20" ht="48" x14ac:dyDescent="0.2">
      <c r="A3065">
        <v>3655</v>
      </c>
      <c r="B3065" s="3" t="s">
        <v>3652</v>
      </c>
      <c r="C3065" s="3" t="s">
        <v>7765</v>
      </c>
      <c r="D3065" s="6">
        <v>5000</v>
      </c>
      <c r="E3065" s="8">
        <v>5813</v>
      </c>
      <c r="F3065" t="s">
        <v>8218</v>
      </c>
      <c r="G3065" t="s">
        <v>8223</v>
      </c>
      <c r="H3065" t="s">
        <v>8245</v>
      </c>
      <c r="I3065">
        <v>1437202740</v>
      </c>
      <c r="J3065">
        <v>1434654998</v>
      </c>
      <c r="K3065" t="b">
        <v>0</v>
      </c>
      <c r="L3065">
        <v>79</v>
      </c>
      <c r="M3065" t="b">
        <v>1</v>
      </c>
      <c r="N3065" t="s">
        <v>8269</v>
      </c>
      <c r="O3065" s="17">
        <f t="shared" si="192"/>
        <v>116</v>
      </c>
      <c r="P3065">
        <f t="shared" si="193"/>
        <v>73.58</v>
      </c>
      <c r="Q3065" s="12" t="s">
        <v>8315</v>
      </c>
      <c r="R3065" t="s">
        <v>8316</v>
      </c>
      <c r="S3065" s="15">
        <f t="shared" si="194"/>
        <v>42173.803217592591</v>
      </c>
      <c r="T3065" s="15">
        <f t="shared" si="195"/>
        <v>42203.290972222225</v>
      </c>
    </row>
    <row r="3066" spans="1:20" ht="48" x14ac:dyDescent="0.2">
      <c r="A3066">
        <v>2799</v>
      </c>
      <c r="B3066" s="3" t="s">
        <v>2799</v>
      </c>
      <c r="C3066" s="3" t="s">
        <v>6909</v>
      </c>
      <c r="D3066" s="6">
        <v>5000</v>
      </c>
      <c r="E3066" s="8">
        <v>5831.74</v>
      </c>
      <c r="F3066" t="s">
        <v>8218</v>
      </c>
      <c r="G3066" t="s">
        <v>8224</v>
      </c>
      <c r="H3066" t="s">
        <v>8246</v>
      </c>
      <c r="I3066">
        <v>1466179200</v>
      </c>
      <c r="J3066">
        <v>1463466070</v>
      </c>
      <c r="K3066" t="b">
        <v>0</v>
      </c>
      <c r="L3066">
        <v>130</v>
      </c>
      <c r="M3066" t="b">
        <v>1</v>
      </c>
      <c r="N3066" t="s">
        <v>8269</v>
      </c>
      <c r="O3066" s="17">
        <f t="shared" si="192"/>
        <v>117</v>
      </c>
      <c r="P3066">
        <f t="shared" si="193"/>
        <v>44.86</v>
      </c>
      <c r="Q3066" s="12" t="s">
        <v>8315</v>
      </c>
      <c r="R3066" t="s">
        <v>8316</v>
      </c>
      <c r="S3066" s="15">
        <f t="shared" si="194"/>
        <v>42507.264699074076</v>
      </c>
      <c r="T3066" s="15">
        <f t="shared" si="195"/>
        <v>42538.666666666672</v>
      </c>
    </row>
    <row r="3067" spans="1:20" ht="48" x14ac:dyDescent="0.2">
      <c r="A3067">
        <v>3233</v>
      </c>
      <c r="B3067" s="3" t="s">
        <v>3233</v>
      </c>
      <c r="C3067" s="3" t="s">
        <v>7343</v>
      </c>
      <c r="D3067" s="6">
        <v>5000</v>
      </c>
      <c r="E3067" s="8">
        <v>5940</v>
      </c>
      <c r="F3067" t="s">
        <v>8218</v>
      </c>
      <c r="G3067" t="s">
        <v>8223</v>
      </c>
      <c r="H3067" t="s">
        <v>8245</v>
      </c>
      <c r="I3067">
        <v>1488482355</v>
      </c>
      <c r="J3067">
        <v>1485890355</v>
      </c>
      <c r="K3067" t="b">
        <v>0</v>
      </c>
      <c r="L3067">
        <v>61</v>
      </c>
      <c r="M3067" t="b">
        <v>1</v>
      </c>
      <c r="N3067" t="s">
        <v>8269</v>
      </c>
      <c r="O3067" s="17">
        <f t="shared" si="192"/>
        <v>119</v>
      </c>
      <c r="P3067">
        <f t="shared" si="193"/>
        <v>97.38</v>
      </c>
      <c r="Q3067" s="12" t="s">
        <v>8315</v>
      </c>
      <c r="R3067" t="s">
        <v>8316</v>
      </c>
      <c r="S3067" s="15">
        <f t="shared" si="194"/>
        <v>42766.805034722223</v>
      </c>
      <c r="T3067" s="15">
        <f t="shared" si="195"/>
        <v>42796.805034722223</v>
      </c>
    </row>
    <row r="3068" spans="1:20" ht="48" x14ac:dyDescent="0.2">
      <c r="A3068">
        <v>523</v>
      </c>
      <c r="B3068" s="3" t="s">
        <v>524</v>
      </c>
      <c r="C3068" s="3" t="s">
        <v>4633</v>
      </c>
      <c r="D3068" s="6">
        <v>5000</v>
      </c>
      <c r="E3068" s="8">
        <v>6030</v>
      </c>
      <c r="F3068" t="s">
        <v>8218</v>
      </c>
      <c r="G3068" t="s">
        <v>8223</v>
      </c>
      <c r="H3068" t="s">
        <v>8245</v>
      </c>
      <c r="I3068">
        <v>1442805076</v>
      </c>
      <c r="J3068">
        <v>1440213076</v>
      </c>
      <c r="K3068" t="b">
        <v>0</v>
      </c>
      <c r="L3068">
        <v>84</v>
      </c>
      <c r="M3068" t="b">
        <v>1</v>
      </c>
      <c r="N3068" t="s">
        <v>8269</v>
      </c>
      <c r="O3068" s="17">
        <f t="shared" si="192"/>
        <v>121</v>
      </c>
      <c r="P3068">
        <f t="shared" si="193"/>
        <v>71.790000000000006</v>
      </c>
      <c r="Q3068" s="12" t="s">
        <v>8315</v>
      </c>
      <c r="R3068" t="s">
        <v>8316</v>
      </c>
      <c r="S3068" s="15">
        <f t="shared" si="194"/>
        <v>42238.13282407407</v>
      </c>
      <c r="T3068" s="15">
        <f t="shared" si="195"/>
        <v>42268.13282407407</v>
      </c>
    </row>
    <row r="3069" spans="1:20" ht="32" x14ac:dyDescent="0.2">
      <c r="A3069">
        <v>3281</v>
      </c>
      <c r="B3069" s="3" t="s">
        <v>3281</v>
      </c>
      <c r="C3069" s="3" t="s">
        <v>7391</v>
      </c>
      <c r="D3069" s="6">
        <v>5000</v>
      </c>
      <c r="E3069" s="8">
        <v>6080</v>
      </c>
      <c r="F3069" t="s">
        <v>8218</v>
      </c>
      <c r="G3069" t="s">
        <v>8223</v>
      </c>
      <c r="H3069" t="s">
        <v>8245</v>
      </c>
      <c r="I3069">
        <v>1441153705</v>
      </c>
      <c r="J3069">
        <v>1438561705</v>
      </c>
      <c r="K3069" t="b">
        <v>0</v>
      </c>
      <c r="L3069">
        <v>47</v>
      </c>
      <c r="M3069" t="b">
        <v>1</v>
      </c>
      <c r="N3069" t="s">
        <v>8269</v>
      </c>
      <c r="O3069" s="17">
        <f t="shared" si="192"/>
        <v>122</v>
      </c>
      <c r="P3069">
        <f t="shared" si="193"/>
        <v>129.36000000000001</v>
      </c>
      <c r="Q3069" s="12" t="s">
        <v>8315</v>
      </c>
      <c r="R3069" t="s">
        <v>8316</v>
      </c>
      <c r="S3069" s="15">
        <f t="shared" si="194"/>
        <v>42219.019733796296</v>
      </c>
      <c r="T3069" s="15">
        <f t="shared" si="195"/>
        <v>42249.019733796296</v>
      </c>
    </row>
    <row r="3070" spans="1:20" ht="64" x14ac:dyDescent="0.2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 s="17">
        <f t="shared" si="192"/>
        <v>113</v>
      </c>
      <c r="P3070">
        <f t="shared" si="193"/>
        <v>37.67</v>
      </c>
      <c r="Q3070" s="12" t="s">
        <v>8315</v>
      </c>
      <c r="R3070" t="s">
        <v>8357</v>
      </c>
      <c r="S3070" s="15">
        <f t="shared" si="194"/>
        <v>42619.802488425921</v>
      </c>
      <c r="T3070" s="15">
        <f t="shared" si="195"/>
        <v>42659.875</v>
      </c>
    </row>
    <row r="3071" spans="1:20" ht="48" x14ac:dyDescent="0.2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 s="17">
        <f t="shared" si="192"/>
        <v>113</v>
      </c>
      <c r="P3071">
        <f t="shared" si="193"/>
        <v>74.22</v>
      </c>
      <c r="Q3071" s="12" t="s">
        <v>8315</v>
      </c>
      <c r="R3071" t="s">
        <v>8357</v>
      </c>
      <c r="S3071" s="15">
        <f t="shared" si="194"/>
        <v>41820.776412037041</v>
      </c>
      <c r="T3071" s="15">
        <f t="shared" si="195"/>
        <v>41850.776412037041</v>
      </c>
    </row>
    <row r="3072" spans="1:20" ht="16" x14ac:dyDescent="0.2">
      <c r="A3072">
        <v>2807</v>
      </c>
      <c r="B3072" s="3" t="s">
        <v>2807</v>
      </c>
      <c r="C3072" s="3" t="s">
        <v>6917</v>
      </c>
      <c r="D3072" s="6">
        <v>5000</v>
      </c>
      <c r="E3072" s="8">
        <v>6300</v>
      </c>
      <c r="F3072" t="s">
        <v>8218</v>
      </c>
      <c r="G3072" t="s">
        <v>8223</v>
      </c>
      <c r="H3072" t="s">
        <v>8245</v>
      </c>
      <c r="I3072">
        <v>1435611438</v>
      </c>
      <c r="J3072">
        <v>1433019438</v>
      </c>
      <c r="K3072" t="b">
        <v>0</v>
      </c>
      <c r="L3072">
        <v>93</v>
      </c>
      <c r="M3072" t="b">
        <v>1</v>
      </c>
      <c r="N3072" t="s">
        <v>8269</v>
      </c>
      <c r="O3072" s="17">
        <f t="shared" si="192"/>
        <v>126</v>
      </c>
      <c r="P3072">
        <f t="shared" si="193"/>
        <v>67.739999999999995</v>
      </c>
      <c r="Q3072" s="12" t="s">
        <v>8315</v>
      </c>
      <c r="R3072" t="s">
        <v>8316</v>
      </c>
      <c r="S3072" s="15">
        <f t="shared" si="194"/>
        <v>42154.873124999998</v>
      </c>
      <c r="T3072" s="15">
        <f t="shared" si="195"/>
        <v>42184.873124999998</v>
      </c>
    </row>
    <row r="3073" spans="1:20" ht="48" x14ac:dyDescent="0.2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 s="17">
        <f t="shared" si="192"/>
        <v>114</v>
      </c>
      <c r="P3073">
        <f t="shared" si="193"/>
        <v>35.47</v>
      </c>
      <c r="Q3073" s="12" t="s">
        <v>8308</v>
      </c>
      <c r="R3073" t="s">
        <v>8310</v>
      </c>
      <c r="S3073" s="15">
        <f t="shared" si="194"/>
        <v>41612.912187499998</v>
      </c>
      <c r="T3073" s="15">
        <f t="shared" si="195"/>
        <v>41636.207638888889</v>
      </c>
    </row>
    <row r="3074" spans="1:20" ht="48" x14ac:dyDescent="0.2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 s="17">
        <f t="shared" si="192"/>
        <v>114</v>
      </c>
      <c r="P3074">
        <f t="shared" si="193"/>
        <v>69.790000000000006</v>
      </c>
      <c r="Q3074" s="12" t="s">
        <v>8308</v>
      </c>
      <c r="R3074" t="s">
        <v>8310</v>
      </c>
      <c r="S3074" s="15">
        <f t="shared" si="194"/>
        <v>40595.497164351851</v>
      </c>
      <c r="T3074" s="15">
        <f t="shared" si="195"/>
        <v>40641.455497685187</v>
      </c>
    </row>
    <row r="3075" spans="1:20" ht="48" x14ac:dyDescent="0.2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 s="17">
        <f t="shared" si="192"/>
        <v>114</v>
      </c>
      <c r="P3075">
        <f t="shared" si="193"/>
        <v>47.4</v>
      </c>
      <c r="Q3075" s="12" t="s">
        <v>8308</v>
      </c>
      <c r="R3075" t="s">
        <v>8313</v>
      </c>
      <c r="S3075" s="15">
        <f t="shared" si="194"/>
        <v>40213.323599537034</v>
      </c>
      <c r="T3075" s="15">
        <f t="shared" si="195"/>
        <v>40253.29583333333</v>
      </c>
    </row>
    <row r="3076" spans="1:20" ht="32" x14ac:dyDescent="0.2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 s="17">
        <f t="shared" si="192"/>
        <v>114</v>
      </c>
      <c r="P3076">
        <f t="shared" si="193"/>
        <v>101.83</v>
      </c>
      <c r="Q3076" s="12" t="s">
        <v>8308</v>
      </c>
      <c r="R3076" t="s">
        <v>8313</v>
      </c>
      <c r="S3076" s="15">
        <f t="shared" si="194"/>
        <v>40675.71</v>
      </c>
      <c r="T3076" s="15">
        <f t="shared" si="195"/>
        <v>40695.207638888889</v>
      </c>
    </row>
    <row r="3077" spans="1:20" ht="32" x14ac:dyDescent="0.2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 s="17">
        <f t="shared" si="192"/>
        <v>114</v>
      </c>
      <c r="P3077">
        <f t="shared" si="193"/>
        <v>108.01</v>
      </c>
      <c r="Q3077" s="12" t="s">
        <v>8308</v>
      </c>
      <c r="R3077" t="s">
        <v>8313</v>
      </c>
      <c r="S3077" s="15">
        <f t="shared" si="194"/>
        <v>41950.923576388886</v>
      </c>
      <c r="T3077" s="15">
        <f t="shared" si="195"/>
        <v>41984.207638888889</v>
      </c>
    </row>
    <row r="3078" spans="1:20" ht="48" x14ac:dyDescent="0.2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 s="17">
        <f t="shared" si="192"/>
        <v>114</v>
      </c>
      <c r="P3078">
        <f t="shared" si="193"/>
        <v>161.26</v>
      </c>
      <c r="Q3078" s="12" t="s">
        <v>8308</v>
      </c>
      <c r="R3078" t="s">
        <v>8313</v>
      </c>
      <c r="S3078" s="15">
        <f t="shared" si="194"/>
        <v>41261.767812500002</v>
      </c>
      <c r="T3078" s="15">
        <f t="shared" si="195"/>
        <v>41306.767812500002</v>
      </c>
    </row>
    <row r="3079" spans="1:20" ht="48" x14ac:dyDescent="0.2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 s="17">
        <f t="shared" si="192"/>
        <v>114</v>
      </c>
      <c r="P3079">
        <f t="shared" si="193"/>
        <v>103.22</v>
      </c>
      <c r="Q3079" s="12" t="s">
        <v>8308</v>
      </c>
      <c r="R3079" t="s">
        <v>8313</v>
      </c>
      <c r="S3079" s="15">
        <f t="shared" si="194"/>
        <v>42292.250787037032</v>
      </c>
      <c r="T3079" s="15">
        <f t="shared" si="195"/>
        <v>42322.292361111111</v>
      </c>
    </row>
    <row r="3080" spans="1:20" ht="48" x14ac:dyDescent="0.2">
      <c r="A3080">
        <v>3612</v>
      </c>
      <c r="B3080" s="3" t="s">
        <v>3611</v>
      </c>
      <c r="C3080" s="3" t="s">
        <v>7722</v>
      </c>
      <c r="D3080" s="6">
        <v>5000</v>
      </c>
      <c r="E3080" s="8">
        <v>7220</v>
      </c>
      <c r="F3080" t="s">
        <v>8218</v>
      </c>
      <c r="G3080" t="s">
        <v>8228</v>
      </c>
      <c r="H3080" t="s">
        <v>8250</v>
      </c>
      <c r="I3080">
        <v>1402334811</v>
      </c>
      <c r="J3080">
        <v>1401470811</v>
      </c>
      <c r="K3080" t="b">
        <v>0</v>
      </c>
      <c r="L3080">
        <v>57</v>
      </c>
      <c r="M3080" t="b">
        <v>1</v>
      </c>
      <c r="N3080" t="s">
        <v>8269</v>
      </c>
      <c r="O3080" s="17">
        <f t="shared" si="192"/>
        <v>144</v>
      </c>
      <c r="P3080">
        <f t="shared" si="193"/>
        <v>126.67</v>
      </c>
      <c r="Q3080" s="12" t="s">
        <v>8315</v>
      </c>
      <c r="R3080" t="s">
        <v>8316</v>
      </c>
      <c r="S3080" s="15">
        <f t="shared" si="194"/>
        <v>41789.726979166669</v>
      </c>
      <c r="T3080" s="15">
        <f t="shared" si="195"/>
        <v>41799.726979166669</v>
      </c>
    </row>
    <row r="3081" spans="1:20" ht="48" x14ac:dyDescent="0.2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 s="17">
        <f t="shared" si="192"/>
        <v>114</v>
      </c>
      <c r="P3081">
        <f t="shared" si="193"/>
        <v>234.81</v>
      </c>
      <c r="Q3081" s="12" t="s">
        <v>8320</v>
      </c>
      <c r="R3081" t="s">
        <v>8321</v>
      </c>
      <c r="S3081" s="15">
        <f t="shared" si="194"/>
        <v>41946.029467592591</v>
      </c>
      <c r="T3081" s="15">
        <f t="shared" si="195"/>
        <v>41977.027083333334</v>
      </c>
    </row>
    <row r="3082" spans="1:20" ht="48" x14ac:dyDescent="0.2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 s="17">
        <f t="shared" si="192"/>
        <v>114</v>
      </c>
      <c r="P3082">
        <f t="shared" si="193"/>
        <v>80.59</v>
      </c>
      <c r="Q3082" s="12" t="s">
        <v>8323</v>
      </c>
      <c r="R3082" t="s">
        <v>8324</v>
      </c>
      <c r="S3082" s="15">
        <f t="shared" si="194"/>
        <v>41549.627615740741</v>
      </c>
      <c r="T3082" s="15">
        <f t="shared" si="195"/>
        <v>41579.627615740741</v>
      </c>
    </row>
    <row r="3083" spans="1:20" ht="48" x14ac:dyDescent="0.2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 s="17">
        <f t="shared" si="192"/>
        <v>114</v>
      </c>
      <c r="P3083">
        <f t="shared" si="193"/>
        <v>50.69</v>
      </c>
      <c r="Q3083" s="12" t="s">
        <v>8323</v>
      </c>
      <c r="R3083" t="s">
        <v>8324</v>
      </c>
      <c r="S3083" s="15">
        <f t="shared" si="194"/>
        <v>41666.842824074076</v>
      </c>
      <c r="T3083" s="15">
        <f t="shared" si="195"/>
        <v>41696.842824074076</v>
      </c>
    </row>
    <row r="3084" spans="1:20" ht="48" x14ac:dyDescent="0.2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 s="17">
        <f t="shared" si="192"/>
        <v>114</v>
      </c>
      <c r="P3084">
        <f t="shared" si="193"/>
        <v>63.48</v>
      </c>
      <c r="Q3084" s="12" t="s">
        <v>8323</v>
      </c>
      <c r="R3084" t="s">
        <v>8324</v>
      </c>
      <c r="S3084" s="15">
        <f t="shared" si="194"/>
        <v>42292.002893518518</v>
      </c>
      <c r="T3084" s="15">
        <f t="shared" si="195"/>
        <v>42322.044560185182</v>
      </c>
    </row>
    <row r="3085" spans="1:20" ht="48" x14ac:dyDescent="0.2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 s="17">
        <f t="shared" si="192"/>
        <v>114</v>
      </c>
      <c r="P3085">
        <f t="shared" si="193"/>
        <v>27.32</v>
      </c>
      <c r="Q3085" s="12" t="s">
        <v>8323</v>
      </c>
      <c r="R3085" t="s">
        <v>8324</v>
      </c>
      <c r="S3085" s="15">
        <f t="shared" si="194"/>
        <v>42401.154930555553</v>
      </c>
      <c r="T3085" s="15">
        <f t="shared" si="195"/>
        <v>42432.154930555553</v>
      </c>
    </row>
    <row r="3086" spans="1:20" ht="48" x14ac:dyDescent="0.2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 s="17">
        <f t="shared" si="192"/>
        <v>114</v>
      </c>
      <c r="P3086">
        <f t="shared" si="193"/>
        <v>72.06</v>
      </c>
      <c r="Q3086" s="12" t="s">
        <v>8323</v>
      </c>
      <c r="R3086" t="s">
        <v>8324</v>
      </c>
      <c r="S3086" s="15">
        <f t="shared" si="194"/>
        <v>42640.917939814812</v>
      </c>
      <c r="T3086" s="15">
        <f t="shared" si="195"/>
        <v>42670.888194444444</v>
      </c>
    </row>
    <row r="3087" spans="1:20" ht="48" x14ac:dyDescent="0.2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 s="17">
        <f t="shared" si="192"/>
        <v>114</v>
      </c>
      <c r="P3087">
        <f t="shared" si="193"/>
        <v>67.13</v>
      </c>
      <c r="Q3087" s="12" t="s">
        <v>8323</v>
      </c>
      <c r="R3087" t="s">
        <v>8324</v>
      </c>
      <c r="S3087" s="15">
        <f t="shared" si="194"/>
        <v>40845.050879629627</v>
      </c>
      <c r="T3087" s="15">
        <f t="shared" si="195"/>
        <v>40890.092546296299</v>
      </c>
    </row>
    <row r="3088" spans="1:20" ht="48" x14ac:dyDescent="0.2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 s="17">
        <f t="shared" si="192"/>
        <v>114</v>
      </c>
      <c r="P3088">
        <f t="shared" si="193"/>
        <v>89.67</v>
      </c>
      <c r="Q3088" s="12" t="s">
        <v>8336</v>
      </c>
      <c r="R3088" t="s">
        <v>8337</v>
      </c>
      <c r="S3088" s="15">
        <f t="shared" si="194"/>
        <v>42690.259699074071</v>
      </c>
      <c r="T3088" s="15">
        <f t="shared" si="195"/>
        <v>42726.083333333328</v>
      </c>
    </row>
    <row r="3089" spans="1:20" ht="48" x14ac:dyDescent="0.2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 s="17">
        <f t="shared" si="192"/>
        <v>114</v>
      </c>
      <c r="P3089">
        <f t="shared" si="193"/>
        <v>104</v>
      </c>
      <c r="Q3089" s="12" t="s">
        <v>8323</v>
      </c>
      <c r="R3089" t="s">
        <v>8327</v>
      </c>
      <c r="S3089" s="15">
        <f t="shared" si="194"/>
        <v>41626.761053240742</v>
      </c>
      <c r="T3089" s="15">
        <f t="shared" si="195"/>
        <v>41654.814583333333</v>
      </c>
    </row>
    <row r="3090" spans="1:20" ht="48" x14ac:dyDescent="0.2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 s="17">
        <f t="shared" si="192"/>
        <v>114</v>
      </c>
      <c r="P3090">
        <f t="shared" si="193"/>
        <v>64.02</v>
      </c>
      <c r="Q3090" s="12" t="s">
        <v>8317</v>
      </c>
      <c r="R3090" t="s">
        <v>8347</v>
      </c>
      <c r="S3090" s="15">
        <f t="shared" si="194"/>
        <v>41731.520949074074</v>
      </c>
      <c r="T3090" s="15">
        <f t="shared" si="195"/>
        <v>41761.520949074074</v>
      </c>
    </row>
    <row r="3091" spans="1:20" ht="32" x14ac:dyDescent="0.2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 s="17">
        <f t="shared" si="192"/>
        <v>114</v>
      </c>
      <c r="P3091">
        <f t="shared" si="193"/>
        <v>68.11</v>
      </c>
      <c r="Q3091" s="12" t="s">
        <v>8331</v>
      </c>
      <c r="R3091" t="s">
        <v>8349</v>
      </c>
      <c r="S3091" s="15">
        <f t="shared" si="194"/>
        <v>42675.487291666665</v>
      </c>
      <c r="T3091" s="15">
        <f t="shared" si="195"/>
        <v>42706.291666666672</v>
      </c>
    </row>
    <row r="3092" spans="1:20" ht="48" x14ac:dyDescent="0.2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 s="17">
        <f t="shared" si="192"/>
        <v>114</v>
      </c>
      <c r="P3092">
        <f t="shared" si="193"/>
        <v>55.8</v>
      </c>
      <c r="Q3092" s="12" t="s">
        <v>8323</v>
      </c>
      <c r="R3092" t="s">
        <v>8328</v>
      </c>
      <c r="S3092" s="15">
        <f t="shared" si="194"/>
        <v>41548.747418981482</v>
      </c>
      <c r="T3092" s="15">
        <f t="shared" si="195"/>
        <v>41582.041666666664</v>
      </c>
    </row>
    <row r="3093" spans="1:20" ht="48" x14ac:dyDescent="0.2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 s="17">
        <f t="shared" si="192"/>
        <v>114</v>
      </c>
      <c r="P3093">
        <f t="shared" si="193"/>
        <v>29.02</v>
      </c>
      <c r="Q3093" s="12" t="s">
        <v>8323</v>
      </c>
      <c r="R3093" t="s">
        <v>8327</v>
      </c>
      <c r="S3093" s="15">
        <f t="shared" si="194"/>
        <v>40557.429733796293</v>
      </c>
      <c r="T3093" s="15">
        <f t="shared" si="195"/>
        <v>40582.429733796293</v>
      </c>
    </row>
    <row r="3094" spans="1:20" ht="32" x14ac:dyDescent="0.2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 s="17">
        <f t="shared" ref="O3094:O3157" si="196">ROUND(E3094/D3094*100,0)</f>
        <v>114</v>
      </c>
      <c r="P3094">
        <f t="shared" ref="P3094:P3157" si="197">IFERROR(ROUND(E3094/L3094, 2), 0)</f>
        <v>65.84</v>
      </c>
      <c r="Q3094" s="12" t="s">
        <v>8323</v>
      </c>
      <c r="R3094" t="s">
        <v>8327</v>
      </c>
      <c r="S3094" s="15">
        <f t="shared" ref="S3094:S3157" si="198">(((J3094/60/60/24)+DATE(1970,1,1)))</f>
        <v>40970.750034722223</v>
      </c>
      <c r="T3094" s="15">
        <f t="shared" ref="T3094:T3157" si="199">(((I3094/60/60/24)+DATE(1970,1,1)))</f>
        <v>41030.708368055559</v>
      </c>
    </row>
    <row r="3095" spans="1:20" ht="48" x14ac:dyDescent="0.2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 s="17">
        <f t="shared" si="196"/>
        <v>114</v>
      </c>
      <c r="P3095">
        <f t="shared" si="197"/>
        <v>36.770000000000003</v>
      </c>
      <c r="Q3095" s="12" t="s">
        <v>8317</v>
      </c>
      <c r="R3095" t="s">
        <v>8353</v>
      </c>
      <c r="S3095" s="15">
        <f t="shared" si="198"/>
        <v>42692.256550925929</v>
      </c>
      <c r="T3095" s="15">
        <f t="shared" si="199"/>
        <v>42706.256550925929</v>
      </c>
    </row>
    <row r="3096" spans="1:20" ht="32" x14ac:dyDescent="0.2">
      <c r="A3096">
        <v>3534</v>
      </c>
      <c r="B3096" s="3" t="s">
        <v>3533</v>
      </c>
      <c r="C3096" s="3" t="s">
        <v>7644</v>
      </c>
      <c r="D3096" s="6">
        <v>5000</v>
      </c>
      <c r="E3096" s="8">
        <v>7810</v>
      </c>
      <c r="F3096" t="s">
        <v>8218</v>
      </c>
      <c r="G3096" t="s">
        <v>8223</v>
      </c>
      <c r="H3096" t="s">
        <v>8245</v>
      </c>
      <c r="I3096">
        <v>1443711623</v>
      </c>
      <c r="J3096">
        <v>1440687623</v>
      </c>
      <c r="K3096" t="b">
        <v>0</v>
      </c>
      <c r="L3096">
        <v>204</v>
      </c>
      <c r="M3096" t="b">
        <v>1</v>
      </c>
      <c r="N3096" t="s">
        <v>8269</v>
      </c>
      <c r="O3096" s="17">
        <f t="shared" si="196"/>
        <v>156</v>
      </c>
      <c r="P3096">
        <f t="shared" si="197"/>
        <v>38.28</v>
      </c>
      <c r="Q3096" s="12" t="s">
        <v>8315</v>
      </c>
      <c r="R3096" t="s">
        <v>8316</v>
      </c>
      <c r="S3096" s="15">
        <f t="shared" si="198"/>
        <v>42243.6252662037</v>
      </c>
      <c r="T3096" s="15">
        <f t="shared" si="199"/>
        <v>42278.6252662037</v>
      </c>
    </row>
    <row r="3097" spans="1:20" ht="48" x14ac:dyDescent="0.2">
      <c r="A3097">
        <v>2973</v>
      </c>
      <c r="B3097" s="3" t="s">
        <v>2973</v>
      </c>
      <c r="C3097" s="3" t="s">
        <v>7083</v>
      </c>
      <c r="D3097" s="6">
        <v>5000</v>
      </c>
      <c r="E3097" s="8">
        <v>8740</v>
      </c>
      <c r="F3097" t="s">
        <v>8218</v>
      </c>
      <c r="G3097" t="s">
        <v>8223</v>
      </c>
      <c r="H3097" t="s">
        <v>8245</v>
      </c>
      <c r="I3097">
        <v>1451620800</v>
      </c>
      <c r="J3097">
        <v>1449171508</v>
      </c>
      <c r="K3097" t="b">
        <v>0</v>
      </c>
      <c r="L3097">
        <v>33</v>
      </c>
      <c r="M3097" t="b">
        <v>1</v>
      </c>
      <c r="N3097" t="s">
        <v>8269</v>
      </c>
      <c r="O3097" s="17">
        <f t="shared" si="196"/>
        <v>175</v>
      </c>
      <c r="P3097">
        <f t="shared" si="197"/>
        <v>264.85000000000002</v>
      </c>
      <c r="Q3097" s="12" t="s">
        <v>8315</v>
      </c>
      <c r="R3097" t="s">
        <v>8316</v>
      </c>
      <c r="S3097" s="15">
        <f t="shared" si="198"/>
        <v>42341.818379629629</v>
      </c>
      <c r="T3097" s="15">
        <f t="shared" si="199"/>
        <v>42370.166666666672</v>
      </c>
    </row>
    <row r="3098" spans="1:20" ht="48" x14ac:dyDescent="0.2">
      <c r="A3098">
        <v>3155</v>
      </c>
      <c r="B3098" s="3" t="s">
        <v>3155</v>
      </c>
      <c r="C3098" s="3" t="s">
        <v>7265</v>
      </c>
      <c r="D3098" s="6">
        <v>5000</v>
      </c>
      <c r="E3098" s="8">
        <v>9425.23</v>
      </c>
      <c r="F3098" t="s">
        <v>8218</v>
      </c>
      <c r="G3098" t="s">
        <v>8224</v>
      </c>
      <c r="H3098" t="s">
        <v>8246</v>
      </c>
      <c r="I3098">
        <v>1356004725</v>
      </c>
      <c r="J3098">
        <v>1353412725</v>
      </c>
      <c r="K3098" t="b">
        <v>1</v>
      </c>
      <c r="L3098">
        <v>302</v>
      </c>
      <c r="M3098" t="b">
        <v>1</v>
      </c>
      <c r="N3098" t="s">
        <v>8269</v>
      </c>
      <c r="O3098" s="17">
        <f t="shared" si="196"/>
        <v>189</v>
      </c>
      <c r="P3098">
        <f t="shared" si="197"/>
        <v>31.21</v>
      </c>
      <c r="Q3098" s="12" t="s">
        <v>8315</v>
      </c>
      <c r="R3098" t="s">
        <v>8316</v>
      </c>
      <c r="S3098" s="15">
        <f t="shared" si="198"/>
        <v>41233.499131944445</v>
      </c>
      <c r="T3098" s="15">
        <f t="shared" si="199"/>
        <v>41263.499131944445</v>
      </c>
    </row>
    <row r="3099" spans="1:20" ht="48" x14ac:dyDescent="0.2">
      <c r="A3099">
        <v>538</v>
      </c>
      <c r="B3099" s="3" t="s">
        <v>539</v>
      </c>
      <c r="C3099" s="3" t="s">
        <v>4648</v>
      </c>
      <c r="D3099" s="6">
        <v>5000</v>
      </c>
      <c r="E3099" s="8">
        <v>15121</v>
      </c>
      <c r="F3099" t="s">
        <v>8218</v>
      </c>
      <c r="G3099" t="s">
        <v>8223</v>
      </c>
      <c r="H3099" t="s">
        <v>8245</v>
      </c>
      <c r="I3099">
        <v>1463166263</v>
      </c>
      <c r="J3099">
        <v>1460574263</v>
      </c>
      <c r="K3099" t="b">
        <v>0</v>
      </c>
      <c r="L3099">
        <v>60</v>
      </c>
      <c r="M3099" t="b">
        <v>1</v>
      </c>
      <c r="N3099" t="s">
        <v>8269</v>
      </c>
      <c r="O3099" s="17">
        <f t="shared" si="196"/>
        <v>302</v>
      </c>
      <c r="P3099">
        <f t="shared" si="197"/>
        <v>252.02</v>
      </c>
      <c r="Q3099" s="12" t="s">
        <v>8315</v>
      </c>
      <c r="R3099" t="s">
        <v>8316</v>
      </c>
      <c r="S3099" s="15">
        <f t="shared" si="198"/>
        <v>42473.794710648144</v>
      </c>
      <c r="T3099" s="15">
        <f t="shared" si="199"/>
        <v>42503.794710648144</v>
      </c>
    </row>
    <row r="3100" spans="1:20" ht="48" x14ac:dyDescent="0.2">
      <c r="A3100">
        <v>2881</v>
      </c>
      <c r="B3100" s="3" t="s">
        <v>2881</v>
      </c>
      <c r="C3100" s="3" t="s">
        <v>6991</v>
      </c>
      <c r="D3100" s="6">
        <v>5500</v>
      </c>
      <c r="E3100" s="8">
        <v>0</v>
      </c>
      <c r="F3100" t="s">
        <v>8220</v>
      </c>
      <c r="G3100" t="s">
        <v>8223</v>
      </c>
      <c r="H3100" t="s">
        <v>8245</v>
      </c>
      <c r="I3100">
        <v>1417620036</v>
      </c>
      <c r="J3100">
        <v>1412432436</v>
      </c>
      <c r="K3100" t="b">
        <v>0</v>
      </c>
      <c r="L3100">
        <v>0</v>
      </c>
      <c r="M3100" t="b">
        <v>0</v>
      </c>
      <c r="N3100" t="s">
        <v>8269</v>
      </c>
      <c r="O3100" s="17">
        <f t="shared" si="196"/>
        <v>0</v>
      </c>
      <c r="P3100">
        <f t="shared" si="197"/>
        <v>0</v>
      </c>
      <c r="Q3100" s="12" t="s">
        <v>8315</v>
      </c>
      <c r="R3100" t="s">
        <v>8316</v>
      </c>
      <c r="S3100" s="15">
        <f t="shared" si="198"/>
        <v>41916.597638888888</v>
      </c>
      <c r="T3100" s="15">
        <f t="shared" si="199"/>
        <v>41976.639305555553</v>
      </c>
    </row>
    <row r="3101" spans="1:20" ht="48" x14ac:dyDescent="0.2">
      <c r="A3101">
        <v>3956</v>
      </c>
      <c r="B3101" s="3" t="s">
        <v>3953</v>
      </c>
      <c r="C3101" s="3" t="s">
        <v>8063</v>
      </c>
      <c r="D3101" s="6">
        <v>5500</v>
      </c>
      <c r="E3101" s="8">
        <v>0</v>
      </c>
      <c r="F3101" t="s">
        <v>8220</v>
      </c>
      <c r="G3101" t="s">
        <v>8223</v>
      </c>
      <c r="H3101" t="s">
        <v>8245</v>
      </c>
      <c r="I3101">
        <v>1461543600</v>
      </c>
      <c r="J3101">
        <v>1459203727</v>
      </c>
      <c r="K3101" t="b">
        <v>0</v>
      </c>
      <c r="L3101">
        <v>0</v>
      </c>
      <c r="M3101" t="b">
        <v>0</v>
      </c>
      <c r="N3101" t="s">
        <v>8269</v>
      </c>
      <c r="O3101" s="17">
        <f t="shared" si="196"/>
        <v>0</v>
      </c>
      <c r="P3101">
        <f t="shared" si="197"/>
        <v>0</v>
      </c>
      <c r="Q3101" s="12" t="s">
        <v>8315</v>
      </c>
      <c r="R3101" t="s">
        <v>8316</v>
      </c>
      <c r="S3101" s="15">
        <f t="shared" si="198"/>
        <v>42457.932025462964</v>
      </c>
      <c r="T3101" s="15">
        <f t="shared" si="199"/>
        <v>42485.013888888891</v>
      </c>
    </row>
    <row r="3102" spans="1:20" ht="48" x14ac:dyDescent="0.2">
      <c r="A3102">
        <v>3941</v>
      </c>
      <c r="B3102" s="3" t="s">
        <v>3938</v>
      </c>
      <c r="C3102" s="3" t="s">
        <v>8049</v>
      </c>
      <c r="D3102" s="6">
        <v>5500</v>
      </c>
      <c r="E3102" s="8">
        <v>50</v>
      </c>
      <c r="F3102" t="s">
        <v>8220</v>
      </c>
      <c r="G3102" t="s">
        <v>8223</v>
      </c>
      <c r="H3102" t="s">
        <v>8245</v>
      </c>
      <c r="I3102">
        <v>1416877200</v>
      </c>
      <c r="J3102">
        <v>1414505137</v>
      </c>
      <c r="K3102" t="b">
        <v>0</v>
      </c>
      <c r="L3102">
        <v>2</v>
      </c>
      <c r="M3102" t="b">
        <v>0</v>
      </c>
      <c r="N3102" t="s">
        <v>8269</v>
      </c>
      <c r="O3102" s="17">
        <f t="shared" si="196"/>
        <v>1</v>
      </c>
      <c r="P3102">
        <f t="shared" si="197"/>
        <v>25</v>
      </c>
      <c r="Q3102" s="12" t="s">
        <v>8315</v>
      </c>
      <c r="R3102" t="s">
        <v>8316</v>
      </c>
      <c r="S3102" s="15">
        <f t="shared" si="198"/>
        <v>41940.587233796294</v>
      </c>
      <c r="T3102" s="15">
        <f t="shared" si="199"/>
        <v>41968.041666666672</v>
      </c>
    </row>
    <row r="3103" spans="1:20" ht="48" x14ac:dyDescent="0.2">
      <c r="A3103">
        <v>2892</v>
      </c>
      <c r="B3103" s="3" t="s">
        <v>2892</v>
      </c>
      <c r="C3103" s="3" t="s">
        <v>7002</v>
      </c>
      <c r="D3103" s="6">
        <v>5500</v>
      </c>
      <c r="E3103" s="8">
        <v>500</v>
      </c>
      <c r="F3103" t="s">
        <v>8220</v>
      </c>
      <c r="G3103" t="s">
        <v>8223</v>
      </c>
      <c r="H3103" t="s">
        <v>8245</v>
      </c>
      <c r="I3103">
        <v>1409000400</v>
      </c>
      <c r="J3103">
        <v>1408381704</v>
      </c>
      <c r="K3103" t="b">
        <v>0</v>
      </c>
      <c r="L3103">
        <v>17</v>
      </c>
      <c r="M3103" t="b">
        <v>0</v>
      </c>
      <c r="N3103" t="s">
        <v>8269</v>
      </c>
      <c r="O3103" s="17">
        <f t="shared" si="196"/>
        <v>9</v>
      </c>
      <c r="P3103">
        <f t="shared" si="197"/>
        <v>29.41</v>
      </c>
      <c r="Q3103" s="12" t="s">
        <v>8315</v>
      </c>
      <c r="R3103" t="s">
        <v>8316</v>
      </c>
      <c r="S3103" s="15">
        <f t="shared" si="198"/>
        <v>41869.714166666665</v>
      </c>
      <c r="T3103" s="15">
        <f t="shared" si="199"/>
        <v>41876.875</v>
      </c>
    </row>
    <row r="3104" spans="1:20" ht="48" x14ac:dyDescent="0.2">
      <c r="A3104">
        <v>3731</v>
      </c>
      <c r="B3104" s="3" t="s">
        <v>3728</v>
      </c>
      <c r="C3104" s="3" t="s">
        <v>7841</v>
      </c>
      <c r="D3104" s="6">
        <v>5500</v>
      </c>
      <c r="E3104" s="8">
        <v>620</v>
      </c>
      <c r="F3104" t="s">
        <v>8220</v>
      </c>
      <c r="G3104" t="s">
        <v>8223</v>
      </c>
      <c r="H3104" t="s">
        <v>8245</v>
      </c>
      <c r="I3104">
        <v>1420860180</v>
      </c>
      <c r="J3104">
        <v>1418234646</v>
      </c>
      <c r="K3104" t="b">
        <v>0</v>
      </c>
      <c r="L3104">
        <v>12</v>
      </c>
      <c r="M3104" t="b">
        <v>0</v>
      </c>
      <c r="N3104" t="s">
        <v>8269</v>
      </c>
      <c r="O3104" s="17">
        <f t="shared" si="196"/>
        <v>11</v>
      </c>
      <c r="P3104">
        <f t="shared" si="197"/>
        <v>51.67</v>
      </c>
      <c r="Q3104" s="12" t="s">
        <v>8315</v>
      </c>
      <c r="R3104" t="s">
        <v>8316</v>
      </c>
      <c r="S3104" s="15">
        <f t="shared" si="198"/>
        <v>41983.752847222218</v>
      </c>
      <c r="T3104" s="15">
        <f t="shared" si="199"/>
        <v>42014.140972222223</v>
      </c>
    </row>
    <row r="3105" spans="1:20" ht="48" x14ac:dyDescent="0.2">
      <c r="A3105">
        <v>2900</v>
      </c>
      <c r="B3105" s="3" t="s">
        <v>2900</v>
      </c>
      <c r="C3105" s="3" t="s">
        <v>7010</v>
      </c>
      <c r="D3105" s="6">
        <v>5500</v>
      </c>
      <c r="E3105" s="8">
        <v>3405</v>
      </c>
      <c r="F3105" t="s">
        <v>8220</v>
      </c>
      <c r="G3105" t="s">
        <v>8223</v>
      </c>
      <c r="H3105" t="s">
        <v>8245</v>
      </c>
      <c r="I3105">
        <v>1407562632</v>
      </c>
      <c r="J3105">
        <v>1404970632</v>
      </c>
      <c r="K3105" t="b">
        <v>0</v>
      </c>
      <c r="L3105">
        <v>7</v>
      </c>
      <c r="M3105" t="b">
        <v>0</v>
      </c>
      <c r="N3105" t="s">
        <v>8269</v>
      </c>
      <c r="O3105" s="17">
        <f t="shared" si="196"/>
        <v>62</v>
      </c>
      <c r="P3105">
        <f t="shared" si="197"/>
        <v>486.43</v>
      </c>
      <c r="Q3105" s="12" t="s">
        <v>8315</v>
      </c>
      <c r="R3105" t="s">
        <v>8316</v>
      </c>
      <c r="S3105" s="15">
        <f t="shared" si="198"/>
        <v>41830.234166666669</v>
      </c>
      <c r="T3105" s="15">
        <f t="shared" si="199"/>
        <v>41860.234166666669</v>
      </c>
    </row>
    <row r="3106" spans="1:20" ht="48" x14ac:dyDescent="0.2">
      <c r="A3106">
        <v>3297</v>
      </c>
      <c r="B3106" s="3" t="s">
        <v>3297</v>
      </c>
      <c r="C3106" s="3" t="s">
        <v>7407</v>
      </c>
      <c r="D3106" s="6">
        <v>5500</v>
      </c>
      <c r="E3106" s="8">
        <v>5504</v>
      </c>
      <c r="F3106" t="s">
        <v>8218</v>
      </c>
      <c r="G3106" t="s">
        <v>8224</v>
      </c>
      <c r="H3106" t="s">
        <v>8246</v>
      </c>
      <c r="I3106">
        <v>1438037940</v>
      </c>
      <c r="J3106">
        <v>1436380256</v>
      </c>
      <c r="K3106" t="b">
        <v>0</v>
      </c>
      <c r="L3106">
        <v>44</v>
      </c>
      <c r="M3106" t="b">
        <v>1</v>
      </c>
      <c r="N3106" t="s">
        <v>8269</v>
      </c>
      <c r="O3106" s="17">
        <f t="shared" si="196"/>
        <v>100</v>
      </c>
      <c r="P3106">
        <f t="shared" si="197"/>
        <v>125.09</v>
      </c>
      <c r="Q3106" s="12" t="s">
        <v>8315</v>
      </c>
      <c r="R3106" t="s">
        <v>8316</v>
      </c>
      <c r="S3106" s="15">
        <f t="shared" si="198"/>
        <v>42193.771481481483</v>
      </c>
      <c r="T3106" s="15">
        <f t="shared" si="199"/>
        <v>42212.957638888889</v>
      </c>
    </row>
    <row r="3107" spans="1:20" ht="48" x14ac:dyDescent="0.2">
      <c r="A3107">
        <v>3348</v>
      </c>
      <c r="B3107" s="3" t="s">
        <v>3266</v>
      </c>
      <c r="C3107" s="3" t="s">
        <v>7458</v>
      </c>
      <c r="D3107" s="6">
        <v>5500</v>
      </c>
      <c r="E3107" s="8">
        <v>5516</v>
      </c>
      <c r="F3107" t="s">
        <v>8218</v>
      </c>
      <c r="G3107" t="s">
        <v>8223</v>
      </c>
      <c r="H3107" t="s">
        <v>8245</v>
      </c>
      <c r="I3107">
        <v>1461988740</v>
      </c>
      <c r="J3107">
        <v>1459949080</v>
      </c>
      <c r="K3107" t="b">
        <v>0</v>
      </c>
      <c r="L3107">
        <v>79</v>
      </c>
      <c r="M3107" t="b">
        <v>1</v>
      </c>
      <c r="N3107" t="s">
        <v>8269</v>
      </c>
      <c r="O3107" s="17">
        <f t="shared" si="196"/>
        <v>100</v>
      </c>
      <c r="P3107">
        <f t="shared" si="197"/>
        <v>69.819999999999993</v>
      </c>
      <c r="Q3107" s="12" t="s">
        <v>8315</v>
      </c>
      <c r="R3107" t="s">
        <v>8316</v>
      </c>
      <c r="S3107" s="15">
        <f t="shared" si="198"/>
        <v>42466.558796296296</v>
      </c>
      <c r="T3107" s="15">
        <f t="shared" si="199"/>
        <v>42490.165972222225</v>
      </c>
    </row>
    <row r="3108" spans="1:20" ht="48" x14ac:dyDescent="0.2">
      <c r="A3108">
        <v>3156</v>
      </c>
      <c r="B3108" s="3" t="s">
        <v>3156</v>
      </c>
      <c r="C3108" s="3" t="s">
        <v>7266</v>
      </c>
      <c r="D3108" s="6">
        <v>5500</v>
      </c>
      <c r="E3108" s="8">
        <v>5600</v>
      </c>
      <c r="F3108" t="s">
        <v>8218</v>
      </c>
      <c r="G3108" t="s">
        <v>8223</v>
      </c>
      <c r="H3108" t="s">
        <v>8245</v>
      </c>
      <c r="I3108">
        <v>1338591144</v>
      </c>
      <c r="J3108">
        <v>1335567144</v>
      </c>
      <c r="K3108" t="b">
        <v>1</v>
      </c>
      <c r="L3108">
        <v>89</v>
      </c>
      <c r="M3108" t="b">
        <v>1</v>
      </c>
      <c r="N3108" t="s">
        <v>8269</v>
      </c>
      <c r="O3108" s="17">
        <f t="shared" si="196"/>
        <v>102</v>
      </c>
      <c r="P3108">
        <f t="shared" si="197"/>
        <v>62.92</v>
      </c>
      <c r="Q3108" s="12" t="s">
        <v>8315</v>
      </c>
      <c r="R3108" t="s">
        <v>8316</v>
      </c>
      <c r="S3108" s="15">
        <f t="shared" si="198"/>
        <v>41026.953055555554</v>
      </c>
      <c r="T3108" s="15">
        <f t="shared" si="199"/>
        <v>41061.953055555554</v>
      </c>
    </row>
    <row r="3109" spans="1:20" ht="48" x14ac:dyDescent="0.2">
      <c r="A3109">
        <v>3542</v>
      </c>
      <c r="B3109" s="3" t="s">
        <v>3541</v>
      </c>
      <c r="C3109" s="3" t="s">
        <v>7652</v>
      </c>
      <c r="D3109" s="6">
        <v>5500</v>
      </c>
      <c r="E3109" s="8">
        <v>5623</v>
      </c>
      <c r="F3109" t="s">
        <v>8218</v>
      </c>
      <c r="G3109" t="s">
        <v>8223</v>
      </c>
      <c r="H3109" t="s">
        <v>8245</v>
      </c>
      <c r="I3109">
        <v>1410099822</v>
      </c>
      <c r="J3109">
        <v>1404915822</v>
      </c>
      <c r="K3109" t="b">
        <v>0</v>
      </c>
      <c r="L3109">
        <v>85</v>
      </c>
      <c r="M3109" t="b">
        <v>1</v>
      </c>
      <c r="N3109" t="s">
        <v>8269</v>
      </c>
      <c r="O3109" s="17">
        <f t="shared" si="196"/>
        <v>102</v>
      </c>
      <c r="P3109">
        <f t="shared" si="197"/>
        <v>66.150000000000006</v>
      </c>
      <c r="Q3109" s="12" t="s">
        <v>8315</v>
      </c>
      <c r="R3109" t="s">
        <v>8316</v>
      </c>
      <c r="S3109" s="15">
        <f t="shared" si="198"/>
        <v>41829.599791666667</v>
      </c>
      <c r="T3109" s="15">
        <f t="shared" si="199"/>
        <v>41889.599791666667</v>
      </c>
    </row>
    <row r="3110" spans="1:20" ht="48" x14ac:dyDescent="0.2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17">
        <f t="shared" si="196"/>
        <v>115</v>
      </c>
      <c r="P3110">
        <f t="shared" si="197"/>
        <v>85.96</v>
      </c>
      <c r="Q3110" s="12" t="s">
        <v>8308</v>
      </c>
      <c r="R3110" t="s">
        <v>8310</v>
      </c>
      <c r="S3110" s="15">
        <f t="shared" si="198"/>
        <v>41357.209166666667</v>
      </c>
      <c r="T3110" s="15">
        <f t="shared" si="199"/>
        <v>41387.209166666667</v>
      </c>
    </row>
    <row r="3111" spans="1:20" ht="48" x14ac:dyDescent="0.2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 s="17">
        <f t="shared" si="196"/>
        <v>115</v>
      </c>
      <c r="P3111">
        <f t="shared" si="197"/>
        <v>123.29</v>
      </c>
      <c r="Q3111" s="12" t="s">
        <v>8308</v>
      </c>
      <c r="R3111" t="s">
        <v>8310</v>
      </c>
      <c r="S3111" s="15">
        <f t="shared" si="198"/>
        <v>41402.752222222225</v>
      </c>
      <c r="T3111" s="15">
        <f t="shared" si="199"/>
        <v>41427.752222222225</v>
      </c>
    </row>
    <row r="3112" spans="1:20" ht="48" x14ac:dyDescent="0.2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 s="17">
        <f t="shared" si="196"/>
        <v>115</v>
      </c>
      <c r="P3112">
        <f t="shared" si="197"/>
        <v>50.59</v>
      </c>
      <c r="Q3112" s="12" t="s">
        <v>8308</v>
      </c>
      <c r="R3112" t="s">
        <v>8310</v>
      </c>
      <c r="S3112" s="15">
        <f t="shared" si="198"/>
        <v>40324.662511574075</v>
      </c>
      <c r="T3112" s="15">
        <f t="shared" si="199"/>
        <v>40391.125</v>
      </c>
    </row>
    <row r="3113" spans="1:20" ht="48" x14ac:dyDescent="0.2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17">
        <f t="shared" si="196"/>
        <v>115</v>
      </c>
      <c r="P3113">
        <f t="shared" si="197"/>
        <v>129.82</v>
      </c>
      <c r="Q3113" s="12" t="s">
        <v>8308</v>
      </c>
      <c r="R3113" t="s">
        <v>8313</v>
      </c>
      <c r="S3113" s="15">
        <f t="shared" si="198"/>
        <v>42586.066076388888</v>
      </c>
      <c r="T3113" s="15">
        <f t="shared" si="199"/>
        <v>42624.165972222225</v>
      </c>
    </row>
    <row r="3114" spans="1:20" ht="48" x14ac:dyDescent="0.2">
      <c r="A3114">
        <v>3249</v>
      </c>
      <c r="B3114" s="3" t="s">
        <v>3249</v>
      </c>
      <c r="C3114" s="3" t="s">
        <v>7359</v>
      </c>
      <c r="D3114" s="6">
        <v>5500</v>
      </c>
      <c r="E3114" s="8">
        <v>5771</v>
      </c>
      <c r="F3114" t="s">
        <v>8218</v>
      </c>
      <c r="G3114" t="s">
        <v>8223</v>
      </c>
      <c r="H3114" t="s">
        <v>8245</v>
      </c>
      <c r="I3114">
        <v>1434822914</v>
      </c>
      <c r="J3114">
        <v>1432230914</v>
      </c>
      <c r="K3114" t="b">
        <v>1</v>
      </c>
      <c r="L3114">
        <v>88</v>
      </c>
      <c r="M3114" t="b">
        <v>1</v>
      </c>
      <c r="N3114" t="s">
        <v>8269</v>
      </c>
      <c r="O3114" s="17">
        <f t="shared" si="196"/>
        <v>105</v>
      </c>
      <c r="P3114">
        <f t="shared" si="197"/>
        <v>65.58</v>
      </c>
      <c r="Q3114" s="12" t="s">
        <v>8315</v>
      </c>
      <c r="R3114" t="s">
        <v>8316</v>
      </c>
      <c r="S3114" s="15">
        <f t="shared" si="198"/>
        <v>42145.746689814812</v>
      </c>
      <c r="T3114" s="15">
        <f t="shared" si="199"/>
        <v>42175.746689814812</v>
      </c>
    </row>
    <row r="3115" spans="1:20" ht="48" x14ac:dyDescent="0.2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 s="17">
        <f t="shared" si="196"/>
        <v>115</v>
      </c>
      <c r="P3115">
        <f t="shared" si="197"/>
        <v>46.22</v>
      </c>
      <c r="Q3115" s="12" t="s">
        <v>8323</v>
      </c>
      <c r="R3115" t="s">
        <v>8324</v>
      </c>
      <c r="S3115" s="15">
        <f t="shared" si="198"/>
        <v>41882.590127314819</v>
      </c>
      <c r="T3115" s="15">
        <f t="shared" si="199"/>
        <v>41912.590127314819</v>
      </c>
    </row>
    <row r="3116" spans="1:20" ht="32" x14ac:dyDescent="0.2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 s="17">
        <f t="shared" si="196"/>
        <v>115</v>
      </c>
      <c r="P3116">
        <f t="shared" si="197"/>
        <v>39.31</v>
      </c>
      <c r="Q3116" s="12" t="s">
        <v>8323</v>
      </c>
      <c r="R3116" t="s">
        <v>8324</v>
      </c>
      <c r="S3116" s="15">
        <f t="shared" si="198"/>
        <v>41341.870868055557</v>
      </c>
      <c r="T3116" s="15">
        <f t="shared" si="199"/>
        <v>41373.270833333336</v>
      </c>
    </row>
    <row r="3117" spans="1:20" ht="32" x14ac:dyDescent="0.2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 s="17">
        <f t="shared" si="196"/>
        <v>115</v>
      </c>
      <c r="P3117">
        <f t="shared" si="197"/>
        <v>31.05</v>
      </c>
      <c r="Q3117" s="12" t="s">
        <v>8323</v>
      </c>
      <c r="R3117" t="s">
        <v>8328</v>
      </c>
      <c r="S3117" s="15">
        <f t="shared" si="198"/>
        <v>42111.646724537044</v>
      </c>
      <c r="T3117" s="15">
        <f t="shared" si="199"/>
        <v>42141.646724537044</v>
      </c>
    </row>
    <row r="3118" spans="1:20" ht="48" x14ac:dyDescent="0.2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 s="17">
        <f t="shared" si="196"/>
        <v>115</v>
      </c>
      <c r="P3118">
        <f t="shared" si="197"/>
        <v>32.340000000000003</v>
      </c>
      <c r="Q3118" s="12" t="s">
        <v>8336</v>
      </c>
      <c r="R3118" t="s">
        <v>8337</v>
      </c>
      <c r="S3118" s="15">
        <f t="shared" si="198"/>
        <v>42772.776076388895</v>
      </c>
      <c r="T3118" s="15">
        <f t="shared" si="199"/>
        <v>42805.561805555553</v>
      </c>
    </row>
    <row r="3119" spans="1:20" ht="32" x14ac:dyDescent="0.2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 s="17">
        <f t="shared" si="196"/>
        <v>115</v>
      </c>
      <c r="P3119">
        <f t="shared" si="197"/>
        <v>67.88</v>
      </c>
      <c r="Q3119" s="12" t="s">
        <v>8323</v>
      </c>
      <c r="R3119" t="s">
        <v>8324</v>
      </c>
      <c r="S3119" s="15">
        <f t="shared" si="198"/>
        <v>40933.856967592597</v>
      </c>
      <c r="T3119" s="15">
        <f t="shared" si="199"/>
        <v>40993.815300925926</v>
      </c>
    </row>
    <row r="3120" spans="1:20" ht="32" x14ac:dyDescent="0.2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 s="17">
        <f t="shared" si="196"/>
        <v>115</v>
      </c>
      <c r="P3120">
        <f t="shared" si="197"/>
        <v>76.72</v>
      </c>
      <c r="Q3120" s="12" t="s">
        <v>8320</v>
      </c>
      <c r="R3120" t="s">
        <v>8340</v>
      </c>
      <c r="S3120" s="15">
        <f t="shared" si="198"/>
        <v>40933.80190972222</v>
      </c>
      <c r="T3120" s="15">
        <f t="shared" si="199"/>
        <v>40993.760243055556</v>
      </c>
    </row>
    <row r="3121" spans="1:20" ht="32" x14ac:dyDescent="0.2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 s="17">
        <f t="shared" si="196"/>
        <v>115</v>
      </c>
      <c r="P3121">
        <f t="shared" si="197"/>
        <v>82.38</v>
      </c>
      <c r="Q3121" s="12" t="s">
        <v>8323</v>
      </c>
      <c r="R3121" t="s">
        <v>8344</v>
      </c>
      <c r="S3121" s="15">
        <f t="shared" si="198"/>
        <v>40973.72623842593</v>
      </c>
      <c r="T3121" s="15">
        <f t="shared" si="199"/>
        <v>41020.165972222225</v>
      </c>
    </row>
    <row r="3122" spans="1:20" ht="48" x14ac:dyDescent="0.2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 s="17">
        <f t="shared" si="196"/>
        <v>115</v>
      </c>
      <c r="P3122">
        <f t="shared" si="197"/>
        <v>42.48</v>
      </c>
      <c r="Q3122" s="12" t="s">
        <v>8336</v>
      </c>
      <c r="R3122" t="s">
        <v>8337</v>
      </c>
      <c r="S3122" s="15">
        <f t="shared" si="198"/>
        <v>42505.955925925926</v>
      </c>
      <c r="T3122" s="15">
        <f t="shared" si="199"/>
        <v>42565.955925925926</v>
      </c>
    </row>
    <row r="3123" spans="1:20" ht="16" x14ac:dyDescent="0.2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 s="17">
        <f t="shared" si="196"/>
        <v>115</v>
      </c>
      <c r="P3123">
        <f t="shared" si="197"/>
        <v>57.25</v>
      </c>
      <c r="Q3123" s="12" t="s">
        <v>8323</v>
      </c>
      <c r="R3123" t="s">
        <v>8327</v>
      </c>
      <c r="S3123" s="15">
        <f t="shared" si="198"/>
        <v>40920.904895833337</v>
      </c>
      <c r="T3123" s="15">
        <f t="shared" si="199"/>
        <v>40951.904895833337</v>
      </c>
    </row>
    <row r="3124" spans="1:20" ht="32" x14ac:dyDescent="0.2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 s="17">
        <f t="shared" si="196"/>
        <v>115</v>
      </c>
      <c r="P3124">
        <f t="shared" si="197"/>
        <v>282.66000000000003</v>
      </c>
      <c r="Q3124" s="12" t="s">
        <v>8317</v>
      </c>
      <c r="R3124" t="s">
        <v>8347</v>
      </c>
      <c r="S3124" s="15">
        <f t="shared" si="198"/>
        <v>42290.460023148145</v>
      </c>
      <c r="T3124" s="15">
        <f t="shared" si="199"/>
        <v>42327.207638888889</v>
      </c>
    </row>
    <row r="3125" spans="1:20" ht="48" x14ac:dyDescent="0.2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 s="17">
        <f t="shared" si="196"/>
        <v>115</v>
      </c>
      <c r="P3125">
        <f t="shared" si="197"/>
        <v>566.39</v>
      </c>
      <c r="Q3125" s="12" t="s">
        <v>8317</v>
      </c>
      <c r="R3125" t="s">
        <v>8347</v>
      </c>
      <c r="S3125" s="15">
        <f t="shared" si="198"/>
        <v>42423.3830787037</v>
      </c>
      <c r="T3125" s="15">
        <f t="shared" si="199"/>
        <v>42453.341412037036</v>
      </c>
    </row>
    <row r="3126" spans="1:20" ht="48" x14ac:dyDescent="0.2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 s="17">
        <f t="shared" si="196"/>
        <v>115</v>
      </c>
      <c r="P3126">
        <f t="shared" si="197"/>
        <v>72.91</v>
      </c>
      <c r="Q3126" s="12" t="s">
        <v>8323</v>
      </c>
      <c r="R3126" t="s">
        <v>8327</v>
      </c>
      <c r="S3126" s="15">
        <f t="shared" si="198"/>
        <v>41004.156886574077</v>
      </c>
      <c r="T3126" s="15">
        <f t="shared" si="199"/>
        <v>41045.207638888889</v>
      </c>
    </row>
    <row r="3127" spans="1:20" ht="48" x14ac:dyDescent="0.2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 s="17">
        <f t="shared" si="196"/>
        <v>115</v>
      </c>
      <c r="P3127">
        <f t="shared" si="197"/>
        <v>57.52</v>
      </c>
      <c r="Q3127" s="12" t="s">
        <v>8323</v>
      </c>
      <c r="R3127" t="s">
        <v>8327</v>
      </c>
      <c r="S3127" s="15">
        <f t="shared" si="198"/>
        <v>41299.381423611114</v>
      </c>
      <c r="T3127" s="15">
        <f t="shared" si="199"/>
        <v>41329.381423611114</v>
      </c>
    </row>
    <row r="3128" spans="1:20" ht="48" x14ac:dyDescent="0.2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 s="17">
        <f t="shared" si="196"/>
        <v>115</v>
      </c>
      <c r="P3128">
        <f t="shared" si="197"/>
        <v>62.07</v>
      </c>
      <c r="Q3128" s="12" t="s">
        <v>8334</v>
      </c>
      <c r="R3128" t="s">
        <v>8350</v>
      </c>
      <c r="S3128" s="15">
        <f t="shared" si="198"/>
        <v>42779.908449074079</v>
      </c>
      <c r="T3128" s="15">
        <f t="shared" si="199"/>
        <v>42799.908449074079</v>
      </c>
    </row>
    <row r="3129" spans="1:20" ht="48" x14ac:dyDescent="0.2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 s="17">
        <f t="shared" si="196"/>
        <v>115</v>
      </c>
      <c r="P3129">
        <f t="shared" si="197"/>
        <v>120.31</v>
      </c>
      <c r="Q3129" s="12" t="s">
        <v>8317</v>
      </c>
      <c r="R3129" t="s">
        <v>8353</v>
      </c>
      <c r="S3129" s="15">
        <f t="shared" si="198"/>
        <v>42211.99454861111</v>
      </c>
      <c r="T3129" s="15">
        <f t="shared" si="199"/>
        <v>42241.99454861111</v>
      </c>
    </row>
    <row r="3130" spans="1:20" ht="48" x14ac:dyDescent="0.2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 s="17">
        <f t="shared" si="196"/>
        <v>115</v>
      </c>
      <c r="P3130">
        <f t="shared" si="197"/>
        <v>80.19</v>
      </c>
      <c r="Q3130" s="12" t="s">
        <v>8317</v>
      </c>
      <c r="R3130" t="s">
        <v>8353</v>
      </c>
      <c r="S3130" s="15">
        <f t="shared" si="198"/>
        <v>42218.169293981482</v>
      </c>
      <c r="T3130" s="15">
        <f t="shared" si="199"/>
        <v>42246.169293981482</v>
      </c>
    </row>
    <row r="3131" spans="1:20" ht="48" x14ac:dyDescent="0.2">
      <c r="A3131">
        <v>3553</v>
      </c>
      <c r="B3131" s="3" t="s">
        <v>3552</v>
      </c>
      <c r="C3131" s="3" t="s">
        <v>7663</v>
      </c>
      <c r="D3131" s="6">
        <v>5500</v>
      </c>
      <c r="E3131" s="8">
        <v>5845</v>
      </c>
      <c r="F3131" t="s">
        <v>8218</v>
      </c>
      <c r="G3131" t="s">
        <v>8223</v>
      </c>
      <c r="H3131" t="s">
        <v>8245</v>
      </c>
      <c r="I3131">
        <v>1439337600</v>
      </c>
      <c r="J3131">
        <v>1436575280</v>
      </c>
      <c r="K3131" t="b">
        <v>0</v>
      </c>
      <c r="L3131">
        <v>104</v>
      </c>
      <c r="M3131" t="b">
        <v>1</v>
      </c>
      <c r="N3131" t="s">
        <v>8269</v>
      </c>
      <c r="O3131" s="17">
        <f t="shared" si="196"/>
        <v>106</v>
      </c>
      <c r="P3131">
        <f t="shared" si="197"/>
        <v>56.2</v>
      </c>
      <c r="Q3131" s="12" t="s">
        <v>8315</v>
      </c>
      <c r="R3131" t="s">
        <v>8316</v>
      </c>
      <c r="S3131" s="15">
        <f t="shared" si="198"/>
        <v>42196.028703703705</v>
      </c>
      <c r="T3131" s="15">
        <f t="shared" si="199"/>
        <v>42228</v>
      </c>
    </row>
    <row r="3132" spans="1:20" ht="48" x14ac:dyDescent="0.2">
      <c r="A3132">
        <v>4046</v>
      </c>
      <c r="B3132" s="3" t="s">
        <v>4042</v>
      </c>
      <c r="C3132" s="3" t="s">
        <v>8150</v>
      </c>
      <c r="D3132" s="6">
        <v>5600</v>
      </c>
      <c r="E3132" s="8">
        <v>460</v>
      </c>
      <c r="F3132" t="s">
        <v>8220</v>
      </c>
      <c r="G3132" t="s">
        <v>8223</v>
      </c>
      <c r="H3132" t="s">
        <v>8245</v>
      </c>
      <c r="I3132">
        <v>1413992210</v>
      </c>
      <c r="J3132">
        <v>1411400210</v>
      </c>
      <c r="K3132" t="b">
        <v>0</v>
      </c>
      <c r="L3132">
        <v>12</v>
      </c>
      <c r="M3132" t="b">
        <v>0</v>
      </c>
      <c r="N3132" t="s">
        <v>8269</v>
      </c>
      <c r="O3132" s="17">
        <f t="shared" si="196"/>
        <v>8</v>
      </c>
      <c r="P3132">
        <f t="shared" si="197"/>
        <v>38.33</v>
      </c>
      <c r="Q3132" s="12" t="s">
        <v>8315</v>
      </c>
      <c r="R3132" t="s">
        <v>8316</v>
      </c>
      <c r="S3132" s="15">
        <f t="shared" si="198"/>
        <v>41904.650578703702</v>
      </c>
      <c r="T3132" s="15">
        <f t="shared" si="199"/>
        <v>41934.650578703702</v>
      </c>
    </row>
    <row r="3133" spans="1:20" ht="48" x14ac:dyDescent="0.2">
      <c r="A3133">
        <v>3574</v>
      </c>
      <c r="B3133" s="3" t="s">
        <v>3573</v>
      </c>
      <c r="C3133" s="3" t="s">
        <v>7684</v>
      </c>
      <c r="D3133" s="6">
        <v>5800</v>
      </c>
      <c r="E3133" s="8">
        <v>6155</v>
      </c>
      <c r="F3133" t="s">
        <v>8218</v>
      </c>
      <c r="G3133" t="s">
        <v>8223</v>
      </c>
      <c r="H3133" t="s">
        <v>8245</v>
      </c>
      <c r="I3133">
        <v>1415921848</v>
      </c>
      <c r="J3133">
        <v>1413326248</v>
      </c>
      <c r="K3133" t="b">
        <v>0</v>
      </c>
      <c r="L3133">
        <v>45</v>
      </c>
      <c r="M3133" t="b">
        <v>1</v>
      </c>
      <c r="N3133" t="s">
        <v>8269</v>
      </c>
      <c r="O3133" s="17">
        <f t="shared" si="196"/>
        <v>106</v>
      </c>
      <c r="P3133">
        <f t="shared" si="197"/>
        <v>136.78</v>
      </c>
      <c r="Q3133" s="12" t="s">
        <v>8315</v>
      </c>
      <c r="R3133" t="s">
        <v>8316</v>
      </c>
      <c r="S3133" s="15">
        <f t="shared" si="198"/>
        <v>41926.942685185182</v>
      </c>
      <c r="T3133" s="15">
        <f t="shared" si="199"/>
        <v>41956.984351851846</v>
      </c>
    </row>
    <row r="3134" spans="1:20" ht="48" x14ac:dyDescent="0.2">
      <c r="A3134">
        <v>3279</v>
      </c>
      <c r="B3134" s="3" t="s">
        <v>3279</v>
      </c>
      <c r="C3134" s="3" t="s">
        <v>7389</v>
      </c>
      <c r="D3134" s="6">
        <v>5800</v>
      </c>
      <c r="E3134" s="8">
        <v>6628</v>
      </c>
      <c r="F3134" t="s">
        <v>8218</v>
      </c>
      <c r="G3134" t="s">
        <v>8223</v>
      </c>
      <c r="H3134" t="s">
        <v>8245</v>
      </c>
      <c r="I3134">
        <v>1459474059</v>
      </c>
      <c r="J3134">
        <v>1456885659</v>
      </c>
      <c r="K3134" t="b">
        <v>0</v>
      </c>
      <c r="L3134">
        <v>63</v>
      </c>
      <c r="M3134" t="b">
        <v>1</v>
      </c>
      <c r="N3134" t="s">
        <v>8269</v>
      </c>
      <c r="O3134" s="17">
        <f t="shared" si="196"/>
        <v>114</v>
      </c>
      <c r="P3134">
        <f t="shared" si="197"/>
        <v>105.21</v>
      </c>
      <c r="Q3134" s="12" t="s">
        <v>8315</v>
      </c>
      <c r="R3134" t="s">
        <v>8316</v>
      </c>
      <c r="S3134" s="15">
        <f t="shared" si="198"/>
        <v>42431.102534722217</v>
      </c>
      <c r="T3134" s="15">
        <f t="shared" si="199"/>
        <v>42461.06086805556</v>
      </c>
    </row>
    <row r="3135" spans="1:20" ht="48" x14ac:dyDescent="0.2">
      <c r="A3135">
        <v>3239</v>
      </c>
      <c r="B3135" s="3" t="s">
        <v>3239</v>
      </c>
      <c r="C3135" s="3" t="s">
        <v>7349</v>
      </c>
      <c r="D3135" s="6">
        <v>5862</v>
      </c>
      <c r="E3135" s="8">
        <v>6208.98</v>
      </c>
      <c r="F3135" t="s">
        <v>8218</v>
      </c>
      <c r="G3135" t="s">
        <v>8224</v>
      </c>
      <c r="H3135" t="s">
        <v>8246</v>
      </c>
      <c r="I3135">
        <v>1445817540</v>
      </c>
      <c r="J3135">
        <v>1443665293</v>
      </c>
      <c r="K3135" t="b">
        <v>1</v>
      </c>
      <c r="L3135">
        <v>104</v>
      </c>
      <c r="M3135" t="b">
        <v>1</v>
      </c>
      <c r="N3135" t="s">
        <v>8269</v>
      </c>
      <c r="O3135" s="17">
        <f t="shared" si="196"/>
        <v>106</v>
      </c>
      <c r="P3135">
        <f t="shared" si="197"/>
        <v>59.7</v>
      </c>
      <c r="Q3135" s="12" t="s">
        <v>8315</v>
      </c>
      <c r="R3135" t="s">
        <v>8316</v>
      </c>
      <c r="S3135" s="15">
        <f t="shared" si="198"/>
        <v>42278.089039351849</v>
      </c>
      <c r="T3135" s="15">
        <f t="shared" si="199"/>
        <v>42302.999305555553</v>
      </c>
    </row>
    <row r="3136" spans="1:20" ht="48" x14ac:dyDescent="0.2">
      <c r="A3136">
        <v>3863</v>
      </c>
      <c r="B3136" s="3" t="s">
        <v>3860</v>
      </c>
      <c r="C3136" s="3" t="s">
        <v>7972</v>
      </c>
      <c r="D3136" s="6">
        <v>6000</v>
      </c>
      <c r="E3136" s="8">
        <v>0</v>
      </c>
      <c r="F3136" t="s">
        <v>8220</v>
      </c>
      <c r="G3136" t="s">
        <v>8223</v>
      </c>
      <c r="H3136" t="s">
        <v>8245</v>
      </c>
      <c r="I3136">
        <v>1446739905</v>
      </c>
      <c r="J3136">
        <v>1441552305</v>
      </c>
      <c r="K3136" t="b">
        <v>0</v>
      </c>
      <c r="L3136">
        <v>0</v>
      </c>
      <c r="M3136" t="b">
        <v>0</v>
      </c>
      <c r="N3136" t="s">
        <v>8269</v>
      </c>
      <c r="O3136" s="17">
        <f t="shared" si="196"/>
        <v>0</v>
      </c>
      <c r="P3136">
        <f t="shared" si="197"/>
        <v>0</v>
      </c>
      <c r="Q3136" s="12" t="s">
        <v>8315</v>
      </c>
      <c r="R3136" t="s">
        <v>8316</v>
      </c>
      <c r="S3136" s="15">
        <f t="shared" si="198"/>
        <v>42253.633159722223</v>
      </c>
      <c r="T3136" s="15">
        <f t="shared" si="199"/>
        <v>42313.674826388888</v>
      </c>
    </row>
    <row r="3137" spans="1:20" ht="48" x14ac:dyDescent="0.2">
      <c r="A3137">
        <v>3979</v>
      </c>
      <c r="B3137" s="3" t="s">
        <v>3976</v>
      </c>
      <c r="C3137" s="3" t="s">
        <v>8086</v>
      </c>
      <c r="D3137" s="6">
        <v>6000</v>
      </c>
      <c r="E3137" s="8">
        <v>110</v>
      </c>
      <c r="F3137" t="s">
        <v>8220</v>
      </c>
      <c r="G3137" t="s">
        <v>8224</v>
      </c>
      <c r="H3137" t="s">
        <v>8246</v>
      </c>
      <c r="I3137">
        <v>1427659200</v>
      </c>
      <c r="J3137">
        <v>1425678057</v>
      </c>
      <c r="K3137" t="b">
        <v>0</v>
      </c>
      <c r="L3137">
        <v>6</v>
      </c>
      <c r="M3137" t="b">
        <v>0</v>
      </c>
      <c r="N3137" t="s">
        <v>8269</v>
      </c>
      <c r="O3137" s="17">
        <f t="shared" si="196"/>
        <v>2</v>
      </c>
      <c r="P3137">
        <f t="shared" si="197"/>
        <v>18.329999999999998</v>
      </c>
      <c r="Q3137" s="12" t="s">
        <v>8315</v>
      </c>
      <c r="R3137" t="s">
        <v>8316</v>
      </c>
      <c r="S3137" s="15">
        <f t="shared" si="198"/>
        <v>42069.903437500005</v>
      </c>
      <c r="T3137" s="15">
        <f t="shared" si="199"/>
        <v>42092.833333333328</v>
      </c>
    </row>
    <row r="3138" spans="1:20" ht="48" x14ac:dyDescent="0.2">
      <c r="A3138">
        <v>3910</v>
      </c>
      <c r="B3138" s="3" t="s">
        <v>3907</v>
      </c>
      <c r="C3138" s="3" t="s">
        <v>8018</v>
      </c>
      <c r="D3138" s="6">
        <v>6000</v>
      </c>
      <c r="E3138" s="8">
        <v>185</v>
      </c>
      <c r="F3138" t="s">
        <v>8220</v>
      </c>
      <c r="G3138" t="s">
        <v>8223</v>
      </c>
      <c r="H3138" t="s">
        <v>8245</v>
      </c>
      <c r="I3138">
        <v>1441649397</v>
      </c>
      <c r="J3138">
        <v>1439057397</v>
      </c>
      <c r="K3138" t="b">
        <v>0</v>
      </c>
      <c r="L3138">
        <v>3</v>
      </c>
      <c r="M3138" t="b">
        <v>0</v>
      </c>
      <c r="N3138" t="s">
        <v>8269</v>
      </c>
      <c r="O3138" s="17">
        <f t="shared" si="196"/>
        <v>3</v>
      </c>
      <c r="P3138">
        <f t="shared" si="197"/>
        <v>61.67</v>
      </c>
      <c r="Q3138" s="12" t="s">
        <v>8315</v>
      </c>
      <c r="R3138" t="s">
        <v>8316</v>
      </c>
      <c r="S3138" s="15">
        <f t="shared" si="198"/>
        <v>42224.756909722222</v>
      </c>
      <c r="T3138" s="15">
        <f t="shared" si="199"/>
        <v>42254.756909722222</v>
      </c>
    </row>
    <row r="3139" spans="1:20" ht="32" x14ac:dyDescent="0.2">
      <c r="A3139">
        <v>3946</v>
      </c>
      <c r="B3139" s="3" t="s">
        <v>3943</v>
      </c>
      <c r="C3139" s="3" t="s">
        <v>8054</v>
      </c>
      <c r="D3139" s="6">
        <v>6000</v>
      </c>
      <c r="E3139" s="8">
        <v>195</v>
      </c>
      <c r="F3139" t="s">
        <v>8220</v>
      </c>
      <c r="G3139" t="s">
        <v>8223</v>
      </c>
      <c r="H3139" t="s">
        <v>8245</v>
      </c>
      <c r="I3139">
        <v>1425110400</v>
      </c>
      <c r="J3139">
        <v>1422388822</v>
      </c>
      <c r="K3139" t="b">
        <v>0</v>
      </c>
      <c r="L3139">
        <v>5</v>
      </c>
      <c r="M3139" t="b">
        <v>0</v>
      </c>
      <c r="N3139" t="s">
        <v>8269</v>
      </c>
      <c r="O3139" s="17">
        <f t="shared" si="196"/>
        <v>3</v>
      </c>
      <c r="P3139">
        <f t="shared" si="197"/>
        <v>39</v>
      </c>
      <c r="Q3139" s="12" t="s">
        <v>8315</v>
      </c>
      <c r="R3139" t="s">
        <v>8316</v>
      </c>
      <c r="S3139" s="15">
        <f t="shared" si="198"/>
        <v>42031.833587962959</v>
      </c>
      <c r="T3139" s="15">
        <f t="shared" si="199"/>
        <v>42063.333333333328</v>
      </c>
    </row>
    <row r="3140" spans="1:20" ht="48" x14ac:dyDescent="0.2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 s="17">
        <f t="shared" si="196"/>
        <v>115</v>
      </c>
      <c r="P3140">
        <f t="shared" si="197"/>
        <v>115</v>
      </c>
      <c r="Q3140" s="12" t="s">
        <v>8315</v>
      </c>
      <c r="R3140" t="s">
        <v>8357</v>
      </c>
      <c r="S3140" s="15">
        <f t="shared" si="198"/>
        <v>42531.980694444443</v>
      </c>
      <c r="T3140" s="15">
        <f t="shared" si="199"/>
        <v>42561.980694444443</v>
      </c>
    </row>
    <row r="3141" spans="1:20" ht="48" x14ac:dyDescent="0.2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 s="17">
        <f t="shared" si="196"/>
        <v>116</v>
      </c>
      <c r="P3141">
        <f t="shared" si="197"/>
        <v>223.48</v>
      </c>
      <c r="Q3141" s="12" t="s">
        <v>8308</v>
      </c>
      <c r="R3141" t="s">
        <v>8309</v>
      </c>
      <c r="S3141" s="15">
        <f t="shared" si="198"/>
        <v>41807.701921296299</v>
      </c>
      <c r="T3141" s="15">
        <f t="shared" si="199"/>
        <v>41837.701921296299</v>
      </c>
    </row>
    <row r="3142" spans="1:20" ht="48" x14ac:dyDescent="0.2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 s="17">
        <f t="shared" si="196"/>
        <v>116</v>
      </c>
      <c r="P3142">
        <f t="shared" si="197"/>
        <v>116.25</v>
      </c>
      <c r="Q3142" s="12" t="s">
        <v>8308</v>
      </c>
      <c r="R3142" t="s">
        <v>8310</v>
      </c>
      <c r="S3142" s="15">
        <f t="shared" si="198"/>
        <v>41075.583379629628</v>
      </c>
      <c r="T3142" s="15">
        <f t="shared" si="199"/>
        <v>41105.583379629628</v>
      </c>
    </row>
    <row r="3143" spans="1:20" ht="32" x14ac:dyDescent="0.2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 s="17">
        <f t="shared" si="196"/>
        <v>116</v>
      </c>
      <c r="P3143">
        <f t="shared" si="197"/>
        <v>246.61</v>
      </c>
      <c r="Q3143" s="12" t="s">
        <v>8308</v>
      </c>
      <c r="R3143" t="s">
        <v>8313</v>
      </c>
      <c r="S3143" s="15">
        <f t="shared" si="198"/>
        <v>41943.293912037036</v>
      </c>
      <c r="T3143" s="15">
        <f t="shared" si="199"/>
        <v>41974.3355787037</v>
      </c>
    </row>
    <row r="3144" spans="1:20" ht="48" x14ac:dyDescent="0.2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 s="17">
        <f t="shared" si="196"/>
        <v>116</v>
      </c>
      <c r="P3144">
        <f t="shared" si="197"/>
        <v>116.86</v>
      </c>
      <c r="Q3144" s="12" t="s">
        <v>8308</v>
      </c>
      <c r="R3144" t="s">
        <v>8313</v>
      </c>
      <c r="S3144" s="15">
        <f t="shared" si="198"/>
        <v>40987.688333333332</v>
      </c>
      <c r="T3144" s="15">
        <f t="shared" si="199"/>
        <v>41032.688333333332</v>
      </c>
    </row>
    <row r="3145" spans="1:20" ht="48" x14ac:dyDescent="0.2">
      <c r="A3145">
        <v>2906</v>
      </c>
      <c r="B3145" s="3" t="s">
        <v>2906</v>
      </c>
      <c r="C3145" s="3" t="s">
        <v>7016</v>
      </c>
      <c r="D3145" s="6">
        <v>6000</v>
      </c>
      <c r="E3145" s="8">
        <v>565</v>
      </c>
      <c r="F3145" t="s">
        <v>8220</v>
      </c>
      <c r="G3145" t="s">
        <v>8223</v>
      </c>
      <c r="H3145" t="s">
        <v>8245</v>
      </c>
      <c r="I3145">
        <v>1438390800</v>
      </c>
      <c r="J3145">
        <v>1436888066</v>
      </c>
      <c r="K3145" t="b">
        <v>0</v>
      </c>
      <c r="L3145">
        <v>7</v>
      </c>
      <c r="M3145" t="b">
        <v>0</v>
      </c>
      <c r="N3145" t="s">
        <v>8269</v>
      </c>
      <c r="O3145" s="17">
        <f t="shared" si="196"/>
        <v>9</v>
      </c>
      <c r="P3145">
        <f t="shared" si="197"/>
        <v>80.709999999999994</v>
      </c>
      <c r="Q3145" s="12" t="s">
        <v>8315</v>
      </c>
      <c r="R3145" t="s">
        <v>8316</v>
      </c>
      <c r="S3145" s="15">
        <f t="shared" si="198"/>
        <v>42199.648912037039</v>
      </c>
      <c r="T3145" s="15">
        <f t="shared" si="199"/>
        <v>42217.041666666672</v>
      </c>
    </row>
    <row r="3146" spans="1:20" ht="48" x14ac:dyDescent="0.2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 s="17">
        <f t="shared" si="196"/>
        <v>116</v>
      </c>
      <c r="P3146">
        <f t="shared" si="197"/>
        <v>40.21</v>
      </c>
      <c r="Q3146" s="12" t="s">
        <v>8320</v>
      </c>
      <c r="R3146" t="s">
        <v>8321</v>
      </c>
      <c r="S3146" s="15">
        <f t="shared" si="198"/>
        <v>40668.814699074072</v>
      </c>
      <c r="T3146" s="15">
        <f t="shared" si="199"/>
        <v>40730.814699074072</v>
      </c>
    </row>
    <row r="3147" spans="1:20" ht="48" x14ac:dyDescent="0.2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 s="17">
        <f t="shared" si="196"/>
        <v>116</v>
      </c>
      <c r="P3147">
        <f t="shared" si="197"/>
        <v>48.71</v>
      </c>
      <c r="Q3147" s="12" t="s">
        <v>8323</v>
      </c>
      <c r="R3147" t="s">
        <v>8324</v>
      </c>
      <c r="S3147" s="15">
        <f t="shared" si="198"/>
        <v>42747.219560185185</v>
      </c>
      <c r="T3147" s="15">
        <f t="shared" si="199"/>
        <v>42769.174305555556</v>
      </c>
    </row>
    <row r="3148" spans="1:20" ht="32" x14ac:dyDescent="0.2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 s="17">
        <f t="shared" si="196"/>
        <v>116</v>
      </c>
      <c r="P3148">
        <f t="shared" si="197"/>
        <v>414.29</v>
      </c>
      <c r="Q3148" s="12" t="s">
        <v>8336</v>
      </c>
      <c r="R3148" t="s">
        <v>8337</v>
      </c>
      <c r="S3148" s="15">
        <f t="shared" si="198"/>
        <v>42733.827349537038</v>
      </c>
      <c r="T3148" s="15">
        <f t="shared" si="199"/>
        <v>42763.811805555553</v>
      </c>
    </row>
    <row r="3149" spans="1:20" ht="48" x14ac:dyDescent="0.2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 s="17">
        <f t="shared" si="196"/>
        <v>116</v>
      </c>
      <c r="P3149">
        <f t="shared" si="197"/>
        <v>24.58</v>
      </c>
      <c r="Q3149" s="12" t="s">
        <v>8323</v>
      </c>
      <c r="R3149" t="s">
        <v>8324</v>
      </c>
      <c r="S3149" s="15">
        <f t="shared" si="198"/>
        <v>41176.684907407405</v>
      </c>
      <c r="T3149" s="15">
        <f t="shared" si="199"/>
        <v>41206.684907407405</v>
      </c>
    </row>
    <row r="3150" spans="1:20" ht="48" x14ac:dyDescent="0.2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 s="17">
        <f t="shared" si="196"/>
        <v>116</v>
      </c>
      <c r="P3150">
        <f t="shared" si="197"/>
        <v>50.69</v>
      </c>
      <c r="Q3150" s="12" t="s">
        <v>8323</v>
      </c>
      <c r="R3150" t="s">
        <v>8327</v>
      </c>
      <c r="S3150" s="15">
        <f t="shared" si="198"/>
        <v>41099.093865740739</v>
      </c>
      <c r="T3150" s="15">
        <f t="shared" si="199"/>
        <v>41131.916666666664</v>
      </c>
    </row>
    <row r="3151" spans="1:20" ht="48" x14ac:dyDescent="0.2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 s="17">
        <f t="shared" si="196"/>
        <v>116</v>
      </c>
      <c r="P3151">
        <f t="shared" si="197"/>
        <v>36.11</v>
      </c>
      <c r="Q3151" s="12" t="s">
        <v>8323</v>
      </c>
      <c r="R3151" t="s">
        <v>8327</v>
      </c>
      <c r="S3151" s="15">
        <f t="shared" si="198"/>
        <v>41590.255868055552</v>
      </c>
      <c r="T3151" s="15">
        <f t="shared" si="199"/>
        <v>41620.255868055552</v>
      </c>
    </row>
    <row r="3152" spans="1:20" ht="48" x14ac:dyDescent="0.2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 s="17">
        <f t="shared" si="196"/>
        <v>116</v>
      </c>
      <c r="P3152">
        <f t="shared" si="197"/>
        <v>152.54</v>
      </c>
      <c r="Q3152" s="12" t="s">
        <v>8323</v>
      </c>
      <c r="R3152" t="s">
        <v>8327</v>
      </c>
      <c r="S3152" s="15">
        <f t="shared" si="198"/>
        <v>41426.259618055556</v>
      </c>
      <c r="T3152" s="15">
        <f t="shared" si="199"/>
        <v>41457.208333333336</v>
      </c>
    </row>
    <row r="3153" spans="1:20" ht="48" x14ac:dyDescent="0.2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 s="17">
        <f t="shared" si="196"/>
        <v>116</v>
      </c>
      <c r="P3153">
        <f t="shared" si="197"/>
        <v>84.46</v>
      </c>
      <c r="Q3153" s="12" t="s">
        <v>8317</v>
      </c>
      <c r="R3153" t="s">
        <v>8347</v>
      </c>
      <c r="S3153" s="15">
        <f t="shared" si="198"/>
        <v>40347.837800925925</v>
      </c>
      <c r="T3153" s="15">
        <f t="shared" si="199"/>
        <v>40414.166666666664</v>
      </c>
    </row>
    <row r="3154" spans="1:20" ht="48" x14ac:dyDescent="0.2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 s="17">
        <f t="shared" si="196"/>
        <v>116</v>
      </c>
      <c r="P3154">
        <f t="shared" si="197"/>
        <v>307.2</v>
      </c>
      <c r="Q3154" s="12" t="s">
        <v>8317</v>
      </c>
      <c r="R3154" t="s">
        <v>8347</v>
      </c>
      <c r="S3154" s="15">
        <f t="shared" si="198"/>
        <v>42103.042546296296</v>
      </c>
      <c r="T3154" s="15">
        <f t="shared" si="199"/>
        <v>42160.875</v>
      </c>
    </row>
    <row r="3155" spans="1:20" ht="48" x14ac:dyDescent="0.2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 s="17">
        <f t="shared" si="196"/>
        <v>116</v>
      </c>
      <c r="P3155">
        <f t="shared" si="197"/>
        <v>46.2</v>
      </c>
      <c r="Q3155" s="12" t="s">
        <v>8323</v>
      </c>
      <c r="R3155" t="s">
        <v>8327</v>
      </c>
      <c r="S3155" s="15">
        <f t="shared" si="198"/>
        <v>40395.714722222219</v>
      </c>
      <c r="T3155" s="15">
        <f t="shared" si="199"/>
        <v>40432.165972222225</v>
      </c>
    </row>
    <row r="3156" spans="1:20" ht="32" x14ac:dyDescent="0.2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 s="17">
        <f t="shared" si="196"/>
        <v>116</v>
      </c>
      <c r="P3156">
        <f t="shared" si="197"/>
        <v>35.619999999999997</v>
      </c>
      <c r="Q3156" s="12" t="s">
        <v>8323</v>
      </c>
      <c r="R3156" t="s">
        <v>8324</v>
      </c>
      <c r="S3156" s="15">
        <f t="shared" si="198"/>
        <v>42240.852534722217</v>
      </c>
      <c r="T3156" s="15">
        <f t="shared" si="199"/>
        <v>42270.852534722217</v>
      </c>
    </row>
    <row r="3157" spans="1:20" ht="48" x14ac:dyDescent="0.2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 s="17">
        <f t="shared" si="196"/>
        <v>116</v>
      </c>
      <c r="P3157">
        <f t="shared" si="197"/>
        <v>144.43</v>
      </c>
      <c r="Q3157" s="12" t="s">
        <v>8331</v>
      </c>
      <c r="R3157" t="s">
        <v>8349</v>
      </c>
      <c r="S3157" s="15">
        <f t="shared" si="198"/>
        <v>42014.832326388889</v>
      </c>
      <c r="T3157" s="15">
        <f t="shared" si="199"/>
        <v>42035.832326388889</v>
      </c>
    </row>
    <row r="3158" spans="1:20" ht="16" x14ac:dyDescent="0.2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 s="17">
        <f t="shared" ref="O3158:O3221" si="200">ROUND(E3158/D3158*100,0)</f>
        <v>116</v>
      </c>
      <c r="P3158">
        <f t="shared" ref="P3158:P3221" si="201">IFERROR(ROUND(E3158/L3158, 2), 0)</f>
        <v>31</v>
      </c>
      <c r="Q3158" s="12" t="s">
        <v>8323</v>
      </c>
      <c r="R3158" t="s">
        <v>8327</v>
      </c>
      <c r="S3158" s="15">
        <f t="shared" ref="S3158:S3221" si="202">(((J3158/60/60/24)+DATE(1970,1,1)))</f>
        <v>41341.111400462964</v>
      </c>
      <c r="T3158" s="15">
        <f t="shared" ref="T3158:T3221" si="203">(((I3158/60/60/24)+DATE(1970,1,1)))</f>
        <v>41380.791666666664</v>
      </c>
    </row>
    <row r="3159" spans="1:20" ht="48" x14ac:dyDescent="0.2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 s="17">
        <f t="shared" si="200"/>
        <v>116</v>
      </c>
      <c r="P3159">
        <f t="shared" si="201"/>
        <v>7.25</v>
      </c>
      <c r="Q3159" s="12" t="s">
        <v>8323</v>
      </c>
      <c r="R3159" t="s">
        <v>8352</v>
      </c>
      <c r="S3159" s="15">
        <f t="shared" si="202"/>
        <v>41464.106087962966</v>
      </c>
      <c r="T3159" s="15">
        <f t="shared" si="203"/>
        <v>41485.106087962966</v>
      </c>
    </row>
    <row r="3160" spans="1:20" ht="32" x14ac:dyDescent="0.2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 s="17">
        <f t="shared" si="200"/>
        <v>116</v>
      </c>
      <c r="P3160">
        <f t="shared" si="201"/>
        <v>95.37</v>
      </c>
      <c r="Q3160" s="12" t="s">
        <v>8315</v>
      </c>
      <c r="R3160" t="s">
        <v>8355</v>
      </c>
      <c r="S3160" s="15">
        <f t="shared" si="202"/>
        <v>42629.655046296291</v>
      </c>
      <c r="T3160" s="15">
        <f t="shared" si="203"/>
        <v>42657.958333333328</v>
      </c>
    </row>
    <row r="3161" spans="1:20" ht="48" x14ac:dyDescent="0.2">
      <c r="A3161">
        <v>2877</v>
      </c>
      <c r="B3161" s="3" t="s">
        <v>2877</v>
      </c>
      <c r="C3161" s="3" t="s">
        <v>6987</v>
      </c>
      <c r="D3161" s="6">
        <v>6000</v>
      </c>
      <c r="E3161" s="8">
        <v>650</v>
      </c>
      <c r="F3161" t="s">
        <v>8220</v>
      </c>
      <c r="G3161" t="s">
        <v>8223</v>
      </c>
      <c r="H3161" t="s">
        <v>8245</v>
      </c>
      <c r="I3161">
        <v>1480525200</v>
      </c>
      <c r="J3161">
        <v>1477781724</v>
      </c>
      <c r="K3161" t="b">
        <v>0</v>
      </c>
      <c r="L3161">
        <v>6</v>
      </c>
      <c r="M3161" t="b">
        <v>0</v>
      </c>
      <c r="N3161" t="s">
        <v>8269</v>
      </c>
      <c r="O3161" s="17">
        <f t="shared" si="200"/>
        <v>11</v>
      </c>
      <c r="P3161">
        <f t="shared" si="201"/>
        <v>108.33</v>
      </c>
      <c r="Q3161" s="12" t="s">
        <v>8315</v>
      </c>
      <c r="R3161" t="s">
        <v>8316</v>
      </c>
      <c r="S3161" s="15">
        <f t="shared" si="202"/>
        <v>42672.955138888887</v>
      </c>
      <c r="T3161" s="15">
        <f t="shared" si="203"/>
        <v>42704.708333333328</v>
      </c>
    </row>
    <row r="3162" spans="1:20" ht="48" x14ac:dyDescent="0.2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 s="17">
        <f t="shared" si="200"/>
        <v>116</v>
      </c>
      <c r="P3162">
        <f t="shared" si="201"/>
        <v>50.69</v>
      </c>
      <c r="Q3162" s="12" t="s">
        <v>8315</v>
      </c>
      <c r="R3162" t="s">
        <v>8355</v>
      </c>
      <c r="S3162" s="15">
        <f t="shared" si="202"/>
        <v>42660.618854166663</v>
      </c>
      <c r="T3162" s="15">
        <f t="shared" si="203"/>
        <v>42696.249305555553</v>
      </c>
    </row>
    <row r="3163" spans="1:20" ht="48" x14ac:dyDescent="0.2">
      <c r="A3163">
        <v>3860</v>
      </c>
      <c r="B3163" s="3" t="s">
        <v>3857</v>
      </c>
      <c r="C3163" s="3" t="s">
        <v>7969</v>
      </c>
      <c r="D3163" s="6">
        <v>6000</v>
      </c>
      <c r="E3163" s="8">
        <v>1060</v>
      </c>
      <c r="F3163" t="s">
        <v>8220</v>
      </c>
      <c r="G3163" t="s">
        <v>8223</v>
      </c>
      <c r="H3163" t="s">
        <v>8245</v>
      </c>
      <c r="I3163">
        <v>1407858710</v>
      </c>
      <c r="J3163">
        <v>1405266710</v>
      </c>
      <c r="K3163" t="b">
        <v>0</v>
      </c>
      <c r="L3163">
        <v>13</v>
      </c>
      <c r="M3163" t="b">
        <v>0</v>
      </c>
      <c r="N3163" t="s">
        <v>8269</v>
      </c>
      <c r="O3163" s="17">
        <f t="shared" si="200"/>
        <v>18</v>
      </c>
      <c r="P3163">
        <f t="shared" si="201"/>
        <v>81.540000000000006</v>
      </c>
      <c r="Q3163" s="12" t="s">
        <v>8315</v>
      </c>
      <c r="R3163" t="s">
        <v>8316</v>
      </c>
      <c r="S3163" s="15">
        <f t="shared" si="202"/>
        <v>41833.660995370366</v>
      </c>
      <c r="T3163" s="15">
        <f t="shared" si="203"/>
        <v>41863.660995370366</v>
      </c>
    </row>
    <row r="3164" spans="1:20" ht="48" x14ac:dyDescent="0.2">
      <c r="A3164">
        <v>4036</v>
      </c>
      <c r="B3164" s="3" t="s">
        <v>4032</v>
      </c>
      <c r="C3164" s="3" t="s">
        <v>7438</v>
      </c>
      <c r="D3164" s="6">
        <v>6000</v>
      </c>
      <c r="E3164" s="8">
        <v>2823</v>
      </c>
      <c r="F3164" t="s">
        <v>8220</v>
      </c>
      <c r="G3164" t="s">
        <v>8223</v>
      </c>
      <c r="H3164" t="s">
        <v>8245</v>
      </c>
      <c r="I3164">
        <v>1404253800</v>
      </c>
      <c r="J3164">
        <v>1402784964</v>
      </c>
      <c r="K3164" t="b">
        <v>0</v>
      </c>
      <c r="L3164">
        <v>17</v>
      </c>
      <c r="M3164" t="b">
        <v>0</v>
      </c>
      <c r="N3164" t="s">
        <v>8269</v>
      </c>
      <c r="O3164" s="17">
        <f t="shared" si="200"/>
        <v>47</v>
      </c>
      <c r="P3164">
        <f t="shared" si="201"/>
        <v>166.06</v>
      </c>
      <c r="Q3164" s="12" t="s">
        <v>8315</v>
      </c>
      <c r="R3164" t="s">
        <v>8316</v>
      </c>
      <c r="S3164" s="15">
        <f t="shared" si="202"/>
        <v>41804.937083333331</v>
      </c>
      <c r="T3164" s="15">
        <f t="shared" si="203"/>
        <v>41821.9375</v>
      </c>
    </row>
    <row r="3165" spans="1:20" ht="48" x14ac:dyDescent="0.2">
      <c r="A3165">
        <v>2822</v>
      </c>
      <c r="B3165" s="3" t="s">
        <v>2822</v>
      </c>
      <c r="C3165" s="3" t="s">
        <v>6932</v>
      </c>
      <c r="D3165" s="6">
        <v>6000</v>
      </c>
      <c r="E3165" s="8">
        <v>6000</v>
      </c>
      <c r="F3165" t="s">
        <v>8218</v>
      </c>
      <c r="G3165" t="s">
        <v>8223</v>
      </c>
      <c r="H3165" t="s">
        <v>8245</v>
      </c>
      <c r="I3165">
        <v>1427469892</v>
      </c>
      <c r="J3165">
        <v>1424881492</v>
      </c>
      <c r="K3165" t="b">
        <v>0</v>
      </c>
      <c r="L3165">
        <v>94</v>
      </c>
      <c r="M3165" t="b">
        <v>1</v>
      </c>
      <c r="N3165" t="s">
        <v>8269</v>
      </c>
      <c r="O3165" s="17">
        <f t="shared" si="200"/>
        <v>100</v>
      </c>
      <c r="P3165">
        <f t="shared" si="201"/>
        <v>63.83</v>
      </c>
      <c r="Q3165" s="12" t="s">
        <v>8315</v>
      </c>
      <c r="R3165" t="s">
        <v>8316</v>
      </c>
      <c r="S3165" s="15">
        <f t="shared" si="202"/>
        <v>42060.683935185181</v>
      </c>
      <c r="T3165" s="15">
        <f t="shared" si="203"/>
        <v>42090.642268518524</v>
      </c>
    </row>
    <row r="3166" spans="1:20" ht="48" x14ac:dyDescent="0.2">
      <c r="A3166">
        <v>3213</v>
      </c>
      <c r="B3166" s="3" t="s">
        <v>3213</v>
      </c>
      <c r="C3166" s="3" t="s">
        <v>7323</v>
      </c>
      <c r="D3166" s="6">
        <v>6000</v>
      </c>
      <c r="E3166" s="8">
        <v>6007</v>
      </c>
      <c r="F3166" t="s">
        <v>8218</v>
      </c>
      <c r="G3166" t="s">
        <v>8224</v>
      </c>
      <c r="H3166" t="s">
        <v>8246</v>
      </c>
      <c r="I3166">
        <v>1437934759</v>
      </c>
      <c r="J3166">
        <v>1434478759</v>
      </c>
      <c r="K3166" t="b">
        <v>1</v>
      </c>
      <c r="L3166">
        <v>47</v>
      </c>
      <c r="M3166" t="b">
        <v>1</v>
      </c>
      <c r="N3166" t="s">
        <v>8269</v>
      </c>
      <c r="O3166" s="17">
        <f t="shared" si="200"/>
        <v>100</v>
      </c>
      <c r="P3166">
        <f t="shared" si="201"/>
        <v>127.81</v>
      </c>
      <c r="Q3166" s="12" t="s">
        <v>8315</v>
      </c>
      <c r="R3166" t="s">
        <v>8316</v>
      </c>
      <c r="S3166" s="15">
        <f t="shared" si="202"/>
        <v>42171.763414351852</v>
      </c>
      <c r="T3166" s="15">
        <f t="shared" si="203"/>
        <v>42211.763414351852</v>
      </c>
    </row>
    <row r="3167" spans="1:20" ht="48" x14ac:dyDescent="0.2">
      <c r="A3167">
        <v>3332</v>
      </c>
      <c r="B3167" s="3" t="s">
        <v>3332</v>
      </c>
      <c r="C3167" s="3" t="s">
        <v>7442</v>
      </c>
      <c r="D3167" s="6">
        <v>6000</v>
      </c>
      <c r="E3167" s="8">
        <v>6000</v>
      </c>
      <c r="F3167" t="s">
        <v>8218</v>
      </c>
      <c r="G3167" t="s">
        <v>8223</v>
      </c>
      <c r="H3167" t="s">
        <v>8245</v>
      </c>
      <c r="I3167">
        <v>1405802330</v>
      </c>
      <c r="J3167">
        <v>1403210330</v>
      </c>
      <c r="K3167" t="b">
        <v>0</v>
      </c>
      <c r="L3167">
        <v>83</v>
      </c>
      <c r="M3167" t="b">
        <v>1</v>
      </c>
      <c r="N3167" t="s">
        <v>8269</v>
      </c>
      <c r="O3167" s="17">
        <f t="shared" si="200"/>
        <v>100</v>
      </c>
      <c r="P3167">
        <f t="shared" si="201"/>
        <v>72.290000000000006</v>
      </c>
      <c r="Q3167" s="12" t="s">
        <v>8315</v>
      </c>
      <c r="R3167" t="s">
        <v>8316</v>
      </c>
      <c r="S3167" s="15">
        <f t="shared" si="202"/>
        <v>41809.860300925924</v>
      </c>
      <c r="T3167" s="15">
        <f t="shared" si="203"/>
        <v>41839.860300925924</v>
      </c>
    </row>
    <row r="3168" spans="1:20" ht="48" x14ac:dyDescent="0.2">
      <c r="A3168">
        <v>3384</v>
      </c>
      <c r="B3168" s="3" t="s">
        <v>3383</v>
      </c>
      <c r="C3168" s="3" t="s">
        <v>7494</v>
      </c>
      <c r="D3168" s="6">
        <v>6000</v>
      </c>
      <c r="E3168" s="8">
        <v>6000.66</v>
      </c>
      <c r="F3168" t="s">
        <v>8218</v>
      </c>
      <c r="G3168" t="s">
        <v>8223</v>
      </c>
      <c r="H3168" t="s">
        <v>8245</v>
      </c>
      <c r="I3168">
        <v>1448074800</v>
      </c>
      <c r="J3168">
        <v>1444874768</v>
      </c>
      <c r="K3168" t="b">
        <v>0</v>
      </c>
      <c r="L3168">
        <v>64</v>
      </c>
      <c r="M3168" t="b">
        <v>1</v>
      </c>
      <c r="N3168" t="s">
        <v>8269</v>
      </c>
      <c r="O3168" s="17">
        <f t="shared" si="200"/>
        <v>100</v>
      </c>
      <c r="P3168">
        <f t="shared" si="201"/>
        <v>93.76</v>
      </c>
      <c r="Q3168" s="12" t="s">
        <v>8315</v>
      </c>
      <c r="R3168" t="s">
        <v>8316</v>
      </c>
      <c r="S3168" s="15">
        <f t="shared" si="202"/>
        <v>42292.087592592594</v>
      </c>
      <c r="T3168" s="15">
        <f t="shared" si="203"/>
        <v>42329.125</v>
      </c>
    </row>
    <row r="3169" spans="1:20" ht="32" x14ac:dyDescent="0.2">
      <c r="A3169">
        <v>3342</v>
      </c>
      <c r="B3169" s="3" t="s">
        <v>3342</v>
      </c>
      <c r="C3169" s="3" t="s">
        <v>7452</v>
      </c>
      <c r="D3169" s="6">
        <v>6000</v>
      </c>
      <c r="E3169" s="8">
        <v>6100</v>
      </c>
      <c r="F3169" t="s">
        <v>8218</v>
      </c>
      <c r="G3169" t="s">
        <v>8223</v>
      </c>
      <c r="H3169" t="s">
        <v>8245</v>
      </c>
      <c r="I3169">
        <v>1427864340</v>
      </c>
      <c r="J3169">
        <v>1425020810</v>
      </c>
      <c r="K3169" t="b">
        <v>0</v>
      </c>
      <c r="L3169">
        <v>78</v>
      </c>
      <c r="M3169" t="b">
        <v>1</v>
      </c>
      <c r="N3169" t="s">
        <v>8269</v>
      </c>
      <c r="O3169" s="17">
        <f t="shared" si="200"/>
        <v>102</v>
      </c>
      <c r="P3169">
        <f t="shared" si="201"/>
        <v>78.209999999999994</v>
      </c>
      <c r="Q3169" s="12" t="s">
        <v>8315</v>
      </c>
      <c r="R3169" t="s">
        <v>8316</v>
      </c>
      <c r="S3169" s="15">
        <f t="shared" si="202"/>
        <v>42062.296412037031</v>
      </c>
      <c r="T3169" s="15">
        <f t="shared" si="203"/>
        <v>42095.207638888889</v>
      </c>
    </row>
    <row r="3170" spans="1:20" ht="48" x14ac:dyDescent="0.2">
      <c r="A3170">
        <v>3424</v>
      </c>
      <c r="B3170" s="3" t="s">
        <v>3423</v>
      </c>
      <c r="C3170" s="3" t="s">
        <v>7534</v>
      </c>
      <c r="D3170" s="6">
        <v>6000</v>
      </c>
      <c r="E3170" s="8">
        <v>6215</v>
      </c>
      <c r="F3170" t="s">
        <v>8218</v>
      </c>
      <c r="G3170" t="s">
        <v>8223</v>
      </c>
      <c r="H3170" t="s">
        <v>8245</v>
      </c>
      <c r="I3170">
        <v>1423119540</v>
      </c>
      <c r="J3170">
        <v>1421252084</v>
      </c>
      <c r="K3170" t="b">
        <v>0</v>
      </c>
      <c r="L3170">
        <v>76</v>
      </c>
      <c r="M3170" t="b">
        <v>1</v>
      </c>
      <c r="N3170" t="s">
        <v>8269</v>
      </c>
      <c r="O3170" s="17">
        <f t="shared" si="200"/>
        <v>104</v>
      </c>
      <c r="P3170">
        <f t="shared" si="201"/>
        <v>81.78</v>
      </c>
      <c r="Q3170" s="12" t="s">
        <v>8315</v>
      </c>
      <c r="R3170" t="s">
        <v>8316</v>
      </c>
      <c r="S3170" s="15">
        <f t="shared" si="202"/>
        <v>42018.676898148144</v>
      </c>
      <c r="T3170" s="15">
        <f t="shared" si="203"/>
        <v>42040.290972222225</v>
      </c>
    </row>
    <row r="3171" spans="1:20" ht="32" x14ac:dyDescent="0.2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 s="17">
        <f t="shared" si="200"/>
        <v>117</v>
      </c>
      <c r="P3171">
        <f t="shared" si="201"/>
        <v>51.25</v>
      </c>
      <c r="Q3171" s="12" t="s">
        <v>8308</v>
      </c>
      <c r="R3171" t="s">
        <v>8309</v>
      </c>
      <c r="S3171" s="15">
        <f t="shared" si="202"/>
        <v>41989.91134259259</v>
      </c>
      <c r="T3171" s="15">
        <f t="shared" si="203"/>
        <v>42005.332638888889</v>
      </c>
    </row>
    <row r="3172" spans="1:20" ht="48" x14ac:dyDescent="0.2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 s="17">
        <f t="shared" si="200"/>
        <v>117</v>
      </c>
      <c r="P3172">
        <f t="shared" si="201"/>
        <v>89.39</v>
      </c>
      <c r="Q3172" s="12" t="s">
        <v>8308</v>
      </c>
      <c r="R3172" t="s">
        <v>8313</v>
      </c>
      <c r="S3172" s="15">
        <f t="shared" si="202"/>
        <v>42263.952662037031</v>
      </c>
      <c r="T3172" s="15">
        <f t="shared" si="203"/>
        <v>42294.083333333328</v>
      </c>
    </row>
    <row r="3173" spans="1:20" ht="48" x14ac:dyDescent="0.2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 s="17">
        <f t="shared" si="200"/>
        <v>117</v>
      </c>
      <c r="P3173">
        <f t="shared" si="201"/>
        <v>59.25</v>
      </c>
      <c r="Q3173" s="12" t="s">
        <v>8308</v>
      </c>
      <c r="R3173" t="s">
        <v>8313</v>
      </c>
      <c r="S3173" s="15">
        <f t="shared" si="202"/>
        <v>42291.596273148149</v>
      </c>
      <c r="T3173" s="15">
        <f t="shared" si="203"/>
        <v>42321.637939814813</v>
      </c>
    </row>
    <row r="3174" spans="1:20" ht="48" x14ac:dyDescent="0.2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 s="17">
        <f t="shared" si="200"/>
        <v>117</v>
      </c>
      <c r="P3174">
        <f t="shared" si="201"/>
        <v>40.76</v>
      </c>
      <c r="Q3174" s="12" t="s">
        <v>8308</v>
      </c>
      <c r="R3174" t="s">
        <v>8313</v>
      </c>
      <c r="S3174" s="15">
        <f t="shared" si="202"/>
        <v>41890.167453703703</v>
      </c>
      <c r="T3174" s="15">
        <f t="shared" si="203"/>
        <v>41920.167453703703</v>
      </c>
    </row>
    <row r="3175" spans="1:20" ht="48" x14ac:dyDescent="0.2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 s="17">
        <f t="shared" si="200"/>
        <v>117</v>
      </c>
      <c r="P3175">
        <f t="shared" si="201"/>
        <v>58.63</v>
      </c>
      <c r="Q3175" s="12" t="s">
        <v>8323</v>
      </c>
      <c r="R3175" t="s">
        <v>8324</v>
      </c>
      <c r="S3175" s="15">
        <f t="shared" si="202"/>
        <v>41005.45784722222</v>
      </c>
      <c r="T3175" s="15">
        <f t="shared" si="203"/>
        <v>41048.125</v>
      </c>
    </row>
    <row r="3176" spans="1:20" ht="48" x14ac:dyDescent="0.2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 s="17">
        <f t="shared" si="200"/>
        <v>117</v>
      </c>
      <c r="P3176">
        <f t="shared" si="201"/>
        <v>60.74</v>
      </c>
      <c r="Q3176" s="12" t="s">
        <v>8323</v>
      </c>
      <c r="R3176" t="s">
        <v>8324</v>
      </c>
      <c r="S3176" s="15">
        <f t="shared" si="202"/>
        <v>41144.763379629629</v>
      </c>
      <c r="T3176" s="15">
        <f t="shared" si="203"/>
        <v>41174.763379629629</v>
      </c>
    </row>
    <row r="3177" spans="1:20" ht="48" x14ac:dyDescent="0.2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 s="17">
        <f t="shared" si="200"/>
        <v>117</v>
      </c>
      <c r="P3177">
        <f t="shared" si="201"/>
        <v>45.99</v>
      </c>
      <c r="Q3177" s="12" t="s">
        <v>8323</v>
      </c>
      <c r="R3177" t="s">
        <v>8328</v>
      </c>
      <c r="S3177" s="15">
        <f t="shared" si="202"/>
        <v>42755.627372685187</v>
      </c>
      <c r="T3177" s="15">
        <f t="shared" si="203"/>
        <v>42800.833333333328</v>
      </c>
    </row>
    <row r="3178" spans="1:20" ht="48" x14ac:dyDescent="0.2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 s="17">
        <f t="shared" si="200"/>
        <v>117</v>
      </c>
      <c r="P3178">
        <f t="shared" si="201"/>
        <v>75.48</v>
      </c>
      <c r="Q3178" s="12" t="s">
        <v>8323</v>
      </c>
      <c r="R3178" t="s">
        <v>8324</v>
      </c>
      <c r="S3178" s="15">
        <f t="shared" si="202"/>
        <v>40838.043391203704</v>
      </c>
      <c r="T3178" s="15">
        <f t="shared" si="203"/>
        <v>40883.085057870368</v>
      </c>
    </row>
    <row r="3179" spans="1:20" ht="32" x14ac:dyDescent="0.2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 s="17">
        <f t="shared" si="200"/>
        <v>117</v>
      </c>
      <c r="P3179">
        <f t="shared" si="201"/>
        <v>76.92</v>
      </c>
      <c r="Q3179" s="12" t="s">
        <v>8323</v>
      </c>
      <c r="R3179" t="s">
        <v>8324</v>
      </c>
      <c r="S3179" s="15">
        <f t="shared" si="202"/>
        <v>41507.845451388886</v>
      </c>
      <c r="T3179" s="15">
        <f t="shared" si="203"/>
        <v>41537.845451388886</v>
      </c>
    </row>
    <row r="3180" spans="1:20" ht="48" x14ac:dyDescent="0.2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 s="17">
        <f t="shared" si="200"/>
        <v>117</v>
      </c>
      <c r="P3180">
        <f t="shared" si="201"/>
        <v>92.16</v>
      </c>
      <c r="Q3180" s="12" t="s">
        <v>8320</v>
      </c>
      <c r="R3180" t="s">
        <v>8340</v>
      </c>
      <c r="S3180" s="15">
        <f t="shared" si="202"/>
        <v>41464.934016203704</v>
      </c>
      <c r="T3180" s="15">
        <f t="shared" si="203"/>
        <v>41481.708333333336</v>
      </c>
    </row>
    <row r="3181" spans="1:20" ht="48" x14ac:dyDescent="0.2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 s="17">
        <f t="shared" si="200"/>
        <v>117</v>
      </c>
      <c r="P3181">
        <f t="shared" si="201"/>
        <v>61.58</v>
      </c>
      <c r="Q3181" s="12" t="s">
        <v>8323</v>
      </c>
      <c r="R3181" t="s">
        <v>8324</v>
      </c>
      <c r="S3181" s="15">
        <f t="shared" si="202"/>
        <v>41205.707048611112</v>
      </c>
      <c r="T3181" s="15">
        <f t="shared" si="203"/>
        <v>41239.207638888889</v>
      </c>
    </row>
    <row r="3182" spans="1:20" ht="48" x14ac:dyDescent="0.2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 s="17">
        <f t="shared" si="200"/>
        <v>117</v>
      </c>
      <c r="P3182">
        <f t="shared" si="201"/>
        <v>133.93</v>
      </c>
      <c r="Q3182" s="12" t="s">
        <v>8323</v>
      </c>
      <c r="R3182" t="s">
        <v>8324</v>
      </c>
      <c r="S3182" s="15">
        <f t="shared" si="202"/>
        <v>42081.77143518519</v>
      </c>
      <c r="T3182" s="15">
        <f t="shared" si="203"/>
        <v>42119</v>
      </c>
    </row>
    <row r="3183" spans="1:20" ht="48" x14ac:dyDescent="0.2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 s="17">
        <f t="shared" si="200"/>
        <v>117</v>
      </c>
      <c r="P3183">
        <f t="shared" si="201"/>
        <v>60.27</v>
      </c>
      <c r="Q3183" s="12" t="s">
        <v>8323</v>
      </c>
      <c r="R3183" t="s">
        <v>8327</v>
      </c>
      <c r="S3183" s="15">
        <f t="shared" si="202"/>
        <v>40852.889699074076</v>
      </c>
      <c r="T3183" s="15">
        <f t="shared" si="203"/>
        <v>40883.249305555553</v>
      </c>
    </row>
    <row r="3184" spans="1:20" ht="48" x14ac:dyDescent="0.2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 s="17">
        <f t="shared" si="200"/>
        <v>117</v>
      </c>
      <c r="P3184">
        <f t="shared" si="201"/>
        <v>44.85</v>
      </c>
      <c r="Q3184" s="12" t="s">
        <v>8317</v>
      </c>
      <c r="R3184" t="s">
        <v>8347</v>
      </c>
      <c r="S3184" s="15">
        <f t="shared" si="202"/>
        <v>40761.604421296295</v>
      </c>
      <c r="T3184" s="15">
        <f t="shared" si="203"/>
        <v>40805.604421296295</v>
      </c>
    </row>
    <row r="3185" spans="1:20" ht="48" x14ac:dyDescent="0.2">
      <c r="A3185">
        <v>2970</v>
      </c>
      <c r="B3185" s="3" t="s">
        <v>2970</v>
      </c>
      <c r="C3185" s="3" t="s">
        <v>7080</v>
      </c>
      <c r="D3185" s="6">
        <v>6000</v>
      </c>
      <c r="E3185" s="8">
        <v>6360</v>
      </c>
      <c r="F3185" t="s">
        <v>8218</v>
      </c>
      <c r="G3185" t="s">
        <v>8223</v>
      </c>
      <c r="H3185" t="s">
        <v>8245</v>
      </c>
      <c r="I3185">
        <v>1405699451</v>
      </c>
      <c r="J3185">
        <v>1403107451</v>
      </c>
      <c r="K3185" t="b">
        <v>0</v>
      </c>
      <c r="L3185">
        <v>91</v>
      </c>
      <c r="M3185" t="b">
        <v>1</v>
      </c>
      <c r="N3185" t="s">
        <v>8269</v>
      </c>
      <c r="O3185" s="17">
        <f t="shared" si="200"/>
        <v>106</v>
      </c>
      <c r="P3185">
        <f t="shared" si="201"/>
        <v>69.89</v>
      </c>
      <c r="Q3185" s="12" t="s">
        <v>8315</v>
      </c>
      <c r="R3185" t="s">
        <v>8316</v>
      </c>
      <c r="S3185" s="15">
        <f t="shared" si="202"/>
        <v>41808.669571759259</v>
      </c>
      <c r="T3185" s="15">
        <f t="shared" si="203"/>
        <v>41838.669571759259</v>
      </c>
    </row>
    <row r="3186" spans="1:20" ht="48" x14ac:dyDescent="0.2">
      <c r="A3186">
        <v>3527</v>
      </c>
      <c r="B3186" s="3" t="s">
        <v>3526</v>
      </c>
      <c r="C3186" s="3" t="s">
        <v>7637</v>
      </c>
      <c r="D3186" s="6">
        <v>6000</v>
      </c>
      <c r="E3186" s="8">
        <v>7015</v>
      </c>
      <c r="F3186" t="s">
        <v>8218</v>
      </c>
      <c r="G3186" t="s">
        <v>8223</v>
      </c>
      <c r="H3186" t="s">
        <v>8245</v>
      </c>
      <c r="I3186">
        <v>1436587140</v>
      </c>
      <c r="J3186">
        <v>1434069205</v>
      </c>
      <c r="K3186" t="b">
        <v>0</v>
      </c>
      <c r="L3186">
        <v>86</v>
      </c>
      <c r="M3186" t="b">
        <v>1</v>
      </c>
      <c r="N3186" t="s">
        <v>8269</v>
      </c>
      <c r="O3186" s="17">
        <f t="shared" si="200"/>
        <v>117</v>
      </c>
      <c r="P3186">
        <f t="shared" si="201"/>
        <v>81.569999999999993</v>
      </c>
      <c r="Q3186" s="12" t="s">
        <v>8315</v>
      </c>
      <c r="R3186" t="s">
        <v>8316</v>
      </c>
      <c r="S3186" s="15">
        <f t="shared" si="202"/>
        <v>42167.023206018523</v>
      </c>
      <c r="T3186" s="15">
        <f t="shared" si="203"/>
        <v>42196.165972222225</v>
      </c>
    </row>
    <row r="3187" spans="1:20" ht="48" x14ac:dyDescent="0.2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 s="17">
        <f t="shared" si="200"/>
        <v>117</v>
      </c>
      <c r="P3187">
        <f t="shared" si="201"/>
        <v>85.18</v>
      </c>
      <c r="Q3187" s="12" t="s">
        <v>8315</v>
      </c>
      <c r="R3187" t="s">
        <v>8355</v>
      </c>
      <c r="S3187" s="15">
        <f t="shared" si="202"/>
        <v>42024.702893518523</v>
      </c>
      <c r="T3187" s="15">
        <f t="shared" si="203"/>
        <v>42045.702893518523</v>
      </c>
    </row>
    <row r="3188" spans="1:20" ht="48" x14ac:dyDescent="0.2">
      <c r="A3188">
        <v>2784</v>
      </c>
      <c r="B3188" s="3" t="s">
        <v>2784</v>
      </c>
      <c r="C3188" s="3" t="s">
        <v>6894</v>
      </c>
      <c r="D3188" s="6">
        <v>6000</v>
      </c>
      <c r="E3188" s="8">
        <v>7140</v>
      </c>
      <c r="F3188" t="s">
        <v>8218</v>
      </c>
      <c r="G3188" t="s">
        <v>8223</v>
      </c>
      <c r="H3188" t="s">
        <v>8245</v>
      </c>
      <c r="I3188">
        <v>1414608843</v>
      </c>
      <c r="J3188">
        <v>1412794443</v>
      </c>
      <c r="K3188" t="b">
        <v>0</v>
      </c>
      <c r="L3188">
        <v>108</v>
      </c>
      <c r="M3188" t="b">
        <v>1</v>
      </c>
      <c r="N3188" t="s">
        <v>8269</v>
      </c>
      <c r="O3188" s="17">
        <f t="shared" si="200"/>
        <v>119</v>
      </c>
      <c r="P3188">
        <f t="shared" si="201"/>
        <v>66.11</v>
      </c>
      <c r="Q3188" s="12" t="s">
        <v>8315</v>
      </c>
      <c r="R3188" t="s">
        <v>8316</v>
      </c>
      <c r="S3188" s="15">
        <f t="shared" si="202"/>
        <v>41920.787534722222</v>
      </c>
      <c r="T3188" s="15">
        <f t="shared" si="203"/>
        <v>41941.787534722222</v>
      </c>
    </row>
    <row r="3189" spans="1:20" ht="48" x14ac:dyDescent="0.2">
      <c r="A3189">
        <v>3266</v>
      </c>
      <c r="B3189" s="3" t="s">
        <v>3266</v>
      </c>
      <c r="C3189" s="3" t="s">
        <v>7376</v>
      </c>
      <c r="D3189" s="6">
        <v>6000</v>
      </c>
      <c r="E3189" s="8">
        <v>7877</v>
      </c>
      <c r="F3189" t="s">
        <v>8218</v>
      </c>
      <c r="G3189" t="s">
        <v>8223</v>
      </c>
      <c r="H3189" t="s">
        <v>8245</v>
      </c>
      <c r="I3189">
        <v>1434142800</v>
      </c>
      <c r="J3189">
        <v>1431435122</v>
      </c>
      <c r="K3189" t="b">
        <v>1</v>
      </c>
      <c r="L3189">
        <v>163</v>
      </c>
      <c r="M3189" t="b">
        <v>1</v>
      </c>
      <c r="N3189" t="s">
        <v>8269</v>
      </c>
      <c r="O3189" s="17">
        <f t="shared" si="200"/>
        <v>131</v>
      </c>
      <c r="P3189">
        <f t="shared" si="201"/>
        <v>48.33</v>
      </c>
      <c r="Q3189" s="12" t="s">
        <v>8315</v>
      </c>
      <c r="R3189" t="s">
        <v>8316</v>
      </c>
      <c r="S3189" s="15">
        <f t="shared" si="202"/>
        <v>42136.536134259266</v>
      </c>
      <c r="T3189" s="15">
        <f t="shared" si="203"/>
        <v>42167.875</v>
      </c>
    </row>
    <row r="3190" spans="1:20" ht="48" x14ac:dyDescent="0.2">
      <c r="A3190">
        <v>4032</v>
      </c>
      <c r="B3190" s="3" t="s">
        <v>4028</v>
      </c>
      <c r="C3190" s="3" t="s">
        <v>8137</v>
      </c>
      <c r="D3190" s="6">
        <v>6048</v>
      </c>
      <c r="E3190" s="8">
        <v>413</v>
      </c>
      <c r="F3190" t="s">
        <v>8220</v>
      </c>
      <c r="G3190" t="s">
        <v>8223</v>
      </c>
      <c r="H3190" t="s">
        <v>8245</v>
      </c>
      <c r="I3190">
        <v>1450211116</v>
      </c>
      <c r="J3190">
        <v>1445023516</v>
      </c>
      <c r="K3190" t="b">
        <v>0</v>
      </c>
      <c r="L3190">
        <v>7</v>
      </c>
      <c r="M3190" t="b">
        <v>0</v>
      </c>
      <c r="N3190" t="s">
        <v>8269</v>
      </c>
      <c r="O3190" s="17">
        <f t="shared" si="200"/>
        <v>7</v>
      </c>
      <c r="P3190">
        <f t="shared" si="201"/>
        <v>59</v>
      </c>
      <c r="Q3190" s="12" t="s">
        <v>8315</v>
      </c>
      <c r="R3190" t="s">
        <v>8316</v>
      </c>
      <c r="S3190" s="15">
        <f t="shared" si="202"/>
        <v>42293.809212962966</v>
      </c>
      <c r="T3190" s="15">
        <f t="shared" si="203"/>
        <v>42353.85087962963</v>
      </c>
    </row>
    <row r="3191" spans="1:20" ht="32" x14ac:dyDescent="0.2">
      <c r="A3191">
        <v>3310</v>
      </c>
      <c r="B3191" s="3" t="s">
        <v>3310</v>
      </c>
      <c r="C3191" s="3" t="s">
        <v>7420</v>
      </c>
      <c r="D3191" s="6">
        <v>6500</v>
      </c>
      <c r="E3191" s="8">
        <v>6505</v>
      </c>
      <c r="F3191" t="s">
        <v>8218</v>
      </c>
      <c r="G3191" t="s">
        <v>8223</v>
      </c>
      <c r="H3191" t="s">
        <v>8245</v>
      </c>
      <c r="I3191">
        <v>1444169825</v>
      </c>
      <c r="J3191">
        <v>1441577825</v>
      </c>
      <c r="K3191" t="b">
        <v>0</v>
      </c>
      <c r="L3191">
        <v>31</v>
      </c>
      <c r="M3191" t="b">
        <v>1</v>
      </c>
      <c r="N3191" t="s">
        <v>8269</v>
      </c>
      <c r="O3191" s="17">
        <f t="shared" si="200"/>
        <v>100</v>
      </c>
      <c r="P3191">
        <f t="shared" si="201"/>
        <v>209.84</v>
      </c>
      <c r="Q3191" s="12" t="s">
        <v>8315</v>
      </c>
      <c r="R3191" t="s">
        <v>8316</v>
      </c>
      <c r="S3191" s="15">
        <f t="shared" si="202"/>
        <v>42253.928530092591</v>
      </c>
      <c r="T3191" s="15">
        <f t="shared" si="203"/>
        <v>42283.928530092591</v>
      </c>
    </row>
    <row r="3192" spans="1:20" ht="48" x14ac:dyDescent="0.2">
      <c r="A3192">
        <v>4015</v>
      </c>
      <c r="B3192" s="3" t="s">
        <v>4011</v>
      </c>
      <c r="C3192" s="3" t="s">
        <v>8120</v>
      </c>
      <c r="D3192" s="6">
        <v>7000</v>
      </c>
      <c r="E3192" s="8">
        <v>1</v>
      </c>
      <c r="F3192" t="s">
        <v>8220</v>
      </c>
      <c r="G3192" t="s">
        <v>8223</v>
      </c>
      <c r="H3192" t="s">
        <v>8245</v>
      </c>
      <c r="I3192">
        <v>1437331463</v>
      </c>
      <c r="J3192">
        <v>1434739463</v>
      </c>
      <c r="K3192" t="b">
        <v>0</v>
      </c>
      <c r="L3192">
        <v>1</v>
      </c>
      <c r="M3192" t="b">
        <v>0</v>
      </c>
      <c r="N3192" t="s">
        <v>8269</v>
      </c>
      <c r="O3192" s="17">
        <f t="shared" si="200"/>
        <v>0</v>
      </c>
      <c r="P3192">
        <f t="shared" si="201"/>
        <v>1</v>
      </c>
      <c r="Q3192" s="12" t="s">
        <v>8315</v>
      </c>
      <c r="R3192" t="s">
        <v>8316</v>
      </c>
      <c r="S3192" s="15">
        <f t="shared" si="202"/>
        <v>42174.780821759254</v>
      </c>
      <c r="T3192" s="15">
        <f t="shared" si="203"/>
        <v>42204.780821759254</v>
      </c>
    </row>
    <row r="3193" spans="1:20" ht="48" x14ac:dyDescent="0.2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 s="17">
        <f t="shared" si="200"/>
        <v>117</v>
      </c>
      <c r="P3193">
        <f t="shared" si="201"/>
        <v>41.7</v>
      </c>
      <c r="Q3193" s="12" t="s">
        <v>8315</v>
      </c>
      <c r="R3193" t="s">
        <v>8357</v>
      </c>
      <c r="S3193" s="15">
        <f t="shared" si="202"/>
        <v>42050.019641203704</v>
      </c>
      <c r="T3193" s="15">
        <f t="shared" si="203"/>
        <v>42064.207638888889</v>
      </c>
    </row>
    <row r="3194" spans="1:20" ht="48" x14ac:dyDescent="0.2">
      <c r="A3194">
        <v>4023</v>
      </c>
      <c r="B3194" s="3" t="s">
        <v>4019</v>
      </c>
      <c r="C3194" s="3" t="s">
        <v>8128</v>
      </c>
      <c r="D3194" s="6">
        <v>7000</v>
      </c>
      <c r="E3194" s="8">
        <v>0</v>
      </c>
      <c r="F3194" t="s">
        <v>8220</v>
      </c>
      <c r="G3194" t="s">
        <v>8223</v>
      </c>
      <c r="H3194" t="s">
        <v>8245</v>
      </c>
      <c r="I3194">
        <v>1458860363</v>
      </c>
      <c r="J3194">
        <v>1454975963</v>
      </c>
      <c r="K3194" t="b">
        <v>0</v>
      </c>
      <c r="L3194">
        <v>0</v>
      </c>
      <c r="M3194" t="b">
        <v>0</v>
      </c>
      <c r="N3194" t="s">
        <v>8269</v>
      </c>
      <c r="O3194" s="17">
        <f t="shared" si="200"/>
        <v>0</v>
      </c>
      <c r="P3194">
        <f t="shared" si="201"/>
        <v>0</v>
      </c>
      <c r="Q3194" s="12" t="s">
        <v>8315</v>
      </c>
      <c r="R3194" t="s">
        <v>8316</v>
      </c>
      <c r="S3194" s="15">
        <f t="shared" si="202"/>
        <v>42408.999571759254</v>
      </c>
      <c r="T3194" s="15">
        <f t="shared" si="203"/>
        <v>42453.957905092597</v>
      </c>
    </row>
    <row r="3195" spans="1:20" ht="64" x14ac:dyDescent="0.2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 s="17">
        <f t="shared" si="200"/>
        <v>118</v>
      </c>
      <c r="P3195">
        <f t="shared" si="201"/>
        <v>30.65</v>
      </c>
      <c r="Q3195" s="12" t="s">
        <v>8308</v>
      </c>
      <c r="R3195" t="s">
        <v>8313</v>
      </c>
      <c r="S3195" s="15">
        <f t="shared" si="202"/>
        <v>41149.954791666663</v>
      </c>
      <c r="T3195" s="15">
        <f t="shared" si="203"/>
        <v>41179.954791666663</v>
      </c>
    </row>
    <row r="3196" spans="1:20" ht="64" x14ac:dyDescent="0.2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 s="17">
        <f t="shared" si="200"/>
        <v>118</v>
      </c>
      <c r="P3196">
        <f t="shared" si="201"/>
        <v>64.95</v>
      </c>
      <c r="Q3196" s="12" t="s">
        <v>8308</v>
      </c>
      <c r="R3196" t="s">
        <v>8313</v>
      </c>
      <c r="S3196" s="15">
        <f t="shared" si="202"/>
        <v>41010.620312500003</v>
      </c>
      <c r="T3196" s="15">
        <f t="shared" si="203"/>
        <v>41040.620312500003</v>
      </c>
    </row>
    <row r="3197" spans="1:20" ht="48" x14ac:dyDescent="0.2">
      <c r="A3197">
        <v>3846</v>
      </c>
      <c r="B3197" s="3" t="s">
        <v>3843</v>
      </c>
      <c r="C3197" s="3" t="s">
        <v>7955</v>
      </c>
      <c r="D3197" s="6">
        <v>7000</v>
      </c>
      <c r="E3197" s="8">
        <v>189</v>
      </c>
      <c r="F3197" t="s">
        <v>8220</v>
      </c>
      <c r="G3197" t="s">
        <v>8223</v>
      </c>
      <c r="H3197" t="s">
        <v>8245</v>
      </c>
      <c r="I3197">
        <v>1412405940</v>
      </c>
      <c r="J3197">
        <v>1409721542</v>
      </c>
      <c r="K3197" t="b">
        <v>1</v>
      </c>
      <c r="L3197">
        <v>8</v>
      </c>
      <c r="M3197" t="b">
        <v>0</v>
      </c>
      <c r="N3197" t="s">
        <v>8269</v>
      </c>
      <c r="O3197" s="17">
        <f t="shared" si="200"/>
        <v>3</v>
      </c>
      <c r="P3197">
        <f t="shared" si="201"/>
        <v>23.63</v>
      </c>
      <c r="Q3197" s="12" t="s">
        <v>8315</v>
      </c>
      <c r="R3197" t="s">
        <v>8316</v>
      </c>
      <c r="S3197" s="15">
        <f t="shared" si="202"/>
        <v>41885.221550925926</v>
      </c>
      <c r="T3197" s="15">
        <f t="shared" si="203"/>
        <v>41916.290972222225</v>
      </c>
    </row>
    <row r="3198" spans="1:20" ht="48" x14ac:dyDescent="0.2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 s="17">
        <f t="shared" si="200"/>
        <v>118</v>
      </c>
      <c r="P3198">
        <f t="shared" si="201"/>
        <v>37.450000000000003</v>
      </c>
      <c r="Q3198" s="12" t="s">
        <v>8320</v>
      </c>
      <c r="R3198" t="s">
        <v>8321</v>
      </c>
      <c r="S3198" s="15">
        <f t="shared" si="202"/>
        <v>40590.766886574071</v>
      </c>
      <c r="T3198" s="15">
        <f t="shared" si="203"/>
        <v>40651.725219907406</v>
      </c>
    </row>
    <row r="3199" spans="1:20" ht="48" x14ac:dyDescent="0.2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 s="17">
        <f t="shared" si="200"/>
        <v>118</v>
      </c>
      <c r="P3199">
        <f t="shared" si="201"/>
        <v>65.86</v>
      </c>
      <c r="Q3199" s="12" t="s">
        <v>8323</v>
      </c>
      <c r="R3199" t="s">
        <v>8325</v>
      </c>
      <c r="S3199" s="15">
        <f t="shared" si="202"/>
        <v>42702.212337962963</v>
      </c>
      <c r="T3199" s="15">
        <f t="shared" si="203"/>
        <v>42732.212337962963</v>
      </c>
    </row>
    <row r="3200" spans="1:20" ht="48" x14ac:dyDescent="0.2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 s="17">
        <f t="shared" si="200"/>
        <v>118</v>
      </c>
      <c r="P3200">
        <f t="shared" si="201"/>
        <v>98.03</v>
      </c>
      <c r="Q3200" s="12" t="s">
        <v>8323</v>
      </c>
      <c r="R3200" t="s">
        <v>8324</v>
      </c>
      <c r="S3200" s="15">
        <f t="shared" si="202"/>
        <v>40921.919340277782</v>
      </c>
      <c r="T3200" s="15">
        <f t="shared" si="203"/>
        <v>40951.919340277782</v>
      </c>
    </row>
    <row r="3201" spans="1:20" ht="48" x14ac:dyDescent="0.2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17">
        <f t="shared" si="200"/>
        <v>118</v>
      </c>
      <c r="P3201">
        <f t="shared" si="201"/>
        <v>180.41</v>
      </c>
      <c r="Q3201" s="12" t="s">
        <v>8336</v>
      </c>
      <c r="R3201" t="s">
        <v>8337</v>
      </c>
      <c r="S3201" s="15">
        <f t="shared" si="202"/>
        <v>41939.00712962963</v>
      </c>
      <c r="T3201" s="15">
        <f t="shared" si="203"/>
        <v>41969.052083333328</v>
      </c>
    </row>
    <row r="3202" spans="1:20" ht="48" x14ac:dyDescent="0.2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 s="17">
        <f t="shared" si="200"/>
        <v>118</v>
      </c>
      <c r="P3202">
        <f t="shared" si="201"/>
        <v>443.75</v>
      </c>
      <c r="Q3202" s="12" t="s">
        <v>8323</v>
      </c>
      <c r="R3202" t="s">
        <v>8324</v>
      </c>
      <c r="S3202" s="15">
        <f t="shared" si="202"/>
        <v>40796.001261574071</v>
      </c>
      <c r="T3202" s="15">
        <f t="shared" si="203"/>
        <v>40849.333333333336</v>
      </c>
    </row>
    <row r="3203" spans="1:20" ht="32" x14ac:dyDescent="0.2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 s="17">
        <f t="shared" si="200"/>
        <v>118</v>
      </c>
      <c r="P3203">
        <f t="shared" si="201"/>
        <v>47.2</v>
      </c>
      <c r="Q3203" s="12" t="s">
        <v>8323</v>
      </c>
      <c r="R3203" t="s">
        <v>8324</v>
      </c>
      <c r="S3203" s="15">
        <f t="shared" si="202"/>
        <v>41243.367303240739</v>
      </c>
      <c r="T3203" s="15">
        <f t="shared" si="203"/>
        <v>41283.367303240739</v>
      </c>
    </row>
    <row r="3204" spans="1:20" ht="32" x14ac:dyDescent="0.2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 s="17">
        <f t="shared" si="200"/>
        <v>118</v>
      </c>
      <c r="P3204">
        <f t="shared" si="201"/>
        <v>36.24</v>
      </c>
      <c r="Q3204" s="12" t="s">
        <v>8323</v>
      </c>
      <c r="R3204" t="s">
        <v>8344</v>
      </c>
      <c r="S3204" s="15">
        <f t="shared" si="202"/>
        <v>41662.854988425926</v>
      </c>
      <c r="T3204" s="15">
        <f t="shared" si="203"/>
        <v>41676.854988425926</v>
      </c>
    </row>
    <row r="3205" spans="1:20" ht="32" x14ac:dyDescent="0.2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 s="17">
        <f t="shared" si="200"/>
        <v>118</v>
      </c>
      <c r="P3205">
        <f t="shared" si="201"/>
        <v>47</v>
      </c>
      <c r="Q3205" s="12" t="s">
        <v>8323</v>
      </c>
      <c r="R3205" t="s">
        <v>8344</v>
      </c>
      <c r="S3205" s="15">
        <f t="shared" si="202"/>
        <v>41802.757719907408</v>
      </c>
      <c r="T3205" s="15">
        <f t="shared" si="203"/>
        <v>41832.757719907408</v>
      </c>
    </row>
    <row r="3206" spans="1:20" ht="48" x14ac:dyDescent="0.2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 s="17">
        <f t="shared" si="200"/>
        <v>118</v>
      </c>
      <c r="P3206">
        <f t="shared" si="201"/>
        <v>93.07</v>
      </c>
      <c r="Q3206" s="12" t="s">
        <v>8336</v>
      </c>
      <c r="R3206" t="s">
        <v>8337</v>
      </c>
      <c r="S3206" s="15">
        <f t="shared" si="202"/>
        <v>42026.605057870373</v>
      </c>
      <c r="T3206" s="15">
        <f t="shared" si="203"/>
        <v>42071.563391203701</v>
      </c>
    </row>
    <row r="3207" spans="1:20" ht="32" x14ac:dyDescent="0.2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 s="17">
        <f t="shared" si="200"/>
        <v>118</v>
      </c>
      <c r="P3207">
        <f t="shared" si="201"/>
        <v>131.16999999999999</v>
      </c>
      <c r="Q3207" s="12" t="s">
        <v>8323</v>
      </c>
      <c r="R3207" t="s">
        <v>8324</v>
      </c>
      <c r="S3207" s="15">
        <f t="shared" si="202"/>
        <v>41988.964062500003</v>
      </c>
      <c r="T3207" s="15">
        <f t="shared" si="203"/>
        <v>42028.964062500003</v>
      </c>
    </row>
    <row r="3208" spans="1:20" ht="48" x14ac:dyDescent="0.2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 s="17">
        <f t="shared" si="200"/>
        <v>118</v>
      </c>
      <c r="P3208">
        <f t="shared" si="201"/>
        <v>2500.9699999999998</v>
      </c>
      <c r="Q3208" s="12" t="s">
        <v>8317</v>
      </c>
      <c r="R3208" t="s">
        <v>8347</v>
      </c>
      <c r="S3208" s="15">
        <f t="shared" si="202"/>
        <v>41964.362743055557</v>
      </c>
      <c r="T3208" s="15">
        <f t="shared" si="203"/>
        <v>41994.362743055557</v>
      </c>
    </row>
    <row r="3209" spans="1:20" ht="32" x14ac:dyDescent="0.2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 s="17">
        <f t="shared" si="200"/>
        <v>118</v>
      </c>
      <c r="P3209">
        <f t="shared" si="201"/>
        <v>29.61</v>
      </c>
      <c r="Q3209" s="12" t="s">
        <v>8323</v>
      </c>
      <c r="R3209" t="s">
        <v>8352</v>
      </c>
      <c r="S3209" s="15">
        <f t="shared" si="202"/>
        <v>41744.745208333334</v>
      </c>
      <c r="T3209" s="15">
        <f t="shared" si="203"/>
        <v>41774.745208333334</v>
      </c>
    </row>
    <row r="3210" spans="1:20" ht="48" x14ac:dyDescent="0.2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 s="17">
        <f t="shared" si="200"/>
        <v>118</v>
      </c>
      <c r="P3210">
        <f t="shared" si="201"/>
        <v>170.7</v>
      </c>
      <c r="Q3210" s="12" t="s">
        <v>8315</v>
      </c>
      <c r="R3210" t="s">
        <v>8355</v>
      </c>
      <c r="S3210" s="15">
        <f t="shared" si="202"/>
        <v>42655.465891203698</v>
      </c>
      <c r="T3210" s="15">
        <f t="shared" si="203"/>
        <v>42685.507557870369</v>
      </c>
    </row>
    <row r="3211" spans="1:20" ht="48" x14ac:dyDescent="0.2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 s="17">
        <f t="shared" si="200"/>
        <v>118</v>
      </c>
      <c r="P3211">
        <f t="shared" si="201"/>
        <v>97.19</v>
      </c>
      <c r="Q3211" s="12" t="s">
        <v>8317</v>
      </c>
      <c r="R3211" t="s">
        <v>8347</v>
      </c>
      <c r="S3211" s="15">
        <f t="shared" si="202"/>
        <v>41389.808194444442</v>
      </c>
      <c r="T3211" s="15">
        <f t="shared" si="203"/>
        <v>41422</v>
      </c>
    </row>
    <row r="3212" spans="1:20" ht="48" x14ac:dyDescent="0.2">
      <c r="A3212">
        <v>3933</v>
      </c>
      <c r="B3212" s="3" t="s">
        <v>3930</v>
      </c>
      <c r="C3212" s="3" t="s">
        <v>8041</v>
      </c>
      <c r="D3212" s="6">
        <v>7000</v>
      </c>
      <c r="E3212" s="8">
        <v>1102</v>
      </c>
      <c r="F3212" t="s">
        <v>8220</v>
      </c>
      <c r="G3212" t="s">
        <v>8223</v>
      </c>
      <c r="H3212" t="s">
        <v>8245</v>
      </c>
      <c r="I3212">
        <v>1468716180</v>
      </c>
      <c r="J3212">
        <v>1466205262</v>
      </c>
      <c r="K3212" t="b">
        <v>0</v>
      </c>
      <c r="L3212">
        <v>12</v>
      </c>
      <c r="M3212" t="b">
        <v>0</v>
      </c>
      <c r="N3212" t="s">
        <v>8269</v>
      </c>
      <c r="O3212" s="17">
        <f t="shared" si="200"/>
        <v>16</v>
      </c>
      <c r="P3212">
        <f t="shared" si="201"/>
        <v>91.83</v>
      </c>
      <c r="Q3212" s="12" t="s">
        <v>8315</v>
      </c>
      <c r="R3212" t="s">
        <v>8316</v>
      </c>
      <c r="S3212" s="15">
        <f t="shared" si="202"/>
        <v>42538.968310185184</v>
      </c>
      <c r="T3212" s="15">
        <f t="shared" si="203"/>
        <v>42568.029861111107</v>
      </c>
    </row>
    <row r="3213" spans="1:20" ht="48" x14ac:dyDescent="0.2">
      <c r="A3213">
        <v>3999</v>
      </c>
      <c r="B3213" s="3" t="s">
        <v>3995</v>
      </c>
      <c r="C3213" s="3" t="s">
        <v>8105</v>
      </c>
      <c r="D3213" s="6">
        <v>7000</v>
      </c>
      <c r="E3213" s="8">
        <v>1156</v>
      </c>
      <c r="F3213" t="s">
        <v>8220</v>
      </c>
      <c r="G3213" t="s">
        <v>8223</v>
      </c>
      <c r="H3213" t="s">
        <v>8245</v>
      </c>
      <c r="I3213">
        <v>1409514709</v>
      </c>
      <c r="J3213">
        <v>1406058798</v>
      </c>
      <c r="K3213" t="b">
        <v>0</v>
      </c>
      <c r="L3213">
        <v>14</v>
      </c>
      <c r="M3213" t="b">
        <v>0</v>
      </c>
      <c r="N3213" t="s">
        <v>8269</v>
      </c>
      <c r="O3213" s="17">
        <f t="shared" si="200"/>
        <v>17</v>
      </c>
      <c r="P3213">
        <f t="shared" si="201"/>
        <v>82.57</v>
      </c>
      <c r="Q3213" s="12" t="s">
        <v>8315</v>
      </c>
      <c r="R3213" t="s">
        <v>8316</v>
      </c>
      <c r="S3213" s="15">
        <f t="shared" si="202"/>
        <v>41842.828680555554</v>
      </c>
      <c r="T3213" s="15">
        <f t="shared" si="203"/>
        <v>41882.827650462961</v>
      </c>
    </row>
    <row r="3214" spans="1:20" ht="64" x14ac:dyDescent="0.2">
      <c r="A3214">
        <v>3182</v>
      </c>
      <c r="B3214" s="3" t="s">
        <v>3182</v>
      </c>
      <c r="C3214" s="3" t="s">
        <v>7292</v>
      </c>
      <c r="D3214" s="6">
        <v>7000</v>
      </c>
      <c r="E3214" s="8">
        <v>7062</v>
      </c>
      <c r="F3214" t="s">
        <v>8218</v>
      </c>
      <c r="G3214" t="s">
        <v>8223</v>
      </c>
      <c r="H3214" t="s">
        <v>8245</v>
      </c>
      <c r="I3214">
        <v>1328029200</v>
      </c>
      <c r="J3214">
        <v>1323211621</v>
      </c>
      <c r="K3214" t="b">
        <v>1</v>
      </c>
      <c r="L3214">
        <v>151</v>
      </c>
      <c r="M3214" t="b">
        <v>1</v>
      </c>
      <c r="N3214" t="s">
        <v>8269</v>
      </c>
      <c r="O3214" s="17">
        <f t="shared" si="200"/>
        <v>101</v>
      </c>
      <c r="P3214">
        <f t="shared" si="201"/>
        <v>46.77</v>
      </c>
      <c r="Q3214" s="12" t="s">
        <v>8315</v>
      </c>
      <c r="R3214" t="s">
        <v>8316</v>
      </c>
      <c r="S3214" s="15">
        <f t="shared" si="202"/>
        <v>40883.949317129627</v>
      </c>
      <c r="T3214" s="15">
        <f t="shared" si="203"/>
        <v>40939.708333333336</v>
      </c>
    </row>
    <row r="3215" spans="1:20" ht="16" x14ac:dyDescent="0.2">
      <c r="A3215">
        <v>3228</v>
      </c>
      <c r="B3215" s="3" t="s">
        <v>3228</v>
      </c>
      <c r="C3215" s="3" t="s">
        <v>7338</v>
      </c>
      <c r="D3215" s="6">
        <v>7000</v>
      </c>
      <c r="E3215" s="8">
        <v>7164</v>
      </c>
      <c r="F3215" t="s">
        <v>8218</v>
      </c>
      <c r="G3215" t="s">
        <v>8223</v>
      </c>
      <c r="H3215" t="s">
        <v>8245</v>
      </c>
      <c r="I3215">
        <v>1450328340</v>
      </c>
      <c r="J3215">
        <v>1447606884</v>
      </c>
      <c r="K3215" t="b">
        <v>1</v>
      </c>
      <c r="L3215">
        <v>37</v>
      </c>
      <c r="M3215" t="b">
        <v>1</v>
      </c>
      <c r="N3215" t="s">
        <v>8269</v>
      </c>
      <c r="O3215" s="17">
        <f t="shared" si="200"/>
        <v>102</v>
      </c>
      <c r="P3215">
        <f t="shared" si="201"/>
        <v>193.62</v>
      </c>
      <c r="Q3215" s="12" t="s">
        <v>8315</v>
      </c>
      <c r="R3215" t="s">
        <v>8316</v>
      </c>
      <c r="S3215" s="15">
        <f t="shared" si="202"/>
        <v>42323.70930555556</v>
      </c>
      <c r="T3215" s="15">
        <f t="shared" si="203"/>
        <v>42355.207638888889</v>
      </c>
    </row>
    <row r="3216" spans="1:20" ht="32" x14ac:dyDescent="0.2">
      <c r="A3216">
        <v>3258</v>
      </c>
      <c r="B3216" s="3" t="s">
        <v>3258</v>
      </c>
      <c r="C3216" s="3" t="s">
        <v>7368</v>
      </c>
      <c r="D3216" s="6">
        <v>7000</v>
      </c>
      <c r="E3216" s="8">
        <v>7365</v>
      </c>
      <c r="F3216" t="s">
        <v>8218</v>
      </c>
      <c r="G3216" t="s">
        <v>8223</v>
      </c>
      <c r="H3216" t="s">
        <v>8245</v>
      </c>
      <c r="I3216">
        <v>1420751861</v>
      </c>
      <c r="J3216">
        <v>1418159861</v>
      </c>
      <c r="K3216" t="b">
        <v>1</v>
      </c>
      <c r="L3216">
        <v>75</v>
      </c>
      <c r="M3216" t="b">
        <v>1</v>
      </c>
      <c r="N3216" t="s">
        <v>8269</v>
      </c>
      <c r="O3216" s="17">
        <f t="shared" si="200"/>
        <v>105</v>
      </c>
      <c r="P3216">
        <f t="shared" si="201"/>
        <v>98.2</v>
      </c>
      <c r="Q3216" s="12" t="s">
        <v>8315</v>
      </c>
      <c r="R3216" t="s">
        <v>8316</v>
      </c>
      <c r="S3216" s="15">
        <f t="shared" si="202"/>
        <v>41982.887280092589</v>
      </c>
      <c r="T3216" s="15">
        <f t="shared" si="203"/>
        <v>42012.887280092589</v>
      </c>
    </row>
    <row r="3217" spans="1:20" ht="48" x14ac:dyDescent="0.2">
      <c r="A3217">
        <v>3171</v>
      </c>
      <c r="B3217" s="3" t="s">
        <v>3171</v>
      </c>
      <c r="C3217" s="3" t="s">
        <v>7281</v>
      </c>
      <c r="D3217" s="6">
        <v>7000</v>
      </c>
      <c r="E3217" s="8">
        <v>7617</v>
      </c>
      <c r="F3217" t="s">
        <v>8218</v>
      </c>
      <c r="G3217" t="s">
        <v>8224</v>
      </c>
      <c r="H3217" t="s">
        <v>8246</v>
      </c>
      <c r="I3217">
        <v>1462545358</v>
      </c>
      <c r="J3217">
        <v>1459953358</v>
      </c>
      <c r="K3217" t="b">
        <v>1</v>
      </c>
      <c r="L3217">
        <v>117</v>
      </c>
      <c r="M3217" t="b">
        <v>1</v>
      </c>
      <c r="N3217" t="s">
        <v>8269</v>
      </c>
      <c r="O3217" s="17">
        <f t="shared" si="200"/>
        <v>109</v>
      </c>
      <c r="P3217">
        <f t="shared" si="201"/>
        <v>65.099999999999994</v>
      </c>
      <c r="Q3217" s="12" t="s">
        <v>8315</v>
      </c>
      <c r="R3217" t="s">
        <v>8316</v>
      </c>
      <c r="S3217" s="15">
        <f t="shared" si="202"/>
        <v>42466.608310185184</v>
      </c>
      <c r="T3217" s="15">
        <f t="shared" si="203"/>
        <v>42496.608310185184</v>
      </c>
    </row>
    <row r="3218" spans="1:20" ht="48" x14ac:dyDescent="0.2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 s="17">
        <f t="shared" si="200"/>
        <v>119</v>
      </c>
      <c r="P3218">
        <f t="shared" si="201"/>
        <v>103.04</v>
      </c>
      <c r="Q3218" s="12" t="s">
        <v>8308</v>
      </c>
      <c r="R3218" t="s">
        <v>8309</v>
      </c>
      <c r="S3218" s="15">
        <f t="shared" si="202"/>
        <v>42097.778946759259</v>
      </c>
      <c r="T3218" s="15">
        <f t="shared" si="203"/>
        <v>42124.638888888891</v>
      </c>
    </row>
    <row r="3219" spans="1:20" ht="32" x14ac:dyDescent="0.2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 s="17">
        <f t="shared" si="200"/>
        <v>119</v>
      </c>
      <c r="P3219">
        <f t="shared" si="201"/>
        <v>91.23</v>
      </c>
      <c r="Q3219" s="12" t="s">
        <v>8308</v>
      </c>
      <c r="R3219" t="s">
        <v>8310</v>
      </c>
      <c r="S3219" s="15">
        <f t="shared" si="202"/>
        <v>42539.849768518514</v>
      </c>
      <c r="T3219" s="15">
        <f t="shared" si="203"/>
        <v>42569.849768518514</v>
      </c>
    </row>
    <row r="3220" spans="1:20" ht="48" x14ac:dyDescent="0.2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17">
        <f t="shared" si="200"/>
        <v>119</v>
      </c>
      <c r="P3220">
        <f t="shared" si="201"/>
        <v>230.09</v>
      </c>
      <c r="Q3220" s="12" t="s">
        <v>8308</v>
      </c>
      <c r="R3220" t="s">
        <v>8313</v>
      </c>
      <c r="S3220" s="15">
        <f t="shared" si="202"/>
        <v>41134.475497685184</v>
      </c>
      <c r="T3220" s="15">
        <f t="shared" si="203"/>
        <v>41159.475497685184</v>
      </c>
    </row>
    <row r="3221" spans="1:20" ht="48" x14ac:dyDescent="0.2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 s="17">
        <f t="shared" si="200"/>
        <v>119</v>
      </c>
      <c r="P3221">
        <f t="shared" si="201"/>
        <v>61.5</v>
      </c>
      <c r="Q3221" s="12" t="s">
        <v>8308</v>
      </c>
      <c r="R3221" t="s">
        <v>8313</v>
      </c>
      <c r="S3221" s="15">
        <f t="shared" si="202"/>
        <v>41312.737673611111</v>
      </c>
      <c r="T3221" s="15">
        <f t="shared" si="203"/>
        <v>41352.696006944447</v>
      </c>
    </row>
    <row r="3222" spans="1:20" ht="48" x14ac:dyDescent="0.2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17">
        <f t="shared" ref="O3222:O3285" si="204">ROUND(E3222/D3222*100,0)</f>
        <v>119</v>
      </c>
      <c r="P3222">
        <f t="shared" ref="P3222:P3285" si="205">IFERROR(ROUND(E3222/L3222, 2), 0)</f>
        <v>89.96</v>
      </c>
      <c r="Q3222" s="12" t="s">
        <v>8308</v>
      </c>
      <c r="R3222" t="s">
        <v>8313</v>
      </c>
      <c r="S3222" s="15">
        <f t="shared" ref="S3222:S3285" si="206">(((J3222/60/60/24)+DATE(1970,1,1)))</f>
        <v>41134.751550925925</v>
      </c>
      <c r="T3222" s="15">
        <f t="shared" ref="T3222:T3285" si="207">(((I3222/60/60/24)+DATE(1970,1,1)))</f>
        <v>41155.751550925925</v>
      </c>
    </row>
    <row r="3223" spans="1:20" ht="48" x14ac:dyDescent="0.2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 s="17">
        <f t="shared" si="204"/>
        <v>119</v>
      </c>
      <c r="P3223">
        <f t="shared" si="205"/>
        <v>151.32</v>
      </c>
      <c r="Q3223" s="12" t="s">
        <v>8317</v>
      </c>
      <c r="R3223" t="s">
        <v>8319</v>
      </c>
      <c r="S3223" s="15">
        <f t="shared" si="206"/>
        <v>42199.57</v>
      </c>
      <c r="T3223" s="15">
        <f t="shared" si="207"/>
        <v>42229.57</v>
      </c>
    </row>
    <row r="3224" spans="1:20" ht="48" x14ac:dyDescent="0.2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 s="17">
        <f t="shared" si="204"/>
        <v>119</v>
      </c>
      <c r="P3224">
        <f t="shared" si="205"/>
        <v>57.34</v>
      </c>
      <c r="Q3224" s="12" t="s">
        <v>8320</v>
      </c>
      <c r="R3224" t="s">
        <v>8321</v>
      </c>
      <c r="S3224" s="15">
        <f t="shared" si="206"/>
        <v>40713.630497685182</v>
      </c>
      <c r="T3224" s="15">
        <f t="shared" si="207"/>
        <v>40759.630497685182</v>
      </c>
    </row>
    <row r="3225" spans="1:20" ht="32" x14ac:dyDescent="0.2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 s="17">
        <f t="shared" si="204"/>
        <v>119</v>
      </c>
      <c r="P3225">
        <f t="shared" si="205"/>
        <v>51.81</v>
      </c>
      <c r="Q3225" s="12" t="s">
        <v>8323</v>
      </c>
      <c r="R3225" t="s">
        <v>8324</v>
      </c>
      <c r="S3225" s="15">
        <f t="shared" si="206"/>
        <v>41157.947337962964</v>
      </c>
      <c r="T3225" s="15">
        <f t="shared" si="207"/>
        <v>41187.947337962964</v>
      </c>
    </row>
    <row r="3226" spans="1:20" ht="48" x14ac:dyDescent="0.2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 s="17">
        <f t="shared" si="204"/>
        <v>119</v>
      </c>
      <c r="P3226">
        <f t="shared" si="205"/>
        <v>388.98</v>
      </c>
      <c r="Q3226" s="12" t="s">
        <v>8323</v>
      </c>
      <c r="R3226" t="s">
        <v>8328</v>
      </c>
      <c r="S3226" s="15">
        <f t="shared" si="206"/>
        <v>42370.580590277779</v>
      </c>
      <c r="T3226" s="15">
        <f t="shared" si="207"/>
        <v>42400.580590277779</v>
      </c>
    </row>
    <row r="3227" spans="1:20" ht="32" x14ac:dyDescent="0.2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 s="17">
        <f t="shared" si="204"/>
        <v>119</v>
      </c>
      <c r="P3227">
        <f t="shared" si="205"/>
        <v>43.54</v>
      </c>
      <c r="Q3227" s="12" t="s">
        <v>8323</v>
      </c>
      <c r="R3227" t="s">
        <v>8324</v>
      </c>
      <c r="S3227" s="15">
        <f t="shared" si="206"/>
        <v>41692.084143518521</v>
      </c>
      <c r="T3227" s="15">
        <f t="shared" si="207"/>
        <v>41727.041666666664</v>
      </c>
    </row>
    <row r="3228" spans="1:20" ht="64" x14ac:dyDescent="0.2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 s="17">
        <f t="shared" si="204"/>
        <v>119</v>
      </c>
      <c r="P3228">
        <f t="shared" si="205"/>
        <v>63.18</v>
      </c>
      <c r="Q3228" s="12" t="s">
        <v>8323</v>
      </c>
      <c r="R3228" t="s">
        <v>8324</v>
      </c>
      <c r="S3228" s="15">
        <f t="shared" si="206"/>
        <v>40465.655266203699</v>
      </c>
      <c r="T3228" s="15">
        <f t="shared" si="207"/>
        <v>40512.655266203699</v>
      </c>
    </row>
    <row r="3229" spans="1:20" ht="48" x14ac:dyDescent="0.2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 s="17">
        <f t="shared" si="204"/>
        <v>119</v>
      </c>
      <c r="P3229">
        <f t="shared" si="205"/>
        <v>346.04</v>
      </c>
      <c r="Q3229" s="12" t="s">
        <v>8323</v>
      </c>
      <c r="R3229" t="s">
        <v>8324</v>
      </c>
      <c r="S3229" s="15">
        <f t="shared" si="206"/>
        <v>41951.695671296293</v>
      </c>
      <c r="T3229" s="15">
        <f t="shared" si="207"/>
        <v>42011.6956712963</v>
      </c>
    </row>
    <row r="3230" spans="1:20" ht="48" x14ac:dyDescent="0.2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 s="17">
        <f t="shared" si="204"/>
        <v>119</v>
      </c>
      <c r="P3230">
        <f t="shared" si="205"/>
        <v>44.96</v>
      </c>
      <c r="Q3230" s="12" t="s">
        <v>8323</v>
      </c>
      <c r="R3230" t="s">
        <v>8344</v>
      </c>
      <c r="S3230" s="15">
        <f t="shared" si="206"/>
        <v>40564.649456018517</v>
      </c>
      <c r="T3230" s="15">
        <f t="shared" si="207"/>
        <v>40596.125</v>
      </c>
    </row>
    <row r="3231" spans="1:20" ht="48" x14ac:dyDescent="0.2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 s="17">
        <f t="shared" si="204"/>
        <v>119</v>
      </c>
      <c r="P3231">
        <f t="shared" si="205"/>
        <v>27.56</v>
      </c>
      <c r="Q3231" s="12" t="s">
        <v>8323</v>
      </c>
      <c r="R3231" t="s">
        <v>8327</v>
      </c>
      <c r="S3231" s="15">
        <f t="shared" si="206"/>
        <v>41025.874201388891</v>
      </c>
      <c r="T3231" s="15">
        <f t="shared" si="207"/>
        <v>41039.708333333336</v>
      </c>
    </row>
    <row r="3232" spans="1:20" ht="48" x14ac:dyDescent="0.2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 s="17">
        <f t="shared" si="204"/>
        <v>119</v>
      </c>
      <c r="P3232">
        <f t="shared" si="205"/>
        <v>46.4</v>
      </c>
      <c r="Q3232" s="12" t="s">
        <v>8323</v>
      </c>
      <c r="R3232" t="s">
        <v>8327</v>
      </c>
      <c r="S3232" s="15">
        <f t="shared" si="206"/>
        <v>40771.916701388887</v>
      </c>
      <c r="T3232" s="15">
        <f t="shared" si="207"/>
        <v>40801.916701388887</v>
      </c>
    </row>
    <row r="3233" spans="1:20" ht="48" x14ac:dyDescent="0.2">
      <c r="A3233">
        <v>3154</v>
      </c>
      <c r="B3233" s="3" t="s">
        <v>3154</v>
      </c>
      <c r="C3233" s="3" t="s">
        <v>7264</v>
      </c>
      <c r="D3233" s="6">
        <v>7000</v>
      </c>
      <c r="E3233" s="8">
        <v>7905</v>
      </c>
      <c r="F3233" t="s">
        <v>8218</v>
      </c>
      <c r="G3233" t="s">
        <v>8223</v>
      </c>
      <c r="H3233" t="s">
        <v>8245</v>
      </c>
      <c r="I3233">
        <v>1333310458</v>
      </c>
      <c r="J3233">
        <v>1330722058</v>
      </c>
      <c r="K3233" t="b">
        <v>1</v>
      </c>
      <c r="L3233">
        <v>123</v>
      </c>
      <c r="M3233" t="b">
        <v>1</v>
      </c>
      <c r="N3233" t="s">
        <v>8269</v>
      </c>
      <c r="O3233" s="17">
        <f t="shared" si="204"/>
        <v>113</v>
      </c>
      <c r="P3233">
        <f t="shared" si="205"/>
        <v>64.27</v>
      </c>
      <c r="Q3233" s="12" t="s">
        <v>8315</v>
      </c>
      <c r="R3233" t="s">
        <v>8316</v>
      </c>
      <c r="S3233" s="15">
        <f t="shared" si="206"/>
        <v>40970.875671296293</v>
      </c>
      <c r="T3233" s="15">
        <f t="shared" si="207"/>
        <v>41000.834004629629</v>
      </c>
    </row>
    <row r="3234" spans="1:20" ht="48" x14ac:dyDescent="0.2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 s="17">
        <f t="shared" si="204"/>
        <v>119</v>
      </c>
      <c r="P3234">
        <f t="shared" si="205"/>
        <v>80.25</v>
      </c>
      <c r="Q3234" s="12" t="s">
        <v>8315</v>
      </c>
      <c r="R3234" t="s">
        <v>8355</v>
      </c>
      <c r="S3234" s="15">
        <f t="shared" si="206"/>
        <v>42780.740277777775</v>
      </c>
      <c r="T3234" s="15">
        <f t="shared" si="207"/>
        <v>42795.083333333328</v>
      </c>
    </row>
    <row r="3235" spans="1:20" ht="48" x14ac:dyDescent="0.2">
      <c r="A3235">
        <v>4010</v>
      </c>
      <c r="B3235" s="3" t="s">
        <v>4006</v>
      </c>
      <c r="C3235" s="3" t="s">
        <v>8115</v>
      </c>
      <c r="D3235" s="6">
        <v>7200</v>
      </c>
      <c r="E3235" s="8">
        <v>1742</v>
      </c>
      <c r="F3235" t="s">
        <v>8220</v>
      </c>
      <c r="G3235" t="s">
        <v>8223</v>
      </c>
      <c r="H3235" t="s">
        <v>8245</v>
      </c>
      <c r="I3235">
        <v>1414348166</v>
      </c>
      <c r="J3235">
        <v>1412879366</v>
      </c>
      <c r="K3235" t="b">
        <v>0</v>
      </c>
      <c r="L3235">
        <v>38</v>
      </c>
      <c r="M3235" t="b">
        <v>0</v>
      </c>
      <c r="N3235" t="s">
        <v>8269</v>
      </c>
      <c r="O3235" s="17">
        <f t="shared" si="204"/>
        <v>24</v>
      </c>
      <c r="P3235">
        <f t="shared" si="205"/>
        <v>45.84</v>
      </c>
      <c r="Q3235" s="12" t="s">
        <v>8315</v>
      </c>
      <c r="R3235" t="s">
        <v>8316</v>
      </c>
      <c r="S3235" s="15">
        <f t="shared" si="206"/>
        <v>41921.770439814813</v>
      </c>
      <c r="T3235" s="15">
        <f t="shared" si="207"/>
        <v>41938.770439814813</v>
      </c>
    </row>
    <row r="3236" spans="1:20" ht="32" x14ac:dyDescent="0.2">
      <c r="A3236">
        <v>3862</v>
      </c>
      <c r="B3236" s="3" t="s">
        <v>3859</v>
      </c>
      <c r="C3236" s="3" t="s">
        <v>7971</v>
      </c>
      <c r="D3236" s="6">
        <v>7500</v>
      </c>
      <c r="E3236" s="8">
        <v>1</v>
      </c>
      <c r="F3236" t="s">
        <v>8220</v>
      </c>
      <c r="G3236" t="s">
        <v>8223</v>
      </c>
      <c r="H3236" t="s">
        <v>8245</v>
      </c>
      <c r="I3236">
        <v>1473699540</v>
      </c>
      <c r="J3236">
        <v>1472451356</v>
      </c>
      <c r="K3236" t="b">
        <v>0</v>
      </c>
      <c r="L3236">
        <v>1</v>
      </c>
      <c r="M3236" t="b">
        <v>0</v>
      </c>
      <c r="N3236" t="s">
        <v>8269</v>
      </c>
      <c r="O3236" s="17">
        <f t="shared" si="204"/>
        <v>0</v>
      </c>
      <c r="P3236">
        <f t="shared" si="205"/>
        <v>1</v>
      </c>
      <c r="Q3236" s="12" t="s">
        <v>8315</v>
      </c>
      <c r="R3236" t="s">
        <v>8316</v>
      </c>
      <c r="S3236" s="15">
        <f t="shared" si="206"/>
        <v>42611.261064814811</v>
      </c>
      <c r="T3236" s="15">
        <f t="shared" si="207"/>
        <v>42625.707638888889</v>
      </c>
    </row>
    <row r="3237" spans="1:20" ht="48" x14ac:dyDescent="0.2">
      <c r="A3237">
        <v>3966</v>
      </c>
      <c r="B3237" s="3" t="s">
        <v>3963</v>
      </c>
      <c r="C3237" s="3" t="s">
        <v>8073</v>
      </c>
      <c r="D3237" s="6">
        <v>7500</v>
      </c>
      <c r="E3237" s="8">
        <v>45</v>
      </c>
      <c r="F3237" t="s">
        <v>8220</v>
      </c>
      <c r="G3237" t="s">
        <v>8223</v>
      </c>
      <c r="H3237" t="s">
        <v>8245</v>
      </c>
      <c r="I3237">
        <v>1406170740</v>
      </c>
      <c r="J3237">
        <v>1402506278</v>
      </c>
      <c r="K3237" t="b">
        <v>0</v>
      </c>
      <c r="L3237">
        <v>2</v>
      </c>
      <c r="M3237" t="b">
        <v>0</v>
      </c>
      <c r="N3237" t="s">
        <v>8269</v>
      </c>
      <c r="O3237" s="17">
        <f t="shared" si="204"/>
        <v>1</v>
      </c>
      <c r="P3237">
        <f t="shared" si="205"/>
        <v>22.5</v>
      </c>
      <c r="Q3237" s="12" t="s">
        <v>8315</v>
      </c>
      <c r="R3237" t="s">
        <v>8316</v>
      </c>
      <c r="S3237" s="15">
        <f t="shared" si="206"/>
        <v>41801.711550925924</v>
      </c>
      <c r="T3237" s="15">
        <f t="shared" si="207"/>
        <v>41844.124305555553</v>
      </c>
    </row>
    <row r="3238" spans="1:20" ht="48" x14ac:dyDescent="0.2">
      <c r="A3238">
        <v>2898</v>
      </c>
      <c r="B3238" s="3" t="s">
        <v>2898</v>
      </c>
      <c r="C3238" s="3" t="s">
        <v>7008</v>
      </c>
      <c r="D3238" s="6">
        <v>7500</v>
      </c>
      <c r="E3238" s="8">
        <v>316</v>
      </c>
      <c r="F3238" t="s">
        <v>8220</v>
      </c>
      <c r="G3238" t="s">
        <v>8223</v>
      </c>
      <c r="H3238" t="s">
        <v>8245</v>
      </c>
      <c r="I3238">
        <v>1446307053</v>
      </c>
      <c r="J3238">
        <v>1443715053</v>
      </c>
      <c r="K3238" t="b">
        <v>0</v>
      </c>
      <c r="L3238">
        <v>12</v>
      </c>
      <c r="M3238" t="b">
        <v>0</v>
      </c>
      <c r="N3238" t="s">
        <v>8269</v>
      </c>
      <c r="O3238" s="17">
        <f t="shared" si="204"/>
        <v>4</v>
      </c>
      <c r="P3238">
        <f t="shared" si="205"/>
        <v>26.33</v>
      </c>
      <c r="Q3238" s="12" t="s">
        <v>8315</v>
      </c>
      <c r="R3238" t="s">
        <v>8316</v>
      </c>
      <c r="S3238" s="15">
        <f t="shared" si="206"/>
        <v>42278.664965277778</v>
      </c>
      <c r="T3238" s="15">
        <f t="shared" si="207"/>
        <v>42308.664965277778</v>
      </c>
    </row>
    <row r="3239" spans="1:20" ht="48" x14ac:dyDescent="0.2">
      <c r="A3239">
        <v>2845</v>
      </c>
      <c r="B3239" s="3" t="s">
        <v>2845</v>
      </c>
      <c r="C3239" s="3" t="s">
        <v>6955</v>
      </c>
      <c r="D3239" s="6">
        <v>7500</v>
      </c>
      <c r="E3239" s="8">
        <v>2366</v>
      </c>
      <c r="F3239" t="s">
        <v>8220</v>
      </c>
      <c r="G3239" t="s">
        <v>8223</v>
      </c>
      <c r="H3239" t="s">
        <v>8245</v>
      </c>
      <c r="I3239">
        <v>1433723033</v>
      </c>
      <c r="J3239">
        <v>1428539033</v>
      </c>
      <c r="K3239" t="b">
        <v>0</v>
      </c>
      <c r="L3239">
        <v>39</v>
      </c>
      <c r="M3239" t="b">
        <v>0</v>
      </c>
      <c r="N3239" t="s">
        <v>8269</v>
      </c>
      <c r="O3239" s="17">
        <f t="shared" si="204"/>
        <v>32</v>
      </c>
      <c r="P3239">
        <f t="shared" si="205"/>
        <v>60.67</v>
      </c>
      <c r="Q3239" s="12" t="s">
        <v>8315</v>
      </c>
      <c r="R3239" t="s">
        <v>8316</v>
      </c>
      <c r="S3239" s="15">
        <f t="shared" si="206"/>
        <v>42103.016585648147</v>
      </c>
      <c r="T3239" s="15">
        <f t="shared" si="207"/>
        <v>42163.016585648147</v>
      </c>
    </row>
    <row r="3240" spans="1:20" ht="16" x14ac:dyDescent="0.2">
      <c r="A3240">
        <v>3586</v>
      </c>
      <c r="B3240" s="3" t="s">
        <v>3585</v>
      </c>
      <c r="C3240" s="3" t="s">
        <v>7696</v>
      </c>
      <c r="D3240" s="6">
        <v>7500</v>
      </c>
      <c r="E3240" s="8">
        <v>8207</v>
      </c>
      <c r="F3240" t="s">
        <v>8218</v>
      </c>
      <c r="G3240" t="s">
        <v>8223</v>
      </c>
      <c r="H3240" t="s">
        <v>8245</v>
      </c>
      <c r="I3240">
        <v>1474649070</v>
      </c>
      <c r="J3240">
        <v>1469465070</v>
      </c>
      <c r="K3240" t="b">
        <v>0</v>
      </c>
      <c r="L3240">
        <v>54</v>
      </c>
      <c r="M3240" t="b">
        <v>1</v>
      </c>
      <c r="N3240" t="s">
        <v>8269</v>
      </c>
      <c r="O3240" s="17">
        <f t="shared" si="204"/>
        <v>109</v>
      </c>
      <c r="P3240">
        <f t="shared" si="205"/>
        <v>151.97999999999999</v>
      </c>
      <c r="Q3240" s="12" t="s">
        <v>8315</v>
      </c>
      <c r="R3240" t="s">
        <v>8316</v>
      </c>
      <c r="S3240" s="15">
        <f t="shared" si="206"/>
        <v>42576.697569444441</v>
      </c>
      <c r="T3240" s="15">
        <f t="shared" si="207"/>
        <v>42636.697569444441</v>
      </c>
    </row>
    <row r="3241" spans="1:20" ht="48" x14ac:dyDescent="0.2">
      <c r="A3241">
        <v>3712</v>
      </c>
      <c r="B3241" s="3" t="s">
        <v>3709</v>
      </c>
      <c r="C3241" s="3" t="s">
        <v>7822</v>
      </c>
      <c r="D3241" s="6">
        <v>7500</v>
      </c>
      <c r="E3241" s="8">
        <v>11530</v>
      </c>
      <c r="F3241" t="s">
        <v>8218</v>
      </c>
      <c r="G3241" t="s">
        <v>8223</v>
      </c>
      <c r="H3241" t="s">
        <v>8245</v>
      </c>
      <c r="I3241">
        <v>1433055540</v>
      </c>
      <c r="J3241">
        <v>1431230867</v>
      </c>
      <c r="K3241" t="b">
        <v>0</v>
      </c>
      <c r="L3241">
        <v>104</v>
      </c>
      <c r="M3241" t="b">
        <v>1</v>
      </c>
      <c r="N3241" t="s">
        <v>8269</v>
      </c>
      <c r="O3241" s="17">
        <f t="shared" si="204"/>
        <v>154</v>
      </c>
      <c r="P3241">
        <f t="shared" si="205"/>
        <v>110.87</v>
      </c>
      <c r="Q3241" s="12" t="s">
        <v>8315</v>
      </c>
      <c r="R3241" t="s">
        <v>8316</v>
      </c>
      <c r="S3241" s="15">
        <f t="shared" si="206"/>
        <v>42134.172071759262</v>
      </c>
      <c r="T3241" s="15">
        <f t="shared" si="207"/>
        <v>42155.290972222225</v>
      </c>
    </row>
    <row r="3242" spans="1:20" ht="48" x14ac:dyDescent="0.2">
      <c r="A3242">
        <v>3363</v>
      </c>
      <c r="B3242" s="3" t="s">
        <v>3362</v>
      </c>
      <c r="C3242" s="3" t="s">
        <v>7473</v>
      </c>
      <c r="D3242" s="6">
        <v>7750</v>
      </c>
      <c r="E3242" s="8">
        <v>7860</v>
      </c>
      <c r="F3242" t="s">
        <v>8218</v>
      </c>
      <c r="G3242" t="s">
        <v>8223</v>
      </c>
      <c r="H3242" t="s">
        <v>8245</v>
      </c>
      <c r="I3242">
        <v>1408464000</v>
      </c>
      <c r="J3242">
        <v>1406831445</v>
      </c>
      <c r="K3242" t="b">
        <v>0</v>
      </c>
      <c r="L3242">
        <v>26</v>
      </c>
      <c r="M3242" t="b">
        <v>1</v>
      </c>
      <c r="N3242" t="s">
        <v>8269</v>
      </c>
      <c r="O3242" s="17">
        <f t="shared" si="204"/>
        <v>101</v>
      </c>
      <c r="P3242">
        <f t="shared" si="205"/>
        <v>302.31</v>
      </c>
      <c r="Q3242" s="12" t="s">
        <v>8315</v>
      </c>
      <c r="R3242" t="s">
        <v>8316</v>
      </c>
      <c r="S3242" s="15">
        <f t="shared" si="206"/>
        <v>41851.771354166667</v>
      </c>
      <c r="T3242" s="15">
        <f t="shared" si="207"/>
        <v>41870.666666666664</v>
      </c>
    </row>
    <row r="3243" spans="1:20" ht="48" x14ac:dyDescent="0.2">
      <c r="A3243">
        <v>2846</v>
      </c>
      <c r="B3243" s="3" t="s">
        <v>2846</v>
      </c>
      <c r="C3243" s="3" t="s">
        <v>6956</v>
      </c>
      <c r="D3243" s="6">
        <v>8000</v>
      </c>
      <c r="E3243" s="8">
        <v>0</v>
      </c>
      <c r="F3243" t="s">
        <v>8220</v>
      </c>
      <c r="G3243" t="s">
        <v>8223</v>
      </c>
      <c r="H3243" t="s">
        <v>8245</v>
      </c>
      <c r="I3243">
        <v>1432917394</v>
      </c>
      <c r="J3243">
        <v>1429029394</v>
      </c>
      <c r="K3243" t="b">
        <v>0</v>
      </c>
      <c r="L3243">
        <v>0</v>
      </c>
      <c r="M3243" t="b">
        <v>0</v>
      </c>
      <c r="N3243" t="s">
        <v>8269</v>
      </c>
      <c r="O3243" s="17">
        <f t="shared" si="204"/>
        <v>0</v>
      </c>
      <c r="P3243">
        <f t="shared" si="205"/>
        <v>0</v>
      </c>
      <c r="Q3243" s="12" t="s">
        <v>8315</v>
      </c>
      <c r="R3243" t="s">
        <v>8316</v>
      </c>
      <c r="S3243" s="15">
        <f t="shared" si="206"/>
        <v>42108.692060185189</v>
      </c>
      <c r="T3243" s="15">
        <f t="shared" si="207"/>
        <v>42153.692060185189</v>
      </c>
    </row>
    <row r="3244" spans="1:20" ht="48" x14ac:dyDescent="0.2">
      <c r="A3244">
        <v>3931</v>
      </c>
      <c r="B3244" s="3" t="s">
        <v>3928</v>
      </c>
      <c r="C3244" s="3" t="s">
        <v>8039</v>
      </c>
      <c r="D3244" s="6">
        <v>8000</v>
      </c>
      <c r="E3244" s="8">
        <v>0</v>
      </c>
      <c r="F3244" t="s">
        <v>8220</v>
      </c>
      <c r="G3244" t="s">
        <v>8223</v>
      </c>
      <c r="H3244" t="s">
        <v>8245</v>
      </c>
      <c r="I3244">
        <v>1441510707</v>
      </c>
      <c r="J3244">
        <v>1439350707</v>
      </c>
      <c r="K3244" t="b">
        <v>0</v>
      </c>
      <c r="L3244">
        <v>0</v>
      </c>
      <c r="M3244" t="b">
        <v>0</v>
      </c>
      <c r="N3244" t="s">
        <v>8269</v>
      </c>
      <c r="O3244" s="17">
        <f t="shared" si="204"/>
        <v>0</v>
      </c>
      <c r="P3244">
        <f t="shared" si="205"/>
        <v>0</v>
      </c>
      <c r="Q3244" s="12" t="s">
        <v>8315</v>
      </c>
      <c r="R3244" t="s">
        <v>8316</v>
      </c>
      <c r="S3244" s="15">
        <f t="shared" si="206"/>
        <v>42228.151701388888</v>
      </c>
      <c r="T3244" s="15">
        <f t="shared" si="207"/>
        <v>42253.151701388888</v>
      </c>
    </row>
    <row r="3245" spans="1:20" ht="16" x14ac:dyDescent="0.2">
      <c r="A3245">
        <v>4000</v>
      </c>
      <c r="B3245" s="3" t="s">
        <v>3996</v>
      </c>
      <c r="C3245" s="3" t="s">
        <v>8106</v>
      </c>
      <c r="D3245" s="6">
        <v>8000</v>
      </c>
      <c r="E3245" s="8">
        <v>10</v>
      </c>
      <c r="F3245" t="s">
        <v>8220</v>
      </c>
      <c r="G3245" t="s">
        <v>8223</v>
      </c>
      <c r="H3245" t="s">
        <v>8245</v>
      </c>
      <c r="I3245">
        <v>1462631358</v>
      </c>
      <c r="J3245">
        <v>1457450958</v>
      </c>
      <c r="K3245" t="b">
        <v>0</v>
      </c>
      <c r="L3245">
        <v>1</v>
      </c>
      <c r="M3245" t="b">
        <v>0</v>
      </c>
      <c r="N3245" t="s">
        <v>8269</v>
      </c>
      <c r="O3245" s="17">
        <f t="shared" si="204"/>
        <v>0</v>
      </c>
      <c r="P3245">
        <f t="shared" si="205"/>
        <v>10</v>
      </c>
      <c r="Q3245" s="12" t="s">
        <v>8315</v>
      </c>
      <c r="R3245" t="s">
        <v>8316</v>
      </c>
      <c r="S3245" s="15">
        <f t="shared" si="206"/>
        <v>42437.64534722222</v>
      </c>
      <c r="T3245" s="15">
        <f t="shared" si="207"/>
        <v>42497.603680555556</v>
      </c>
    </row>
    <row r="3246" spans="1:20" ht="48" x14ac:dyDescent="0.2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 s="17">
        <f t="shared" si="204"/>
        <v>120</v>
      </c>
      <c r="P3246">
        <f t="shared" si="205"/>
        <v>98.36</v>
      </c>
      <c r="Q3246" s="12" t="s">
        <v>8308</v>
      </c>
      <c r="R3246" t="s">
        <v>8309</v>
      </c>
      <c r="S3246" s="15">
        <f t="shared" si="206"/>
        <v>42457.623923611114</v>
      </c>
      <c r="T3246" s="15">
        <f t="shared" si="207"/>
        <v>42487.623923611114</v>
      </c>
    </row>
    <row r="3247" spans="1:20" ht="48" x14ac:dyDescent="0.2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 s="17">
        <f t="shared" si="204"/>
        <v>120</v>
      </c>
      <c r="P3247">
        <f t="shared" si="205"/>
        <v>78.260000000000005</v>
      </c>
      <c r="Q3247" s="12" t="s">
        <v>8308</v>
      </c>
      <c r="R3247" t="s">
        <v>8310</v>
      </c>
      <c r="S3247" s="15">
        <f t="shared" si="206"/>
        <v>40619.402361111112</v>
      </c>
      <c r="T3247" s="15">
        <f t="shared" si="207"/>
        <v>40680.402361111112</v>
      </c>
    </row>
    <row r="3248" spans="1:20" ht="32" x14ac:dyDescent="0.2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 s="17">
        <f t="shared" si="204"/>
        <v>120</v>
      </c>
      <c r="P3248">
        <f t="shared" si="205"/>
        <v>60</v>
      </c>
      <c r="Q3248" s="12" t="s">
        <v>8308</v>
      </c>
      <c r="R3248" t="s">
        <v>8310</v>
      </c>
      <c r="S3248" s="15">
        <f t="shared" si="206"/>
        <v>40612.695208333331</v>
      </c>
      <c r="T3248" s="15">
        <f t="shared" si="207"/>
        <v>40636.041666666664</v>
      </c>
    </row>
    <row r="3249" spans="1:20" ht="48" x14ac:dyDescent="0.2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 s="17">
        <f t="shared" si="204"/>
        <v>120</v>
      </c>
      <c r="P3249">
        <f t="shared" si="205"/>
        <v>46.88</v>
      </c>
      <c r="Q3249" s="12" t="s">
        <v>8308</v>
      </c>
      <c r="R3249" t="s">
        <v>8313</v>
      </c>
      <c r="S3249" s="15">
        <f t="shared" si="206"/>
        <v>41376.769050925926</v>
      </c>
      <c r="T3249" s="15">
        <f t="shared" si="207"/>
        <v>41395.000694444447</v>
      </c>
    </row>
    <row r="3250" spans="1:20" ht="48" x14ac:dyDescent="0.2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 s="17">
        <f t="shared" si="204"/>
        <v>120</v>
      </c>
      <c r="P3250">
        <f t="shared" si="205"/>
        <v>42.86</v>
      </c>
      <c r="Q3250" s="12" t="s">
        <v>8308</v>
      </c>
      <c r="R3250" t="s">
        <v>8313</v>
      </c>
      <c r="S3250" s="15">
        <f t="shared" si="206"/>
        <v>41657.985081018516</v>
      </c>
      <c r="T3250" s="15">
        <f t="shared" si="207"/>
        <v>41699.720833333333</v>
      </c>
    </row>
    <row r="3251" spans="1:20" ht="32" x14ac:dyDescent="0.2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 s="17">
        <f t="shared" si="204"/>
        <v>120</v>
      </c>
      <c r="P3251">
        <f t="shared" si="205"/>
        <v>48.09</v>
      </c>
      <c r="Q3251" s="12" t="s">
        <v>8308</v>
      </c>
      <c r="R3251" t="s">
        <v>8313</v>
      </c>
      <c r="S3251" s="15">
        <f t="shared" si="206"/>
        <v>41648.396192129629</v>
      </c>
      <c r="T3251" s="15">
        <f t="shared" si="207"/>
        <v>41678.396192129629</v>
      </c>
    </row>
    <row r="3252" spans="1:20" ht="48" x14ac:dyDescent="0.2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 s="17">
        <f t="shared" si="204"/>
        <v>120</v>
      </c>
      <c r="P3252">
        <f t="shared" si="205"/>
        <v>17.82</v>
      </c>
      <c r="Q3252" s="12" t="s">
        <v>8320</v>
      </c>
      <c r="R3252" t="s">
        <v>8321</v>
      </c>
      <c r="S3252" s="15">
        <f t="shared" si="206"/>
        <v>41598.420046296298</v>
      </c>
      <c r="T3252" s="15">
        <f t="shared" si="207"/>
        <v>41628.420046296298</v>
      </c>
    </row>
    <row r="3253" spans="1:20" ht="32" x14ac:dyDescent="0.2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 s="17">
        <f t="shared" si="204"/>
        <v>120</v>
      </c>
      <c r="P3253">
        <f t="shared" si="205"/>
        <v>63.38</v>
      </c>
      <c r="Q3253" s="12" t="s">
        <v>8323</v>
      </c>
      <c r="R3253" t="s">
        <v>8325</v>
      </c>
      <c r="S3253" s="15">
        <f t="shared" si="206"/>
        <v>42607.226701388892</v>
      </c>
      <c r="T3253" s="15">
        <f t="shared" si="207"/>
        <v>42637.226701388892</v>
      </c>
    </row>
    <row r="3254" spans="1:20" ht="48" x14ac:dyDescent="0.2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 s="17">
        <f t="shared" si="204"/>
        <v>120</v>
      </c>
      <c r="P3254">
        <f t="shared" si="205"/>
        <v>34.01</v>
      </c>
      <c r="Q3254" s="12" t="s">
        <v>8323</v>
      </c>
      <c r="R3254" t="s">
        <v>8325</v>
      </c>
      <c r="S3254" s="15">
        <f t="shared" si="206"/>
        <v>42578.205972222218</v>
      </c>
      <c r="T3254" s="15">
        <f t="shared" si="207"/>
        <v>42618.165972222225</v>
      </c>
    </row>
    <row r="3255" spans="1:20" ht="64" x14ac:dyDescent="0.2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 s="17">
        <f t="shared" si="204"/>
        <v>120</v>
      </c>
      <c r="P3255">
        <f t="shared" si="205"/>
        <v>41.7</v>
      </c>
      <c r="Q3255" s="12" t="s">
        <v>8323</v>
      </c>
      <c r="R3255" t="s">
        <v>8325</v>
      </c>
      <c r="S3255" s="15">
        <f t="shared" si="206"/>
        <v>42051.148888888885</v>
      </c>
      <c r="T3255" s="15">
        <f t="shared" si="207"/>
        <v>42079.107222222221</v>
      </c>
    </row>
    <row r="3256" spans="1:20" ht="48" x14ac:dyDescent="0.2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 s="17">
        <f t="shared" si="204"/>
        <v>120</v>
      </c>
      <c r="P3256">
        <f t="shared" si="205"/>
        <v>141.47</v>
      </c>
      <c r="Q3256" s="12" t="s">
        <v>8323</v>
      </c>
      <c r="R3256" t="s">
        <v>8324</v>
      </c>
      <c r="S3256" s="15">
        <f t="shared" si="206"/>
        <v>41774.599930555552</v>
      </c>
      <c r="T3256" s="15">
        <f t="shared" si="207"/>
        <v>41804.599930555552</v>
      </c>
    </row>
    <row r="3257" spans="1:20" ht="48" x14ac:dyDescent="0.2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 s="17">
        <f t="shared" si="204"/>
        <v>120</v>
      </c>
      <c r="P3257">
        <f t="shared" si="205"/>
        <v>98.84</v>
      </c>
      <c r="Q3257" s="12" t="s">
        <v>8336</v>
      </c>
      <c r="R3257" t="s">
        <v>8337</v>
      </c>
      <c r="S3257" s="15">
        <f t="shared" si="206"/>
        <v>42339.276006944448</v>
      </c>
      <c r="T3257" s="15">
        <f t="shared" si="207"/>
        <v>42388.276006944448</v>
      </c>
    </row>
    <row r="3258" spans="1:20" ht="48" x14ac:dyDescent="0.2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 s="17">
        <f t="shared" si="204"/>
        <v>120</v>
      </c>
      <c r="P3258">
        <f t="shared" si="205"/>
        <v>38.79</v>
      </c>
      <c r="Q3258" s="12" t="s">
        <v>8323</v>
      </c>
      <c r="R3258" t="s">
        <v>8344</v>
      </c>
      <c r="S3258" s="15">
        <f t="shared" si="206"/>
        <v>40987.890740740739</v>
      </c>
      <c r="T3258" s="15">
        <f t="shared" si="207"/>
        <v>41017.890740740739</v>
      </c>
    </row>
    <row r="3259" spans="1:20" ht="48" x14ac:dyDescent="0.2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 s="17">
        <f t="shared" si="204"/>
        <v>120</v>
      </c>
      <c r="P3259">
        <f t="shared" si="205"/>
        <v>7.5</v>
      </c>
      <c r="Q3259" s="12" t="s">
        <v>8336</v>
      </c>
      <c r="R3259" t="s">
        <v>8337</v>
      </c>
      <c r="S3259" s="15">
        <f t="shared" si="206"/>
        <v>42252.788900462961</v>
      </c>
      <c r="T3259" s="15">
        <f t="shared" si="207"/>
        <v>42282.788900462961</v>
      </c>
    </row>
    <row r="3260" spans="1:20" ht="48" x14ac:dyDescent="0.2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 s="17">
        <f t="shared" si="204"/>
        <v>120</v>
      </c>
      <c r="P3260">
        <f t="shared" si="205"/>
        <v>223.1</v>
      </c>
      <c r="Q3260" s="12" t="s">
        <v>8317</v>
      </c>
      <c r="R3260" t="s">
        <v>8347</v>
      </c>
      <c r="S3260" s="15">
        <f t="shared" si="206"/>
        <v>42048.813877314817</v>
      </c>
      <c r="T3260" s="15">
        <f t="shared" si="207"/>
        <v>42093.772210648152</v>
      </c>
    </row>
    <row r="3261" spans="1:20" ht="32" x14ac:dyDescent="0.2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 s="17">
        <f t="shared" si="204"/>
        <v>120</v>
      </c>
      <c r="P3261">
        <f t="shared" si="205"/>
        <v>118.45</v>
      </c>
      <c r="Q3261" s="12" t="s">
        <v>8317</v>
      </c>
      <c r="R3261" t="s">
        <v>8347</v>
      </c>
      <c r="S3261" s="15">
        <f t="shared" si="206"/>
        <v>41975.329317129625</v>
      </c>
      <c r="T3261" s="15">
        <f t="shared" si="207"/>
        <v>42013.041666666672</v>
      </c>
    </row>
    <row r="3262" spans="1:20" ht="16" x14ac:dyDescent="0.2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 s="17">
        <f t="shared" si="204"/>
        <v>120</v>
      </c>
      <c r="P3262">
        <f t="shared" si="205"/>
        <v>80.989999999999995</v>
      </c>
      <c r="Q3262" s="12" t="s">
        <v>8317</v>
      </c>
      <c r="R3262" t="s">
        <v>8347</v>
      </c>
      <c r="S3262" s="15">
        <f t="shared" si="206"/>
        <v>41575.527349537035</v>
      </c>
      <c r="T3262" s="15">
        <f t="shared" si="207"/>
        <v>41610.957638888889</v>
      </c>
    </row>
    <row r="3263" spans="1:20" ht="32" x14ac:dyDescent="0.2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 s="17">
        <f t="shared" si="204"/>
        <v>120</v>
      </c>
      <c r="P3263">
        <f t="shared" si="205"/>
        <v>48.55</v>
      </c>
      <c r="Q3263" s="12" t="s">
        <v>8323</v>
      </c>
      <c r="R3263" t="s">
        <v>8327</v>
      </c>
      <c r="S3263" s="15">
        <f t="shared" si="206"/>
        <v>41453.076319444444</v>
      </c>
      <c r="T3263" s="15">
        <f t="shared" si="207"/>
        <v>41488.076319444444</v>
      </c>
    </row>
    <row r="3264" spans="1:20" ht="48" x14ac:dyDescent="0.2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 s="17">
        <f t="shared" si="204"/>
        <v>120</v>
      </c>
      <c r="P3264">
        <f t="shared" si="205"/>
        <v>88.15</v>
      </c>
      <c r="Q3264" s="12" t="s">
        <v>8323</v>
      </c>
      <c r="R3264" t="s">
        <v>8327</v>
      </c>
      <c r="S3264" s="15">
        <f t="shared" si="206"/>
        <v>40555.322662037033</v>
      </c>
      <c r="T3264" s="15">
        <f t="shared" si="207"/>
        <v>40603.833333333336</v>
      </c>
    </row>
    <row r="3265" spans="1:20" ht="32" x14ac:dyDescent="0.2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 s="17">
        <f t="shared" si="204"/>
        <v>120</v>
      </c>
      <c r="P3265">
        <f t="shared" si="205"/>
        <v>22.5</v>
      </c>
      <c r="Q3265" s="12" t="s">
        <v>8323</v>
      </c>
      <c r="R3265" t="s">
        <v>8324</v>
      </c>
      <c r="S3265" s="15">
        <f t="shared" si="206"/>
        <v>41153.066400462965</v>
      </c>
      <c r="T3265" s="15">
        <f t="shared" si="207"/>
        <v>41167.066400462965</v>
      </c>
    </row>
    <row r="3266" spans="1:20" ht="48" x14ac:dyDescent="0.2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 s="17">
        <f t="shared" si="204"/>
        <v>120</v>
      </c>
      <c r="P3266">
        <f t="shared" si="205"/>
        <v>35.92</v>
      </c>
      <c r="Q3266" s="12" t="s">
        <v>8331</v>
      </c>
      <c r="R3266" t="s">
        <v>8349</v>
      </c>
      <c r="S3266" s="15">
        <f t="shared" si="206"/>
        <v>42768.833645833336</v>
      </c>
      <c r="T3266" s="15">
        <f t="shared" si="207"/>
        <v>42780.833645833336</v>
      </c>
    </row>
    <row r="3267" spans="1:20" ht="32" x14ac:dyDescent="0.2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 s="17">
        <f t="shared" si="204"/>
        <v>120</v>
      </c>
      <c r="P3267">
        <f t="shared" si="205"/>
        <v>48.13</v>
      </c>
      <c r="Q3267" s="12" t="s">
        <v>8331</v>
      </c>
      <c r="R3267" t="s">
        <v>8349</v>
      </c>
      <c r="S3267" s="15">
        <f t="shared" si="206"/>
        <v>42197.771990740745</v>
      </c>
      <c r="T3267" s="15">
        <f t="shared" si="207"/>
        <v>42227.771990740745</v>
      </c>
    </row>
    <row r="3268" spans="1:20" ht="48" x14ac:dyDescent="0.2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 s="17">
        <f t="shared" si="204"/>
        <v>120</v>
      </c>
      <c r="P3268">
        <f t="shared" si="205"/>
        <v>30.2</v>
      </c>
      <c r="Q3268" s="12" t="s">
        <v>8331</v>
      </c>
      <c r="R3268" t="s">
        <v>8349</v>
      </c>
      <c r="S3268" s="15">
        <f t="shared" si="206"/>
        <v>41663.500659722224</v>
      </c>
      <c r="T3268" s="15">
        <f t="shared" si="207"/>
        <v>41693.500659722224</v>
      </c>
    </row>
    <row r="3269" spans="1:20" ht="48" x14ac:dyDescent="0.2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 s="17">
        <f t="shared" si="204"/>
        <v>120</v>
      </c>
      <c r="P3269">
        <f t="shared" si="205"/>
        <v>50.93</v>
      </c>
      <c r="Q3269" s="12" t="s">
        <v>8323</v>
      </c>
      <c r="R3269" t="s">
        <v>8324</v>
      </c>
      <c r="S3269" s="15">
        <f t="shared" si="206"/>
        <v>41792.667361111111</v>
      </c>
      <c r="T3269" s="15">
        <f t="shared" si="207"/>
        <v>41813.667361111111</v>
      </c>
    </row>
    <row r="3270" spans="1:20" ht="48" x14ac:dyDescent="0.2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 s="17">
        <f t="shared" si="204"/>
        <v>120</v>
      </c>
      <c r="P3270">
        <f t="shared" si="205"/>
        <v>49.19</v>
      </c>
      <c r="Q3270" s="12" t="s">
        <v>8323</v>
      </c>
      <c r="R3270" t="s">
        <v>8352</v>
      </c>
      <c r="S3270" s="15">
        <f t="shared" si="206"/>
        <v>40973.773182870369</v>
      </c>
      <c r="T3270" s="15">
        <f t="shared" si="207"/>
        <v>41003.731516203705</v>
      </c>
    </row>
    <row r="3271" spans="1:20" ht="64" x14ac:dyDescent="0.2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 s="17">
        <f t="shared" si="204"/>
        <v>120</v>
      </c>
      <c r="P3271">
        <f t="shared" si="205"/>
        <v>64.16</v>
      </c>
      <c r="Q3271" s="12" t="s">
        <v>8315</v>
      </c>
      <c r="R3271" t="s">
        <v>8355</v>
      </c>
      <c r="S3271" s="15">
        <f t="shared" si="206"/>
        <v>42255.333252314813</v>
      </c>
      <c r="T3271" s="15">
        <f t="shared" si="207"/>
        <v>42285.333252314813</v>
      </c>
    </row>
    <row r="3272" spans="1:20" ht="48" x14ac:dyDescent="0.2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 s="17">
        <f t="shared" si="204"/>
        <v>120</v>
      </c>
      <c r="P3272">
        <f t="shared" si="205"/>
        <v>92.39</v>
      </c>
      <c r="Q3272" s="12" t="s">
        <v>8315</v>
      </c>
      <c r="R3272" t="s">
        <v>8355</v>
      </c>
      <c r="S3272" s="15">
        <f t="shared" si="206"/>
        <v>41934.914918981485</v>
      </c>
      <c r="T3272" s="15">
        <f t="shared" si="207"/>
        <v>41979.956585648149</v>
      </c>
    </row>
    <row r="3273" spans="1:20" ht="48" x14ac:dyDescent="0.2">
      <c r="A3273">
        <v>3889</v>
      </c>
      <c r="B3273" s="3" t="s">
        <v>3886</v>
      </c>
      <c r="C3273" s="3" t="s">
        <v>7997</v>
      </c>
      <c r="D3273" s="6">
        <v>8000</v>
      </c>
      <c r="E3273" s="8">
        <v>118</v>
      </c>
      <c r="F3273" t="s">
        <v>8220</v>
      </c>
      <c r="G3273" t="s">
        <v>8223</v>
      </c>
      <c r="H3273" t="s">
        <v>8245</v>
      </c>
      <c r="I3273">
        <v>1420413960</v>
      </c>
      <c r="J3273">
        <v>1417651630</v>
      </c>
      <c r="K3273" t="b">
        <v>0</v>
      </c>
      <c r="L3273">
        <v>9</v>
      </c>
      <c r="M3273" t="b">
        <v>0</v>
      </c>
      <c r="N3273" t="s">
        <v>8269</v>
      </c>
      <c r="O3273" s="17">
        <f t="shared" si="204"/>
        <v>1</v>
      </c>
      <c r="P3273">
        <f t="shared" si="205"/>
        <v>13.11</v>
      </c>
      <c r="Q3273" s="12" t="s">
        <v>8315</v>
      </c>
      <c r="R3273" t="s">
        <v>8316</v>
      </c>
      <c r="S3273" s="15">
        <f t="shared" si="206"/>
        <v>41977.004976851851</v>
      </c>
      <c r="T3273" s="15">
        <f t="shared" si="207"/>
        <v>42008.976388888885</v>
      </c>
    </row>
    <row r="3274" spans="1:20" ht="48" x14ac:dyDescent="0.2">
      <c r="A3274">
        <v>2850</v>
      </c>
      <c r="B3274" s="3" t="s">
        <v>2850</v>
      </c>
      <c r="C3274" s="3" t="s">
        <v>6960</v>
      </c>
      <c r="D3274" s="6">
        <v>8000</v>
      </c>
      <c r="E3274" s="8">
        <v>311</v>
      </c>
      <c r="F3274" t="s">
        <v>8220</v>
      </c>
      <c r="G3274" t="s">
        <v>8223</v>
      </c>
      <c r="H3274" t="s">
        <v>8245</v>
      </c>
      <c r="I3274">
        <v>1409962211</v>
      </c>
      <c r="J3274">
        <v>1407370211</v>
      </c>
      <c r="K3274" t="b">
        <v>0</v>
      </c>
      <c r="L3274">
        <v>13</v>
      </c>
      <c r="M3274" t="b">
        <v>0</v>
      </c>
      <c r="N3274" t="s">
        <v>8269</v>
      </c>
      <c r="O3274" s="17">
        <f t="shared" si="204"/>
        <v>4</v>
      </c>
      <c r="P3274">
        <f t="shared" si="205"/>
        <v>23.92</v>
      </c>
      <c r="Q3274" s="12" t="s">
        <v>8315</v>
      </c>
      <c r="R3274" t="s">
        <v>8316</v>
      </c>
      <c r="S3274" s="15">
        <f t="shared" si="206"/>
        <v>41858.007071759261</v>
      </c>
      <c r="T3274" s="15">
        <f t="shared" si="207"/>
        <v>41888.007071759261</v>
      </c>
    </row>
    <row r="3275" spans="1:20" ht="48" x14ac:dyDescent="0.2">
      <c r="A3275">
        <v>4040</v>
      </c>
      <c r="B3275" s="3" t="s">
        <v>4036</v>
      </c>
      <c r="C3275" s="3" t="s">
        <v>8144</v>
      </c>
      <c r="D3275" s="6">
        <v>8000</v>
      </c>
      <c r="E3275" s="8">
        <v>2500</v>
      </c>
      <c r="F3275" t="s">
        <v>8220</v>
      </c>
      <c r="G3275" t="s">
        <v>8223</v>
      </c>
      <c r="H3275" t="s">
        <v>8245</v>
      </c>
      <c r="I3275">
        <v>1437188400</v>
      </c>
      <c r="J3275">
        <v>1432100004</v>
      </c>
      <c r="K3275" t="b">
        <v>0</v>
      </c>
      <c r="L3275">
        <v>2</v>
      </c>
      <c r="M3275" t="b">
        <v>0</v>
      </c>
      <c r="N3275" t="s">
        <v>8269</v>
      </c>
      <c r="O3275" s="17">
        <f t="shared" si="204"/>
        <v>31</v>
      </c>
      <c r="P3275">
        <f t="shared" si="205"/>
        <v>1250</v>
      </c>
      <c r="Q3275" s="12" t="s">
        <v>8315</v>
      </c>
      <c r="R3275" t="s">
        <v>8316</v>
      </c>
      <c r="S3275" s="15">
        <f t="shared" si="206"/>
        <v>42144.231527777782</v>
      </c>
      <c r="T3275" s="15">
        <f t="shared" si="207"/>
        <v>42203.125</v>
      </c>
    </row>
    <row r="3276" spans="1:20" ht="48" x14ac:dyDescent="0.2">
      <c r="A3276">
        <v>3911</v>
      </c>
      <c r="B3276" s="3" t="s">
        <v>3908</v>
      </c>
      <c r="C3276" s="3" t="s">
        <v>8019</v>
      </c>
      <c r="D3276" s="6">
        <v>8000</v>
      </c>
      <c r="E3276" s="8">
        <v>2993</v>
      </c>
      <c r="F3276" t="s">
        <v>8220</v>
      </c>
      <c r="G3276" t="s">
        <v>8223</v>
      </c>
      <c r="H3276" t="s">
        <v>8245</v>
      </c>
      <c r="I3276">
        <v>1417033777</v>
      </c>
      <c r="J3276">
        <v>1414438177</v>
      </c>
      <c r="K3276" t="b">
        <v>0</v>
      </c>
      <c r="L3276">
        <v>36</v>
      </c>
      <c r="M3276" t="b">
        <v>0</v>
      </c>
      <c r="N3276" t="s">
        <v>8269</v>
      </c>
      <c r="O3276" s="17">
        <f t="shared" si="204"/>
        <v>37</v>
      </c>
      <c r="P3276">
        <f t="shared" si="205"/>
        <v>83.14</v>
      </c>
      <c r="Q3276" s="12" t="s">
        <v>8315</v>
      </c>
      <c r="R3276" t="s">
        <v>8316</v>
      </c>
      <c r="S3276" s="15">
        <f t="shared" si="206"/>
        <v>41939.8122337963</v>
      </c>
      <c r="T3276" s="15">
        <f t="shared" si="207"/>
        <v>41969.853900462964</v>
      </c>
    </row>
    <row r="3277" spans="1:20" ht="48" x14ac:dyDescent="0.2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 s="17">
        <f t="shared" si="204"/>
        <v>120</v>
      </c>
      <c r="P3277">
        <f t="shared" si="205"/>
        <v>108.24</v>
      </c>
      <c r="Q3277" s="12" t="s">
        <v>8315</v>
      </c>
      <c r="R3277" t="s">
        <v>8355</v>
      </c>
      <c r="S3277" s="15">
        <f t="shared" si="206"/>
        <v>41888.674826388888</v>
      </c>
      <c r="T3277" s="15">
        <f t="shared" si="207"/>
        <v>41918.674826388888</v>
      </c>
    </row>
    <row r="3278" spans="1:20" ht="48" x14ac:dyDescent="0.2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 s="17">
        <f t="shared" si="204"/>
        <v>120</v>
      </c>
      <c r="P3278">
        <f t="shared" si="205"/>
        <v>233.9</v>
      </c>
      <c r="Q3278" s="12" t="s">
        <v>8315</v>
      </c>
      <c r="R3278" t="s">
        <v>8355</v>
      </c>
      <c r="S3278" s="15">
        <f t="shared" si="206"/>
        <v>41939.569907407407</v>
      </c>
      <c r="T3278" s="15">
        <f t="shared" si="207"/>
        <v>41969.611574074079</v>
      </c>
    </row>
    <row r="3279" spans="1:20" ht="48" x14ac:dyDescent="0.2">
      <c r="A3279">
        <v>2975</v>
      </c>
      <c r="B3279" s="3" t="s">
        <v>2975</v>
      </c>
      <c r="C3279" s="3" t="s">
        <v>7085</v>
      </c>
      <c r="D3279" s="6">
        <v>8000</v>
      </c>
      <c r="E3279" s="8">
        <v>8010</v>
      </c>
      <c r="F3279" t="s">
        <v>8218</v>
      </c>
      <c r="G3279" t="s">
        <v>8223</v>
      </c>
      <c r="H3279" t="s">
        <v>8245</v>
      </c>
      <c r="I3279">
        <v>1417057200</v>
      </c>
      <c r="J3279">
        <v>1414599886</v>
      </c>
      <c r="K3279" t="b">
        <v>0</v>
      </c>
      <c r="L3279">
        <v>113</v>
      </c>
      <c r="M3279" t="b">
        <v>1</v>
      </c>
      <c r="N3279" t="s">
        <v>8269</v>
      </c>
      <c r="O3279" s="17">
        <f t="shared" si="204"/>
        <v>100</v>
      </c>
      <c r="P3279">
        <f t="shared" si="205"/>
        <v>70.88</v>
      </c>
      <c r="Q3279" s="12" t="s">
        <v>8315</v>
      </c>
      <c r="R3279" t="s">
        <v>8316</v>
      </c>
      <c r="S3279" s="15">
        <f t="shared" si="206"/>
        <v>41941.683865740742</v>
      </c>
      <c r="T3279" s="15">
        <f t="shared" si="207"/>
        <v>41970.125</v>
      </c>
    </row>
    <row r="3280" spans="1:20" ht="48" x14ac:dyDescent="0.2">
      <c r="A3280">
        <v>3376</v>
      </c>
      <c r="B3280" s="3" t="s">
        <v>3375</v>
      </c>
      <c r="C3280" s="3" t="s">
        <v>7486</v>
      </c>
      <c r="D3280" s="6">
        <v>8000</v>
      </c>
      <c r="E3280" s="8">
        <v>8001</v>
      </c>
      <c r="F3280" t="s">
        <v>8218</v>
      </c>
      <c r="G3280" t="s">
        <v>8223</v>
      </c>
      <c r="H3280" t="s">
        <v>8245</v>
      </c>
      <c r="I3280">
        <v>1429976994</v>
      </c>
      <c r="J3280">
        <v>1424796594</v>
      </c>
      <c r="K3280" t="b">
        <v>0</v>
      </c>
      <c r="L3280">
        <v>19</v>
      </c>
      <c r="M3280" t="b">
        <v>1</v>
      </c>
      <c r="N3280" t="s">
        <v>8269</v>
      </c>
      <c r="O3280" s="17">
        <f t="shared" si="204"/>
        <v>100</v>
      </c>
      <c r="P3280">
        <f t="shared" si="205"/>
        <v>421.11</v>
      </c>
      <c r="Q3280" s="12" t="s">
        <v>8315</v>
      </c>
      <c r="R3280" t="s">
        <v>8316</v>
      </c>
      <c r="S3280" s="15">
        <f t="shared" si="206"/>
        <v>42059.701319444444</v>
      </c>
      <c r="T3280" s="15">
        <f t="shared" si="207"/>
        <v>42119.659652777773</v>
      </c>
    </row>
    <row r="3281" spans="1:20" ht="48" x14ac:dyDescent="0.2">
      <c r="A3281">
        <v>3326</v>
      </c>
      <c r="B3281" s="3" t="s">
        <v>3326</v>
      </c>
      <c r="C3281" s="3" t="s">
        <v>7436</v>
      </c>
      <c r="D3281" s="6">
        <v>8000</v>
      </c>
      <c r="E3281" s="8">
        <v>8110</v>
      </c>
      <c r="F3281" t="s">
        <v>8218</v>
      </c>
      <c r="G3281" t="s">
        <v>8223</v>
      </c>
      <c r="H3281" t="s">
        <v>8245</v>
      </c>
      <c r="I3281">
        <v>1425830905</v>
      </c>
      <c r="J3281">
        <v>1423242505</v>
      </c>
      <c r="K3281" t="b">
        <v>0</v>
      </c>
      <c r="L3281">
        <v>57</v>
      </c>
      <c r="M3281" t="b">
        <v>1</v>
      </c>
      <c r="N3281" t="s">
        <v>8269</v>
      </c>
      <c r="O3281" s="17">
        <f t="shared" si="204"/>
        <v>101</v>
      </c>
      <c r="P3281">
        <f t="shared" si="205"/>
        <v>142.28</v>
      </c>
      <c r="Q3281" s="12" t="s">
        <v>8315</v>
      </c>
      <c r="R3281" t="s">
        <v>8316</v>
      </c>
      <c r="S3281" s="15">
        <f t="shared" si="206"/>
        <v>42041.714178240742</v>
      </c>
      <c r="T3281" s="15">
        <f t="shared" si="207"/>
        <v>42071.67251157407</v>
      </c>
    </row>
    <row r="3282" spans="1:20" ht="48" x14ac:dyDescent="0.2">
      <c r="A3282">
        <v>3377</v>
      </c>
      <c r="B3282" s="3" t="s">
        <v>3376</v>
      </c>
      <c r="C3282" s="3" t="s">
        <v>7487</v>
      </c>
      <c r="D3282" s="6">
        <v>8000</v>
      </c>
      <c r="E3282" s="8">
        <v>8084</v>
      </c>
      <c r="F3282" t="s">
        <v>8218</v>
      </c>
      <c r="G3282" t="s">
        <v>8224</v>
      </c>
      <c r="H3282" t="s">
        <v>8246</v>
      </c>
      <c r="I3282">
        <v>1426870560</v>
      </c>
      <c r="J3282">
        <v>1424280899</v>
      </c>
      <c r="K3282" t="b">
        <v>0</v>
      </c>
      <c r="L3282">
        <v>77</v>
      </c>
      <c r="M3282" t="b">
        <v>1</v>
      </c>
      <c r="N3282" t="s">
        <v>8269</v>
      </c>
      <c r="O3282" s="17">
        <f t="shared" si="204"/>
        <v>101</v>
      </c>
      <c r="P3282">
        <f t="shared" si="205"/>
        <v>104.99</v>
      </c>
      <c r="Q3282" s="12" t="s">
        <v>8315</v>
      </c>
      <c r="R3282" t="s">
        <v>8316</v>
      </c>
      <c r="S3282" s="15">
        <f t="shared" si="206"/>
        <v>42053.732627314821</v>
      </c>
      <c r="T3282" s="15">
        <f t="shared" si="207"/>
        <v>42083.705555555556</v>
      </c>
    </row>
    <row r="3283" spans="1:20" ht="48" x14ac:dyDescent="0.2">
      <c r="A3283">
        <v>3662</v>
      </c>
      <c r="B3283" s="3" t="s">
        <v>3659</v>
      </c>
      <c r="C3283" s="3" t="s">
        <v>7772</v>
      </c>
      <c r="D3283" s="6">
        <v>8000</v>
      </c>
      <c r="E3283" s="8">
        <v>8114</v>
      </c>
      <c r="F3283" t="s">
        <v>8218</v>
      </c>
      <c r="G3283" t="s">
        <v>8228</v>
      </c>
      <c r="H3283" t="s">
        <v>8250</v>
      </c>
      <c r="I3283">
        <v>1427775414</v>
      </c>
      <c r="J3283">
        <v>1425187014</v>
      </c>
      <c r="K3283" t="b">
        <v>0</v>
      </c>
      <c r="L3283">
        <v>40</v>
      </c>
      <c r="M3283" t="b">
        <v>1</v>
      </c>
      <c r="N3283" t="s">
        <v>8269</v>
      </c>
      <c r="O3283" s="17">
        <f t="shared" si="204"/>
        <v>101</v>
      </c>
      <c r="P3283">
        <f t="shared" si="205"/>
        <v>202.85</v>
      </c>
      <c r="Q3283" s="12" t="s">
        <v>8315</v>
      </c>
      <c r="R3283" t="s">
        <v>8316</v>
      </c>
      <c r="S3283" s="15">
        <f t="shared" si="206"/>
        <v>42064.220069444447</v>
      </c>
      <c r="T3283" s="15">
        <f t="shared" si="207"/>
        <v>42094.178402777776</v>
      </c>
    </row>
    <row r="3284" spans="1:20" ht="48" x14ac:dyDescent="0.2">
      <c r="A3284">
        <v>3269</v>
      </c>
      <c r="B3284" s="3" t="s">
        <v>3269</v>
      </c>
      <c r="C3284" s="3" t="s">
        <v>7379</v>
      </c>
      <c r="D3284" s="6">
        <v>8000</v>
      </c>
      <c r="E3284" s="8">
        <v>8120</v>
      </c>
      <c r="F3284" t="s">
        <v>8218</v>
      </c>
      <c r="G3284" t="s">
        <v>8224</v>
      </c>
      <c r="H3284" t="s">
        <v>8246</v>
      </c>
      <c r="I3284">
        <v>1434452400</v>
      </c>
      <c r="J3284">
        <v>1431509397</v>
      </c>
      <c r="K3284" t="b">
        <v>1</v>
      </c>
      <c r="L3284">
        <v>70</v>
      </c>
      <c r="M3284" t="b">
        <v>1</v>
      </c>
      <c r="N3284" t="s">
        <v>8269</v>
      </c>
      <c r="O3284" s="17">
        <f t="shared" si="204"/>
        <v>102</v>
      </c>
      <c r="P3284">
        <f t="shared" si="205"/>
        <v>116</v>
      </c>
      <c r="Q3284" s="12" t="s">
        <v>8315</v>
      </c>
      <c r="R3284" t="s">
        <v>8316</v>
      </c>
      <c r="S3284" s="15">
        <f t="shared" si="206"/>
        <v>42137.395798611105</v>
      </c>
      <c r="T3284" s="15">
        <f t="shared" si="207"/>
        <v>42171.458333333328</v>
      </c>
    </row>
    <row r="3285" spans="1:20" ht="48" x14ac:dyDescent="0.2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 s="17">
        <f t="shared" si="204"/>
        <v>120</v>
      </c>
      <c r="P3285">
        <f t="shared" si="205"/>
        <v>111.11</v>
      </c>
      <c r="Q3285" s="12" t="s">
        <v>8315</v>
      </c>
      <c r="R3285" t="s">
        <v>8357</v>
      </c>
      <c r="S3285" s="15">
        <f t="shared" si="206"/>
        <v>41808.881215277775</v>
      </c>
      <c r="T3285" s="15">
        <f t="shared" si="207"/>
        <v>41846.207638888889</v>
      </c>
    </row>
    <row r="3286" spans="1:20" ht="48" x14ac:dyDescent="0.2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 s="17">
        <f t="shared" ref="O3286:O3349" si="208">ROUND(E3286/D3286*100,0)</f>
        <v>120</v>
      </c>
      <c r="P3286">
        <f t="shared" ref="P3286:P3349" si="209">IFERROR(ROUND(E3286/L3286, 2), 0)</f>
        <v>100</v>
      </c>
      <c r="Q3286" s="12" t="s">
        <v>8315</v>
      </c>
      <c r="R3286" t="s">
        <v>8357</v>
      </c>
      <c r="S3286" s="15">
        <f t="shared" ref="S3286:S3349" si="210">(((J3286/60/60/24)+DATE(1970,1,1)))</f>
        <v>42166.219733796301</v>
      </c>
      <c r="T3286" s="15">
        <f t="shared" ref="T3286:T3349" si="211">(((I3286/60/60/24)+DATE(1970,1,1)))</f>
        <v>42198.837499999994</v>
      </c>
    </row>
    <row r="3287" spans="1:20" ht="48" x14ac:dyDescent="0.2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 s="17">
        <f t="shared" si="208"/>
        <v>121</v>
      </c>
      <c r="P3287">
        <f t="shared" si="209"/>
        <v>80.33</v>
      </c>
      <c r="Q3287" s="12" t="s">
        <v>8308</v>
      </c>
      <c r="R3287" t="s">
        <v>8309</v>
      </c>
      <c r="S3287" s="15">
        <f t="shared" si="210"/>
        <v>42572.778495370367</v>
      </c>
      <c r="T3287" s="15">
        <f t="shared" si="211"/>
        <v>42604.125</v>
      </c>
    </row>
    <row r="3288" spans="1:20" ht="48" x14ac:dyDescent="0.2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 s="17">
        <f t="shared" si="208"/>
        <v>121</v>
      </c>
      <c r="P3288">
        <f t="shared" si="209"/>
        <v>83.95</v>
      </c>
      <c r="Q3288" s="12" t="s">
        <v>8308</v>
      </c>
      <c r="R3288" t="s">
        <v>8313</v>
      </c>
      <c r="S3288" s="15">
        <f t="shared" si="210"/>
        <v>39950.163344907407</v>
      </c>
      <c r="T3288" s="15">
        <f t="shared" si="211"/>
        <v>40035.80972222222</v>
      </c>
    </row>
    <row r="3289" spans="1:20" ht="48" x14ac:dyDescent="0.2">
      <c r="A3289">
        <v>2797</v>
      </c>
      <c r="B3289" s="3" t="s">
        <v>2797</v>
      </c>
      <c r="C3289" s="3" t="s">
        <v>6907</v>
      </c>
      <c r="D3289" s="6">
        <v>8000</v>
      </c>
      <c r="E3289" s="8">
        <v>8211.61</v>
      </c>
      <c r="F3289" t="s">
        <v>8218</v>
      </c>
      <c r="G3289" t="s">
        <v>8224</v>
      </c>
      <c r="H3289" t="s">
        <v>8246</v>
      </c>
      <c r="I3289">
        <v>1404858840</v>
      </c>
      <c r="J3289">
        <v>1402266840</v>
      </c>
      <c r="K3289" t="b">
        <v>0</v>
      </c>
      <c r="L3289">
        <v>94</v>
      </c>
      <c r="M3289" t="b">
        <v>1</v>
      </c>
      <c r="N3289" t="s">
        <v>8269</v>
      </c>
      <c r="O3289" s="17">
        <f t="shared" si="208"/>
        <v>103</v>
      </c>
      <c r="P3289">
        <f t="shared" si="209"/>
        <v>87.36</v>
      </c>
      <c r="Q3289" s="12" t="s">
        <v>8315</v>
      </c>
      <c r="R3289" t="s">
        <v>8316</v>
      </c>
      <c r="S3289" s="15">
        <f t="shared" si="210"/>
        <v>41798.94027777778</v>
      </c>
      <c r="T3289" s="15">
        <f t="shared" si="211"/>
        <v>41828.94027777778</v>
      </c>
    </row>
    <row r="3290" spans="1:20" ht="32" x14ac:dyDescent="0.2">
      <c r="A3290">
        <v>3169</v>
      </c>
      <c r="B3290" s="3" t="s">
        <v>3169</v>
      </c>
      <c r="C3290" s="3" t="s">
        <v>7279</v>
      </c>
      <c r="D3290" s="6">
        <v>8000</v>
      </c>
      <c r="E3290" s="8">
        <v>8241</v>
      </c>
      <c r="F3290" t="s">
        <v>8218</v>
      </c>
      <c r="G3290" t="s">
        <v>8223</v>
      </c>
      <c r="H3290" t="s">
        <v>8245</v>
      </c>
      <c r="I3290">
        <v>1386910740</v>
      </c>
      <c r="J3290">
        <v>1384364561</v>
      </c>
      <c r="K3290" t="b">
        <v>1</v>
      </c>
      <c r="L3290">
        <v>82</v>
      </c>
      <c r="M3290" t="b">
        <v>1</v>
      </c>
      <c r="N3290" t="s">
        <v>8269</v>
      </c>
      <c r="O3290" s="17">
        <f t="shared" si="208"/>
        <v>103</v>
      </c>
      <c r="P3290">
        <f t="shared" si="209"/>
        <v>100.5</v>
      </c>
      <c r="Q3290" s="12" t="s">
        <v>8315</v>
      </c>
      <c r="R3290" t="s">
        <v>8316</v>
      </c>
      <c r="S3290" s="15">
        <f t="shared" si="210"/>
        <v>41591.737974537034</v>
      </c>
      <c r="T3290" s="15">
        <f t="shared" si="211"/>
        <v>41621.207638888889</v>
      </c>
    </row>
    <row r="3291" spans="1:20" ht="16" x14ac:dyDescent="0.2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 s="17">
        <f t="shared" si="208"/>
        <v>121</v>
      </c>
      <c r="P3291">
        <f t="shared" si="209"/>
        <v>38.46</v>
      </c>
      <c r="Q3291" s="12" t="s">
        <v>8320</v>
      </c>
      <c r="R3291" t="s">
        <v>8340</v>
      </c>
      <c r="S3291" s="15">
        <f t="shared" si="210"/>
        <v>40939.979618055557</v>
      </c>
      <c r="T3291" s="15">
        <f t="shared" si="211"/>
        <v>40969.979618055557</v>
      </c>
    </row>
    <row r="3292" spans="1:20" ht="48" x14ac:dyDescent="0.2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 s="17">
        <f t="shared" si="208"/>
        <v>121</v>
      </c>
      <c r="P3292">
        <f t="shared" si="209"/>
        <v>163.78</v>
      </c>
      <c r="Q3292" s="12" t="s">
        <v>8323</v>
      </c>
      <c r="R3292" t="s">
        <v>8324</v>
      </c>
      <c r="S3292" s="15">
        <f t="shared" si="210"/>
        <v>41003.60665509259</v>
      </c>
      <c r="T3292" s="15">
        <f t="shared" si="211"/>
        <v>41057.165972222225</v>
      </c>
    </row>
    <row r="3293" spans="1:20" ht="48" x14ac:dyDescent="0.2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 s="17">
        <f t="shared" si="208"/>
        <v>121</v>
      </c>
      <c r="P3293">
        <f t="shared" si="209"/>
        <v>79.53</v>
      </c>
      <c r="Q3293" s="12" t="s">
        <v>8323</v>
      </c>
      <c r="R3293" t="s">
        <v>8324</v>
      </c>
      <c r="S3293" s="15">
        <f t="shared" si="210"/>
        <v>42094.236481481479</v>
      </c>
      <c r="T3293" s="15">
        <f t="shared" si="211"/>
        <v>42115.236481481479</v>
      </c>
    </row>
    <row r="3294" spans="1:20" ht="32" x14ac:dyDescent="0.2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 s="17">
        <f t="shared" si="208"/>
        <v>121</v>
      </c>
      <c r="P3294">
        <f t="shared" si="209"/>
        <v>48.24</v>
      </c>
      <c r="Q3294" s="12" t="s">
        <v>8323</v>
      </c>
      <c r="R3294" t="s">
        <v>8327</v>
      </c>
      <c r="S3294" s="15">
        <f t="shared" si="210"/>
        <v>41037.892465277779</v>
      </c>
      <c r="T3294" s="15">
        <f t="shared" si="211"/>
        <v>41051.145833333336</v>
      </c>
    </row>
    <row r="3295" spans="1:20" ht="48" x14ac:dyDescent="0.2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 s="17">
        <f t="shared" si="208"/>
        <v>121</v>
      </c>
      <c r="P3295">
        <f t="shared" si="209"/>
        <v>55.81</v>
      </c>
      <c r="Q3295" s="12" t="s">
        <v>8317</v>
      </c>
      <c r="R3295" t="s">
        <v>8347</v>
      </c>
      <c r="S3295" s="15">
        <f t="shared" si="210"/>
        <v>41387.171805555554</v>
      </c>
      <c r="T3295" s="15">
        <f t="shared" si="211"/>
        <v>41417.171805555554</v>
      </c>
    </row>
    <row r="3296" spans="1:20" ht="48" x14ac:dyDescent="0.2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 s="17">
        <f t="shared" si="208"/>
        <v>121</v>
      </c>
      <c r="P3296">
        <f t="shared" si="209"/>
        <v>58.6</v>
      </c>
      <c r="Q3296" s="12" t="s">
        <v>8323</v>
      </c>
      <c r="R3296" t="s">
        <v>8327</v>
      </c>
      <c r="S3296" s="15">
        <f t="shared" si="210"/>
        <v>40939.02002314815</v>
      </c>
      <c r="T3296" s="15">
        <f t="shared" si="211"/>
        <v>40973.125</v>
      </c>
    </row>
    <row r="3297" spans="1:20" ht="48" x14ac:dyDescent="0.2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 s="17">
        <f t="shared" si="208"/>
        <v>121</v>
      </c>
      <c r="P3297">
        <f t="shared" si="209"/>
        <v>46.09</v>
      </c>
      <c r="Q3297" s="12" t="s">
        <v>8323</v>
      </c>
      <c r="R3297" t="s">
        <v>8324</v>
      </c>
      <c r="S3297" s="15">
        <f t="shared" si="210"/>
        <v>41059.185682870368</v>
      </c>
      <c r="T3297" s="15">
        <f t="shared" si="211"/>
        <v>41089.185682870368</v>
      </c>
    </row>
    <row r="3298" spans="1:20" ht="64" x14ac:dyDescent="0.2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 s="17">
        <f t="shared" si="208"/>
        <v>121</v>
      </c>
      <c r="P3298">
        <f t="shared" si="209"/>
        <v>37.130000000000003</v>
      </c>
      <c r="Q3298" s="12" t="s">
        <v>8323</v>
      </c>
      <c r="R3298" t="s">
        <v>8327</v>
      </c>
      <c r="S3298" s="15">
        <f t="shared" si="210"/>
        <v>40050.643680555557</v>
      </c>
      <c r="T3298" s="15">
        <f t="shared" si="211"/>
        <v>40082.165972222225</v>
      </c>
    </row>
    <row r="3299" spans="1:20" ht="48" x14ac:dyDescent="0.2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 s="17">
        <f t="shared" si="208"/>
        <v>121</v>
      </c>
      <c r="P3299">
        <f t="shared" si="209"/>
        <v>37.94</v>
      </c>
      <c r="Q3299" s="12" t="s">
        <v>8323</v>
      </c>
      <c r="R3299" t="s">
        <v>8327</v>
      </c>
      <c r="S3299" s="15">
        <f t="shared" si="210"/>
        <v>41023.227731481478</v>
      </c>
      <c r="T3299" s="15">
        <f t="shared" si="211"/>
        <v>41083.227731481478</v>
      </c>
    </row>
    <row r="3300" spans="1:20" ht="48" x14ac:dyDescent="0.2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 s="17">
        <f t="shared" si="208"/>
        <v>121</v>
      </c>
      <c r="P3300">
        <f t="shared" si="209"/>
        <v>80.459999999999994</v>
      </c>
      <c r="Q3300" s="12" t="s">
        <v>8315</v>
      </c>
      <c r="R3300" t="s">
        <v>8355</v>
      </c>
      <c r="S3300" s="15">
        <f t="shared" si="210"/>
        <v>41758.833564814813</v>
      </c>
      <c r="T3300" s="15">
        <f t="shared" si="211"/>
        <v>41786.125</v>
      </c>
    </row>
    <row r="3301" spans="1:20" ht="48" x14ac:dyDescent="0.2">
      <c r="A3301">
        <v>3243</v>
      </c>
      <c r="B3301" s="3" t="s">
        <v>3243</v>
      </c>
      <c r="C3301" s="3" t="s">
        <v>7353</v>
      </c>
      <c r="D3301" s="6">
        <v>8000</v>
      </c>
      <c r="E3301" s="8">
        <v>8227</v>
      </c>
      <c r="F3301" t="s">
        <v>8218</v>
      </c>
      <c r="G3301" t="s">
        <v>8223</v>
      </c>
      <c r="H3301" t="s">
        <v>8245</v>
      </c>
      <c r="I3301">
        <v>1444348800</v>
      </c>
      <c r="J3301">
        <v>1442283562</v>
      </c>
      <c r="K3301" t="b">
        <v>1</v>
      </c>
      <c r="L3301">
        <v>71</v>
      </c>
      <c r="M3301" t="b">
        <v>1</v>
      </c>
      <c r="N3301" t="s">
        <v>8269</v>
      </c>
      <c r="O3301" s="17">
        <f t="shared" si="208"/>
        <v>103</v>
      </c>
      <c r="P3301">
        <f t="shared" si="209"/>
        <v>115.87</v>
      </c>
      <c r="Q3301" s="12" t="s">
        <v>8315</v>
      </c>
      <c r="R3301" t="s">
        <v>8316</v>
      </c>
      <c r="S3301" s="15">
        <f t="shared" si="210"/>
        <v>42262.096782407403</v>
      </c>
      <c r="T3301" s="15">
        <f t="shared" si="211"/>
        <v>42286</v>
      </c>
    </row>
    <row r="3302" spans="1:20" ht="32" x14ac:dyDescent="0.2">
      <c r="A3302">
        <v>3339</v>
      </c>
      <c r="B3302" s="3" t="s">
        <v>3339</v>
      </c>
      <c r="C3302" s="3" t="s">
        <v>7449</v>
      </c>
      <c r="D3302" s="6">
        <v>8000</v>
      </c>
      <c r="E3302" s="8">
        <v>8348</v>
      </c>
      <c r="F3302" t="s">
        <v>8218</v>
      </c>
      <c r="G3302" t="s">
        <v>8223</v>
      </c>
      <c r="H3302" t="s">
        <v>8245</v>
      </c>
      <c r="I3302">
        <v>1469721518</v>
      </c>
      <c r="J3302">
        <v>1467129518</v>
      </c>
      <c r="K3302" t="b">
        <v>0</v>
      </c>
      <c r="L3302">
        <v>47</v>
      </c>
      <c r="M3302" t="b">
        <v>1</v>
      </c>
      <c r="N3302" t="s">
        <v>8269</v>
      </c>
      <c r="O3302" s="17">
        <f t="shared" si="208"/>
        <v>104</v>
      </c>
      <c r="P3302">
        <f t="shared" si="209"/>
        <v>177.62</v>
      </c>
      <c r="Q3302" s="12" t="s">
        <v>8315</v>
      </c>
      <c r="R3302" t="s">
        <v>8316</v>
      </c>
      <c r="S3302" s="15">
        <f t="shared" si="210"/>
        <v>42549.665717592594</v>
      </c>
      <c r="T3302" s="15">
        <f t="shared" si="211"/>
        <v>42579.665717592594</v>
      </c>
    </row>
    <row r="3303" spans="1:20" ht="16" x14ac:dyDescent="0.2">
      <c r="A3303">
        <v>3302</v>
      </c>
      <c r="B3303" s="3" t="s">
        <v>3302</v>
      </c>
      <c r="C3303" s="3" t="s">
        <v>7412</v>
      </c>
      <c r="D3303" s="6">
        <v>8400</v>
      </c>
      <c r="E3303" s="8">
        <v>8685</v>
      </c>
      <c r="F3303" t="s">
        <v>8218</v>
      </c>
      <c r="G3303" t="s">
        <v>8226</v>
      </c>
      <c r="H3303" t="s">
        <v>8248</v>
      </c>
      <c r="I3303">
        <v>1481099176</v>
      </c>
      <c r="J3303">
        <v>1478507176</v>
      </c>
      <c r="K3303" t="b">
        <v>0</v>
      </c>
      <c r="L3303">
        <v>50</v>
      </c>
      <c r="M3303" t="b">
        <v>1</v>
      </c>
      <c r="N3303" t="s">
        <v>8269</v>
      </c>
      <c r="O3303" s="17">
        <f t="shared" si="208"/>
        <v>103</v>
      </c>
      <c r="P3303">
        <f t="shared" si="209"/>
        <v>173.7</v>
      </c>
      <c r="Q3303" s="12" t="s">
        <v>8315</v>
      </c>
      <c r="R3303" t="s">
        <v>8316</v>
      </c>
      <c r="S3303" s="15">
        <f t="shared" si="210"/>
        <v>42681.35157407407</v>
      </c>
      <c r="T3303" s="15">
        <f t="shared" si="211"/>
        <v>42711.35157407407</v>
      </c>
    </row>
    <row r="3304" spans="1:20" ht="16" x14ac:dyDescent="0.2">
      <c r="A3304">
        <v>3746</v>
      </c>
      <c r="B3304" s="3" t="s">
        <v>3743</v>
      </c>
      <c r="C3304" s="3" t="s">
        <v>7856</v>
      </c>
      <c r="D3304" s="6">
        <v>8500</v>
      </c>
      <c r="E3304" s="8">
        <v>202</v>
      </c>
      <c r="F3304" t="s">
        <v>8220</v>
      </c>
      <c r="G3304" t="s">
        <v>8223</v>
      </c>
      <c r="H3304" t="s">
        <v>8245</v>
      </c>
      <c r="I3304">
        <v>1475918439</v>
      </c>
      <c r="J3304">
        <v>1473326439</v>
      </c>
      <c r="K3304" t="b">
        <v>0</v>
      </c>
      <c r="L3304">
        <v>1</v>
      </c>
      <c r="M3304" t="b">
        <v>0</v>
      </c>
      <c r="N3304" t="s">
        <v>8269</v>
      </c>
      <c r="O3304" s="17">
        <f t="shared" si="208"/>
        <v>2</v>
      </c>
      <c r="P3304">
        <f t="shared" si="209"/>
        <v>202</v>
      </c>
      <c r="Q3304" s="12" t="s">
        <v>8315</v>
      </c>
      <c r="R3304" t="s">
        <v>8316</v>
      </c>
      <c r="S3304" s="15">
        <f t="shared" si="210"/>
        <v>42621.389340277776</v>
      </c>
      <c r="T3304" s="15">
        <f t="shared" si="211"/>
        <v>42651.389340277776</v>
      </c>
    </row>
    <row r="3305" spans="1:20" ht="48" x14ac:dyDescent="0.2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17">
        <f t="shared" si="208"/>
        <v>122</v>
      </c>
      <c r="P3305">
        <f t="shared" si="209"/>
        <v>709.42</v>
      </c>
      <c r="Q3305" s="12" t="s">
        <v>8308</v>
      </c>
      <c r="R3305" t="s">
        <v>8313</v>
      </c>
      <c r="S3305" s="15">
        <f t="shared" si="210"/>
        <v>42711.795138888891</v>
      </c>
      <c r="T3305" s="15">
        <f t="shared" si="211"/>
        <v>42741.795138888891</v>
      </c>
    </row>
    <row r="3306" spans="1:20" ht="48" x14ac:dyDescent="0.2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 s="17">
        <f t="shared" si="208"/>
        <v>122</v>
      </c>
      <c r="P3306">
        <f t="shared" si="209"/>
        <v>84.14</v>
      </c>
      <c r="Q3306" s="12" t="s">
        <v>8320</v>
      </c>
      <c r="R3306" t="s">
        <v>8321</v>
      </c>
      <c r="S3306" s="15">
        <f t="shared" si="210"/>
        <v>41807.571840277778</v>
      </c>
      <c r="T3306" s="15">
        <f t="shared" si="211"/>
        <v>41852.571840277778</v>
      </c>
    </row>
    <row r="3307" spans="1:20" ht="48" x14ac:dyDescent="0.2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 s="17">
        <f t="shared" si="208"/>
        <v>122</v>
      </c>
      <c r="P3307">
        <f t="shared" si="209"/>
        <v>56.67</v>
      </c>
      <c r="Q3307" s="12" t="s">
        <v>8320</v>
      </c>
      <c r="R3307" t="s">
        <v>8321</v>
      </c>
      <c r="S3307" s="15">
        <f t="shared" si="210"/>
        <v>41667.275312500002</v>
      </c>
      <c r="T3307" s="15">
        <f t="shared" si="211"/>
        <v>41684.833333333336</v>
      </c>
    </row>
    <row r="3308" spans="1:20" ht="32" x14ac:dyDescent="0.2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 s="17">
        <f t="shared" si="208"/>
        <v>122</v>
      </c>
      <c r="P3308">
        <f t="shared" si="209"/>
        <v>49.11</v>
      </c>
      <c r="Q3308" s="12" t="s">
        <v>8323</v>
      </c>
      <c r="R3308" t="s">
        <v>8324</v>
      </c>
      <c r="S3308" s="15">
        <f t="shared" si="210"/>
        <v>41730.998402777775</v>
      </c>
      <c r="T3308" s="15">
        <f t="shared" si="211"/>
        <v>41760.998402777775</v>
      </c>
    </row>
    <row r="3309" spans="1:20" ht="32" x14ac:dyDescent="0.2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 s="17">
        <f t="shared" si="208"/>
        <v>122</v>
      </c>
      <c r="P3309">
        <f t="shared" si="209"/>
        <v>28.55</v>
      </c>
      <c r="Q3309" s="12" t="s">
        <v>8323</v>
      </c>
      <c r="R3309" t="s">
        <v>8325</v>
      </c>
      <c r="S3309" s="15">
        <f t="shared" si="210"/>
        <v>41694.391840277778</v>
      </c>
      <c r="T3309" s="15">
        <f t="shared" si="211"/>
        <v>41708.583333333336</v>
      </c>
    </row>
    <row r="3310" spans="1:20" ht="32" x14ac:dyDescent="0.2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 s="17">
        <f t="shared" si="208"/>
        <v>122</v>
      </c>
      <c r="P3310">
        <f t="shared" si="209"/>
        <v>85.5</v>
      </c>
      <c r="Q3310" s="12" t="s">
        <v>8323</v>
      </c>
      <c r="R3310" t="s">
        <v>8324</v>
      </c>
      <c r="S3310" s="15">
        <f t="shared" si="210"/>
        <v>41370.292303240742</v>
      </c>
      <c r="T3310" s="15">
        <f t="shared" si="211"/>
        <v>41400.292303240742</v>
      </c>
    </row>
    <row r="3311" spans="1:20" ht="64" x14ac:dyDescent="0.2">
      <c r="A3311">
        <v>3241</v>
      </c>
      <c r="B3311" s="3" t="s">
        <v>3241</v>
      </c>
      <c r="C3311" s="3" t="s">
        <v>7351</v>
      </c>
      <c r="D3311" s="6">
        <v>8500</v>
      </c>
      <c r="E3311" s="8">
        <v>9801</v>
      </c>
      <c r="F3311" t="s">
        <v>8218</v>
      </c>
      <c r="G3311" t="s">
        <v>8223</v>
      </c>
      <c r="H3311" t="s">
        <v>8245</v>
      </c>
      <c r="I3311">
        <v>1413269940</v>
      </c>
      <c r="J3311">
        <v>1410421670</v>
      </c>
      <c r="K3311" t="b">
        <v>1</v>
      </c>
      <c r="L3311">
        <v>167</v>
      </c>
      <c r="M3311" t="b">
        <v>1</v>
      </c>
      <c r="N3311" t="s">
        <v>8269</v>
      </c>
      <c r="O3311" s="17">
        <f t="shared" si="208"/>
        <v>115</v>
      </c>
      <c r="P3311">
        <f t="shared" si="209"/>
        <v>58.69</v>
      </c>
      <c r="Q3311" s="12" t="s">
        <v>8315</v>
      </c>
      <c r="R3311" t="s">
        <v>8316</v>
      </c>
      <c r="S3311" s="15">
        <f t="shared" si="210"/>
        <v>41893.324884259258</v>
      </c>
      <c r="T3311" s="15">
        <f t="shared" si="211"/>
        <v>41926.290972222225</v>
      </c>
    </row>
    <row r="3312" spans="1:20" ht="48" x14ac:dyDescent="0.2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 s="17">
        <f t="shared" si="208"/>
        <v>122</v>
      </c>
      <c r="P3312">
        <f t="shared" si="209"/>
        <v>53.88</v>
      </c>
      <c r="Q3312" s="12" t="s">
        <v>8323</v>
      </c>
      <c r="R3312" t="s">
        <v>8324</v>
      </c>
      <c r="S3312" s="15">
        <f t="shared" si="210"/>
        <v>42752.144976851851</v>
      </c>
      <c r="T3312" s="15">
        <f t="shared" si="211"/>
        <v>42795.125</v>
      </c>
    </row>
    <row r="3313" spans="1:20" ht="48" x14ac:dyDescent="0.2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 s="17">
        <f t="shared" si="208"/>
        <v>122</v>
      </c>
      <c r="P3313">
        <f t="shared" si="209"/>
        <v>48.84</v>
      </c>
      <c r="Q3313" s="12" t="s">
        <v>8323</v>
      </c>
      <c r="R3313" t="s">
        <v>8324</v>
      </c>
      <c r="S3313" s="15">
        <f t="shared" si="210"/>
        <v>40945.845312500001</v>
      </c>
      <c r="T3313" s="15">
        <f t="shared" si="211"/>
        <v>40985.80364583333</v>
      </c>
    </row>
    <row r="3314" spans="1:20" ht="48" x14ac:dyDescent="0.2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 s="17">
        <f t="shared" si="208"/>
        <v>122</v>
      </c>
      <c r="P3314">
        <f t="shared" si="209"/>
        <v>34.380000000000003</v>
      </c>
      <c r="Q3314" s="12" t="s">
        <v>8323</v>
      </c>
      <c r="R3314" t="s">
        <v>8344</v>
      </c>
      <c r="S3314" s="15">
        <f t="shared" si="210"/>
        <v>40939.761782407404</v>
      </c>
      <c r="T3314" s="15">
        <f t="shared" si="211"/>
        <v>40984.165972222225</v>
      </c>
    </row>
    <row r="3315" spans="1:20" ht="32" x14ac:dyDescent="0.2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s="17">
        <f t="shared" si="208"/>
        <v>122</v>
      </c>
      <c r="P3315">
        <f t="shared" si="209"/>
        <v>64.37</v>
      </c>
      <c r="Q3315" s="12" t="s">
        <v>8323</v>
      </c>
      <c r="R3315" t="s">
        <v>8324</v>
      </c>
      <c r="S3315" s="15">
        <f t="shared" si="210"/>
        <v>42745.600243055553</v>
      </c>
      <c r="T3315" s="15">
        <f t="shared" si="211"/>
        <v>42776.208333333328</v>
      </c>
    </row>
    <row r="3316" spans="1:20" ht="48" x14ac:dyDescent="0.2">
      <c r="A3316">
        <v>4054</v>
      </c>
      <c r="B3316" s="3" t="s">
        <v>4050</v>
      </c>
      <c r="C3316" s="3" t="s">
        <v>8158</v>
      </c>
      <c r="D3316" s="6">
        <v>8880</v>
      </c>
      <c r="E3316" s="8">
        <v>0</v>
      </c>
      <c r="F3316" t="s">
        <v>8220</v>
      </c>
      <c r="G3316" t="s">
        <v>8223</v>
      </c>
      <c r="H3316" t="s">
        <v>8245</v>
      </c>
      <c r="I3316">
        <v>1475294400</v>
      </c>
      <c r="J3316">
        <v>1472674285</v>
      </c>
      <c r="K3316" t="b">
        <v>0</v>
      </c>
      <c r="L3316">
        <v>0</v>
      </c>
      <c r="M3316" t="b">
        <v>0</v>
      </c>
      <c r="N3316" t="s">
        <v>8269</v>
      </c>
      <c r="O3316" s="17">
        <f t="shared" si="208"/>
        <v>0</v>
      </c>
      <c r="P3316">
        <f t="shared" si="209"/>
        <v>0</v>
      </c>
      <c r="Q3316" s="12" t="s">
        <v>8315</v>
      </c>
      <c r="R3316" t="s">
        <v>8316</v>
      </c>
      <c r="S3316" s="15">
        <f t="shared" si="210"/>
        <v>42613.841261574074</v>
      </c>
      <c r="T3316" s="15">
        <f t="shared" si="211"/>
        <v>42644.166666666672</v>
      </c>
    </row>
    <row r="3317" spans="1:20" ht="48" x14ac:dyDescent="0.2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 s="17">
        <f t="shared" si="208"/>
        <v>122</v>
      </c>
      <c r="P3317">
        <f t="shared" si="209"/>
        <v>109.59</v>
      </c>
      <c r="Q3317" s="12" t="s">
        <v>8315</v>
      </c>
      <c r="R3317" t="s">
        <v>8355</v>
      </c>
      <c r="S3317" s="15">
        <f t="shared" si="210"/>
        <v>42654.973703703698</v>
      </c>
      <c r="T3317" s="15">
        <f t="shared" si="211"/>
        <v>42674.166666666672</v>
      </c>
    </row>
    <row r="3318" spans="1:20" ht="48" x14ac:dyDescent="0.2">
      <c r="A3318">
        <v>4014</v>
      </c>
      <c r="B3318" s="3" t="s">
        <v>4010</v>
      </c>
      <c r="C3318" s="3" t="s">
        <v>8119</v>
      </c>
      <c r="D3318" s="6">
        <v>9000</v>
      </c>
      <c r="E3318" s="8">
        <v>0</v>
      </c>
      <c r="F3318" t="s">
        <v>8220</v>
      </c>
      <c r="G3318" t="s">
        <v>8223</v>
      </c>
      <c r="H3318" t="s">
        <v>8245</v>
      </c>
      <c r="I3318">
        <v>1457157269</v>
      </c>
      <c r="J3318">
        <v>1455861269</v>
      </c>
      <c r="K3318" t="b">
        <v>0</v>
      </c>
      <c r="L3318">
        <v>0</v>
      </c>
      <c r="M3318" t="b">
        <v>0</v>
      </c>
      <c r="N3318" t="s">
        <v>8269</v>
      </c>
      <c r="O3318" s="17">
        <f t="shared" si="208"/>
        <v>0</v>
      </c>
      <c r="P3318">
        <f t="shared" si="209"/>
        <v>0</v>
      </c>
      <c r="Q3318" s="12" t="s">
        <v>8315</v>
      </c>
      <c r="R3318" t="s">
        <v>8316</v>
      </c>
      <c r="S3318" s="15">
        <f t="shared" si="210"/>
        <v>42419.246168981481</v>
      </c>
      <c r="T3318" s="15">
        <f t="shared" si="211"/>
        <v>42434.246168981481</v>
      </c>
    </row>
    <row r="3319" spans="1:20" ht="32" x14ac:dyDescent="0.2">
      <c r="A3319">
        <v>3360</v>
      </c>
      <c r="B3319" s="3" t="s">
        <v>3359</v>
      </c>
      <c r="C3319" s="3" t="s">
        <v>7470</v>
      </c>
      <c r="D3319" s="6">
        <v>9000</v>
      </c>
      <c r="E3319" s="8">
        <v>9124</v>
      </c>
      <c r="F3319" t="s">
        <v>8218</v>
      </c>
      <c r="G3319" t="s">
        <v>8243</v>
      </c>
      <c r="H3319" t="s">
        <v>8257</v>
      </c>
      <c r="I3319">
        <v>1481731140</v>
      </c>
      <c r="J3319">
        <v>1479866343</v>
      </c>
      <c r="K3319" t="b">
        <v>0</v>
      </c>
      <c r="L3319">
        <v>72</v>
      </c>
      <c r="M3319" t="b">
        <v>1</v>
      </c>
      <c r="N3319" t="s">
        <v>8269</v>
      </c>
      <c r="O3319" s="17">
        <f t="shared" si="208"/>
        <v>101</v>
      </c>
      <c r="P3319">
        <f t="shared" si="209"/>
        <v>126.72</v>
      </c>
      <c r="Q3319" s="12" t="s">
        <v>8315</v>
      </c>
      <c r="R3319" t="s">
        <v>8316</v>
      </c>
      <c r="S3319" s="15">
        <f t="shared" si="210"/>
        <v>42697.082673611112</v>
      </c>
      <c r="T3319" s="15">
        <f t="shared" si="211"/>
        <v>42718.665972222225</v>
      </c>
    </row>
    <row r="3320" spans="1:20" ht="48" x14ac:dyDescent="0.2">
      <c r="A3320">
        <v>2853</v>
      </c>
      <c r="B3320" s="3" t="s">
        <v>2853</v>
      </c>
      <c r="C3320" s="3" t="s">
        <v>6963</v>
      </c>
      <c r="D3320" s="6">
        <v>9500</v>
      </c>
      <c r="E3320" s="8">
        <v>0</v>
      </c>
      <c r="F3320" t="s">
        <v>8220</v>
      </c>
      <c r="G3320" t="s">
        <v>8228</v>
      </c>
      <c r="H3320" t="s">
        <v>8250</v>
      </c>
      <c r="I3320">
        <v>1410669297</v>
      </c>
      <c r="J3320">
        <v>1405485297</v>
      </c>
      <c r="K3320" t="b">
        <v>0</v>
      </c>
      <c r="L3320">
        <v>0</v>
      </c>
      <c r="M3320" t="b">
        <v>0</v>
      </c>
      <c r="N3320" t="s">
        <v>8269</v>
      </c>
      <c r="O3320" s="17">
        <f t="shared" si="208"/>
        <v>0</v>
      </c>
      <c r="P3320">
        <f t="shared" si="209"/>
        <v>0</v>
      </c>
      <c r="Q3320" s="12" t="s">
        <v>8315</v>
      </c>
      <c r="R3320" t="s">
        <v>8316</v>
      </c>
      <c r="S3320" s="15">
        <f t="shared" si="210"/>
        <v>41836.190937499996</v>
      </c>
      <c r="T3320" s="15">
        <f t="shared" si="211"/>
        <v>41896.190937499996</v>
      </c>
    </row>
    <row r="3321" spans="1:20" ht="48" x14ac:dyDescent="0.2">
      <c r="A3321">
        <v>4063</v>
      </c>
      <c r="B3321" s="3" t="s">
        <v>4059</v>
      </c>
      <c r="C3321" s="3" t="s">
        <v>8167</v>
      </c>
      <c r="D3321" s="6">
        <v>9500</v>
      </c>
      <c r="E3321" s="8">
        <v>135</v>
      </c>
      <c r="F3321" t="s">
        <v>8220</v>
      </c>
      <c r="G3321" t="s">
        <v>8224</v>
      </c>
      <c r="H3321" t="s">
        <v>8246</v>
      </c>
      <c r="I3321">
        <v>1403886084</v>
      </c>
      <c r="J3321">
        <v>1401294084</v>
      </c>
      <c r="K3321" t="b">
        <v>0</v>
      </c>
      <c r="L3321">
        <v>9</v>
      </c>
      <c r="M3321" t="b">
        <v>0</v>
      </c>
      <c r="N3321" t="s">
        <v>8269</v>
      </c>
      <c r="O3321" s="17">
        <f t="shared" si="208"/>
        <v>1</v>
      </c>
      <c r="P3321">
        <f t="shared" si="209"/>
        <v>15</v>
      </c>
      <c r="Q3321" s="12" t="s">
        <v>8315</v>
      </c>
      <c r="R3321" t="s">
        <v>8316</v>
      </c>
      <c r="S3321" s="15">
        <f t="shared" si="210"/>
        <v>41787.681527777779</v>
      </c>
      <c r="T3321" s="15">
        <f t="shared" si="211"/>
        <v>41817.681527777779</v>
      </c>
    </row>
    <row r="3322" spans="1:20" ht="48" x14ac:dyDescent="0.2">
      <c r="A3322">
        <v>2828</v>
      </c>
      <c r="B3322" s="3" t="s">
        <v>2828</v>
      </c>
      <c r="C3322" s="3" t="s">
        <v>6938</v>
      </c>
      <c r="D3322" s="6">
        <v>9500</v>
      </c>
      <c r="E3322" s="8">
        <v>9536</v>
      </c>
      <c r="F3322" t="s">
        <v>8218</v>
      </c>
      <c r="G3322" t="s">
        <v>8224</v>
      </c>
      <c r="H3322" t="s">
        <v>8246</v>
      </c>
      <c r="I3322">
        <v>1443826800</v>
      </c>
      <c r="J3322">
        <v>1441606869</v>
      </c>
      <c r="K3322" t="b">
        <v>0</v>
      </c>
      <c r="L3322">
        <v>97</v>
      </c>
      <c r="M3322" t="b">
        <v>1</v>
      </c>
      <c r="N3322" t="s">
        <v>8269</v>
      </c>
      <c r="O3322" s="17">
        <f t="shared" si="208"/>
        <v>100</v>
      </c>
      <c r="P3322">
        <f t="shared" si="209"/>
        <v>98.31</v>
      </c>
      <c r="Q3322" s="12" t="s">
        <v>8315</v>
      </c>
      <c r="R3322" t="s">
        <v>8316</v>
      </c>
      <c r="S3322" s="15">
        <f t="shared" si="210"/>
        <v>42254.264687499999</v>
      </c>
      <c r="T3322" s="15">
        <f t="shared" si="211"/>
        <v>42279.958333333328</v>
      </c>
    </row>
    <row r="3323" spans="1:20" ht="48" x14ac:dyDescent="0.2">
      <c r="A3323">
        <v>3433</v>
      </c>
      <c r="B3323" s="3" t="s">
        <v>3432</v>
      </c>
      <c r="C3323" s="3" t="s">
        <v>7543</v>
      </c>
      <c r="D3323" s="6">
        <v>9500</v>
      </c>
      <c r="E3323" s="8">
        <v>9525</v>
      </c>
      <c r="F3323" t="s">
        <v>8218</v>
      </c>
      <c r="G3323" t="s">
        <v>8223</v>
      </c>
      <c r="H3323" t="s">
        <v>8245</v>
      </c>
      <c r="I3323">
        <v>1402974000</v>
      </c>
      <c r="J3323">
        <v>1400290255</v>
      </c>
      <c r="K3323" t="b">
        <v>0</v>
      </c>
      <c r="L3323">
        <v>71</v>
      </c>
      <c r="M3323" t="b">
        <v>1</v>
      </c>
      <c r="N3323" t="s">
        <v>8269</v>
      </c>
      <c r="O3323" s="17">
        <f t="shared" si="208"/>
        <v>100</v>
      </c>
      <c r="P3323">
        <f t="shared" si="209"/>
        <v>134.15</v>
      </c>
      <c r="Q3323" s="12" t="s">
        <v>8315</v>
      </c>
      <c r="R3323" t="s">
        <v>8316</v>
      </c>
      <c r="S3323" s="15">
        <f t="shared" si="210"/>
        <v>41776.063136574077</v>
      </c>
      <c r="T3323" s="15">
        <f t="shared" si="211"/>
        <v>41807.125</v>
      </c>
    </row>
    <row r="3324" spans="1:20" ht="64" x14ac:dyDescent="0.2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17">
        <f t="shared" si="208"/>
        <v>123</v>
      </c>
      <c r="P3324">
        <f t="shared" si="209"/>
        <v>190.55</v>
      </c>
      <c r="Q3324" s="12" t="s">
        <v>8308</v>
      </c>
      <c r="R3324" t="s">
        <v>8309</v>
      </c>
      <c r="S3324" s="15">
        <f t="shared" si="210"/>
        <v>42327.834247685183</v>
      </c>
      <c r="T3324" s="15">
        <f t="shared" si="211"/>
        <v>42357.834247685183</v>
      </c>
    </row>
    <row r="3325" spans="1:20" ht="48" x14ac:dyDescent="0.2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 s="17">
        <f t="shared" si="208"/>
        <v>123</v>
      </c>
      <c r="P3325">
        <f t="shared" si="209"/>
        <v>31.62</v>
      </c>
      <c r="Q3325" s="12" t="s">
        <v>8308</v>
      </c>
      <c r="R3325" t="s">
        <v>8309</v>
      </c>
      <c r="S3325" s="15">
        <f t="shared" si="210"/>
        <v>41812.67324074074</v>
      </c>
      <c r="T3325" s="15">
        <f t="shared" si="211"/>
        <v>41842.67324074074</v>
      </c>
    </row>
    <row r="3326" spans="1:20" ht="48" x14ac:dyDescent="0.2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 s="17">
        <f t="shared" si="208"/>
        <v>123</v>
      </c>
      <c r="P3326">
        <f t="shared" si="209"/>
        <v>114.59</v>
      </c>
      <c r="Q3326" s="12" t="s">
        <v>8308</v>
      </c>
      <c r="R3326" t="s">
        <v>8313</v>
      </c>
      <c r="S3326" s="15">
        <f t="shared" si="210"/>
        <v>42697.32136574074</v>
      </c>
      <c r="T3326" s="15">
        <f t="shared" si="211"/>
        <v>42725.332638888889</v>
      </c>
    </row>
    <row r="3327" spans="1:20" ht="48" x14ac:dyDescent="0.2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 s="17">
        <f t="shared" si="208"/>
        <v>123</v>
      </c>
      <c r="P3327">
        <f t="shared" si="209"/>
        <v>99.86</v>
      </c>
      <c r="Q3327" s="12" t="s">
        <v>8308</v>
      </c>
      <c r="R3327" t="s">
        <v>8313</v>
      </c>
      <c r="S3327" s="15">
        <f t="shared" si="210"/>
        <v>42114.944328703699</v>
      </c>
      <c r="T3327" s="15">
        <f t="shared" si="211"/>
        <v>42144.944328703699</v>
      </c>
    </row>
    <row r="3328" spans="1:20" ht="48" x14ac:dyDescent="0.2">
      <c r="A3328">
        <v>3209</v>
      </c>
      <c r="B3328" s="3" t="s">
        <v>3209</v>
      </c>
      <c r="C3328" s="3" t="s">
        <v>7319</v>
      </c>
      <c r="D3328" s="6">
        <v>9500</v>
      </c>
      <c r="E3328" s="8">
        <v>11335.7</v>
      </c>
      <c r="F3328" t="s">
        <v>8218</v>
      </c>
      <c r="G3328" t="s">
        <v>8223</v>
      </c>
      <c r="H3328" t="s">
        <v>8245</v>
      </c>
      <c r="I3328">
        <v>1403305200</v>
      </c>
      <c r="J3328">
        <v>1400512658</v>
      </c>
      <c r="K3328" t="b">
        <v>1</v>
      </c>
      <c r="L3328">
        <v>226</v>
      </c>
      <c r="M3328" t="b">
        <v>1</v>
      </c>
      <c r="N3328" t="s">
        <v>8269</v>
      </c>
      <c r="O3328" s="17">
        <f t="shared" si="208"/>
        <v>119</v>
      </c>
      <c r="P3328">
        <f t="shared" si="209"/>
        <v>50.16</v>
      </c>
      <c r="Q3328" s="12" t="s">
        <v>8315</v>
      </c>
      <c r="R3328" t="s">
        <v>8316</v>
      </c>
      <c r="S3328" s="15">
        <f t="shared" si="210"/>
        <v>41778.637245370373</v>
      </c>
      <c r="T3328" s="15">
        <f t="shared" si="211"/>
        <v>41810.958333333336</v>
      </c>
    </row>
    <row r="3329" spans="1:20" ht="48" x14ac:dyDescent="0.2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 s="17">
        <f t="shared" si="208"/>
        <v>123</v>
      </c>
      <c r="P3329">
        <f t="shared" si="209"/>
        <v>74.61</v>
      </c>
      <c r="Q3329" s="12" t="s">
        <v>8323</v>
      </c>
      <c r="R3329" t="s">
        <v>8324</v>
      </c>
      <c r="S3329" s="15">
        <f t="shared" si="210"/>
        <v>40665.949976851851</v>
      </c>
      <c r="T3329" s="15">
        <f t="shared" si="211"/>
        <v>40692.041666666664</v>
      </c>
    </row>
    <row r="3330" spans="1:20" ht="48" x14ac:dyDescent="0.2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 s="17">
        <f t="shared" si="208"/>
        <v>123</v>
      </c>
      <c r="P3330">
        <f t="shared" si="209"/>
        <v>25.35</v>
      </c>
      <c r="Q3330" s="12" t="s">
        <v>8320</v>
      </c>
      <c r="R3330" t="s">
        <v>8321</v>
      </c>
      <c r="S3330" s="15">
        <f t="shared" si="210"/>
        <v>41213.254687499997</v>
      </c>
      <c r="T3330" s="15">
        <f t="shared" si="211"/>
        <v>41243.416666666664</v>
      </c>
    </row>
    <row r="3331" spans="1:20" ht="32" x14ac:dyDescent="0.2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 s="17">
        <f t="shared" si="208"/>
        <v>123</v>
      </c>
      <c r="P3331">
        <f t="shared" si="209"/>
        <v>94.74</v>
      </c>
      <c r="Q3331" s="12" t="s">
        <v>8336</v>
      </c>
      <c r="R3331" t="s">
        <v>8337</v>
      </c>
      <c r="S3331" s="15">
        <f t="shared" si="210"/>
        <v>42758.975937499999</v>
      </c>
      <c r="T3331" s="15">
        <f t="shared" si="211"/>
        <v>42795.791666666672</v>
      </c>
    </row>
    <row r="3332" spans="1:20" ht="48" x14ac:dyDescent="0.2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 s="17">
        <f t="shared" si="208"/>
        <v>123</v>
      </c>
      <c r="P3332">
        <f t="shared" si="209"/>
        <v>32.32</v>
      </c>
      <c r="Q3332" s="12" t="s">
        <v>8323</v>
      </c>
      <c r="R3332" t="s">
        <v>8328</v>
      </c>
      <c r="S3332" s="15">
        <f t="shared" si="210"/>
        <v>41127.812303240738</v>
      </c>
      <c r="T3332" s="15">
        <f t="shared" si="211"/>
        <v>41150</v>
      </c>
    </row>
    <row r="3333" spans="1:20" ht="48" x14ac:dyDescent="0.2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 s="17">
        <f t="shared" si="208"/>
        <v>123</v>
      </c>
      <c r="P3333">
        <f t="shared" si="209"/>
        <v>54.99</v>
      </c>
      <c r="Q3333" s="12" t="s">
        <v>8323</v>
      </c>
      <c r="R3333" t="s">
        <v>8352</v>
      </c>
      <c r="S3333" s="15">
        <f t="shared" si="210"/>
        <v>42125.078275462962</v>
      </c>
      <c r="T3333" s="15">
        <f t="shared" si="211"/>
        <v>42156.165972222225</v>
      </c>
    </row>
    <row r="3334" spans="1:20" ht="48" x14ac:dyDescent="0.2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 s="17">
        <f t="shared" si="208"/>
        <v>123</v>
      </c>
      <c r="P3334">
        <f t="shared" si="209"/>
        <v>93.7</v>
      </c>
      <c r="Q3334" s="12" t="s">
        <v>8317</v>
      </c>
      <c r="R3334" t="s">
        <v>8354</v>
      </c>
      <c r="S3334" s="15">
        <f t="shared" si="210"/>
        <v>42083.895532407405</v>
      </c>
      <c r="T3334" s="15">
        <f t="shared" si="211"/>
        <v>42128.895532407405</v>
      </c>
    </row>
    <row r="3335" spans="1:20" ht="64" x14ac:dyDescent="0.2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 s="17">
        <f t="shared" si="208"/>
        <v>123</v>
      </c>
      <c r="P3335">
        <f t="shared" si="209"/>
        <v>169.52</v>
      </c>
      <c r="Q3335" s="12" t="s">
        <v>8317</v>
      </c>
      <c r="R3335" t="s">
        <v>8347</v>
      </c>
      <c r="S3335" s="15">
        <f t="shared" si="210"/>
        <v>41722.666354166664</v>
      </c>
      <c r="T3335" s="15">
        <f t="shared" si="211"/>
        <v>41752.666354166664</v>
      </c>
    </row>
    <row r="3336" spans="1:20" ht="16" x14ac:dyDescent="0.2">
      <c r="A3336">
        <v>4087</v>
      </c>
      <c r="B3336" s="3" t="s">
        <v>4083</v>
      </c>
      <c r="C3336" s="3" t="s">
        <v>8190</v>
      </c>
      <c r="D3336" s="6">
        <v>9600</v>
      </c>
      <c r="E3336" s="8">
        <v>0</v>
      </c>
      <c r="F3336" t="s">
        <v>8220</v>
      </c>
      <c r="G3336" t="s">
        <v>8223</v>
      </c>
      <c r="H3336" t="s">
        <v>8245</v>
      </c>
      <c r="I3336">
        <v>1468777786</v>
      </c>
      <c r="J3336">
        <v>1466185786</v>
      </c>
      <c r="K3336" t="b">
        <v>0</v>
      </c>
      <c r="L3336">
        <v>0</v>
      </c>
      <c r="M3336" t="b">
        <v>0</v>
      </c>
      <c r="N3336" t="s">
        <v>8269</v>
      </c>
      <c r="O3336" s="17">
        <f t="shared" si="208"/>
        <v>0</v>
      </c>
      <c r="P3336">
        <f t="shared" si="209"/>
        <v>0</v>
      </c>
      <c r="Q3336" s="12" t="s">
        <v>8315</v>
      </c>
      <c r="R3336" t="s">
        <v>8316</v>
      </c>
      <c r="S3336" s="15">
        <f t="shared" si="210"/>
        <v>42538.742893518516</v>
      </c>
      <c r="T3336" s="15">
        <f t="shared" si="211"/>
        <v>42568.742893518516</v>
      </c>
    </row>
    <row r="3337" spans="1:20" ht="64" x14ac:dyDescent="0.2">
      <c r="A3337">
        <v>2908</v>
      </c>
      <c r="B3337" s="3" t="s">
        <v>2908</v>
      </c>
      <c r="C3337" s="3" t="s">
        <v>7018</v>
      </c>
      <c r="D3337" s="6">
        <v>9600</v>
      </c>
      <c r="E3337" s="8">
        <v>264</v>
      </c>
      <c r="F3337" t="s">
        <v>8220</v>
      </c>
      <c r="G3337" t="s">
        <v>8223</v>
      </c>
      <c r="H3337" t="s">
        <v>8245</v>
      </c>
      <c r="I3337">
        <v>1465407219</v>
      </c>
      <c r="J3337">
        <v>1462815219</v>
      </c>
      <c r="K3337" t="b">
        <v>0</v>
      </c>
      <c r="L3337">
        <v>5</v>
      </c>
      <c r="M3337" t="b">
        <v>0</v>
      </c>
      <c r="N3337" t="s">
        <v>8269</v>
      </c>
      <c r="O3337" s="17">
        <f t="shared" si="208"/>
        <v>3</v>
      </c>
      <c r="P3337">
        <f t="shared" si="209"/>
        <v>52.8</v>
      </c>
      <c r="Q3337" s="12" t="s">
        <v>8315</v>
      </c>
      <c r="R3337" t="s">
        <v>8316</v>
      </c>
      <c r="S3337" s="15">
        <f t="shared" si="210"/>
        <v>42499.731701388882</v>
      </c>
      <c r="T3337" s="15">
        <f t="shared" si="211"/>
        <v>42529.731701388882</v>
      </c>
    </row>
    <row r="3338" spans="1:20" ht="48" x14ac:dyDescent="0.2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 s="17">
        <f t="shared" si="208"/>
        <v>124</v>
      </c>
      <c r="P3338">
        <f t="shared" si="209"/>
        <v>69.72</v>
      </c>
      <c r="Q3338" s="12" t="s">
        <v>8308</v>
      </c>
      <c r="R3338" t="s">
        <v>8310</v>
      </c>
      <c r="S3338" s="15">
        <f t="shared" si="210"/>
        <v>40997.271493055552</v>
      </c>
      <c r="T3338" s="15">
        <f t="shared" si="211"/>
        <v>41057.271493055552</v>
      </c>
    </row>
    <row r="3339" spans="1:20" ht="48" x14ac:dyDescent="0.2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 s="17">
        <f t="shared" si="208"/>
        <v>124</v>
      </c>
      <c r="P3339">
        <f t="shared" si="209"/>
        <v>139.53</v>
      </c>
      <c r="Q3339" s="12" t="s">
        <v>8308</v>
      </c>
      <c r="R3339" t="s">
        <v>8313</v>
      </c>
      <c r="S3339" s="15">
        <f t="shared" si="210"/>
        <v>41837.210543981484</v>
      </c>
      <c r="T3339" s="15">
        <f t="shared" si="211"/>
        <v>41859</v>
      </c>
    </row>
    <row r="3340" spans="1:20" ht="48" x14ac:dyDescent="0.2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17">
        <f t="shared" si="208"/>
        <v>124</v>
      </c>
      <c r="P3340">
        <f t="shared" si="209"/>
        <v>67.67</v>
      </c>
      <c r="Q3340" s="12" t="s">
        <v>8323</v>
      </c>
      <c r="R3340" t="s">
        <v>8324</v>
      </c>
      <c r="S3340" s="15">
        <f t="shared" si="210"/>
        <v>41586.475173611114</v>
      </c>
      <c r="T3340" s="15">
        <f t="shared" si="211"/>
        <v>41617.207638888889</v>
      </c>
    </row>
    <row r="3341" spans="1:20" ht="48" x14ac:dyDescent="0.2">
      <c r="A3341">
        <v>3844</v>
      </c>
      <c r="B3341" s="3" t="s">
        <v>3841</v>
      </c>
      <c r="C3341" s="3" t="s">
        <v>7953</v>
      </c>
      <c r="D3341" s="6">
        <v>9800</v>
      </c>
      <c r="E3341" s="8">
        <v>4066</v>
      </c>
      <c r="F3341" t="s">
        <v>8220</v>
      </c>
      <c r="G3341" t="s">
        <v>8223</v>
      </c>
      <c r="H3341" t="s">
        <v>8245</v>
      </c>
      <c r="I3341">
        <v>1401778740</v>
      </c>
      <c r="J3341">
        <v>1399474134</v>
      </c>
      <c r="K3341" t="b">
        <v>1</v>
      </c>
      <c r="L3341">
        <v>50</v>
      </c>
      <c r="M3341" t="b">
        <v>0</v>
      </c>
      <c r="N3341" t="s">
        <v>8269</v>
      </c>
      <c r="O3341" s="17">
        <f t="shared" si="208"/>
        <v>41</v>
      </c>
      <c r="P3341">
        <f t="shared" si="209"/>
        <v>81.319999999999993</v>
      </c>
      <c r="Q3341" s="12" t="s">
        <v>8315</v>
      </c>
      <c r="R3341" t="s">
        <v>8316</v>
      </c>
      <c r="S3341" s="15">
        <f t="shared" si="210"/>
        <v>41766.617291666669</v>
      </c>
      <c r="T3341" s="15">
        <f t="shared" si="211"/>
        <v>41793.290972222225</v>
      </c>
    </row>
    <row r="3342" spans="1:20" ht="16" x14ac:dyDescent="0.2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 s="17">
        <f t="shared" si="208"/>
        <v>124</v>
      </c>
      <c r="P3342">
        <f t="shared" si="209"/>
        <v>38.75</v>
      </c>
      <c r="Q3342" s="12" t="s">
        <v>8323</v>
      </c>
      <c r="R3342" t="s">
        <v>8324</v>
      </c>
      <c r="S3342" s="15">
        <f t="shared" si="210"/>
        <v>41072.739953703705</v>
      </c>
      <c r="T3342" s="15">
        <f t="shared" si="211"/>
        <v>41102.739953703705</v>
      </c>
    </row>
    <row r="3343" spans="1:20" ht="48" x14ac:dyDescent="0.2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 s="17">
        <f t="shared" si="208"/>
        <v>124</v>
      </c>
      <c r="P3343">
        <f t="shared" si="209"/>
        <v>68.94</v>
      </c>
      <c r="Q3343" s="12" t="s">
        <v>8323</v>
      </c>
      <c r="R3343" t="s">
        <v>8324</v>
      </c>
      <c r="S3343" s="15">
        <f t="shared" si="210"/>
        <v>42160.735208333332</v>
      </c>
      <c r="T3343" s="15">
        <f t="shared" si="211"/>
        <v>42190.735208333332</v>
      </c>
    </row>
    <row r="3344" spans="1:20" ht="48" x14ac:dyDescent="0.2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 s="17">
        <f t="shared" si="208"/>
        <v>124</v>
      </c>
      <c r="P3344">
        <f t="shared" si="209"/>
        <v>110.39</v>
      </c>
      <c r="Q3344" s="12" t="s">
        <v>8336</v>
      </c>
      <c r="R3344" t="s">
        <v>8337</v>
      </c>
      <c r="S3344" s="15">
        <f t="shared" si="210"/>
        <v>42751.533391203702</v>
      </c>
      <c r="T3344" s="15">
        <f t="shared" si="211"/>
        <v>42780.957638888889</v>
      </c>
    </row>
    <row r="3345" spans="1:20" ht="48" x14ac:dyDescent="0.2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 s="17">
        <f t="shared" si="208"/>
        <v>124</v>
      </c>
      <c r="P3345">
        <f t="shared" si="209"/>
        <v>92.54</v>
      </c>
      <c r="Q3345" s="12" t="s">
        <v>8323</v>
      </c>
      <c r="R3345" t="s">
        <v>8324</v>
      </c>
      <c r="S3345" s="15">
        <f t="shared" si="210"/>
        <v>40564.994837962964</v>
      </c>
      <c r="T3345" s="15">
        <f t="shared" si="211"/>
        <v>40594.994837962964</v>
      </c>
    </row>
    <row r="3346" spans="1:20" ht="48" x14ac:dyDescent="0.2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 s="17">
        <f t="shared" si="208"/>
        <v>124</v>
      </c>
      <c r="P3346">
        <f t="shared" si="209"/>
        <v>43</v>
      </c>
      <c r="Q3346" s="12" t="s">
        <v>8323</v>
      </c>
      <c r="R3346" t="s">
        <v>8327</v>
      </c>
      <c r="S3346" s="15">
        <f t="shared" si="210"/>
        <v>40981.710243055553</v>
      </c>
      <c r="T3346" s="15">
        <f t="shared" si="211"/>
        <v>41011.710243055553</v>
      </c>
    </row>
    <row r="3347" spans="1:20" ht="48" x14ac:dyDescent="0.2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 s="17">
        <f t="shared" si="208"/>
        <v>124</v>
      </c>
      <c r="P3347">
        <f t="shared" si="209"/>
        <v>80.27</v>
      </c>
      <c r="Q3347" s="12" t="s">
        <v>8323</v>
      </c>
      <c r="R3347" t="s">
        <v>8327</v>
      </c>
      <c r="S3347" s="15">
        <f t="shared" si="210"/>
        <v>40865.867141203707</v>
      </c>
      <c r="T3347" s="15">
        <f t="shared" si="211"/>
        <v>40902.208333333336</v>
      </c>
    </row>
    <row r="3348" spans="1:20" ht="48" x14ac:dyDescent="0.2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 s="17">
        <f t="shared" si="208"/>
        <v>124</v>
      </c>
      <c r="P3348">
        <f t="shared" si="209"/>
        <v>194.26</v>
      </c>
      <c r="Q3348" s="12" t="s">
        <v>8317</v>
      </c>
      <c r="R3348" t="s">
        <v>8347</v>
      </c>
      <c r="S3348" s="15">
        <f t="shared" si="210"/>
        <v>41535.812708333331</v>
      </c>
      <c r="T3348" s="15">
        <f t="shared" si="211"/>
        <v>41563.165972222225</v>
      </c>
    </row>
    <row r="3349" spans="1:20" ht="48" x14ac:dyDescent="0.2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 s="17">
        <f t="shared" si="208"/>
        <v>124</v>
      </c>
      <c r="P3349">
        <f t="shared" si="209"/>
        <v>88.24</v>
      </c>
      <c r="Q3349" s="12" t="s">
        <v>8317</v>
      </c>
      <c r="R3349" t="s">
        <v>8347</v>
      </c>
      <c r="S3349" s="15">
        <f t="shared" si="210"/>
        <v>42331.708032407405</v>
      </c>
      <c r="T3349" s="15">
        <f t="shared" si="211"/>
        <v>42391.708032407405</v>
      </c>
    </row>
    <row r="3350" spans="1:20" ht="48" x14ac:dyDescent="0.2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 s="17">
        <f t="shared" ref="O3350:O3413" si="212">ROUND(E3350/D3350*100,0)</f>
        <v>124</v>
      </c>
      <c r="P3350">
        <f t="shared" ref="P3350:P3413" si="213">IFERROR(ROUND(E3350/L3350, 2), 0)</f>
        <v>89.3</v>
      </c>
      <c r="Q3350" s="12" t="s">
        <v>8323</v>
      </c>
      <c r="R3350" t="s">
        <v>8327</v>
      </c>
      <c r="S3350" s="15">
        <f t="shared" ref="S3350:S3413" si="214">(((J3350/60/60/24)+DATE(1970,1,1)))</f>
        <v>41075.835497685184</v>
      </c>
      <c r="T3350" s="15">
        <f t="shared" ref="T3350:T3413" si="215">(((I3350/60/60/24)+DATE(1970,1,1)))</f>
        <v>41105.835497685184</v>
      </c>
    </row>
    <row r="3351" spans="1:20" ht="48" x14ac:dyDescent="0.2">
      <c r="A3351">
        <v>2899</v>
      </c>
      <c r="B3351" s="3" t="s">
        <v>2899</v>
      </c>
      <c r="C3351" s="3" t="s">
        <v>7009</v>
      </c>
      <c r="D3351" s="6">
        <v>10000</v>
      </c>
      <c r="E3351" s="8">
        <v>0</v>
      </c>
      <c r="F3351" t="s">
        <v>8220</v>
      </c>
      <c r="G3351" t="s">
        <v>8223</v>
      </c>
      <c r="H3351" t="s">
        <v>8245</v>
      </c>
      <c r="I3351">
        <v>1469325158</v>
      </c>
      <c r="J3351">
        <v>1464141158</v>
      </c>
      <c r="K3351" t="b">
        <v>0</v>
      </c>
      <c r="L3351">
        <v>0</v>
      </c>
      <c r="M3351" t="b">
        <v>0</v>
      </c>
      <c r="N3351" t="s">
        <v>8269</v>
      </c>
      <c r="O3351" s="17">
        <f t="shared" si="212"/>
        <v>0</v>
      </c>
      <c r="P3351">
        <f t="shared" si="213"/>
        <v>0</v>
      </c>
      <c r="Q3351" s="12" t="s">
        <v>8315</v>
      </c>
      <c r="R3351" t="s">
        <v>8316</v>
      </c>
      <c r="S3351" s="15">
        <f t="shared" si="214"/>
        <v>42515.078217592592</v>
      </c>
      <c r="T3351" s="15">
        <f t="shared" si="215"/>
        <v>42575.078217592592</v>
      </c>
    </row>
    <row r="3352" spans="1:20" ht="48" x14ac:dyDescent="0.2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 s="17">
        <f t="shared" si="212"/>
        <v>124</v>
      </c>
      <c r="P3352">
        <f t="shared" si="213"/>
        <v>14.84</v>
      </c>
      <c r="Q3352" s="12" t="s">
        <v>8315</v>
      </c>
      <c r="R3352" t="s">
        <v>8355</v>
      </c>
      <c r="S3352" s="15">
        <f t="shared" si="214"/>
        <v>42334.468935185185</v>
      </c>
      <c r="T3352" s="15">
        <f t="shared" si="215"/>
        <v>42361.957638888889</v>
      </c>
    </row>
    <row r="3353" spans="1:20" ht="48" x14ac:dyDescent="0.2">
      <c r="A3353">
        <v>2913</v>
      </c>
      <c r="B3353" s="3" t="s">
        <v>2913</v>
      </c>
      <c r="C3353" s="3" t="s">
        <v>7023</v>
      </c>
      <c r="D3353" s="6">
        <v>10000</v>
      </c>
      <c r="E3353" s="8">
        <v>2</v>
      </c>
      <c r="F3353" t="s">
        <v>8220</v>
      </c>
      <c r="G3353" t="s">
        <v>8223</v>
      </c>
      <c r="H3353" t="s">
        <v>8245</v>
      </c>
      <c r="I3353">
        <v>1410041339</v>
      </c>
      <c r="J3353">
        <v>1404857339</v>
      </c>
      <c r="K3353" t="b">
        <v>0</v>
      </c>
      <c r="L3353">
        <v>2</v>
      </c>
      <c r="M3353" t="b">
        <v>0</v>
      </c>
      <c r="N3353" t="s">
        <v>8269</v>
      </c>
      <c r="O3353" s="17">
        <f t="shared" si="212"/>
        <v>0</v>
      </c>
      <c r="P3353">
        <f t="shared" si="213"/>
        <v>1</v>
      </c>
      <c r="Q3353" s="12" t="s">
        <v>8315</v>
      </c>
      <c r="R3353" t="s">
        <v>8316</v>
      </c>
      <c r="S3353" s="15">
        <f t="shared" si="214"/>
        <v>41828.922905092593</v>
      </c>
      <c r="T3353" s="15">
        <f t="shared" si="215"/>
        <v>41888.922905092593</v>
      </c>
    </row>
    <row r="3354" spans="1:20" ht="48" x14ac:dyDescent="0.2">
      <c r="A3354">
        <v>3852</v>
      </c>
      <c r="B3354" s="3" t="s">
        <v>3849</v>
      </c>
      <c r="C3354" s="3" t="s">
        <v>7961</v>
      </c>
      <c r="D3354" s="6">
        <v>10000</v>
      </c>
      <c r="E3354" s="8">
        <v>20</v>
      </c>
      <c r="F3354" t="s">
        <v>8220</v>
      </c>
      <c r="G3354" t="s">
        <v>8223</v>
      </c>
      <c r="H3354" t="s">
        <v>8245</v>
      </c>
      <c r="I3354">
        <v>1427427276</v>
      </c>
      <c r="J3354">
        <v>1425270876</v>
      </c>
      <c r="K3354" t="b">
        <v>0</v>
      </c>
      <c r="L3354">
        <v>2</v>
      </c>
      <c r="M3354" t="b">
        <v>0</v>
      </c>
      <c r="N3354" t="s">
        <v>8269</v>
      </c>
      <c r="O3354" s="17">
        <f t="shared" si="212"/>
        <v>0</v>
      </c>
      <c r="P3354">
        <f t="shared" si="213"/>
        <v>10</v>
      </c>
      <c r="Q3354" s="12" t="s">
        <v>8315</v>
      </c>
      <c r="R3354" t="s">
        <v>8316</v>
      </c>
      <c r="S3354" s="15">
        <f t="shared" si="214"/>
        <v>42065.190694444449</v>
      </c>
      <c r="T3354" s="15">
        <f t="shared" si="215"/>
        <v>42090.149027777778</v>
      </c>
    </row>
    <row r="3355" spans="1:20" ht="16" x14ac:dyDescent="0.2">
      <c r="A3355">
        <v>3904</v>
      </c>
      <c r="B3355" s="3" t="s">
        <v>3901</v>
      </c>
      <c r="C3355" s="3" t="s">
        <v>8012</v>
      </c>
      <c r="D3355" s="6">
        <v>10000</v>
      </c>
      <c r="E3355" s="8">
        <v>3</v>
      </c>
      <c r="F3355" t="s">
        <v>8220</v>
      </c>
      <c r="G3355" t="s">
        <v>8223</v>
      </c>
      <c r="H3355" t="s">
        <v>8245</v>
      </c>
      <c r="I3355">
        <v>1429074240</v>
      </c>
      <c r="J3355">
        <v>1427866200</v>
      </c>
      <c r="K3355" t="b">
        <v>0</v>
      </c>
      <c r="L3355">
        <v>2</v>
      </c>
      <c r="M3355" t="b">
        <v>0</v>
      </c>
      <c r="N3355" t="s">
        <v>8269</v>
      </c>
      <c r="O3355" s="17">
        <f t="shared" si="212"/>
        <v>0</v>
      </c>
      <c r="P3355">
        <f t="shared" si="213"/>
        <v>1.5</v>
      </c>
      <c r="Q3355" s="12" t="s">
        <v>8315</v>
      </c>
      <c r="R3355" t="s">
        <v>8316</v>
      </c>
      <c r="S3355" s="15">
        <f t="shared" si="214"/>
        <v>42095.229166666672</v>
      </c>
      <c r="T3355" s="15">
        <f t="shared" si="215"/>
        <v>42109.211111111115</v>
      </c>
    </row>
    <row r="3356" spans="1:20" ht="48" x14ac:dyDescent="0.2">
      <c r="A3356">
        <v>3930</v>
      </c>
      <c r="B3356" s="3" t="s">
        <v>3927</v>
      </c>
      <c r="C3356" s="3" t="s">
        <v>8038</v>
      </c>
      <c r="D3356" s="6">
        <v>10000</v>
      </c>
      <c r="E3356" s="8">
        <v>0</v>
      </c>
      <c r="F3356" t="s">
        <v>8220</v>
      </c>
      <c r="G3356" t="s">
        <v>8225</v>
      </c>
      <c r="H3356" t="s">
        <v>8247</v>
      </c>
      <c r="I3356">
        <v>1459490400</v>
      </c>
      <c r="J3356">
        <v>1457078868</v>
      </c>
      <c r="K3356" t="b">
        <v>0</v>
      </c>
      <c r="L3356">
        <v>0</v>
      </c>
      <c r="M3356" t="b">
        <v>0</v>
      </c>
      <c r="N3356" t="s">
        <v>8269</v>
      </c>
      <c r="O3356" s="17">
        <f t="shared" si="212"/>
        <v>0</v>
      </c>
      <c r="P3356">
        <f t="shared" si="213"/>
        <v>0</v>
      </c>
      <c r="Q3356" s="12" t="s">
        <v>8315</v>
      </c>
      <c r="R3356" t="s">
        <v>8316</v>
      </c>
      <c r="S3356" s="15">
        <f t="shared" si="214"/>
        <v>42433.338749999995</v>
      </c>
      <c r="T3356" s="15">
        <f t="shared" si="215"/>
        <v>42461.25</v>
      </c>
    </row>
    <row r="3357" spans="1:20" ht="48" x14ac:dyDescent="0.2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 s="17">
        <f t="shared" si="212"/>
        <v>125</v>
      </c>
      <c r="P3357">
        <f t="shared" si="213"/>
        <v>188.31</v>
      </c>
      <c r="Q3357" s="12" t="s">
        <v>8308</v>
      </c>
      <c r="R3357" t="s">
        <v>8313</v>
      </c>
      <c r="S3357" s="15">
        <f t="shared" si="214"/>
        <v>42437.636469907404</v>
      </c>
      <c r="T3357" s="15">
        <f t="shared" si="215"/>
        <v>42467.59480324074</v>
      </c>
    </row>
    <row r="3358" spans="1:20" ht="48" x14ac:dyDescent="0.2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 s="17">
        <f t="shared" si="212"/>
        <v>125</v>
      </c>
      <c r="P3358">
        <f t="shared" si="213"/>
        <v>146.35</v>
      </c>
      <c r="Q3358" s="12" t="s">
        <v>8308</v>
      </c>
      <c r="R3358" t="s">
        <v>8313</v>
      </c>
      <c r="S3358" s="15">
        <f t="shared" si="214"/>
        <v>42772.669062500005</v>
      </c>
      <c r="T3358" s="15">
        <f t="shared" si="215"/>
        <v>42802.875</v>
      </c>
    </row>
    <row r="3359" spans="1:20" ht="32" x14ac:dyDescent="0.2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 s="17">
        <f t="shared" si="212"/>
        <v>125</v>
      </c>
      <c r="P3359">
        <f t="shared" si="213"/>
        <v>41.78</v>
      </c>
      <c r="Q3359" s="12" t="s">
        <v>8308</v>
      </c>
      <c r="R3359" t="s">
        <v>8313</v>
      </c>
      <c r="S3359" s="15">
        <f t="shared" si="214"/>
        <v>42425.576898148152</v>
      </c>
      <c r="T3359" s="15">
        <f t="shared" si="215"/>
        <v>42465.666666666672</v>
      </c>
    </row>
    <row r="3360" spans="1:20" ht="48" x14ac:dyDescent="0.2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 s="17">
        <f t="shared" si="212"/>
        <v>125</v>
      </c>
      <c r="P3360">
        <f t="shared" si="213"/>
        <v>140.1</v>
      </c>
      <c r="Q3360" s="12" t="s">
        <v>8308</v>
      </c>
      <c r="R3360" t="s">
        <v>8313</v>
      </c>
      <c r="S3360" s="15">
        <f t="shared" si="214"/>
        <v>42078.793124999997</v>
      </c>
      <c r="T3360" s="15">
        <f t="shared" si="215"/>
        <v>42123.793124999997</v>
      </c>
    </row>
    <row r="3361" spans="1:20" ht="48" x14ac:dyDescent="0.2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 s="17">
        <f t="shared" si="212"/>
        <v>125</v>
      </c>
      <c r="P3361">
        <f t="shared" si="213"/>
        <v>77.64</v>
      </c>
      <c r="Q3361" s="12" t="s">
        <v>8323</v>
      </c>
      <c r="R3361" t="s">
        <v>8324</v>
      </c>
      <c r="S3361" s="15">
        <f t="shared" si="214"/>
        <v>41656.762638888889</v>
      </c>
      <c r="T3361" s="15">
        <f t="shared" si="215"/>
        <v>41686.762638888889</v>
      </c>
    </row>
    <row r="3362" spans="1:20" ht="48" x14ac:dyDescent="0.2">
      <c r="A3362">
        <v>3963</v>
      </c>
      <c r="B3362" s="3" t="s">
        <v>3960</v>
      </c>
      <c r="C3362" s="3" t="s">
        <v>8070</v>
      </c>
      <c r="D3362" s="6">
        <v>10000</v>
      </c>
      <c r="E3362" s="8">
        <v>0</v>
      </c>
      <c r="F3362" t="s">
        <v>8220</v>
      </c>
      <c r="G3362" t="s">
        <v>8228</v>
      </c>
      <c r="H3362" t="s">
        <v>8250</v>
      </c>
      <c r="I3362">
        <v>1447821717</v>
      </c>
      <c r="J3362">
        <v>1445226117</v>
      </c>
      <c r="K3362" t="b">
        <v>0</v>
      </c>
      <c r="L3362">
        <v>0</v>
      </c>
      <c r="M3362" t="b">
        <v>0</v>
      </c>
      <c r="N3362" t="s">
        <v>8269</v>
      </c>
      <c r="O3362" s="17">
        <f t="shared" si="212"/>
        <v>0</v>
      </c>
      <c r="P3362">
        <f t="shared" si="213"/>
        <v>0</v>
      </c>
      <c r="Q3362" s="12" t="s">
        <v>8315</v>
      </c>
      <c r="R3362" t="s">
        <v>8316</v>
      </c>
      <c r="S3362" s="15">
        <f t="shared" si="214"/>
        <v>42296.154131944444</v>
      </c>
      <c r="T3362" s="15">
        <f t="shared" si="215"/>
        <v>42326.195798611108</v>
      </c>
    </row>
    <row r="3363" spans="1:20" ht="48" x14ac:dyDescent="0.2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 s="17">
        <f t="shared" si="212"/>
        <v>125</v>
      </c>
      <c r="P3363">
        <f t="shared" si="213"/>
        <v>53.57</v>
      </c>
      <c r="Q3363" s="12" t="s">
        <v>8320</v>
      </c>
      <c r="R3363" t="s">
        <v>8321</v>
      </c>
      <c r="S3363" s="15">
        <f t="shared" si="214"/>
        <v>41799.814340277779</v>
      </c>
      <c r="T3363" s="15">
        <f t="shared" si="215"/>
        <v>41834.814340277779</v>
      </c>
    </row>
    <row r="3364" spans="1:20" ht="48" x14ac:dyDescent="0.2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 s="17">
        <f t="shared" si="212"/>
        <v>125</v>
      </c>
      <c r="P3364">
        <f t="shared" si="213"/>
        <v>38.549999999999997</v>
      </c>
      <c r="Q3364" s="12" t="s">
        <v>8320</v>
      </c>
      <c r="R3364" t="s">
        <v>8321</v>
      </c>
      <c r="S3364" s="15">
        <f t="shared" si="214"/>
        <v>41304.962233796294</v>
      </c>
      <c r="T3364" s="15">
        <f t="shared" si="215"/>
        <v>41334.249305555553</v>
      </c>
    </row>
    <row r="3365" spans="1:20" ht="48" x14ac:dyDescent="0.2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 s="17">
        <f t="shared" si="212"/>
        <v>125</v>
      </c>
      <c r="P3365">
        <f t="shared" si="213"/>
        <v>23.17</v>
      </c>
      <c r="Q3365" s="12" t="s">
        <v>8320</v>
      </c>
      <c r="R3365" t="s">
        <v>8340</v>
      </c>
      <c r="S3365" s="15">
        <f t="shared" si="214"/>
        <v>41250.827118055553</v>
      </c>
      <c r="T3365" s="15">
        <f t="shared" si="215"/>
        <v>41271.827118055553</v>
      </c>
    </row>
    <row r="3366" spans="1:20" ht="48" x14ac:dyDescent="0.2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 s="17">
        <f t="shared" si="212"/>
        <v>125</v>
      </c>
      <c r="P3366">
        <f t="shared" si="213"/>
        <v>95.83</v>
      </c>
      <c r="Q3366" s="12" t="s">
        <v>8336</v>
      </c>
      <c r="R3366" t="s">
        <v>8337</v>
      </c>
      <c r="S3366" s="15">
        <f t="shared" si="214"/>
        <v>41964.751342592594</v>
      </c>
      <c r="T3366" s="15">
        <f t="shared" si="215"/>
        <v>41996</v>
      </c>
    </row>
    <row r="3367" spans="1:20" ht="16" x14ac:dyDescent="0.2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 s="17">
        <f t="shared" si="212"/>
        <v>125</v>
      </c>
      <c r="P3367">
        <f t="shared" si="213"/>
        <v>37.07</v>
      </c>
      <c r="Q3367" s="12" t="s">
        <v>8323</v>
      </c>
      <c r="R3367" t="s">
        <v>8324</v>
      </c>
      <c r="S3367" s="15">
        <f t="shared" si="214"/>
        <v>41409.00037037037</v>
      </c>
      <c r="T3367" s="15">
        <f t="shared" si="215"/>
        <v>41430.00037037037</v>
      </c>
    </row>
    <row r="3368" spans="1:20" ht="48" x14ac:dyDescent="0.2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 s="17">
        <f t="shared" si="212"/>
        <v>125</v>
      </c>
      <c r="P3368">
        <f t="shared" si="213"/>
        <v>67.73</v>
      </c>
      <c r="Q3368" s="12" t="s">
        <v>8323</v>
      </c>
      <c r="R3368" t="s">
        <v>8324</v>
      </c>
      <c r="S3368" s="15">
        <f t="shared" si="214"/>
        <v>42502.868761574078</v>
      </c>
      <c r="T3368" s="15">
        <f t="shared" si="215"/>
        <v>42562.868761574078</v>
      </c>
    </row>
    <row r="3369" spans="1:20" ht="32" x14ac:dyDescent="0.2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 s="17">
        <f t="shared" si="212"/>
        <v>125</v>
      </c>
      <c r="P3369">
        <f t="shared" si="213"/>
        <v>168.51</v>
      </c>
      <c r="Q3369" s="12" t="s">
        <v>8323</v>
      </c>
      <c r="R3369" t="s">
        <v>8344</v>
      </c>
      <c r="S3369" s="15">
        <f t="shared" si="214"/>
        <v>41146.824212962965</v>
      </c>
      <c r="T3369" s="15">
        <f t="shared" si="215"/>
        <v>41176.824212962965</v>
      </c>
    </row>
    <row r="3370" spans="1:20" ht="48" x14ac:dyDescent="0.2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 s="17">
        <f t="shared" si="212"/>
        <v>125</v>
      </c>
      <c r="P3370">
        <f t="shared" si="213"/>
        <v>32.01</v>
      </c>
      <c r="Q3370" s="12" t="s">
        <v>8323</v>
      </c>
      <c r="R3370" t="s">
        <v>8344</v>
      </c>
      <c r="S3370" s="15">
        <f t="shared" si="214"/>
        <v>40592.704652777778</v>
      </c>
      <c r="T3370" s="15">
        <f t="shared" si="215"/>
        <v>40622.662986111114</v>
      </c>
    </row>
    <row r="3371" spans="1:20" ht="48" x14ac:dyDescent="0.2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17">
        <f t="shared" si="212"/>
        <v>125</v>
      </c>
      <c r="P3371">
        <f t="shared" si="213"/>
        <v>119.29</v>
      </c>
      <c r="Q3371" s="12" t="s">
        <v>8323</v>
      </c>
      <c r="R3371" t="s">
        <v>8324</v>
      </c>
      <c r="S3371" s="15">
        <f t="shared" si="214"/>
        <v>42031.631724537037</v>
      </c>
      <c r="T3371" s="15">
        <f t="shared" si="215"/>
        <v>42065.249305555553</v>
      </c>
    </row>
    <row r="3372" spans="1:20" ht="48" x14ac:dyDescent="0.2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 s="17">
        <f t="shared" si="212"/>
        <v>125</v>
      </c>
      <c r="P3372">
        <f t="shared" si="213"/>
        <v>73.42</v>
      </c>
      <c r="Q3372" s="12" t="s">
        <v>8317</v>
      </c>
      <c r="R3372" t="s">
        <v>8347</v>
      </c>
      <c r="S3372" s="15">
        <f t="shared" si="214"/>
        <v>40961.057349537034</v>
      </c>
      <c r="T3372" s="15">
        <f t="shared" si="215"/>
        <v>40992.166666666664</v>
      </c>
    </row>
    <row r="3373" spans="1:20" ht="48" x14ac:dyDescent="0.2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 s="17">
        <f t="shared" si="212"/>
        <v>125</v>
      </c>
      <c r="P3373">
        <f t="shared" si="213"/>
        <v>385.04</v>
      </c>
      <c r="Q3373" s="12" t="s">
        <v>8317</v>
      </c>
      <c r="R3373" t="s">
        <v>8347</v>
      </c>
      <c r="S3373" s="15">
        <f t="shared" si="214"/>
        <v>42502.569120370375</v>
      </c>
      <c r="T3373" s="15">
        <f t="shared" si="215"/>
        <v>42532.569120370375</v>
      </c>
    </row>
    <row r="3374" spans="1:20" ht="48" x14ac:dyDescent="0.2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17">
        <f t="shared" si="212"/>
        <v>125</v>
      </c>
      <c r="P3374">
        <f t="shared" si="213"/>
        <v>44.21</v>
      </c>
      <c r="Q3374" s="12" t="s">
        <v>8323</v>
      </c>
      <c r="R3374" t="s">
        <v>8324</v>
      </c>
      <c r="S3374" s="15">
        <f t="shared" si="214"/>
        <v>41270.954351851848</v>
      </c>
      <c r="T3374" s="15">
        <f t="shared" si="215"/>
        <v>41300.954351851848</v>
      </c>
    </row>
    <row r="3375" spans="1:20" ht="32" x14ac:dyDescent="0.2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 s="17">
        <f t="shared" si="212"/>
        <v>125</v>
      </c>
      <c r="P3375">
        <f t="shared" si="213"/>
        <v>27.78</v>
      </c>
      <c r="Q3375" s="12" t="s">
        <v>8323</v>
      </c>
      <c r="R3375" t="s">
        <v>8327</v>
      </c>
      <c r="S3375" s="15">
        <f t="shared" si="214"/>
        <v>41024.985972222225</v>
      </c>
      <c r="T3375" s="15">
        <f t="shared" si="215"/>
        <v>41076.415972222225</v>
      </c>
    </row>
    <row r="3376" spans="1:20" ht="48" x14ac:dyDescent="0.2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 s="17">
        <f t="shared" si="212"/>
        <v>125</v>
      </c>
      <c r="P3376">
        <f t="shared" si="213"/>
        <v>91</v>
      </c>
      <c r="Q3376" s="12" t="s">
        <v>8317</v>
      </c>
      <c r="R3376" t="s">
        <v>8354</v>
      </c>
      <c r="S3376" s="15">
        <f t="shared" si="214"/>
        <v>42319.035833333335</v>
      </c>
      <c r="T3376" s="15">
        <f t="shared" si="215"/>
        <v>42379.035833333335</v>
      </c>
    </row>
    <row r="3377" spans="1:20" ht="48" x14ac:dyDescent="0.2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 s="17">
        <f t="shared" si="212"/>
        <v>125</v>
      </c>
      <c r="P3377">
        <f t="shared" si="213"/>
        <v>75</v>
      </c>
      <c r="Q3377" s="12" t="s">
        <v>8315</v>
      </c>
      <c r="R3377" t="s">
        <v>8357</v>
      </c>
      <c r="S3377" s="15">
        <f t="shared" si="214"/>
        <v>42044.765960648147</v>
      </c>
      <c r="T3377" s="15">
        <f t="shared" si="215"/>
        <v>42058.765960648147</v>
      </c>
    </row>
    <row r="3378" spans="1:20" ht="48" x14ac:dyDescent="0.2">
      <c r="A3378">
        <v>4042</v>
      </c>
      <c r="B3378" s="3" t="s">
        <v>4038</v>
      </c>
      <c r="C3378" s="3" t="s">
        <v>8146</v>
      </c>
      <c r="D3378" s="6">
        <v>10000</v>
      </c>
      <c r="E3378" s="8">
        <v>21</v>
      </c>
      <c r="F3378" t="s">
        <v>8220</v>
      </c>
      <c r="G3378" t="s">
        <v>8223</v>
      </c>
      <c r="H3378" t="s">
        <v>8245</v>
      </c>
      <c r="I3378">
        <v>1421781360</v>
      </c>
      <c r="J3378">
        <v>1419213664</v>
      </c>
      <c r="K3378" t="b">
        <v>0</v>
      </c>
      <c r="L3378">
        <v>3</v>
      </c>
      <c r="M3378" t="b">
        <v>0</v>
      </c>
      <c r="N3378" t="s">
        <v>8269</v>
      </c>
      <c r="O3378" s="17">
        <f t="shared" si="212"/>
        <v>0</v>
      </c>
      <c r="P3378">
        <f t="shared" si="213"/>
        <v>7</v>
      </c>
      <c r="Q3378" s="12" t="s">
        <v>8315</v>
      </c>
      <c r="R3378" t="s">
        <v>8316</v>
      </c>
      <c r="S3378" s="15">
        <f t="shared" si="214"/>
        <v>41995.084074074075</v>
      </c>
      <c r="T3378" s="15">
        <f t="shared" si="215"/>
        <v>42024.802777777775</v>
      </c>
    </row>
    <row r="3379" spans="1:20" ht="48" x14ac:dyDescent="0.2">
      <c r="A3379">
        <v>4097</v>
      </c>
      <c r="B3379" s="3" t="s">
        <v>4093</v>
      </c>
      <c r="C3379" s="3" t="s">
        <v>8200</v>
      </c>
      <c r="D3379" s="6">
        <v>10000</v>
      </c>
      <c r="E3379" s="8">
        <v>0</v>
      </c>
      <c r="F3379" t="s">
        <v>8220</v>
      </c>
      <c r="G3379" t="s">
        <v>8224</v>
      </c>
      <c r="H3379" t="s">
        <v>8246</v>
      </c>
      <c r="I3379">
        <v>1454284500</v>
      </c>
      <c r="J3379">
        <v>1449431237</v>
      </c>
      <c r="K3379" t="b">
        <v>0</v>
      </c>
      <c r="L3379">
        <v>0</v>
      </c>
      <c r="M3379" t="b">
        <v>0</v>
      </c>
      <c r="N3379" t="s">
        <v>8269</v>
      </c>
      <c r="O3379" s="17">
        <f t="shared" si="212"/>
        <v>0</v>
      </c>
      <c r="P3379">
        <f t="shared" si="213"/>
        <v>0</v>
      </c>
      <c r="Q3379" s="12" t="s">
        <v>8315</v>
      </c>
      <c r="R3379" t="s">
        <v>8316</v>
      </c>
      <c r="S3379" s="15">
        <f t="shared" si="214"/>
        <v>42344.824502314819</v>
      </c>
      <c r="T3379" s="15">
        <f t="shared" si="215"/>
        <v>42400.996527777781</v>
      </c>
    </row>
    <row r="3380" spans="1:20" ht="48" x14ac:dyDescent="0.2">
      <c r="A3380">
        <v>3140</v>
      </c>
      <c r="B3380" s="3" t="s">
        <v>3140</v>
      </c>
      <c r="C3380" s="3" t="s">
        <v>7250</v>
      </c>
      <c r="D3380" s="6">
        <v>10000</v>
      </c>
      <c r="E3380" s="8">
        <v>96</v>
      </c>
      <c r="F3380" t="s">
        <v>8221</v>
      </c>
      <c r="G3380" t="s">
        <v>8229</v>
      </c>
      <c r="H3380" t="s">
        <v>8248</v>
      </c>
      <c r="I3380">
        <v>1491581703</v>
      </c>
      <c r="J3380">
        <v>1488993303</v>
      </c>
      <c r="K3380" t="b">
        <v>0</v>
      </c>
      <c r="L3380">
        <v>4</v>
      </c>
      <c r="M3380" t="b">
        <v>0</v>
      </c>
      <c r="N3380" t="s">
        <v>8269</v>
      </c>
      <c r="O3380" s="17">
        <f t="shared" si="212"/>
        <v>1</v>
      </c>
      <c r="P3380">
        <f t="shared" si="213"/>
        <v>24</v>
      </c>
      <c r="Q3380" s="12" t="s">
        <v>8315</v>
      </c>
      <c r="R3380" t="s">
        <v>8316</v>
      </c>
      <c r="S3380" s="15">
        <f t="shared" si="214"/>
        <v>42802.718784722223</v>
      </c>
      <c r="T3380" s="15">
        <f t="shared" si="215"/>
        <v>42832.677118055552</v>
      </c>
    </row>
    <row r="3381" spans="1:20" ht="48" x14ac:dyDescent="0.2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 s="17">
        <f t="shared" si="212"/>
        <v>126</v>
      </c>
      <c r="P3381">
        <f t="shared" si="213"/>
        <v>31.5</v>
      </c>
      <c r="Q3381" s="12" t="s">
        <v>8308</v>
      </c>
      <c r="R3381" t="s">
        <v>8309</v>
      </c>
      <c r="S3381" s="15">
        <f t="shared" si="214"/>
        <v>42447.103518518517</v>
      </c>
      <c r="T3381" s="15">
        <f t="shared" si="215"/>
        <v>42477.103518518517</v>
      </c>
    </row>
    <row r="3382" spans="1:20" ht="48" x14ac:dyDescent="0.2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 s="17">
        <f t="shared" si="212"/>
        <v>126</v>
      </c>
      <c r="P3382">
        <f t="shared" si="213"/>
        <v>71.709999999999994</v>
      </c>
      <c r="Q3382" s="12" t="s">
        <v>8308</v>
      </c>
      <c r="R3382" t="s">
        <v>8310</v>
      </c>
      <c r="S3382" s="15">
        <f t="shared" si="214"/>
        <v>40779.125428240739</v>
      </c>
      <c r="T3382" s="15">
        <f t="shared" si="215"/>
        <v>40809.125428240739</v>
      </c>
    </row>
    <row r="3383" spans="1:20" ht="48" x14ac:dyDescent="0.2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 s="17">
        <f t="shared" si="212"/>
        <v>126</v>
      </c>
      <c r="P3383">
        <f t="shared" si="213"/>
        <v>57.08</v>
      </c>
      <c r="Q3383" s="12" t="s">
        <v>8308</v>
      </c>
      <c r="R3383" t="s">
        <v>8313</v>
      </c>
      <c r="S3383" s="15">
        <f t="shared" si="214"/>
        <v>41013.787569444445</v>
      </c>
      <c r="T3383" s="15">
        <f t="shared" si="215"/>
        <v>41045.791666666664</v>
      </c>
    </row>
    <row r="3384" spans="1:20" ht="48" x14ac:dyDescent="0.2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 s="17">
        <f t="shared" si="212"/>
        <v>126</v>
      </c>
      <c r="P3384">
        <f t="shared" si="213"/>
        <v>88.85</v>
      </c>
      <c r="Q3384" s="12" t="s">
        <v>8308</v>
      </c>
      <c r="R3384" t="s">
        <v>8313</v>
      </c>
      <c r="S3384" s="15">
        <f t="shared" si="214"/>
        <v>42549.076157407413</v>
      </c>
      <c r="T3384" s="15">
        <f t="shared" si="215"/>
        <v>42579.076157407413</v>
      </c>
    </row>
    <row r="3385" spans="1:20" ht="48" x14ac:dyDescent="0.2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 s="17">
        <f t="shared" si="212"/>
        <v>126</v>
      </c>
      <c r="P3385">
        <f t="shared" si="213"/>
        <v>190.45</v>
      </c>
      <c r="Q3385" s="12" t="s">
        <v>8317</v>
      </c>
      <c r="R3385" t="s">
        <v>8319</v>
      </c>
      <c r="S3385" s="15">
        <f t="shared" si="214"/>
        <v>42331.84574074074</v>
      </c>
      <c r="T3385" s="15">
        <f t="shared" si="215"/>
        <v>42361.84574074074</v>
      </c>
    </row>
    <row r="3386" spans="1:20" ht="48" x14ac:dyDescent="0.2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 s="17">
        <f t="shared" si="212"/>
        <v>126</v>
      </c>
      <c r="P3386">
        <f t="shared" si="213"/>
        <v>88.73</v>
      </c>
      <c r="Q3386" s="12" t="s">
        <v>8320</v>
      </c>
      <c r="R3386" t="s">
        <v>8321</v>
      </c>
      <c r="S3386" s="15">
        <f t="shared" si="214"/>
        <v>40879.795682870368</v>
      </c>
      <c r="T3386" s="15">
        <f t="shared" si="215"/>
        <v>40930.25</v>
      </c>
    </row>
    <row r="3387" spans="1:20" ht="32" x14ac:dyDescent="0.2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 s="17">
        <f t="shared" si="212"/>
        <v>126</v>
      </c>
      <c r="P3387">
        <f t="shared" si="213"/>
        <v>187.19</v>
      </c>
      <c r="Q3387" s="12" t="s">
        <v>8320</v>
      </c>
      <c r="R3387" t="s">
        <v>8321</v>
      </c>
      <c r="S3387" s="15">
        <f t="shared" si="214"/>
        <v>42102.164583333331</v>
      </c>
      <c r="T3387" s="15">
        <f t="shared" si="215"/>
        <v>42133.208333333328</v>
      </c>
    </row>
    <row r="3388" spans="1:20" ht="48" x14ac:dyDescent="0.2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 s="17">
        <f t="shared" si="212"/>
        <v>126</v>
      </c>
      <c r="P3388">
        <f t="shared" si="213"/>
        <v>58.53</v>
      </c>
      <c r="Q3388" s="12" t="s">
        <v>8336</v>
      </c>
      <c r="R3388" t="s">
        <v>8337</v>
      </c>
      <c r="S3388" s="15">
        <f t="shared" si="214"/>
        <v>42089.477500000001</v>
      </c>
      <c r="T3388" s="15">
        <f t="shared" si="215"/>
        <v>42110.477500000001</v>
      </c>
    </row>
    <row r="3389" spans="1:20" ht="48" x14ac:dyDescent="0.2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 s="17">
        <f t="shared" si="212"/>
        <v>126</v>
      </c>
      <c r="P3389">
        <f t="shared" si="213"/>
        <v>28.63</v>
      </c>
      <c r="Q3389" s="12" t="s">
        <v>8320</v>
      </c>
      <c r="R3389" t="s">
        <v>8321</v>
      </c>
      <c r="S3389" s="15">
        <f t="shared" si="214"/>
        <v>41781.717268518521</v>
      </c>
      <c r="T3389" s="15">
        <f t="shared" si="215"/>
        <v>41811.717268518521</v>
      </c>
    </row>
    <row r="3390" spans="1:20" ht="16" x14ac:dyDescent="0.2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 s="17">
        <f t="shared" si="212"/>
        <v>126</v>
      </c>
      <c r="P3390">
        <f t="shared" si="213"/>
        <v>64.540000000000006</v>
      </c>
      <c r="Q3390" s="12" t="s">
        <v>8323</v>
      </c>
      <c r="R3390" t="s">
        <v>8324</v>
      </c>
      <c r="S3390" s="15">
        <f t="shared" si="214"/>
        <v>41924.996099537035</v>
      </c>
      <c r="T3390" s="15">
        <f t="shared" si="215"/>
        <v>41970.037766203706</v>
      </c>
    </row>
    <row r="3391" spans="1:20" ht="48" x14ac:dyDescent="0.2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 s="17">
        <f t="shared" si="212"/>
        <v>126</v>
      </c>
      <c r="P3391">
        <f t="shared" si="213"/>
        <v>61.7</v>
      </c>
      <c r="Q3391" s="12" t="s">
        <v>8323</v>
      </c>
      <c r="R3391" t="s">
        <v>8324</v>
      </c>
      <c r="S3391" s="15">
        <f t="shared" si="214"/>
        <v>41889.004317129627</v>
      </c>
      <c r="T3391" s="15">
        <f t="shared" si="215"/>
        <v>41919.004317129627</v>
      </c>
    </row>
    <row r="3392" spans="1:20" ht="48" x14ac:dyDescent="0.2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 s="17">
        <f t="shared" si="212"/>
        <v>126</v>
      </c>
      <c r="P3392">
        <f t="shared" si="213"/>
        <v>64.569999999999993</v>
      </c>
      <c r="Q3392" s="12" t="s">
        <v>8317</v>
      </c>
      <c r="R3392" t="s">
        <v>8347</v>
      </c>
      <c r="S3392" s="15">
        <f t="shared" si="214"/>
        <v>41744.290868055556</v>
      </c>
      <c r="T3392" s="15">
        <f t="shared" si="215"/>
        <v>41774.290868055556</v>
      </c>
    </row>
    <row r="3393" spans="1:20" ht="32" x14ac:dyDescent="0.2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 s="17">
        <f t="shared" si="212"/>
        <v>126</v>
      </c>
      <c r="P3393">
        <f t="shared" si="213"/>
        <v>47.91</v>
      </c>
      <c r="Q3393" s="12" t="s">
        <v>8317</v>
      </c>
      <c r="R3393" t="s">
        <v>8347</v>
      </c>
      <c r="S3393" s="15">
        <f t="shared" si="214"/>
        <v>40215.919050925928</v>
      </c>
      <c r="T3393" s="15">
        <f t="shared" si="215"/>
        <v>40252.913194444445</v>
      </c>
    </row>
    <row r="3394" spans="1:20" ht="48" x14ac:dyDescent="0.2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 s="17">
        <f t="shared" si="212"/>
        <v>126</v>
      </c>
      <c r="P3394">
        <f t="shared" si="213"/>
        <v>88.75</v>
      </c>
      <c r="Q3394" s="12" t="s">
        <v>8323</v>
      </c>
      <c r="R3394" t="s">
        <v>8324</v>
      </c>
      <c r="S3394" s="15">
        <f t="shared" si="214"/>
        <v>42096.633206018523</v>
      </c>
      <c r="T3394" s="15">
        <f t="shared" si="215"/>
        <v>42126.633206018523</v>
      </c>
    </row>
    <row r="3395" spans="1:20" ht="48" x14ac:dyDescent="0.2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 s="17">
        <f t="shared" si="212"/>
        <v>126</v>
      </c>
      <c r="P3395">
        <f t="shared" si="213"/>
        <v>21.5</v>
      </c>
      <c r="Q3395" s="12" t="s">
        <v>8331</v>
      </c>
      <c r="R3395" t="s">
        <v>8349</v>
      </c>
      <c r="S3395" s="15">
        <f t="shared" si="214"/>
        <v>41724.881099537037</v>
      </c>
      <c r="T3395" s="15">
        <f t="shared" si="215"/>
        <v>41754.881099537037</v>
      </c>
    </row>
    <row r="3396" spans="1:20" ht="32" x14ac:dyDescent="0.2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 s="17">
        <f t="shared" si="212"/>
        <v>126</v>
      </c>
      <c r="P3396">
        <f t="shared" si="213"/>
        <v>81.25</v>
      </c>
      <c r="Q3396" s="12" t="s">
        <v>8334</v>
      </c>
      <c r="R3396" t="s">
        <v>8350</v>
      </c>
      <c r="S3396" s="15">
        <f t="shared" si="214"/>
        <v>42052.666990740734</v>
      </c>
      <c r="T3396" s="15">
        <f t="shared" si="215"/>
        <v>42082.625324074077</v>
      </c>
    </row>
    <row r="3397" spans="1:20" ht="48" x14ac:dyDescent="0.2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 s="17">
        <f t="shared" si="212"/>
        <v>126</v>
      </c>
      <c r="P3397">
        <f t="shared" si="213"/>
        <v>84.08</v>
      </c>
      <c r="Q3397" s="12" t="s">
        <v>8323</v>
      </c>
      <c r="R3397" t="s">
        <v>8352</v>
      </c>
      <c r="S3397" s="15">
        <f t="shared" si="214"/>
        <v>41107.849143518521</v>
      </c>
      <c r="T3397" s="15">
        <f t="shared" si="215"/>
        <v>41137.849143518521</v>
      </c>
    </row>
    <row r="3398" spans="1:20" ht="48" x14ac:dyDescent="0.2">
      <c r="A3398">
        <v>3899</v>
      </c>
      <c r="B3398" s="3" t="s">
        <v>3896</v>
      </c>
      <c r="C3398" s="3" t="s">
        <v>8007</v>
      </c>
      <c r="D3398" s="6">
        <v>10000</v>
      </c>
      <c r="E3398" s="8">
        <v>125</v>
      </c>
      <c r="F3398" t="s">
        <v>8220</v>
      </c>
      <c r="G3398" t="s">
        <v>8223</v>
      </c>
      <c r="H3398" t="s">
        <v>8245</v>
      </c>
      <c r="I3398">
        <v>1407868561</v>
      </c>
      <c r="J3398">
        <v>1406140561</v>
      </c>
      <c r="K3398" t="b">
        <v>0</v>
      </c>
      <c r="L3398">
        <v>2</v>
      </c>
      <c r="M3398" t="b">
        <v>0</v>
      </c>
      <c r="N3398" t="s">
        <v>8269</v>
      </c>
      <c r="O3398" s="17">
        <f t="shared" si="212"/>
        <v>1</v>
      </c>
      <c r="P3398">
        <f t="shared" si="213"/>
        <v>62.5</v>
      </c>
      <c r="Q3398" s="12" t="s">
        <v>8315</v>
      </c>
      <c r="R3398" t="s">
        <v>8316</v>
      </c>
      <c r="S3398" s="15">
        <f t="shared" si="214"/>
        <v>41843.775011574071</v>
      </c>
      <c r="T3398" s="15">
        <f t="shared" si="215"/>
        <v>41863.775011574071</v>
      </c>
    </row>
    <row r="3399" spans="1:20" ht="48" x14ac:dyDescent="0.2">
      <c r="A3399">
        <v>4017</v>
      </c>
      <c r="B3399" s="3" t="s">
        <v>4013</v>
      </c>
      <c r="C3399" s="3" t="s">
        <v>8122</v>
      </c>
      <c r="D3399" s="6">
        <v>10000</v>
      </c>
      <c r="E3399" s="8">
        <v>105</v>
      </c>
      <c r="F3399" t="s">
        <v>8220</v>
      </c>
      <c r="G3399" t="s">
        <v>8223</v>
      </c>
      <c r="H3399" t="s">
        <v>8245</v>
      </c>
      <c r="I3399">
        <v>1409846874</v>
      </c>
      <c r="J3399">
        <v>1407254874</v>
      </c>
      <c r="K3399" t="b">
        <v>0</v>
      </c>
      <c r="L3399">
        <v>2</v>
      </c>
      <c r="M3399" t="b">
        <v>0</v>
      </c>
      <c r="N3399" t="s">
        <v>8269</v>
      </c>
      <c r="O3399" s="17">
        <f t="shared" si="212"/>
        <v>1</v>
      </c>
      <c r="P3399">
        <f t="shared" si="213"/>
        <v>52.5</v>
      </c>
      <c r="Q3399" s="12" t="s">
        <v>8315</v>
      </c>
      <c r="R3399" t="s">
        <v>8316</v>
      </c>
      <c r="S3399" s="15">
        <f t="shared" si="214"/>
        <v>41856.672152777777</v>
      </c>
      <c r="T3399" s="15">
        <f t="shared" si="215"/>
        <v>41886.672152777777</v>
      </c>
    </row>
    <row r="3400" spans="1:20" ht="48" x14ac:dyDescent="0.2">
      <c r="A3400">
        <v>2891</v>
      </c>
      <c r="B3400" s="3" t="s">
        <v>2891</v>
      </c>
      <c r="C3400" s="3" t="s">
        <v>7001</v>
      </c>
      <c r="D3400" s="6">
        <v>10000</v>
      </c>
      <c r="E3400" s="8">
        <v>273</v>
      </c>
      <c r="F3400" t="s">
        <v>8220</v>
      </c>
      <c r="G3400" t="s">
        <v>8223</v>
      </c>
      <c r="H3400" t="s">
        <v>8245</v>
      </c>
      <c r="I3400">
        <v>1460751128</v>
      </c>
      <c r="J3400">
        <v>1455570728</v>
      </c>
      <c r="K3400" t="b">
        <v>0</v>
      </c>
      <c r="L3400">
        <v>10</v>
      </c>
      <c r="M3400" t="b">
        <v>0</v>
      </c>
      <c r="N3400" t="s">
        <v>8269</v>
      </c>
      <c r="O3400" s="17">
        <f t="shared" si="212"/>
        <v>3</v>
      </c>
      <c r="P3400">
        <f t="shared" si="213"/>
        <v>27.3</v>
      </c>
      <c r="Q3400" s="12" t="s">
        <v>8315</v>
      </c>
      <c r="R3400" t="s">
        <v>8316</v>
      </c>
      <c r="S3400" s="15">
        <f t="shared" si="214"/>
        <v>42415.883425925931</v>
      </c>
      <c r="T3400" s="15">
        <f t="shared" si="215"/>
        <v>42475.84175925926</v>
      </c>
    </row>
    <row r="3401" spans="1:20" ht="48" x14ac:dyDescent="0.2">
      <c r="A3401">
        <v>4059</v>
      </c>
      <c r="B3401" s="3" t="s">
        <v>4055</v>
      </c>
      <c r="C3401" s="3" t="s">
        <v>8163</v>
      </c>
      <c r="D3401" s="6">
        <v>10000</v>
      </c>
      <c r="E3401" s="8">
        <v>250</v>
      </c>
      <c r="F3401" t="s">
        <v>8220</v>
      </c>
      <c r="G3401" t="s">
        <v>8228</v>
      </c>
      <c r="H3401" t="s">
        <v>8250</v>
      </c>
      <c r="I3401">
        <v>1410836400</v>
      </c>
      <c r="J3401">
        <v>1408116152</v>
      </c>
      <c r="K3401" t="b">
        <v>0</v>
      </c>
      <c r="L3401">
        <v>7</v>
      </c>
      <c r="M3401" t="b">
        <v>0</v>
      </c>
      <c r="N3401" t="s">
        <v>8269</v>
      </c>
      <c r="O3401" s="17">
        <f t="shared" si="212"/>
        <v>3</v>
      </c>
      <c r="P3401">
        <f t="shared" si="213"/>
        <v>35.71</v>
      </c>
      <c r="Q3401" s="12" t="s">
        <v>8315</v>
      </c>
      <c r="R3401" t="s">
        <v>8316</v>
      </c>
      <c r="S3401" s="15">
        <f t="shared" si="214"/>
        <v>41866.640648148146</v>
      </c>
      <c r="T3401" s="15">
        <f t="shared" si="215"/>
        <v>41898.125</v>
      </c>
    </row>
    <row r="3402" spans="1:20" ht="48" x14ac:dyDescent="0.2">
      <c r="A3402">
        <v>4060</v>
      </c>
      <c r="B3402" s="3" t="s">
        <v>4056</v>
      </c>
      <c r="C3402" s="3" t="s">
        <v>8164</v>
      </c>
      <c r="D3402" s="6">
        <v>10000</v>
      </c>
      <c r="E3402" s="8">
        <v>285</v>
      </c>
      <c r="F3402" t="s">
        <v>8220</v>
      </c>
      <c r="G3402" t="s">
        <v>8228</v>
      </c>
      <c r="H3402" t="s">
        <v>8250</v>
      </c>
      <c r="I3402">
        <v>1403539200</v>
      </c>
      <c r="J3402">
        <v>1400604056</v>
      </c>
      <c r="K3402" t="b">
        <v>0</v>
      </c>
      <c r="L3402">
        <v>5</v>
      </c>
      <c r="M3402" t="b">
        <v>0</v>
      </c>
      <c r="N3402" t="s">
        <v>8269</v>
      </c>
      <c r="O3402" s="17">
        <f t="shared" si="212"/>
        <v>3</v>
      </c>
      <c r="P3402">
        <f t="shared" si="213"/>
        <v>57</v>
      </c>
      <c r="Q3402" s="12" t="s">
        <v>8315</v>
      </c>
      <c r="R3402" t="s">
        <v>8316</v>
      </c>
      <c r="S3402" s="15">
        <f t="shared" si="214"/>
        <v>41779.695092592592</v>
      </c>
      <c r="T3402" s="15">
        <f t="shared" si="215"/>
        <v>41813.666666666664</v>
      </c>
    </row>
    <row r="3403" spans="1:20" ht="32" x14ac:dyDescent="0.2">
      <c r="A3403">
        <v>3130</v>
      </c>
      <c r="B3403" s="3" t="s">
        <v>3130</v>
      </c>
      <c r="C3403" s="3" t="s">
        <v>7240</v>
      </c>
      <c r="D3403" s="6">
        <v>10000</v>
      </c>
      <c r="E3403" s="8">
        <v>375</v>
      </c>
      <c r="F3403" t="s">
        <v>8221</v>
      </c>
      <c r="G3403" t="s">
        <v>8223</v>
      </c>
      <c r="H3403" t="s">
        <v>8245</v>
      </c>
      <c r="I3403">
        <v>1492145940</v>
      </c>
      <c r="J3403">
        <v>1489504916</v>
      </c>
      <c r="K3403" t="b">
        <v>0</v>
      </c>
      <c r="L3403">
        <v>4</v>
      </c>
      <c r="M3403" t="b">
        <v>0</v>
      </c>
      <c r="N3403" t="s">
        <v>8269</v>
      </c>
      <c r="O3403" s="17">
        <f t="shared" si="212"/>
        <v>4</v>
      </c>
      <c r="P3403">
        <f t="shared" si="213"/>
        <v>93.75</v>
      </c>
      <c r="Q3403" s="12" t="s">
        <v>8315</v>
      </c>
      <c r="R3403" t="s">
        <v>8316</v>
      </c>
      <c r="S3403" s="15">
        <f t="shared" si="214"/>
        <v>42808.640231481477</v>
      </c>
      <c r="T3403" s="15">
        <f t="shared" si="215"/>
        <v>42839.207638888889</v>
      </c>
    </row>
    <row r="3404" spans="1:20" ht="48" x14ac:dyDescent="0.2">
      <c r="A3404">
        <v>2871</v>
      </c>
      <c r="B3404" s="3" t="s">
        <v>2871</v>
      </c>
      <c r="C3404" s="3" t="s">
        <v>6981</v>
      </c>
      <c r="D3404" s="6">
        <v>10000</v>
      </c>
      <c r="E3404" s="8">
        <v>467</v>
      </c>
      <c r="F3404" t="s">
        <v>8220</v>
      </c>
      <c r="G3404" t="s">
        <v>8223</v>
      </c>
      <c r="H3404" t="s">
        <v>8245</v>
      </c>
      <c r="I3404">
        <v>1419183813</v>
      </c>
      <c r="J3404">
        <v>1417455813</v>
      </c>
      <c r="K3404" t="b">
        <v>0</v>
      </c>
      <c r="L3404">
        <v>13</v>
      </c>
      <c r="M3404" t="b">
        <v>0</v>
      </c>
      <c r="N3404" t="s">
        <v>8269</v>
      </c>
      <c r="O3404" s="17">
        <f t="shared" si="212"/>
        <v>5</v>
      </c>
      <c r="P3404">
        <f t="shared" si="213"/>
        <v>35.92</v>
      </c>
      <c r="Q3404" s="12" t="s">
        <v>8315</v>
      </c>
      <c r="R3404" t="s">
        <v>8316</v>
      </c>
      <c r="S3404" s="15">
        <f t="shared" si="214"/>
        <v>41974.738576388889</v>
      </c>
      <c r="T3404" s="15">
        <f t="shared" si="215"/>
        <v>41994.738576388889</v>
      </c>
    </row>
    <row r="3405" spans="1:20" ht="48" x14ac:dyDescent="0.2">
      <c r="A3405">
        <v>3992</v>
      </c>
      <c r="B3405" s="3" t="s">
        <v>3988</v>
      </c>
      <c r="C3405" s="3" t="s">
        <v>8098</v>
      </c>
      <c r="D3405" s="6">
        <v>10000</v>
      </c>
      <c r="E3405" s="8">
        <v>541</v>
      </c>
      <c r="F3405" t="s">
        <v>8220</v>
      </c>
      <c r="G3405" t="s">
        <v>8223</v>
      </c>
      <c r="H3405" t="s">
        <v>8245</v>
      </c>
      <c r="I3405">
        <v>1449876859</v>
      </c>
      <c r="J3405">
        <v>1444689259</v>
      </c>
      <c r="K3405" t="b">
        <v>0</v>
      </c>
      <c r="L3405">
        <v>9</v>
      </c>
      <c r="M3405" t="b">
        <v>0</v>
      </c>
      <c r="N3405" t="s">
        <v>8269</v>
      </c>
      <c r="O3405" s="17">
        <f t="shared" si="212"/>
        <v>5</v>
      </c>
      <c r="P3405">
        <f t="shared" si="213"/>
        <v>60.11</v>
      </c>
      <c r="Q3405" s="12" t="s">
        <v>8315</v>
      </c>
      <c r="R3405" t="s">
        <v>8316</v>
      </c>
      <c r="S3405" s="15">
        <f t="shared" si="214"/>
        <v>42289.94049768518</v>
      </c>
      <c r="T3405" s="15">
        <f t="shared" si="215"/>
        <v>42349.982164351852</v>
      </c>
    </row>
    <row r="3406" spans="1:20" ht="48" x14ac:dyDescent="0.2">
      <c r="A3406">
        <v>3841</v>
      </c>
      <c r="B3406" s="3" t="s">
        <v>3838</v>
      </c>
      <c r="C3406" s="3" t="s">
        <v>7950</v>
      </c>
      <c r="D3406" s="6">
        <v>10000</v>
      </c>
      <c r="E3406" s="8">
        <v>872</v>
      </c>
      <c r="F3406" t="s">
        <v>8220</v>
      </c>
      <c r="G3406" t="s">
        <v>8223</v>
      </c>
      <c r="H3406" t="s">
        <v>8245</v>
      </c>
      <c r="I3406">
        <v>1405882287</v>
      </c>
      <c r="J3406">
        <v>1400698287</v>
      </c>
      <c r="K3406" t="b">
        <v>1</v>
      </c>
      <c r="L3406">
        <v>34</v>
      </c>
      <c r="M3406" t="b">
        <v>0</v>
      </c>
      <c r="N3406" t="s">
        <v>8269</v>
      </c>
      <c r="O3406" s="17">
        <f t="shared" si="212"/>
        <v>9</v>
      </c>
      <c r="P3406">
        <f t="shared" si="213"/>
        <v>25.65</v>
      </c>
      <c r="Q3406" s="12" t="s">
        <v>8315</v>
      </c>
      <c r="R3406" t="s">
        <v>8316</v>
      </c>
      <c r="S3406" s="15">
        <f t="shared" si="214"/>
        <v>41780.785729166666</v>
      </c>
      <c r="T3406" s="15">
        <f t="shared" si="215"/>
        <v>41840.785729166666</v>
      </c>
    </row>
    <row r="3407" spans="1:20" ht="48" x14ac:dyDescent="0.2">
      <c r="A3407">
        <v>3913</v>
      </c>
      <c r="B3407" s="3" t="s">
        <v>3910</v>
      </c>
      <c r="C3407" s="3" t="s">
        <v>8021</v>
      </c>
      <c r="D3407" s="6">
        <v>10000</v>
      </c>
      <c r="E3407" s="8">
        <v>1000</v>
      </c>
      <c r="F3407" t="s">
        <v>8220</v>
      </c>
      <c r="G3407" t="s">
        <v>8223</v>
      </c>
      <c r="H3407" t="s">
        <v>8245</v>
      </c>
      <c r="I3407">
        <v>1448863449</v>
      </c>
      <c r="J3407">
        <v>1446267849</v>
      </c>
      <c r="K3407" t="b">
        <v>0</v>
      </c>
      <c r="L3407">
        <v>7</v>
      </c>
      <c r="M3407" t="b">
        <v>0</v>
      </c>
      <c r="N3407" t="s">
        <v>8269</v>
      </c>
      <c r="O3407" s="17">
        <f t="shared" si="212"/>
        <v>10</v>
      </c>
      <c r="P3407">
        <f t="shared" si="213"/>
        <v>142.86000000000001</v>
      </c>
      <c r="Q3407" s="12" t="s">
        <v>8315</v>
      </c>
      <c r="R3407" t="s">
        <v>8316</v>
      </c>
      <c r="S3407" s="15">
        <f t="shared" si="214"/>
        <v>42308.211215277777</v>
      </c>
      <c r="T3407" s="15">
        <f t="shared" si="215"/>
        <v>42338.252881944441</v>
      </c>
    </row>
    <row r="3408" spans="1:20" ht="64" x14ac:dyDescent="0.2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 s="17">
        <f t="shared" si="212"/>
        <v>127</v>
      </c>
      <c r="P3408">
        <f t="shared" si="213"/>
        <v>21.19</v>
      </c>
      <c r="Q3408" s="12" t="s">
        <v>8308</v>
      </c>
      <c r="R3408" t="s">
        <v>8310</v>
      </c>
      <c r="S3408" s="15">
        <f t="shared" si="214"/>
        <v>41663.569340277776</v>
      </c>
      <c r="T3408" s="15">
        <f t="shared" si="215"/>
        <v>41693.569340277776</v>
      </c>
    </row>
    <row r="3409" spans="1:20" ht="48" x14ac:dyDescent="0.2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 s="17">
        <f t="shared" si="212"/>
        <v>127</v>
      </c>
      <c r="P3409">
        <f t="shared" si="213"/>
        <v>37.409999999999997</v>
      </c>
      <c r="Q3409" s="12" t="s">
        <v>8308</v>
      </c>
      <c r="R3409" t="s">
        <v>8310</v>
      </c>
      <c r="S3409" s="15">
        <f t="shared" si="214"/>
        <v>40730.896354166667</v>
      </c>
      <c r="T3409" s="15">
        <f t="shared" si="215"/>
        <v>40790.896354166667</v>
      </c>
    </row>
    <row r="3410" spans="1:20" ht="48" x14ac:dyDescent="0.2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 s="17">
        <f t="shared" si="212"/>
        <v>127</v>
      </c>
      <c r="P3410">
        <f t="shared" si="213"/>
        <v>40.270000000000003</v>
      </c>
      <c r="Q3410" s="12" t="s">
        <v>8308</v>
      </c>
      <c r="R3410" t="s">
        <v>8310</v>
      </c>
      <c r="S3410" s="15">
        <f t="shared" si="214"/>
        <v>41724.776539351849</v>
      </c>
      <c r="T3410" s="15">
        <f t="shared" si="215"/>
        <v>41754.776539351849</v>
      </c>
    </row>
    <row r="3411" spans="1:20" ht="48" x14ac:dyDescent="0.2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 s="17">
        <f t="shared" si="212"/>
        <v>127</v>
      </c>
      <c r="P3411">
        <f t="shared" si="213"/>
        <v>44.91</v>
      </c>
      <c r="Q3411" s="12" t="s">
        <v>8308</v>
      </c>
      <c r="R3411" t="s">
        <v>8313</v>
      </c>
      <c r="S3411" s="15">
        <f t="shared" si="214"/>
        <v>42427.964745370366</v>
      </c>
      <c r="T3411" s="15">
        <f t="shared" si="215"/>
        <v>42467.923078703709</v>
      </c>
    </row>
    <row r="3412" spans="1:20" ht="48" x14ac:dyDescent="0.2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 s="17">
        <f t="shared" si="212"/>
        <v>127</v>
      </c>
      <c r="P3412">
        <f t="shared" si="213"/>
        <v>57.65</v>
      </c>
      <c r="Q3412" s="12" t="s">
        <v>8308</v>
      </c>
      <c r="R3412" t="s">
        <v>8313</v>
      </c>
      <c r="S3412" s="15">
        <f t="shared" si="214"/>
        <v>41099.742800925924</v>
      </c>
      <c r="T3412" s="15">
        <f t="shared" si="215"/>
        <v>41115.742800925924</v>
      </c>
    </row>
    <row r="3413" spans="1:20" ht="32" x14ac:dyDescent="0.2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 s="17">
        <f t="shared" si="212"/>
        <v>127</v>
      </c>
      <c r="P3413">
        <f t="shared" si="213"/>
        <v>1644</v>
      </c>
      <c r="Q3413" s="12" t="s">
        <v>8317</v>
      </c>
      <c r="R3413" t="s">
        <v>8319</v>
      </c>
      <c r="S3413" s="15">
        <f t="shared" si="214"/>
        <v>41891.693379629629</v>
      </c>
      <c r="T3413" s="15">
        <f t="shared" si="215"/>
        <v>41926.693379629629</v>
      </c>
    </row>
    <row r="3414" spans="1:20" ht="48" x14ac:dyDescent="0.2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 s="17">
        <f t="shared" ref="O3414:O3477" si="216">ROUND(E3414/D3414*100,0)</f>
        <v>127</v>
      </c>
      <c r="P3414">
        <f t="shared" ref="P3414:P3477" si="217">IFERROR(ROUND(E3414/L3414, 2), 0)</f>
        <v>45.46</v>
      </c>
      <c r="Q3414" s="12" t="s">
        <v>8323</v>
      </c>
      <c r="R3414" t="s">
        <v>8324</v>
      </c>
      <c r="S3414" s="15">
        <f t="shared" ref="S3414:S3477" si="218">(((J3414/60/60/24)+DATE(1970,1,1)))</f>
        <v>40679.743067129632</v>
      </c>
      <c r="T3414" s="15">
        <f t="shared" ref="T3414:T3477" si="219">(((I3414/60/60/24)+DATE(1970,1,1)))</f>
        <v>40694.75277777778</v>
      </c>
    </row>
    <row r="3415" spans="1:20" ht="48" x14ac:dyDescent="0.2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 s="17">
        <f t="shared" si="216"/>
        <v>127</v>
      </c>
      <c r="P3415">
        <f t="shared" si="217"/>
        <v>52.6</v>
      </c>
      <c r="Q3415" s="12" t="s">
        <v>8323</v>
      </c>
      <c r="R3415" t="s">
        <v>8344</v>
      </c>
      <c r="S3415" s="15">
        <f t="shared" si="218"/>
        <v>41682.0705787037</v>
      </c>
      <c r="T3415" s="15">
        <f t="shared" si="219"/>
        <v>41709.290972222225</v>
      </c>
    </row>
    <row r="3416" spans="1:20" ht="32" x14ac:dyDescent="0.2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 s="17">
        <f t="shared" si="216"/>
        <v>127</v>
      </c>
      <c r="P3416">
        <f t="shared" si="217"/>
        <v>48.85</v>
      </c>
      <c r="Q3416" s="12" t="s">
        <v>8323</v>
      </c>
      <c r="R3416" t="s">
        <v>8327</v>
      </c>
      <c r="S3416" s="15">
        <f t="shared" si="218"/>
        <v>41402.558819444443</v>
      </c>
      <c r="T3416" s="15">
        <f t="shared" si="219"/>
        <v>41462.558819444443</v>
      </c>
    </row>
    <row r="3417" spans="1:20" ht="48" x14ac:dyDescent="0.2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 s="17">
        <f t="shared" si="216"/>
        <v>127</v>
      </c>
      <c r="P3417">
        <f t="shared" si="217"/>
        <v>117.6</v>
      </c>
      <c r="Q3417" s="12" t="s">
        <v>8317</v>
      </c>
      <c r="R3417" t="s">
        <v>8347</v>
      </c>
      <c r="S3417" s="15">
        <f t="shared" si="218"/>
        <v>41863.429791666669</v>
      </c>
      <c r="T3417" s="15">
        <f t="shared" si="219"/>
        <v>41898.429791666669</v>
      </c>
    </row>
    <row r="3418" spans="1:20" ht="48" x14ac:dyDescent="0.2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 s="17">
        <f t="shared" si="216"/>
        <v>127</v>
      </c>
      <c r="P3418">
        <f t="shared" si="217"/>
        <v>62.8</v>
      </c>
      <c r="Q3418" s="12" t="s">
        <v>8317</v>
      </c>
      <c r="R3418" t="s">
        <v>8347</v>
      </c>
      <c r="S3418" s="15">
        <f t="shared" si="218"/>
        <v>42115.853888888887</v>
      </c>
      <c r="T3418" s="15">
        <f t="shared" si="219"/>
        <v>42148.853888888887</v>
      </c>
    </row>
    <row r="3419" spans="1:20" ht="48" x14ac:dyDescent="0.2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 s="17">
        <f t="shared" si="216"/>
        <v>127</v>
      </c>
      <c r="P3419">
        <f t="shared" si="217"/>
        <v>59.23</v>
      </c>
      <c r="Q3419" s="12" t="s">
        <v>8323</v>
      </c>
      <c r="R3419" t="s">
        <v>8324</v>
      </c>
      <c r="S3419" s="15">
        <f t="shared" si="218"/>
        <v>41495.692627314813</v>
      </c>
      <c r="T3419" s="15">
        <f t="shared" si="219"/>
        <v>41527.165972222225</v>
      </c>
    </row>
    <row r="3420" spans="1:20" ht="48" x14ac:dyDescent="0.2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 s="17">
        <f t="shared" si="216"/>
        <v>127</v>
      </c>
      <c r="P3420">
        <f t="shared" si="217"/>
        <v>50.88</v>
      </c>
      <c r="Q3420" s="12" t="s">
        <v>8315</v>
      </c>
      <c r="R3420" t="s">
        <v>8355</v>
      </c>
      <c r="S3420" s="15">
        <f t="shared" si="218"/>
        <v>42228.044664351852</v>
      </c>
      <c r="T3420" s="15">
        <f t="shared" si="219"/>
        <v>42258.044664351852</v>
      </c>
    </row>
    <row r="3421" spans="1:20" ht="48" x14ac:dyDescent="0.2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 s="17">
        <f t="shared" si="216"/>
        <v>127</v>
      </c>
      <c r="P3421">
        <f t="shared" si="217"/>
        <v>96.3</v>
      </c>
      <c r="Q3421" s="12" t="s">
        <v>8315</v>
      </c>
      <c r="R3421" t="s">
        <v>8355</v>
      </c>
      <c r="S3421" s="15">
        <f t="shared" si="218"/>
        <v>41466.785231481481</v>
      </c>
      <c r="T3421" s="15">
        <f t="shared" si="219"/>
        <v>41502.499305555553</v>
      </c>
    </row>
    <row r="3422" spans="1:20" ht="48" x14ac:dyDescent="0.2">
      <c r="A3422">
        <v>3949</v>
      </c>
      <c r="B3422" s="3" t="s">
        <v>3946</v>
      </c>
      <c r="C3422" s="3" t="s">
        <v>8057</v>
      </c>
      <c r="D3422" s="6">
        <v>10000</v>
      </c>
      <c r="E3422" s="8">
        <v>1577</v>
      </c>
      <c r="F3422" t="s">
        <v>8220</v>
      </c>
      <c r="G3422" t="s">
        <v>8225</v>
      </c>
      <c r="H3422" t="s">
        <v>8247</v>
      </c>
      <c r="I3422">
        <v>1423623221</v>
      </c>
      <c r="J3422">
        <v>1421031221</v>
      </c>
      <c r="K3422" t="b">
        <v>0</v>
      </c>
      <c r="L3422">
        <v>32</v>
      </c>
      <c r="M3422" t="b">
        <v>0</v>
      </c>
      <c r="N3422" t="s">
        <v>8269</v>
      </c>
      <c r="O3422" s="17">
        <f t="shared" si="216"/>
        <v>16</v>
      </c>
      <c r="P3422">
        <f t="shared" si="217"/>
        <v>49.28</v>
      </c>
      <c r="Q3422" s="12" t="s">
        <v>8315</v>
      </c>
      <c r="R3422" t="s">
        <v>8316</v>
      </c>
      <c r="S3422" s="15">
        <f t="shared" si="218"/>
        <v>42016.120613425926</v>
      </c>
      <c r="T3422" s="15">
        <f t="shared" si="219"/>
        <v>42046.120613425926</v>
      </c>
    </row>
    <row r="3423" spans="1:20" ht="48" x14ac:dyDescent="0.2">
      <c r="A3423">
        <v>2883</v>
      </c>
      <c r="B3423" s="3" t="s">
        <v>2883</v>
      </c>
      <c r="C3423" s="3" t="s">
        <v>6993</v>
      </c>
      <c r="D3423" s="6">
        <v>10000</v>
      </c>
      <c r="E3423" s="8">
        <v>1908</v>
      </c>
      <c r="F3423" t="s">
        <v>8220</v>
      </c>
      <c r="G3423" t="s">
        <v>8223</v>
      </c>
      <c r="H3423" t="s">
        <v>8245</v>
      </c>
      <c r="I3423">
        <v>1454734740</v>
      </c>
      <c r="J3423">
        <v>1451684437</v>
      </c>
      <c r="K3423" t="b">
        <v>0</v>
      </c>
      <c r="L3423">
        <v>5</v>
      </c>
      <c r="M3423" t="b">
        <v>0</v>
      </c>
      <c r="N3423" t="s">
        <v>8269</v>
      </c>
      <c r="O3423" s="17">
        <f t="shared" si="216"/>
        <v>19</v>
      </c>
      <c r="P3423">
        <f t="shared" si="217"/>
        <v>381.6</v>
      </c>
      <c r="Q3423" s="12" t="s">
        <v>8315</v>
      </c>
      <c r="R3423" t="s">
        <v>8316</v>
      </c>
      <c r="S3423" s="15">
        <f t="shared" si="218"/>
        <v>42370.90320601852</v>
      </c>
      <c r="T3423" s="15">
        <f t="shared" si="219"/>
        <v>42406.207638888889</v>
      </c>
    </row>
    <row r="3424" spans="1:20" ht="32" x14ac:dyDescent="0.2">
      <c r="A3424">
        <v>4035</v>
      </c>
      <c r="B3424" s="3" t="s">
        <v>4031</v>
      </c>
      <c r="C3424" s="3" t="s">
        <v>8140</v>
      </c>
      <c r="D3424" s="6">
        <v>10000</v>
      </c>
      <c r="E3424" s="8">
        <v>3685</v>
      </c>
      <c r="F3424" t="s">
        <v>8220</v>
      </c>
      <c r="G3424" t="s">
        <v>8223</v>
      </c>
      <c r="H3424" t="s">
        <v>8245</v>
      </c>
      <c r="I3424">
        <v>1413925887</v>
      </c>
      <c r="J3424">
        <v>1411333887</v>
      </c>
      <c r="K3424" t="b">
        <v>0</v>
      </c>
      <c r="L3424">
        <v>25</v>
      </c>
      <c r="M3424" t="b">
        <v>0</v>
      </c>
      <c r="N3424" t="s">
        <v>8269</v>
      </c>
      <c r="O3424" s="17">
        <f t="shared" si="216"/>
        <v>37</v>
      </c>
      <c r="P3424">
        <f t="shared" si="217"/>
        <v>147.4</v>
      </c>
      <c r="Q3424" s="12" t="s">
        <v>8315</v>
      </c>
      <c r="R3424" t="s">
        <v>8316</v>
      </c>
      <c r="S3424" s="15">
        <f t="shared" si="218"/>
        <v>41903.882951388885</v>
      </c>
      <c r="T3424" s="15">
        <f t="shared" si="219"/>
        <v>41933.882951388885</v>
      </c>
    </row>
    <row r="3425" spans="1:20" ht="64" x14ac:dyDescent="0.2">
      <c r="A3425">
        <v>3144</v>
      </c>
      <c r="B3425" s="3" t="s">
        <v>3144</v>
      </c>
      <c r="C3425" s="3" t="s">
        <v>7254</v>
      </c>
      <c r="D3425" s="6">
        <v>10000</v>
      </c>
      <c r="E3425" s="8">
        <v>7540</v>
      </c>
      <c r="F3425" t="s">
        <v>8221</v>
      </c>
      <c r="G3425" t="s">
        <v>8223</v>
      </c>
      <c r="H3425" t="s">
        <v>8245</v>
      </c>
      <c r="I3425">
        <v>1489903200</v>
      </c>
      <c r="J3425">
        <v>1488459307</v>
      </c>
      <c r="K3425" t="b">
        <v>0</v>
      </c>
      <c r="L3425">
        <v>30</v>
      </c>
      <c r="M3425" t="b">
        <v>0</v>
      </c>
      <c r="N3425" t="s">
        <v>8269</v>
      </c>
      <c r="O3425" s="17">
        <f t="shared" si="216"/>
        <v>75</v>
      </c>
      <c r="P3425">
        <f t="shared" si="217"/>
        <v>251.33</v>
      </c>
      <c r="Q3425" s="12" t="s">
        <v>8315</v>
      </c>
      <c r="R3425" t="s">
        <v>8316</v>
      </c>
      <c r="S3425" s="15">
        <f t="shared" si="218"/>
        <v>42796.538275462968</v>
      </c>
      <c r="T3425" s="15">
        <f t="shared" si="219"/>
        <v>42813.25</v>
      </c>
    </row>
    <row r="3426" spans="1:20" ht="48" x14ac:dyDescent="0.2">
      <c r="A3426">
        <v>2811</v>
      </c>
      <c r="B3426" s="3" t="s">
        <v>2811</v>
      </c>
      <c r="C3426" s="3" t="s">
        <v>6921</v>
      </c>
      <c r="D3426" s="6">
        <v>10000</v>
      </c>
      <c r="E3426" s="8">
        <v>10027</v>
      </c>
      <c r="F3426" t="s">
        <v>8218</v>
      </c>
      <c r="G3426" t="s">
        <v>8224</v>
      </c>
      <c r="H3426" t="s">
        <v>8246</v>
      </c>
      <c r="I3426">
        <v>1424692503</v>
      </c>
      <c r="J3426">
        <v>1422100503</v>
      </c>
      <c r="K3426" t="b">
        <v>0</v>
      </c>
      <c r="L3426">
        <v>108</v>
      </c>
      <c r="M3426" t="b">
        <v>1</v>
      </c>
      <c r="N3426" t="s">
        <v>8269</v>
      </c>
      <c r="O3426" s="17">
        <f t="shared" si="216"/>
        <v>100</v>
      </c>
      <c r="P3426">
        <f t="shared" si="217"/>
        <v>92.84</v>
      </c>
      <c r="Q3426" s="12" t="s">
        <v>8315</v>
      </c>
      <c r="R3426" t="s">
        <v>8316</v>
      </c>
      <c r="S3426" s="15">
        <f t="shared" si="218"/>
        <v>42028.496562500004</v>
      </c>
      <c r="T3426" s="15">
        <f t="shared" si="219"/>
        <v>42058.496562500004</v>
      </c>
    </row>
    <row r="3427" spans="1:20" ht="48" x14ac:dyDescent="0.2">
      <c r="A3427">
        <v>3288</v>
      </c>
      <c r="B3427" s="3" t="s">
        <v>3288</v>
      </c>
      <c r="C3427" s="3" t="s">
        <v>7398</v>
      </c>
      <c r="D3427" s="6">
        <v>10000</v>
      </c>
      <c r="E3427" s="8">
        <v>10026.49</v>
      </c>
      <c r="F3427" t="s">
        <v>8218</v>
      </c>
      <c r="G3427" t="s">
        <v>8224</v>
      </c>
      <c r="H3427" t="s">
        <v>8246</v>
      </c>
      <c r="I3427">
        <v>1466463600</v>
      </c>
      <c r="J3427">
        <v>1463337315</v>
      </c>
      <c r="K3427" t="b">
        <v>0</v>
      </c>
      <c r="L3427">
        <v>207</v>
      </c>
      <c r="M3427" t="b">
        <v>1</v>
      </c>
      <c r="N3427" t="s">
        <v>8269</v>
      </c>
      <c r="O3427" s="17">
        <f t="shared" si="216"/>
        <v>100</v>
      </c>
      <c r="P3427">
        <f t="shared" si="217"/>
        <v>48.44</v>
      </c>
      <c r="Q3427" s="12" t="s">
        <v>8315</v>
      </c>
      <c r="R3427" t="s">
        <v>8316</v>
      </c>
      <c r="S3427" s="15">
        <f t="shared" si="218"/>
        <v>42505.774479166663</v>
      </c>
      <c r="T3427" s="15">
        <f t="shared" si="219"/>
        <v>42541.958333333328</v>
      </c>
    </row>
    <row r="3428" spans="1:20" ht="48" x14ac:dyDescent="0.2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 s="17">
        <f t="shared" si="216"/>
        <v>128</v>
      </c>
      <c r="P3428">
        <f t="shared" si="217"/>
        <v>118.34</v>
      </c>
      <c r="Q3428" s="12" t="s">
        <v>8308</v>
      </c>
      <c r="R3428" t="s">
        <v>8309</v>
      </c>
      <c r="S3428" s="15">
        <f t="shared" si="218"/>
        <v>42196.928668981483</v>
      </c>
      <c r="T3428" s="15">
        <f t="shared" si="219"/>
        <v>42226.928668981483</v>
      </c>
    </row>
    <row r="3429" spans="1:20" ht="48" x14ac:dyDescent="0.2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 s="17">
        <f t="shared" si="216"/>
        <v>128</v>
      </c>
      <c r="P3429">
        <f t="shared" si="217"/>
        <v>117.92</v>
      </c>
      <c r="Q3429" s="12" t="s">
        <v>8308</v>
      </c>
      <c r="R3429" t="s">
        <v>8310</v>
      </c>
      <c r="S3429" s="15">
        <f t="shared" si="218"/>
        <v>40505.131168981483</v>
      </c>
      <c r="T3429" s="15">
        <f t="shared" si="219"/>
        <v>40535.131168981483</v>
      </c>
    </row>
    <row r="3430" spans="1:20" ht="48" x14ac:dyDescent="0.2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 s="17">
        <f t="shared" si="216"/>
        <v>128</v>
      </c>
      <c r="P3430">
        <f t="shared" si="217"/>
        <v>183.29</v>
      </c>
      <c r="Q3430" s="12" t="s">
        <v>8308</v>
      </c>
      <c r="R3430" t="s">
        <v>8313</v>
      </c>
      <c r="S3430" s="15">
        <f t="shared" si="218"/>
        <v>42113.981446759266</v>
      </c>
      <c r="T3430" s="15">
        <f t="shared" si="219"/>
        <v>42173.981446759266</v>
      </c>
    </row>
    <row r="3431" spans="1:20" ht="48" x14ac:dyDescent="0.2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 s="17">
        <f t="shared" si="216"/>
        <v>128</v>
      </c>
      <c r="P3431">
        <f t="shared" si="217"/>
        <v>492.31</v>
      </c>
      <c r="Q3431" s="12" t="s">
        <v>8320</v>
      </c>
      <c r="R3431" t="s">
        <v>8321</v>
      </c>
      <c r="S3431" s="15">
        <f t="shared" si="218"/>
        <v>42019.590173611112</v>
      </c>
      <c r="T3431" s="15">
        <f t="shared" si="219"/>
        <v>42049.590173611112</v>
      </c>
    </row>
    <row r="3432" spans="1:20" ht="48" x14ac:dyDescent="0.2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 s="17">
        <f t="shared" si="216"/>
        <v>128</v>
      </c>
      <c r="P3432">
        <f t="shared" si="217"/>
        <v>21.37</v>
      </c>
      <c r="Q3432" s="12" t="s">
        <v>8323</v>
      </c>
      <c r="R3432" t="s">
        <v>8328</v>
      </c>
      <c r="S3432" s="15">
        <f t="shared" si="218"/>
        <v>42692.109328703707</v>
      </c>
      <c r="T3432" s="15">
        <f t="shared" si="219"/>
        <v>42717.332638888889</v>
      </c>
    </row>
    <row r="3433" spans="1:20" ht="48" x14ac:dyDescent="0.2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 s="17">
        <f t="shared" si="216"/>
        <v>128</v>
      </c>
      <c r="P3433">
        <f t="shared" si="217"/>
        <v>45.59</v>
      </c>
      <c r="Q3433" s="12" t="s">
        <v>8323</v>
      </c>
      <c r="R3433" t="s">
        <v>8344</v>
      </c>
      <c r="S3433" s="15">
        <f t="shared" si="218"/>
        <v>42039.878379629634</v>
      </c>
      <c r="T3433" s="15">
        <f t="shared" si="219"/>
        <v>42069.878379629634</v>
      </c>
    </row>
    <row r="3434" spans="1:20" ht="48" x14ac:dyDescent="0.2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 s="17">
        <f t="shared" si="216"/>
        <v>128</v>
      </c>
      <c r="P3434">
        <f t="shared" si="217"/>
        <v>244.12</v>
      </c>
      <c r="Q3434" s="12" t="s">
        <v>8317</v>
      </c>
      <c r="R3434" t="s">
        <v>8347</v>
      </c>
      <c r="S3434" s="15">
        <f t="shared" si="218"/>
        <v>42340.972118055557</v>
      </c>
      <c r="T3434" s="15">
        <f t="shared" si="219"/>
        <v>42371.972118055557</v>
      </c>
    </row>
    <row r="3435" spans="1:20" ht="32" x14ac:dyDescent="0.2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 s="17">
        <f t="shared" si="216"/>
        <v>128</v>
      </c>
      <c r="P3435">
        <f t="shared" si="217"/>
        <v>75.13</v>
      </c>
      <c r="Q3435" s="12" t="s">
        <v>8331</v>
      </c>
      <c r="R3435" t="s">
        <v>8349</v>
      </c>
      <c r="S3435" s="15">
        <f t="shared" si="218"/>
        <v>41572.958495370374</v>
      </c>
      <c r="T3435" s="15">
        <f t="shared" si="219"/>
        <v>41609.168055555558</v>
      </c>
    </row>
    <row r="3436" spans="1:20" ht="48" x14ac:dyDescent="0.2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 s="17">
        <f t="shared" si="216"/>
        <v>128</v>
      </c>
      <c r="P3436">
        <f t="shared" si="217"/>
        <v>37.65</v>
      </c>
      <c r="Q3436" s="12" t="s">
        <v>8323</v>
      </c>
      <c r="R3436" t="s">
        <v>8327</v>
      </c>
      <c r="S3436" s="15">
        <f t="shared" si="218"/>
        <v>40893.992962962962</v>
      </c>
      <c r="T3436" s="15">
        <f t="shared" si="219"/>
        <v>40933.992962962962</v>
      </c>
    </row>
    <row r="3437" spans="1:20" ht="48" x14ac:dyDescent="0.2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 s="17">
        <f t="shared" si="216"/>
        <v>128</v>
      </c>
      <c r="P3437">
        <f t="shared" si="217"/>
        <v>129.11000000000001</v>
      </c>
      <c r="Q3437" s="12" t="s">
        <v>8323</v>
      </c>
      <c r="R3437" t="s">
        <v>8327</v>
      </c>
      <c r="S3437" s="15">
        <f t="shared" si="218"/>
        <v>41257.950381944444</v>
      </c>
      <c r="T3437" s="15">
        <f t="shared" si="219"/>
        <v>41287.950381944444</v>
      </c>
    </row>
    <row r="3438" spans="1:20" ht="48" x14ac:dyDescent="0.2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 s="17">
        <f t="shared" si="216"/>
        <v>128</v>
      </c>
      <c r="P3438">
        <f t="shared" si="217"/>
        <v>45.55</v>
      </c>
      <c r="Q3438" s="12" t="s">
        <v>8323</v>
      </c>
      <c r="R3438" t="s">
        <v>8327</v>
      </c>
      <c r="S3438" s="15">
        <f t="shared" si="218"/>
        <v>41036.946469907409</v>
      </c>
      <c r="T3438" s="15">
        <f t="shared" si="219"/>
        <v>41066.946469907409</v>
      </c>
    </row>
    <row r="3439" spans="1:20" ht="32" x14ac:dyDescent="0.2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 s="17">
        <f t="shared" si="216"/>
        <v>128</v>
      </c>
      <c r="P3439">
        <f t="shared" si="217"/>
        <v>63.87</v>
      </c>
      <c r="Q3439" s="12" t="s">
        <v>8317</v>
      </c>
      <c r="R3439" t="s">
        <v>8353</v>
      </c>
      <c r="S3439" s="15">
        <f t="shared" si="218"/>
        <v>42108.538449074069</v>
      </c>
      <c r="T3439" s="15">
        <f t="shared" si="219"/>
        <v>42138.538449074069</v>
      </c>
    </row>
    <row r="3440" spans="1:20" ht="48" x14ac:dyDescent="0.2">
      <c r="A3440">
        <v>3400</v>
      </c>
      <c r="B3440" s="3" t="s">
        <v>3399</v>
      </c>
      <c r="C3440" s="3" t="s">
        <v>7510</v>
      </c>
      <c r="D3440" s="6">
        <v>10000</v>
      </c>
      <c r="E3440" s="8">
        <v>10041</v>
      </c>
      <c r="F3440" t="s">
        <v>8218</v>
      </c>
      <c r="G3440" t="s">
        <v>8223</v>
      </c>
      <c r="H3440" t="s">
        <v>8245</v>
      </c>
      <c r="I3440">
        <v>1409266414</v>
      </c>
      <c r="J3440">
        <v>1405378414</v>
      </c>
      <c r="K3440" t="b">
        <v>0</v>
      </c>
      <c r="L3440">
        <v>85</v>
      </c>
      <c r="M3440" t="b">
        <v>1</v>
      </c>
      <c r="N3440" t="s">
        <v>8269</v>
      </c>
      <c r="O3440" s="17">
        <f t="shared" si="216"/>
        <v>100</v>
      </c>
      <c r="P3440">
        <f t="shared" si="217"/>
        <v>118.13</v>
      </c>
      <c r="Q3440" s="12" t="s">
        <v>8315</v>
      </c>
      <c r="R3440" t="s">
        <v>8316</v>
      </c>
      <c r="S3440" s="15">
        <f t="shared" si="218"/>
        <v>41834.953865740739</v>
      </c>
      <c r="T3440" s="15">
        <f t="shared" si="219"/>
        <v>41879.953865740739</v>
      </c>
    </row>
    <row r="3441" spans="1:20" ht="32" x14ac:dyDescent="0.2">
      <c r="A3441">
        <v>3406</v>
      </c>
      <c r="B3441" s="3" t="s">
        <v>3405</v>
      </c>
      <c r="C3441" s="3" t="s">
        <v>7516</v>
      </c>
      <c r="D3441" s="6">
        <v>10000</v>
      </c>
      <c r="E3441" s="8">
        <v>10031</v>
      </c>
      <c r="F3441" t="s">
        <v>8218</v>
      </c>
      <c r="G3441" t="s">
        <v>8223</v>
      </c>
      <c r="H3441" t="s">
        <v>8245</v>
      </c>
      <c r="I3441">
        <v>1405511376</v>
      </c>
      <c r="J3441">
        <v>1401623376</v>
      </c>
      <c r="K3441" t="b">
        <v>0</v>
      </c>
      <c r="L3441">
        <v>91</v>
      </c>
      <c r="M3441" t="b">
        <v>1</v>
      </c>
      <c r="N3441" t="s">
        <v>8269</v>
      </c>
      <c r="O3441" s="17">
        <f t="shared" si="216"/>
        <v>100</v>
      </c>
      <c r="P3441">
        <f t="shared" si="217"/>
        <v>110.23</v>
      </c>
      <c r="Q3441" s="12" t="s">
        <v>8315</v>
      </c>
      <c r="R3441" t="s">
        <v>8316</v>
      </c>
      <c r="S3441" s="15">
        <f t="shared" si="218"/>
        <v>41791.492777777778</v>
      </c>
      <c r="T3441" s="15">
        <f t="shared" si="219"/>
        <v>41836.492777777778</v>
      </c>
    </row>
    <row r="3442" spans="1:20" ht="48" x14ac:dyDescent="0.2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 s="17">
        <f t="shared" si="216"/>
        <v>128</v>
      </c>
      <c r="P3442">
        <f t="shared" si="217"/>
        <v>37.65</v>
      </c>
      <c r="Q3442" s="12" t="s">
        <v>8315</v>
      </c>
      <c r="R3442" t="s">
        <v>8357</v>
      </c>
      <c r="S3442" s="15">
        <f t="shared" si="218"/>
        <v>41912.650729166664</v>
      </c>
      <c r="T3442" s="15">
        <f t="shared" si="219"/>
        <v>41925.207638888889</v>
      </c>
    </row>
    <row r="3443" spans="1:20" ht="48" x14ac:dyDescent="0.2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 s="17">
        <f t="shared" si="216"/>
        <v>128</v>
      </c>
      <c r="P3443">
        <f t="shared" si="217"/>
        <v>51.89</v>
      </c>
      <c r="Q3443" s="12" t="s">
        <v>8315</v>
      </c>
      <c r="R3443" t="s">
        <v>8355</v>
      </c>
      <c r="S3443" s="15">
        <f t="shared" si="218"/>
        <v>42253.688043981485</v>
      </c>
      <c r="T3443" s="15">
        <f t="shared" si="219"/>
        <v>42283.688043981485</v>
      </c>
    </row>
    <row r="3444" spans="1:20" ht="48" x14ac:dyDescent="0.2">
      <c r="A3444">
        <v>527</v>
      </c>
      <c r="B3444" s="3" t="s">
        <v>528</v>
      </c>
      <c r="C3444" s="3" t="s">
        <v>4637</v>
      </c>
      <c r="D3444" s="6">
        <v>10000</v>
      </c>
      <c r="E3444" s="8">
        <v>10085</v>
      </c>
      <c r="F3444" t="s">
        <v>8218</v>
      </c>
      <c r="G3444" t="s">
        <v>8223</v>
      </c>
      <c r="H3444" t="s">
        <v>8245</v>
      </c>
      <c r="I3444">
        <v>1487347500</v>
      </c>
      <c r="J3444">
        <v>1484715366</v>
      </c>
      <c r="K3444" t="b">
        <v>0</v>
      </c>
      <c r="L3444">
        <v>158</v>
      </c>
      <c r="M3444" t="b">
        <v>1</v>
      </c>
      <c r="N3444" t="s">
        <v>8269</v>
      </c>
      <c r="O3444" s="17">
        <f t="shared" si="216"/>
        <v>101</v>
      </c>
      <c r="P3444">
        <f t="shared" si="217"/>
        <v>63.83</v>
      </c>
      <c r="Q3444" s="12" t="s">
        <v>8315</v>
      </c>
      <c r="R3444" t="s">
        <v>8316</v>
      </c>
      <c r="S3444" s="15">
        <f t="shared" si="218"/>
        <v>42753.205625000002</v>
      </c>
      <c r="T3444" s="15">
        <f t="shared" si="219"/>
        <v>42783.670138888891</v>
      </c>
    </row>
    <row r="3445" spans="1:20" ht="48" x14ac:dyDescent="0.2">
      <c r="A3445">
        <v>3421</v>
      </c>
      <c r="B3445" s="3" t="s">
        <v>3420</v>
      </c>
      <c r="C3445" s="3" t="s">
        <v>7531</v>
      </c>
      <c r="D3445" s="6">
        <v>10000</v>
      </c>
      <c r="E3445" s="8">
        <v>10115</v>
      </c>
      <c r="F3445" t="s">
        <v>8218</v>
      </c>
      <c r="G3445" t="s">
        <v>8223</v>
      </c>
      <c r="H3445" t="s">
        <v>8245</v>
      </c>
      <c r="I3445">
        <v>1425495563</v>
      </c>
      <c r="J3445">
        <v>1422903563</v>
      </c>
      <c r="K3445" t="b">
        <v>0</v>
      </c>
      <c r="L3445">
        <v>98</v>
      </c>
      <c r="M3445" t="b">
        <v>1</v>
      </c>
      <c r="N3445" t="s">
        <v>8269</v>
      </c>
      <c r="O3445" s="17">
        <f t="shared" si="216"/>
        <v>101</v>
      </c>
      <c r="P3445">
        <f t="shared" si="217"/>
        <v>103.21</v>
      </c>
      <c r="Q3445" s="12" t="s">
        <v>8315</v>
      </c>
      <c r="R3445" t="s">
        <v>8316</v>
      </c>
      <c r="S3445" s="15">
        <f t="shared" si="218"/>
        <v>42037.791238425925</v>
      </c>
      <c r="T3445" s="15">
        <f t="shared" si="219"/>
        <v>42067.791238425925</v>
      </c>
    </row>
    <row r="3446" spans="1:20" ht="48" x14ac:dyDescent="0.2">
      <c r="A3446">
        <v>3455</v>
      </c>
      <c r="B3446" s="3" t="s">
        <v>3454</v>
      </c>
      <c r="C3446" s="3" t="s">
        <v>7565</v>
      </c>
      <c r="D3446" s="6">
        <v>10000</v>
      </c>
      <c r="E3446" s="8">
        <v>10065</v>
      </c>
      <c r="F3446" t="s">
        <v>8218</v>
      </c>
      <c r="G3446" t="s">
        <v>8223</v>
      </c>
      <c r="H3446" t="s">
        <v>8245</v>
      </c>
      <c r="I3446">
        <v>1476381627</v>
      </c>
      <c r="J3446">
        <v>1473789627</v>
      </c>
      <c r="K3446" t="b">
        <v>0</v>
      </c>
      <c r="L3446">
        <v>69</v>
      </c>
      <c r="M3446" t="b">
        <v>1</v>
      </c>
      <c r="N3446" t="s">
        <v>8269</v>
      </c>
      <c r="O3446" s="17">
        <f t="shared" si="216"/>
        <v>101</v>
      </c>
      <c r="P3446">
        <f t="shared" si="217"/>
        <v>145.87</v>
      </c>
      <c r="Q3446" s="12" t="s">
        <v>8315</v>
      </c>
      <c r="R3446" t="s">
        <v>8316</v>
      </c>
      <c r="S3446" s="15">
        <f t="shared" si="218"/>
        <v>42626.7503125</v>
      </c>
      <c r="T3446" s="15">
        <f t="shared" si="219"/>
        <v>42656.7503125</v>
      </c>
    </row>
    <row r="3447" spans="1:20" ht="48" x14ac:dyDescent="0.2">
      <c r="A3447">
        <v>3575</v>
      </c>
      <c r="B3447" s="3" t="s">
        <v>3574</v>
      </c>
      <c r="C3447" s="3" t="s">
        <v>7685</v>
      </c>
      <c r="D3447" s="6">
        <v>10000</v>
      </c>
      <c r="E3447" s="8">
        <v>10133</v>
      </c>
      <c r="F3447" t="s">
        <v>8218</v>
      </c>
      <c r="G3447" t="s">
        <v>8223</v>
      </c>
      <c r="H3447" t="s">
        <v>8245</v>
      </c>
      <c r="I3447">
        <v>1470887940</v>
      </c>
      <c r="J3447">
        <v>1468176527</v>
      </c>
      <c r="K3447" t="b">
        <v>0</v>
      </c>
      <c r="L3447">
        <v>102</v>
      </c>
      <c r="M3447" t="b">
        <v>1</v>
      </c>
      <c r="N3447" t="s">
        <v>8269</v>
      </c>
      <c r="O3447" s="17">
        <f t="shared" si="216"/>
        <v>101</v>
      </c>
      <c r="P3447">
        <f t="shared" si="217"/>
        <v>99.34</v>
      </c>
      <c r="Q3447" s="12" t="s">
        <v>8315</v>
      </c>
      <c r="R3447" t="s">
        <v>8316</v>
      </c>
      <c r="S3447" s="15">
        <f t="shared" si="218"/>
        <v>42561.783877314811</v>
      </c>
      <c r="T3447" s="15">
        <f t="shared" si="219"/>
        <v>42593.165972222225</v>
      </c>
    </row>
    <row r="3448" spans="1:20" ht="48" x14ac:dyDescent="0.2">
      <c r="A3448">
        <v>3298</v>
      </c>
      <c r="B3448" s="3" t="s">
        <v>3298</v>
      </c>
      <c r="C3448" s="3" t="s">
        <v>7408</v>
      </c>
      <c r="D3448" s="6">
        <v>10000</v>
      </c>
      <c r="E3448" s="8">
        <v>10173</v>
      </c>
      <c r="F3448" t="s">
        <v>8218</v>
      </c>
      <c r="G3448" t="s">
        <v>8223</v>
      </c>
      <c r="H3448" t="s">
        <v>8245</v>
      </c>
      <c r="I3448">
        <v>1442102400</v>
      </c>
      <c r="J3448">
        <v>1440370768</v>
      </c>
      <c r="K3448" t="b">
        <v>0</v>
      </c>
      <c r="L3448">
        <v>72</v>
      </c>
      <c r="M3448" t="b">
        <v>1</v>
      </c>
      <c r="N3448" t="s">
        <v>8269</v>
      </c>
      <c r="O3448" s="17">
        <f t="shared" si="216"/>
        <v>102</v>
      </c>
      <c r="P3448">
        <f t="shared" si="217"/>
        <v>141.29</v>
      </c>
      <c r="Q3448" s="12" t="s">
        <v>8315</v>
      </c>
      <c r="R3448" t="s">
        <v>8316</v>
      </c>
      <c r="S3448" s="15">
        <f t="shared" si="218"/>
        <v>42239.957962962959</v>
      </c>
      <c r="T3448" s="15">
        <f t="shared" si="219"/>
        <v>42260</v>
      </c>
    </row>
    <row r="3449" spans="1:20" ht="48" x14ac:dyDescent="0.2">
      <c r="A3449">
        <v>3524</v>
      </c>
      <c r="B3449" s="3" t="s">
        <v>3523</v>
      </c>
      <c r="C3449" s="3" t="s">
        <v>7634</v>
      </c>
      <c r="D3449" s="6">
        <v>10000</v>
      </c>
      <c r="E3449" s="8">
        <v>10156</v>
      </c>
      <c r="F3449" t="s">
        <v>8218</v>
      </c>
      <c r="G3449" t="s">
        <v>8223</v>
      </c>
      <c r="H3449" t="s">
        <v>8245</v>
      </c>
      <c r="I3449">
        <v>1410580800</v>
      </c>
      <c r="J3449">
        <v>1409336373</v>
      </c>
      <c r="K3449" t="b">
        <v>0</v>
      </c>
      <c r="L3449">
        <v>74</v>
      </c>
      <c r="M3449" t="b">
        <v>1</v>
      </c>
      <c r="N3449" t="s">
        <v>8269</v>
      </c>
      <c r="O3449" s="17">
        <f t="shared" si="216"/>
        <v>102</v>
      </c>
      <c r="P3449">
        <f t="shared" si="217"/>
        <v>137.24</v>
      </c>
      <c r="Q3449" s="12" t="s">
        <v>8315</v>
      </c>
      <c r="R3449" t="s">
        <v>8316</v>
      </c>
      <c r="S3449" s="15">
        <f t="shared" si="218"/>
        <v>41880.76357638889</v>
      </c>
      <c r="T3449" s="15">
        <f t="shared" si="219"/>
        <v>41895.166666666664</v>
      </c>
    </row>
    <row r="3450" spans="1:20" ht="48" x14ac:dyDescent="0.2">
      <c r="A3450">
        <v>3714</v>
      </c>
      <c r="B3450" s="3" t="s">
        <v>3711</v>
      </c>
      <c r="C3450" s="3" t="s">
        <v>7824</v>
      </c>
      <c r="D3450" s="6">
        <v>10000</v>
      </c>
      <c r="E3450" s="8">
        <v>10235</v>
      </c>
      <c r="F3450" t="s">
        <v>8218</v>
      </c>
      <c r="G3450" t="s">
        <v>8223</v>
      </c>
      <c r="H3450" t="s">
        <v>8245</v>
      </c>
      <c r="I3450">
        <v>1432612740</v>
      </c>
      <c r="J3450">
        <v>1429881667</v>
      </c>
      <c r="K3450" t="b">
        <v>0</v>
      </c>
      <c r="L3450">
        <v>97</v>
      </c>
      <c r="M3450" t="b">
        <v>1</v>
      </c>
      <c r="N3450" t="s">
        <v>8269</v>
      </c>
      <c r="O3450" s="17">
        <f t="shared" si="216"/>
        <v>102</v>
      </c>
      <c r="P3450">
        <f t="shared" si="217"/>
        <v>105.52</v>
      </c>
      <c r="Q3450" s="12" t="s">
        <v>8315</v>
      </c>
      <c r="R3450" t="s">
        <v>8316</v>
      </c>
      <c r="S3450" s="15">
        <f t="shared" si="218"/>
        <v>42118.556331018524</v>
      </c>
      <c r="T3450" s="15">
        <f t="shared" si="219"/>
        <v>42150.165972222225</v>
      </c>
    </row>
    <row r="3451" spans="1:20" ht="48" x14ac:dyDescent="0.2">
      <c r="A3451">
        <v>3173</v>
      </c>
      <c r="B3451" s="3" t="s">
        <v>3173</v>
      </c>
      <c r="C3451" s="3" t="s">
        <v>7283</v>
      </c>
      <c r="D3451" s="6">
        <v>10000</v>
      </c>
      <c r="E3451" s="8">
        <v>10300</v>
      </c>
      <c r="F3451" t="s">
        <v>8218</v>
      </c>
      <c r="G3451" t="s">
        <v>8223</v>
      </c>
      <c r="H3451" t="s">
        <v>8245</v>
      </c>
      <c r="I3451">
        <v>1411765492</v>
      </c>
      <c r="J3451">
        <v>1409173492</v>
      </c>
      <c r="K3451" t="b">
        <v>1</v>
      </c>
      <c r="L3451">
        <v>74</v>
      </c>
      <c r="M3451" t="b">
        <v>1</v>
      </c>
      <c r="N3451" t="s">
        <v>8269</v>
      </c>
      <c r="O3451" s="17">
        <f t="shared" si="216"/>
        <v>103</v>
      </c>
      <c r="P3451">
        <f t="shared" si="217"/>
        <v>139.19</v>
      </c>
      <c r="Q3451" s="12" t="s">
        <v>8315</v>
      </c>
      <c r="R3451" t="s">
        <v>8316</v>
      </c>
      <c r="S3451" s="15">
        <f t="shared" si="218"/>
        <v>41878.878379629627</v>
      </c>
      <c r="T3451" s="15">
        <f t="shared" si="219"/>
        <v>41908.878379629627</v>
      </c>
    </row>
    <row r="3452" spans="1:20" ht="48" x14ac:dyDescent="0.2">
      <c r="A3452">
        <v>3358</v>
      </c>
      <c r="B3452" s="3" t="s">
        <v>3357</v>
      </c>
      <c r="C3452" s="3" t="s">
        <v>7468</v>
      </c>
      <c r="D3452" s="6">
        <v>10000</v>
      </c>
      <c r="E3452" s="8">
        <v>10299</v>
      </c>
      <c r="F3452" t="s">
        <v>8218</v>
      </c>
      <c r="G3452" t="s">
        <v>8223</v>
      </c>
      <c r="H3452" t="s">
        <v>8245</v>
      </c>
      <c r="I3452">
        <v>1416385679</v>
      </c>
      <c r="J3452">
        <v>1413790079</v>
      </c>
      <c r="K3452" t="b">
        <v>0</v>
      </c>
      <c r="L3452">
        <v>162</v>
      </c>
      <c r="M3452" t="b">
        <v>1</v>
      </c>
      <c r="N3452" t="s">
        <v>8269</v>
      </c>
      <c r="O3452" s="17">
        <f t="shared" si="216"/>
        <v>103</v>
      </c>
      <c r="P3452">
        <f t="shared" si="217"/>
        <v>63.57</v>
      </c>
      <c r="Q3452" s="12" t="s">
        <v>8315</v>
      </c>
      <c r="R3452" t="s">
        <v>8316</v>
      </c>
      <c r="S3452" s="15">
        <f t="shared" si="218"/>
        <v>41932.311099537037</v>
      </c>
      <c r="T3452" s="15">
        <f t="shared" si="219"/>
        <v>41962.352766203709</v>
      </c>
    </row>
    <row r="3453" spans="1:20" ht="48" x14ac:dyDescent="0.2">
      <c r="A3453">
        <v>3463</v>
      </c>
      <c r="B3453" s="3" t="s">
        <v>3462</v>
      </c>
      <c r="C3453" s="3" t="s">
        <v>7573</v>
      </c>
      <c r="D3453" s="6">
        <v>10000</v>
      </c>
      <c r="E3453" s="8">
        <v>10338</v>
      </c>
      <c r="F3453" t="s">
        <v>8218</v>
      </c>
      <c r="G3453" t="s">
        <v>8228</v>
      </c>
      <c r="H3453" t="s">
        <v>8250</v>
      </c>
      <c r="I3453">
        <v>1476158340</v>
      </c>
      <c r="J3453">
        <v>1472594585</v>
      </c>
      <c r="K3453" t="b">
        <v>0</v>
      </c>
      <c r="L3453">
        <v>114</v>
      </c>
      <c r="M3453" t="b">
        <v>1</v>
      </c>
      <c r="N3453" t="s">
        <v>8269</v>
      </c>
      <c r="O3453" s="17">
        <f t="shared" si="216"/>
        <v>103</v>
      </c>
      <c r="P3453">
        <f t="shared" si="217"/>
        <v>90.68</v>
      </c>
      <c r="Q3453" s="12" t="s">
        <v>8315</v>
      </c>
      <c r="R3453" t="s">
        <v>8316</v>
      </c>
      <c r="S3453" s="15">
        <f t="shared" si="218"/>
        <v>42612.918807870374</v>
      </c>
      <c r="T3453" s="15">
        <f t="shared" si="219"/>
        <v>42654.165972222225</v>
      </c>
    </row>
    <row r="3454" spans="1:20" ht="32" x14ac:dyDescent="0.2">
      <c r="A3454">
        <v>3507</v>
      </c>
      <c r="B3454" s="3" t="s">
        <v>3506</v>
      </c>
      <c r="C3454" s="3" t="s">
        <v>7617</v>
      </c>
      <c r="D3454" s="6">
        <v>10000</v>
      </c>
      <c r="E3454" s="8">
        <v>10440</v>
      </c>
      <c r="F3454" t="s">
        <v>8218</v>
      </c>
      <c r="G3454" t="s">
        <v>8223</v>
      </c>
      <c r="H3454" t="s">
        <v>8245</v>
      </c>
      <c r="I3454">
        <v>1464732537</v>
      </c>
      <c r="J3454">
        <v>1462140537</v>
      </c>
      <c r="K3454" t="b">
        <v>0</v>
      </c>
      <c r="L3454">
        <v>72</v>
      </c>
      <c r="M3454" t="b">
        <v>1</v>
      </c>
      <c r="N3454" t="s">
        <v>8269</v>
      </c>
      <c r="O3454" s="17">
        <f t="shared" si="216"/>
        <v>104</v>
      </c>
      <c r="P3454">
        <f t="shared" si="217"/>
        <v>145</v>
      </c>
      <c r="Q3454" s="12" t="s">
        <v>8315</v>
      </c>
      <c r="R3454" t="s">
        <v>8316</v>
      </c>
      <c r="S3454" s="15">
        <f t="shared" si="218"/>
        <v>42491.92288194444</v>
      </c>
      <c r="T3454" s="15">
        <f t="shared" si="219"/>
        <v>42521.92288194444</v>
      </c>
    </row>
    <row r="3455" spans="1:20" ht="48" x14ac:dyDescent="0.2">
      <c r="A3455">
        <v>2818</v>
      </c>
      <c r="B3455" s="3" t="s">
        <v>2818</v>
      </c>
      <c r="C3455" s="3" t="s">
        <v>6928</v>
      </c>
      <c r="D3455" s="6">
        <v>10000</v>
      </c>
      <c r="E3455" s="8">
        <v>10603</v>
      </c>
      <c r="F3455" t="s">
        <v>8218</v>
      </c>
      <c r="G3455" t="s">
        <v>8223</v>
      </c>
      <c r="H3455" t="s">
        <v>8245</v>
      </c>
      <c r="I3455">
        <v>1443018086</v>
      </c>
      <c r="J3455">
        <v>1441290086</v>
      </c>
      <c r="K3455" t="b">
        <v>0</v>
      </c>
      <c r="L3455">
        <v>102</v>
      </c>
      <c r="M3455" t="b">
        <v>1</v>
      </c>
      <c r="N3455" t="s">
        <v>8269</v>
      </c>
      <c r="O3455" s="17">
        <f t="shared" si="216"/>
        <v>106</v>
      </c>
      <c r="P3455">
        <f t="shared" si="217"/>
        <v>103.95</v>
      </c>
      <c r="Q3455" s="12" t="s">
        <v>8315</v>
      </c>
      <c r="R3455" t="s">
        <v>8316</v>
      </c>
      <c r="S3455" s="15">
        <f t="shared" si="218"/>
        <v>42250.598217592589</v>
      </c>
      <c r="T3455" s="15">
        <f t="shared" si="219"/>
        <v>42270.598217592589</v>
      </c>
    </row>
    <row r="3456" spans="1:20" ht="48" x14ac:dyDescent="0.2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 s="17">
        <f t="shared" si="216"/>
        <v>129</v>
      </c>
      <c r="P3456">
        <f t="shared" si="217"/>
        <v>128.94999999999999</v>
      </c>
      <c r="Q3456" s="12" t="s">
        <v>8308</v>
      </c>
      <c r="R3456" t="s">
        <v>8309</v>
      </c>
      <c r="S3456" s="15">
        <f t="shared" si="218"/>
        <v>42496.968935185185</v>
      </c>
      <c r="T3456" s="15">
        <f t="shared" si="219"/>
        <v>42517.968935185185</v>
      </c>
    </row>
    <row r="3457" spans="1:20" ht="48" x14ac:dyDescent="0.2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 s="17">
        <f t="shared" si="216"/>
        <v>129</v>
      </c>
      <c r="P3457">
        <f t="shared" si="217"/>
        <v>38.869999999999997</v>
      </c>
      <c r="Q3457" s="12" t="s">
        <v>8336</v>
      </c>
      <c r="R3457" t="s">
        <v>8337</v>
      </c>
      <c r="S3457" s="15">
        <f t="shared" si="218"/>
        <v>42318.950173611112</v>
      </c>
      <c r="T3457" s="15">
        <f t="shared" si="219"/>
        <v>42335.041666666672</v>
      </c>
    </row>
    <row r="3458" spans="1:20" ht="48" x14ac:dyDescent="0.2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 s="17">
        <f t="shared" si="216"/>
        <v>129</v>
      </c>
      <c r="P3458">
        <f t="shared" si="217"/>
        <v>99.38</v>
      </c>
      <c r="Q3458" s="12" t="s">
        <v>8323</v>
      </c>
      <c r="R3458" t="s">
        <v>8327</v>
      </c>
      <c r="S3458" s="15">
        <f t="shared" si="218"/>
        <v>41348.168287037035</v>
      </c>
      <c r="T3458" s="15">
        <f t="shared" si="219"/>
        <v>41393.168287037035</v>
      </c>
    </row>
    <row r="3459" spans="1:20" ht="32" x14ac:dyDescent="0.2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 s="17">
        <f t="shared" si="216"/>
        <v>129</v>
      </c>
      <c r="P3459">
        <f t="shared" si="217"/>
        <v>43</v>
      </c>
      <c r="Q3459" s="12" t="s">
        <v>8315</v>
      </c>
      <c r="R3459" t="s">
        <v>8357</v>
      </c>
      <c r="S3459" s="15">
        <f t="shared" si="218"/>
        <v>41877.886620370373</v>
      </c>
      <c r="T3459" s="15">
        <f t="shared" si="219"/>
        <v>41907.886620370373</v>
      </c>
    </row>
    <row r="3460" spans="1:20" ht="48" x14ac:dyDescent="0.2">
      <c r="A3460">
        <v>3434</v>
      </c>
      <c r="B3460" s="3" t="s">
        <v>3433</v>
      </c>
      <c r="C3460" s="3" t="s">
        <v>7544</v>
      </c>
      <c r="D3460" s="6">
        <v>10000</v>
      </c>
      <c r="E3460" s="8">
        <v>10555</v>
      </c>
      <c r="F3460" t="s">
        <v>8218</v>
      </c>
      <c r="G3460" t="s">
        <v>8223</v>
      </c>
      <c r="H3460" t="s">
        <v>8245</v>
      </c>
      <c r="I3460">
        <v>1404983269</v>
      </c>
      <c r="J3460">
        <v>1402391269</v>
      </c>
      <c r="K3460" t="b">
        <v>0</v>
      </c>
      <c r="L3460">
        <v>168</v>
      </c>
      <c r="M3460" t="b">
        <v>1</v>
      </c>
      <c r="N3460" t="s">
        <v>8269</v>
      </c>
      <c r="O3460" s="17">
        <f t="shared" si="216"/>
        <v>106</v>
      </c>
      <c r="P3460">
        <f t="shared" si="217"/>
        <v>62.83</v>
      </c>
      <c r="Q3460" s="12" t="s">
        <v>8315</v>
      </c>
      <c r="R3460" t="s">
        <v>8316</v>
      </c>
      <c r="S3460" s="15">
        <f t="shared" si="218"/>
        <v>41800.380428240744</v>
      </c>
      <c r="T3460" s="15">
        <f t="shared" si="219"/>
        <v>41830.380428240744</v>
      </c>
    </row>
    <row r="3461" spans="1:20" ht="48" x14ac:dyDescent="0.2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 s="17">
        <f t="shared" si="216"/>
        <v>129</v>
      </c>
      <c r="P3461">
        <f t="shared" si="217"/>
        <v>53.16</v>
      </c>
      <c r="Q3461" s="12" t="s">
        <v>8315</v>
      </c>
      <c r="R3461" t="s">
        <v>8355</v>
      </c>
      <c r="S3461" s="15">
        <f t="shared" si="218"/>
        <v>42225.559675925921</v>
      </c>
      <c r="T3461" s="15">
        <f t="shared" si="219"/>
        <v>42270.559675925921</v>
      </c>
    </row>
    <row r="3462" spans="1:20" ht="64" x14ac:dyDescent="0.2">
      <c r="A3462">
        <v>2963</v>
      </c>
      <c r="B3462" s="3" t="s">
        <v>2963</v>
      </c>
      <c r="C3462" s="3" t="s">
        <v>7073</v>
      </c>
      <c r="D3462" s="6">
        <v>10000</v>
      </c>
      <c r="E3462" s="8">
        <v>10685</v>
      </c>
      <c r="F3462" t="s">
        <v>8218</v>
      </c>
      <c r="G3462" t="s">
        <v>8223</v>
      </c>
      <c r="H3462" t="s">
        <v>8245</v>
      </c>
      <c r="I3462">
        <v>1435835824</v>
      </c>
      <c r="J3462">
        <v>1433243824</v>
      </c>
      <c r="K3462" t="b">
        <v>0</v>
      </c>
      <c r="L3462">
        <v>98</v>
      </c>
      <c r="M3462" t="b">
        <v>1</v>
      </c>
      <c r="N3462" t="s">
        <v>8269</v>
      </c>
      <c r="O3462" s="17">
        <f t="shared" si="216"/>
        <v>107</v>
      </c>
      <c r="P3462">
        <f t="shared" si="217"/>
        <v>109.03</v>
      </c>
      <c r="Q3462" s="12" t="s">
        <v>8315</v>
      </c>
      <c r="R3462" t="s">
        <v>8316</v>
      </c>
      <c r="S3462" s="15">
        <f t="shared" si="218"/>
        <v>42157.470185185186</v>
      </c>
      <c r="T3462" s="15">
        <f t="shared" si="219"/>
        <v>42187.470185185186</v>
      </c>
    </row>
    <row r="3463" spans="1:20" ht="64" x14ac:dyDescent="0.2">
      <c r="A3463">
        <v>2793</v>
      </c>
      <c r="B3463" s="3" t="s">
        <v>2793</v>
      </c>
      <c r="C3463" s="3" t="s">
        <v>6903</v>
      </c>
      <c r="D3463" s="6">
        <v>10000</v>
      </c>
      <c r="E3463" s="8">
        <v>11056.75</v>
      </c>
      <c r="F3463" t="s">
        <v>8218</v>
      </c>
      <c r="G3463" t="s">
        <v>8225</v>
      </c>
      <c r="H3463" t="s">
        <v>8247</v>
      </c>
      <c r="I3463">
        <v>1437473005</v>
      </c>
      <c r="J3463">
        <v>1434881005</v>
      </c>
      <c r="K3463" t="b">
        <v>0</v>
      </c>
      <c r="L3463">
        <v>73</v>
      </c>
      <c r="M3463" t="b">
        <v>1</v>
      </c>
      <c r="N3463" t="s">
        <v>8269</v>
      </c>
      <c r="O3463" s="17">
        <f t="shared" si="216"/>
        <v>111</v>
      </c>
      <c r="P3463">
        <f t="shared" si="217"/>
        <v>151.46</v>
      </c>
      <c r="Q3463" s="12" t="s">
        <v>8315</v>
      </c>
      <c r="R3463" t="s">
        <v>8316</v>
      </c>
      <c r="S3463" s="15">
        <f t="shared" si="218"/>
        <v>42176.419039351851</v>
      </c>
      <c r="T3463" s="15">
        <f t="shared" si="219"/>
        <v>42206.419039351851</v>
      </c>
    </row>
    <row r="3464" spans="1:20" ht="48" x14ac:dyDescent="0.2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 s="17">
        <f t="shared" si="216"/>
        <v>129</v>
      </c>
      <c r="P3464">
        <f t="shared" si="217"/>
        <v>64.459999999999994</v>
      </c>
      <c r="Q3464" s="12" t="s">
        <v>8315</v>
      </c>
      <c r="R3464" t="s">
        <v>8357</v>
      </c>
      <c r="S3464" s="15">
        <f t="shared" si="218"/>
        <v>42420.140277777777</v>
      </c>
      <c r="T3464" s="15">
        <f t="shared" si="219"/>
        <v>42444.666666666672</v>
      </c>
    </row>
    <row r="3465" spans="1:20" ht="48" x14ac:dyDescent="0.2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 s="17">
        <f t="shared" si="216"/>
        <v>130</v>
      </c>
      <c r="P3465">
        <f t="shared" si="217"/>
        <v>49.88</v>
      </c>
      <c r="Q3465" s="12" t="s">
        <v>8308</v>
      </c>
      <c r="R3465" t="s">
        <v>8309</v>
      </c>
      <c r="S3465" s="15">
        <f t="shared" si="218"/>
        <v>41841.321770833332</v>
      </c>
      <c r="T3465" s="15">
        <f t="shared" si="219"/>
        <v>41856.321770833332</v>
      </c>
    </row>
    <row r="3466" spans="1:20" ht="32" x14ac:dyDescent="0.2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 s="17">
        <f t="shared" si="216"/>
        <v>130</v>
      </c>
      <c r="P3466">
        <f t="shared" si="217"/>
        <v>51.72</v>
      </c>
      <c r="Q3466" s="12" t="s">
        <v>8308</v>
      </c>
      <c r="R3466" t="s">
        <v>8313</v>
      </c>
      <c r="S3466" s="15">
        <f t="shared" si="218"/>
        <v>40948.630196759259</v>
      </c>
      <c r="T3466" s="15">
        <f t="shared" si="219"/>
        <v>40978.630196759259</v>
      </c>
    </row>
    <row r="3467" spans="1:20" ht="48" x14ac:dyDescent="0.2">
      <c r="A3467">
        <v>3246</v>
      </c>
      <c r="B3467" s="3" t="s">
        <v>3246</v>
      </c>
      <c r="C3467" s="3" t="s">
        <v>7356</v>
      </c>
      <c r="D3467" s="6">
        <v>10000</v>
      </c>
      <c r="E3467" s="8">
        <v>11122</v>
      </c>
      <c r="F3467" t="s">
        <v>8218</v>
      </c>
      <c r="G3467" t="s">
        <v>8223</v>
      </c>
      <c r="H3467" t="s">
        <v>8245</v>
      </c>
      <c r="I3467">
        <v>1442030340</v>
      </c>
      <c r="J3467">
        <v>1439551200</v>
      </c>
      <c r="K3467" t="b">
        <v>1</v>
      </c>
      <c r="L3467">
        <v>193</v>
      </c>
      <c r="M3467" t="b">
        <v>1</v>
      </c>
      <c r="N3467" t="s">
        <v>8269</v>
      </c>
      <c r="O3467" s="17">
        <f t="shared" si="216"/>
        <v>111</v>
      </c>
      <c r="P3467">
        <f t="shared" si="217"/>
        <v>57.63</v>
      </c>
      <c r="Q3467" s="12" t="s">
        <v>8315</v>
      </c>
      <c r="R3467" t="s">
        <v>8316</v>
      </c>
      <c r="S3467" s="15">
        <f t="shared" si="218"/>
        <v>42230.472222222219</v>
      </c>
      <c r="T3467" s="15">
        <f t="shared" si="219"/>
        <v>42259.165972222225</v>
      </c>
    </row>
    <row r="3468" spans="1:20" ht="32" x14ac:dyDescent="0.2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17">
        <f t="shared" si="216"/>
        <v>130</v>
      </c>
      <c r="P3468">
        <f t="shared" si="217"/>
        <v>37.270000000000003</v>
      </c>
      <c r="Q3468" s="12" t="s">
        <v>8323</v>
      </c>
      <c r="R3468" t="s">
        <v>8325</v>
      </c>
      <c r="S3468" s="15">
        <f t="shared" si="218"/>
        <v>42522.880243055552</v>
      </c>
      <c r="T3468" s="15">
        <f t="shared" si="219"/>
        <v>42582.822916666672</v>
      </c>
    </row>
    <row r="3469" spans="1:20" ht="48" x14ac:dyDescent="0.2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 s="17">
        <f t="shared" si="216"/>
        <v>130</v>
      </c>
      <c r="P3469">
        <f t="shared" si="217"/>
        <v>39.159999999999997</v>
      </c>
      <c r="Q3469" s="12" t="s">
        <v>8323</v>
      </c>
      <c r="R3469" t="s">
        <v>8328</v>
      </c>
      <c r="S3469" s="15">
        <f t="shared" si="218"/>
        <v>42555.166712962964</v>
      </c>
      <c r="T3469" s="15">
        <f t="shared" si="219"/>
        <v>42587.165972222225</v>
      </c>
    </row>
    <row r="3470" spans="1:20" ht="48" x14ac:dyDescent="0.2">
      <c r="A3470">
        <v>2966</v>
      </c>
      <c r="B3470" s="3" t="s">
        <v>2966</v>
      </c>
      <c r="C3470" s="3" t="s">
        <v>7076</v>
      </c>
      <c r="D3470" s="6">
        <v>10000</v>
      </c>
      <c r="E3470" s="8">
        <v>11363</v>
      </c>
      <c r="F3470" t="s">
        <v>8218</v>
      </c>
      <c r="G3470" t="s">
        <v>8223</v>
      </c>
      <c r="H3470" t="s">
        <v>8245</v>
      </c>
      <c r="I3470">
        <v>1442425412</v>
      </c>
      <c r="J3470">
        <v>1439833412</v>
      </c>
      <c r="K3470" t="b">
        <v>0</v>
      </c>
      <c r="L3470">
        <v>128</v>
      </c>
      <c r="M3470" t="b">
        <v>1</v>
      </c>
      <c r="N3470" t="s">
        <v>8269</v>
      </c>
      <c r="O3470" s="17">
        <f t="shared" si="216"/>
        <v>114</v>
      </c>
      <c r="P3470">
        <f t="shared" si="217"/>
        <v>88.77</v>
      </c>
      <c r="Q3470" s="12" t="s">
        <v>8315</v>
      </c>
      <c r="R3470" t="s">
        <v>8316</v>
      </c>
      <c r="S3470" s="15">
        <f t="shared" si="218"/>
        <v>42233.738564814819</v>
      </c>
      <c r="T3470" s="15">
        <f t="shared" si="219"/>
        <v>42263.738564814819</v>
      </c>
    </row>
    <row r="3471" spans="1:20" ht="48" x14ac:dyDescent="0.2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 s="17">
        <f t="shared" si="216"/>
        <v>130</v>
      </c>
      <c r="P3471">
        <f t="shared" si="217"/>
        <v>24.42</v>
      </c>
      <c r="Q3471" s="12" t="s">
        <v>8320</v>
      </c>
      <c r="R3471" t="s">
        <v>8321</v>
      </c>
      <c r="S3471" s="15">
        <f t="shared" si="218"/>
        <v>42502.807627314818</v>
      </c>
      <c r="T3471" s="15">
        <f t="shared" si="219"/>
        <v>42532.807627314818</v>
      </c>
    </row>
    <row r="3472" spans="1:20" ht="32" x14ac:dyDescent="0.2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 s="17">
        <f t="shared" si="216"/>
        <v>130</v>
      </c>
      <c r="P3472">
        <f t="shared" si="217"/>
        <v>358.97</v>
      </c>
      <c r="Q3472" s="12" t="s">
        <v>8336</v>
      </c>
      <c r="R3472" t="s">
        <v>8337</v>
      </c>
      <c r="S3472" s="15">
        <f t="shared" si="218"/>
        <v>42219.950729166667</v>
      </c>
      <c r="T3472" s="15">
        <f t="shared" si="219"/>
        <v>42249.950729166667</v>
      </c>
    </row>
    <row r="3473" spans="1:20" ht="48" x14ac:dyDescent="0.2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 s="17">
        <f t="shared" si="216"/>
        <v>130</v>
      </c>
      <c r="P3473">
        <f t="shared" si="217"/>
        <v>43.1</v>
      </c>
      <c r="Q3473" s="12" t="s">
        <v>8317</v>
      </c>
      <c r="R3473" t="s">
        <v>8347</v>
      </c>
      <c r="S3473" s="15">
        <f t="shared" si="218"/>
        <v>41604.022418981483</v>
      </c>
      <c r="T3473" s="15">
        <f t="shared" si="219"/>
        <v>41634.022418981483</v>
      </c>
    </row>
    <row r="3474" spans="1:20" ht="48" x14ac:dyDescent="0.2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 s="17">
        <f t="shared" si="216"/>
        <v>130</v>
      </c>
      <c r="P3474">
        <f t="shared" si="217"/>
        <v>28</v>
      </c>
      <c r="Q3474" s="12" t="s">
        <v>8323</v>
      </c>
      <c r="R3474" t="s">
        <v>8327</v>
      </c>
      <c r="S3474" s="15">
        <f t="shared" si="218"/>
        <v>41394.074467592596</v>
      </c>
      <c r="T3474" s="15">
        <f t="shared" si="219"/>
        <v>41425</v>
      </c>
    </row>
    <row r="3475" spans="1:20" ht="48" x14ac:dyDescent="0.2">
      <c r="A3475">
        <v>3389</v>
      </c>
      <c r="B3475" s="3" t="s">
        <v>3388</v>
      </c>
      <c r="C3475" s="3" t="s">
        <v>7499</v>
      </c>
      <c r="D3475" s="6">
        <v>10000</v>
      </c>
      <c r="E3475" s="8">
        <v>11450</v>
      </c>
      <c r="F3475" t="s">
        <v>8218</v>
      </c>
      <c r="G3475" t="s">
        <v>8223</v>
      </c>
      <c r="H3475" t="s">
        <v>8245</v>
      </c>
      <c r="I3475">
        <v>1464960682</v>
      </c>
      <c r="J3475">
        <v>1462368682</v>
      </c>
      <c r="K3475" t="b">
        <v>0</v>
      </c>
      <c r="L3475">
        <v>62</v>
      </c>
      <c r="M3475" t="b">
        <v>1</v>
      </c>
      <c r="N3475" t="s">
        <v>8269</v>
      </c>
      <c r="O3475" s="17">
        <f t="shared" si="216"/>
        <v>115</v>
      </c>
      <c r="P3475">
        <f t="shared" si="217"/>
        <v>184.68</v>
      </c>
      <c r="Q3475" s="12" t="s">
        <v>8315</v>
      </c>
      <c r="R3475" t="s">
        <v>8316</v>
      </c>
      <c r="S3475" s="15">
        <f t="shared" si="218"/>
        <v>42494.563449074078</v>
      </c>
      <c r="T3475" s="15">
        <f t="shared" si="219"/>
        <v>42524.563449074078</v>
      </c>
    </row>
    <row r="3476" spans="1:20" ht="48" x14ac:dyDescent="0.2">
      <c r="A3476">
        <v>3481</v>
      </c>
      <c r="B3476" s="3" t="s">
        <v>3480</v>
      </c>
      <c r="C3476" s="3" t="s">
        <v>7591</v>
      </c>
      <c r="D3476" s="6">
        <v>10000</v>
      </c>
      <c r="E3476" s="8">
        <v>11880</v>
      </c>
      <c r="F3476" t="s">
        <v>8218</v>
      </c>
      <c r="G3476" t="s">
        <v>8225</v>
      </c>
      <c r="H3476" t="s">
        <v>8247</v>
      </c>
      <c r="I3476">
        <v>1420178188</v>
      </c>
      <c r="J3476">
        <v>1418709388</v>
      </c>
      <c r="K3476" t="b">
        <v>0</v>
      </c>
      <c r="L3476">
        <v>95</v>
      </c>
      <c r="M3476" t="b">
        <v>1</v>
      </c>
      <c r="N3476" t="s">
        <v>8269</v>
      </c>
      <c r="O3476" s="17">
        <f t="shared" si="216"/>
        <v>119</v>
      </c>
      <c r="P3476">
        <f t="shared" si="217"/>
        <v>125.05</v>
      </c>
      <c r="Q3476" s="12" t="s">
        <v>8315</v>
      </c>
      <c r="R3476" t="s">
        <v>8316</v>
      </c>
      <c r="S3476" s="15">
        <f t="shared" si="218"/>
        <v>41989.24754629629</v>
      </c>
      <c r="T3476" s="15">
        <f t="shared" si="219"/>
        <v>42006.24754629629</v>
      </c>
    </row>
    <row r="3477" spans="1:20" ht="48" x14ac:dyDescent="0.2">
      <c r="A3477">
        <v>3468</v>
      </c>
      <c r="B3477" s="3" t="s">
        <v>3467</v>
      </c>
      <c r="C3477" s="3" t="s">
        <v>7578</v>
      </c>
      <c r="D3477" s="6">
        <v>10000</v>
      </c>
      <c r="E3477" s="8">
        <v>12178</v>
      </c>
      <c r="F3477" t="s">
        <v>8218</v>
      </c>
      <c r="G3477" t="s">
        <v>8223</v>
      </c>
      <c r="H3477" t="s">
        <v>8245</v>
      </c>
      <c r="I3477">
        <v>1474426800</v>
      </c>
      <c r="J3477">
        <v>1471976529</v>
      </c>
      <c r="K3477" t="b">
        <v>0</v>
      </c>
      <c r="L3477">
        <v>17</v>
      </c>
      <c r="M3477" t="b">
        <v>1</v>
      </c>
      <c r="N3477" t="s">
        <v>8269</v>
      </c>
      <c r="O3477" s="17">
        <f t="shared" si="216"/>
        <v>122</v>
      </c>
      <c r="P3477">
        <f t="shared" si="217"/>
        <v>716.35</v>
      </c>
      <c r="Q3477" s="12" t="s">
        <v>8315</v>
      </c>
      <c r="R3477" t="s">
        <v>8316</v>
      </c>
      <c r="S3477" s="15">
        <f t="shared" si="218"/>
        <v>42605.765381944439</v>
      </c>
      <c r="T3477" s="15">
        <f t="shared" si="219"/>
        <v>42634.125</v>
      </c>
    </row>
    <row r="3478" spans="1:20" ht="48" x14ac:dyDescent="0.2">
      <c r="A3478">
        <v>532</v>
      </c>
      <c r="B3478" s="3" t="s">
        <v>533</v>
      </c>
      <c r="C3478" s="3" t="s">
        <v>4642</v>
      </c>
      <c r="D3478" s="6">
        <v>10000</v>
      </c>
      <c r="E3478" s="8">
        <v>12325</v>
      </c>
      <c r="F3478" t="s">
        <v>8218</v>
      </c>
      <c r="G3478" t="s">
        <v>8223</v>
      </c>
      <c r="H3478" t="s">
        <v>8245</v>
      </c>
      <c r="I3478">
        <v>1463098208</v>
      </c>
      <c r="J3478">
        <v>1460506208</v>
      </c>
      <c r="K3478" t="b">
        <v>0</v>
      </c>
      <c r="L3478">
        <v>173</v>
      </c>
      <c r="M3478" t="b">
        <v>1</v>
      </c>
      <c r="N3478" t="s">
        <v>8269</v>
      </c>
      <c r="O3478" s="17">
        <f t="shared" ref="O3478:O3541" si="220">ROUND(E3478/D3478*100,0)</f>
        <v>123</v>
      </c>
      <c r="P3478">
        <f t="shared" ref="P3478:P3541" si="221">IFERROR(ROUND(E3478/L3478, 2), 0)</f>
        <v>71.239999999999995</v>
      </c>
      <c r="Q3478" s="12" t="s">
        <v>8315</v>
      </c>
      <c r="R3478" t="s">
        <v>8316</v>
      </c>
      <c r="S3478" s="15">
        <f t="shared" ref="S3478:S3541" si="222">(((J3478/60/60/24)+DATE(1970,1,1)))</f>
        <v>42473.007037037038</v>
      </c>
      <c r="T3478" s="15">
        <f t="shared" ref="T3478:T3541" si="223">(((I3478/60/60/24)+DATE(1970,1,1)))</f>
        <v>42503.007037037038</v>
      </c>
    </row>
    <row r="3479" spans="1:20" ht="32" x14ac:dyDescent="0.2">
      <c r="A3479">
        <v>3242</v>
      </c>
      <c r="B3479" s="3" t="s">
        <v>3242</v>
      </c>
      <c r="C3479" s="3" t="s">
        <v>7352</v>
      </c>
      <c r="D3479" s="6">
        <v>10000</v>
      </c>
      <c r="E3479" s="8">
        <v>12730.42</v>
      </c>
      <c r="F3479" t="s">
        <v>8218</v>
      </c>
      <c r="G3479" t="s">
        <v>8223</v>
      </c>
      <c r="H3479" t="s">
        <v>8245</v>
      </c>
      <c r="I3479">
        <v>1411150092</v>
      </c>
      <c r="J3479">
        <v>1408558092</v>
      </c>
      <c r="K3479" t="b">
        <v>1</v>
      </c>
      <c r="L3479">
        <v>183</v>
      </c>
      <c r="M3479" t="b">
        <v>1</v>
      </c>
      <c r="N3479" t="s">
        <v>8269</v>
      </c>
      <c r="O3479" s="17">
        <f t="shared" si="220"/>
        <v>127</v>
      </c>
      <c r="P3479">
        <f t="shared" si="221"/>
        <v>69.569999999999993</v>
      </c>
      <c r="Q3479" s="12" t="s">
        <v>8315</v>
      </c>
      <c r="R3479" t="s">
        <v>8316</v>
      </c>
      <c r="S3479" s="15">
        <f t="shared" si="222"/>
        <v>41871.755694444444</v>
      </c>
      <c r="T3479" s="15">
        <f t="shared" si="223"/>
        <v>41901.755694444444</v>
      </c>
    </row>
    <row r="3480" spans="1:20" ht="48" x14ac:dyDescent="0.2">
      <c r="A3480">
        <v>2803</v>
      </c>
      <c r="B3480" s="3" t="s">
        <v>2803</v>
      </c>
      <c r="C3480" s="3" t="s">
        <v>6913</v>
      </c>
      <c r="D3480" s="6">
        <v>10000</v>
      </c>
      <c r="E3480" s="8">
        <v>12795</v>
      </c>
      <c r="F3480" t="s">
        <v>8218</v>
      </c>
      <c r="G3480" t="s">
        <v>8223</v>
      </c>
      <c r="H3480" t="s">
        <v>8245</v>
      </c>
      <c r="I3480">
        <v>1437004800</v>
      </c>
      <c r="J3480">
        <v>1433295276</v>
      </c>
      <c r="K3480" t="b">
        <v>0</v>
      </c>
      <c r="L3480">
        <v>141</v>
      </c>
      <c r="M3480" t="b">
        <v>1</v>
      </c>
      <c r="N3480" t="s">
        <v>8269</v>
      </c>
      <c r="O3480" s="17">
        <f t="shared" si="220"/>
        <v>128</v>
      </c>
      <c r="P3480">
        <f t="shared" si="221"/>
        <v>90.74</v>
      </c>
      <c r="Q3480" s="12" t="s">
        <v>8315</v>
      </c>
      <c r="R3480" t="s">
        <v>8316</v>
      </c>
      <c r="S3480" s="15">
        <f t="shared" si="222"/>
        <v>42158.065694444449</v>
      </c>
      <c r="T3480" s="15">
        <f t="shared" si="223"/>
        <v>42201</v>
      </c>
    </row>
    <row r="3481" spans="1:20" ht="48" x14ac:dyDescent="0.2">
      <c r="A3481">
        <v>3256</v>
      </c>
      <c r="B3481" s="3" t="s">
        <v>3256</v>
      </c>
      <c r="C3481" s="3" t="s">
        <v>7366</v>
      </c>
      <c r="D3481" s="6">
        <v>10000</v>
      </c>
      <c r="E3481" s="8">
        <v>12806</v>
      </c>
      <c r="F3481" t="s">
        <v>8218</v>
      </c>
      <c r="G3481" t="s">
        <v>8223</v>
      </c>
      <c r="H3481" t="s">
        <v>8245</v>
      </c>
      <c r="I3481">
        <v>1433995140</v>
      </c>
      <c r="J3481">
        <v>1432129577</v>
      </c>
      <c r="K3481" t="b">
        <v>1</v>
      </c>
      <c r="L3481">
        <v>176</v>
      </c>
      <c r="M3481" t="b">
        <v>1</v>
      </c>
      <c r="N3481" t="s">
        <v>8269</v>
      </c>
      <c r="O3481" s="17">
        <f t="shared" si="220"/>
        <v>128</v>
      </c>
      <c r="P3481">
        <f t="shared" si="221"/>
        <v>72.760000000000005</v>
      </c>
      <c r="Q3481" s="12" t="s">
        <v>8315</v>
      </c>
      <c r="R3481" t="s">
        <v>8316</v>
      </c>
      <c r="S3481" s="15">
        <f t="shared" si="222"/>
        <v>42144.573807870373</v>
      </c>
      <c r="T3481" s="15">
        <f t="shared" si="223"/>
        <v>42166.165972222225</v>
      </c>
    </row>
    <row r="3482" spans="1:20" ht="48" x14ac:dyDescent="0.2">
      <c r="A3482">
        <v>3272</v>
      </c>
      <c r="B3482" s="3" t="s">
        <v>3272</v>
      </c>
      <c r="C3482" s="3" t="s">
        <v>7382</v>
      </c>
      <c r="D3482" s="6">
        <v>10000</v>
      </c>
      <c r="E3482" s="8">
        <v>15443</v>
      </c>
      <c r="F3482" t="s">
        <v>8218</v>
      </c>
      <c r="G3482" t="s">
        <v>8223</v>
      </c>
      <c r="H3482" t="s">
        <v>8245</v>
      </c>
      <c r="I3482">
        <v>1446814809</v>
      </c>
      <c r="J3482">
        <v>1444219209</v>
      </c>
      <c r="K3482" t="b">
        <v>1</v>
      </c>
      <c r="L3482">
        <v>145</v>
      </c>
      <c r="M3482" t="b">
        <v>1</v>
      </c>
      <c r="N3482" t="s">
        <v>8269</v>
      </c>
      <c r="O3482" s="17">
        <f t="shared" si="220"/>
        <v>154</v>
      </c>
      <c r="P3482">
        <f t="shared" si="221"/>
        <v>106.5</v>
      </c>
      <c r="Q3482" s="12" t="s">
        <v>8315</v>
      </c>
      <c r="R3482" t="s">
        <v>8316</v>
      </c>
      <c r="S3482" s="15">
        <f t="shared" si="222"/>
        <v>42284.500104166669</v>
      </c>
      <c r="T3482" s="15">
        <f t="shared" si="223"/>
        <v>42314.541770833333</v>
      </c>
    </row>
    <row r="3483" spans="1:20" ht="48" x14ac:dyDescent="0.2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 s="17">
        <f t="shared" si="220"/>
        <v>130</v>
      </c>
      <c r="P3483">
        <f t="shared" si="221"/>
        <v>25.46</v>
      </c>
      <c r="Q3483" s="12" t="s">
        <v>8315</v>
      </c>
      <c r="R3483" t="s">
        <v>8357</v>
      </c>
      <c r="S3483" s="15">
        <f t="shared" si="222"/>
        <v>42445.866979166662</v>
      </c>
      <c r="T3483" s="15">
        <f t="shared" si="223"/>
        <v>42475.866979166662</v>
      </c>
    </row>
    <row r="3484" spans="1:20" ht="48" x14ac:dyDescent="0.2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 s="17">
        <f t="shared" si="220"/>
        <v>131</v>
      </c>
      <c r="P3484">
        <f t="shared" si="221"/>
        <v>150.9</v>
      </c>
      <c r="Q3484" s="12" t="s">
        <v>8308</v>
      </c>
      <c r="R3484" t="s">
        <v>8309</v>
      </c>
      <c r="S3484" s="15">
        <f t="shared" si="222"/>
        <v>41754.047083333331</v>
      </c>
      <c r="T3484" s="15">
        <f t="shared" si="223"/>
        <v>41784.957638888889</v>
      </c>
    </row>
    <row r="3485" spans="1:20" ht="48" x14ac:dyDescent="0.2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 s="17">
        <f t="shared" si="220"/>
        <v>131</v>
      </c>
      <c r="P3485">
        <f t="shared" si="221"/>
        <v>21.9</v>
      </c>
      <c r="Q3485" s="12" t="s">
        <v>8308</v>
      </c>
      <c r="R3485" t="s">
        <v>8310</v>
      </c>
      <c r="S3485" s="15">
        <f t="shared" si="222"/>
        <v>40935.005104166667</v>
      </c>
      <c r="T3485" s="15">
        <f t="shared" si="223"/>
        <v>40965.005104166667</v>
      </c>
    </row>
    <row r="3486" spans="1:20" ht="48" x14ac:dyDescent="0.2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 s="17">
        <f t="shared" si="220"/>
        <v>131</v>
      </c>
      <c r="P3486">
        <f t="shared" si="221"/>
        <v>65.38</v>
      </c>
      <c r="Q3486" s="12" t="s">
        <v>8308</v>
      </c>
      <c r="R3486" t="s">
        <v>8310</v>
      </c>
      <c r="S3486" s="15">
        <f t="shared" si="222"/>
        <v>41557.949687500004</v>
      </c>
      <c r="T3486" s="15">
        <f t="shared" si="223"/>
        <v>41592.249305555553</v>
      </c>
    </row>
    <row r="3487" spans="1:20" ht="48" x14ac:dyDescent="0.2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 s="17">
        <f t="shared" si="220"/>
        <v>131</v>
      </c>
      <c r="P3487">
        <f t="shared" si="221"/>
        <v>45.05</v>
      </c>
      <c r="Q3487" s="12" t="s">
        <v>8308</v>
      </c>
      <c r="R3487" t="s">
        <v>8313</v>
      </c>
      <c r="S3487" s="15">
        <f t="shared" si="222"/>
        <v>40757.889247685183</v>
      </c>
      <c r="T3487" s="15">
        <f t="shared" si="223"/>
        <v>40802.889247685183</v>
      </c>
    </row>
    <row r="3488" spans="1:20" ht="48" x14ac:dyDescent="0.2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 s="17">
        <f t="shared" si="220"/>
        <v>131</v>
      </c>
      <c r="P3488">
        <f t="shared" si="221"/>
        <v>43.55</v>
      </c>
      <c r="Q3488" s="12" t="s">
        <v>8320</v>
      </c>
      <c r="R3488" t="s">
        <v>8321</v>
      </c>
      <c r="S3488" s="15">
        <f t="shared" si="222"/>
        <v>41111.185891203706</v>
      </c>
      <c r="T3488" s="15">
        <f t="shared" si="223"/>
        <v>41171.185891203706</v>
      </c>
    </row>
    <row r="3489" spans="1:20" ht="48" x14ac:dyDescent="0.2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 s="17">
        <f t="shared" si="220"/>
        <v>131</v>
      </c>
      <c r="P3489">
        <f t="shared" si="221"/>
        <v>96.08</v>
      </c>
      <c r="Q3489" s="12" t="s">
        <v>8323</v>
      </c>
      <c r="R3489" t="s">
        <v>8324</v>
      </c>
      <c r="S3489" s="15">
        <f t="shared" si="222"/>
        <v>41422.822824074072</v>
      </c>
      <c r="T3489" s="15">
        <f t="shared" si="223"/>
        <v>41456.165972222225</v>
      </c>
    </row>
    <row r="3490" spans="1:20" ht="48" x14ac:dyDescent="0.2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 s="17">
        <f t="shared" si="220"/>
        <v>131</v>
      </c>
      <c r="P3490">
        <f t="shared" si="221"/>
        <v>546.69000000000005</v>
      </c>
      <c r="Q3490" s="12" t="s">
        <v>8317</v>
      </c>
      <c r="R3490" t="s">
        <v>8347</v>
      </c>
      <c r="S3490" s="15">
        <f t="shared" si="222"/>
        <v>42692.771493055552</v>
      </c>
      <c r="T3490" s="15">
        <f t="shared" si="223"/>
        <v>42722.771493055552</v>
      </c>
    </row>
    <row r="3491" spans="1:20" ht="48" x14ac:dyDescent="0.2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 s="17">
        <f t="shared" si="220"/>
        <v>131</v>
      </c>
      <c r="P3491">
        <f t="shared" si="221"/>
        <v>26.59</v>
      </c>
      <c r="Q3491" s="12" t="s">
        <v>8317</v>
      </c>
      <c r="R3491" t="s">
        <v>8353</v>
      </c>
      <c r="S3491" s="15">
        <f t="shared" si="222"/>
        <v>42689.74324074074</v>
      </c>
      <c r="T3491" s="15">
        <f t="shared" si="223"/>
        <v>42734.74324074074</v>
      </c>
    </row>
    <row r="3492" spans="1:20" ht="48" x14ac:dyDescent="0.2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 s="17">
        <f t="shared" si="220"/>
        <v>131</v>
      </c>
      <c r="P3492">
        <f t="shared" si="221"/>
        <v>50.53</v>
      </c>
      <c r="Q3492" s="12" t="s">
        <v>8315</v>
      </c>
      <c r="R3492" t="s">
        <v>8355</v>
      </c>
      <c r="S3492" s="15">
        <f t="shared" si="222"/>
        <v>41432.062037037038</v>
      </c>
      <c r="T3492" s="15">
        <f t="shared" si="223"/>
        <v>41468.75</v>
      </c>
    </row>
    <row r="3493" spans="1:20" ht="48" x14ac:dyDescent="0.2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 s="17">
        <f t="shared" si="220"/>
        <v>131</v>
      </c>
      <c r="P3493">
        <f t="shared" si="221"/>
        <v>112.14</v>
      </c>
      <c r="Q3493" s="12" t="s">
        <v>8315</v>
      </c>
      <c r="R3493" t="s">
        <v>8357</v>
      </c>
      <c r="S3493" s="15">
        <f t="shared" si="222"/>
        <v>41806.669317129628</v>
      </c>
      <c r="T3493" s="15">
        <f t="shared" si="223"/>
        <v>41835.208333333336</v>
      </c>
    </row>
    <row r="3494" spans="1:20" ht="32" x14ac:dyDescent="0.2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 s="17">
        <f t="shared" si="220"/>
        <v>131</v>
      </c>
      <c r="P3494">
        <f t="shared" si="221"/>
        <v>164.3</v>
      </c>
      <c r="Q3494" s="12" t="s">
        <v>8315</v>
      </c>
      <c r="R3494" t="s">
        <v>8355</v>
      </c>
      <c r="S3494" s="15">
        <f t="shared" si="222"/>
        <v>42053.704293981486</v>
      </c>
      <c r="T3494" s="15">
        <f t="shared" si="223"/>
        <v>42083.662627314814</v>
      </c>
    </row>
    <row r="3495" spans="1:20" ht="48" x14ac:dyDescent="0.2">
      <c r="A3495">
        <v>3847</v>
      </c>
      <c r="B3495" s="3" t="s">
        <v>3844</v>
      </c>
      <c r="C3495" s="3" t="s">
        <v>7956</v>
      </c>
      <c r="D3495" s="6">
        <v>10500</v>
      </c>
      <c r="E3495" s="8">
        <v>1697</v>
      </c>
      <c r="F3495" t="s">
        <v>8220</v>
      </c>
      <c r="G3495" t="s">
        <v>8223</v>
      </c>
      <c r="H3495" t="s">
        <v>8245</v>
      </c>
      <c r="I3495">
        <v>1437283391</v>
      </c>
      <c r="J3495">
        <v>1433395391</v>
      </c>
      <c r="K3495" t="b">
        <v>1</v>
      </c>
      <c r="L3495">
        <v>9</v>
      </c>
      <c r="M3495" t="b">
        <v>0</v>
      </c>
      <c r="N3495" t="s">
        <v>8269</v>
      </c>
      <c r="O3495" s="17">
        <f t="shared" si="220"/>
        <v>16</v>
      </c>
      <c r="P3495">
        <f t="shared" si="221"/>
        <v>188.56</v>
      </c>
      <c r="Q3495" s="12" t="s">
        <v>8315</v>
      </c>
      <c r="R3495" t="s">
        <v>8316</v>
      </c>
      <c r="S3495" s="15">
        <f t="shared" si="222"/>
        <v>42159.224432870367</v>
      </c>
      <c r="T3495" s="15">
        <f t="shared" si="223"/>
        <v>42204.224432870367</v>
      </c>
    </row>
    <row r="3496" spans="1:20" ht="48" x14ac:dyDescent="0.2">
      <c r="A3496">
        <v>3620</v>
      </c>
      <c r="B3496" s="3" t="s">
        <v>3618</v>
      </c>
      <c r="C3496" s="3" t="s">
        <v>7730</v>
      </c>
      <c r="D3496" s="6">
        <v>10500</v>
      </c>
      <c r="E3496" s="8">
        <v>11045</v>
      </c>
      <c r="F3496" t="s">
        <v>8218</v>
      </c>
      <c r="G3496" t="s">
        <v>8223</v>
      </c>
      <c r="H3496" t="s">
        <v>8245</v>
      </c>
      <c r="I3496">
        <v>1425528000</v>
      </c>
      <c r="J3496">
        <v>1422916261</v>
      </c>
      <c r="K3496" t="b">
        <v>0</v>
      </c>
      <c r="L3496">
        <v>197</v>
      </c>
      <c r="M3496" t="b">
        <v>1</v>
      </c>
      <c r="N3496" t="s">
        <v>8269</v>
      </c>
      <c r="O3496" s="17">
        <f t="shared" si="220"/>
        <v>105</v>
      </c>
      <c r="P3496">
        <f t="shared" si="221"/>
        <v>56.07</v>
      </c>
      <c r="Q3496" s="12" t="s">
        <v>8315</v>
      </c>
      <c r="R3496" t="s">
        <v>8316</v>
      </c>
      <c r="S3496" s="15">
        <f t="shared" si="222"/>
        <v>42037.938206018516</v>
      </c>
      <c r="T3496" s="15">
        <f t="shared" si="223"/>
        <v>42068.166666666672</v>
      </c>
    </row>
    <row r="3497" spans="1:20" ht="32" x14ac:dyDescent="0.2">
      <c r="A3497">
        <v>3854</v>
      </c>
      <c r="B3497" s="3" t="s">
        <v>3851</v>
      </c>
      <c r="C3497" s="3" t="s">
        <v>7963</v>
      </c>
      <c r="D3497" s="6">
        <v>11000</v>
      </c>
      <c r="E3497" s="8">
        <v>1788</v>
      </c>
      <c r="F3497" t="s">
        <v>8220</v>
      </c>
      <c r="G3497" t="s">
        <v>8223</v>
      </c>
      <c r="H3497" t="s">
        <v>8245</v>
      </c>
      <c r="I3497">
        <v>1431206058</v>
      </c>
      <c r="J3497">
        <v>1428614058</v>
      </c>
      <c r="K3497" t="b">
        <v>0</v>
      </c>
      <c r="L3497">
        <v>20</v>
      </c>
      <c r="M3497" t="b">
        <v>0</v>
      </c>
      <c r="N3497" t="s">
        <v>8269</v>
      </c>
      <c r="O3497" s="17">
        <f t="shared" si="220"/>
        <v>16</v>
      </c>
      <c r="P3497">
        <f t="shared" si="221"/>
        <v>89.4</v>
      </c>
      <c r="Q3497" s="12" t="s">
        <v>8315</v>
      </c>
      <c r="R3497" t="s">
        <v>8316</v>
      </c>
      <c r="S3497" s="15">
        <f t="shared" si="222"/>
        <v>42103.884930555556</v>
      </c>
      <c r="T3497" s="15">
        <f t="shared" si="223"/>
        <v>42133.884930555556</v>
      </c>
    </row>
    <row r="3498" spans="1:20" ht="48" x14ac:dyDescent="0.2">
      <c r="A3498">
        <v>3983</v>
      </c>
      <c r="B3498" s="3" t="s">
        <v>3979</v>
      </c>
      <c r="C3498" s="3" t="s">
        <v>8089</v>
      </c>
      <c r="D3498" s="6">
        <v>11140</v>
      </c>
      <c r="E3498" s="8">
        <v>3877</v>
      </c>
      <c r="F3498" t="s">
        <v>8220</v>
      </c>
      <c r="G3498" t="s">
        <v>8223</v>
      </c>
      <c r="H3498" t="s">
        <v>8245</v>
      </c>
      <c r="I3498">
        <v>1400569140</v>
      </c>
      <c r="J3498">
        <v>1397854356</v>
      </c>
      <c r="K3498" t="b">
        <v>0</v>
      </c>
      <c r="L3498">
        <v>46</v>
      </c>
      <c r="M3498" t="b">
        <v>0</v>
      </c>
      <c r="N3498" t="s">
        <v>8269</v>
      </c>
      <c r="O3498" s="17">
        <f t="shared" si="220"/>
        <v>35</v>
      </c>
      <c r="P3498">
        <f t="shared" si="221"/>
        <v>84.28</v>
      </c>
      <c r="Q3498" s="12" t="s">
        <v>8315</v>
      </c>
      <c r="R3498" t="s">
        <v>8316</v>
      </c>
      <c r="S3498" s="15">
        <f t="shared" si="222"/>
        <v>41747.86986111111</v>
      </c>
      <c r="T3498" s="15">
        <f t="shared" si="223"/>
        <v>41779.290972222225</v>
      </c>
    </row>
    <row r="3499" spans="1:20" ht="48" x14ac:dyDescent="0.2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17">
        <f t="shared" si="220"/>
        <v>132</v>
      </c>
      <c r="P3499">
        <f t="shared" si="221"/>
        <v>105.05</v>
      </c>
      <c r="Q3499" s="12" t="s">
        <v>8308</v>
      </c>
      <c r="R3499" t="s">
        <v>8313</v>
      </c>
      <c r="S3499" s="15">
        <f t="shared" si="222"/>
        <v>42072.738067129627</v>
      </c>
      <c r="T3499" s="15">
        <f t="shared" si="223"/>
        <v>42102.738067129627</v>
      </c>
    </row>
    <row r="3500" spans="1:20" ht="48" x14ac:dyDescent="0.2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 s="17">
        <f t="shared" si="220"/>
        <v>132</v>
      </c>
      <c r="P3500">
        <f t="shared" si="221"/>
        <v>78.58</v>
      </c>
      <c r="Q3500" s="12" t="s">
        <v>8308</v>
      </c>
      <c r="R3500" t="s">
        <v>8313</v>
      </c>
      <c r="S3500" s="15">
        <f t="shared" si="222"/>
        <v>41785.452534722222</v>
      </c>
      <c r="T3500" s="15">
        <f t="shared" si="223"/>
        <v>41815.452534722222</v>
      </c>
    </row>
    <row r="3501" spans="1:20" ht="48" x14ac:dyDescent="0.2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 s="17">
        <f t="shared" si="220"/>
        <v>132</v>
      </c>
      <c r="P3501">
        <f t="shared" si="221"/>
        <v>39.07</v>
      </c>
      <c r="Q3501" s="12" t="s">
        <v>8317</v>
      </c>
      <c r="R3501" t="s">
        <v>8319</v>
      </c>
      <c r="S3501" s="15">
        <f t="shared" si="222"/>
        <v>41832.852627314816</v>
      </c>
      <c r="T3501" s="15">
        <f t="shared" si="223"/>
        <v>41862.852627314816</v>
      </c>
    </row>
    <row r="3502" spans="1:20" ht="48" x14ac:dyDescent="0.2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 s="17">
        <f t="shared" si="220"/>
        <v>132</v>
      </c>
      <c r="P3502">
        <f t="shared" si="221"/>
        <v>215.73</v>
      </c>
      <c r="Q3502" s="12" t="s">
        <v>8320</v>
      </c>
      <c r="R3502" t="s">
        <v>8321</v>
      </c>
      <c r="S3502" s="15">
        <f t="shared" si="222"/>
        <v>40977.805300925924</v>
      </c>
      <c r="T3502" s="15">
        <f t="shared" si="223"/>
        <v>41007.76363425926</v>
      </c>
    </row>
    <row r="3503" spans="1:20" ht="32" x14ac:dyDescent="0.2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 s="17">
        <f t="shared" si="220"/>
        <v>132</v>
      </c>
      <c r="P3503">
        <f t="shared" si="221"/>
        <v>99.77</v>
      </c>
      <c r="Q3503" s="12" t="s">
        <v>8320</v>
      </c>
      <c r="R3503" t="s">
        <v>8321</v>
      </c>
      <c r="S3503" s="15">
        <f t="shared" si="222"/>
        <v>40854.745266203703</v>
      </c>
      <c r="T3503" s="15">
        <f t="shared" si="223"/>
        <v>40884.745266203703</v>
      </c>
    </row>
    <row r="3504" spans="1:20" ht="48" x14ac:dyDescent="0.2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 s="17">
        <f t="shared" si="220"/>
        <v>132</v>
      </c>
      <c r="P3504">
        <f t="shared" si="221"/>
        <v>105.44</v>
      </c>
      <c r="Q3504" s="12" t="s">
        <v>8336</v>
      </c>
      <c r="R3504" t="s">
        <v>8337</v>
      </c>
      <c r="S3504" s="15">
        <f t="shared" si="222"/>
        <v>42104.840335648143</v>
      </c>
      <c r="T3504" s="15">
        <f t="shared" si="223"/>
        <v>42164.840335648143</v>
      </c>
    </row>
    <row r="3505" spans="1:20" ht="48" x14ac:dyDescent="0.2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17">
        <f t="shared" si="220"/>
        <v>132</v>
      </c>
      <c r="P3505">
        <f t="shared" si="221"/>
        <v>48.15</v>
      </c>
      <c r="Q3505" s="12" t="s">
        <v>8336</v>
      </c>
      <c r="R3505" t="s">
        <v>8337</v>
      </c>
      <c r="S3505" s="15">
        <f t="shared" si="222"/>
        <v>42484.829062500001</v>
      </c>
      <c r="T3505" s="15">
        <f t="shared" si="223"/>
        <v>42513.916666666672</v>
      </c>
    </row>
    <row r="3506" spans="1:20" ht="48" x14ac:dyDescent="0.2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 s="17">
        <f t="shared" si="220"/>
        <v>132</v>
      </c>
      <c r="P3506">
        <f t="shared" si="221"/>
        <v>74.150000000000006</v>
      </c>
      <c r="Q3506" s="12" t="s">
        <v>8323</v>
      </c>
      <c r="R3506" t="s">
        <v>8344</v>
      </c>
      <c r="S3506" s="15">
        <f t="shared" si="222"/>
        <v>41223.22184027778</v>
      </c>
      <c r="T3506" s="15">
        <f t="shared" si="223"/>
        <v>41261.597222222219</v>
      </c>
    </row>
    <row r="3507" spans="1:20" ht="32" x14ac:dyDescent="0.2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 s="17">
        <f t="shared" si="220"/>
        <v>132</v>
      </c>
      <c r="P3507">
        <f t="shared" si="221"/>
        <v>70.63</v>
      </c>
      <c r="Q3507" s="12" t="s">
        <v>8323</v>
      </c>
      <c r="R3507" t="s">
        <v>8324</v>
      </c>
      <c r="S3507" s="15">
        <f t="shared" si="222"/>
        <v>40778.770011574074</v>
      </c>
      <c r="T3507" s="15">
        <f t="shared" si="223"/>
        <v>40808.770011574074</v>
      </c>
    </row>
    <row r="3508" spans="1:20" ht="48" x14ac:dyDescent="0.2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 s="17">
        <f t="shared" si="220"/>
        <v>132</v>
      </c>
      <c r="P3508">
        <f t="shared" si="221"/>
        <v>46.58</v>
      </c>
      <c r="Q3508" s="12" t="s">
        <v>8317</v>
      </c>
      <c r="R3508" t="s">
        <v>8347</v>
      </c>
      <c r="S3508" s="15">
        <f t="shared" si="222"/>
        <v>41738.864803240744</v>
      </c>
      <c r="T3508" s="15">
        <f t="shared" si="223"/>
        <v>41768.864803240744</v>
      </c>
    </row>
    <row r="3509" spans="1:20" ht="16" x14ac:dyDescent="0.2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 s="17">
        <f t="shared" si="220"/>
        <v>132</v>
      </c>
      <c r="P3509">
        <f t="shared" si="221"/>
        <v>63.03</v>
      </c>
      <c r="Q3509" s="12" t="s">
        <v>8323</v>
      </c>
      <c r="R3509" t="s">
        <v>8327</v>
      </c>
      <c r="S3509" s="15">
        <f t="shared" si="222"/>
        <v>42173.746342592596</v>
      </c>
      <c r="T3509" s="15">
        <f t="shared" si="223"/>
        <v>42187.152777777781</v>
      </c>
    </row>
    <row r="3510" spans="1:20" ht="48" x14ac:dyDescent="0.2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 s="17">
        <f t="shared" si="220"/>
        <v>132</v>
      </c>
      <c r="P3510">
        <f t="shared" si="221"/>
        <v>75.11</v>
      </c>
      <c r="Q3510" s="12" t="s">
        <v>8323</v>
      </c>
      <c r="R3510" t="s">
        <v>8324</v>
      </c>
      <c r="S3510" s="15">
        <f t="shared" si="222"/>
        <v>42111.899537037039</v>
      </c>
      <c r="T3510" s="15">
        <f t="shared" si="223"/>
        <v>42163.159722222219</v>
      </c>
    </row>
    <row r="3511" spans="1:20" ht="48" x14ac:dyDescent="0.2">
      <c r="A3511">
        <v>2879</v>
      </c>
      <c r="B3511" s="3" t="s">
        <v>2879</v>
      </c>
      <c r="C3511" s="3" t="s">
        <v>6989</v>
      </c>
      <c r="D3511" s="6">
        <v>11200</v>
      </c>
      <c r="E3511" s="8">
        <v>29</v>
      </c>
      <c r="F3511" t="s">
        <v>8220</v>
      </c>
      <c r="G3511" t="s">
        <v>8223</v>
      </c>
      <c r="H3511" t="s">
        <v>8245</v>
      </c>
      <c r="I3511">
        <v>1453310661</v>
      </c>
      <c r="J3511">
        <v>1450718661</v>
      </c>
      <c r="K3511" t="b">
        <v>0</v>
      </c>
      <c r="L3511">
        <v>1</v>
      </c>
      <c r="M3511" t="b">
        <v>0</v>
      </c>
      <c r="N3511" t="s">
        <v>8269</v>
      </c>
      <c r="O3511" s="17">
        <f t="shared" si="220"/>
        <v>0</v>
      </c>
      <c r="P3511">
        <f t="shared" si="221"/>
        <v>29</v>
      </c>
      <c r="Q3511" s="12" t="s">
        <v>8315</v>
      </c>
      <c r="R3511" t="s">
        <v>8316</v>
      </c>
      <c r="S3511" s="15">
        <f t="shared" si="222"/>
        <v>42359.725243055553</v>
      </c>
      <c r="T3511" s="15">
        <f t="shared" si="223"/>
        <v>42389.725243055553</v>
      </c>
    </row>
    <row r="3512" spans="1:20" ht="48" x14ac:dyDescent="0.2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 s="17">
        <f t="shared" si="220"/>
        <v>133</v>
      </c>
      <c r="P3512">
        <f t="shared" si="221"/>
        <v>57.14</v>
      </c>
      <c r="Q3512" s="12" t="s">
        <v>8308</v>
      </c>
      <c r="R3512" t="s">
        <v>8309</v>
      </c>
      <c r="S3512" s="15">
        <f t="shared" si="222"/>
        <v>42318.025011574078</v>
      </c>
      <c r="T3512" s="15">
        <f t="shared" si="223"/>
        <v>42378.025011574078</v>
      </c>
    </row>
    <row r="3513" spans="1:20" ht="48" x14ac:dyDescent="0.2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 s="17">
        <f t="shared" si="220"/>
        <v>133</v>
      </c>
      <c r="P3513">
        <f t="shared" si="221"/>
        <v>100.08</v>
      </c>
      <c r="Q3513" s="12" t="s">
        <v>8308</v>
      </c>
      <c r="R3513" t="s">
        <v>8313</v>
      </c>
      <c r="S3513" s="15">
        <f t="shared" si="222"/>
        <v>41519.004733796297</v>
      </c>
      <c r="T3513" s="15">
        <f t="shared" si="223"/>
        <v>41579</v>
      </c>
    </row>
    <row r="3514" spans="1:20" ht="48" x14ac:dyDescent="0.2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 s="17">
        <f t="shared" si="220"/>
        <v>133</v>
      </c>
      <c r="P3514">
        <f t="shared" si="221"/>
        <v>42.61</v>
      </c>
      <c r="Q3514" s="12" t="s">
        <v>8323</v>
      </c>
      <c r="R3514" t="s">
        <v>8324</v>
      </c>
      <c r="S3514" s="15">
        <f t="shared" si="222"/>
        <v>41403.000856481485</v>
      </c>
      <c r="T3514" s="15">
        <f t="shared" si="223"/>
        <v>41433.000856481485</v>
      </c>
    </row>
    <row r="3515" spans="1:20" ht="48" x14ac:dyDescent="0.2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 s="17">
        <f t="shared" si="220"/>
        <v>133</v>
      </c>
      <c r="P3515">
        <f t="shared" si="221"/>
        <v>86.96</v>
      </c>
      <c r="Q3515" s="12" t="s">
        <v>8323</v>
      </c>
      <c r="R3515" t="s">
        <v>8324</v>
      </c>
      <c r="S3515" s="15">
        <f t="shared" si="222"/>
        <v>41876.18618055556</v>
      </c>
      <c r="T3515" s="15">
        <f t="shared" si="223"/>
        <v>41897.18618055556</v>
      </c>
    </row>
    <row r="3516" spans="1:20" ht="48" x14ac:dyDescent="0.2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 s="17">
        <f t="shared" si="220"/>
        <v>133</v>
      </c>
      <c r="P3516">
        <f t="shared" si="221"/>
        <v>52.68</v>
      </c>
      <c r="Q3516" s="12" t="s">
        <v>8323</v>
      </c>
      <c r="R3516" t="s">
        <v>8324</v>
      </c>
      <c r="S3516" s="15">
        <f t="shared" si="222"/>
        <v>41655.709305555552</v>
      </c>
      <c r="T3516" s="15">
        <f t="shared" si="223"/>
        <v>41676.709305555552</v>
      </c>
    </row>
    <row r="3517" spans="1:20" ht="48" x14ac:dyDescent="0.2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 s="17">
        <f t="shared" si="220"/>
        <v>133</v>
      </c>
      <c r="P3517">
        <f t="shared" si="221"/>
        <v>28.57</v>
      </c>
      <c r="Q3517" s="12" t="s">
        <v>8323</v>
      </c>
      <c r="R3517" t="s">
        <v>8327</v>
      </c>
      <c r="S3517" s="15">
        <f t="shared" si="222"/>
        <v>42058.941736111112</v>
      </c>
      <c r="T3517" s="15">
        <f t="shared" si="223"/>
        <v>42088.90006944444</v>
      </c>
    </row>
    <row r="3518" spans="1:20" ht="32" x14ac:dyDescent="0.2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 s="17">
        <f t="shared" si="220"/>
        <v>133</v>
      </c>
      <c r="P3518">
        <f t="shared" si="221"/>
        <v>73.5</v>
      </c>
      <c r="Q3518" s="12" t="s">
        <v>8317</v>
      </c>
      <c r="R3518" t="s">
        <v>8347</v>
      </c>
      <c r="S3518" s="15">
        <f t="shared" si="222"/>
        <v>41704.735937500001</v>
      </c>
      <c r="T3518" s="15">
        <f t="shared" si="223"/>
        <v>41750.165972222225</v>
      </c>
    </row>
    <row r="3519" spans="1:20" ht="48" x14ac:dyDescent="0.2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 s="17">
        <f t="shared" si="220"/>
        <v>133</v>
      </c>
      <c r="P3519">
        <f t="shared" si="221"/>
        <v>81.650000000000006</v>
      </c>
      <c r="Q3519" s="12" t="s">
        <v>8331</v>
      </c>
      <c r="R3519" t="s">
        <v>8349</v>
      </c>
      <c r="S3519" s="15">
        <f t="shared" si="222"/>
        <v>42292.513888888891</v>
      </c>
      <c r="T3519" s="15">
        <f t="shared" si="223"/>
        <v>42322.555555555555</v>
      </c>
    </row>
    <row r="3520" spans="1:20" ht="48" x14ac:dyDescent="0.2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 s="17">
        <f t="shared" si="220"/>
        <v>133</v>
      </c>
      <c r="P3520">
        <f t="shared" si="221"/>
        <v>27.3</v>
      </c>
      <c r="Q3520" s="12" t="s">
        <v>8323</v>
      </c>
      <c r="R3520" t="s">
        <v>8328</v>
      </c>
      <c r="S3520" s="15">
        <f t="shared" si="222"/>
        <v>41312.311562499999</v>
      </c>
      <c r="T3520" s="15">
        <f t="shared" si="223"/>
        <v>41342.311562499999</v>
      </c>
    </row>
    <row r="3521" spans="1:20" ht="32" x14ac:dyDescent="0.2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 s="17">
        <f t="shared" si="220"/>
        <v>133</v>
      </c>
      <c r="P3521">
        <f t="shared" si="221"/>
        <v>25.02</v>
      </c>
      <c r="Q3521" s="12" t="s">
        <v>8323</v>
      </c>
      <c r="R3521" t="s">
        <v>8327</v>
      </c>
      <c r="S3521" s="15">
        <f t="shared" si="222"/>
        <v>41107.726782407408</v>
      </c>
      <c r="T3521" s="15">
        <f t="shared" si="223"/>
        <v>41118.083333333336</v>
      </c>
    </row>
    <row r="3522" spans="1:20" ht="48" x14ac:dyDescent="0.2">
      <c r="A3522">
        <v>3923</v>
      </c>
      <c r="B3522" s="3" t="s">
        <v>3920</v>
      </c>
      <c r="C3522" s="3" t="s">
        <v>8031</v>
      </c>
      <c r="D3522" s="6">
        <v>11500</v>
      </c>
      <c r="E3522" s="8">
        <v>1384</v>
      </c>
      <c r="F3522" t="s">
        <v>8220</v>
      </c>
      <c r="G3522" t="s">
        <v>8224</v>
      </c>
      <c r="H3522" t="s">
        <v>8246</v>
      </c>
      <c r="I3522">
        <v>1428622271</v>
      </c>
      <c r="J3522">
        <v>1426203071</v>
      </c>
      <c r="K3522" t="b">
        <v>0</v>
      </c>
      <c r="L3522">
        <v>17</v>
      </c>
      <c r="M3522" t="b">
        <v>0</v>
      </c>
      <c r="N3522" t="s">
        <v>8269</v>
      </c>
      <c r="O3522" s="17">
        <f t="shared" si="220"/>
        <v>12</v>
      </c>
      <c r="P3522">
        <f t="shared" si="221"/>
        <v>81.41</v>
      </c>
      <c r="Q3522" s="12" t="s">
        <v>8315</v>
      </c>
      <c r="R3522" t="s">
        <v>8316</v>
      </c>
      <c r="S3522" s="15">
        <f t="shared" si="222"/>
        <v>42075.979988425926</v>
      </c>
      <c r="T3522" s="15">
        <f t="shared" si="223"/>
        <v>42103.979988425926</v>
      </c>
    </row>
    <row r="3523" spans="1:20" ht="80" x14ac:dyDescent="0.2">
      <c r="A3523">
        <v>3316</v>
      </c>
      <c r="B3523" s="3" t="s">
        <v>3316</v>
      </c>
      <c r="C3523" s="3" t="s">
        <v>7426</v>
      </c>
      <c r="D3523" s="6">
        <v>11737</v>
      </c>
      <c r="E3523" s="8">
        <v>11747.18</v>
      </c>
      <c r="F3523" t="s">
        <v>8218</v>
      </c>
      <c r="G3523" t="s">
        <v>8223</v>
      </c>
      <c r="H3523" t="s">
        <v>8245</v>
      </c>
      <c r="I3523">
        <v>1407506040</v>
      </c>
      <c r="J3523">
        <v>1404680075</v>
      </c>
      <c r="K3523" t="b">
        <v>0</v>
      </c>
      <c r="L3523">
        <v>125</v>
      </c>
      <c r="M3523" t="b">
        <v>1</v>
      </c>
      <c r="N3523" t="s">
        <v>8269</v>
      </c>
      <c r="O3523" s="17">
        <f t="shared" si="220"/>
        <v>100</v>
      </c>
      <c r="P3523">
        <f t="shared" si="221"/>
        <v>93.98</v>
      </c>
      <c r="Q3523" s="12" t="s">
        <v>8315</v>
      </c>
      <c r="R3523" t="s">
        <v>8316</v>
      </c>
      <c r="S3523" s="15">
        <f t="shared" si="222"/>
        <v>41826.871238425927</v>
      </c>
      <c r="T3523" s="15">
        <f t="shared" si="223"/>
        <v>41859.57916666667</v>
      </c>
    </row>
    <row r="3524" spans="1:20" ht="32" x14ac:dyDescent="0.2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 s="17">
        <f t="shared" si="220"/>
        <v>133</v>
      </c>
      <c r="P3524">
        <f t="shared" si="221"/>
        <v>36.36</v>
      </c>
      <c r="Q3524" s="12" t="s">
        <v>8315</v>
      </c>
      <c r="R3524" t="s">
        <v>8357</v>
      </c>
      <c r="S3524" s="15">
        <f t="shared" si="222"/>
        <v>41803.457326388889</v>
      </c>
      <c r="T3524" s="15">
        <f t="shared" si="223"/>
        <v>41833.457326388889</v>
      </c>
    </row>
    <row r="3525" spans="1:20" ht="48" x14ac:dyDescent="0.2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 s="17">
        <f t="shared" si="220"/>
        <v>133</v>
      </c>
      <c r="P3525">
        <f t="shared" si="221"/>
        <v>82.94</v>
      </c>
      <c r="Q3525" s="12" t="s">
        <v>8315</v>
      </c>
      <c r="R3525" t="s">
        <v>8355</v>
      </c>
      <c r="S3525" s="15">
        <f t="shared" si="222"/>
        <v>41843.155729166669</v>
      </c>
      <c r="T3525" s="15">
        <f t="shared" si="223"/>
        <v>41873.155729166669</v>
      </c>
    </row>
    <row r="3526" spans="1:20" ht="48" x14ac:dyDescent="0.2">
      <c r="A3526">
        <v>3932</v>
      </c>
      <c r="B3526" s="3" t="s">
        <v>3929</v>
      </c>
      <c r="C3526" s="3" t="s">
        <v>8040</v>
      </c>
      <c r="D3526" s="6">
        <v>12000</v>
      </c>
      <c r="E3526" s="8">
        <v>1</v>
      </c>
      <c r="F3526" t="s">
        <v>8220</v>
      </c>
      <c r="G3526" t="s">
        <v>8223</v>
      </c>
      <c r="H3526" t="s">
        <v>8245</v>
      </c>
      <c r="I3526">
        <v>1458097364</v>
      </c>
      <c r="J3526">
        <v>1455508964</v>
      </c>
      <c r="K3526" t="b">
        <v>0</v>
      </c>
      <c r="L3526">
        <v>1</v>
      </c>
      <c r="M3526" t="b">
        <v>0</v>
      </c>
      <c r="N3526" t="s">
        <v>8269</v>
      </c>
      <c r="O3526" s="17">
        <f t="shared" si="220"/>
        <v>0</v>
      </c>
      <c r="P3526">
        <f t="shared" si="221"/>
        <v>1</v>
      </c>
      <c r="Q3526" s="12" t="s">
        <v>8315</v>
      </c>
      <c r="R3526" t="s">
        <v>8316</v>
      </c>
      <c r="S3526" s="15">
        <f t="shared" si="222"/>
        <v>42415.168564814812</v>
      </c>
      <c r="T3526" s="15">
        <f t="shared" si="223"/>
        <v>42445.126898148148</v>
      </c>
    </row>
    <row r="3527" spans="1:20" ht="48" x14ac:dyDescent="0.2">
      <c r="A3527">
        <v>2897</v>
      </c>
      <c r="B3527" s="3" t="s">
        <v>2897</v>
      </c>
      <c r="C3527" s="3" t="s">
        <v>7007</v>
      </c>
      <c r="D3527" s="6">
        <v>12000</v>
      </c>
      <c r="E3527" s="8">
        <v>550</v>
      </c>
      <c r="F3527" t="s">
        <v>8220</v>
      </c>
      <c r="G3527" t="s">
        <v>8223</v>
      </c>
      <c r="H3527" t="s">
        <v>8245</v>
      </c>
      <c r="I3527">
        <v>1444577345</v>
      </c>
      <c r="J3527">
        <v>1441985458</v>
      </c>
      <c r="K3527" t="b">
        <v>0</v>
      </c>
      <c r="L3527">
        <v>3</v>
      </c>
      <c r="M3527" t="b">
        <v>0</v>
      </c>
      <c r="N3527" t="s">
        <v>8269</v>
      </c>
      <c r="O3527" s="17">
        <f t="shared" si="220"/>
        <v>5</v>
      </c>
      <c r="P3527">
        <f t="shared" si="221"/>
        <v>183.33</v>
      </c>
      <c r="Q3527" s="12" t="s">
        <v>8315</v>
      </c>
      <c r="R3527" t="s">
        <v>8316</v>
      </c>
      <c r="S3527" s="15">
        <f t="shared" si="222"/>
        <v>42258.646504629629</v>
      </c>
      <c r="T3527" s="15">
        <f t="shared" si="223"/>
        <v>42288.645196759258</v>
      </c>
    </row>
    <row r="3528" spans="1:20" ht="48" x14ac:dyDescent="0.2">
      <c r="A3528">
        <v>2880</v>
      </c>
      <c r="B3528" s="3" t="s">
        <v>2880</v>
      </c>
      <c r="C3528" s="3" t="s">
        <v>6990</v>
      </c>
      <c r="D3528" s="6">
        <v>12000</v>
      </c>
      <c r="E3528" s="8">
        <v>2800</v>
      </c>
      <c r="F3528" t="s">
        <v>8220</v>
      </c>
      <c r="G3528" t="s">
        <v>8223</v>
      </c>
      <c r="H3528" t="s">
        <v>8245</v>
      </c>
      <c r="I3528">
        <v>1440090300</v>
      </c>
      <c r="J3528">
        <v>1436305452</v>
      </c>
      <c r="K3528" t="b">
        <v>0</v>
      </c>
      <c r="L3528">
        <v>29</v>
      </c>
      <c r="M3528" t="b">
        <v>0</v>
      </c>
      <c r="N3528" t="s">
        <v>8269</v>
      </c>
      <c r="O3528" s="17">
        <f t="shared" si="220"/>
        <v>23</v>
      </c>
      <c r="P3528">
        <f t="shared" si="221"/>
        <v>96.55</v>
      </c>
      <c r="Q3528" s="12" t="s">
        <v>8315</v>
      </c>
      <c r="R3528" t="s">
        <v>8316</v>
      </c>
      <c r="S3528" s="15">
        <f t="shared" si="222"/>
        <v>42192.905694444446</v>
      </c>
      <c r="T3528" s="15">
        <f t="shared" si="223"/>
        <v>42236.711805555555</v>
      </c>
    </row>
    <row r="3529" spans="1:20" ht="48" x14ac:dyDescent="0.2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 s="17">
        <f t="shared" si="220"/>
        <v>133</v>
      </c>
      <c r="P3529">
        <f t="shared" si="221"/>
        <v>120.55</v>
      </c>
      <c r="Q3529" s="12" t="s">
        <v>8315</v>
      </c>
      <c r="R3529" t="s">
        <v>8357</v>
      </c>
      <c r="S3529" s="15">
        <f t="shared" si="222"/>
        <v>42403.035567129627</v>
      </c>
      <c r="T3529" s="15">
        <f t="shared" si="223"/>
        <v>42462.993900462956</v>
      </c>
    </row>
    <row r="3530" spans="1:20" ht="64" x14ac:dyDescent="0.2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 s="17">
        <f t="shared" si="220"/>
        <v>134</v>
      </c>
      <c r="P3530">
        <f t="shared" si="221"/>
        <v>108.15</v>
      </c>
      <c r="Q3530" s="12" t="s">
        <v>8308</v>
      </c>
      <c r="R3530" t="s">
        <v>8313</v>
      </c>
      <c r="S3530" s="15">
        <f t="shared" si="222"/>
        <v>40430.604328703703</v>
      </c>
      <c r="T3530" s="15">
        <f t="shared" si="223"/>
        <v>40467.152083333334</v>
      </c>
    </row>
    <row r="3531" spans="1:20" ht="48" x14ac:dyDescent="0.2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 s="17">
        <f t="shared" si="220"/>
        <v>134</v>
      </c>
      <c r="P3531">
        <f t="shared" si="221"/>
        <v>70.55</v>
      </c>
      <c r="Q3531" s="12" t="s">
        <v>8323</v>
      </c>
      <c r="R3531" t="s">
        <v>8324</v>
      </c>
      <c r="S3531" s="15">
        <f t="shared" si="222"/>
        <v>41768.841921296298</v>
      </c>
      <c r="T3531" s="15">
        <f t="shared" si="223"/>
        <v>41799.208333333336</v>
      </c>
    </row>
    <row r="3532" spans="1:20" ht="48" x14ac:dyDescent="0.2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 s="17">
        <f t="shared" si="220"/>
        <v>134</v>
      </c>
      <c r="P3532">
        <f t="shared" si="221"/>
        <v>39.82</v>
      </c>
      <c r="Q3532" s="12" t="s">
        <v>8323</v>
      </c>
      <c r="R3532" t="s">
        <v>8324</v>
      </c>
      <c r="S3532" s="15">
        <f t="shared" si="222"/>
        <v>40250.242106481484</v>
      </c>
      <c r="T3532" s="15">
        <f t="shared" si="223"/>
        <v>40286.290972222225</v>
      </c>
    </row>
    <row r="3533" spans="1:20" ht="32" x14ac:dyDescent="0.2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 s="17">
        <f t="shared" si="220"/>
        <v>134</v>
      </c>
      <c r="P3533">
        <f t="shared" si="221"/>
        <v>31.81</v>
      </c>
      <c r="Q3533" s="12" t="s">
        <v>8320</v>
      </c>
      <c r="R3533" t="s">
        <v>8321</v>
      </c>
      <c r="S3533" s="15">
        <f t="shared" si="222"/>
        <v>41309.11791666667</v>
      </c>
      <c r="T3533" s="15">
        <f t="shared" si="223"/>
        <v>41344</v>
      </c>
    </row>
    <row r="3534" spans="1:20" ht="48" x14ac:dyDescent="0.2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 s="17">
        <f t="shared" si="220"/>
        <v>134</v>
      </c>
      <c r="P3534">
        <f t="shared" si="221"/>
        <v>23.81</v>
      </c>
      <c r="Q3534" s="12" t="s">
        <v>8331</v>
      </c>
      <c r="R3534" t="s">
        <v>8349</v>
      </c>
      <c r="S3534" s="15">
        <f t="shared" si="222"/>
        <v>41846.34579861111</v>
      </c>
      <c r="T3534" s="15">
        <f t="shared" si="223"/>
        <v>41867.34579861111</v>
      </c>
    </row>
    <row r="3535" spans="1:20" ht="32" x14ac:dyDescent="0.2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 s="17">
        <f t="shared" si="220"/>
        <v>134</v>
      </c>
      <c r="P3535">
        <f t="shared" si="221"/>
        <v>31.66</v>
      </c>
      <c r="Q3535" s="12" t="s">
        <v>8323</v>
      </c>
      <c r="R3535" t="s">
        <v>8327</v>
      </c>
      <c r="S3535" s="15">
        <f t="shared" si="222"/>
        <v>41416.146944444445</v>
      </c>
      <c r="T3535" s="15">
        <f t="shared" si="223"/>
        <v>41446.146944444445</v>
      </c>
    </row>
    <row r="3536" spans="1:20" ht="48" x14ac:dyDescent="0.2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 s="17">
        <f t="shared" si="220"/>
        <v>134</v>
      </c>
      <c r="P3536">
        <f t="shared" si="221"/>
        <v>53.4</v>
      </c>
      <c r="Q3536" s="12" t="s">
        <v>8334</v>
      </c>
      <c r="R3536" t="s">
        <v>8350</v>
      </c>
      <c r="S3536" s="15">
        <f t="shared" si="222"/>
        <v>42338.84375</v>
      </c>
      <c r="T3536" s="15">
        <f t="shared" si="223"/>
        <v>42367.958333333328</v>
      </c>
    </row>
    <row r="3537" spans="1:20" ht="48" x14ac:dyDescent="0.2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 s="17">
        <f t="shared" si="220"/>
        <v>134</v>
      </c>
      <c r="P3537">
        <f t="shared" si="221"/>
        <v>62.38</v>
      </c>
      <c r="Q3537" s="12" t="s">
        <v>8323</v>
      </c>
      <c r="R3537" t="s">
        <v>8327</v>
      </c>
      <c r="S3537" s="15">
        <f t="shared" si="222"/>
        <v>41373.690266203703</v>
      </c>
      <c r="T3537" s="15">
        <f t="shared" si="223"/>
        <v>41403.690266203703</v>
      </c>
    </row>
    <row r="3538" spans="1:20" ht="32" x14ac:dyDescent="0.2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 s="17">
        <f t="shared" si="220"/>
        <v>135</v>
      </c>
      <c r="P3538">
        <f t="shared" si="221"/>
        <v>51.92</v>
      </c>
      <c r="Q3538" s="12" t="s">
        <v>8336</v>
      </c>
      <c r="R3538" t="s">
        <v>8337</v>
      </c>
      <c r="S3538" s="15">
        <f t="shared" si="222"/>
        <v>41852.665798611109</v>
      </c>
      <c r="T3538" s="15">
        <f t="shared" si="223"/>
        <v>41882.665798611109</v>
      </c>
    </row>
    <row r="3539" spans="1:20" ht="64" x14ac:dyDescent="0.2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17">
        <f t="shared" si="220"/>
        <v>135</v>
      </c>
      <c r="P3539">
        <f t="shared" si="221"/>
        <v>79.41</v>
      </c>
      <c r="Q3539" s="12" t="s">
        <v>8336</v>
      </c>
      <c r="R3539" t="s">
        <v>8337</v>
      </c>
      <c r="S3539" s="15">
        <f t="shared" si="222"/>
        <v>42298.34783564815</v>
      </c>
      <c r="T3539" s="15">
        <f t="shared" si="223"/>
        <v>42358.375</v>
      </c>
    </row>
    <row r="3540" spans="1:20" ht="48" x14ac:dyDescent="0.2">
      <c r="A3540">
        <v>525</v>
      </c>
      <c r="B3540" s="3" t="s">
        <v>526</v>
      </c>
      <c r="C3540" s="3" t="s">
        <v>4635</v>
      </c>
      <c r="D3540" s="6">
        <v>12000</v>
      </c>
      <c r="E3540" s="8">
        <v>12000</v>
      </c>
      <c r="F3540" t="s">
        <v>8218</v>
      </c>
      <c r="G3540" t="s">
        <v>8223</v>
      </c>
      <c r="H3540" t="s">
        <v>8245</v>
      </c>
      <c r="I3540">
        <v>1410601041</v>
      </c>
      <c r="J3540">
        <v>1406713041</v>
      </c>
      <c r="K3540" t="b">
        <v>0</v>
      </c>
      <c r="L3540">
        <v>12</v>
      </c>
      <c r="M3540" t="b">
        <v>1</v>
      </c>
      <c r="N3540" t="s">
        <v>8269</v>
      </c>
      <c r="O3540" s="17">
        <f t="shared" si="220"/>
        <v>100</v>
      </c>
      <c r="P3540">
        <f t="shared" si="221"/>
        <v>1000</v>
      </c>
      <c r="Q3540" s="12" t="s">
        <v>8315</v>
      </c>
      <c r="R3540" t="s">
        <v>8316</v>
      </c>
      <c r="S3540" s="15">
        <f t="shared" si="222"/>
        <v>41850.400937500002</v>
      </c>
      <c r="T3540" s="15">
        <f t="shared" si="223"/>
        <v>41895.400937500002</v>
      </c>
    </row>
    <row r="3541" spans="1:20" ht="48" x14ac:dyDescent="0.2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 s="17">
        <f t="shared" si="220"/>
        <v>135</v>
      </c>
      <c r="P3541">
        <f t="shared" si="221"/>
        <v>60.18</v>
      </c>
      <c r="Q3541" s="12" t="s">
        <v>8323</v>
      </c>
      <c r="R3541" t="s">
        <v>8324</v>
      </c>
      <c r="S3541" s="15">
        <f t="shared" si="222"/>
        <v>42634.614780092597</v>
      </c>
      <c r="T3541" s="15">
        <f t="shared" si="223"/>
        <v>42660.676388888889</v>
      </c>
    </row>
    <row r="3542" spans="1:20" ht="48" x14ac:dyDescent="0.2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 s="17">
        <f t="shared" ref="O3542:O3605" si="224">ROUND(E3542/D3542*100,0)</f>
        <v>135</v>
      </c>
      <c r="P3542">
        <f t="shared" ref="P3542:P3605" si="225">IFERROR(ROUND(E3542/L3542, 2), 0)</f>
        <v>53.99</v>
      </c>
      <c r="Q3542" s="12" t="s">
        <v>8336</v>
      </c>
      <c r="R3542" t="s">
        <v>8337</v>
      </c>
      <c r="S3542" s="15">
        <f t="shared" ref="S3542:S3605" si="226">(((J3542/60/60/24)+DATE(1970,1,1)))</f>
        <v>42275.767303240747</v>
      </c>
      <c r="T3542" s="15">
        <f t="shared" ref="T3542:T3605" si="227">(((I3542/60/60/24)+DATE(1970,1,1)))</f>
        <v>42300.767303240747</v>
      </c>
    </row>
    <row r="3543" spans="1:20" ht="48" x14ac:dyDescent="0.2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 s="17">
        <f t="shared" si="224"/>
        <v>135</v>
      </c>
      <c r="P3543">
        <f t="shared" si="225"/>
        <v>59.16</v>
      </c>
      <c r="Q3543" s="12" t="s">
        <v>8323</v>
      </c>
      <c r="R3543" t="s">
        <v>8324</v>
      </c>
      <c r="S3543" s="15">
        <f t="shared" si="226"/>
        <v>40926.319062499999</v>
      </c>
      <c r="T3543" s="15">
        <f t="shared" si="227"/>
        <v>40971.319062499999</v>
      </c>
    </row>
    <row r="3544" spans="1:20" ht="48" x14ac:dyDescent="0.2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17">
        <f t="shared" si="224"/>
        <v>135</v>
      </c>
      <c r="P3544">
        <f t="shared" si="225"/>
        <v>51.96</v>
      </c>
      <c r="Q3544" s="12" t="s">
        <v>8323</v>
      </c>
      <c r="R3544" t="s">
        <v>8327</v>
      </c>
      <c r="S3544" s="15">
        <f t="shared" si="226"/>
        <v>41205.198321759257</v>
      </c>
      <c r="T3544" s="15">
        <f t="shared" si="227"/>
        <v>41240.5</v>
      </c>
    </row>
    <row r="3545" spans="1:20" ht="32" x14ac:dyDescent="0.2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17">
        <f t="shared" si="224"/>
        <v>135</v>
      </c>
      <c r="P3545">
        <f t="shared" si="225"/>
        <v>79.180000000000007</v>
      </c>
      <c r="Q3545" s="12" t="s">
        <v>8323</v>
      </c>
      <c r="R3545" t="s">
        <v>8327</v>
      </c>
      <c r="S3545" s="15">
        <f t="shared" si="226"/>
        <v>40718.839537037034</v>
      </c>
      <c r="T3545" s="15">
        <f t="shared" si="227"/>
        <v>40748.839537037034</v>
      </c>
    </row>
    <row r="3546" spans="1:20" ht="32" x14ac:dyDescent="0.2">
      <c r="A3546">
        <v>3248</v>
      </c>
      <c r="B3546" s="3" t="s">
        <v>3248</v>
      </c>
      <c r="C3546" s="3" t="s">
        <v>7358</v>
      </c>
      <c r="D3546" s="6">
        <v>12000</v>
      </c>
      <c r="E3546" s="8">
        <v>12095</v>
      </c>
      <c r="F3546" t="s">
        <v>8218</v>
      </c>
      <c r="G3546" t="s">
        <v>8223</v>
      </c>
      <c r="H3546" t="s">
        <v>8245</v>
      </c>
      <c r="I3546">
        <v>1428178757</v>
      </c>
      <c r="J3546">
        <v>1425590357</v>
      </c>
      <c r="K3546" t="b">
        <v>1</v>
      </c>
      <c r="L3546">
        <v>200</v>
      </c>
      <c r="M3546" t="b">
        <v>1</v>
      </c>
      <c r="N3546" t="s">
        <v>8269</v>
      </c>
      <c r="O3546" s="17">
        <f t="shared" si="224"/>
        <v>101</v>
      </c>
      <c r="P3546">
        <f t="shared" si="225"/>
        <v>60.48</v>
      </c>
      <c r="Q3546" s="12" t="s">
        <v>8315</v>
      </c>
      <c r="R3546" t="s">
        <v>8316</v>
      </c>
      <c r="S3546" s="15">
        <f t="shared" si="226"/>
        <v>42068.888391203705</v>
      </c>
      <c r="T3546" s="15">
        <f t="shared" si="227"/>
        <v>42098.846724537041</v>
      </c>
    </row>
    <row r="3547" spans="1:20" ht="48" x14ac:dyDescent="0.2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 s="17">
        <f t="shared" si="224"/>
        <v>136</v>
      </c>
      <c r="P3547">
        <f t="shared" si="225"/>
        <v>160.47</v>
      </c>
      <c r="Q3547" s="12" t="s">
        <v>8308</v>
      </c>
      <c r="R3547" t="s">
        <v>8313</v>
      </c>
      <c r="S3547" s="15">
        <f t="shared" si="226"/>
        <v>42058.235289351855</v>
      </c>
      <c r="T3547" s="15">
        <f t="shared" si="227"/>
        <v>42085.333333333328</v>
      </c>
    </row>
    <row r="3548" spans="1:20" ht="48" x14ac:dyDescent="0.2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 s="17">
        <f t="shared" si="224"/>
        <v>136</v>
      </c>
      <c r="P3548">
        <f t="shared" si="225"/>
        <v>59.97</v>
      </c>
      <c r="Q3548" s="12" t="s">
        <v>8320</v>
      </c>
      <c r="R3548" t="s">
        <v>8321</v>
      </c>
      <c r="S3548" s="15">
        <f t="shared" si="226"/>
        <v>42200.578310185185</v>
      </c>
      <c r="T3548" s="15">
        <f t="shared" si="227"/>
        <v>42252.165972222225</v>
      </c>
    </row>
    <row r="3549" spans="1:20" ht="48" x14ac:dyDescent="0.2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 s="17">
        <f t="shared" si="224"/>
        <v>136</v>
      </c>
      <c r="P3549">
        <f t="shared" si="225"/>
        <v>95.76</v>
      </c>
      <c r="Q3549" s="12" t="s">
        <v>8336</v>
      </c>
      <c r="R3549" t="s">
        <v>8337</v>
      </c>
      <c r="S3549" s="15">
        <f t="shared" si="226"/>
        <v>42705.919201388882</v>
      </c>
      <c r="T3549" s="15">
        <f t="shared" si="227"/>
        <v>42738.919201388882</v>
      </c>
    </row>
    <row r="3550" spans="1:20" ht="32" x14ac:dyDescent="0.2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 s="17">
        <f t="shared" si="224"/>
        <v>136</v>
      </c>
      <c r="P3550">
        <f t="shared" si="225"/>
        <v>449.26</v>
      </c>
      <c r="Q3550" s="12" t="s">
        <v>8317</v>
      </c>
      <c r="R3550" t="s">
        <v>8347</v>
      </c>
      <c r="S3550" s="15">
        <f t="shared" si="226"/>
        <v>42675.438946759255</v>
      </c>
      <c r="T3550" s="15">
        <f t="shared" si="227"/>
        <v>42705.207638888889</v>
      </c>
    </row>
    <row r="3551" spans="1:20" ht="48" x14ac:dyDescent="0.2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 s="17">
        <f t="shared" si="224"/>
        <v>136</v>
      </c>
      <c r="P3551">
        <f t="shared" si="225"/>
        <v>35.79</v>
      </c>
      <c r="Q3551" s="12" t="s">
        <v>8323</v>
      </c>
      <c r="R3551" t="s">
        <v>8327</v>
      </c>
      <c r="S3551" s="15">
        <f t="shared" si="226"/>
        <v>40638.868611111109</v>
      </c>
      <c r="T3551" s="15">
        <f t="shared" si="227"/>
        <v>40668.868611111109</v>
      </c>
    </row>
    <row r="3552" spans="1:20" ht="48" x14ac:dyDescent="0.2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 s="17">
        <f t="shared" si="224"/>
        <v>136</v>
      </c>
      <c r="P3552">
        <f t="shared" si="225"/>
        <v>97.9</v>
      </c>
      <c r="Q3552" s="12" t="s">
        <v>8323</v>
      </c>
      <c r="R3552" t="s">
        <v>8327</v>
      </c>
      <c r="S3552" s="15">
        <f t="shared" si="226"/>
        <v>40354.11550925926</v>
      </c>
      <c r="T3552" s="15">
        <f t="shared" si="227"/>
        <v>40425.043749999997</v>
      </c>
    </row>
    <row r="3553" spans="1:20" ht="48" x14ac:dyDescent="0.2">
      <c r="A3553">
        <v>3214</v>
      </c>
      <c r="B3553" s="3" t="s">
        <v>3214</v>
      </c>
      <c r="C3553" s="3" t="s">
        <v>7324</v>
      </c>
      <c r="D3553" s="6">
        <v>12000</v>
      </c>
      <c r="E3553" s="8">
        <v>12256</v>
      </c>
      <c r="F3553" t="s">
        <v>8218</v>
      </c>
      <c r="G3553" t="s">
        <v>8224</v>
      </c>
      <c r="H3553" t="s">
        <v>8246</v>
      </c>
      <c r="I3553">
        <v>1452038100</v>
      </c>
      <c r="J3553">
        <v>1448823673</v>
      </c>
      <c r="K3553" t="b">
        <v>1</v>
      </c>
      <c r="L3553">
        <v>115</v>
      </c>
      <c r="M3553" t="b">
        <v>1</v>
      </c>
      <c r="N3553" t="s">
        <v>8269</v>
      </c>
      <c r="O3553" s="17">
        <f t="shared" si="224"/>
        <v>102</v>
      </c>
      <c r="P3553">
        <f t="shared" si="225"/>
        <v>106.57</v>
      </c>
      <c r="Q3553" s="12" t="s">
        <v>8315</v>
      </c>
      <c r="R3553" t="s">
        <v>8316</v>
      </c>
      <c r="S3553" s="15">
        <f t="shared" si="226"/>
        <v>42337.792511574073</v>
      </c>
      <c r="T3553" s="15">
        <f t="shared" si="227"/>
        <v>42374.996527777781</v>
      </c>
    </row>
    <row r="3554" spans="1:20" ht="48" x14ac:dyDescent="0.2">
      <c r="A3554">
        <v>3218</v>
      </c>
      <c r="B3554" s="3" t="s">
        <v>3218</v>
      </c>
      <c r="C3554" s="3" t="s">
        <v>7328</v>
      </c>
      <c r="D3554" s="6">
        <v>12000</v>
      </c>
      <c r="E3554" s="8">
        <v>12252</v>
      </c>
      <c r="F3554" t="s">
        <v>8218</v>
      </c>
      <c r="G3554" t="s">
        <v>8224</v>
      </c>
      <c r="H3554" t="s">
        <v>8246</v>
      </c>
      <c r="I3554">
        <v>1419984000</v>
      </c>
      <c r="J3554">
        <v>1417132986</v>
      </c>
      <c r="K3554" t="b">
        <v>1</v>
      </c>
      <c r="L3554">
        <v>184</v>
      </c>
      <c r="M3554" t="b">
        <v>1</v>
      </c>
      <c r="N3554" t="s">
        <v>8269</v>
      </c>
      <c r="O3554" s="17">
        <f t="shared" si="224"/>
        <v>102</v>
      </c>
      <c r="P3554">
        <f t="shared" si="225"/>
        <v>66.59</v>
      </c>
      <c r="Q3554" s="12" t="s">
        <v>8315</v>
      </c>
      <c r="R3554" t="s">
        <v>8316</v>
      </c>
      <c r="S3554" s="15">
        <f t="shared" si="226"/>
        <v>41971.002152777779</v>
      </c>
      <c r="T3554" s="15">
        <f t="shared" si="227"/>
        <v>42004</v>
      </c>
    </row>
    <row r="3555" spans="1:20" ht="32" x14ac:dyDescent="0.2">
      <c r="A3555">
        <v>3677</v>
      </c>
      <c r="B3555" s="3" t="s">
        <v>3674</v>
      </c>
      <c r="C3555" s="3" t="s">
        <v>7787</v>
      </c>
      <c r="D3555" s="6">
        <v>12000</v>
      </c>
      <c r="E3555" s="8">
        <v>12348.5</v>
      </c>
      <c r="F3555" t="s">
        <v>8218</v>
      </c>
      <c r="G3555" t="s">
        <v>8223</v>
      </c>
      <c r="H3555" t="s">
        <v>8245</v>
      </c>
      <c r="I3555">
        <v>1404359940</v>
      </c>
      <c r="J3555">
        <v>1402580818</v>
      </c>
      <c r="K3555" t="b">
        <v>0</v>
      </c>
      <c r="L3555">
        <v>199</v>
      </c>
      <c r="M3555" t="b">
        <v>1</v>
      </c>
      <c r="N3555" t="s">
        <v>8269</v>
      </c>
      <c r="O3555" s="17">
        <f t="shared" si="224"/>
        <v>103</v>
      </c>
      <c r="P3555">
        <f t="shared" si="225"/>
        <v>62.05</v>
      </c>
      <c r="Q3555" s="12" t="s">
        <v>8315</v>
      </c>
      <c r="R3555" t="s">
        <v>8316</v>
      </c>
      <c r="S3555" s="15">
        <f t="shared" si="226"/>
        <v>41802.574282407404</v>
      </c>
      <c r="T3555" s="15">
        <f t="shared" si="227"/>
        <v>41823.165972222225</v>
      </c>
    </row>
    <row r="3556" spans="1:20" ht="32" x14ac:dyDescent="0.2">
      <c r="A3556">
        <v>3262</v>
      </c>
      <c r="B3556" s="3" t="s">
        <v>3262</v>
      </c>
      <c r="C3556" s="3" t="s">
        <v>7372</v>
      </c>
      <c r="D3556" s="6">
        <v>12200</v>
      </c>
      <c r="E3556" s="8">
        <v>12571</v>
      </c>
      <c r="F3556" t="s">
        <v>8218</v>
      </c>
      <c r="G3556" t="s">
        <v>8223</v>
      </c>
      <c r="H3556" t="s">
        <v>8245</v>
      </c>
      <c r="I3556">
        <v>1419220800</v>
      </c>
      <c r="J3556">
        <v>1416555262</v>
      </c>
      <c r="K3556" t="b">
        <v>1</v>
      </c>
      <c r="L3556">
        <v>134</v>
      </c>
      <c r="M3556" t="b">
        <v>1</v>
      </c>
      <c r="N3556" t="s">
        <v>8269</v>
      </c>
      <c r="O3556" s="17">
        <f t="shared" si="224"/>
        <v>103</v>
      </c>
      <c r="P3556">
        <f t="shared" si="225"/>
        <v>93.81</v>
      </c>
      <c r="Q3556" s="12" t="s">
        <v>8315</v>
      </c>
      <c r="R3556" t="s">
        <v>8316</v>
      </c>
      <c r="S3556" s="15">
        <f t="shared" si="226"/>
        <v>41964.315532407403</v>
      </c>
      <c r="T3556" s="15">
        <f t="shared" si="227"/>
        <v>41995.166666666672</v>
      </c>
    </row>
    <row r="3557" spans="1:20" ht="48" x14ac:dyDescent="0.2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17">
        <f t="shared" si="224"/>
        <v>137</v>
      </c>
      <c r="P3557">
        <f t="shared" si="225"/>
        <v>63.92</v>
      </c>
      <c r="Q3557" s="12" t="s">
        <v>8308</v>
      </c>
      <c r="R3557" t="s">
        <v>8309</v>
      </c>
      <c r="S3557" s="15">
        <f t="shared" si="226"/>
        <v>42177.007071759261</v>
      </c>
      <c r="T3557" s="15">
        <f t="shared" si="227"/>
        <v>42208.125</v>
      </c>
    </row>
    <row r="3558" spans="1:20" ht="48" x14ac:dyDescent="0.2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 s="17">
        <f t="shared" si="224"/>
        <v>137</v>
      </c>
      <c r="P3558">
        <f t="shared" si="225"/>
        <v>50.29</v>
      </c>
      <c r="Q3558" s="12" t="s">
        <v>8308</v>
      </c>
      <c r="R3558" t="s">
        <v>8313</v>
      </c>
      <c r="S3558" s="15">
        <f t="shared" si="226"/>
        <v>41032.071134259262</v>
      </c>
      <c r="T3558" s="15">
        <f t="shared" si="227"/>
        <v>41062.071134259262</v>
      </c>
    </row>
    <row r="3559" spans="1:20" ht="48" x14ac:dyDescent="0.2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 s="17">
        <f t="shared" si="224"/>
        <v>137</v>
      </c>
      <c r="P3559">
        <f t="shared" si="225"/>
        <v>45.6</v>
      </c>
      <c r="Q3559" s="12" t="s">
        <v>8308</v>
      </c>
      <c r="R3559" t="s">
        <v>8313</v>
      </c>
      <c r="S3559" s="15">
        <f t="shared" si="226"/>
        <v>42543.862777777773</v>
      </c>
      <c r="T3559" s="15">
        <f t="shared" si="227"/>
        <v>42573.862777777773</v>
      </c>
    </row>
    <row r="3560" spans="1:20" ht="48" x14ac:dyDescent="0.2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 s="17">
        <f t="shared" si="224"/>
        <v>137</v>
      </c>
      <c r="P3560">
        <f t="shared" si="225"/>
        <v>89.42</v>
      </c>
      <c r="Q3560" s="12" t="s">
        <v>8323</v>
      </c>
      <c r="R3560" t="s">
        <v>8324</v>
      </c>
      <c r="S3560" s="15">
        <f t="shared" si="226"/>
        <v>40925.599664351852</v>
      </c>
      <c r="T3560" s="15">
        <f t="shared" si="227"/>
        <v>40979.207638888889</v>
      </c>
    </row>
    <row r="3561" spans="1:20" ht="48" x14ac:dyDescent="0.2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 s="17">
        <f t="shared" si="224"/>
        <v>137</v>
      </c>
      <c r="P3561">
        <f t="shared" si="225"/>
        <v>70.06</v>
      </c>
      <c r="Q3561" s="12" t="s">
        <v>8323</v>
      </c>
      <c r="R3561" t="s">
        <v>8324</v>
      </c>
      <c r="S3561" s="15">
        <f t="shared" si="226"/>
        <v>42126.92123842593</v>
      </c>
      <c r="T3561" s="15">
        <f t="shared" si="227"/>
        <v>42158.1875</v>
      </c>
    </row>
    <row r="3562" spans="1:20" ht="48" x14ac:dyDescent="0.2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 s="17">
        <f t="shared" si="224"/>
        <v>137</v>
      </c>
      <c r="P3562">
        <f t="shared" si="225"/>
        <v>30.96</v>
      </c>
      <c r="Q3562" s="12" t="s">
        <v>8320</v>
      </c>
      <c r="R3562" t="s">
        <v>8340</v>
      </c>
      <c r="S3562" s="15">
        <f t="shared" si="226"/>
        <v>41754.745243055557</v>
      </c>
      <c r="T3562" s="15">
        <f t="shared" si="227"/>
        <v>41769.165972222225</v>
      </c>
    </row>
    <row r="3563" spans="1:20" ht="32" x14ac:dyDescent="0.2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 s="17">
        <f t="shared" si="224"/>
        <v>137</v>
      </c>
      <c r="P3563">
        <f t="shared" si="225"/>
        <v>40.42</v>
      </c>
      <c r="Q3563" s="12" t="s">
        <v>8323</v>
      </c>
      <c r="R3563" t="s">
        <v>8344</v>
      </c>
      <c r="S3563" s="15">
        <f t="shared" si="226"/>
        <v>40802.733101851853</v>
      </c>
      <c r="T3563" s="15">
        <f t="shared" si="227"/>
        <v>40832.918749999997</v>
      </c>
    </row>
    <row r="3564" spans="1:20" ht="32" x14ac:dyDescent="0.2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 s="17">
        <f t="shared" si="224"/>
        <v>137</v>
      </c>
      <c r="P3564">
        <f t="shared" si="225"/>
        <v>26.27</v>
      </c>
      <c r="Q3564" s="12" t="s">
        <v>8323</v>
      </c>
      <c r="R3564" t="s">
        <v>8327</v>
      </c>
      <c r="S3564" s="15">
        <f t="shared" si="226"/>
        <v>40671.637511574074</v>
      </c>
      <c r="T3564" s="15">
        <f t="shared" si="227"/>
        <v>40701.637511574074</v>
      </c>
    </row>
    <row r="3565" spans="1:20" ht="32" x14ac:dyDescent="0.2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 s="17">
        <f t="shared" si="224"/>
        <v>137</v>
      </c>
      <c r="P3565">
        <f t="shared" si="225"/>
        <v>54</v>
      </c>
      <c r="Q3565" s="12" t="s">
        <v>8323</v>
      </c>
      <c r="R3565" t="s">
        <v>8327</v>
      </c>
      <c r="S3565" s="15">
        <f t="shared" si="226"/>
        <v>41074.221562500003</v>
      </c>
      <c r="T3565" s="15">
        <f t="shared" si="227"/>
        <v>41104.221562500003</v>
      </c>
    </row>
    <row r="3566" spans="1:20" ht="48" x14ac:dyDescent="0.2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17">
        <f t="shared" si="224"/>
        <v>137</v>
      </c>
      <c r="P3566">
        <f t="shared" si="225"/>
        <v>30.37</v>
      </c>
      <c r="Q3566" s="12" t="s">
        <v>8323</v>
      </c>
      <c r="R3566" t="s">
        <v>8327</v>
      </c>
      <c r="S3566" s="15">
        <f t="shared" si="226"/>
        <v>41074.834965277776</v>
      </c>
      <c r="T3566" s="15">
        <f t="shared" si="227"/>
        <v>41090.165972222225</v>
      </c>
    </row>
    <row r="3567" spans="1:20" ht="32" x14ac:dyDescent="0.2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 s="17">
        <f t="shared" si="224"/>
        <v>137</v>
      </c>
      <c r="P3567">
        <f t="shared" si="225"/>
        <v>69.569999999999993</v>
      </c>
      <c r="Q3567" s="12" t="s">
        <v>8331</v>
      </c>
      <c r="R3567" t="s">
        <v>8349</v>
      </c>
      <c r="S3567" s="15">
        <f t="shared" si="226"/>
        <v>42774.621712962966</v>
      </c>
      <c r="T3567" s="15">
        <f t="shared" si="227"/>
        <v>42804.621712962966</v>
      </c>
    </row>
    <row r="3568" spans="1:20" ht="48" x14ac:dyDescent="0.2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 s="17">
        <f t="shared" si="224"/>
        <v>137</v>
      </c>
      <c r="P3568">
        <f t="shared" si="225"/>
        <v>34.9</v>
      </c>
      <c r="Q3568" s="12" t="s">
        <v>8317</v>
      </c>
      <c r="R3568" t="s">
        <v>8353</v>
      </c>
      <c r="S3568" s="15">
        <f t="shared" si="226"/>
        <v>42494.061793981484</v>
      </c>
      <c r="T3568" s="15">
        <f t="shared" si="227"/>
        <v>42519.061793981484</v>
      </c>
    </row>
    <row r="3569" spans="1:20" ht="48" x14ac:dyDescent="0.2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 s="17">
        <f t="shared" si="224"/>
        <v>138</v>
      </c>
      <c r="P3569">
        <f t="shared" si="225"/>
        <v>34.17</v>
      </c>
      <c r="Q3569" s="12" t="s">
        <v>8323</v>
      </c>
      <c r="R3569" t="s">
        <v>8324</v>
      </c>
      <c r="S3569" s="15">
        <f t="shared" si="226"/>
        <v>41543.988067129627</v>
      </c>
      <c r="T3569" s="15">
        <f t="shared" si="227"/>
        <v>41571.988067129627</v>
      </c>
    </row>
    <row r="3570" spans="1:20" ht="48" x14ac:dyDescent="0.2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 s="17">
        <f t="shared" si="224"/>
        <v>138</v>
      </c>
      <c r="P3570">
        <f t="shared" si="225"/>
        <v>98.99</v>
      </c>
      <c r="Q3570" s="12" t="s">
        <v>8323</v>
      </c>
      <c r="R3570" t="s">
        <v>8324</v>
      </c>
      <c r="S3570" s="15">
        <f t="shared" si="226"/>
        <v>41228.650196759263</v>
      </c>
      <c r="T3570" s="15">
        <f t="shared" si="227"/>
        <v>41258.650196759263</v>
      </c>
    </row>
    <row r="3571" spans="1:20" ht="48" x14ac:dyDescent="0.2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 s="17">
        <f t="shared" si="224"/>
        <v>138</v>
      </c>
      <c r="P3571">
        <f t="shared" si="225"/>
        <v>87.44</v>
      </c>
      <c r="Q3571" s="12" t="s">
        <v>8317</v>
      </c>
      <c r="R3571" t="s">
        <v>8347</v>
      </c>
      <c r="S3571" s="15">
        <f t="shared" si="226"/>
        <v>40638.828009259261</v>
      </c>
      <c r="T3571" s="15">
        <f t="shared" si="227"/>
        <v>40728.828009259261</v>
      </c>
    </row>
    <row r="3572" spans="1:20" ht="48" x14ac:dyDescent="0.2">
      <c r="A3572">
        <v>2862</v>
      </c>
      <c r="B3572" s="3" t="s">
        <v>2862</v>
      </c>
      <c r="C3572" s="3" t="s">
        <v>6972</v>
      </c>
      <c r="D3572" s="6">
        <v>12700</v>
      </c>
      <c r="E3572" s="8">
        <v>55</v>
      </c>
      <c r="F3572" t="s">
        <v>8220</v>
      </c>
      <c r="G3572" t="s">
        <v>8223</v>
      </c>
      <c r="H3572" t="s">
        <v>8245</v>
      </c>
      <c r="I3572">
        <v>1403636229</v>
      </c>
      <c r="J3572">
        <v>1401044229</v>
      </c>
      <c r="K3572" t="b">
        <v>0</v>
      </c>
      <c r="L3572">
        <v>3</v>
      </c>
      <c r="M3572" t="b">
        <v>0</v>
      </c>
      <c r="N3572" t="s">
        <v>8269</v>
      </c>
      <c r="O3572" s="17">
        <f t="shared" si="224"/>
        <v>0</v>
      </c>
      <c r="P3572">
        <f t="shared" si="225"/>
        <v>18.329999999999998</v>
      </c>
      <c r="Q3572" s="12" t="s">
        <v>8315</v>
      </c>
      <c r="R3572" t="s">
        <v>8316</v>
      </c>
      <c r="S3572" s="15">
        <f t="shared" si="226"/>
        <v>41784.789687500001</v>
      </c>
      <c r="T3572" s="15">
        <f t="shared" si="227"/>
        <v>41814.789687500001</v>
      </c>
    </row>
    <row r="3573" spans="1:20" ht="48" x14ac:dyDescent="0.2">
      <c r="A3573">
        <v>3848</v>
      </c>
      <c r="B3573" s="3" t="s">
        <v>3845</v>
      </c>
      <c r="C3573" s="3" t="s">
        <v>7957</v>
      </c>
      <c r="D3573" s="6">
        <v>13000</v>
      </c>
      <c r="E3573" s="8">
        <v>2129</v>
      </c>
      <c r="F3573" t="s">
        <v>8220</v>
      </c>
      <c r="G3573" t="s">
        <v>8223</v>
      </c>
      <c r="H3573" t="s">
        <v>8245</v>
      </c>
      <c r="I3573">
        <v>1445196989</v>
      </c>
      <c r="J3573">
        <v>1442604989</v>
      </c>
      <c r="K3573" t="b">
        <v>1</v>
      </c>
      <c r="L3573">
        <v>43</v>
      </c>
      <c r="M3573" t="b">
        <v>0</v>
      </c>
      <c r="N3573" t="s">
        <v>8269</v>
      </c>
      <c r="O3573" s="17">
        <f t="shared" si="224"/>
        <v>16</v>
      </c>
      <c r="P3573">
        <f t="shared" si="225"/>
        <v>49.51</v>
      </c>
      <c r="Q3573" s="12" t="s">
        <v>8315</v>
      </c>
      <c r="R3573" t="s">
        <v>8316</v>
      </c>
      <c r="S3573" s="15">
        <f t="shared" si="226"/>
        <v>42265.817002314812</v>
      </c>
      <c r="T3573" s="15">
        <f t="shared" si="227"/>
        <v>42295.817002314812</v>
      </c>
    </row>
    <row r="3574" spans="1:20" ht="48" x14ac:dyDescent="0.2">
      <c r="A3574">
        <v>3254</v>
      </c>
      <c r="B3574" s="3" t="s">
        <v>3254</v>
      </c>
      <c r="C3574" s="3" t="s">
        <v>7364</v>
      </c>
      <c r="D3574" s="6">
        <v>13000</v>
      </c>
      <c r="E3574" s="8">
        <v>13163.5</v>
      </c>
      <c r="F3574" t="s">
        <v>8218</v>
      </c>
      <c r="G3574" t="s">
        <v>8224</v>
      </c>
      <c r="H3574" t="s">
        <v>8246</v>
      </c>
      <c r="I3574">
        <v>1427331809</v>
      </c>
      <c r="J3574">
        <v>1424743409</v>
      </c>
      <c r="K3574" t="b">
        <v>1</v>
      </c>
      <c r="L3574">
        <v>186</v>
      </c>
      <c r="M3574" t="b">
        <v>1</v>
      </c>
      <c r="N3574" t="s">
        <v>8269</v>
      </c>
      <c r="O3574" s="17">
        <f t="shared" si="224"/>
        <v>101</v>
      </c>
      <c r="P3574">
        <f t="shared" si="225"/>
        <v>70.77</v>
      </c>
      <c r="Q3574" s="12" t="s">
        <v>8315</v>
      </c>
      <c r="R3574" t="s">
        <v>8316</v>
      </c>
      <c r="S3574" s="15">
        <f t="shared" si="226"/>
        <v>42059.085752314815</v>
      </c>
      <c r="T3574" s="15">
        <f t="shared" si="227"/>
        <v>42089.044085648144</v>
      </c>
    </row>
    <row r="3575" spans="1:20" ht="48" x14ac:dyDescent="0.2">
      <c r="A3575">
        <v>3163</v>
      </c>
      <c r="B3575" s="3" t="s">
        <v>3163</v>
      </c>
      <c r="C3575" s="3" t="s">
        <v>7273</v>
      </c>
      <c r="D3575" s="6">
        <v>13000</v>
      </c>
      <c r="E3575" s="8">
        <v>14450</v>
      </c>
      <c r="F3575" t="s">
        <v>8218</v>
      </c>
      <c r="G3575" t="s">
        <v>8223</v>
      </c>
      <c r="H3575" t="s">
        <v>8245</v>
      </c>
      <c r="I3575">
        <v>1402855525</v>
      </c>
      <c r="J3575">
        <v>1400263525</v>
      </c>
      <c r="K3575" t="b">
        <v>1</v>
      </c>
      <c r="L3575">
        <v>72</v>
      </c>
      <c r="M3575" t="b">
        <v>1</v>
      </c>
      <c r="N3575" t="s">
        <v>8269</v>
      </c>
      <c r="O3575" s="17">
        <f t="shared" si="224"/>
        <v>111</v>
      </c>
      <c r="P3575">
        <f t="shared" si="225"/>
        <v>200.69</v>
      </c>
      <c r="Q3575" s="12" t="s">
        <v>8315</v>
      </c>
      <c r="R3575" t="s">
        <v>8316</v>
      </c>
      <c r="S3575" s="15">
        <f t="shared" si="226"/>
        <v>41775.753761574073</v>
      </c>
      <c r="T3575" s="15">
        <f t="shared" si="227"/>
        <v>41805.753761574073</v>
      </c>
    </row>
    <row r="3576" spans="1:20" ht="48" x14ac:dyDescent="0.2">
      <c r="A3576">
        <v>4034</v>
      </c>
      <c r="B3576" s="3" t="s">
        <v>4030</v>
      </c>
      <c r="C3576" s="3" t="s">
        <v>8139</v>
      </c>
      <c r="D3576" s="6">
        <v>13500</v>
      </c>
      <c r="E3576" s="8">
        <v>200</v>
      </c>
      <c r="F3576" t="s">
        <v>8220</v>
      </c>
      <c r="G3576" t="s">
        <v>8223</v>
      </c>
      <c r="H3576" t="s">
        <v>8245</v>
      </c>
      <c r="I3576">
        <v>1428097450</v>
      </c>
      <c r="J3576">
        <v>1425509050</v>
      </c>
      <c r="K3576" t="b">
        <v>0</v>
      </c>
      <c r="L3576">
        <v>2</v>
      </c>
      <c r="M3576" t="b">
        <v>0</v>
      </c>
      <c r="N3576" t="s">
        <v>8269</v>
      </c>
      <c r="O3576" s="17">
        <f t="shared" si="224"/>
        <v>1</v>
      </c>
      <c r="P3576">
        <f t="shared" si="225"/>
        <v>100</v>
      </c>
      <c r="Q3576" s="12" t="s">
        <v>8315</v>
      </c>
      <c r="R3576" t="s">
        <v>8316</v>
      </c>
      <c r="S3576" s="15">
        <f t="shared" si="226"/>
        <v>42067.947337962964</v>
      </c>
      <c r="T3576" s="15">
        <f t="shared" si="227"/>
        <v>42097.905671296292</v>
      </c>
    </row>
    <row r="3577" spans="1:20" ht="48" x14ac:dyDescent="0.2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 s="17">
        <f t="shared" si="224"/>
        <v>139</v>
      </c>
      <c r="P3577">
        <f t="shared" si="225"/>
        <v>65.760000000000005</v>
      </c>
      <c r="Q3577" s="12" t="s">
        <v>8308</v>
      </c>
      <c r="R3577" t="s">
        <v>8313</v>
      </c>
      <c r="S3577" s="15">
        <f t="shared" si="226"/>
        <v>41319.769293981481</v>
      </c>
      <c r="T3577" s="15">
        <f t="shared" si="227"/>
        <v>41349.769293981481</v>
      </c>
    </row>
    <row r="3578" spans="1:20" ht="48" x14ac:dyDescent="0.2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17">
        <f t="shared" si="224"/>
        <v>139</v>
      </c>
      <c r="P3578">
        <f t="shared" si="225"/>
        <v>103.2</v>
      </c>
      <c r="Q3578" s="12" t="s">
        <v>8320</v>
      </c>
      <c r="R3578" t="s">
        <v>8340</v>
      </c>
      <c r="S3578" s="15">
        <f t="shared" si="226"/>
        <v>41533.542858796296</v>
      </c>
      <c r="T3578" s="15">
        <f t="shared" si="227"/>
        <v>41563.542858796296</v>
      </c>
    </row>
    <row r="3579" spans="1:20" ht="48" x14ac:dyDescent="0.2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 s="17">
        <f t="shared" si="224"/>
        <v>139</v>
      </c>
      <c r="P3579">
        <f t="shared" si="225"/>
        <v>133.74</v>
      </c>
      <c r="Q3579" s="12" t="s">
        <v>8336</v>
      </c>
      <c r="R3579" t="s">
        <v>8337</v>
      </c>
      <c r="S3579" s="15">
        <f t="shared" si="226"/>
        <v>41899.830312500002</v>
      </c>
      <c r="T3579" s="15">
        <f t="shared" si="227"/>
        <v>41929.830312500002</v>
      </c>
    </row>
    <row r="3580" spans="1:20" ht="48" x14ac:dyDescent="0.2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 s="17">
        <f t="shared" si="224"/>
        <v>139</v>
      </c>
      <c r="P3580">
        <f t="shared" si="225"/>
        <v>29.62</v>
      </c>
      <c r="Q3580" s="12" t="s">
        <v>8323</v>
      </c>
      <c r="R3580" t="s">
        <v>8324</v>
      </c>
      <c r="S3580" s="15">
        <f t="shared" si="226"/>
        <v>42438.667071759264</v>
      </c>
      <c r="T3580" s="15">
        <f t="shared" si="227"/>
        <v>42468.625405092593</v>
      </c>
    </row>
    <row r="3581" spans="1:20" ht="48" x14ac:dyDescent="0.2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 s="17">
        <f t="shared" si="224"/>
        <v>139</v>
      </c>
      <c r="P3581">
        <f t="shared" si="225"/>
        <v>40.35</v>
      </c>
      <c r="Q3581" s="12" t="s">
        <v>8323</v>
      </c>
      <c r="R3581" t="s">
        <v>8324</v>
      </c>
      <c r="S3581" s="15">
        <f t="shared" si="226"/>
        <v>42723.63653935185</v>
      </c>
      <c r="T3581" s="15">
        <f t="shared" si="227"/>
        <v>42753.63653935185</v>
      </c>
    </row>
    <row r="3582" spans="1:20" ht="48" x14ac:dyDescent="0.2">
      <c r="A3582">
        <v>3971</v>
      </c>
      <c r="B3582" s="3" t="s">
        <v>3968</v>
      </c>
      <c r="C3582" s="3" t="s">
        <v>8078</v>
      </c>
      <c r="D3582" s="6">
        <v>14000</v>
      </c>
      <c r="E3582" s="8">
        <v>136</v>
      </c>
      <c r="F3582" t="s">
        <v>8220</v>
      </c>
      <c r="G3582" t="s">
        <v>8223</v>
      </c>
      <c r="H3582" t="s">
        <v>8245</v>
      </c>
      <c r="I3582">
        <v>1405947126</v>
      </c>
      <c r="J3582">
        <v>1403355126</v>
      </c>
      <c r="K3582" t="b">
        <v>0</v>
      </c>
      <c r="L3582">
        <v>6</v>
      </c>
      <c r="M3582" t="b">
        <v>0</v>
      </c>
      <c r="N3582" t="s">
        <v>8269</v>
      </c>
      <c r="O3582" s="17">
        <f t="shared" si="224"/>
        <v>1</v>
      </c>
      <c r="P3582">
        <f t="shared" si="225"/>
        <v>22.67</v>
      </c>
      <c r="Q3582" s="12" t="s">
        <v>8315</v>
      </c>
      <c r="R3582" t="s">
        <v>8316</v>
      </c>
      <c r="S3582" s="15">
        <f t="shared" si="226"/>
        <v>41811.536180555559</v>
      </c>
      <c r="T3582" s="15">
        <f t="shared" si="227"/>
        <v>41841.536180555559</v>
      </c>
    </row>
    <row r="3583" spans="1:20" ht="48" x14ac:dyDescent="0.2">
      <c r="A3583">
        <v>2912</v>
      </c>
      <c r="B3583" s="3" t="s">
        <v>2912</v>
      </c>
      <c r="C3583" s="3" t="s">
        <v>7022</v>
      </c>
      <c r="D3583" s="6">
        <v>14440</v>
      </c>
      <c r="E3583" s="8">
        <v>2030</v>
      </c>
      <c r="F3583" t="s">
        <v>8220</v>
      </c>
      <c r="G3583" t="s">
        <v>8223</v>
      </c>
      <c r="H3583" t="s">
        <v>8245</v>
      </c>
      <c r="I3583">
        <v>1452827374</v>
      </c>
      <c r="J3583">
        <v>1450235374</v>
      </c>
      <c r="K3583" t="b">
        <v>0</v>
      </c>
      <c r="L3583">
        <v>26</v>
      </c>
      <c r="M3583" t="b">
        <v>0</v>
      </c>
      <c r="N3583" t="s">
        <v>8269</v>
      </c>
      <c r="O3583" s="17">
        <f t="shared" si="224"/>
        <v>14</v>
      </c>
      <c r="P3583">
        <f t="shared" si="225"/>
        <v>78.08</v>
      </c>
      <c r="Q3583" s="12" t="s">
        <v>8315</v>
      </c>
      <c r="R3583" t="s">
        <v>8316</v>
      </c>
      <c r="S3583" s="15">
        <f t="shared" si="226"/>
        <v>42354.131643518514</v>
      </c>
      <c r="T3583" s="15">
        <f t="shared" si="227"/>
        <v>42384.131643518514</v>
      </c>
    </row>
    <row r="3584" spans="1:20" ht="48" x14ac:dyDescent="0.2">
      <c r="A3584">
        <v>3912</v>
      </c>
      <c r="B3584" s="3" t="s">
        <v>3909</v>
      </c>
      <c r="C3584" s="3" t="s">
        <v>8020</v>
      </c>
      <c r="D3584" s="6">
        <v>15000</v>
      </c>
      <c r="E3584" s="8">
        <v>1</v>
      </c>
      <c r="F3584" t="s">
        <v>8220</v>
      </c>
      <c r="G3584" t="s">
        <v>8223</v>
      </c>
      <c r="H3584" t="s">
        <v>8245</v>
      </c>
      <c r="I3584">
        <v>1429936500</v>
      </c>
      <c r="J3584">
        <v>1424759330</v>
      </c>
      <c r="K3584" t="b">
        <v>0</v>
      </c>
      <c r="L3584">
        <v>1</v>
      </c>
      <c r="M3584" t="b">
        <v>0</v>
      </c>
      <c r="N3584" t="s">
        <v>8269</v>
      </c>
      <c r="O3584" s="17">
        <f t="shared" si="224"/>
        <v>0</v>
      </c>
      <c r="P3584">
        <f t="shared" si="225"/>
        <v>1</v>
      </c>
      <c r="Q3584" s="12" t="s">
        <v>8315</v>
      </c>
      <c r="R3584" t="s">
        <v>8316</v>
      </c>
      <c r="S3584" s="15">
        <f t="shared" si="226"/>
        <v>42059.270023148143</v>
      </c>
      <c r="T3584" s="15">
        <f t="shared" si="227"/>
        <v>42119.190972222219</v>
      </c>
    </row>
    <row r="3585" spans="1:20" ht="64" x14ac:dyDescent="0.2">
      <c r="A3585">
        <v>3970</v>
      </c>
      <c r="B3585" s="3" t="s">
        <v>3967</v>
      </c>
      <c r="C3585" s="3" t="s">
        <v>8077</v>
      </c>
      <c r="D3585" s="6">
        <v>15000</v>
      </c>
      <c r="E3585" s="8">
        <v>11</v>
      </c>
      <c r="F3585" t="s">
        <v>8220</v>
      </c>
      <c r="G3585" t="s">
        <v>8223</v>
      </c>
      <c r="H3585" t="s">
        <v>8245</v>
      </c>
      <c r="I3585">
        <v>1460925811</v>
      </c>
      <c r="J3585">
        <v>1458333811</v>
      </c>
      <c r="K3585" t="b">
        <v>0</v>
      </c>
      <c r="L3585">
        <v>2</v>
      </c>
      <c r="M3585" t="b">
        <v>0</v>
      </c>
      <c r="N3585" t="s">
        <v>8269</v>
      </c>
      <c r="O3585" s="17">
        <f t="shared" si="224"/>
        <v>0</v>
      </c>
      <c r="P3585">
        <f t="shared" si="225"/>
        <v>5.5</v>
      </c>
      <c r="Q3585" s="12" t="s">
        <v>8315</v>
      </c>
      <c r="R3585" t="s">
        <v>8316</v>
      </c>
      <c r="S3585" s="15">
        <f t="shared" si="226"/>
        <v>42447.863553240735</v>
      </c>
      <c r="T3585" s="15">
        <f t="shared" si="227"/>
        <v>42477.863553240735</v>
      </c>
    </row>
    <row r="3586" spans="1:20" ht="48" x14ac:dyDescent="0.2">
      <c r="A3586">
        <v>4066</v>
      </c>
      <c r="B3586" s="3" t="s">
        <v>4062</v>
      </c>
      <c r="C3586" s="3" t="s">
        <v>8170</v>
      </c>
      <c r="D3586" s="6">
        <v>15000</v>
      </c>
      <c r="E3586" s="8">
        <v>25</v>
      </c>
      <c r="F3586" t="s">
        <v>8220</v>
      </c>
      <c r="G3586" t="s">
        <v>8223</v>
      </c>
      <c r="H3586" t="s">
        <v>8245</v>
      </c>
      <c r="I3586">
        <v>1463619388</v>
      </c>
      <c r="J3586">
        <v>1461027388</v>
      </c>
      <c r="K3586" t="b">
        <v>0</v>
      </c>
      <c r="L3586">
        <v>1</v>
      </c>
      <c r="M3586" t="b">
        <v>0</v>
      </c>
      <c r="N3586" t="s">
        <v>8269</v>
      </c>
      <c r="O3586" s="17">
        <f t="shared" si="224"/>
        <v>0</v>
      </c>
      <c r="P3586">
        <f t="shared" si="225"/>
        <v>25</v>
      </c>
      <c r="Q3586" s="12" t="s">
        <v>8315</v>
      </c>
      <c r="R3586" t="s">
        <v>8316</v>
      </c>
      <c r="S3586" s="15">
        <f t="shared" si="226"/>
        <v>42479.039212962962</v>
      </c>
      <c r="T3586" s="15">
        <f t="shared" si="227"/>
        <v>42509.039212962962</v>
      </c>
    </row>
    <row r="3587" spans="1:20" ht="16" x14ac:dyDescent="0.2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 s="17">
        <f t="shared" si="224"/>
        <v>140</v>
      </c>
      <c r="P3587">
        <f t="shared" si="225"/>
        <v>28.73</v>
      </c>
      <c r="Q3587" s="12" t="s">
        <v>8308</v>
      </c>
      <c r="R3587" t="s">
        <v>8310</v>
      </c>
      <c r="S3587" s="15">
        <f t="shared" si="226"/>
        <v>40918.738935185182</v>
      </c>
      <c r="T3587" s="15">
        <f t="shared" si="227"/>
        <v>40943.738935185182</v>
      </c>
    </row>
    <row r="3588" spans="1:20" ht="48" x14ac:dyDescent="0.2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17">
        <f t="shared" si="224"/>
        <v>140</v>
      </c>
      <c r="P3588">
        <f t="shared" si="225"/>
        <v>42.67</v>
      </c>
      <c r="Q3588" s="12" t="s">
        <v>8317</v>
      </c>
      <c r="R3588" t="s">
        <v>8319</v>
      </c>
      <c r="S3588" s="15">
        <f t="shared" si="226"/>
        <v>41877.912187499998</v>
      </c>
      <c r="T3588" s="15">
        <f t="shared" si="227"/>
        <v>41898.912187499998</v>
      </c>
    </row>
    <row r="3589" spans="1:20" ht="48" x14ac:dyDescent="0.2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 s="17">
        <f t="shared" si="224"/>
        <v>140</v>
      </c>
      <c r="P3589">
        <f t="shared" si="225"/>
        <v>53.75</v>
      </c>
      <c r="Q3589" s="12" t="s">
        <v>8323</v>
      </c>
      <c r="R3589" t="s">
        <v>8344</v>
      </c>
      <c r="S3589" s="15">
        <f t="shared" si="226"/>
        <v>42461.885138888887</v>
      </c>
      <c r="T3589" s="15">
        <f t="shared" si="227"/>
        <v>42521.885138888887</v>
      </c>
    </row>
    <row r="3590" spans="1:20" ht="48" x14ac:dyDescent="0.2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 s="17">
        <f t="shared" si="224"/>
        <v>140</v>
      </c>
      <c r="P3590">
        <f t="shared" si="225"/>
        <v>95.49</v>
      </c>
      <c r="Q3590" s="12" t="s">
        <v>8317</v>
      </c>
      <c r="R3590" t="s">
        <v>8347</v>
      </c>
      <c r="S3590" s="15">
        <f t="shared" si="226"/>
        <v>41944.83898148148</v>
      </c>
      <c r="T3590" s="15">
        <f t="shared" si="227"/>
        <v>42004.880648148144</v>
      </c>
    </row>
    <row r="3591" spans="1:20" ht="48" x14ac:dyDescent="0.2">
      <c r="A3591">
        <v>4021</v>
      </c>
      <c r="B3591" s="3" t="s">
        <v>4017</v>
      </c>
      <c r="C3591" s="3" t="s">
        <v>8126</v>
      </c>
      <c r="D3591" s="6">
        <v>15000</v>
      </c>
      <c r="E3591" s="8">
        <v>125</v>
      </c>
      <c r="F3591" t="s">
        <v>8220</v>
      </c>
      <c r="G3591" t="s">
        <v>8223</v>
      </c>
      <c r="H3591" t="s">
        <v>8245</v>
      </c>
      <c r="I3591">
        <v>1414360358</v>
      </c>
      <c r="J3591">
        <v>1409176358</v>
      </c>
      <c r="K3591" t="b">
        <v>0</v>
      </c>
      <c r="L3591">
        <v>2</v>
      </c>
      <c r="M3591" t="b">
        <v>0</v>
      </c>
      <c r="N3591" t="s">
        <v>8269</v>
      </c>
      <c r="O3591" s="17">
        <f t="shared" si="224"/>
        <v>1</v>
      </c>
      <c r="P3591">
        <f t="shared" si="225"/>
        <v>62.5</v>
      </c>
      <c r="Q3591" s="12" t="s">
        <v>8315</v>
      </c>
      <c r="R3591" t="s">
        <v>8316</v>
      </c>
      <c r="S3591" s="15">
        <f t="shared" si="226"/>
        <v>41878.911550925928</v>
      </c>
      <c r="T3591" s="15">
        <f t="shared" si="227"/>
        <v>41938.911550925928</v>
      </c>
    </row>
    <row r="3592" spans="1:20" ht="48" x14ac:dyDescent="0.2">
      <c r="A3592">
        <v>3894</v>
      </c>
      <c r="B3592" s="3" t="s">
        <v>3891</v>
      </c>
      <c r="C3592" s="3" t="s">
        <v>8002</v>
      </c>
      <c r="D3592" s="6">
        <v>15000</v>
      </c>
      <c r="E3592" s="8">
        <v>520</v>
      </c>
      <c r="F3592" t="s">
        <v>8220</v>
      </c>
      <c r="G3592" t="s">
        <v>8223</v>
      </c>
      <c r="H3592" t="s">
        <v>8245</v>
      </c>
      <c r="I3592">
        <v>1481000340</v>
      </c>
      <c r="J3592">
        <v>1478386812</v>
      </c>
      <c r="K3592" t="b">
        <v>0</v>
      </c>
      <c r="L3592">
        <v>11</v>
      </c>
      <c r="M3592" t="b">
        <v>0</v>
      </c>
      <c r="N3592" t="s">
        <v>8269</v>
      </c>
      <c r="O3592" s="17">
        <f t="shared" si="224"/>
        <v>3</v>
      </c>
      <c r="P3592">
        <f t="shared" si="225"/>
        <v>47.27</v>
      </c>
      <c r="Q3592" s="12" t="s">
        <v>8315</v>
      </c>
      <c r="R3592" t="s">
        <v>8316</v>
      </c>
      <c r="S3592" s="15">
        <f t="shared" si="226"/>
        <v>42679.958472222221</v>
      </c>
      <c r="T3592" s="15">
        <f t="shared" si="227"/>
        <v>42710.207638888889</v>
      </c>
    </row>
    <row r="3593" spans="1:20" ht="48" x14ac:dyDescent="0.2">
      <c r="A3593">
        <v>4077</v>
      </c>
      <c r="B3593" s="3" t="s">
        <v>4073</v>
      </c>
      <c r="C3593" s="3" t="s">
        <v>8180</v>
      </c>
      <c r="D3593" s="6">
        <v>15000</v>
      </c>
      <c r="E3593" s="8">
        <v>1335</v>
      </c>
      <c r="F3593" t="s">
        <v>8220</v>
      </c>
      <c r="G3593" t="s">
        <v>8223</v>
      </c>
      <c r="H3593" t="s">
        <v>8245</v>
      </c>
      <c r="I3593">
        <v>1482339794</v>
      </c>
      <c r="J3593">
        <v>1479747794</v>
      </c>
      <c r="K3593" t="b">
        <v>0</v>
      </c>
      <c r="L3593">
        <v>6</v>
      </c>
      <c r="M3593" t="b">
        <v>0</v>
      </c>
      <c r="N3593" t="s">
        <v>8269</v>
      </c>
      <c r="O3593" s="17">
        <f t="shared" si="224"/>
        <v>9</v>
      </c>
      <c r="P3593">
        <f t="shared" si="225"/>
        <v>222.5</v>
      </c>
      <c r="Q3593" s="12" t="s">
        <v>8315</v>
      </c>
      <c r="R3593" t="s">
        <v>8316</v>
      </c>
      <c r="S3593" s="15">
        <f t="shared" si="226"/>
        <v>42695.7105787037</v>
      </c>
      <c r="T3593" s="15">
        <f t="shared" si="227"/>
        <v>42725.7105787037</v>
      </c>
    </row>
    <row r="3594" spans="1:20" ht="48" x14ac:dyDescent="0.2">
      <c r="A3594">
        <v>3924</v>
      </c>
      <c r="B3594" s="3" t="s">
        <v>3921</v>
      </c>
      <c r="C3594" s="3" t="s">
        <v>8032</v>
      </c>
      <c r="D3594" s="6">
        <v>15000</v>
      </c>
      <c r="E3594" s="8">
        <v>2290</v>
      </c>
      <c r="F3594" t="s">
        <v>8220</v>
      </c>
      <c r="G3594" t="s">
        <v>8223</v>
      </c>
      <c r="H3594" t="s">
        <v>8245</v>
      </c>
      <c r="I3594">
        <v>1403823722</v>
      </c>
      <c r="J3594">
        <v>1401231722</v>
      </c>
      <c r="K3594" t="b">
        <v>0</v>
      </c>
      <c r="L3594">
        <v>40</v>
      </c>
      <c r="M3594" t="b">
        <v>0</v>
      </c>
      <c r="N3594" t="s">
        <v>8269</v>
      </c>
      <c r="O3594" s="17">
        <f t="shared" si="224"/>
        <v>15</v>
      </c>
      <c r="P3594">
        <f t="shared" si="225"/>
        <v>57.25</v>
      </c>
      <c r="Q3594" s="12" t="s">
        <v>8315</v>
      </c>
      <c r="R3594" t="s">
        <v>8316</v>
      </c>
      <c r="S3594" s="15">
        <f t="shared" si="226"/>
        <v>41786.959745370368</v>
      </c>
      <c r="T3594" s="15">
        <f t="shared" si="227"/>
        <v>41816.959745370368</v>
      </c>
    </row>
    <row r="3595" spans="1:20" ht="32" x14ac:dyDescent="0.2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 s="17">
        <f t="shared" si="224"/>
        <v>141</v>
      </c>
      <c r="P3595">
        <f t="shared" si="225"/>
        <v>90.38</v>
      </c>
      <c r="Q3595" s="12" t="s">
        <v>8308</v>
      </c>
      <c r="R3595" t="s">
        <v>8310</v>
      </c>
      <c r="S3595" s="15">
        <f t="shared" si="226"/>
        <v>40753.758425925924</v>
      </c>
      <c r="T3595" s="15">
        <f t="shared" si="227"/>
        <v>40761.625</v>
      </c>
    </row>
    <row r="3596" spans="1:20" ht="48" x14ac:dyDescent="0.2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 s="17">
        <f t="shared" si="224"/>
        <v>141</v>
      </c>
      <c r="P3596">
        <f t="shared" si="225"/>
        <v>95.83</v>
      </c>
      <c r="Q3596" s="12" t="s">
        <v>8317</v>
      </c>
      <c r="R3596" t="s">
        <v>8319</v>
      </c>
      <c r="S3596" s="15">
        <f t="shared" si="226"/>
        <v>42199.618518518517</v>
      </c>
      <c r="T3596" s="15">
        <f t="shared" si="227"/>
        <v>42236.618518518517</v>
      </c>
    </row>
    <row r="3597" spans="1:20" ht="48" x14ac:dyDescent="0.2">
      <c r="A3597">
        <v>3890</v>
      </c>
      <c r="B3597" s="3" t="s">
        <v>3887</v>
      </c>
      <c r="C3597" s="3" t="s">
        <v>7998</v>
      </c>
      <c r="D3597" s="6">
        <v>15000</v>
      </c>
      <c r="E3597" s="8">
        <v>2524</v>
      </c>
      <c r="F3597" t="s">
        <v>8220</v>
      </c>
      <c r="G3597" t="s">
        <v>8223</v>
      </c>
      <c r="H3597" t="s">
        <v>8245</v>
      </c>
      <c r="I3597">
        <v>1439662344</v>
      </c>
      <c r="J3597">
        <v>1434478344</v>
      </c>
      <c r="K3597" t="b">
        <v>0</v>
      </c>
      <c r="L3597">
        <v>8</v>
      </c>
      <c r="M3597" t="b">
        <v>0</v>
      </c>
      <c r="N3597" t="s">
        <v>8269</v>
      </c>
      <c r="O3597" s="17">
        <f t="shared" si="224"/>
        <v>17</v>
      </c>
      <c r="P3597">
        <f t="shared" si="225"/>
        <v>315.5</v>
      </c>
      <c r="Q3597" s="12" t="s">
        <v>8315</v>
      </c>
      <c r="R3597" t="s">
        <v>8316</v>
      </c>
      <c r="S3597" s="15">
        <f t="shared" si="226"/>
        <v>42171.758611111116</v>
      </c>
      <c r="T3597" s="15">
        <f t="shared" si="227"/>
        <v>42231.758611111116</v>
      </c>
    </row>
    <row r="3598" spans="1:20" ht="48" x14ac:dyDescent="0.2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 s="17">
        <f t="shared" si="224"/>
        <v>141</v>
      </c>
      <c r="P3598">
        <f t="shared" si="225"/>
        <v>57.93</v>
      </c>
      <c r="Q3598" s="12" t="s">
        <v>8331</v>
      </c>
      <c r="R3598" t="s">
        <v>8349</v>
      </c>
      <c r="S3598" s="15">
        <f t="shared" si="226"/>
        <v>40936.678506944445</v>
      </c>
      <c r="T3598" s="15">
        <f t="shared" si="227"/>
        <v>40966.678506944445</v>
      </c>
    </row>
    <row r="3599" spans="1:20" ht="32" x14ac:dyDescent="0.2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 s="17">
        <f t="shared" si="224"/>
        <v>141</v>
      </c>
      <c r="P3599">
        <f t="shared" si="225"/>
        <v>55.76</v>
      </c>
      <c r="Q3599" s="12" t="s">
        <v>8317</v>
      </c>
      <c r="R3599" t="s">
        <v>8353</v>
      </c>
      <c r="S3599" s="15">
        <f t="shared" si="226"/>
        <v>42564.881076388891</v>
      </c>
      <c r="T3599" s="15">
        <f t="shared" si="227"/>
        <v>42604.290972222225</v>
      </c>
    </row>
    <row r="3600" spans="1:20" ht="48" x14ac:dyDescent="0.2">
      <c r="A3600">
        <v>2868</v>
      </c>
      <c r="B3600" s="3" t="s">
        <v>2868</v>
      </c>
      <c r="C3600" s="3" t="s">
        <v>6978</v>
      </c>
      <c r="D3600" s="6">
        <v>15000</v>
      </c>
      <c r="E3600" s="8">
        <v>6301.76</v>
      </c>
      <c r="F3600" t="s">
        <v>8220</v>
      </c>
      <c r="G3600" t="s">
        <v>8223</v>
      </c>
      <c r="H3600" t="s">
        <v>8245</v>
      </c>
      <c r="I3600">
        <v>1475697054</v>
      </c>
      <c r="J3600">
        <v>1473105054</v>
      </c>
      <c r="K3600" t="b">
        <v>0</v>
      </c>
      <c r="L3600">
        <v>60</v>
      </c>
      <c r="M3600" t="b">
        <v>0</v>
      </c>
      <c r="N3600" t="s">
        <v>8269</v>
      </c>
      <c r="O3600" s="17">
        <f t="shared" si="224"/>
        <v>42</v>
      </c>
      <c r="P3600">
        <f t="shared" si="225"/>
        <v>105.03</v>
      </c>
      <c r="Q3600" s="12" t="s">
        <v>8315</v>
      </c>
      <c r="R3600" t="s">
        <v>8316</v>
      </c>
      <c r="S3600" s="15">
        <f t="shared" si="226"/>
        <v>42618.827013888891</v>
      </c>
      <c r="T3600" s="15">
        <f t="shared" si="227"/>
        <v>42648.827013888891</v>
      </c>
    </row>
    <row r="3601" spans="1:20" ht="32" x14ac:dyDescent="0.2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 s="17">
        <f t="shared" si="224"/>
        <v>142</v>
      </c>
      <c r="P3601">
        <f t="shared" si="225"/>
        <v>193.84</v>
      </c>
      <c r="Q3601" s="12" t="s">
        <v>8308</v>
      </c>
      <c r="R3601" t="s">
        <v>8309</v>
      </c>
      <c r="S3601" s="15">
        <f t="shared" si="226"/>
        <v>42068.307002314818</v>
      </c>
      <c r="T3601" s="15">
        <f t="shared" si="227"/>
        <v>42098.265335648146</v>
      </c>
    </row>
    <row r="3602" spans="1:20" ht="48" x14ac:dyDescent="0.2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 s="17">
        <f t="shared" si="224"/>
        <v>142</v>
      </c>
      <c r="P3602">
        <f t="shared" si="225"/>
        <v>117.51</v>
      </c>
      <c r="Q3602" s="12" t="s">
        <v>8308</v>
      </c>
      <c r="R3602" t="s">
        <v>8309</v>
      </c>
      <c r="S3602" s="15">
        <f t="shared" si="226"/>
        <v>41971.639189814814</v>
      </c>
      <c r="T3602" s="15">
        <f t="shared" si="227"/>
        <v>42001.639189814814</v>
      </c>
    </row>
    <row r="3603" spans="1:20" ht="48" x14ac:dyDescent="0.2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17">
        <f t="shared" si="224"/>
        <v>142</v>
      </c>
      <c r="P3603">
        <f t="shared" si="225"/>
        <v>115.51</v>
      </c>
      <c r="Q3603" s="12" t="s">
        <v>8308</v>
      </c>
      <c r="R3603" t="s">
        <v>8313</v>
      </c>
      <c r="S3603" s="15">
        <f t="shared" si="226"/>
        <v>42367.719814814816</v>
      </c>
      <c r="T3603" s="15">
        <f t="shared" si="227"/>
        <v>42392.719814814816</v>
      </c>
    </row>
    <row r="3604" spans="1:20" ht="48" x14ac:dyDescent="0.2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 s="17">
        <f t="shared" si="224"/>
        <v>142</v>
      </c>
      <c r="P3604">
        <f t="shared" si="225"/>
        <v>65.88</v>
      </c>
      <c r="Q3604" s="12" t="s">
        <v>8308</v>
      </c>
      <c r="R3604" t="s">
        <v>8313</v>
      </c>
      <c r="S3604" s="15">
        <f t="shared" si="226"/>
        <v>42292.539548611108</v>
      </c>
      <c r="T3604" s="15">
        <f t="shared" si="227"/>
        <v>42313.58121527778</v>
      </c>
    </row>
    <row r="3605" spans="1:20" ht="32" x14ac:dyDescent="0.2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 s="17">
        <f t="shared" si="224"/>
        <v>142</v>
      </c>
      <c r="P3605">
        <f t="shared" si="225"/>
        <v>88.47</v>
      </c>
      <c r="Q3605" s="12" t="s">
        <v>8323</v>
      </c>
      <c r="R3605" t="s">
        <v>8344</v>
      </c>
      <c r="S3605" s="15">
        <f t="shared" si="226"/>
        <v>41526.435613425929</v>
      </c>
      <c r="T3605" s="15">
        <f t="shared" si="227"/>
        <v>41556.435613425929</v>
      </c>
    </row>
    <row r="3606" spans="1:20" ht="32" x14ac:dyDescent="0.2">
      <c r="A3606">
        <v>3220</v>
      </c>
      <c r="B3606" s="3" t="s">
        <v>3220</v>
      </c>
      <c r="C3606" s="3" t="s">
        <v>7330</v>
      </c>
      <c r="D3606" s="6">
        <v>15000</v>
      </c>
      <c r="E3606" s="8">
        <v>15126</v>
      </c>
      <c r="F3606" t="s">
        <v>8218</v>
      </c>
      <c r="G3606" t="s">
        <v>8223</v>
      </c>
      <c r="H3606" t="s">
        <v>8245</v>
      </c>
      <c r="I3606">
        <v>1489352400</v>
      </c>
      <c r="J3606">
        <v>1486411204</v>
      </c>
      <c r="K3606" t="b">
        <v>1</v>
      </c>
      <c r="L3606">
        <v>59</v>
      </c>
      <c r="M3606" t="b">
        <v>1</v>
      </c>
      <c r="N3606" t="s">
        <v>8269</v>
      </c>
      <c r="O3606" s="17">
        <f t="shared" ref="O3606:O3669" si="228">ROUND(E3606/D3606*100,0)</f>
        <v>101</v>
      </c>
      <c r="P3606">
        <f t="shared" ref="P3606:P3669" si="229">IFERROR(ROUND(E3606/L3606, 2), 0)</f>
        <v>256.37</v>
      </c>
      <c r="Q3606" s="12" t="s">
        <v>8315</v>
      </c>
      <c r="R3606" t="s">
        <v>8316</v>
      </c>
      <c r="S3606" s="15">
        <f t="shared" ref="S3606:S3669" si="230">(((J3606/60/60/24)+DATE(1970,1,1)))</f>
        <v>42772.833379629628</v>
      </c>
      <c r="T3606" s="15">
        <f t="shared" ref="T3606:T3669" si="231">(((I3606/60/60/24)+DATE(1970,1,1)))</f>
        <v>42806.875</v>
      </c>
    </row>
    <row r="3607" spans="1:20" ht="48" x14ac:dyDescent="0.2">
      <c r="A3607">
        <v>1293</v>
      </c>
      <c r="B3607" s="3" t="s">
        <v>1294</v>
      </c>
      <c r="C3607" s="3" t="s">
        <v>5403</v>
      </c>
      <c r="D3607" s="6">
        <v>15000</v>
      </c>
      <c r="E3607" s="8">
        <v>15335</v>
      </c>
      <c r="F3607" t="s">
        <v>8218</v>
      </c>
      <c r="G3607" t="s">
        <v>8223</v>
      </c>
      <c r="H3607" t="s">
        <v>8245</v>
      </c>
      <c r="I3607">
        <v>1447523371</v>
      </c>
      <c r="J3607">
        <v>1444927771</v>
      </c>
      <c r="K3607" t="b">
        <v>0</v>
      </c>
      <c r="L3607">
        <v>120</v>
      </c>
      <c r="M3607" t="b">
        <v>1</v>
      </c>
      <c r="N3607" t="s">
        <v>8269</v>
      </c>
      <c r="O3607" s="17">
        <f t="shared" si="228"/>
        <v>102</v>
      </c>
      <c r="P3607">
        <f t="shared" si="229"/>
        <v>127.79</v>
      </c>
      <c r="Q3607" s="12" t="s">
        <v>8315</v>
      </c>
      <c r="R3607" t="s">
        <v>8316</v>
      </c>
      <c r="S3607" s="15">
        <f t="shared" si="230"/>
        <v>42292.701053240744</v>
      </c>
      <c r="T3607" s="15">
        <f t="shared" si="231"/>
        <v>42322.742719907401</v>
      </c>
    </row>
    <row r="3608" spans="1:20" ht="32" x14ac:dyDescent="0.2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 s="17">
        <f t="shared" si="228"/>
        <v>143</v>
      </c>
      <c r="P3608">
        <f t="shared" si="229"/>
        <v>185.48</v>
      </c>
      <c r="Q3608" s="12" t="s">
        <v>8308</v>
      </c>
      <c r="R3608" t="s">
        <v>8309</v>
      </c>
      <c r="S3608" s="15">
        <f t="shared" si="230"/>
        <v>42766.600497685184</v>
      </c>
      <c r="T3608" s="15">
        <f t="shared" si="231"/>
        <v>42796.600497685184</v>
      </c>
    </row>
    <row r="3609" spans="1:20" ht="48" x14ac:dyDescent="0.2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 s="17">
        <f t="shared" si="228"/>
        <v>143</v>
      </c>
      <c r="P3609">
        <f t="shared" si="229"/>
        <v>162.27000000000001</v>
      </c>
      <c r="Q3609" s="12" t="s">
        <v>8323</v>
      </c>
      <c r="R3609" t="s">
        <v>8324</v>
      </c>
      <c r="S3609" s="15">
        <f t="shared" si="230"/>
        <v>40983.055949074071</v>
      </c>
      <c r="T3609" s="15">
        <f t="shared" si="231"/>
        <v>41040.657638888886</v>
      </c>
    </row>
    <row r="3610" spans="1:20" ht="32" x14ac:dyDescent="0.2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 s="17">
        <f t="shared" si="228"/>
        <v>143</v>
      </c>
      <c r="P3610">
        <f t="shared" si="229"/>
        <v>44.65</v>
      </c>
      <c r="Q3610" s="12" t="s">
        <v>8323</v>
      </c>
      <c r="R3610" t="s">
        <v>8344</v>
      </c>
      <c r="S3610" s="15">
        <f t="shared" si="230"/>
        <v>40974.791898148149</v>
      </c>
      <c r="T3610" s="15">
        <f t="shared" si="231"/>
        <v>41004.750231481477</v>
      </c>
    </row>
    <row r="3611" spans="1:20" ht="48" x14ac:dyDescent="0.2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 s="17">
        <f t="shared" si="228"/>
        <v>143</v>
      </c>
      <c r="P3611">
        <f t="shared" si="229"/>
        <v>25</v>
      </c>
      <c r="Q3611" s="12" t="s">
        <v>8323</v>
      </c>
      <c r="R3611" t="s">
        <v>8324</v>
      </c>
      <c r="S3611" s="15">
        <f t="shared" si="230"/>
        <v>40576.539664351854</v>
      </c>
      <c r="T3611" s="15">
        <f t="shared" si="231"/>
        <v>40606.539664351854</v>
      </c>
    </row>
    <row r="3612" spans="1:20" ht="48" x14ac:dyDescent="0.2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 s="17">
        <f t="shared" si="228"/>
        <v>143</v>
      </c>
      <c r="P3612">
        <f t="shared" si="229"/>
        <v>114.77</v>
      </c>
      <c r="Q3612" s="12" t="s">
        <v>8317</v>
      </c>
      <c r="R3612" t="s">
        <v>8347</v>
      </c>
      <c r="S3612" s="15">
        <f t="shared" si="230"/>
        <v>42361.602476851855</v>
      </c>
      <c r="T3612" s="15">
        <f t="shared" si="231"/>
        <v>42400.915972222225</v>
      </c>
    </row>
    <row r="3613" spans="1:20" ht="48" x14ac:dyDescent="0.2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 s="17">
        <f t="shared" si="228"/>
        <v>143</v>
      </c>
      <c r="P3613">
        <f t="shared" si="229"/>
        <v>51.6</v>
      </c>
      <c r="Q3613" s="12" t="s">
        <v>8315</v>
      </c>
      <c r="R3613" t="s">
        <v>8355</v>
      </c>
      <c r="S3613" s="15">
        <f t="shared" si="230"/>
        <v>42783.459398148145</v>
      </c>
      <c r="T3613" s="15">
        <f t="shared" si="231"/>
        <v>42797.459398148145</v>
      </c>
    </row>
    <row r="3614" spans="1:20" ht="48" x14ac:dyDescent="0.2">
      <c r="A3614">
        <v>3267</v>
      </c>
      <c r="B3614" s="3" t="s">
        <v>3267</v>
      </c>
      <c r="C3614" s="3" t="s">
        <v>7377</v>
      </c>
      <c r="D3614" s="6">
        <v>15000</v>
      </c>
      <c r="E3614" s="8">
        <v>15315</v>
      </c>
      <c r="F3614" t="s">
        <v>8218</v>
      </c>
      <c r="G3614" t="s">
        <v>8223</v>
      </c>
      <c r="H3614" t="s">
        <v>8245</v>
      </c>
      <c r="I3614">
        <v>1437156660</v>
      </c>
      <c r="J3614">
        <v>1434564660</v>
      </c>
      <c r="K3614" t="b">
        <v>1</v>
      </c>
      <c r="L3614">
        <v>288</v>
      </c>
      <c r="M3614" t="b">
        <v>1</v>
      </c>
      <c r="N3614" t="s">
        <v>8269</v>
      </c>
      <c r="O3614" s="17">
        <f t="shared" si="228"/>
        <v>102</v>
      </c>
      <c r="P3614">
        <f t="shared" si="229"/>
        <v>53.18</v>
      </c>
      <c r="Q3614" s="12" t="s">
        <v>8315</v>
      </c>
      <c r="R3614" t="s">
        <v>8316</v>
      </c>
      <c r="S3614" s="15">
        <f t="shared" si="230"/>
        <v>42172.757638888885</v>
      </c>
      <c r="T3614" s="15">
        <f t="shared" si="231"/>
        <v>42202.757638888885</v>
      </c>
    </row>
    <row r="3615" spans="1:20" ht="48" x14ac:dyDescent="0.2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 s="17">
        <f t="shared" si="228"/>
        <v>143</v>
      </c>
      <c r="P3615">
        <f t="shared" si="229"/>
        <v>48.54</v>
      </c>
      <c r="Q3615" s="12" t="s">
        <v>8315</v>
      </c>
      <c r="R3615" t="s">
        <v>8357</v>
      </c>
      <c r="S3615" s="15">
        <f t="shared" si="230"/>
        <v>41887.111354166671</v>
      </c>
      <c r="T3615" s="15">
        <f t="shared" si="231"/>
        <v>41909.166666666664</v>
      </c>
    </row>
    <row r="3616" spans="1:20" ht="48" x14ac:dyDescent="0.2">
      <c r="A3616">
        <v>3286</v>
      </c>
      <c r="B3616" s="3" t="s">
        <v>3286</v>
      </c>
      <c r="C3616" s="3" t="s">
        <v>7396</v>
      </c>
      <c r="D3616" s="6">
        <v>15000</v>
      </c>
      <c r="E3616" s="8">
        <v>15265</v>
      </c>
      <c r="F3616" t="s">
        <v>8218</v>
      </c>
      <c r="G3616" t="s">
        <v>8223</v>
      </c>
      <c r="H3616" t="s">
        <v>8245</v>
      </c>
      <c r="I3616">
        <v>1471291782</v>
      </c>
      <c r="J3616">
        <v>1468699782</v>
      </c>
      <c r="K3616" t="b">
        <v>0</v>
      </c>
      <c r="L3616">
        <v>122</v>
      </c>
      <c r="M3616" t="b">
        <v>1</v>
      </c>
      <c r="N3616" t="s">
        <v>8269</v>
      </c>
      <c r="O3616" s="17">
        <f t="shared" si="228"/>
        <v>102</v>
      </c>
      <c r="P3616">
        <f t="shared" si="229"/>
        <v>125.12</v>
      </c>
      <c r="Q3616" s="12" t="s">
        <v>8315</v>
      </c>
      <c r="R3616" t="s">
        <v>8316</v>
      </c>
      <c r="S3616" s="15">
        <f t="shared" si="230"/>
        <v>42567.840069444443</v>
      </c>
      <c r="T3616" s="15">
        <f t="shared" si="231"/>
        <v>42597.840069444443</v>
      </c>
    </row>
    <row r="3617" spans="1:20" ht="48" x14ac:dyDescent="0.2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 s="17">
        <f t="shared" si="228"/>
        <v>144</v>
      </c>
      <c r="P3617">
        <f t="shared" si="229"/>
        <v>50.5</v>
      </c>
      <c r="Q3617" s="12" t="s">
        <v>8317</v>
      </c>
      <c r="R3617" t="s">
        <v>8319</v>
      </c>
      <c r="S3617" s="15">
        <f t="shared" si="230"/>
        <v>42683.420312500006</v>
      </c>
      <c r="T3617" s="15">
        <f t="shared" si="231"/>
        <v>42698.958333333328</v>
      </c>
    </row>
    <row r="3618" spans="1:20" ht="48" x14ac:dyDescent="0.2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 s="17">
        <f t="shared" si="228"/>
        <v>144</v>
      </c>
      <c r="P3618">
        <f t="shared" si="229"/>
        <v>66.709999999999994</v>
      </c>
      <c r="Q3618" s="12" t="s">
        <v>8320</v>
      </c>
      <c r="R3618" t="s">
        <v>8321</v>
      </c>
      <c r="S3618" s="15">
        <f t="shared" si="230"/>
        <v>40909.649201388893</v>
      </c>
      <c r="T3618" s="15">
        <f t="shared" si="231"/>
        <v>40937.649201388893</v>
      </c>
    </row>
    <row r="3619" spans="1:20" ht="48" x14ac:dyDescent="0.2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 s="17">
        <f t="shared" si="228"/>
        <v>144</v>
      </c>
      <c r="P3619">
        <f t="shared" si="229"/>
        <v>92.55</v>
      </c>
      <c r="Q3619" s="12" t="s">
        <v>8323</v>
      </c>
      <c r="R3619" t="s">
        <v>8324</v>
      </c>
      <c r="S3619" s="15">
        <f t="shared" si="230"/>
        <v>41276.047905092593</v>
      </c>
      <c r="T3619" s="15">
        <f t="shared" si="231"/>
        <v>41306.047905092593</v>
      </c>
    </row>
    <row r="3620" spans="1:20" ht="48" x14ac:dyDescent="0.2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 s="17">
        <f t="shared" si="228"/>
        <v>144</v>
      </c>
      <c r="P3620">
        <f t="shared" si="229"/>
        <v>22.74</v>
      </c>
      <c r="Q3620" s="12" t="s">
        <v>8323</v>
      </c>
      <c r="R3620" t="s">
        <v>8325</v>
      </c>
      <c r="S3620" s="15">
        <f t="shared" si="230"/>
        <v>42079.745578703703</v>
      </c>
      <c r="T3620" s="15">
        <f t="shared" si="231"/>
        <v>42109.957638888889</v>
      </c>
    </row>
    <row r="3621" spans="1:20" ht="48" x14ac:dyDescent="0.2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 s="17">
        <f t="shared" si="228"/>
        <v>144</v>
      </c>
      <c r="P3621">
        <f t="shared" si="229"/>
        <v>40.799999999999997</v>
      </c>
      <c r="Q3621" s="12" t="s">
        <v>8334</v>
      </c>
      <c r="R3621" t="s">
        <v>8350</v>
      </c>
      <c r="S3621" s="15">
        <f t="shared" si="230"/>
        <v>41839.005671296298</v>
      </c>
      <c r="T3621" s="15">
        <f t="shared" si="231"/>
        <v>41869.005671296298</v>
      </c>
    </row>
    <row r="3622" spans="1:20" ht="48" x14ac:dyDescent="0.2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 s="17">
        <f t="shared" si="228"/>
        <v>144</v>
      </c>
      <c r="P3622">
        <f t="shared" si="229"/>
        <v>74.64</v>
      </c>
      <c r="Q3622" s="12" t="s">
        <v>8317</v>
      </c>
      <c r="R3622" t="s">
        <v>8353</v>
      </c>
      <c r="S3622" s="15">
        <f t="shared" si="230"/>
        <v>42251.16715277778</v>
      </c>
      <c r="T3622" s="15">
        <f t="shared" si="231"/>
        <v>42288.041666666672</v>
      </c>
    </row>
    <row r="3623" spans="1:20" ht="32" x14ac:dyDescent="0.2">
      <c r="A3623">
        <v>3338</v>
      </c>
      <c r="B3623" s="3" t="s">
        <v>3338</v>
      </c>
      <c r="C3623" s="3" t="s">
        <v>7448</v>
      </c>
      <c r="D3623" s="6">
        <v>15000</v>
      </c>
      <c r="E3623" s="8">
        <v>15327</v>
      </c>
      <c r="F3623" t="s">
        <v>8218</v>
      </c>
      <c r="G3623" t="s">
        <v>8223</v>
      </c>
      <c r="H3623" t="s">
        <v>8245</v>
      </c>
      <c r="I3623">
        <v>1487944080</v>
      </c>
      <c r="J3623">
        <v>1486129680</v>
      </c>
      <c r="K3623" t="b">
        <v>0</v>
      </c>
      <c r="L3623">
        <v>112</v>
      </c>
      <c r="M3623" t="b">
        <v>1</v>
      </c>
      <c r="N3623" t="s">
        <v>8269</v>
      </c>
      <c r="O3623" s="17">
        <f t="shared" si="228"/>
        <v>102</v>
      </c>
      <c r="P3623">
        <f t="shared" si="229"/>
        <v>136.85</v>
      </c>
      <c r="Q3623" s="12" t="s">
        <v>8315</v>
      </c>
      <c r="R3623" t="s">
        <v>8316</v>
      </c>
      <c r="S3623" s="15">
        <f t="shared" si="230"/>
        <v>42769.574999999997</v>
      </c>
      <c r="T3623" s="15">
        <f t="shared" si="231"/>
        <v>42790.574999999997</v>
      </c>
    </row>
    <row r="3624" spans="1:20" ht="48" x14ac:dyDescent="0.2">
      <c r="A3624">
        <v>3235</v>
      </c>
      <c r="B3624" s="3" t="s">
        <v>3235</v>
      </c>
      <c r="C3624" s="3" t="s">
        <v>7345</v>
      </c>
      <c r="D3624" s="6">
        <v>15000</v>
      </c>
      <c r="E3624" s="8">
        <v>15481</v>
      </c>
      <c r="F3624" t="s">
        <v>8218</v>
      </c>
      <c r="G3624" t="s">
        <v>8223</v>
      </c>
      <c r="H3624" t="s">
        <v>8245</v>
      </c>
      <c r="I3624">
        <v>1467361251</v>
      </c>
      <c r="J3624">
        <v>1464769251</v>
      </c>
      <c r="K3624" t="b">
        <v>1</v>
      </c>
      <c r="L3624">
        <v>181</v>
      </c>
      <c r="M3624" t="b">
        <v>1</v>
      </c>
      <c r="N3624" t="s">
        <v>8269</v>
      </c>
      <c r="O3624" s="17">
        <f t="shared" si="228"/>
        <v>103</v>
      </c>
      <c r="P3624">
        <f t="shared" si="229"/>
        <v>85.53</v>
      </c>
      <c r="Q3624" s="12" t="s">
        <v>8315</v>
      </c>
      <c r="R3624" t="s">
        <v>8316</v>
      </c>
      <c r="S3624" s="15">
        <f t="shared" si="230"/>
        <v>42522.347812499997</v>
      </c>
      <c r="T3624" s="15">
        <f t="shared" si="231"/>
        <v>42552.347812499997</v>
      </c>
    </row>
    <row r="3625" spans="1:20" ht="48" x14ac:dyDescent="0.2">
      <c r="A3625">
        <v>3411</v>
      </c>
      <c r="B3625" s="3" t="s">
        <v>3410</v>
      </c>
      <c r="C3625" s="3" t="s">
        <v>7521</v>
      </c>
      <c r="D3625" s="6">
        <v>15000</v>
      </c>
      <c r="E3625" s="8">
        <v>15535</v>
      </c>
      <c r="F3625" t="s">
        <v>8218</v>
      </c>
      <c r="G3625" t="s">
        <v>8223</v>
      </c>
      <c r="H3625" t="s">
        <v>8245</v>
      </c>
      <c r="I3625">
        <v>1444264372</v>
      </c>
      <c r="J3625">
        <v>1442536372</v>
      </c>
      <c r="K3625" t="b">
        <v>0</v>
      </c>
      <c r="L3625">
        <v>78</v>
      </c>
      <c r="M3625" t="b">
        <v>1</v>
      </c>
      <c r="N3625" t="s">
        <v>8269</v>
      </c>
      <c r="O3625" s="17">
        <f t="shared" si="228"/>
        <v>104</v>
      </c>
      <c r="P3625">
        <f t="shared" si="229"/>
        <v>199.17</v>
      </c>
      <c r="Q3625" s="12" t="s">
        <v>8315</v>
      </c>
      <c r="R3625" t="s">
        <v>8316</v>
      </c>
      <c r="S3625" s="15">
        <f t="shared" si="230"/>
        <v>42265.022824074069</v>
      </c>
      <c r="T3625" s="15">
        <f t="shared" si="231"/>
        <v>42285.022824074069</v>
      </c>
    </row>
    <row r="3626" spans="1:20" ht="48" x14ac:dyDescent="0.2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 s="17">
        <f t="shared" si="228"/>
        <v>145</v>
      </c>
      <c r="P3626">
        <f t="shared" si="229"/>
        <v>56.14</v>
      </c>
      <c r="Q3626" s="12" t="s">
        <v>8308</v>
      </c>
      <c r="R3626" t="s">
        <v>8309</v>
      </c>
      <c r="S3626" s="15">
        <f t="shared" si="230"/>
        <v>42175.816365740742</v>
      </c>
      <c r="T3626" s="15">
        <f t="shared" si="231"/>
        <v>42205.816365740742</v>
      </c>
    </row>
    <row r="3627" spans="1:20" ht="48" x14ac:dyDescent="0.2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 s="17">
        <f t="shared" si="228"/>
        <v>145</v>
      </c>
      <c r="P3627">
        <f t="shared" si="229"/>
        <v>47.67</v>
      </c>
      <c r="Q3627" s="12" t="s">
        <v>8323</v>
      </c>
      <c r="R3627" t="s">
        <v>8324</v>
      </c>
      <c r="S3627" s="15">
        <f t="shared" si="230"/>
        <v>40895.897974537038</v>
      </c>
      <c r="T3627" s="15">
        <f t="shared" si="231"/>
        <v>40925.897974537038</v>
      </c>
    </row>
    <row r="3628" spans="1:20" ht="48" x14ac:dyDescent="0.2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 s="17">
        <f t="shared" si="228"/>
        <v>145</v>
      </c>
      <c r="P3628">
        <f t="shared" si="229"/>
        <v>35.74</v>
      </c>
      <c r="Q3628" s="12" t="s">
        <v>8323</v>
      </c>
      <c r="R3628" t="s">
        <v>8328</v>
      </c>
      <c r="S3628" s="15">
        <f t="shared" si="230"/>
        <v>42418.231747685189</v>
      </c>
      <c r="T3628" s="15">
        <f t="shared" si="231"/>
        <v>42448.190081018518</v>
      </c>
    </row>
    <row r="3629" spans="1:20" ht="32" x14ac:dyDescent="0.2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 s="17">
        <f t="shared" si="228"/>
        <v>145</v>
      </c>
      <c r="P3629">
        <f t="shared" si="229"/>
        <v>21.38</v>
      </c>
      <c r="Q3629" s="12" t="s">
        <v>8323</v>
      </c>
      <c r="R3629" t="s">
        <v>8324</v>
      </c>
      <c r="S3629" s="15">
        <f t="shared" si="230"/>
        <v>42565.480983796297</v>
      </c>
      <c r="T3629" s="15">
        <f t="shared" si="231"/>
        <v>42595.480983796297</v>
      </c>
    </row>
    <row r="3630" spans="1:20" ht="32" x14ac:dyDescent="0.2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 s="17">
        <f t="shared" si="228"/>
        <v>145</v>
      </c>
      <c r="P3630">
        <f t="shared" si="229"/>
        <v>88.26</v>
      </c>
      <c r="Q3630" s="12" t="s">
        <v>8336</v>
      </c>
      <c r="R3630" t="s">
        <v>8337</v>
      </c>
      <c r="S3630" s="15">
        <f t="shared" si="230"/>
        <v>42443.00204861111</v>
      </c>
      <c r="T3630" s="15">
        <f t="shared" si="231"/>
        <v>42492.165972222225</v>
      </c>
    </row>
    <row r="3631" spans="1:20" ht="48" x14ac:dyDescent="0.2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 s="17">
        <f t="shared" si="228"/>
        <v>145</v>
      </c>
      <c r="P3631">
        <f t="shared" si="229"/>
        <v>70.790000000000006</v>
      </c>
      <c r="Q3631" s="12" t="s">
        <v>8323</v>
      </c>
      <c r="R3631" t="s">
        <v>8324</v>
      </c>
      <c r="S3631" s="15">
        <f t="shared" si="230"/>
        <v>41053.80846064815</v>
      </c>
      <c r="T3631" s="15">
        <f t="shared" si="231"/>
        <v>41074.80846064815</v>
      </c>
    </row>
    <row r="3632" spans="1:20" ht="48" x14ac:dyDescent="0.2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 s="17">
        <f t="shared" si="228"/>
        <v>145</v>
      </c>
      <c r="P3632">
        <f t="shared" si="229"/>
        <v>70.53</v>
      </c>
      <c r="Q3632" s="12" t="s">
        <v>8323</v>
      </c>
      <c r="R3632" t="s">
        <v>8327</v>
      </c>
      <c r="S3632" s="15">
        <f t="shared" si="230"/>
        <v>41228.786203703705</v>
      </c>
      <c r="T3632" s="15">
        <f t="shared" si="231"/>
        <v>41258.786203703705</v>
      </c>
    </row>
    <row r="3633" spans="1:20" ht="48" x14ac:dyDescent="0.2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 s="17">
        <f t="shared" si="228"/>
        <v>145</v>
      </c>
      <c r="P3633">
        <f t="shared" si="229"/>
        <v>68.81</v>
      </c>
      <c r="Q3633" s="12" t="s">
        <v>8323</v>
      </c>
      <c r="R3633" t="s">
        <v>8327</v>
      </c>
      <c r="S3633" s="15">
        <f t="shared" si="230"/>
        <v>42366.192974537036</v>
      </c>
      <c r="T3633" s="15">
        <f t="shared" si="231"/>
        <v>42401.75</v>
      </c>
    </row>
    <row r="3634" spans="1:20" ht="32" x14ac:dyDescent="0.2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 s="17">
        <f t="shared" si="228"/>
        <v>145</v>
      </c>
      <c r="P3634">
        <f t="shared" si="229"/>
        <v>511.65</v>
      </c>
      <c r="Q3634" s="12" t="s">
        <v>8317</v>
      </c>
      <c r="R3634" t="s">
        <v>8347</v>
      </c>
      <c r="S3634" s="15">
        <f t="shared" si="230"/>
        <v>42745.744618055556</v>
      </c>
      <c r="T3634" s="15">
        <f t="shared" si="231"/>
        <v>42795.744618055556</v>
      </c>
    </row>
    <row r="3635" spans="1:20" ht="48" x14ac:dyDescent="0.2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 s="17">
        <f t="shared" si="228"/>
        <v>146</v>
      </c>
      <c r="P3635">
        <f t="shared" si="229"/>
        <v>40.42</v>
      </c>
      <c r="Q3635" s="12" t="s">
        <v>8308</v>
      </c>
      <c r="R3635" t="s">
        <v>8313</v>
      </c>
      <c r="S3635" s="15">
        <f t="shared" si="230"/>
        <v>40205.174849537041</v>
      </c>
      <c r="T3635" s="15">
        <f t="shared" si="231"/>
        <v>40291.160416666666</v>
      </c>
    </row>
    <row r="3636" spans="1:20" ht="32" x14ac:dyDescent="0.2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17">
        <f t="shared" si="228"/>
        <v>146</v>
      </c>
      <c r="P3636">
        <f t="shared" si="229"/>
        <v>91.88</v>
      </c>
      <c r="Q3636" s="12" t="s">
        <v>8336</v>
      </c>
      <c r="R3636" t="s">
        <v>8337</v>
      </c>
      <c r="S3636" s="15">
        <f t="shared" si="230"/>
        <v>42247.616400462968</v>
      </c>
      <c r="T3636" s="15">
        <f t="shared" si="231"/>
        <v>42279.960416666669</v>
      </c>
    </row>
    <row r="3637" spans="1:20" ht="48" x14ac:dyDescent="0.2">
      <c r="A3637">
        <v>534</v>
      </c>
      <c r="B3637" s="3" t="s">
        <v>535</v>
      </c>
      <c r="C3637" s="3" t="s">
        <v>4644</v>
      </c>
      <c r="D3637" s="6">
        <v>15000</v>
      </c>
      <c r="E3637" s="8">
        <v>15700</v>
      </c>
      <c r="F3637" t="s">
        <v>8218</v>
      </c>
      <c r="G3637" t="s">
        <v>8233</v>
      </c>
      <c r="H3637" t="s">
        <v>8253</v>
      </c>
      <c r="I3637">
        <v>1446418800</v>
      </c>
      <c r="J3637">
        <v>1443036470</v>
      </c>
      <c r="K3637" t="b">
        <v>0</v>
      </c>
      <c r="L3637">
        <v>48</v>
      </c>
      <c r="M3637" t="b">
        <v>1</v>
      </c>
      <c r="N3637" t="s">
        <v>8269</v>
      </c>
      <c r="O3637" s="17">
        <f t="shared" si="228"/>
        <v>105</v>
      </c>
      <c r="P3637">
        <f t="shared" si="229"/>
        <v>327.08</v>
      </c>
      <c r="Q3637" s="12" t="s">
        <v>8315</v>
      </c>
      <c r="R3637" t="s">
        <v>8316</v>
      </c>
      <c r="S3637" s="15">
        <f t="shared" si="230"/>
        <v>42270.810995370368</v>
      </c>
      <c r="T3637" s="15">
        <f t="shared" si="231"/>
        <v>42309.958333333328</v>
      </c>
    </row>
    <row r="3638" spans="1:20" ht="32" x14ac:dyDescent="0.2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17">
        <f t="shared" si="228"/>
        <v>146</v>
      </c>
      <c r="P3638">
        <f t="shared" si="229"/>
        <v>64.62</v>
      </c>
      <c r="Q3638" s="12" t="s">
        <v>8323</v>
      </c>
      <c r="R3638" t="s">
        <v>8324</v>
      </c>
      <c r="S3638" s="15">
        <f t="shared" si="230"/>
        <v>41546.664212962962</v>
      </c>
      <c r="T3638" s="15">
        <f t="shared" si="231"/>
        <v>41579.791666666664</v>
      </c>
    </row>
    <row r="3639" spans="1:20" ht="32" x14ac:dyDescent="0.2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 s="17">
        <f t="shared" si="228"/>
        <v>146</v>
      </c>
      <c r="P3639">
        <f t="shared" si="229"/>
        <v>98.82</v>
      </c>
      <c r="Q3639" s="12" t="s">
        <v>8323</v>
      </c>
      <c r="R3639" t="s">
        <v>8327</v>
      </c>
      <c r="S3639" s="15">
        <f t="shared" si="230"/>
        <v>41192.754942129628</v>
      </c>
      <c r="T3639" s="15">
        <f t="shared" si="231"/>
        <v>41222.7966087963</v>
      </c>
    </row>
    <row r="3640" spans="1:20" ht="48" x14ac:dyDescent="0.2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 s="17">
        <f t="shared" si="228"/>
        <v>146</v>
      </c>
      <c r="P3640">
        <f t="shared" si="229"/>
        <v>65.209999999999994</v>
      </c>
      <c r="Q3640" s="12" t="s">
        <v>8323</v>
      </c>
      <c r="R3640" t="s">
        <v>8324</v>
      </c>
      <c r="S3640" s="15">
        <f t="shared" si="230"/>
        <v>41264.72314814815</v>
      </c>
      <c r="T3640" s="15">
        <f t="shared" si="231"/>
        <v>41294.72314814815</v>
      </c>
    </row>
    <row r="3641" spans="1:20" ht="48" x14ac:dyDescent="0.2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 s="17">
        <f t="shared" si="228"/>
        <v>146</v>
      </c>
      <c r="P3641">
        <f t="shared" si="229"/>
        <v>47.06</v>
      </c>
      <c r="Q3641" s="12" t="s">
        <v>8317</v>
      </c>
      <c r="R3641" t="s">
        <v>8353</v>
      </c>
      <c r="S3641" s="15">
        <f t="shared" si="230"/>
        <v>42115.74754629629</v>
      </c>
      <c r="T3641" s="15">
        <f t="shared" si="231"/>
        <v>42145.74754629629</v>
      </c>
    </row>
    <row r="3642" spans="1:20" ht="48" x14ac:dyDescent="0.2">
      <c r="A3642">
        <v>3304</v>
      </c>
      <c r="B3642" s="3" t="s">
        <v>3304</v>
      </c>
      <c r="C3642" s="3" t="s">
        <v>7414</v>
      </c>
      <c r="D3642" s="6">
        <v>15000</v>
      </c>
      <c r="E3642" s="8">
        <v>15677.5</v>
      </c>
      <c r="F3642" t="s">
        <v>8218</v>
      </c>
      <c r="G3642" t="s">
        <v>8223</v>
      </c>
      <c r="H3642" t="s">
        <v>8245</v>
      </c>
      <c r="I3642">
        <v>1482418752</v>
      </c>
      <c r="J3642">
        <v>1479826752</v>
      </c>
      <c r="K3642" t="b">
        <v>0</v>
      </c>
      <c r="L3642">
        <v>175</v>
      </c>
      <c r="M3642" t="b">
        <v>1</v>
      </c>
      <c r="N3642" t="s">
        <v>8269</v>
      </c>
      <c r="O3642" s="17">
        <f t="shared" si="228"/>
        <v>105</v>
      </c>
      <c r="P3642">
        <f t="shared" si="229"/>
        <v>89.59</v>
      </c>
      <c r="Q3642" s="12" t="s">
        <v>8315</v>
      </c>
      <c r="R3642" t="s">
        <v>8316</v>
      </c>
      <c r="S3642" s="15">
        <f t="shared" si="230"/>
        <v>42696.624444444446</v>
      </c>
      <c r="T3642" s="15">
        <f t="shared" si="231"/>
        <v>42726.624444444446</v>
      </c>
    </row>
    <row r="3643" spans="1:20" ht="32" x14ac:dyDescent="0.2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 s="17">
        <f t="shared" si="228"/>
        <v>146</v>
      </c>
      <c r="P3643">
        <f t="shared" si="229"/>
        <v>38.42</v>
      </c>
      <c r="Q3643" s="12" t="s">
        <v>8315</v>
      </c>
      <c r="R3643" t="s">
        <v>8357</v>
      </c>
      <c r="S3643" s="15">
        <f t="shared" si="230"/>
        <v>42493.857083333336</v>
      </c>
      <c r="T3643" s="15">
        <f t="shared" si="231"/>
        <v>42508</v>
      </c>
    </row>
    <row r="3644" spans="1:20" ht="48" x14ac:dyDescent="0.2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 s="17">
        <f t="shared" si="228"/>
        <v>147</v>
      </c>
      <c r="P3644">
        <f t="shared" si="229"/>
        <v>92.25</v>
      </c>
      <c r="Q3644" s="12" t="s">
        <v>8308</v>
      </c>
      <c r="R3644" t="s">
        <v>8313</v>
      </c>
      <c r="S3644" s="15">
        <f t="shared" si="230"/>
        <v>42758.197013888886</v>
      </c>
      <c r="T3644" s="15">
        <f t="shared" si="231"/>
        <v>42788.197013888886</v>
      </c>
    </row>
    <row r="3645" spans="1:20" ht="48" x14ac:dyDescent="0.2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 s="17">
        <f t="shared" si="228"/>
        <v>147</v>
      </c>
      <c r="P3645">
        <f t="shared" si="229"/>
        <v>42.89</v>
      </c>
      <c r="Q3645" s="12" t="s">
        <v>8317</v>
      </c>
      <c r="R3645" t="s">
        <v>8319</v>
      </c>
      <c r="S3645" s="15">
        <f t="shared" si="230"/>
        <v>42045.957314814819</v>
      </c>
      <c r="T3645" s="15">
        <f t="shared" si="231"/>
        <v>42075.915648148148</v>
      </c>
    </row>
    <row r="3646" spans="1:20" ht="48" x14ac:dyDescent="0.2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 s="17">
        <f t="shared" si="228"/>
        <v>147</v>
      </c>
      <c r="P3646">
        <f t="shared" si="229"/>
        <v>48.45</v>
      </c>
      <c r="Q3646" s="12" t="s">
        <v>8320</v>
      </c>
      <c r="R3646" t="s">
        <v>8321</v>
      </c>
      <c r="S3646" s="15">
        <f t="shared" si="230"/>
        <v>41422.075821759259</v>
      </c>
      <c r="T3646" s="15">
        <f t="shared" si="231"/>
        <v>41452.075821759259</v>
      </c>
    </row>
    <row r="3647" spans="1:20" ht="48" x14ac:dyDescent="0.2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 s="17">
        <f t="shared" si="228"/>
        <v>147</v>
      </c>
      <c r="P3647">
        <f t="shared" si="229"/>
        <v>91.63</v>
      </c>
      <c r="Q3647" s="12" t="s">
        <v>8323</v>
      </c>
      <c r="R3647" t="s">
        <v>8324</v>
      </c>
      <c r="S3647" s="15">
        <f t="shared" si="230"/>
        <v>41933.838171296295</v>
      </c>
      <c r="T3647" s="15">
        <f t="shared" si="231"/>
        <v>41978.879837962959</v>
      </c>
    </row>
    <row r="3648" spans="1:20" ht="32" x14ac:dyDescent="0.2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 s="17">
        <f t="shared" si="228"/>
        <v>147</v>
      </c>
      <c r="P3648">
        <f t="shared" si="229"/>
        <v>52.7</v>
      </c>
      <c r="Q3648" s="12" t="s">
        <v>8331</v>
      </c>
      <c r="R3648" t="s">
        <v>8349</v>
      </c>
      <c r="S3648" s="15">
        <f t="shared" si="230"/>
        <v>42262.416643518518</v>
      </c>
      <c r="T3648" s="15">
        <f t="shared" si="231"/>
        <v>42292.416643518518</v>
      </c>
    </row>
    <row r="3649" spans="1:20" ht="32" x14ac:dyDescent="0.2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 s="17">
        <f t="shared" si="228"/>
        <v>147</v>
      </c>
      <c r="P3649">
        <f t="shared" si="229"/>
        <v>15.72</v>
      </c>
      <c r="Q3649" s="12" t="s">
        <v>8331</v>
      </c>
      <c r="R3649" t="s">
        <v>8349</v>
      </c>
      <c r="S3649" s="15">
        <f t="shared" si="230"/>
        <v>42136.75100694444</v>
      </c>
      <c r="T3649" s="15">
        <f t="shared" si="231"/>
        <v>42166.75100694444</v>
      </c>
    </row>
    <row r="3650" spans="1:20" ht="48" x14ac:dyDescent="0.2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 s="17">
        <f t="shared" si="228"/>
        <v>147</v>
      </c>
      <c r="P3650">
        <f t="shared" si="229"/>
        <v>155.24</v>
      </c>
      <c r="Q3650" s="12" t="s">
        <v>8315</v>
      </c>
      <c r="R3650" t="s">
        <v>8355</v>
      </c>
      <c r="S3650" s="15">
        <f t="shared" si="230"/>
        <v>41894.632361111115</v>
      </c>
      <c r="T3650" s="15">
        <f t="shared" si="231"/>
        <v>41954.674027777779</v>
      </c>
    </row>
    <row r="3651" spans="1:20" ht="48" x14ac:dyDescent="0.2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 s="17">
        <f t="shared" si="228"/>
        <v>147</v>
      </c>
      <c r="P3651">
        <f t="shared" si="229"/>
        <v>191.13</v>
      </c>
      <c r="Q3651" s="12" t="s">
        <v>8315</v>
      </c>
      <c r="R3651" t="s">
        <v>8355</v>
      </c>
      <c r="S3651" s="15">
        <f t="shared" si="230"/>
        <v>42570.110243055555</v>
      </c>
      <c r="T3651" s="15">
        <f t="shared" si="231"/>
        <v>42600.110243055555</v>
      </c>
    </row>
    <row r="3652" spans="1:20" ht="48" x14ac:dyDescent="0.2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 s="17">
        <f t="shared" si="228"/>
        <v>148</v>
      </c>
      <c r="P3652">
        <f t="shared" si="229"/>
        <v>322.39</v>
      </c>
      <c r="Q3652" s="12" t="s">
        <v>8308</v>
      </c>
      <c r="R3652" t="s">
        <v>8310</v>
      </c>
      <c r="S3652" s="15">
        <f t="shared" si="230"/>
        <v>41409.814317129632</v>
      </c>
      <c r="T3652" s="15">
        <f t="shared" si="231"/>
        <v>41431.814317129632</v>
      </c>
    </row>
    <row r="3653" spans="1:20" ht="48" x14ac:dyDescent="0.2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 s="17">
        <f t="shared" si="228"/>
        <v>148</v>
      </c>
      <c r="P3653">
        <f t="shared" si="229"/>
        <v>95.23</v>
      </c>
      <c r="Q3653" s="12" t="s">
        <v>8308</v>
      </c>
      <c r="R3653" t="s">
        <v>8313</v>
      </c>
      <c r="S3653" s="15">
        <f t="shared" si="230"/>
        <v>40967.081874999996</v>
      </c>
      <c r="T3653" s="15">
        <f t="shared" si="231"/>
        <v>41027.040208333332</v>
      </c>
    </row>
    <row r="3654" spans="1:20" ht="48" x14ac:dyDescent="0.2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 s="17">
        <f t="shared" si="228"/>
        <v>148</v>
      </c>
      <c r="P3654">
        <f t="shared" si="229"/>
        <v>54.27</v>
      </c>
      <c r="Q3654" s="12" t="s">
        <v>8320</v>
      </c>
      <c r="R3654" t="s">
        <v>8321</v>
      </c>
      <c r="S3654" s="15">
        <f t="shared" si="230"/>
        <v>40990.709317129629</v>
      </c>
      <c r="T3654" s="15">
        <f t="shared" si="231"/>
        <v>41015.875</v>
      </c>
    </row>
    <row r="3655" spans="1:20" ht="48" x14ac:dyDescent="0.2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 s="17">
        <f t="shared" si="228"/>
        <v>148</v>
      </c>
      <c r="P3655">
        <f t="shared" si="229"/>
        <v>63.49</v>
      </c>
      <c r="Q3655" s="12" t="s">
        <v>8323</v>
      </c>
      <c r="R3655" t="s">
        <v>8324</v>
      </c>
      <c r="S3655" s="15">
        <f t="shared" si="230"/>
        <v>40987.773715277777</v>
      </c>
      <c r="T3655" s="15">
        <f t="shared" si="231"/>
        <v>41026.916666666664</v>
      </c>
    </row>
    <row r="3656" spans="1:20" ht="48" x14ac:dyDescent="0.2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 s="17">
        <f t="shared" si="228"/>
        <v>148</v>
      </c>
      <c r="P3656">
        <f t="shared" si="229"/>
        <v>35.44</v>
      </c>
      <c r="Q3656" s="12" t="s">
        <v>8320</v>
      </c>
      <c r="R3656" t="s">
        <v>8340</v>
      </c>
      <c r="S3656" s="15">
        <f t="shared" si="230"/>
        <v>41326.911319444444</v>
      </c>
      <c r="T3656" s="15">
        <f t="shared" si="231"/>
        <v>41371.869652777779</v>
      </c>
    </row>
    <row r="3657" spans="1:20" ht="48" x14ac:dyDescent="0.2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 s="17">
        <f t="shared" si="228"/>
        <v>148</v>
      </c>
      <c r="P3657">
        <f t="shared" si="229"/>
        <v>207.62</v>
      </c>
      <c r="Q3657" s="12" t="s">
        <v>8336</v>
      </c>
      <c r="R3657" t="s">
        <v>8337</v>
      </c>
      <c r="S3657" s="15">
        <f t="shared" si="230"/>
        <v>42668.176701388889</v>
      </c>
      <c r="T3657" s="15">
        <f t="shared" si="231"/>
        <v>42698.083333333328</v>
      </c>
    </row>
    <row r="3658" spans="1:20" ht="48" x14ac:dyDescent="0.2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 s="17">
        <f t="shared" si="228"/>
        <v>148</v>
      </c>
      <c r="P3658">
        <f t="shared" si="229"/>
        <v>91.83</v>
      </c>
      <c r="Q3658" s="12" t="s">
        <v>8317</v>
      </c>
      <c r="R3658" t="s">
        <v>8347</v>
      </c>
      <c r="S3658" s="15">
        <f t="shared" si="230"/>
        <v>41387.651516203703</v>
      </c>
      <c r="T3658" s="15">
        <f t="shared" si="231"/>
        <v>41417.651516203703</v>
      </c>
    </row>
    <row r="3659" spans="1:20" ht="32" x14ac:dyDescent="0.2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 s="17">
        <f t="shared" si="228"/>
        <v>148</v>
      </c>
      <c r="P3659">
        <f t="shared" si="229"/>
        <v>120.86</v>
      </c>
      <c r="Q3659" s="12" t="s">
        <v>8317</v>
      </c>
      <c r="R3659" t="s">
        <v>8347</v>
      </c>
      <c r="S3659" s="15">
        <f t="shared" si="230"/>
        <v>42472.73265046296</v>
      </c>
      <c r="T3659" s="15">
        <f t="shared" si="231"/>
        <v>42505.73265046296</v>
      </c>
    </row>
    <row r="3660" spans="1:20" ht="48" x14ac:dyDescent="0.2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 s="17">
        <f t="shared" si="228"/>
        <v>148</v>
      </c>
      <c r="P3660">
        <f t="shared" si="229"/>
        <v>50.66</v>
      </c>
      <c r="Q3660" s="12" t="s">
        <v>8323</v>
      </c>
      <c r="R3660" t="s">
        <v>8327</v>
      </c>
      <c r="S3660" s="15">
        <f t="shared" si="230"/>
        <v>42290.059594907405</v>
      </c>
      <c r="T3660" s="15">
        <f t="shared" si="231"/>
        <v>42304.207638888889</v>
      </c>
    </row>
    <row r="3661" spans="1:20" ht="48" x14ac:dyDescent="0.2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 s="17">
        <f t="shared" si="228"/>
        <v>148</v>
      </c>
      <c r="P3661">
        <f t="shared" si="229"/>
        <v>493.13</v>
      </c>
      <c r="Q3661" s="12" t="s">
        <v>8317</v>
      </c>
      <c r="R3661" t="s">
        <v>8347</v>
      </c>
      <c r="S3661" s="15">
        <f t="shared" si="230"/>
        <v>42620.143564814818</v>
      </c>
      <c r="T3661" s="15">
        <f t="shared" si="231"/>
        <v>42680.143564814818</v>
      </c>
    </row>
    <row r="3662" spans="1:20" ht="48" x14ac:dyDescent="0.2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17">
        <f t="shared" si="228"/>
        <v>149</v>
      </c>
      <c r="P3662">
        <f t="shared" si="229"/>
        <v>71.97</v>
      </c>
      <c r="Q3662" s="12" t="s">
        <v>8323</v>
      </c>
      <c r="R3662" t="s">
        <v>8324</v>
      </c>
      <c r="S3662" s="15">
        <f t="shared" si="230"/>
        <v>40927.731782407405</v>
      </c>
      <c r="T3662" s="15">
        <f t="shared" si="231"/>
        <v>40962.731782407405</v>
      </c>
    </row>
    <row r="3663" spans="1:20" ht="48" x14ac:dyDescent="0.2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17">
        <f t="shared" si="228"/>
        <v>149</v>
      </c>
      <c r="P3663">
        <f t="shared" si="229"/>
        <v>37.25</v>
      </c>
      <c r="Q3663" s="12" t="s">
        <v>8315</v>
      </c>
      <c r="R3663" t="s">
        <v>8355</v>
      </c>
      <c r="S3663" s="15">
        <f t="shared" si="230"/>
        <v>42443.989050925928</v>
      </c>
      <c r="T3663" s="15">
        <f t="shared" si="231"/>
        <v>42487.552777777775</v>
      </c>
    </row>
    <row r="3664" spans="1:20" ht="48" x14ac:dyDescent="0.2">
      <c r="A3664">
        <v>3128</v>
      </c>
      <c r="B3664" s="3" t="s">
        <v>3128</v>
      </c>
      <c r="C3664" s="3" t="s">
        <v>7238</v>
      </c>
      <c r="D3664" s="6">
        <v>15000</v>
      </c>
      <c r="E3664" s="8">
        <v>16291</v>
      </c>
      <c r="F3664" t="s">
        <v>8221</v>
      </c>
      <c r="G3664" t="s">
        <v>8223</v>
      </c>
      <c r="H3664" t="s">
        <v>8245</v>
      </c>
      <c r="I3664">
        <v>1489690141</v>
      </c>
      <c r="J3664">
        <v>1487101741</v>
      </c>
      <c r="K3664" t="b">
        <v>0</v>
      </c>
      <c r="L3664">
        <v>117</v>
      </c>
      <c r="M3664" t="b">
        <v>0</v>
      </c>
      <c r="N3664" t="s">
        <v>8269</v>
      </c>
      <c r="O3664" s="17">
        <f t="shared" si="228"/>
        <v>109</v>
      </c>
      <c r="P3664">
        <f t="shared" si="229"/>
        <v>139.24</v>
      </c>
      <c r="Q3664" s="12" t="s">
        <v>8315</v>
      </c>
      <c r="R3664" t="s">
        <v>8316</v>
      </c>
      <c r="S3664" s="15">
        <f t="shared" si="230"/>
        <v>42780.825706018513</v>
      </c>
      <c r="T3664" s="15">
        <f t="shared" si="231"/>
        <v>42810.784039351856</v>
      </c>
    </row>
    <row r="3665" spans="1:20" ht="32" x14ac:dyDescent="0.2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17">
        <f t="shared" si="228"/>
        <v>150</v>
      </c>
      <c r="P3665">
        <f t="shared" si="229"/>
        <v>97.82</v>
      </c>
      <c r="Q3665" s="12" t="s">
        <v>8308</v>
      </c>
      <c r="R3665" t="s">
        <v>8313</v>
      </c>
      <c r="S3665" s="15">
        <f t="shared" si="230"/>
        <v>41164.040960648148</v>
      </c>
      <c r="T3665" s="15">
        <f t="shared" si="231"/>
        <v>41194.040960648148</v>
      </c>
    </row>
    <row r="3666" spans="1:20" ht="48" x14ac:dyDescent="0.2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17">
        <f t="shared" si="228"/>
        <v>150</v>
      </c>
      <c r="P3666">
        <f t="shared" si="229"/>
        <v>55.82</v>
      </c>
      <c r="Q3666" s="12" t="s">
        <v>8336</v>
      </c>
      <c r="R3666" t="s">
        <v>8337</v>
      </c>
      <c r="S3666" s="15">
        <f t="shared" si="230"/>
        <v>41806.637337962966</v>
      </c>
      <c r="T3666" s="15">
        <f t="shared" si="231"/>
        <v>41836.637337962966</v>
      </c>
    </row>
    <row r="3667" spans="1:20" ht="48" x14ac:dyDescent="0.2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17">
        <f t="shared" si="228"/>
        <v>150</v>
      </c>
      <c r="P3667">
        <f t="shared" si="229"/>
        <v>160.44</v>
      </c>
      <c r="Q3667" s="12" t="s">
        <v>8317</v>
      </c>
      <c r="R3667" t="s">
        <v>8347</v>
      </c>
      <c r="S3667" s="15">
        <f t="shared" si="230"/>
        <v>41689.150011574071</v>
      </c>
      <c r="T3667" s="15">
        <f t="shared" si="231"/>
        <v>41749.108344907407</v>
      </c>
    </row>
    <row r="3668" spans="1:20" ht="48" x14ac:dyDescent="0.2">
      <c r="A3668">
        <v>3402</v>
      </c>
      <c r="B3668" s="3" t="s">
        <v>3401</v>
      </c>
      <c r="C3668" s="3" t="s">
        <v>7512</v>
      </c>
      <c r="D3668" s="6">
        <v>15000</v>
      </c>
      <c r="E3668" s="8">
        <v>16465</v>
      </c>
      <c r="F3668" t="s">
        <v>8218</v>
      </c>
      <c r="G3668" t="s">
        <v>8223</v>
      </c>
      <c r="H3668" t="s">
        <v>8245</v>
      </c>
      <c r="I3668">
        <v>1447295460</v>
      </c>
      <c r="J3668">
        <v>1444747843</v>
      </c>
      <c r="K3668" t="b">
        <v>0</v>
      </c>
      <c r="L3668">
        <v>165</v>
      </c>
      <c r="M3668" t="b">
        <v>1</v>
      </c>
      <c r="N3668" t="s">
        <v>8269</v>
      </c>
      <c r="O3668" s="17">
        <f t="shared" si="228"/>
        <v>110</v>
      </c>
      <c r="P3668">
        <f t="shared" si="229"/>
        <v>99.79</v>
      </c>
      <c r="Q3668" s="12" t="s">
        <v>8315</v>
      </c>
      <c r="R3668" t="s">
        <v>8316</v>
      </c>
      <c r="S3668" s="15">
        <f t="shared" si="230"/>
        <v>42290.61855324074</v>
      </c>
      <c r="T3668" s="15">
        <f t="shared" si="231"/>
        <v>42320.104861111111</v>
      </c>
    </row>
    <row r="3669" spans="1:20" ht="48" x14ac:dyDescent="0.2">
      <c r="A3669">
        <v>3187</v>
      </c>
      <c r="B3669" s="3" t="s">
        <v>3187</v>
      </c>
      <c r="C3669" s="3" t="s">
        <v>7297</v>
      </c>
      <c r="D3669" s="6">
        <v>15000</v>
      </c>
      <c r="E3669" s="8">
        <v>17444</v>
      </c>
      <c r="F3669" t="s">
        <v>8218</v>
      </c>
      <c r="G3669" t="s">
        <v>8223</v>
      </c>
      <c r="H3669" t="s">
        <v>8245</v>
      </c>
      <c r="I3669">
        <v>1407167973</v>
      </c>
      <c r="J3669">
        <v>1405439973</v>
      </c>
      <c r="K3669" t="b">
        <v>1</v>
      </c>
      <c r="L3669">
        <v>244</v>
      </c>
      <c r="M3669" t="b">
        <v>1</v>
      </c>
      <c r="N3669" t="s">
        <v>8269</v>
      </c>
      <c r="O3669" s="17">
        <f t="shared" si="228"/>
        <v>116</v>
      </c>
      <c r="P3669">
        <f t="shared" si="229"/>
        <v>71.489999999999995</v>
      </c>
      <c r="Q3669" s="12" t="s">
        <v>8315</v>
      </c>
      <c r="R3669" t="s">
        <v>8316</v>
      </c>
      <c r="S3669" s="15">
        <f t="shared" si="230"/>
        <v>41835.666354166664</v>
      </c>
      <c r="T3669" s="15">
        <f t="shared" si="231"/>
        <v>41855.666354166664</v>
      </c>
    </row>
    <row r="3670" spans="1:20" ht="32" x14ac:dyDescent="0.2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 s="17">
        <f t="shared" ref="O3670:O3733" si="232">ROUND(E3670/D3670*100,0)</f>
        <v>151</v>
      </c>
      <c r="P3670">
        <f t="shared" ref="P3670:P3733" si="233">IFERROR(ROUND(E3670/L3670, 2), 0)</f>
        <v>50.27</v>
      </c>
      <c r="Q3670" s="12" t="s">
        <v>8323</v>
      </c>
      <c r="R3670" t="s">
        <v>8328</v>
      </c>
      <c r="S3670" s="15">
        <f t="shared" ref="S3670:S3733" si="234">(((J3670/60/60/24)+DATE(1970,1,1)))</f>
        <v>41732.479675925926</v>
      </c>
      <c r="T3670" s="15">
        <f t="shared" ref="T3670:T3733" si="235">(((I3670/60/60/24)+DATE(1970,1,1)))</f>
        <v>41743.958333333336</v>
      </c>
    </row>
    <row r="3671" spans="1:20" ht="48" x14ac:dyDescent="0.2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 s="17">
        <f t="shared" si="232"/>
        <v>151</v>
      </c>
      <c r="P3671">
        <f t="shared" si="233"/>
        <v>100.5</v>
      </c>
      <c r="Q3671" s="12" t="s">
        <v>8315</v>
      </c>
      <c r="R3671" t="s">
        <v>8357</v>
      </c>
      <c r="S3671" s="15">
        <f t="shared" si="234"/>
        <v>42548.63853009259</v>
      </c>
      <c r="T3671" s="15">
        <f t="shared" si="235"/>
        <v>42584.418749999997</v>
      </c>
    </row>
    <row r="3672" spans="1:20" ht="48" x14ac:dyDescent="0.2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 s="17">
        <f t="shared" si="232"/>
        <v>152</v>
      </c>
      <c r="P3672">
        <f t="shared" si="233"/>
        <v>40.75</v>
      </c>
      <c r="Q3672" s="12" t="s">
        <v>8323</v>
      </c>
      <c r="R3672" t="s">
        <v>8324</v>
      </c>
      <c r="S3672" s="15">
        <f t="shared" si="234"/>
        <v>41863.433495370373</v>
      </c>
      <c r="T3672" s="15">
        <f t="shared" si="235"/>
        <v>41893.433495370373</v>
      </c>
    </row>
    <row r="3673" spans="1:20" ht="48" x14ac:dyDescent="0.2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 s="17">
        <f t="shared" si="232"/>
        <v>152</v>
      </c>
      <c r="P3673">
        <f t="shared" si="233"/>
        <v>27.61</v>
      </c>
      <c r="Q3673" s="12" t="s">
        <v>8323</v>
      </c>
      <c r="R3673" t="s">
        <v>8324</v>
      </c>
      <c r="S3673" s="15">
        <f t="shared" si="234"/>
        <v>41282.017962962964</v>
      </c>
      <c r="T3673" s="15">
        <f t="shared" si="235"/>
        <v>41334.581944444442</v>
      </c>
    </row>
    <row r="3674" spans="1:20" ht="32" x14ac:dyDescent="0.2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 s="17">
        <f t="shared" si="232"/>
        <v>152</v>
      </c>
      <c r="P3674">
        <f t="shared" si="233"/>
        <v>64.25</v>
      </c>
      <c r="Q3674" s="12" t="s">
        <v>8323</v>
      </c>
      <c r="R3674" t="s">
        <v>8324</v>
      </c>
      <c r="S3674" s="15">
        <f t="shared" si="234"/>
        <v>41767.656863425924</v>
      </c>
      <c r="T3674" s="15">
        <f t="shared" si="235"/>
        <v>41803.290972222225</v>
      </c>
    </row>
    <row r="3675" spans="1:20" ht="48" x14ac:dyDescent="0.2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 s="17">
        <f t="shared" si="232"/>
        <v>152</v>
      </c>
      <c r="P3675">
        <f t="shared" si="233"/>
        <v>42.22</v>
      </c>
      <c r="Q3675" s="12" t="s">
        <v>8323</v>
      </c>
      <c r="R3675" t="s">
        <v>8328</v>
      </c>
      <c r="S3675" s="15">
        <f t="shared" si="234"/>
        <v>41031.82163194444</v>
      </c>
      <c r="T3675" s="15">
        <f t="shared" si="235"/>
        <v>41061.82163194444</v>
      </c>
    </row>
    <row r="3676" spans="1:20" ht="48" x14ac:dyDescent="0.2">
      <c r="A3676">
        <v>3274</v>
      </c>
      <c r="B3676" s="3" t="s">
        <v>3274</v>
      </c>
      <c r="C3676" s="3" t="s">
        <v>7384</v>
      </c>
      <c r="D3676" s="6">
        <v>15500</v>
      </c>
      <c r="E3676" s="8">
        <v>15705</v>
      </c>
      <c r="F3676" t="s">
        <v>8218</v>
      </c>
      <c r="G3676" t="s">
        <v>8223</v>
      </c>
      <c r="H3676" t="s">
        <v>8245</v>
      </c>
      <c r="I3676">
        <v>1458075600</v>
      </c>
      <c r="J3676">
        <v>1454259272</v>
      </c>
      <c r="K3676" t="b">
        <v>1</v>
      </c>
      <c r="L3676">
        <v>286</v>
      </c>
      <c r="M3676" t="b">
        <v>1</v>
      </c>
      <c r="N3676" t="s">
        <v>8269</v>
      </c>
      <c r="O3676" s="17">
        <f t="shared" si="232"/>
        <v>101</v>
      </c>
      <c r="P3676">
        <f t="shared" si="233"/>
        <v>54.91</v>
      </c>
      <c r="Q3676" s="12" t="s">
        <v>8315</v>
      </c>
      <c r="R3676" t="s">
        <v>8316</v>
      </c>
      <c r="S3676" s="15">
        <f t="shared" si="234"/>
        <v>42400.704537037032</v>
      </c>
      <c r="T3676" s="15">
        <f t="shared" si="235"/>
        <v>42444.875</v>
      </c>
    </row>
    <row r="3677" spans="1:20" ht="48" x14ac:dyDescent="0.2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 s="17">
        <f t="shared" si="232"/>
        <v>153</v>
      </c>
      <c r="P3677">
        <f t="shared" si="233"/>
        <v>30.67</v>
      </c>
      <c r="Q3677" s="12" t="s">
        <v>8308</v>
      </c>
      <c r="R3677" t="s">
        <v>8310</v>
      </c>
      <c r="S3677" s="15">
        <f t="shared" si="234"/>
        <v>40844.691643518519</v>
      </c>
      <c r="T3677" s="15">
        <f t="shared" si="235"/>
        <v>40904.733310185184</v>
      </c>
    </row>
    <row r="3678" spans="1:20" ht="48" x14ac:dyDescent="0.2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 s="17">
        <f t="shared" si="232"/>
        <v>153</v>
      </c>
      <c r="P3678">
        <f t="shared" si="233"/>
        <v>57.54</v>
      </c>
      <c r="Q3678" s="12" t="s">
        <v>8308</v>
      </c>
      <c r="R3678" t="s">
        <v>8313</v>
      </c>
      <c r="S3678" s="15">
        <f t="shared" si="234"/>
        <v>40637.866550925923</v>
      </c>
      <c r="T3678" s="15">
        <f t="shared" si="235"/>
        <v>40688.166666666664</v>
      </c>
    </row>
    <row r="3679" spans="1:20" ht="48" x14ac:dyDescent="0.2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 s="17">
        <f t="shared" si="232"/>
        <v>153</v>
      </c>
      <c r="P3679">
        <f t="shared" si="233"/>
        <v>138.49</v>
      </c>
      <c r="Q3679" s="12" t="s">
        <v>8317</v>
      </c>
      <c r="R3679" t="s">
        <v>8347</v>
      </c>
      <c r="S3679" s="15">
        <f t="shared" si="234"/>
        <v>41351.76090277778</v>
      </c>
      <c r="T3679" s="15">
        <f t="shared" si="235"/>
        <v>41381.76090277778</v>
      </c>
    </row>
    <row r="3680" spans="1:20" ht="48" x14ac:dyDescent="0.2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 s="17">
        <f t="shared" si="232"/>
        <v>153</v>
      </c>
      <c r="P3680">
        <f t="shared" si="233"/>
        <v>324.69</v>
      </c>
      <c r="Q3680" s="12" t="s">
        <v>8317</v>
      </c>
      <c r="R3680" t="s">
        <v>8347</v>
      </c>
      <c r="S3680" s="15">
        <f t="shared" si="234"/>
        <v>42087.668032407411</v>
      </c>
      <c r="T3680" s="15">
        <f t="shared" si="235"/>
        <v>42132.668032407411</v>
      </c>
    </row>
    <row r="3681" spans="1:20" ht="48" x14ac:dyDescent="0.2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 s="17">
        <f t="shared" si="232"/>
        <v>153</v>
      </c>
      <c r="P3681">
        <f t="shared" si="233"/>
        <v>57.77</v>
      </c>
      <c r="Q3681" s="12" t="s">
        <v>8331</v>
      </c>
      <c r="R3681" t="s">
        <v>8349</v>
      </c>
      <c r="S3681" s="15">
        <f t="shared" si="234"/>
        <v>42773.005243055552</v>
      </c>
      <c r="T3681" s="15">
        <f t="shared" si="235"/>
        <v>42787.005243055552</v>
      </c>
    </row>
    <row r="3682" spans="1:20" ht="32" x14ac:dyDescent="0.2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 s="17">
        <f t="shared" si="232"/>
        <v>153</v>
      </c>
      <c r="P3682">
        <f t="shared" si="233"/>
        <v>135.59</v>
      </c>
      <c r="Q3682" s="12" t="s">
        <v>8331</v>
      </c>
      <c r="R3682" t="s">
        <v>8349</v>
      </c>
      <c r="S3682" s="15">
        <f t="shared" si="234"/>
        <v>42062.022118055553</v>
      </c>
      <c r="T3682" s="15">
        <f t="shared" si="235"/>
        <v>42091.980451388896</v>
      </c>
    </row>
    <row r="3683" spans="1:20" ht="48" x14ac:dyDescent="0.2">
      <c r="A3683">
        <v>4048</v>
      </c>
      <c r="B3683" s="3" t="s">
        <v>4044</v>
      </c>
      <c r="C3683" s="3" t="s">
        <v>8152</v>
      </c>
      <c r="D3683" s="6">
        <v>17000</v>
      </c>
      <c r="E3683" s="8">
        <v>3001</v>
      </c>
      <c r="F3683" t="s">
        <v>8220</v>
      </c>
      <c r="G3683" t="s">
        <v>8224</v>
      </c>
      <c r="H3683" t="s">
        <v>8246</v>
      </c>
      <c r="I3683">
        <v>1460373187</v>
      </c>
      <c r="J3683">
        <v>1457352787</v>
      </c>
      <c r="K3683" t="b">
        <v>0</v>
      </c>
      <c r="L3683">
        <v>91</v>
      </c>
      <c r="M3683" t="b">
        <v>0</v>
      </c>
      <c r="N3683" t="s">
        <v>8269</v>
      </c>
      <c r="O3683" s="17">
        <f t="shared" si="232"/>
        <v>18</v>
      </c>
      <c r="P3683">
        <f t="shared" si="233"/>
        <v>32.979999999999997</v>
      </c>
      <c r="Q3683" s="12" t="s">
        <v>8315</v>
      </c>
      <c r="R3683" t="s">
        <v>8316</v>
      </c>
      <c r="S3683" s="15">
        <f t="shared" si="234"/>
        <v>42436.509108796294</v>
      </c>
      <c r="T3683" s="15">
        <f t="shared" si="235"/>
        <v>42471.467442129629</v>
      </c>
    </row>
    <row r="3684" spans="1:20" ht="48" x14ac:dyDescent="0.2">
      <c r="A3684">
        <v>3953</v>
      </c>
      <c r="B3684" s="3" t="s">
        <v>3950</v>
      </c>
      <c r="C3684" s="3" t="s">
        <v>8060</v>
      </c>
      <c r="D3684" s="6">
        <v>17600</v>
      </c>
      <c r="E3684" s="8">
        <v>0</v>
      </c>
      <c r="F3684" t="s">
        <v>8220</v>
      </c>
      <c r="G3684" t="s">
        <v>8223</v>
      </c>
      <c r="H3684" t="s">
        <v>8245</v>
      </c>
      <c r="I3684">
        <v>1469834940</v>
      </c>
      <c r="J3684">
        <v>1467162586</v>
      </c>
      <c r="K3684" t="b">
        <v>0</v>
      </c>
      <c r="L3684">
        <v>0</v>
      </c>
      <c r="M3684" t="b">
        <v>0</v>
      </c>
      <c r="N3684" t="s">
        <v>8269</v>
      </c>
      <c r="O3684" s="17">
        <f t="shared" si="232"/>
        <v>0</v>
      </c>
      <c r="P3684">
        <f t="shared" si="233"/>
        <v>0</v>
      </c>
      <c r="Q3684" s="12" t="s">
        <v>8315</v>
      </c>
      <c r="R3684" t="s">
        <v>8316</v>
      </c>
      <c r="S3684" s="15">
        <f t="shared" si="234"/>
        <v>42550.048449074078</v>
      </c>
      <c r="T3684" s="15">
        <f t="shared" si="235"/>
        <v>42580.978472222225</v>
      </c>
    </row>
    <row r="3685" spans="1:20" ht="32" x14ac:dyDescent="0.2">
      <c r="A3685">
        <v>4022</v>
      </c>
      <c r="B3685" s="3" t="s">
        <v>4018</v>
      </c>
      <c r="C3685" s="3" t="s">
        <v>8127</v>
      </c>
      <c r="D3685" s="6">
        <v>18000</v>
      </c>
      <c r="E3685" s="8">
        <v>12521</v>
      </c>
      <c r="F3685" t="s">
        <v>8220</v>
      </c>
      <c r="G3685" t="s">
        <v>8223</v>
      </c>
      <c r="H3685" t="s">
        <v>8245</v>
      </c>
      <c r="I3685">
        <v>1422759240</v>
      </c>
      <c r="J3685">
        <v>1418824867</v>
      </c>
      <c r="K3685" t="b">
        <v>0</v>
      </c>
      <c r="L3685">
        <v>197</v>
      </c>
      <c r="M3685" t="b">
        <v>0</v>
      </c>
      <c r="N3685" t="s">
        <v>8269</v>
      </c>
      <c r="O3685" s="17">
        <f t="shared" si="232"/>
        <v>70</v>
      </c>
      <c r="P3685">
        <f t="shared" si="233"/>
        <v>63.56</v>
      </c>
      <c r="Q3685" s="12" t="s">
        <v>8315</v>
      </c>
      <c r="R3685" t="s">
        <v>8316</v>
      </c>
      <c r="S3685" s="15">
        <f t="shared" si="234"/>
        <v>41990.584108796291</v>
      </c>
      <c r="T3685" s="15">
        <f t="shared" si="235"/>
        <v>42036.120833333334</v>
      </c>
    </row>
    <row r="3686" spans="1:20" ht="48" x14ac:dyDescent="0.2">
      <c r="A3686">
        <v>2875</v>
      </c>
      <c r="B3686" s="3" t="s">
        <v>2875</v>
      </c>
      <c r="C3686" s="3" t="s">
        <v>6985</v>
      </c>
      <c r="D3686" s="6">
        <v>20000</v>
      </c>
      <c r="E3686" s="8">
        <v>7</v>
      </c>
      <c r="F3686" t="s">
        <v>8220</v>
      </c>
      <c r="G3686" t="s">
        <v>8223</v>
      </c>
      <c r="H3686" t="s">
        <v>8245</v>
      </c>
      <c r="I3686">
        <v>1462417493</v>
      </c>
      <c r="J3686">
        <v>1459825493</v>
      </c>
      <c r="K3686" t="b">
        <v>0</v>
      </c>
      <c r="L3686">
        <v>3</v>
      </c>
      <c r="M3686" t="b">
        <v>0</v>
      </c>
      <c r="N3686" t="s">
        <v>8269</v>
      </c>
      <c r="O3686" s="17">
        <f t="shared" si="232"/>
        <v>0</v>
      </c>
      <c r="P3686">
        <f t="shared" si="233"/>
        <v>2.33</v>
      </c>
      <c r="Q3686" s="12" t="s">
        <v>8315</v>
      </c>
      <c r="R3686" t="s">
        <v>8316</v>
      </c>
      <c r="S3686" s="15">
        <f t="shared" si="234"/>
        <v>42465.128391203703</v>
      </c>
      <c r="T3686" s="15">
        <f t="shared" si="235"/>
        <v>42495.128391203703</v>
      </c>
    </row>
    <row r="3687" spans="1:20" ht="48" x14ac:dyDescent="0.2">
      <c r="A3687">
        <v>3741</v>
      </c>
      <c r="B3687" s="3" t="s">
        <v>3738</v>
      </c>
      <c r="C3687" s="3" t="s">
        <v>7851</v>
      </c>
      <c r="D3687" s="6">
        <v>20000</v>
      </c>
      <c r="E3687" s="8">
        <v>0</v>
      </c>
      <c r="F3687" t="s">
        <v>8220</v>
      </c>
      <c r="G3687" t="s">
        <v>8223</v>
      </c>
      <c r="H3687" t="s">
        <v>8245</v>
      </c>
      <c r="I3687">
        <v>1450389950</v>
      </c>
      <c r="J3687">
        <v>1447797950</v>
      </c>
      <c r="K3687" t="b">
        <v>0</v>
      </c>
      <c r="L3687">
        <v>0</v>
      </c>
      <c r="M3687" t="b">
        <v>0</v>
      </c>
      <c r="N3687" t="s">
        <v>8269</v>
      </c>
      <c r="O3687" s="17">
        <f t="shared" si="232"/>
        <v>0</v>
      </c>
      <c r="P3687">
        <f t="shared" si="233"/>
        <v>0</v>
      </c>
      <c r="Q3687" s="12" t="s">
        <v>8315</v>
      </c>
      <c r="R3687" t="s">
        <v>8316</v>
      </c>
      <c r="S3687" s="15">
        <f t="shared" si="234"/>
        <v>42325.920717592591</v>
      </c>
      <c r="T3687" s="15">
        <f t="shared" si="235"/>
        <v>42355.920717592591</v>
      </c>
    </row>
    <row r="3688" spans="1:20" ht="48" x14ac:dyDescent="0.2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 s="17">
        <f t="shared" si="232"/>
        <v>154</v>
      </c>
      <c r="P3688">
        <f t="shared" si="233"/>
        <v>70.58</v>
      </c>
      <c r="Q3688" s="12" t="s">
        <v>8323</v>
      </c>
      <c r="R3688" t="s">
        <v>8324</v>
      </c>
      <c r="S3688" s="15">
        <f t="shared" si="234"/>
        <v>41600.538657407407</v>
      </c>
      <c r="T3688" s="15">
        <f t="shared" si="235"/>
        <v>41645.538657407407</v>
      </c>
    </row>
    <row r="3689" spans="1:20" ht="32" x14ac:dyDescent="0.2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 s="17">
        <f t="shared" si="232"/>
        <v>154</v>
      </c>
      <c r="P3689">
        <f t="shared" si="233"/>
        <v>28.1</v>
      </c>
      <c r="Q3689" s="12" t="s">
        <v>8331</v>
      </c>
      <c r="R3689" t="s">
        <v>8349</v>
      </c>
      <c r="S3689" s="15">
        <f t="shared" si="234"/>
        <v>41926.585162037038</v>
      </c>
      <c r="T3689" s="15">
        <f t="shared" si="235"/>
        <v>41961</v>
      </c>
    </row>
    <row r="3690" spans="1:20" ht="48" x14ac:dyDescent="0.2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 s="17">
        <f t="shared" si="232"/>
        <v>154</v>
      </c>
      <c r="P3690">
        <f t="shared" si="233"/>
        <v>48.06</v>
      </c>
      <c r="Q3690" s="12" t="s">
        <v>8331</v>
      </c>
      <c r="R3690" t="s">
        <v>8349</v>
      </c>
      <c r="S3690" s="15">
        <f t="shared" si="234"/>
        <v>42020.806701388887</v>
      </c>
      <c r="T3690" s="15">
        <f t="shared" si="235"/>
        <v>42039.166666666672</v>
      </c>
    </row>
    <row r="3691" spans="1:20" ht="32" x14ac:dyDescent="0.2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 s="17">
        <f t="shared" si="232"/>
        <v>154</v>
      </c>
      <c r="P3691">
        <f t="shared" si="233"/>
        <v>84.87</v>
      </c>
      <c r="Q3691" s="12" t="s">
        <v>8315</v>
      </c>
      <c r="R3691" t="s">
        <v>8355</v>
      </c>
      <c r="S3691" s="15">
        <f t="shared" si="234"/>
        <v>41828.229490740741</v>
      </c>
      <c r="T3691" s="15">
        <f t="shared" si="235"/>
        <v>41860.083333333336</v>
      </c>
    </row>
    <row r="3692" spans="1:20" ht="48" x14ac:dyDescent="0.2">
      <c r="A3692">
        <v>3936</v>
      </c>
      <c r="B3692" s="3" t="s">
        <v>3933</v>
      </c>
      <c r="C3692" s="3" t="s">
        <v>8044</v>
      </c>
      <c r="D3692" s="6">
        <v>20000</v>
      </c>
      <c r="E3692" s="8">
        <v>0</v>
      </c>
      <c r="F3692" t="s">
        <v>8220</v>
      </c>
      <c r="G3692" t="s">
        <v>8223</v>
      </c>
      <c r="H3692" t="s">
        <v>8245</v>
      </c>
      <c r="I3692">
        <v>1480576720</v>
      </c>
      <c r="J3692">
        <v>1477981120</v>
      </c>
      <c r="K3692" t="b">
        <v>0</v>
      </c>
      <c r="L3692">
        <v>0</v>
      </c>
      <c r="M3692" t="b">
        <v>0</v>
      </c>
      <c r="N3692" t="s">
        <v>8269</v>
      </c>
      <c r="O3692" s="17">
        <f t="shared" si="232"/>
        <v>0</v>
      </c>
      <c r="P3692">
        <f t="shared" si="233"/>
        <v>0</v>
      </c>
      <c r="Q3692" s="12" t="s">
        <v>8315</v>
      </c>
      <c r="R3692" t="s">
        <v>8316</v>
      </c>
      <c r="S3692" s="15">
        <f t="shared" si="234"/>
        <v>42675.262962962966</v>
      </c>
      <c r="T3692" s="15">
        <f t="shared" si="235"/>
        <v>42705.304629629631</v>
      </c>
    </row>
    <row r="3693" spans="1:20" ht="48" x14ac:dyDescent="0.2">
      <c r="A3693">
        <v>4029</v>
      </c>
      <c r="B3693" s="3" t="s">
        <v>4025</v>
      </c>
      <c r="C3693" s="3" t="s">
        <v>8134</v>
      </c>
      <c r="D3693" s="6">
        <v>20000</v>
      </c>
      <c r="E3693" s="8">
        <v>0</v>
      </c>
      <c r="F3693" t="s">
        <v>8220</v>
      </c>
      <c r="G3693" t="s">
        <v>8223</v>
      </c>
      <c r="H3693" t="s">
        <v>8245</v>
      </c>
      <c r="I3693">
        <v>1450053370</v>
      </c>
      <c r="J3693">
        <v>1447461370</v>
      </c>
      <c r="K3693" t="b">
        <v>0</v>
      </c>
      <c r="L3693">
        <v>0</v>
      </c>
      <c r="M3693" t="b">
        <v>0</v>
      </c>
      <c r="N3693" t="s">
        <v>8269</v>
      </c>
      <c r="O3693" s="17">
        <f t="shared" si="232"/>
        <v>0</v>
      </c>
      <c r="P3693">
        <f t="shared" si="233"/>
        <v>0</v>
      </c>
      <c r="Q3693" s="12" t="s">
        <v>8315</v>
      </c>
      <c r="R3693" t="s">
        <v>8316</v>
      </c>
      <c r="S3693" s="15">
        <f t="shared" si="234"/>
        <v>42322.025115740747</v>
      </c>
      <c r="T3693" s="15">
        <f t="shared" si="235"/>
        <v>42352.025115740747</v>
      </c>
    </row>
    <row r="3694" spans="1:20" ht="48" x14ac:dyDescent="0.2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 s="17">
        <f t="shared" si="232"/>
        <v>155</v>
      </c>
      <c r="P3694">
        <f t="shared" si="233"/>
        <v>102.11</v>
      </c>
      <c r="Q3694" s="12" t="s">
        <v>8308</v>
      </c>
      <c r="R3694" t="s">
        <v>8309</v>
      </c>
      <c r="S3694" s="15">
        <f t="shared" si="234"/>
        <v>41828.515555555554</v>
      </c>
      <c r="T3694" s="15">
        <f t="shared" si="235"/>
        <v>41868.515555555554</v>
      </c>
    </row>
    <row r="3695" spans="1:20" ht="48" x14ac:dyDescent="0.2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 s="17">
        <f t="shared" si="232"/>
        <v>155</v>
      </c>
      <c r="P3695">
        <f t="shared" si="233"/>
        <v>96.71</v>
      </c>
      <c r="Q3695" s="12" t="s">
        <v>8308</v>
      </c>
      <c r="R3695" t="s">
        <v>8310</v>
      </c>
      <c r="S3695" s="15">
        <f t="shared" si="234"/>
        <v>41311.799513888887</v>
      </c>
      <c r="T3695" s="15">
        <f t="shared" si="235"/>
        <v>41336.799513888887</v>
      </c>
    </row>
    <row r="3696" spans="1:20" ht="48" x14ac:dyDescent="0.2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 s="17">
        <f t="shared" si="232"/>
        <v>155</v>
      </c>
      <c r="P3696">
        <f t="shared" si="233"/>
        <v>102.08</v>
      </c>
      <c r="Q3696" s="12" t="s">
        <v>8308</v>
      </c>
      <c r="R3696" t="s">
        <v>8310</v>
      </c>
      <c r="S3696" s="15">
        <f t="shared" si="234"/>
        <v>42125.333182870367</v>
      </c>
      <c r="T3696" s="15">
        <f t="shared" si="235"/>
        <v>42155.333182870367</v>
      </c>
    </row>
    <row r="3697" spans="1:20" ht="48" x14ac:dyDescent="0.2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 s="17">
        <f t="shared" si="232"/>
        <v>155</v>
      </c>
      <c r="P3697">
        <f t="shared" si="233"/>
        <v>46.67</v>
      </c>
      <c r="Q3697" s="12" t="s">
        <v>8323</v>
      </c>
      <c r="R3697" t="s">
        <v>8325</v>
      </c>
      <c r="S3697" s="15">
        <f t="shared" si="234"/>
        <v>42452.827743055561</v>
      </c>
      <c r="T3697" s="15">
        <f t="shared" si="235"/>
        <v>42485.207638888889</v>
      </c>
    </row>
    <row r="3698" spans="1:20" ht="48" x14ac:dyDescent="0.2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 s="17">
        <f t="shared" si="232"/>
        <v>155</v>
      </c>
      <c r="P3698">
        <f t="shared" si="233"/>
        <v>207.07</v>
      </c>
      <c r="Q3698" s="12" t="s">
        <v>8336</v>
      </c>
      <c r="R3698" t="s">
        <v>8337</v>
      </c>
      <c r="S3698" s="15">
        <f t="shared" si="234"/>
        <v>42423.709074074075</v>
      </c>
      <c r="T3698" s="15">
        <f t="shared" si="235"/>
        <v>42453.667407407411</v>
      </c>
    </row>
    <row r="3699" spans="1:20" ht="48" x14ac:dyDescent="0.2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 s="17">
        <f t="shared" si="232"/>
        <v>155</v>
      </c>
      <c r="P3699">
        <f t="shared" si="233"/>
        <v>82.96</v>
      </c>
      <c r="Q3699" s="12" t="s">
        <v>8323</v>
      </c>
      <c r="R3699" t="s">
        <v>8324</v>
      </c>
      <c r="S3699" s="15">
        <f t="shared" si="234"/>
        <v>41116.690104166664</v>
      </c>
      <c r="T3699" s="15">
        <f t="shared" si="235"/>
        <v>41151.690104166664</v>
      </c>
    </row>
    <row r="3700" spans="1:20" ht="48" x14ac:dyDescent="0.2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 s="17">
        <f t="shared" si="232"/>
        <v>155</v>
      </c>
      <c r="P3700">
        <f t="shared" si="233"/>
        <v>53.01</v>
      </c>
      <c r="Q3700" s="12" t="s">
        <v>8323</v>
      </c>
      <c r="R3700" t="s">
        <v>8324</v>
      </c>
      <c r="S3700" s="15">
        <f t="shared" si="234"/>
        <v>41786.555162037039</v>
      </c>
      <c r="T3700" s="15">
        <f t="shared" si="235"/>
        <v>41815.083333333336</v>
      </c>
    </row>
    <row r="3701" spans="1:20" ht="48" x14ac:dyDescent="0.2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 s="17">
        <f t="shared" si="232"/>
        <v>155</v>
      </c>
      <c r="P3701">
        <f t="shared" si="233"/>
        <v>112.02</v>
      </c>
      <c r="Q3701" s="12" t="s">
        <v>8323</v>
      </c>
      <c r="R3701" t="s">
        <v>8324</v>
      </c>
      <c r="S3701" s="15">
        <f t="shared" si="234"/>
        <v>41135.699687500004</v>
      </c>
      <c r="T3701" s="15">
        <f t="shared" si="235"/>
        <v>41163.699687500004</v>
      </c>
    </row>
    <row r="3702" spans="1:20" ht="32" x14ac:dyDescent="0.2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 s="17">
        <f t="shared" si="232"/>
        <v>155</v>
      </c>
      <c r="P3702">
        <f t="shared" si="233"/>
        <v>51.67</v>
      </c>
      <c r="Q3702" s="12" t="s">
        <v>8336</v>
      </c>
      <c r="R3702" t="s">
        <v>8337</v>
      </c>
      <c r="S3702" s="15">
        <f t="shared" si="234"/>
        <v>42209.567824074074</v>
      </c>
      <c r="T3702" s="15">
        <f t="shared" si="235"/>
        <v>42259.567824074074</v>
      </c>
    </row>
    <row r="3703" spans="1:20" ht="48" x14ac:dyDescent="0.2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 s="17">
        <f t="shared" si="232"/>
        <v>155</v>
      </c>
      <c r="P3703">
        <f t="shared" si="233"/>
        <v>69.27</v>
      </c>
      <c r="Q3703" s="12" t="s">
        <v>8334</v>
      </c>
      <c r="R3703" t="s">
        <v>8350</v>
      </c>
      <c r="S3703" s="15">
        <f t="shared" si="234"/>
        <v>42738.692233796297</v>
      </c>
      <c r="T3703" s="15">
        <f t="shared" si="235"/>
        <v>42768.692233796297</v>
      </c>
    </row>
    <row r="3704" spans="1:20" ht="48" x14ac:dyDescent="0.2">
      <c r="A3704">
        <v>4049</v>
      </c>
      <c r="B3704" s="3" t="s">
        <v>4045</v>
      </c>
      <c r="C3704" s="3" t="s">
        <v>8153</v>
      </c>
      <c r="D3704" s="6">
        <v>20000</v>
      </c>
      <c r="E3704" s="8">
        <v>16</v>
      </c>
      <c r="F3704" t="s">
        <v>8220</v>
      </c>
      <c r="G3704" t="s">
        <v>8223</v>
      </c>
      <c r="H3704" t="s">
        <v>8245</v>
      </c>
      <c r="I3704">
        <v>1436914815</v>
      </c>
      <c r="J3704">
        <v>1434322815</v>
      </c>
      <c r="K3704" t="b">
        <v>0</v>
      </c>
      <c r="L3704">
        <v>1</v>
      </c>
      <c r="M3704" t="b">
        <v>0</v>
      </c>
      <c r="N3704" t="s">
        <v>8269</v>
      </c>
      <c r="O3704" s="17">
        <f t="shared" si="232"/>
        <v>0</v>
      </c>
      <c r="P3704">
        <f t="shared" si="233"/>
        <v>16</v>
      </c>
      <c r="Q3704" s="12" t="s">
        <v>8315</v>
      </c>
      <c r="R3704" t="s">
        <v>8316</v>
      </c>
      <c r="S3704" s="15">
        <f t="shared" si="234"/>
        <v>42169.958506944444</v>
      </c>
      <c r="T3704" s="15">
        <f t="shared" si="235"/>
        <v>42199.958506944444</v>
      </c>
    </row>
    <row r="3705" spans="1:20" ht="48" x14ac:dyDescent="0.2">
      <c r="A3705">
        <v>4071</v>
      </c>
      <c r="B3705" s="3" t="s">
        <v>4067</v>
      </c>
      <c r="C3705" s="3" t="s">
        <v>8174</v>
      </c>
      <c r="D3705" s="6">
        <v>20000</v>
      </c>
      <c r="E3705" s="8">
        <v>0</v>
      </c>
      <c r="F3705" t="s">
        <v>8220</v>
      </c>
      <c r="G3705" t="s">
        <v>8237</v>
      </c>
      <c r="H3705" t="s">
        <v>8255</v>
      </c>
      <c r="I3705">
        <v>1482779931</v>
      </c>
      <c r="J3705">
        <v>1480187931</v>
      </c>
      <c r="K3705" t="b">
        <v>0</v>
      </c>
      <c r="L3705">
        <v>0</v>
      </c>
      <c r="M3705" t="b">
        <v>0</v>
      </c>
      <c r="N3705" t="s">
        <v>8269</v>
      </c>
      <c r="O3705" s="17">
        <f t="shared" si="232"/>
        <v>0</v>
      </c>
      <c r="P3705">
        <f t="shared" si="233"/>
        <v>0</v>
      </c>
      <c r="Q3705" s="12" t="s">
        <v>8315</v>
      </c>
      <c r="R3705" t="s">
        <v>8316</v>
      </c>
      <c r="S3705" s="15">
        <f t="shared" si="234"/>
        <v>42700.804756944446</v>
      </c>
      <c r="T3705" s="15">
        <f t="shared" si="235"/>
        <v>42730.804756944446</v>
      </c>
    </row>
    <row r="3706" spans="1:20" ht="48" x14ac:dyDescent="0.2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 s="17">
        <f t="shared" si="232"/>
        <v>156</v>
      </c>
      <c r="P3706">
        <f t="shared" si="233"/>
        <v>55.22</v>
      </c>
      <c r="Q3706" s="12" t="s">
        <v>8308</v>
      </c>
      <c r="R3706" t="s">
        <v>8313</v>
      </c>
      <c r="S3706" s="15">
        <f t="shared" si="234"/>
        <v>40969.912372685183</v>
      </c>
      <c r="T3706" s="15">
        <f t="shared" si="235"/>
        <v>41004.290972222225</v>
      </c>
    </row>
    <row r="3707" spans="1:20" ht="48" x14ac:dyDescent="0.2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 s="17">
        <f t="shared" si="232"/>
        <v>156</v>
      </c>
      <c r="P3707">
        <f t="shared" si="233"/>
        <v>54.75</v>
      </c>
      <c r="Q3707" s="12" t="s">
        <v>8308</v>
      </c>
      <c r="R3707" t="s">
        <v>8313</v>
      </c>
      <c r="S3707" s="15">
        <f t="shared" si="234"/>
        <v>41744.590682870366</v>
      </c>
      <c r="T3707" s="15">
        <f t="shared" si="235"/>
        <v>41789.590682870366</v>
      </c>
    </row>
    <row r="3708" spans="1:20" ht="48" x14ac:dyDescent="0.2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 s="17">
        <f t="shared" si="232"/>
        <v>156</v>
      </c>
      <c r="P3708">
        <f t="shared" si="233"/>
        <v>36.53</v>
      </c>
      <c r="Q3708" s="12" t="s">
        <v>8320</v>
      </c>
      <c r="R3708" t="s">
        <v>8321</v>
      </c>
      <c r="S3708" s="15">
        <f t="shared" si="234"/>
        <v>41247.020243055551</v>
      </c>
      <c r="T3708" s="15">
        <f t="shared" si="235"/>
        <v>41288.888888888891</v>
      </c>
    </row>
    <row r="3709" spans="1:20" ht="48" x14ac:dyDescent="0.2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 s="17">
        <f t="shared" si="232"/>
        <v>156</v>
      </c>
      <c r="P3709">
        <f t="shared" si="233"/>
        <v>28.68</v>
      </c>
      <c r="Q3709" s="12" t="s">
        <v>8323</v>
      </c>
      <c r="R3709" t="s">
        <v>8324</v>
      </c>
      <c r="S3709" s="15">
        <f t="shared" si="234"/>
        <v>41120.882881944446</v>
      </c>
      <c r="T3709" s="15">
        <f t="shared" si="235"/>
        <v>41128.709027777775</v>
      </c>
    </row>
    <row r="3710" spans="1:20" ht="48" x14ac:dyDescent="0.2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 s="17">
        <f t="shared" si="232"/>
        <v>156</v>
      </c>
      <c r="P3710">
        <f t="shared" si="233"/>
        <v>117.23</v>
      </c>
      <c r="Q3710" s="12" t="s">
        <v>8323</v>
      </c>
      <c r="R3710" t="s">
        <v>8324</v>
      </c>
      <c r="S3710" s="15">
        <f t="shared" si="234"/>
        <v>41164.859502314815</v>
      </c>
      <c r="T3710" s="15">
        <f t="shared" si="235"/>
        <v>41194.859502314815</v>
      </c>
    </row>
    <row r="3711" spans="1:20" ht="32" x14ac:dyDescent="0.2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 s="17">
        <f t="shared" si="232"/>
        <v>156</v>
      </c>
      <c r="P3711">
        <f t="shared" si="233"/>
        <v>26.06</v>
      </c>
      <c r="Q3711" s="12" t="s">
        <v>8323</v>
      </c>
      <c r="R3711" t="s">
        <v>8328</v>
      </c>
      <c r="S3711" s="15">
        <f t="shared" si="234"/>
        <v>40958.717268518521</v>
      </c>
      <c r="T3711" s="15">
        <f t="shared" si="235"/>
        <v>40981.290972222225</v>
      </c>
    </row>
    <row r="3712" spans="1:20" ht="48" x14ac:dyDescent="0.2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17">
        <f t="shared" si="232"/>
        <v>156</v>
      </c>
      <c r="P3712">
        <f t="shared" si="233"/>
        <v>54.15</v>
      </c>
      <c r="Q3712" s="12" t="s">
        <v>8323</v>
      </c>
      <c r="R3712" t="s">
        <v>8352</v>
      </c>
      <c r="S3712" s="15">
        <f t="shared" si="234"/>
        <v>41930.975601851853</v>
      </c>
      <c r="T3712" s="15">
        <f t="shared" si="235"/>
        <v>41961.017268518524</v>
      </c>
    </row>
    <row r="3713" spans="1:20" ht="48" x14ac:dyDescent="0.2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 s="17">
        <f t="shared" si="232"/>
        <v>156</v>
      </c>
      <c r="P3713">
        <f t="shared" si="233"/>
        <v>30.08</v>
      </c>
      <c r="Q3713" s="12" t="s">
        <v>8323</v>
      </c>
      <c r="R3713" t="s">
        <v>8352</v>
      </c>
      <c r="S3713" s="15">
        <f t="shared" si="234"/>
        <v>40514.107615740737</v>
      </c>
      <c r="T3713" s="15">
        <f t="shared" si="235"/>
        <v>40545.125</v>
      </c>
    </row>
    <row r="3714" spans="1:20" ht="48" x14ac:dyDescent="0.2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 s="17">
        <f t="shared" si="232"/>
        <v>156</v>
      </c>
      <c r="P3714">
        <f t="shared" si="233"/>
        <v>38.880000000000003</v>
      </c>
      <c r="Q3714" s="12" t="s">
        <v>8323</v>
      </c>
      <c r="R3714" t="s">
        <v>8352</v>
      </c>
      <c r="S3714" s="15">
        <f t="shared" si="234"/>
        <v>41113.199155092596</v>
      </c>
      <c r="T3714" s="15">
        <f t="shared" si="235"/>
        <v>41173.199155092596</v>
      </c>
    </row>
    <row r="3715" spans="1:20" ht="48" x14ac:dyDescent="0.2">
      <c r="A3715">
        <v>2869</v>
      </c>
      <c r="B3715" s="3" t="s">
        <v>2869</v>
      </c>
      <c r="C3715" s="3" t="s">
        <v>6979</v>
      </c>
      <c r="D3715" s="6">
        <v>20000</v>
      </c>
      <c r="E3715" s="8">
        <v>177</v>
      </c>
      <c r="F3715" t="s">
        <v>8220</v>
      </c>
      <c r="G3715" t="s">
        <v>8223</v>
      </c>
      <c r="H3715" t="s">
        <v>8245</v>
      </c>
      <c r="I3715">
        <v>1468937681</v>
      </c>
      <c r="J3715">
        <v>1466345681</v>
      </c>
      <c r="K3715" t="b">
        <v>0</v>
      </c>
      <c r="L3715">
        <v>5</v>
      </c>
      <c r="M3715" t="b">
        <v>0</v>
      </c>
      <c r="N3715" t="s">
        <v>8269</v>
      </c>
      <c r="O3715" s="17">
        <f t="shared" si="232"/>
        <v>1</v>
      </c>
      <c r="P3715">
        <f t="shared" si="233"/>
        <v>35.4</v>
      </c>
      <c r="Q3715" s="12" t="s">
        <v>8315</v>
      </c>
      <c r="R3715" t="s">
        <v>8316</v>
      </c>
      <c r="S3715" s="15">
        <f t="shared" si="234"/>
        <v>42540.593530092592</v>
      </c>
      <c r="T3715" s="15">
        <f t="shared" si="235"/>
        <v>42570.593530092592</v>
      </c>
    </row>
    <row r="3716" spans="1:20" ht="48" x14ac:dyDescent="0.2">
      <c r="A3716">
        <v>3929</v>
      </c>
      <c r="B3716" s="3" t="s">
        <v>3926</v>
      </c>
      <c r="C3716" s="3" t="s">
        <v>8037</v>
      </c>
      <c r="D3716" s="6">
        <v>20000</v>
      </c>
      <c r="E3716" s="8">
        <v>453</v>
      </c>
      <c r="F3716" t="s">
        <v>8220</v>
      </c>
      <c r="G3716" t="s">
        <v>8223</v>
      </c>
      <c r="H3716" t="s">
        <v>8245</v>
      </c>
      <c r="I3716">
        <v>1474228265</v>
      </c>
      <c r="J3716">
        <v>1471636265</v>
      </c>
      <c r="K3716" t="b">
        <v>0</v>
      </c>
      <c r="L3716">
        <v>14</v>
      </c>
      <c r="M3716" t="b">
        <v>0</v>
      </c>
      <c r="N3716" t="s">
        <v>8269</v>
      </c>
      <c r="O3716" s="17">
        <f t="shared" si="232"/>
        <v>2</v>
      </c>
      <c r="P3716">
        <f t="shared" si="233"/>
        <v>32.36</v>
      </c>
      <c r="Q3716" s="12" t="s">
        <v>8315</v>
      </c>
      <c r="R3716" t="s">
        <v>8316</v>
      </c>
      <c r="S3716" s="15">
        <f t="shared" si="234"/>
        <v>42601.827141203699</v>
      </c>
      <c r="T3716" s="15">
        <f t="shared" si="235"/>
        <v>42631.827141203699</v>
      </c>
    </row>
    <row r="3717" spans="1:20" ht="48" x14ac:dyDescent="0.2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 s="17">
        <f t="shared" si="232"/>
        <v>157</v>
      </c>
      <c r="P3717">
        <f t="shared" si="233"/>
        <v>87.69</v>
      </c>
      <c r="Q3717" s="12" t="s">
        <v>8308</v>
      </c>
      <c r="R3717" t="s">
        <v>8313</v>
      </c>
      <c r="S3717" s="15">
        <f t="shared" si="234"/>
        <v>42759.244166666671</v>
      </c>
      <c r="T3717" s="15">
        <f t="shared" si="235"/>
        <v>42793.084027777775</v>
      </c>
    </row>
    <row r="3718" spans="1:20" ht="48" x14ac:dyDescent="0.2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 s="17">
        <f t="shared" si="232"/>
        <v>157</v>
      </c>
      <c r="P3718">
        <f t="shared" si="233"/>
        <v>849.67</v>
      </c>
      <c r="Q3718" s="12" t="s">
        <v>8336</v>
      </c>
      <c r="R3718" t="s">
        <v>8337</v>
      </c>
      <c r="S3718" s="15">
        <f t="shared" si="234"/>
        <v>42415.253437499996</v>
      </c>
      <c r="T3718" s="15">
        <f t="shared" si="235"/>
        <v>42445.211770833332</v>
      </c>
    </row>
    <row r="3719" spans="1:20" ht="48" x14ac:dyDescent="0.2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 s="17">
        <f t="shared" si="232"/>
        <v>157</v>
      </c>
      <c r="P3719">
        <f t="shared" si="233"/>
        <v>36.97</v>
      </c>
      <c r="Q3719" s="12" t="s">
        <v>8317</v>
      </c>
      <c r="R3719" t="s">
        <v>8347</v>
      </c>
      <c r="S3719" s="15">
        <f t="shared" si="234"/>
        <v>41871.845601851855</v>
      </c>
      <c r="T3719" s="15">
        <f t="shared" si="235"/>
        <v>41913</v>
      </c>
    </row>
    <row r="3720" spans="1:20" ht="48" x14ac:dyDescent="0.2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 s="17">
        <f t="shared" si="232"/>
        <v>157</v>
      </c>
      <c r="P3720">
        <f t="shared" si="233"/>
        <v>67.97</v>
      </c>
      <c r="Q3720" s="12" t="s">
        <v>8331</v>
      </c>
      <c r="R3720" t="s">
        <v>8349</v>
      </c>
      <c r="S3720" s="15">
        <f t="shared" si="234"/>
        <v>41561.807349537034</v>
      </c>
      <c r="T3720" s="15">
        <f t="shared" si="235"/>
        <v>41591.849016203705</v>
      </c>
    </row>
    <row r="3721" spans="1:20" ht="48" x14ac:dyDescent="0.2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 s="17">
        <f t="shared" si="232"/>
        <v>157</v>
      </c>
      <c r="P3721">
        <f t="shared" si="233"/>
        <v>37.67</v>
      </c>
      <c r="Q3721" s="12" t="s">
        <v>8323</v>
      </c>
      <c r="R3721" t="s">
        <v>8327</v>
      </c>
      <c r="S3721" s="15">
        <f t="shared" si="234"/>
        <v>41037.551585648151</v>
      </c>
      <c r="T3721" s="15">
        <f t="shared" si="235"/>
        <v>41067.551585648151</v>
      </c>
    </row>
    <row r="3722" spans="1:20" ht="48" x14ac:dyDescent="0.2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 s="17">
        <f t="shared" si="232"/>
        <v>157</v>
      </c>
      <c r="P3722">
        <f t="shared" si="233"/>
        <v>146.69</v>
      </c>
      <c r="Q3722" s="12" t="s">
        <v>8315</v>
      </c>
      <c r="R3722" t="s">
        <v>8355</v>
      </c>
      <c r="S3722" s="15">
        <f t="shared" si="234"/>
        <v>42146.836215277777</v>
      </c>
      <c r="T3722" s="15">
        <f t="shared" si="235"/>
        <v>42176.836215277777</v>
      </c>
    </row>
    <row r="3723" spans="1:20" ht="48" x14ac:dyDescent="0.2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17">
        <f t="shared" si="232"/>
        <v>158</v>
      </c>
      <c r="P3723">
        <f t="shared" si="233"/>
        <v>68.349999999999994</v>
      </c>
      <c r="Q3723" s="12" t="s">
        <v>8320</v>
      </c>
      <c r="R3723" t="s">
        <v>8321</v>
      </c>
      <c r="S3723" s="15">
        <f t="shared" si="234"/>
        <v>41829.502650462964</v>
      </c>
      <c r="T3723" s="15">
        <f t="shared" si="235"/>
        <v>41862.502650462964</v>
      </c>
    </row>
    <row r="3724" spans="1:20" ht="48" x14ac:dyDescent="0.2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17">
        <f t="shared" si="232"/>
        <v>158</v>
      </c>
      <c r="P3724">
        <f t="shared" si="233"/>
        <v>38.99</v>
      </c>
      <c r="Q3724" s="12" t="s">
        <v>8317</v>
      </c>
      <c r="R3724" t="s">
        <v>8353</v>
      </c>
      <c r="S3724" s="15">
        <f t="shared" si="234"/>
        <v>42524.105462962965</v>
      </c>
      <c r="T3724" s="15">
        <f t="shared" si="235"/>
        <v>42551.416666666672</v>
      </c>
    </row>
    <row r="3725" spans="1:20" ht="48" x14ac:dyDescent="0.2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17">
        <f t="shared" si="232"/>
        <v>158</v>
      </c>
      <c r="P3725">
        <f t="shared" si="233"/>
        <v>158</v>
      </c>
      <c r="Q3725" s="12" t="s">
        <v>8315</v>
      </c>
      <c r="R3725" t="s">
        <v>8355</v>
      </c>
      <c r="S3725" s="15">
        <f t="shared" si="234"/>
        <v>41996.832395833335</v>
      </c>
      <c r="T3725" s="15">
        <f t="shared" si="235"/>
        <v>42056.832395833335</v>
      </c>
    </row>
    <row r="3726" spans="1:20" ht="48" x14ac:dyDescent="0.2">
      <c r="A3726">
        <v>4062</v>
      </c>
      <c r="B3726" s="3" t="s">
        <v>4058</v>
      </c>
      <c r="C3726" s="3" t="s">
        <v>8166</v>
      </c>
      <c r="D3726" s="6">
        <v>20000</v>
      </c>
      <c r="E3726" s="8">
        <v>490</v>
      </c>
      <c r="F3726" t="s">
        <v>8220</v>
      </c>
      <c r="G3726" t="s">
        <v>8223</v>
      </c>
      <c r="H3726" t="s">
        <v>8245</v>
      </c>
      <c r="I3726">
        <v>1467481468</v>
      </c>
      <c r="J3726">
        <v>1464889468</v>
      </c>
      <c r="K3726" t="b">
        <v>0</v>
      </c>
      <c r="L3726">
        <v>3</v>
      </c>
      <c r="M3726" t="b">
        <v>0</v>
      </c>
      <c r="N3726" t="s">
        <v>8269</v>
      </c>
      <c r="O3726" s="17">
        <f t="shared" si="232"/>
        <v>2</v>
      </c>
      <c r="P3726">
        <f t="shared" si="233"/>
        <v>163.33000000000001</v>
      </c>
      <c r="Q3726" s="12" t="s">
        <v>8315</v>
      </c>
      <c r="R3726" t="s">
        <v>8316</v>
      </c>
      <c r="S3726" s="15">
        <f t="shared" si="234"/>
        <v>42523.739212962959</v>
      </c>
      <c r="T3726" s="15">
        <f t="shared" si="235"/>
        <v>42553.739212962959</v>
      </c>
    </row>
    <row r="3727" spans="1:20" ht="32" x14ac:dyDescent="0.2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17">
        <f t="shared" si="232"/>
        <v>159</v>
      </c>
      <c r="P3727">
        <f t="shared" si="233"/>
        <v>102.86</v>
      </c>
      <c r="Q3727" s="12" t="s">
        <v>8336</v>
      </c>
      <c r="R3727" t="s">
        <v>8337</v>
      </c>
      <c r="S3727" s="15">
        <f t="shared" si="234"/>
        <v>42633.461956018517</v>
      </c>
      <c r="T3727" s="15">
        <f t="shared" si="235"/>
        <v>42663.461956018517</v>
      </c>
    </row>
    <row r="3728" spans="1:20" ht="48" x14ac:dyDescent="0.2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17">
        <f t="shared" si="232"/>
        <v>159</v>
      </c>
      <c r="P3728">
        <f t="shared" si="233"/>
        <v>77.33</v>
      </c>
      <c r="Q3728" s="12" t="s">
        <v>8317</v>
      </c>
      <c r="R3728" t="s">
        <v>8354</v>
      </c>
      <c r="S3728" s="15">
        <f t="shared" si="234"/>
        <v>42235.764340277776</v>
      </c>
      <c r="T3728" s="15">
        <f t="shared" si="235"/>
        <v>42272.875</v>
      </c>
    </row>
    <row r="3729" spans="1:20" ht="32" x14ac:dyDescent="0.2">
      <c r="A3729">
        <v>3728</v>
      </c>
      <c r="B3729" s="3" t="s">
        <v>3725</v>
      </c>
      <c r="C3729" s="3" t="s">
        <v>7838</v>
      </c>
      <c r="D3729" s="6">
        <v>20000</v>
      </c>
      <c r="E3729" s="8">
        <v>1862</v>
      </c>
      <c r="F3729" t="s">
        <v>8220</v>
      </c>
      <c r="G3729" t="s">
        <v>8223</v>
      </c>
      <c r="H3729" t="s">
        <v>8245</v>
      </c>
      <c r="I3729">
        <v>1439957176</v>
      </c>
      <c r="J3729">
        <v>1437365176</v>
      </c>
      <c r="K3729" t="b">
        <v>0</v>
      </c>
      <c r="L3729">
        <v>31</v>
      </c>
      <c r="M3729" t="b">
        <v>0</v>
      </c>
      <c r="N3729" t="s">
        <v>8269</v>
      </c>
      <c r="O3729" s="17">
        <f t="shared" si="232"/>
        <v>9</v>
      </c>
      <c r="P3729">
        <f t="shared" si="233"/>
        <v>60.06</v>
      </c>
      <c r="Q3729" s="12" t="s">
        <v>8315</v>
      </c>
      <c r="R3729" t="s">
        <v>8316</v>
      </c>
      <c r="S3729" s="15">
        <f t="shared" si="234"/>
        <v>42205.171018518522</v>
      </c>
      <c r="T3729" s="15">
        <f t="shared" si="235"/>
        <v>42235.171018518522</v>
      </c>
    </row>
    <row r="3730" spans="1:20" ht="32" x14ac:dyDescent="0.2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 s="17">
        <f t="shared" si="232"/>
        <v>160</v>
      </c>
      <c r="P3730">
        <f t="shared" si="233"/>
        <v>109.78</v>
      </c>
      <c r="Q3730" s="12" t="s">
        <v>8308</v>
      </c>
      <c r="R3730" t="s">
        <v>8309</v>
      </c>
      <c r="S3730" s="15">
        <f t="shared" si="234"/>
        <v>42508.677187499998</v>
      </c>
      <c r="T3730" s="15">
        <f t="shared" si="235"/>
        <v>42544.852083333331</v>
      </c>
    </row>
    <row r="3731" spans="1:20" ht="48" x14ac:dyDescent="0.2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 s="17">
        <f t="shared" si="232"/>
        <v>160</v>
      </c>
      <c r="P3731">
        <f t="shared" si="233"/>
        <v>4.92</v>
      </c>
      <c r="Q3731" s="12" t="s">
        <v>8320</v>
      </c>
      <c r="R3731" t="s">
        <v>8321</v>
      </c>
      <c r="S3731" s="15">
        <f t="shared" si="234"/>
        <v>41486.424317129626</v>
      </c>
      <c r="T3731" s="15">
        <f t="shared" si="235"/>
        <v>41546.424317129626</v>
      </c>
    </row>
    <row r="3732" spans="1:20" ht="32" x14ac:dyDescent="0.2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 s="17">
        <f t="shared" si="232"/>
        <v>160</v>
      </c>
      <c r="P3732">
        <f t="shared" si="233"/>
        <v>25</v>
      </c>
      <c r="Q3732" s="12" t="s">
        <v>8323</v>
      </c>
      <c r="R3732" t="s">
        <v>8324</v>
      </c>
      <c r="S3732" s="15">
        <f t="shared" si="234"/>
        <v>41080.960243055553</v>
      </c>
      <c r="T3732" s="15">
        <f t="shared" si="235"/>
        <v>41110.960243055553</v>
      </c>
    </row>
    <row r="3733" spans="1:20" ht="32" x14ac:dyDescent="0.2">
      <c r="A3733">
        <v>3219</v>
      </c>
      <c r="B3733" s="3" t="s">
        <v>3219</v>
      </c>
      <c r="C3733" s="3" t="s">
        <v>7329</v>
      </c>
      <c r="D3733" s="6">
        <v>20000</v>
      </c>
      <c r="E3733" s="8">
        <v>20022</v>
      </c>
      <c r="F3733" t="s">
        <v>8218</v>
      </c>
      <c r="G3733" t="s">
        <v>8223</v>
      </c>
      <c r="H3733" t="s">
        <v>8245</v>
      </c>
      <c r="I3733">
        <v>1427063747</v>
      </c>
      <c r="J3733">
        <v>1424043347</v>
      </c>
      <c r="K3733" t="b">
        <v>1</v>
      </c>
      <c r="L3733">
        <v>119</v>
      </c>
      <c r="M3733" t="b">
        <v>1</v>
      </c>
      <c r="N3733" t="s">
        <v>8269</v>
      </c>
      <c r="O3733" s="17">
        <f t="shared" si="232"/>
        <v>100</v>
      </c>
      <c r="P3733">
        <f t="shared" si="233"/>
        <v>168.25</v>
      </c>
      <c r="Q3733" s="12" t="s">
        <v>8315</v>
      </c>
      <c r="R3733" t="s">
        <v>8316</v>
      </c>
      <c r="S3733" s="15">
        <f t="shared" si="234"/>
        <v>42050.983182870375</v>
      </c>
      <c r="T3733" s="15">
        <f t="shared" si="235"/>
        <v>42085.941516203704</v>
      </c>
    </row>
    <row r="3734" spans="1:20" ht="48" x14ac:dyDescent="0.2">
      <c r="A3734">
        <v>3236</v>
      </c>
      <c r="B3734" s="3" t="s">
        <v>3236</v>
      </c>
      <c r="C3734" s="3" t="s">
        <v>7346</v>
      </c>
      <c r="D3734" s="6">
        <v>20000</v>
      </c>
      <c r="E3734" s="8">
        <v>20120</v>
      </c>
      <c r="F3734" t="s">
        <v>8218</v>
      </c>
      <c r="G3734" t="s">
        <v>8223</v>
      </c>
      <c r="H3734" t="s">
        <v>8245</v>
      </c>
      <c r="I3734">
        <v>1482962433</v>
      </c>
      <c r="J3734">
        <v>1480370433</v>
      </c>
      <c r="K3734" t="b">
        <v>0</v>
      </c>
      <c r="L3734">
        <v>110</v>
      </c>
      <c r="M3734" t="b">
        <v>1</v>
      </c>
      <c r="N3734" t="s">
        <v>8269</v>
      </c>
      <c r="O3734" s="17">
        <f t="shared" ref="O3734:O3797" si="236">ROUND(E3734/D3734*100,0)</f>
        <v>101</v>
      </c>
      <c r="P3734">
        <f t="shared" ref="P3734:P3797" si="237">IFERROR(ROUND(E3734/L3734, 2), 0)</f>
        <v>182.91</v>
      </c>
      <c r="Q3734" s="12" t="s">
        <v>8315</v>
      </c>
      <c r="R3734" t="s">
        <v>8316</v>
      </c>
      <c r="S3734" s="15">
        <f t="shared" ref="S3734:S3797" si="238">(((J3734/60/60/24)+DATE(1970,1,1)))</f>
        <v>42702.917048611111</v>
      </c>
      <c r="T3734" s="15">
        <f t="shared" ref="T3734:T3797" si="239">(((I3734/60/60/24)+DATE(1970,1,1)))</f>
        <v>42732.917048611111</v>
      </c>
    </row>
    <row r="3735" spans="1:20" ht="48" x14ac:dyDescent="0.2">
      <c r="A3735">
        <v>3253</v>
      </c>
      <c r="B3735" s="3" t="s">
        <v>3253</v>
      </c>
      <c r="C3735" s="3" t="s">
        <v>7363</v>
      </c>
      <c r="D3735" s="6">
        <v>20000</v>
      </c>
      <c r="E3735" s="8">
        <v>20365</v>
      </c>
      <c r="F3735" t="s">
        <v>8218</v>
      </c>
      <c r="G3735" t="s">
        <v>8223</v>
      </c>
      <c r="H3735" t="s">
        <v>8245</v>
      </c>
      <c r="I3735">
        <v>1473306300</v>
      </c>
      <c r="J3735">
        <v>1471701028</v>
      </c>
      <c r="K3735" t="b">
        <v>1</v>
      </c>
      <c r="L3735">
        <v>115</v>
      </c>
      <c r="M3735" t="b">
        <v>1</v>
      </c>
      <c r="N3735" t="s">
        <v>8269</v>
      </c>
      <c r="O3735" s="17">
        <f t="shared" si="236"/>
        <v>102</v>
      </c>
      <c r="P3735">
        <f t="shared" si="237"/>
        <v>177.09</v>
      </c>
      <c r="Q3735" s="12" t="s">
        <v>8315</v>
      </c>
      <c r="R3735" t="s">
        <v>8316</v>
      </c>
      <c r="S3735" s="15">
        <f t="shared" si="238"/>
        <v>42602.576712962968</v>
      </c>
      <c r="T3735" s="15">
        <f t="shared" si="239"/>
        <v>42621.15625</v>
      </c>
    </row>
    <row r="3736" spans="1:20" ht="48" x14ac:dyDescent="0.2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 s="17">
        <f t="shared" si="236"/>
        <v>161</v>
      </c>
      <c r="P3736">
        <f t="shared" si="237"/>
        <v>37.78</v>
      </c>
      <c r="Q3736" s="12" t="s">
        <v>8336</v>
      </c>
      <c r="R3736" t="s">
        <v>8337</v>
      </c>
      <c r="S3736" s="15">
        <f t="shared" si="238"/>
        <v>42711.700694444444</v>
      </c>
      <c r="T3736" s="15">
        <f t="shared" si="239"/>
        <v>42732.700694444444</v>
      </c>
    </row>
    <row r="3737" spans="1:20" ht="48" x14ac:dyDescent="0.2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17">
        <f t="shared" si="236"/>
        <v>161</v>
      </c>
      <c r="P3737">
        <f t="shared" si="237"/>
        <v>41.04</v>
      </c>
      <c r="Q3737" s="12" t="s">
        <v>8323</v>
      </c>
      <c r="R3737" t="s">
        <v>8344</v>
      </c>
      <c r="S3737" s="15">
        <f t="shared" si="238"/>
        <v>41331.253159722226</v>
      </c>
      <c r="T3737" s="15">
        <f t="shared" si="239"/>
        <v>41361.211493055554</v>
      </c>
    </row>
    <row r="3738" spans="1:20" ht="48" x14ac:dyDescent="0.2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 s="17">
        <f t="shared" si="236"/>
        <v>161</v>
      </c>
      <c r="P3738">
        <f t="shared" si="237"/>
        <v>457.39</v>
      </c>
      <c r="Q3738" s="12" t="s">
        <v>8317</v>
      </c>
      <c r="R3738" t="s">
        <v>8347</v>
      </c>
      <c r="S3738" s="15">
        <f t="shared" si="238"/>
        <v>42136.420752314814</v>
      </c>
      <c r="T3738" s="15">
        <f t="shared" si="239"/>
        <v>42166.420752314814</v>
      </c>
    </row>
    <row r="3739" spans="1:20" ht="32" x14ac:dyDescent="0.2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17">
        <f t="shared" si="236"/>
        <v>161</v>
      </c>
      <c r="P3739">
        <f t="shared" si="237"/>
        <v>76.86</v>
      </c>
      <c r="Q3739" s="12" t="s">
        <v>8323</v>
      </c>
      <c r="R3739" t="s">
        <v>8324</v>
      </c>
      <c r="S3739" s="15">
        <f t="shared" si="238"/>
        <v>42075.171203703707</v>
      </c>
      <c r="T3739" s="15">
        <f t="shared" si="239"/>
        <v>42105.171203703707</v>
      </c>
    </row>
    <row r="3740" spans="1:20" ht="48" x14ac:dyDescent="0.2">
      <c r="A3740">
        <v>3229</v>
      </c>
      <c r="B3740" s="3" t="s">
        <v>3229</v>
      </c>
      <c r="C3740" s="3" t="s">
        <v>7339</v>
      </c>
      <c r="D3740" s="6">
        <v>20000</v>
      </c>
      <c r="E3740" s="8">
        <v>21573</v>
      </c>
      <c r="F3740" t="s">
        <v>8218</v>
      </c>
      <c r="G3740" t="s">
        <v>8223</v>
      </c>
      <c r="H3740" t="s">
        <v>8245</v>
      </c>
      <c r="I3740">
        <v>1416470398</v>
      </c>
      <c r="J3740">
        <v>1413874798</v>
      </c>
      <c r="K3740" t="b">
        <v>1</v>
      </c>
      <c r="L3740">
        <v>202</v>
      </c>
      <c r="M3740" t="b">
        <v>1</v>
      </c>
      <c r="N3740" t="s">
        <v>8269</v>
      </c>
      <c r="O3740" s="17">
        <f t="shared" si="236"/>
        <v>108</v>
      </c>
      <c r="P3740">
        <f t="shared" si="237"/>
        <v>106.8</v>
      </c>
      <c r="Q3740" s="12" t="s">
        <v>8315</v>
      </c>
      <c r="R3740" t="s">
        <v>8316</v>
      </c>
      <c r="S3740" s="15">
        <f t="shared" si="238"/>
        <v>41933.291643518518</v>
      </c>
      <c r="T3740" s="15">
        <f t="shared" si="239"/>
        <v>41963.333310185189</v>
      </c>
    </row>
    <row r="3741" spans="1:20" ht="48" x14ac:dyDescent="0.2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17">
        <f t="shared" si="236"/>
        <v>162</v>
      </c>
      <c r="P3741">
        <f t="shared" si="237"/>
        <v>62.52</v>
      </c>
      <c r="Q3741" s="12" t="s">
        <v>8323</v>
      </c>
      <c r="R3741" t="s">
        <v>8324</v>
      </c>
      <c r="S3741" s="15">
        <f t="shared" si="238"/>
        <v>41458.867905092593</v>
      </c>
      <c r="T3741" s="15">
        <f t="shared" si="239"/>
        <v>41493.867905092593</v>
      </c>
    </row>
    <row r="3742" spans="1:20" ht="48" x14ac:dyDescent="0.2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17">
        <f t="shared" si="236"/>
        <v>162</v>
      </c>
      <c r="P3742">
        <f t="shared" si="237"/>
        <v>39.51</v>
      </c>
      <c r="Q3742" s="12" t="s">
        <v>8336</v>
      </c>
      <c r="R3742" t="s">
        <v>8337</v>
      </c>
      <c r="S3742" s="15">
        <f t="shared" si="238"/>
        <v>41948.56658564815</v>
      </c>
      <c r="T3742" s="15">
        <f t="shared" si="239"/>
        <v>41979.25</v>
      </c>
    </row>
    <row r="3743" spans="1:20" ht="48" x14ac:dyDescent="0.2">
      <c r="A3743">
        <v>1297</v>
      </c>
      <c r="B3743" s="3" t="s">
        <v>1298</v>
      </c>
      <c r="C3743" s="3" t="s">
        <v>5407</v>
      </c>
      <c r="D3743" s="6">
        <v>20000</v>
      </c>
      <c r="E3743" s="8">
        <v>21905</v>
      </c>
      <c r="F3743" t="s">
        <v>8218</v>
      </c>
      <c r="G3743" t="s">
        <v>8223</v>
      </c>
      <c r="H3743" t="s">
        <v>8245</v>
      </c>
      <c r="I3743">
        <v>1462125358</v>
      </c>
      <c r="J3743">
        <v>1459533358</v>
      </c>
      <c r="K3743" t="b">
        <v>0</v>
      </c>
      <c r="L3743">
        <v>238</v>
      </c>
      <c r="M3743" t="b">
        <v>1</v>
      </c>
      <c r="N3743" t="s">
        <v>8269</v>
      </c>
      <c r="O3743" s="17">
        <f t="shared" si="236"/>
        <v>110</v>
      </c>
      <c r="P3743">
        <f t="shared" si="237"/>
        <v>92.04</v>
      </c>
      <c r="Q3743" s="12" t="s">
        <v>8315</v>
      </c>
      <c r="R3743" t="s">
        <v>8316</v>
      </c>
      <c r="S3743" s="15">
        <f t="shared" si="238"/>
        <v>42461.747199074074</v>
      </c>
      <c r="T3743" s="15">
        <f t="shared" si="239"/>
        <v>42491.747199074074</v>
      </c>
    </row>
    <row r="3744" spans="1:20" ht="16" x14ac:dyDescent="0.2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17">
        <f t="shared" si="236"/>
        <v>163</v>
      </c>
      <c r="P3744">
        <f t="shared" si="237"/>
        <v>34.869999999999997</v>
      </c>
      <c r="Q3744" s="12" t="s">
        <v>8320</v>
      </c>
      <c r="R3744" t="s">
        <v>8340</v>
      </c>
      <c r="S3744" s="15">
        <f t="shared" si="238"/>
        <v>41291.661550925928</v>
      </c>
      <c r="T3744" s="15">
        <f t="shared" si="239"/>
        <v>41321.661550925928</v>
      </c>
    </row>
    <row r="3745" spans="1:20" ht="48" x14ac:dyDescent="0.2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 s="17">
        <f t="shared" si="236"/>
        <v>163</v>
      </c>
      <c r="P3745">
        <f t="shared" si="237"/>
        <v>27.1</v>
      </c>
      <c r="Q3745" s="12" t="s">
        <v>8331</v>
      </c>
      <c r="R3745" t="s">
        <v>8349</v>
      </c>
      <c r="S3745" s="15">
        <f t="shared" si="238"/>
        <v>40906.787581018521</v>
      </c>
      <c r="T3745" s="15">
        <f t="shared" si="239"/>
        <v>40936.787581018521</v>
      </c>
    </row>
    <row r="3746" spans="1:20" ht="48" x14ac:dyDescent="0.2">
      <c r="A3746">
        <v>3147</v>
      </c>
      <c r="B3746" s="3" t="s">
        <v>3147</v>
      </c>
      <c r="C3746" s="3" t="s">
        <v>7257</v>
      </c>
      <c r="D3746" s="6">
        <v>20000</v>
      </c>
      <c r="E3746" s="8">
        <v>23505</v>
      </c>
      <c r="F3746" t="s">
        <v>8218</v>
      </c>
      <c r="G3746" t="s">
        <v>8223</v>
      </c>
      <c r="H3746" t="s">
        <v>8245</v>
      </c>
      <c r="I3746">
        <v>1415319355</v>
      </c>
      <c r="J3746">
        <v>1411859755</v>
      </c>
      <c r="K3746" t="b">
        <v>1</v>
      </c>
      <c r="L3746">
        <v>213</v>
      </c>
      <c r="M3746" t="b">
        <v>1</v>
      </c>
      <c r="N3746" t="s">
        <v>8269</v>
      </c>
      <c r="O3746" s="17">
        <f t="shared" si="236"/>
        <v>118</v>
      </c>
      <c r="P3746">
        <f t="shared" si="237"/>
        <v>110.35</v>
      </c>
      <c r="Q3746" s="12" t="s">
        <v>8315</v>
      </c>
      <c r="R3746" t="s">
        <v>8316</v>
      </c>
      <c r="S3746" s="15">
        <f t="shared" si="238"/>
        <v>41909.969386574077</v>
      </c>
      <c r="T3746" s="15">
        <f t="shared" si="239"/>
        <v>41950.011053240742</v>
      </c>
    </row>
    <row r="3747" spans="1:20" ht="48" x14ac:dyDescent="0.2">
      <c r="A3747">
        <v>3245</v>
      </c>
      <c r="B3747" s="3" t="s">
        <v>3245</v>
      </c>
      <c r="C3747" s="3" t="s">
        <v>7355</v>
      </c>
      <c r="D3747" s="6">
        <v>21000</v>
      </c>
      <c r="E3747" s="8">
        <v>21904</v>
      </c>
      <c r="F3747" t="s">
        <v>8218</v>
      </c>
      <c r="G3747" t="s">
        <v>8223</v>
      </c>
      <c r="H3747" t="s">
        <v>8245</v>
      </c>
      <c r="I3747">
        <v>1434074400</v>
      </c>
      <c r="J3747">
        <v>1431354258</v>
      </c>
      <c r="K3747" t="b">
        <v>0</v>
      </c>
      <c r="L3747">
        <v>270</v>
      </c>
      <c r="M3747" t="b">
        <v>1</v>
      </c>
      <c r="N3747" t="s">
        <v>8269</v>
      </c>
      <c r="O3747" s="17">
        <f t="shared" si="236"/>
        <v>104</v>
      </c>
      <c r="P3747">
        <f t="shared" si="237"/>
        <v>81.13</v>
      </c>
      <c r="Q3747" s="12" t="s">
        <v>8315</v>
      </c>
      <c r="R3747" t="s">
        <v>8316</v>
      </c>
      <c r="S3747" s="15">
        <f t="shared" si="238"/>
        <v>42135.60020833333</v>
      </c>
      <c r="T3747" s="15">
        <f t="shared" si="239"/>
        <v>42167.083333333328</v>
      </c>
    </row>
    <row r="3748" spans="1:20" ht="48" x14ac:dyDescent="0.2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 s="17">
        <f t="shared" si="236"/>
        <v>164</v>
      </c>
      <c r="P3748">
        <f t="shared" si="237"/>
        <v>10.039999999999999</v>
      </c>
      <c r="Q3748" s="12" t="s">
        <v>8317</v>
      </c>
      <c r="R3748" t="s">
        <v>8353</v>
      </c>
      <c r="S3748" s="15">
        <f t="shared" si="238"/>
        <v>42024.86513888889</v>
      </c>
      <c r="T3748" s="15">
        <f t="shared" si="239"/>
        <v>42054.86513888889</v>
      </c>
    </row>
    <row r="3749" spans="1:20" ht="48" x14ac:dyDescent="0.2">
      <c r="A3749">
        <v>3259</v>
      </c>
      <c r="B3749" s="3" t="s">
        <v>3259</v>
      </c>
      <c r="C3749" s="3" t="s">
        <v>7369</v>
      </c>
      <c r="D3749" s="6">
        <v>23000</v>
      </c>
      <c r="E3749" s="8">
        <v>24418.6</v>
      </c>
      <c r="F3749" t="s">
        <v>8218</v>
      </c>
      <c r="G3749" t="s">
        <v>8223</v>
      </c>
      <c r="H3749" t="s">
        <v>8245</v>
      </c>
      <c r="I3749">
        <v>1475294340</v>
      </c>
      <c r="J3749">
        <v>1472753745</v>
      </c>
      <c r="K3749" t="b">
        <v>1</v>
      </c>
      <c r="L3749">
        <v>97</v>
      </c>
      <c r="M3749" t="b">
        <v>1</v>
      </c>
      <c r="N3749" t="s">
        <v>8269</v>
      </c>
      <c r="O3749" s="17">
        <f t="shared" si="236"/>
        <v>106</v>
      </c>
      <c r="P3749">
        <f t="shared" si="237"/>
        <v>251.74</v>
      </c>
      <c r="Q3749" s="12" t="s">
        <v>8315</v>
      </c>
      <c r="R3749" t="s">
        <v>8316</v>
      </c>
      <c r="S3749" s="15">
        <f t="shared" si="238"/>
        <v>42614.760937500003</v>
      </c>
      <c r="T3749" s="15">
        <f t="shared" si="239"/>
        <v>42644.165972222225</v>
      </c>
    </row>
    <row r="3750" spans="1:20" ht="48" x14ac:dyDescent="0.2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17">
        <f t="shared" si="236"/>
        <v>165</v>
      </c>
      <c r="P3750">
        <f t="shared" si="237"/>
        <v>59.96</v>
      </c>
      <c r="Q3750" s="12" t="s">
        <v>8308</v>
      </c>
      <c r="R3750" t="s">
        <v>8309</v>
      </c>
      <c r="S3750" s="15">
        <f t="shared" si="238"/>
        <v>41791.713252314818</v>
      </c>
      <c r="T3750" s="15">
        <f t="shared" si="239"/>
        <v>41836.125</v>
      </c>
    </row>
    <row r="3751" spans="1:20" ht="48" x14ac:dyDescent="0.2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17">
        <f t="shared" si="236"/>
        <v>165</v>
      </c>
      <c r="P3751">
        <f t="shared" si="237"/>
        <v>81.099999999999994</v>
      </c>
      <c r="Q3751" s="12" t="s">
        <v>8336</v>
      </c>
      <c r="R3751" t="s">
        <v>8337</v>
      </c>
      <c r="S3751" s="15">
        <f t="shared" si="238"/>
        <v>42405.67260416667</v>
      </c>
      <c r="T3751" s="15">
        <f t="shared" si="239"/>
        <v>42425.67260416667</v>
      </c>
    </row>
    <row r="3752" spans="1:20" ht="48" x14ac:dyDescent="0.2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 s="17">
        <f t="shared" si="236"/>
        <v>166</v>
      </c>
      <c r="P3752">
        <f t="shared" si="237"/>
        <v>31.82</v>
      </c>
      <c r="Q3752" s="12" t="s">
        <v>8323</v>
      </c>
      <c r="R3752" t="s">
        <v>8324</v>
      </c>
      <c r="S3752" s="15">
        <f t="shared" si="238"/>
        <v>41547.662997685184</v>
      </c>
      <c r="T3752" s="15">
        <f t="shared" si="239"/>
        <v>41576.662997685184</v>
      </c>
    </row>
    <row r="3753" spans="1:20" ht="32" x14ac:dyDescent="0.2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 s="17">
        <f t="shared" si="236"/>
        <v>166</v>
      </c>
      <c r="P3753">
        <f t="shared" si="237"/>
        <v>97.73</v>
      </c>
      <c r="Q3753" s="12" t="s">
        <v>8336</v>
      </c>
      <c r="R3753" t="s">
        <v>8337</v>
      </c>
      <c r="S3753" s="15">
        <f t="shared" si="238"/>
        <v>42163.583599537036</v>
      </c>
      <c r="T3753" s="15">
        <f t="shared" si="239"/>
        <v>42193.583599537036</v>
      </c>
    </row>
    <row r="3754" spans="1:20" ht="48" x14ac:dyDescent="0.2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17">
        <f t="shared" si="236"/>
        <v>166</v>
      </c>
      <c r="P3754">
        <f t="shared" si="237"/>
        <v>46.65</v>
      </c>
      <c r="Q3754" s="12" t="s">
        <v>8323</v>
      </c>
      <c r="R3754" t="s">
        <v>8327</v>
      </c>
      <c r="S3754" s="15">
        <f t="shared" si="238"/>
        <v>40299.239953703705</v>
      </c>
      <c r="T3754" s="15">
        <f t="shared" si="239"/>
        <v>40330.207638888889</v>
      </c>
    </row>
    <row r="3755" spans="1:20" ht="32" x14ac:dyDescent="0.2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 s="17">
        <f t="shared" si="236"/>
        <v>166</v>
      </c>
      <c r="P3755">
        <f t="shared" si="237"/>
        <v>31.96</v>
      </c>
      <c r="Q3755" s="12" t="s">
        <v>8317</v>
      </c>
      <c r="R3755" t="s">
        <v>8353</v>
      </c>
      <c r="S3755" s="15">
        <f t="shared" si="238"/>
        <v>42639.549479166672</v>
      </c>
      <c r="T3755" s="15">
        <f t="shared" si="239"/>
        <v>42655.549479166672</v>
      </c>
    </row>
    <row r="3756" spans="1:20" ht="48" x14ac:dyDescent="0.2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 s="17">
        <f t="shared" si="236"/>
        <v>166</v>
      </c>
      <c r="P3756">
        <f t="shared" si="237"/>
        <v>177.02</v>
      </c>
      <c r="Q3756" s="12" t="s">
        <v>8315</v>
      </c>
      <c r="R3756" t="s">
        <v>8355</v>
      </c>
      <c r="S3756" s="15">
        <f t="shared" si="238"/>
        <v>41975.901180555549</v>
      </c>
      <c r="T3756" s="15">
        <f t="shared" si="239"/>
        <v>42004.890277777777</v>
      </c>
    </row>
    <row r="3757" spans="1:20" ht="32" x14ac:dyDescent="0.2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 s="17">
        <f t="shared" si="236"/>
        <v>167</v>
      </c>
      <c r="P3757">
        <f t="shared" si="237"/>
        <v>59.46</v>
      </c>
      <c r="Q3757" s="12" t="s">
        <v>8308</v>
      </c>
      <c r="R3757" t="s">
        <v>8309</v>
      </c>
      <c r="S3757" s="15">
        <f t="shared" si="238"/>
        <v>42098.291828703703</v>
      </c>
      <c r="T3757" s="15">
        <f t="shared" si="239"/>
        <v>42122</v>
      </c>
    </row>
    <row r="3758" spans="1:20" ht="48" x14ac:dyDescent="0.2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 s="17">
        <f t="shared" si="236"/>
        <v>167</v>
      </c>
      <c r="P3758">
        <f t="shared" si="237"/>
        <v>17.239999999999998</v>
      </c>
      <c r="Q3758" s="12" t="s">
        <v>8323</v>
      </c>
      <c r="R3758" t="s">
        <v>8324</v>
      </c>
      <c r="S3758" s="15">
        <f t="shared" si="238"/>
        <v>42498.341122685189</v>
      </c>
      <c r="T3758" s="15">
        <f t="shared" si="239"/>
        <v>42533.229166666672</v>
      </c>
    </row>
    <row r="3759" spans="1:20" ht="48" x14ac:dyDescent="0.2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 s="17">
        <f t="shared" si="236"/>
        <v>167</v>
      </c>
      <c r="P3759">
        <f t="shared" si="237"/>
        <v>75.77</v>
      </c>
      <c r="Q3759" s="12" t="s">
        <v>8323</v>
      </c>
      <c r="R3759" t="s">
        <v>8324</v>
      </c>
      <c r="S3759" s="15">
        <f t="shared" si="238"/>
        <v>40516.087627314817</v>
      </c>
      <c r="T3759" s="15">
        <f t="shared" si="239"/>
        <v>40564.916666666664</v>
      </c>
    </row>
    <row r="3760" spans="1:20" ht="48" x14ac:dyDescent="0.2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 s="17">
        <f t="shared" si="236"/>
        <v>167</v>
      </c>
      <c r="P3760">
        <f t="shared" si="237"/>
        <v>99.46</v>
      </c>
      <c r="Q3760" s="12" t="s">
        <v>8317</v>
      </c>
      <c r="R3760" t="s">
        <v>8347</v>
      </c>
      <c r="S3760" s="15">
        <f t="shared" si="238"/>
        <v>41946.674108796295</v>
      </c>
      <c r="T3760" s="15">
        <f t="shared" si="239"/>
        <v>41976.166666666672</v>
      </c>
    </row>
    <row r="3761" spans="1:20" ht="32" x14ac:dyDescent="0.2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17">
        <f t="shared" si="236"/>
        <v>168</v>
      </c>
      <c r="P3761">
        <f t="shared" si="237"/>
        <v>76.14</v>
      </c>
      <c r="Q3761" s="12" t="s">
        <v>8317</v>
      </c>
      <c r="R3761" t="s">
        <v>8347</v>
      </c>
      <c r="S3761" s="15">
        <f t="shared" si="238"/>
        <v>41179.098530092589</v>
      </c>
      <c r="T3761" s="15">
        <f t="shared" si="239"/>
        <v>41209.098530092589</v>
      </c>
    </row>
    <row r="3762" spans="1:20" ht="32" x14ac:dyDescent="0.2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 s="17">
        <f t="shared" si="236"/>
        <v>168</v>
      </c>
      <c r="P3762">
        <f t="shared" si="237"/>
        <v>10.51</v>
      </c>
      <c r="Q3762" s="12" t="s">
        <v>8317</v>
      </c>
      <c r="R3762" t="s">
        <v>8347</v>
      </c>
      <c r="S3762" s="15">
        <f t="shared" si="238"/>
        <v>42026.370717592596</v>
      </c>
      <c r="T3762" s="15">
        <f t="shared" si="239"/>
        <v>42065.833333333328</v>
      </c>
    </row>
    <row r="3763" spans="1:20" ht="48" x14ac:dyDescent="0.2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 s="17">
        <f t="shared" si="236"/>
        <v>168</v>
      </c>
      <c r="P3763">
        <f t="shared" si="237"/>
        <v>75.67</v>
      </c>
      <c r="Q3763" s="12" t="s">
        <v>8334</v>
      </c>
      <c r="R3763" t="s">
        <v>8350</v>
      </c>
      <c r="S3763" s="15">
        <f t="shared" si="238"/>
        <v>42670.602673611109</v>
      </c>
      <c r="T3763" s="15">
        <f t="shared" si="239"/>
        <v>42700.64434027778</v>
      </c>
    </row>
    <row r="3764" spans="1:20" ht="32" x14ac:dyDescent="0.2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 s="17">
        <f t="shared" si="236"/>
        <v>168</v>
      </c>
      <c r="P3764">
        <f t="shared" si="237"/>
        <v>84.86</v>
      </c>
      <c r="Q3764" s="12" t="s">
        <v>8315</v>
      </c>
      <c r="R3764" t="s">
        <v>8355</v>
      </c>
      <c r="S3764" s="15">
        <f t="shared" si="238"/>
        <v>42567.264178240745</v>
      </c>
      <c r="T3764" s="15">
        <f t="shared" si="239"/>
        <v>42597.264178240745</v>
      </c>
    </row>
    <row r="3765" spans="1:20" ht="48" x14ac:dyDescent="0.2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17">
        <f t="shared" si="236"/>
        <v>169</v>
      </c>
      <c r="P3765">
        <f t="shared" si="237"/>
        <v>32.82</v>
      </c>
      <c r="Q3765" s="12" t="s">
        <v>8331</v>
      </c>
      <c r="R3765" t="s">
        <v>8349</v>
      </c>
      <c r="S3765" s="15">
        <f t="shared" si="238"/>
        <v>41336.703298611108</v>
      </c>
      <c r="T3765" s="15">
        <f t="shared" si="239"/>
        <v>41366.661631944444</v>
      </c>
    </row>
    <row r="3766" spans="1:20" ht="48" x14ac:dyDescent="0.2">
      <c r="A3766">
        <v>3211</v>
      </c>
      <c r="B3766" s="3" t="s">
        <v>3211</v>
      </c>
      <c r="C3766" s="3" t="s">
        <v>7321</v>
      </c>
      <c r="D3766" s="6">
        <v>23000</v>
      </c>
      <c r="E3766" s="8">
        <v>27541</v>
      </c>
      <c r="F3766" t="s">
        <v>8218</v>
      </c>
      <c r="G3766" t="s">
        <v>8223</v>
      </c>
      <c r="H3766" t="s">
        <v>8245</v>
      </c>
      <c r="I3766">
        <v>1408068000</v>
      </c>
      <c r="J3766">
        <v>1405346680</v>
      </c>
      <c r="K3766" t="b">
        <v>1</v>
      </c>
      <c r="L3766">
        <v>322</v>
      </c>
      <c r="M3766" t="b">
        <v>1</v>
      </c>
      <c r="N3766" t="s">
        <v>8269</v>
      </c>
      <c r="O3766" s="17">
        <f t="shared" si="236"/>
        <v>120</v>
      </c>
      <c r="P3766">
        <f t="shared" si="237"/>
        <v>85.53</v>
      </c>
      <c r="Q3766" s="12" t="s">
        <v>8315</v>
      </c>
      <c r="R3766" t="s">
        <v>8316</v>
      </c>
      <c r="S3766" s="15">
        <f t="shared" si="238"/>
        <v>41834.586574074077</v>
      </c>
      <c r="T3766" s="15">
        <f t="shared" si="239"/>
        <v>41866.083333333336</v>
      </c>
    </row>
    <row r="3767" spans="1:20" ht="48" x14ac:dyDescent="0.2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 s="17">
        <f t="shared" si="236"/>
        <v>170</v>
      </c>
      <c r="P3767">
        <f t="shared" si="237"/>
        <v>90.58</v>
      </c>
      <c r="Q3767" s="12" t="s">
        <v>8308</v>
      </c>
      <c r="R3767" t="s">
        <v>8313</v>
      </c>
      <c r="S3767" s="15">
        <f t="shared" si="238"/>
        <v>42261.500243055561</v>
      </c>
      <c r="T3767" s="15">
        <f t="shared" si="239"/>
        <v>42291.500243055561</v>
      </c>
    </row>
    <row r="3768" spans="1:20" ht="48" x14ac:dyDescent="0.2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 s="17">
        <f t="shared" si="236"/>
        <v>170</v>
      </c>
      <c r="P3768">
        <f t="shared" si="237"/>
        <v>39.97</v>
      </c>
      <c r="Q3768" s="12" t="s">
        <v>8323</v>
      </c>
      <c r="R3768" t="s">
        <v>8324</v>
      </c>
      <c r="S3768" s="15">
        <f t="shared" si="238"/>
        <v>40379.23096064815</v>
      </c>
      <c r="T3768" s="15">
        <f t="shared" si="239"/>
        <v>40393.082638888889</v>
      </c>
    </row>
    <row r="3769" spans="1:20" ht="48" x14ac:dyDescent="0.2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 s="17">
        <f t="shared" si="236"/>
        <v>170</v>
      </c>
      <c r="P3769">
        <f t="shared" si="237"/>
        <v>47.18</v>
      </c>
      <c r="Q3769" s="12" t="s">
        <v>8317</v>
      </c>
      <c r="R3769" t="s">
        <v>8353</v>
      </c>
      <c r="S3769" s="15">
        <f t="shared" si="238"/>
        <v>42453.49726851852</v>
      </c>
      <c r="T3769" s="15">
        <f t="shared" si="239"/>
        <v>42490.5</v>
      </c>
    </row>
    <row r="3770" spans="1:20" ht="32" x14ac:dyDescent="0.2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 s="17">
        <f t="shared" si="236"/>
        <v>170</v>
      </c>
      <c r="P3770">
        <f t="shared" si="237"/>
        <v>67.42</v>
      </c>
      <c r="Q3770" s="12" t="s">
        <v>8317</v>
      </c>
      <c r="R3770" t="s">
        <v>8347</v>
      </c>
      <c r="S3770" s="15">
        <f t="shared" si="238"/>
        <v>41351.541377314818</v>
      </c>
      <c r="T3770" s="15">
        <f t="shared" si="239"/>
        <v>41386.541377314818</v>
      </c>
    </row>
    <row r="3771" spans="1:20" ht="48" x14ac:dyDescent="0.2">
      <c r="A3771">
        <v>4033</v>
      </c>
      <c r="B3771" s="3" t="s">
        <v>4029</v>
      </c>
      <c r="C3771" s="3" t="s">
        <v>8138</v>
      </c>
      <c r="D3771" s="6">
        <v>23900</v>
      </c>
      <c r="E3771" s="8">
        <v>6141.99</v>
      </c>
      <c r="F3771" t="s">
        <v>8220</v>
      </c>
      <c r="G3771" t="s">
        <v>8224</v>
      </c>
      <c r="H3771" t="s">
        <v>8246</v>
      </c>
      <c r="I3771">
        <v>1475398800</v>
      </c>
      <c r="J3771">
        <v>1472711224</v>
      </c>
      <c r="K3771" t="b">
        <v>0</v>
      </c>
      <c r="L3771">
        <v>94</v>
      </c>
      <c r="M3771" t="b">
        <v>0</v>
      </c>
      <c r="N3771" t="s">
        <v>8269</v>
      </c>
      <c r="O3771" s="17">
        <f t="shared" si="236"/>
        <v>26</v>
      </c>
      <c r="P3771">
        <f t="shared" si="237"/>
        <v>65.34</v>
      </c>
      <c r="Q3771" s="12" t="s">
        <v>8315</v>
      </c>
      <c r="R3771" t="s">
        <v>8316</v>
      </c>
      <c r="S3771" s="15">
        <f t="shared" si="238"/>
        <v>42614.268796296295</v>
      </c>
      <c r="T3771" s="15">
        <f t="shared" si="239"/>
        <v>42645.375</v>
      </c>
    </row>
    <row r="3772" spans="1:20" ht="32" x14ac:dyDescent="0.2">
      <c r="A3772">
        <v>2914</v>
      </c>
      <c r="B3772" s="3" t="s">
        <v>2914</v>
      </c>
      <c r="C3772" s="3" t="s">
        <v>7024</v>
      </c>
      <c r="D3772" s="6">
        <v>25000</v>
      </c>
      <c r="E3772" s="8">
        <v>1</v>
      </c>
      <c r="F3772" t="s">
        <v>8220</v>
      </c>
      <c r="G3772" t="s">
        <v>8224</v>
      </c>
      <c r="H3772" t="s">
        <v>8246</v>
      </c>
      <c r="I3772">
        <v>1426365994</v>
      </c>
      <c r="J3772">
        <v>1421185594</v>
      </c>
      <c r="K3772" t="b">
        <v>0</v>
      </c>
      <c r="L3772">
        <v>1</v>
      </c>
      <c r="M3772" t="b">
        <v>0</v>
      </c>
      <c r="N3772" t="s">
        <v>8269</v>
      </c>
      <c r="O3772" s="17">
        <f t="shared" si="236"/>
        <v>0</v>
      </c>
      <c r="P3772">
        <f t="shared" si="237"/>
        <v>1</v>
      </c>
      <c r="Q3772" s="12" t="s">
        <v>8315</v>
      </c>
      <c r="R3772" t="s">
        <v>8316</v>
      </c>
      <c r="S3772" s="15">
        <f t="shared" si="238"/>
        <v>42017.907337962963</v>
      </c>
      <c r="T3772" s="15">
        <f t="shared" si="239"/>
        <v>42077.865671296298</v>
      </c>
    </row>
    <row r="3773" spans="1:20" ht="48" x14ac:dyDescent="0.2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 s="17">
        <f t="shared" si="236"/>
        <v>171</v>
      </c>
      <c r="P3773">
        <f t="shared" si="237"/>
        <v>62.87</v>
      </c>
      <c r="Q3773" s="12" t="s">
        <v>8323</v>
      </c>
      <c r="R3773" t="s">
        <v>8324</v>
      </c>
      <c r="S3773" s="15">
        <f t="shared" si="238"/>
        <v>42720.066192129627</v>
      </c>
      <c r="T3773" s="15">
        <f t="shared" si="239"/>
        <v>42750.066192129627</v>
      </c>
    </row>
    <row r="3774" spans="1:20" ht="48" x14ac:dyDescent="0.2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 s="17">
        <f t="shared" si="236"/>
        <v>171</v>
      </c>
      <c r="P3774">
        <f t="shared" si="237"/>
        <v>35.840000000000003</v>
      </c>
      <c r="Q3774" s="12" t="s">
        <v>8323</v>
      </c>
      <c r="R3774" t="s">
        <v>8327</v>
      </c>
      <c r="S3774" s="15">
        <f t="shared" si="238"/>
        <v>40670.507326388892</v>
      </c>
      <c r="T3774" s="15">
        <f t="shared" si="239"/>
        <v>40709.165972222225</v>
      </c>
    </row>
    <row r="3775" spans="1:20" ht="48" x14ac:dyDescent="0.2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 s="17">
        <f t="shared" si="236"/>
        <v>171</v>
      </c>
      <c r="P3775">
        <f t="shared" si="237"/>
        <v>25.43</v>
      </c>
      <c r="Q3775" s="12" t="s">
        <v>8331</v>
      </c>
      <c r="R3775" t="s">
        <v>8349</v>
      </c>
      <c r="S3775" s="15">
        <f t="shared" si="238"/>
        <v>41484.664247685185</v>
      </c>
      <c r="T3775" s="15">
        <f t="shared" si="239"/>
        <v>41520.166666666664</v>
      </c>
    </row>
    <row r="3776" spans="1:20" ht="48" x14ac:dyDescent="0.2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 s="17">
        <f t="shared" si="236"/>
        <v>171</v>
      </c>
      <c r="P3776">
        <f t="shared" si="237"/>
        <v>46.18</v>
      </c>
      <c r="Q3776" s="12" t="s">
        <v>8323</v>
      </c>
      <c r="R3776" t="s">
        <v>8327</v>
      </c>
      <c r="S3776" s="15">
        <f t="shared" si="238"/>
        <v>41605.868449074071</v>
      </c>
      <c r="T3776" s="15">
        <f t="shared" si="239"/>
        <v>41639.291666666664</v>
      </c>
    </row>
    <row r="3777" spans="1:20" ht="32" x14ac:dyDescent="0.2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 s="17">
        <f t="shared" si="236"/>
        <v>171</v>
      </c>
      <c r="P3777">
        <f t="shared" si="237"/>
        <v>31.34</v>
      </c>
      <c r="Q3777" s="12" t="s">
        <v>8323</v>
      </c>
      <c r="R3777" t="s">
        <v>8327</v>
      </c>
      <c r="S3777" s="15">
        <f t="shared" si="238"/>
        <v>41088.691493055558</v>
      </c>
      <c r="T3777" s="15">
        <f t="shared" si="239"/>
        <v>41133.691493055558</v>
      </c>
    </row>
    <row r="3778" spans="1:20" ht="32" x14ac:dyDescent="0.2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 s="17">
        <f t="shared" si="236"/>
        <v>171</v>
      </c>
      <c r="P3778">
        <f t="shared" si="237"/>
        <v>60.96</v>
      </c>
      <c r="Q3778" s="12" t="s">
        <v>8317</v>
      </c>
      <c r="R3778" t="s">
        <v>8354</v>
      </c>
      <c r="S3778" s="15">
        <f t="shared" si="238"/>
        <v>42275.588715277772</v>
      </c>
      <c r="T3778" s="15">
        <f t="shared" si="239"/>
        <v>42317.60555555555</v>
      </c>
    </row>
    <row r="3779" spans="1:20" ht="32" x14ac:dyDescent="0.2">
      <c r="A3779">
        <v>3145</v>
      </c>
      <c r="B3779" s="3" t="s">
        <v>3145</v>
      </c>
      <c r="C3779" s="3" t="s">
        <v>7255</v>
      </c>
      <c r="D3779" s="6">
        <v>25000</v>
      </c>
      <c r="E3779" s="8">
        <v>0</v>
      </c>
      <c r="F3779" t="s">
        <v>8221</v>
      </c>
      <c r="G3779" t="s">
        <v>8223</v>
      </c>
      <c r="H3779" t="s">
        <v>8245</v>
      </c>
      <c r="I3779">
        <v>1490659134</v>
      </c>
      <c r="J3779">
        <v>1485478734</v>
      </c>
      <c r="K3779" t="b">
        <v>0</v>
      </c>
      <c r="L3779">
        <v>0</v>
      </c>
      <c r="M3779" t="b">
        <v>0</v>
      </c>
      <c r="N3779" t="s">
        <v>8269</v>
      </c>
      <c r="O3779" s="17">
        <f t="shared" si="236"/>
        <v>0</v>
      </c>
      <c r="P3779">
        <f t="shared" si="237"/>
        <v>0</v>
      </c>
      <c r="Q3779" s="12" t="s">
        <v>8315</v>
      </c>
      <c r="R3779" t="s">
        <v>8316</v>
      </c>
      <c r="S3779" s="15">
        <f t="shared" si="238"/>
        <v>42762.040902777779</v>
      </c>
      <c r="T3779" s="15">
        <f t="shared" si="239"/>
        <v>42821.999236111107</v>
      </c>
    </row>
    <row r="3780" spans="1:20" ht="48" x14ac:dyDescent="0.2">
      <c r="A3780">
        <v>3954</v>
      </c>
      <c r="B3780" s="3" t="s">
        <v>3951</v>
      </c>
      <c r="C3780" s="3" t="s">
        <v>8061</v>
      </c>
      <c r="D3780" s="6">
        <v>25000</v>
      </c>
      <c r="E3780" s="8">
        <v>0</v>
      </c>
      <c r="F3780" t="s">
        <v>8220</v>
      </c>
      <c r="G3780" t="s">
        <v>8228</v>
      </c>
      <c r="H3780" t="s">
        <v>8250</v>
      </c>
      <c r="I3780">
        <v>1405352264</v>
      </c>
      <c r="J3780">
        <v>1400168264</v>
      </c>
      <c r="K3780" t="b">
        <v>0</v>
      </c>
      <c r="L3780">
        <v>0</v>
      </c>
      <c r="M3780" t="b">
        <v>0</v>
      </c>
      <c r="N3780" t="s">
        <v>8269</v>
      </c>
      <c r="O3780" s="17">
        <f t="shared" si="236"/>
        <v>0</v>
      </c>
      <c r="P3780">
        <f t="shared" si="237"/>
        <v>0</v>
      </c>
      <c r="Q3780" s="12" t="s">
        <v>8315</v>
      </c>
      <c r="R3780" t="s">
        <v>8316</v>
      </c>
      <c r="S3780" s="15">
        <f t="shared" si="238"/>
        <v>41774.651203703703</v>
      </c>
      <c r="T3780" s="15">
        <f t="shared" si="239"/>
        <v>41834.651203703703</v>
      </c>
    </row>
    <row r="3781" spans="1:20" ht="48" x14ac:dyDescent="0.2">
      <c r="A3781">
        <v>3250</v>
      </c>
      <c r="B3781" s="3" t="s">
        <v>3250</v>
      </c>
      <c r="C3781" s="3" t="s">
        <v>7360</v>
      </c>
      <c r="D3781" s="6">
        <v>25000</v>
      </c>
      <c r="E3781" s="8">
        <v>25388</v>
      </c>
      <c r="F3781" t="s">
        <v>8218</v>
      </c>
      <c r="G3781" t="s">
        <v>8223</v>
      </c>
      <c r="H3781" t="s">
        <v>8245</v>
      </c>
      <c r="I3781">
        <v>1415213324</v>
      </c>
      <c r="J3781">
        <v>1412617724</v>
      </c>
      <c r="K3781" t="b">
        <v>1</v>
      </c>
      <c r="L3781">
        <v>213</v>
      </c>
      <c r="M3781" t="b">
        <v>1</v>
      </c>
      <c r="N3781" t="s">
        <v>8269</v>
      </c>
      <c r="O3781" s="17">
        <f t="shared" si="236"/>
        <v>102</v>
      </c>
      <c r="P3781">
        <f t="shared" si="237"/>
        <v>119.19</v>
      </c>
      <c r="Q3781" s="12" t="s">
        <v>8315</v>
      </c>
      <c r="R3781" t="s">
        <v>8316</v>
      </c>
      <c r="S3781" s="15">
        <f t="shared" si="238"/>
        <v>41918.742175925923</v>
      </c>
      <c r="T3781" s="15">
        <f t="shared" si="239"/>
        <v>41948.783842592595</v>
      </c>
    </row>
    <row r="3782" spans="1:20" ht="48" x14ac:dyDescent="0.2">
      <c r="A3782">
        <v>3952</v>
      </c>
      <c r="B3782" s="3" t="s">
        <v>3949</v>
      </c>
      <c r="C3782" s="3" t="s">
        <v>8059</v>
      </c>
      <c r="D3782" s="6">
        <v>26000</v>
      </c>
      <c r="E3782" s="8">
        <v>25</v>
      </c>
      <c r="F3782" t="s">
        <v>8220</v>
      </c>
      <c r="G3782" t="s">
        <v>8223</v>
      </c>
      <c r="H3782" t="s">
        <v>8245</v>
      </c>
      <c r="I3782">
        <v>1445885890</v>
      </c>
      <c r="J3782">
        <v>1440701890</v>
      </c>
      <c r="K3782" t="b">
        <v>0</v>
      </c>
      <c r="L3782">
        <v>1</v>
      </c>
      <c r="M3782" t="b">
        <v>0</v>
      </c>
      <c r="N3782" t="s">
        <v>8269</v>
      </c>
      <c r="O3782" s="17">
        <f t="shared" si="236"/>
        <v>0</v>
      </c>
      <c r="P3782">
        <f t="shared" si="237"/>
        <v>25</v>
      </c>
      <c r="Q3782" s="12" t="s">
        <v>8315</v>
      </c>
      <c r="R3782" t="s">
        <v>8316</v>
      </c>
      <c r="S3782" s="15">
        <f t="shared" si="238"/>
        <v>42243.790393518517</v>
      </c>
      <c r="T3782" s="15">
        <f t="shared" si="239"/>
        <v>42303.790393518517</v>
      </c>
    </row>
    <row r="3783" spans="1:20" ht="48" x14ac:dyDescent="0.2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 s="17">
        <f t="shared" si="236"/>
        <v>172</v>
      </c>
      <c r="P3783">
        <f t="shared" si="237"/>
        <v>174.21</v>
      </c>
      <c r="Q3783" s="12" t="s">
        <v>8336</v>
      </c>
      <c r="R3783" t="s">
        <v>8337</v>
      </c>
      <c r="S3783" s="15">
        <f t="shared" si="238"/>
        <v>42278.662037037036</v>
      </c>
      <c r="T3783" s="15">
        <f t="shared" si="239"/>
        <v>42309.125</v>
      </c>
    </row>
    <row r="3784" spans="1:20" ht="48" x14ac:dyDescent="0.2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 s="17">
        <f t="shared" si="236"/>
        <v>172</v>
      </c>
      <c r="P3784">
        <f t="shared" si="237"/>
        <v>94.05</v>
      </c>
      <c r="Q3784" s="12" t="s">
        <v>8323</v>
      </c>
      <c r="R3784" t="s">
        <v>8327</v>
      </c>
      <c r="S3784" s="15">
        <f t="shared" si="238"/>
        <v>41879.130868055552</v>
      </c>
      <c r="T3784" s="15">
        <f t="shared" si="239"/>
        <v>41909.130868055552</v>
      </c>
    </row>
    <row r="3785" spans="1:20" ht="48" x14ac:dyDescent="0.2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 s="17">
        <f t="shared" si="236"/>
        <v>172</v>
      </c>
      <c r="P3785">
        <f t="shared" si="237"/>
        <v>58.42</v>
      </c>
      <c r="Q3785" s="12" t="s">
        <v>8317</v>
      </c>
      <c r="R3785" t="s">
        <v>8353</v>
      </c>
      <c r="S3785" s="15">
        <f t="shared" si="238"/>
        <v>41982.143171296295</v>
      </c>
      <c r="T3785" s="15">
        <f t="shared" si="239"/>
        <v>42013.143171296295</v>
      </c>
    </row>
    <row r="3786" spans="1:20" ht="32" x14ac:dyDescent="0.2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 s="17">
        <f t="shared" si="236"/>
        <v>172</v>
      </c>
      <c r="P3786">
        <f t="shared" si="237"/>
        <v>153.52000000000001</v>
      </c>
      <c r="Q3786" s="12" t="s">
        <v>8315</v>
      </c>
      <c r="R3786" t="s">
        <v>8355</v>
      </c>
      <c r="S3786" s="15">
        <f t="shared" si="238"/>
        <v>42090.912500000006</v>
      </c>
      <c r="T3786" s="15">
        <f t="shared" si="239"/>
        <v>42150.912500000006</v>
      </c>
    </row>
    <row r="3787" spans="1:20" ht="48" x14ac:dyDescent="0.2">
      <c r="A3787">
        <v>3957</v>
      </c>
      <c r="B3787" s="3" t="s">
        <v>3954</v>
      </c>
      <c r="C3787" s="3" t="s">
        <v>8064</v>
      </c>
      <c r="D3787" s="6">
        <v>28000</v>
      </c>
      <c r="E3787" s="8">
        <v>7</v>
      </c>
      <c r="F3787" t="s">
        <v>8220</v>
      </c>
      <c r="G3787" t="s">
        <v>8223</v>
      </c>
      <c r="H3787" t="s">
        <v>8245</v>
      </c>
      <c r="I3787">
        <v>1468020354</v>
      </c>
      <c r="J3787">
        <v>1464045954</v>
      </c>
      <c r="K3787" t="b">
        <v>0</v>
      </c>
      <c r="L3787">
        <v>1</v>
      </c>
      <c r="M3787" t="b">
        <v>0</v>
      </c>
      <c r="N3787" t="s">
        <v>8269</v>
      </c>
      <c r="O3787" s="17">
        <f t="shared" si="236"/>
        <v>0</v>
      </c>
      <c r="P3787">
        <f t="shared" si="237"/>
        <v>7</v>
      </c>
      <c r="Q3787" s="12" t="s">
        <v>8315</v>
      </c>
      <c r="R3787" t="s">
        <v>8316</v>
      </c>
      <c r="S3787" s="15">
        <f t="shared" si="238"/>
        <v>42513.976319444439</v>
      </c>
      <c r="T3787" s="15">
        <f t="shared" si="239"/>
        <v>42559.976319444439</v>
      </c>
    </row>
    <row r="3788" spans="1:20" ht="48" x14ac:dyDescent="0.2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 s="17">
        <f t="shared" si="236"/>
        <v>173</v>
      </c>
      <c r="P3788">
        <f t="shared" si="237"/>
        <v>86.67</v>
      </c>
      <c r="Q3788" s="12" t="s">
        <v>8308</v>
      </c>
      <c r="R3788" t="s">
        <v>8310</v>
      </c>
      <c r="S3788" s="15">
        <f t="shared" si="238"/>
        <v>41433.01829861111</v>
      </c>
      <c r="T3788" s="15">
        <f t="shared" si="239"/>
        <v>41463.01829861111</v>
      </c>
    </row>
    <row r="3789" spans="1:20" ht="32" x14ac:dyDescent="0.2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 s="17">
        <f t="shared" si="236"/>
        <v>173</v>
      </c>
      <c r="P3789">
        <f t="shared" si="237"/>
        <v>32.07</v>
      </c>
      <c r="Q3789" s="12" t="s">
        <v>8320</v>
      </c>
      <c r="R3789" t="s">
        <v>8321</v>
      </c>
      <c r="S3789" s="15">
        <f t="shared" si="238"/>
        <v>41095.900694444441</v>
      </c>
      <c r="T3789" s="15">
        <f t="shared" si="239"/>
        <v>41123.900694444441</v>
      </c>
    </row>
    <row r="3790" spans="1:20" ht="48" x14ac:dyDescent="0.2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17">
        <f t="shared" si="236"/>
        <v>173</v>
      </c>
      <c r="P3790">
        <f t="shared" si="237"/>
        <v>49.34</v>
      </c>
      <c r="Q3790" s="12" t="s">
        <v>8323</v>
      </c>
      <c r="R3790" t="s">
        <v>8327</v>
      </c>
      <c r="S3790" s="15">
        <f t="shared" si="238"/>
        <v>42043.152650462958</v>
      </c>
      <c r="T3790" s="15">
        <f t="shared" si="239"/>
        <v>42073.110983796301</v>
      </c>
    </row>
    <row r="3791" spans="1:20" ht="48" x14ac:dyDescent="0.2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 s="17">
        <f t="shared" si="236"/>
        <v>173</v>
      </c>
      <c r="P3791">
        <f t="shared" si="237"/>
        <v>100.47</v>
      </c>
      <c r="Q3791" s="12" t="s">
        <v>8323</v>
      </c>
      <c r="R3791" t="s">
        <v>8324</v>
      </c>
      <c r="S3791" s="15">
        <f t="shared" si="238"/>
        <v>40987.977060185185</v>
      </c>
      <c r="T3791" s="15">
        <f t="shared" si="239"/>
        <v>41022.166666666664</v>
      </c>
    </row>
    <row r="3792" spans="1:20" ht="64" x14ac:dyDescent="0.2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 s="17">
        <f t="shared" si="236"/>
        <v>173</v>
      </c>
      <c r="P3792">
        <f t="shared" si="237"/>
        <v>75.13</v>
      </c>
      <c r="Q3792" s="12" t="s">
        <v>8334</v>
      </c>
      <c r="R3792" t="s">
        <v>8350</v>
      </c>
      <c r="S3792" s="15">
        <f t="shared" si="238"/>
        <v>42243.190057870372</v>
      </c>
      <c r="T3792" s="15">
        <f t="shared" si="239"/>
        <v>42273.190057870372</v>
      </c>
    </row>
    <row r="3793" spans="1:20" ht="48" x14ac:dyDescent="0.2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17">
        <f t="shared" si="236"/>
        <v>174</v>
      </c>
      <c r="P3793">
        <f t="shared" si="237"/>
        <v>86.14</v>
      </c>
      <c r="Q3793" s="12" t="s">
        <v>8308</v>
      </c>
      <c r="R3793" t="s">
        <v>8313</v>
      </c>
      <c r="S3793" s="15">
        <f t="shared" si="238"/>
        <v>42078.222187499996</v>
      </c>
      <c r="T3793" s="15">
        <f t="shared" si="239"/>
        <v>42118.222187499996</v>
      </c>
    </row>
    <row r="3794" spans="1:20" ht="48" x14ac:dyDescent="0.2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 s="17">
        <f t="shared" si="236"/>
        <v>174</v>
      </c>
      <c r="P3794">
        <f t="shared" si="237"/>
        <v>32.32</v>
      </c>
      <c r="Q3794" s="12" t="s">
        <v>8336</v>
      </c>
      <c r="R3794" t="s">
        <v>8337</v>
      </c>
      <c r="S3794" s="15">
        <f t="shared" si="238"/>
        <v>42570.702986111108</v>
      </c>
      <c r="T3794" s="15">
        <f t="shared" si="239"/>
        <v>42600.702986111108</v>
      </c>
    </row>
    <row r="3795" spans="1:20" ht="48" x14ac:dyDescent="0.2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 s="17">
        <f t="shared" si="236"/>
        <v>174</v>
      </c>
      <c r="P3795">
        <f t="shared" si="237"/>
        <v>51.85</v>
      </c>
      <c r="Q3795" s="12" t="s">
        <v>8323</v>
      </c>
      <c r="R3795" t="s">
        <v>8344</v>
      </c>
      <c r="S3795" s="15">
        <f t="shared" si="238"/>
        <v>40626.834444444445</v>
      </c>
      <c r="T3795" s="15">
        <f t="shared" si="239"/>
        <v>40657.834444444445</v>
      </c>
    </row>
    <row r="3796" spans="1:20" ht="48" x14ac:dyDescent="0.2">
      <c r="A3796">
        <v>2888</v>
      </c>
      <c r="B3796" s="3" t="s">
        <v>2888</v>
      </c>
      <c r="C3796" s="3" t="s">
        <v>6998</v>
      </c>
      <c r="D3796" s="6">
        <v>30000</v>
      </c>
      <c r="E3796" s="8">
        <v>0</v>
      </c>
      <c r="F3796" t="s">
        <v>8220</v>
      </c>
      <c r="G3796" t="s">
        <v>8223</v>
      </c>
      <c r="H3796" t="s">
        <v>8245</v>
      </c>
      <c r="I3796">
        <v>1413608340</v>
      </c>
      <c r="J3796">
        <v>1412945440</v>
      </c>
      <c r="K3796" t="b">
        <v>0</v>
      </c>
      <c r="L3796">
        <v>0</v>
      </c>
      <c r="M3796" t="b">
        <v>0</v>
      </c>
      <c r="N3796" t="s">
        <v>8269</v>
      </c>
      <c r="O3796" s="17">
        <f t="shared" si="236"/>
        <v>0</v>
      </c>
      <c r="P3796">
        <f t="shared" si="237"/>
        <v>0</v>
      </c>
      <c r="Q3796" s="12" t="s">
        <v>8315</v>
      </c>
      <c r="R3796" t="s">
        <v>8316</v>
      </c>
      <c r="S3796" s="15">
        <f t="shared" si="238"/>
        <v>41922.535185185188</v>
      </c>
      <c r="T3796" s="15">
        <f t="shared" si="239"/>
        <v>41930.207638888889</v>
      </c>
    </row>
    <row r="3797" spans="1:20" ht="64" x14ac:dyDescent="0.2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 s="17">
        <f t="shared" si="236"/>
        <v>175</v>
      </c>
      <c r="P3797">
        <f t="shared" si="237"/>
        <v>62.5</v>
      </c>
      <c r="Q3797" s="12" t="s">
        <v>8323</v>
      </c>
      <c r="R3797" t="s">
        <v>8344</v>
      </c>
      <c r="S3797" s="15">
        <f t="shared" si="238"/>
        <v>40723.068807870368</v>
      </c>
      <c r="T3797" s="15">
        <f t="shared" si="239"/>
        <v>40746.068807870368</v>
      </c>
    </row>
    <row r="3798" spans="1:20" ht="48" x14ac:dyDescent="0.2">
      <c r="A3798">
        <v>2910</v>
      </c>
      <c r="B3798" s="3" t="s">
        <v>2910</v>
      </c>
      <c r="C3798" s="3" t="s">
        <v>7020</v>
      </c>
      <c r="D3798" s="6">
        <v>30000</v>
      </c>
      <c r="E3798" s="8">
        <v>1</v>
      </c>
      <c r="F3798" t="s">
        <v>8220</v>
      </c>
      <c r="G3798" t="s">
        <v>8224</v>
      </c>
      <c r="H3798" t="s">
        <v>8246</v>
      </c>
      <c r="I3798">
        <v>1434139887</v>
      </c>
      <c r="J3798">
        <v>1428955887</v>
      </c>
      <c r="K3798" t="b">
        <v>0</v>
      </c>
      <c r="L3798">
        <v>1</v>
      </c>
      <c r="M3798" t="b">
        <v>0</v>
      </c>
      <c r="N3798" t="s">
        <v>8269</v>
      </c>
      <c r="O3798" s="17">
        <f t="shared" ref="O3798:O3861" si="240">ROUND(E3798/D3798*100,0)</f>
        <v>0</v>
      </c>
      <c r="P3798">
        <f t="shared" ref="P3798:P3861" si="241">IFERROR(ROUND(E3798/L3798, 2), 0)</f>
        <v>1</v>
      </c>
      <c r="Q3798" s="12" t="s">
        <v>8315</v>
      </c>
      <c r="R3798" t="s">
        <v>8316</v>
      </c>
      <c r="S3798" s="15">
        <f t="shared" ref="S3798:S3861" si="242">(((J3798/60/60/24)+DATE(1970,1,1)))</f>
        <v>42107.841284722221</v>
      </c>
      <c r="T3798" s="15">
        <f t="shared" ref="T3798:T3861" si="243">(((I3798/60/60/24)+DATE(1970,1,1)))</f>
        <v>42167.841284722221</v>
      </c>
    </row>
    <row r="3799" spans="1:20" ht="32" x14ac:dyDescent="0.2">
      <c r="A3799">
        <v>3132</v>
      </c>
      <c r="B3799" s="3" t="s">
        <v>3132</v>
      </c>
      <c r="C3799" s="3" t="s">
        <v>7242</v>
      </c>
      <c r="D3799" s="6">
        <v>30000</v>
      </c>
      <c r="E3799" s="8">
        <v>10</v>
      </c>
      <c r="F3799" t="s">
        <v>8221</v>
      </c>
      <c r="G3799" t="s">
        <v>8223</v>
      </c>
      <c r="H3799" t="s">
        <v>8245</v>
      </c>
      <c r="I3799">
        <v>1492759460</v>
      </c>
      <c r="J3799">
        <v>1487579060</v>
      </c>
      <c r="K3799" t="b">
        <v>0</v>
      </c>
      <c r="L3799">
        <v>1</v>
      </c>
      <c r="M3799" t="b">
        <v>0</v>
      </c>
      <c r="N3799" t="s">
        <v>8269</v>
      </c>
      <c r="O3799" s="17">
        <f t="shared" si="240"/>
        <v>0</v>
      </c>
      <c r="P3799">
        <f t="shared" si="241"/>
        <v>10</v>
      </c>
      <c r="Q3799" s="12" t="s">
        <v>8315</v>
      </c>
      <c r="R3799" t="s">
        <v>8316</v>
      </c>
      <c r="S3799" s="15">
        <f t="shared" si="242"/>
        <v>42786.350231481483</v>
      </c>
      <c r="T3799" s="15">
        <f t="shared" si="243"/>
        <v>42846.308564814812</v>
      </c>
    </row>
    <row r="3800" spans="1:20" ht="48" x14ac:dyDescent="0.2">
      <c r="A3800">
        <v>3948</v>
      </c>
      <c r="B3800" s="3" t="s">
        <v>3945</v>
      </c>
      <c r="C3800" s="3" t="s">
        <v>8056</v>
      </c>
      <c r="D3800" s="6">
        <v>30000</v>
      </c>
      <c r="E3800" s="8">
        <v>0</v>
      </c>
      <c r="F3800" t="s">
        <v>8220</v>
      </c>
      <c r="G3800" t="s">
        <v>8225</v>
      </c>
      <c r="H3800" t="s">
        <v>8247</v>
      </c>
      <c r="I3800">
        <v>1410076123</v>
      </c>
      <c r="J3800">
        <v>1404892123</v>
      </c>
      <c r="K3800" t="b">
        <v>0</v>
      </c>
      <c r="L3800">
        <v>0</v>
      </c>
      <c r="M3800" t="b">
        <v>0</v>
      </c>
      <c r="N3800" t="s">
        <v>8269</v>
      </c>
      <c r="O3800" s="17">
        <f t="shared" si="240"/>
        <v>0</v>
      </c>
      <c r="P3800">
        <f t="shared" si="241"/>
        <v>0</v>
      </c>
      <c r="Q3800" s="12" t="s">
        <v>8315</v>
      </c>
      <c r="R3800" t="s">
        <v>8316</v>
      </c>
      <c r="S3800" s="15">
        <f t="shared" si="242"/>
        <v>41829.325497685182</v>
      </c>
      <c r="T3800" s="15">
        <f t="shared" si="243"/>
        <v>41889.325497685182</v>
      </c>
    </row>
    <row r="3801" spans="1:20" ht="48" x14ac:dyDescent="0.2">
      <c r="A3801">
        <v>4006</v>
      </c>
      <c r="B3801" s="3" t="s">
        <v>4002</v>
      </c>
      <c r="C3801" s="3" t="s">
        <v>8111</v>
      </c>
      <c r="D3801" s="6">
        <v>30000</v>
      </c>
      <c r="E3801" s="8">
        <v>2</v>
      </c>
      <c r="F3801" t="s">
        <v>8220</v>
      </c>
      <c r="G3801" t="s">
        <v>8223</v>
      </c>
      <c r="H3801" t="s">
        <v>8245</v>
      </c>
      <c r="I3801">
        <v>1455647587</v>
      </c>
      <c r="J3801">
        <v>1453487587</v>
      </c>
      <c r="K3801" t="b">
        <v>0</v>
      </c>
      <c r="L3801">
        <v>1</v>
      </c>
      <c r="M3801" t="b">
        <v>0</v>
      </c>
      <c r="N3801" t="s">
        <v>8269</v>
      </c>
      <c r="O3801" s="17">
        <f t="shared" si="240"/>
        <v>0</v>
      </c>
      <c r="P3801">
        <f t="shared" si="241"/>
        <v>2</v>
      </c>
      <c r="Q3801" s="12" t="s">
        <v>8315</v>
      </c>
      <c r="R3801" t="s">
        <v>8316</v>
      </c>
      <c r="S3801" s="15">
        <f t="shared" si="242"/>
        <v>42391.772997685184</v>
      </c>
      <c r="T3801" s="15">
        <f t="shared" si="243"/>
        <v>42416.772997685184</v>
      </c>
    </row>
    <row r="3802" spans="1:20" ht="32" x14ac:dyDescent="0.2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17">
        <f t="shared" si="240"/>
        <v>176</v>
      </c>
      <c r="P3802">
        <f t="shared" si="241"/>
        <v>91.19</v>
      </c>
      <c r="Q3802" s="12" t="s">
        <v>8308</v>
      </c>
      <c r="R3802" t="s">
        <v>8313</v>
      </c>
      <c r="S3802" s="15">
        <f t="shared" si="242"/>
        <v>41184.277986111112</v>
      </c>
      <c r="T3802" s="15">
        <f t="shared" si="243"/>
        <v>41215.166666666664</v>
      </c>
    </row>
    <row r="3803" spans="1:20" ht="48" x14ac:dyDescent="0.2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 s="17">
        <f t="shared" si="240"/>
        <v>176</v>
      </c>
      <c r="P3803">
        <f t="shared" si="241"/>
        <v>56.64</v>
      </c>
      <c r="Q3803" s="12" t="s">
        <v>8336</v>
      </c>
      <c r="R3803" t="s">
        <v>8337</v>
      </c>
      <c r="S3803" s="15">
        <f t="shared" si="242"/>
        <v>41941.802384259259</v>
      </c>
      <c r="T3803" s="15">
        <f t="shared" si="243"/>
        <v>41974.125</v>
      </c>
    </row>
    <row r="3804" spans="1:20" ht="32" x14ac:dyDescent="0.2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 s="17">
        <f t="shared" si="240"/>
        <v>176</v>
      </c>
      <c r="P3804">
        <f t="shared" si="241"/>
        <v>56</v>
      </c>
      <c r="Q3804" s="12" t="s">
        <v>8323</v>
      </c>
      <c r="R3804" t="s">
        <v>8327</v>
      </c>
      <c r="S3804" s="15">
        <f t="shared" si="242"/>
        <v>41002.958634259259</v>
      </c>
      <c r="T3804" s="15">
        <f t="shared" si="243"/>
        <v>41032.958634259259</v>
      </c>
    </row>
    <row r="3805" spans="1:20" ht="48" x14ac:dyDescent="0.2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 s="17">
        <f t="shared" si="240"/>
        <v>177</v>
      </c>
      <c r="P3805">
        <f t="shared" si="241"/>
        <v>81.89</v>
      </c>
      <c r="Q3805" s="12" t="s">
        <v>8308</v>
      </c>
      <c r="R3805" t="s">
        <v>8313</v>
      </c>
      <c r="S3805" s="15">
        <f t="shared" si="242"/>
        <v>40235.900358796294</v>
      </c>
      <c r="T3805" s="15">
        <f t="shared" si="243"/>
        <v>40296.78402777778</v>
      </c>
    </row>
    <row r="3806" spans="1:20" ht="16" x14ac:dyDescent="0.2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 s="17">
        <f t="shared" si="240"/>
        <v>177</v>
      </c>
      <c r="P3806">
        <f t="shared" si="241"/>
        <v>97</v>
      </c>
      <c r="Q3806" s="12" t="s">
        <v>8315</v>
      </c>
      <c r="R3806" t="s">
        <v>8355</v>
      </c>
      <c r="S3806" s="15">
        <f t="shared" si="242"/>
        <v>42337.02039351852</v>
      </c>
      <c r="T3806" s="15">
        <f t="shared" si="243"/>
        <v>42359.207638888889</v>
      </c>
    </row>
    <row r="3807" spans="1:20" ht="48" x14ac:dyDescent="0.2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 s="17">
        <f t="shared" si="240"/>
        <v>179</v>
      </c>
      <c r="P3807">
        <f t="shared" si="241"/>
        <v>73.34</v>
      </c>
      <c r="Q3807" s="12" t="s">
        <v>8308</v>
      </c>
      <c r="R3807" t="s">
        <v>8313</v>
      </c>
      <c r="S3807" s="15">
        <f t="shared" si="242"/>
        <v>40469.225231481483</v>
      </c>
      <c r="T3807" s="15">
        <f t="shared" si="243"/>
        <v>40499.266898148147</v>
      </c>
    </row>
    <row r="3808" spans="1:20" ht="48" x14ac:dyDescent="0.2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 s="17">
        <f t="shared" si="240"/>
        <v>179</v>
      </c>
      <c r="P3808">
        <f t="shared" si="241"/>
        <v>53.73</v>
      </c>
      <c r="Q3808" s="12" t="s">
        <v>8320</v>
      </c>
      <c r="R3808" t="s">
        <v>8321</v>
      </c>
      <c r="S3808" s="15">
        <f t="shared" si="242"/>
        <v>41367.572280092594</v>
      </c>
      <c r="T3808" s="15">
        <f t="shared" si="243"/>
        <v>41397.572280092594</v>
      </c>
    </row>
    <row r="3809" spans="1:20" ht="48" x14ac:dyDescent="0.2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 s="17">
        <f t="shared" si="240"/>
        <v>179</v>
      </c>
      <c r="P3809">
        <f t="shared" si="241"/>
        <v>282.72000000000003</v>
      </c>
      <c r="Q3809" s="12" t="s">
        <v>8317</v>
      </c>
      <c r="R3809" t="s">
        <v>8347</v>
      </c>
      <c r="S3809" s="15">
        <f t="shared" si="242"/>
        <v>41725.082384259258</v>
      </c>
      <c r="T3809" s="15">
        <f t="shared" si="243"/>
        <v>41755.082384259258</v>
      </c>
    </row>
    <row r="3810" spans="1:20" ht="48" x14ac:dyDescent="0.2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 s="17">
        <f t="shared" si="240"/>
        <v>180</v>
      </c>
      <c r="P3810">
        <f t="shared" si="241"/>
        <v>43.52</v>
      </c>
      <c r="Q3810" s="12" t="s">
        <v>8323</v>
      </c>
      <c r="R3810" t="s">
        <v>8324</v>
      </c>
      <c r="S3810" s="15">
        <f t="shared" si="242"/>
        <v>42055.972824074073</v>
      </c>
      <c r="T3810" s="15">
        <f t="shared" si="243"/>
        <v>42085.931157407409</v>
      </c>
    </row>
    <row r="3811" spans="1:20" ht="48" x14ac:dyDescent="0.2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 s="17">
        <f t="shared" si="240"/>
        <v>180</v>
      </c>
      <c r="P3811">
        <f t="shared" si="241"/>
        <v>96.38</v>
      </c>
      <c r="Q3811" s="12" t="s">
        <v>8336</v>
      </c>
      <c r="R3811" t="s">
        <v>8337</v>
      </c>
      <c r="S3811" s="15">
        <f t="shared" si="242"/>
        <v>42552.315127314811</v>
      </c>
      <c r="T3811" s="15">
        <f t="shared" si="243"/>
        <v>42588.75</v>
      </c>
    </row>
    <row r="3812" spans="1:20" ht="48" x14ac:dyDescent="0.2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 s="17">
        <f t="shared" si="240"/>
        <v>180</v>
      </c>
      <c r="P3812">
        <f t="shared" si="241"/>
        <v>24.27</v>
      </c>
      <c r="Q3812" s="12" t="s">
        <v>8331</v>
      </c>
      <c r="R3812" t="s">
        <v>8349</v>
      </c>
      <c r="S3812" s="15">
        <f t="shared" si="242"/>
        <v>42496.582337962958</v>
      </c>
      <c r="T3812" s="15">
        <f t="shared" si="243"/>
        <v>42513.125</v>
      </c>
    </row>
    <row r="3813" spans="1:20" ht="32" x14ac:dyDescent="0.2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17">
        <f t="shared" si="240"/>
        <v>180</v>
      </c>
      <c r="P3813">
        <f t="shared" si="241"/>
        <v>26.27</v>
      </c>
      <c r="Q3813" s="12" t="s">
        <v>8323</v>
      </c>
      <c r="R3813" t="s">
        <v>8327</v>
      </c>
      <c r="S3813" s="15">
        <f t="shared" si="242"/>
        <v>41145.719305555554</v>
      </c>
      <c r="T3813" s="15">
        <f t="shared" si="243"/>
        <v>41175.719305555554</v>
      </c>
    </row>
    <row r="3814" spans="1:20" ht="32" x14ac:dyDescent="0.2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 s="17">
        <f t="shared" si="240"/>
        <v>180</v>
      </c>
      <c r="P3814">
        <f t="shared" si="241"/>
        <v>54</v>
      </c>
      <c r="Q3814" s="12" t="s">
        <v>8315</v>
      </c>
      <c r="R3814" t="s">
        <v>8355</v>
      </c>
      <c r="S3814" s="15">
        <f t="shared" si="242"/>
        <v>42098.216238425928</v>
      </c>
      <c r="T3814" s="15">
        <f t="shared" si="243"/>
        <v>42119.216238425928</v>
      </c>
    </row>
    <row r="3815" spans="1:20" ht="32" x14ac:dyDescent="0.2">
      <c r="A3815">
        <v>4095</v>
      </c>
      <c r="B3815" s="3" t="s">
        <v>4091</v>
      </c>
      <c r="C3815" s="3" t="s">
        <v>8198</v>
      </c>
      <c r="D3815" s="6">
        <v>30000</v>
      </c>
      <c r="E3815" s="8">
        <v>800</v>
      </c>
      <c r="F3815" t="s">
        <v>8220</v>
      </c>
      <c r="G3815" t="s">
        <v>8237</v>
      </c>
      <c r="H3815" t="s">
        <v>8255</v>
      </c>
      <c r="I3815">
        <v>1482108350</v>
      </c>
      <c r="J3815">
        <v>1479516350</v>
      </c>
      <c r="K3815" t="b">
        <v>0</v>
      </c>
      <c r="L3815">
        <v>1</v>
      </c>
      <c r="M3815" t="b">
        <v>0</v>
      </c>
      <c r="N3815" t="s">
        <v>8269</v>
      </c>
      <c r="O3815" s="17">
        <f t="shared" si="240"/>
        <v>3</v>
      </c>
      <c r="P3815">
        <f t="shared" si="241"/>
        <v>800</v>
      </c>
      <c r="Q3815" s="12" t="s">
        <v>8315</v>
      </c>
      <c r="R3815" t="s">
        <v>8316</v>
      </c>
      <c r="S3815" s="15">
        <f t="shared" si="242"/>
        <v>42693.031828703708</v>
      </c>
      <c r="T3815" s="15">
        <f t="shared" si="243"/>
        <v>42723.031828703708</v>
      </c>
    </row>
    <row r="3816" spans="1:20" ht="32" x14ac:dyDescent="0.2">
      <c r="A3816">
        <v>3981</v>
      </c>
      <c r="B3816" s="3" t="s">
        <v>3358</v>
      </c>
      <c r="C3816" s="3" t="s">
        <v>7469</v>
      </c>
      <c r="D3816" s="6">
        <v>30000</v>
      </c>
      <c r="E3816" s="8">
        <v>1225</v>
      </c>
      <c r="F3816" t="s">
        <v>8220</v>
      </c>
      <c r="G3816" t="s">
        <v>8223</v>
      </c>
      <c r="H3816" t="s">
        <v>8245</v>
      </c>
      <c r="I3816">
        <v>1468729149</v>
      </c>
      <c r="J3816">
        <v>1463545149</v>
      </c>
      <c r="K3816" t="b">
        <v>0</v>
      </c>
      <c r="L3816">
        <v>7</v>
      </c>
      <c r="M3816" t="b">
        <v>0</v>
      </c>
      <c r="N3816" t="s">
        <v>8269</v>
      </c>
      <c r="O3816" s="17">
        <f t="shared" si="240"/>
        <v>4</v>
      </c>
      <c r="P3816">
        <f t="shared" si="241"/>
        <v>175</v>
      </c>
      <c r="Q3816" s="12" t="s">
        <v>8315</v>
      </c>
      <c r="R3816" t="s">
        <v>8316</v>
      </c>
      <c r="S3816" s="15">
        <f t="shared" si="242"/>
        <v>42508.179965277777</v>
      </c>
      <c r="T3816" s="15">
        <f t="shared" si="243"/>
        <v>42568.179965277777</v>
      </c>
    </row>
    <row r="3817" spans="1:20" ht="48" x14ac:dyDescent="0.2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 s="17">
        <f t="shared" si="240"/>
        <v>181</v>
      </c>
      <c r="P3817">
        <f t="shared" si="241"/>
        <v>31.14</v>
      </c>
      <c r="Q3817" s="12" t="s">
        <v>8323</v>
      </c>
      <c r="R3817" t="s">
        <v>8324</v>
      </c>
      <c r="S3817" s="15">
        <f t="shared" si="242"/>
        <v>41303.593923611108</v>
      </c>
      <c r="T3817" s="15">
        <f t="shared" si="243"/>
        <v>41333.593923611108</v>
      </c>
    </row>
    <row r="3818" spans="1:20" ht="48" x14ac:dyDescent="0.2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 s="17">
        <f t="shared" si="240"/>
        <v>181</v>
      </c>
      <c r="P3818">
        <f t="shared" si="241"/>
        <v>33.32</v>
      </c>
      <c r="Q3818" s="12" t="s">
        <v>8323</v>
      </c>
      <c r="R3818" t="s">
        <v>8324</v>
      </c>
      <c r="S3818" s="15">
        <f t="shared" si="242"/>
        <v>42198.750254629631</v>
      </c>
      <c r="T3818" s="15">
        <f t="shared" si="243"/>
        <v>42238.750254629631</v>
      </c>
    </row>
    <row r="3819" spans="1:20" ht="48" x14ac:dyDescent="0.2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 s="17">
        <f t="shared" si="240"/>
        <v>181</v>
      </c>
      <c r="P3819">
        <f t="shared" si="241"/>
        <v>40.49</v>
      </c>
      <c r="Q3819" s="12" t="s">
        <v>8334</v>
      </c>
      <c r="R3819" t="s">
        <v>8350</v>
      </c>
      <c r="S3819" s="15">
        <f t="shared" si="242"/>
        <v>42761.961099537039</v>
      </c>
      <c r="T3819" s="15">
        <f t="shared" si="243"/>
        <v>42791.961099537039</v>
      </c>
    </row>
    <row r="3820" spans="1:20" ht="48" x14ac:dyDescent="0.2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17">
        <f t="shared" si="240"/>
        <v>182</v>
      </c>
      <c r="P3820">
        <f t="shared" si="241"/>
        <v>81.75</v>
      </c>
      <c r="Q3820" s="12" t="s">
        <v>8308</v>
      </c>
      <c r="R3820" t="s">
        <v>8313</v>
      </c>
      <c r="S3820" s="15">
        <f t="shared" si="242"/>
        <v>41674.063078703701</v>
      </c>
      <c r="T3820" s="15">
        <f t="shared" si="243"/>
        <v>41705.957638888889</v>
      </c>
    </row>
    <row r="3821" spans="1:20" ht="48" x14ac:dyDescent="0.2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17">
        <f t="shared" si="240"/>
        <v>182</v>
      </c>
      <c r="P3821">
        <f t="shared" si="241"/>
        <v>143.97999999999999</v>
      </c>
      <c r="Q3821" s="12" t="s">
        <v>8317</v>
      </c>
      <c r="R3821" t="s">
        <v>8347</v>
      </c>
      <c r="S3821" s="15">
        <f t="shared" si="242"/>
        <v>42654.525775462964</v>
      </c>
      <c r="T3821" s="15">
        <f t="shared" si="243"/>
        <v>42684.567442129628</v>
      </c>
    </row>
    <row r="3822" spans="1:20" ht="48" x14ac:dyDescent="0.2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17">
        <f t="shared" si="240"/>
        <v>182</v>
      </c>
      <c r="P3822">
        <f t="shared" si="241"/>
        <v>34.130000000000003</v>
      </c>
      <c r="Q3822" s="12" t="s">
        <v>8334</v>
      </c>
      <c r="R3822" t="s">
        <v>8350</v>
      </c>
      <c r="S3822" s="15">
        <f t="shared" si="242"/>
        <v>42452.781828703708</v>
      </c>
      <c r="T3822" s="15">
        <f t="shared" si="243"/>
        <v>42480.781828703708</v>
      </c>
    </row>
    <row r="3823" spans="1:20" ht="48" x14ac:dyDescent="0.2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17">
        <f t="shared" si="240"/>
        <v>183</v>
      </c>
      <c r="P3823">
        <f t="shared" si="241"/>
        <v>159.51</v>
      </c>
      <c r="Q3823" s="12" t="s">
        <v>8308</v>
      </c>
      <c r="R3823" t="s">
        <v>8309</v>
      </c>
      <c r="S3823" s="15">
        <f t="shared" si="242"/>
        <v>42032.693043981482</v>
      </c>
      <c r="T3823" s="15">
        <f t="shared" si="243"/>
        <v>42062.693043981482</v>
      </c>
    </row>
    <row r="3824" spans="1:20" ht="48" x14ac:dyDescent="0.2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17">
        <f t="shared" si="240"/>
        <v>183</v>
      </c>
      <c r="P3824">
        <f t="shared" si="241"/>
        <v>71.44</v>
      </c>
      <c r="Q3824" s="12" t="s">
        <v>8320</v>
      </c>
      <c r="R3824" t="s">
        <v>8321</v>
      </c>
      <c r="S3824" s="15">
        <f t="shared" si="242"/>
        <v>41430.038888888892</v>
      </c>
      <c r="T3824" s="15">
        <f t="shared" si="243"/>
        <v>41460.038888888892</v>
      </c>
    </row>
    <row r="3825" spans="1:20" ht="48" x14ac:dyDescent="0.2">
      <c r="A3825">
        <v>3849</v>
      </c>
      <c r="B3825" s="3" t="s">
        <v>3846</v>
      </c>
      <c r="C3825" s="3" t="s">
        <v>7958</v>
      </c>
      <c r="D3825" s="6">
        <v>30000</v>
      </c>
      <c r="E3825" s="8">
        <v>2113</v>
      </c>
      <c r="F3825" t="s">
        <v>8220</v>
      </c>
      <c r="G3825" t="s">
        <v>8235</v>
      </c>
      <c r="H3825" t="s">
        <v>8248</v>
      </c>
      <c r="I3825">
        <v>1434047084</v>
      </c>
      <c r="J3825">
        <v>1431455084</v>
      </c>
      <c r="K3825" t="b">
        <v>1</v>
      </c>
      <c r="L3825">
        <v>28</v>
      </c>
      <c r="M3825" t="b">
        <v>0</v>
      </c>
      <c r="N3825" t="s">
        <v>8269</v>
      </c>
      <c r="O3825" s="17">
        <f t="shared" si="240"/>
        <v>7</v>
      </c>
      <c r="P3825">
        <f t="shared" si="241"/>
        <v>75.459999999999994</v>
      </c>
      <c r="Q3825" s="12" t="s">
        <v>8315</v>
      </c>
      <c r="R3825" t="s">
        <v>8316</v>
      </c>
      <c r="S3825" s="15">
        <f t="shared" si="242"/>
        <v>42136.767175925925</v>
      </c>
      <c r="T3825" s="15">
        <f t="shared" si="243"/>
        <v>42166.767175925925</v>
      </c>
    </row>
    <row r="3826" spans="1:20" ht="48" x14ac:dyDescent="0.2">
      <c r="A3826">
        <v>3224</v>
      </c>
      <c r="B3826" s="3" t="s">
        <v>3224</v>
      </c>
      <c r="C3826" s="3" t="s">
        <v>7334</v>
      </c>
      <c r="D3826" s="6">
        <v>30000</v>
      </c>
      <c r="E3826" s="8">
        <v>30610</v>
      </c>
      <c r="F3826" t="s">
        <v>8218</v>
      </c>
      <c r="G3826" t="s">
        <v>8223</v>
      </c>
      <c r="H3826" t="s">
        <v>8245</v>
      </c>
      <c r="I3826">
        <v>1484024400</v>
      </c>
      <c r="J3826">
        <v>1479932713</v>
      </c>
      <c r="K3826" t="b">
        <v>1</v>
      </c>
      <c r="L3826">
        <v>216</v>
      </c>
      <c r="M3826" t="b">
        <v>1</v>
      </c>
      <c r="N3826" t="s">
        <v>8269</v>
      </c>
      <c r="O3826" s="17">
        <f t="shared" si="240"/>
        <v>102</v>
      </c>
      <c r="P3826">
        <f t="shared" si="241"/>
        <v>141.71</v>
      </c>
      <c r="Q3826" s="12" t="s">
        <v>8315</v>
      </c>
      <c r="R3826" t="s">
        <v>8316</v>
      </c>
      <c r="S3826" s="15">
        <f t="shared" si="242"/>
        <v>42697.850844907407</v>
      </c>
      <c r="T3826" s="15">
        <f t="shared" si="243"/>
        <v>42745.208333333328</v>
      </c>
    </row>
    <row r="3827" spans="1:20" ht="48" x14ac:dyDescent="0.2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 s="17">
        <f t="shared" si="240"/>
        <v>185</v>
      </c>
      <c r="P3827">
        <f t="shared" si="241"/>
        <v>85.44</v>
      </c>
      <c r="Q3827" s="12" t="s">
        <v>8308</v>
      </c>
      <c r="R3827" t="s">
        <v>8313</v>
      </c>
      <c r="S3827" s="15">
        <f t="shared" si="242"/>
        <v>40266.662708333337</v>
      </c>
      <c r="T3827" s="15">
        <f t="shared" si="243"/>
        <v>40330.165972222225</v>
      </c>
    </row>
    <row r="3828" spans="1:20" ht="48" x14ac:dyDescent="0.2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 s="17">
        <f t="shared" si="240"/>
        <v>185</v>
      </c>
      <c r="P3828">
        <f t="shared" si="241"/>
        <v>65.319999999999993</v>
      </c>
      <c r="Q3828" s="12" t="s">
        <v>8331</v>
      </c>
      <c r="R3828" t="s">
        <v>8349</v>
      </c>
      <c r="S3828" s="15">
        <f t="shared" si="242"/>
        <v>42417.625046296293</v>
      </c>
      <c r="T3828" s="15">
        <f t="shared" si="243"/>
        <v>42452.290972222225</v>
      </c>
    </row>
    <row r="3829" spans="1:20" ht="48" x14ac:dyDescent="0.2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 s="17">
        <f t="shared" si="240"/>
        <v>185</v>
      </c>
      <c r="P3829">
        <f t="shared" si="241"/>
        <v>50.45</v>
      </c>
      <c r="Q3829" s="12" t="s">
        <v>8323</v>
      </c>
      <c r="R3829" t="s">
        <v>8324</v>
      </c>
      <c r="S3829" s="15">
        <f t="shared" si="242"/>
        <v>40687.285844907405</v>
      </c>
      <c r="T3829" s="15">
        <f t="shared" si="243"/>
        <v>40749.284722222219</v>
      </c>
    </row>
    <row r="3830" spans="1:20" ht="32" x14ac:dyDescent="0.2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 s="17">
        <f t="shared" si="240"/>
        <v>185</v>
      </c>
      <c r="P3830">
        <f t="shared" si="241"/>
        <v>115.83</v>
      </c>
      <c r="Q3830" s="12" t="s">
        <v>8323</v>
      </c>
      <c r="R3830" t="s">
        <v>8324</v>
      </c>
      <c r="S3830" s="15">
        <f t="shared" si="242"/>
        <v>42323.17460648148</v>
      </c>
      <c r="T3830" s="15">
        <f t="shared" si="243"/>
        <v>42383.17460648148</v>
      </c>
    </row>
    <row r="3831" spans="1:20" ht="48" x14ac:dyDescent="0.2">
      <c r="A3831">
        <v>3425</v>
      </c>
      <c r="B3831" s="3" t="s">
        <v>3424</v>
      </c>
      <c r="C3831" s="3" t="s">
        <v>7535</v>
      </c>
      <c r="D3831" s="6">
        <v>30000</v>
      </c>
      <c r="E3831" s="8">
        <v>30891.1</v>
      </c>
      <c r="F3831" t="s">
        <v>8218</v>
      </c>
      <c r="G3831" t="s">
        <v>8223</v>
      </c>
      <c r="H3831" t="s">
        <v>8245</v>
      </c>
      <c r="I3831">
        <v>1412434136</v>
      </c>
      <c r="J3831">
        <v>1409669336</v>
      </c>
      <c r="K3831" t="b">
        <v>0</v>
      </c>
      <c r="L3831">
        <v>104</v>
      </c>
      <c r="M3831" t="b">
        <v>1</v>
      </c>
      <c r="N3831" t="s">
        <v>8269</v>
      </c>
      <c r="O3831" s="17">
        <f t="shared" si="240"/>
        <v>103</v>
      </c>
      <c r="P3831">
        <f t="shared" si="241"/>
        <v>297.02999999999997</v>
      </c>
      <c r="Q3831" s="12" t="s">
        <v>8315</v>
      </c>
      <c r="R3831" t="s">
        <v>8316</v>
      </c>
      <c r="S3831" s="15">
        <f t="shared" si="242"/>
        <v>41884.617314814815</v>
      </c>
      <c r="T3831" s="15">
        <f t="shared" si="243"/>
        <v>41916.617314814815</v>
      </c>
    </row>
    <row r="3832" spans="1:20" ht="48" x14ac:dyDescent="0.2">
      <c r="A3832">
        <v>3282</v>
      </c>
      <c r="B3832" s="3" t="s">
        <v>3282</v>
      </c>
      <c r="C3832" s="3" t="s">
        <v>7392</v>
      </c>
      <c r="D3832" s="6">
        <v>31000</v>
      </c>
      <c r="E3832" s="8">
        <v>31820.5</v>
      </c>
      <c r="F3832" t="s">
        <v>8218</v>
      </c>
      <c r="G3832" t="s">
        <v>8223</v>
      </c>
      <c r="H3832" t="s">
        <v>8245</v>
      </c>
      <c r="I3832">
        <v>1461904788</v>
      </c>
      <c r="J3832">
        <v>1458103188</v>
      </c>
      <c r="K3832" t="b">
        <v>0</v>
      </c>
      <c r="L3832">
        <v>237</v>
      </c>
      <c r="M3832" t="b">
        <v>1</v>
      </c>
      <c r="N3832" t="s">
        <v>8269</v>
      </c>
      <c r="O3832" s="17">
        <f t="shared" si="240"/>
        <v>103</v>
      </c>
      <c r="P3832">
        <f t="shared" si="241"/>
        <v>134.26</v>
      </c>
      <c r="Q3832" s="12" t="s">
        <v>8315</v>
      </c>
      <c r="R3832" t="s">
        <v>8316</v>
      </c>
      <c r="S3832" s="15">
        <f t="shared" si="242"/>
        <v>42445.19430555556</v>
      </c>
      <c r="T3832" s="15">
        <f t="shared" si="243"/>
        <v>42489.19430555556</v>
      </c>
    </row>
    <row r="3833" spans="1:20" ht="48" x14ac:dyDescent="0.2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 s="17">
        <f t="shared" si="240"/>
        <v>187</v>
      </c>
      <c r="P3833">
        <f t="shared" si="241"/>
        <v>38.74</v>
      </c>
      <c r="Q3833" s="12" t="s">
        <v>8323</v>
      </c>
      <c r="R3833" t="s">
        <v>8327</v>
      </c>
      <c r="S3833" s="15">
        <f t="shared" si="242"/>
        <v>41059.118993055556</v>
      </c>
      <c r="T3833" s="15">
        <f t="shared" si="243"/>
        <v>41075.165972222225</v>
      </c>
    </row>
    <row r="3834" spans="1:20" ht="48" x14ac:dyDescent="0.2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 s="17">
        <f t="shared" si="240"/>
        <v>187</v>
      </c>
      <c r="P3834">
        <f t="shared" si="241"/>
        <v>37.46</v>
      </c>
      <c r="Q3834" s="12" t="s">
        <v>8317</v>
      </c>
      <c r="R3834" t="s">
        <v>8353</v>
      </c>
      <c r="S3834" s="15">
        <f t="shared" si="242"/>
        <v>42636.614745370374</v>
      </c>
      <c r="T3834" s="15">
        <f t="shared" si="243"/>
        <v>42659.041666666672</v>
      </c>
    </row>
    <row r="3835" spans="1:20" ht="48" x14ac:dyDescent="0.2">
      <c r="A3835">
        <v>4105</v>
      </c>
      <c r="B3835" s="3" t="s">
        <v>4101</v>
      </c>
      <c r="C3835" s="3" t="s">
        <v>8208</v>
      </c>
      <c r="D3835" s="6">
        <v>33000</v>
      </c>
      <c r="E3835" s="8">
        <v>2300</v>
      </c>
      <c r="F3835" t="s">
        <v>8220</v>
      </c>
      <c r="G3835" t="s">
        <v>8237</v>
      </c>
      <c r="H3835" t="s">
        <v>8255</v>
      </c>
      <c r="I3835">
        <v>1482711309</v>
      </c>
      <c r="J3835">
        <v>1479860109</v>
      </c>
      <c r="K3835" t="b">
        <v>0</v>
      </c>
      <c r="L3835">
        <v>6</v>
      </c>
      <c r="M3835" t="b">
        <v>0</v>
      </c>
      <c r="N3835" t="s">
        <v>8269</v>
      </c>
      <c r="O3835" s="17">
        <f t="shared" si="240"/>
        <v>7</v>
      </c>
      <c r="P3835">
        <f t="shared" si="241"/>
        <v>383.33</v>
      </c>
      <c r="Q3835" s="12" t="s">
        <v>8315</v>
      </c>
      <c r="R3835" t="s">
        <v>8316</v>
      </c>
      <c r="S3835" s="15">
        <f t="shared" si="242"/>
        <v>42697.010520833333</v>
      </c>
      <c r="T3835" s="15">
        <f t="shared" si="243"/>
        <v>42730.010520833333</v>
      </c>
    </row>
    <row r="3836" spans="1:20" ht="48" x14ac:dyDescent="0.2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17">
        <f t="shared" si="240"/>
        <v>188</v>
      </c>
      <c r="P3836">
        <f t="shared" si="241"/>
        <v>35.549999999999997</v>
      </c>
      <c r="Q3836" s="12" t="s">
        <v>8317</v>
      </c>
      <c r="R3836" t="s">
        <v>8353</v>
      </c>
      <c r="S3836" s="15">
        <f t="shared" si="242"/>
        <v>42273.884305555555</v>
      </c>
      <c r="T3836" s="15">
        <f t="shared" si="243"/>
        <v>42300.458333333328</v>
      </c>
    </row>
    <row r="3837" spans="1:20" ht="48" x14ac:dyDescent="0.2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 s="17">
        <f t="shared" si="240"/>
        <v>189</v>
      </c>
      <c r="P3837">
        <f t="shared" si="241"/>
        <v>43.06</v>
      </c>
      <c r="Q3837" s="12" t="s">
        <v>8323</v>
      </c>
      <c r="R3837" t="s">
        <v>8324</v>
      </c>
      <c r="S3837" s="15">
        <f t="shared" si="242"/>
        <v>42424.161898148144</v>
      </c>
      <c r="T3837" s="15">
        <f t="shared" si="243"/>
        <v>42454.12023148148</v>
      </c>
    </row>
    <row r="3838" spans="1:20" ht="48" x14ac:dyDescent="0.2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 s="17">
        <f t="shared" si="240"/>
        <v>189</v>
      </c>
      <c r="P3838">
        <f t="shared" si="241"/>
        <v>64.17</v>
      </c>
      <c r="Q3838" s="12" t="s">
        <v>8320</v>
      </c>
      <c r="R3838" t="s">
        <v>8340</v>
      </c>
      <c r="S3838" s="15">
        <f t="shared" si="242"/>
        <v>41960.722951388889</v>
      </c>
      <c r="T3838" s="15">
        <f t="shared" si="243"/>
        <v>41993.207638888889</v>
      </c>
    </row>
    <row r="3839" spans="1:20" ht="48" x14ac:dyDescent="0.2">
      <c r="A3839">
        <v>2848</v>
      </c>
      <c r="B3839" s="3" t="s">
        <v>2848</v>
      </c>
      <c r="C3839" s="3" t="s">
        <v>6958</v>
      </c>
      <c r="D3839" s="6">
        <v>35000</v>
      </c>
      <c r="E3839" s="8">
        <v>70</v>
      </c>
      <c r="F3839" t="s">
        <v>8220</v>
      </c>
      <c r="G3839" t="s">
        <v>8223</v>
      </c>
      <c r="H3839" t="s">
        <v>8245</v>
      </c>
      <c r="I3839">
        <v>1432913659</v>
      </c>
      <c r="J3839">
        <v>1430321659</v>
      </c>
      <c r="K3839" t="b">
        <v>0</v>
      </c>
      <c r="L3839">
        <v>3</v>
      </c>
      <c r="M3839" t="b">
        <v>0</v>
      </c>
      <c r="N3839" t="s">
        <v>8269</v>
      </c>
      <c r="O3839" s="17">
        <f t="shared" si="240"/>
        <v>0</v>
      </c>
      <c r="P3839">
        <f t="shared" si="241"/>
        <v>23.33</v>
      </c>
      <c r="Q3839" s="12" t="s">
        <v>8315</v>
      </c>
      <c r="R3839" t="s">
        <v>8316</v>
      </c>
      <c r="S3839" s="15">
        <f t="shared" si="242"/>
        <v>42123.648831018523</v>
      </c>
      <c r="T3839" s="15">
        <f t="shared" si="243"/>
        <v>42153.648831018523</v>
      </c>
    </row>
    <row r="3840" spans="1:20" ht="64" x14ac:dyDescent="0.2">
      <c r="A3840">
        <v>3215</v>
      </c>
      <c r="B3840" s="3" t="s">
        <v>3215</v>
      </c>
      <c r="C3840" s="3" t="s">
        <v>7325</v>
      </c>
      <c r="D3840" s="6">
        <v>35000</v>
      </c>
      <c r="E3840" s="8">
        <v>35123</v>
      </c>
      <c r="F3840" t="s">
        <v>8218</v>
      </c>
      <c r="G3840" t="s">
        <v>8223</v>
      </c>
      <c r="H3840" t="s">
        <v>8245</v>
      </c>
      <c r="I3840">
        <v>1441857540</v>
      </c>
      <c r="J3840">
        <v>1438617471</v>
      </c>
      <c r="K3840" t="b">
        <v>1</v>
      </c>
      <c r="L3840">
        <v>134</v>
      </c>
      <c r="M3840" t="b">
        <v>1</v>
      </c>
      <c r="N3840" t="s">
        <v>8269</v>
      </c>
      <c r="O3840" s="17">
        <f t="shared" si="240"/>
        <v>100</v>
      </c>
      <c r="P3840">
        <f t="shared" si="241"/>
        <v>262.11</v>
      </c>
      <c r="Q3840" s="12" t="s">
        <v>8315</v>
      </c>
      <c r="R3840" t="s">
        <v>8316</v>
      </c>
      <c r="S3840" s="15">
        <f t="shared" si="242"/>
        <v>42219.665173611109</v>
      </c>
      <c r="T3840" s="15">
        <f t="shared" si="243"/>
        <v>42257.165972222225</v>
      </c>
    </row>
    <row r="3841" spans="1:20" ht="48" x14ac:dyDescent="0.2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 s="17">
        <f t="shared" si="240"/>
        <v>191</v>
      </c>
      <c r="P3841">
        <f t="shared" si="241"/>
        <v>83.35</v>
      </c>
      <c r="Q3841" s="12" t="s">
        <v>8308</v>
      </c>
      <c r="R3841" t="s">
        <v>8313</v>
      </c>
      <c r="S3841" s="15">
        <f t="shared" si="242"/>
        <v>40682.051689814813</v>
      </c>
      <c r="T3841" s="15">
        <f t="shared" si="243"/>
        <v>40712.051689814813</v>
      </c>
    </row>
    <row r="3842" spans="1:20" ht="48" x14ac:dyDescent="0.2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 s="17">
        <f t="shared" si="240"/>
        <v>191</v>
      </c>
      <c r="P3842">
        <f t="shared" si="241"/>
        <v>86.16</v>
      </c>
      <c r="Q3842" s="12" t="s">
        <v>8317</v>
      </c>
      <c r="R3842" t="s">
        <v>8347</v>
      </c>
      <c r="S3842" s="15">
        <f t="shared" si="242"/>
        <v>41389.364849537036</v>
      </c>
      <c r="T3842" s="15">
        <f t="shared" si="243"/>
        <v>41425.5</v>
      </c>
    </row>
    <row r="3843" spans="1:20" ht="48" x14ac:dyDescent="0.2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17">
        <f t="shared" si="240"/>
        <v>191</v>
      </c>
      <c r="P3843">
        <f t="shared" si="241"/>
        <v>259.95</v>
      </c>
      <c r="Q3843" s="12" t="s">
        <v>8315</v>
      </c>
      <c r="R3843" t="s">
        <v>8355</v>
      </c>
      <c r="S3843" s="15">
        <f t="shared" si="242"/>
        <v>41862.803078703706</v>
      </c>
      <c r="T3843" s="15">
        <f t="shared" si="243"/>
        <v>41892.202777777777</v>
      </c>
    </row>
    <row r="3844" spans="1:20" ht="32" x14ac:dyDescent="0.2">
      <c r="A3844">
        <v>3237</v>
      </c>
      <c r="B3844" s="3" t="s">
        <v>3237</v>
      </c>
      <c r="C3844" s="3" t="s">
        <v>7347</v>
      </c>
      <c r="D3844" s="6">
        <v>35000</v>
      </c>
      <c r="E3844" s="8">
        <v>35275.64</v>
      </c>
      <c r="F3844" t="s">
        <v>8218</v>
      </c>
      <c r="G3844" t="s">
        <v>8223</v>
      </c>
      <c r="H3844" t="s">
        <v>8245</v>
      </c>
      <c r="I3844">
        <v>1443499140</v>
      </c>
      <c r="J3844">
        <v>1441452184</v>
      </c>
      <c r="K3844" t="b">
        <v>1</v>
      </c>
      <c r="L3844">
        <v>269</v>
      </c>
      <c r="M3844" t="b">
        <v>1</v>
      </c>
      <c r="N3844" t="s">
        <v>8269</v>
      </c>
      <c r="O3844" s="17">
        <f t="shared" si="240"/>
        <v>101</v>
      </c>
      <c r="P3844">
        <f t="shared" si="241"/>
        <v>131.13999999999999</v>
      </c>
      <c r="Q3844" s="12" t="s">
        <v>8315</v>
      </c>
      <c r="R3844" t="s">
        <v>8316</v>
      </c>
      <c r="S3844" s="15">
        <f t="shared" si="242"/>
        <v>42252.474351851852</v>
      </c>
      <c r="T3844" s="15">
        <f t="shared" si="243"/>
        <v>42276.165972222225</v>
      </c>
    </row>
    <row r="3845" spans="1:20" ht="48" x14ac:dyDescent="0.2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17">
        <f t="shared" si="240"/>
        <v>192</v>
      </c>
      <c r="P3845">
        <f t="shared" si="241"/>
        <v>23.65</v>
      </c>
      <c r="Q3845" s="12" t="s">
        <v>8317</v>
      </c>
      <c r="R3845" t="s">
        <v>8347</v>
      </c>
      <c r="S3845" s="15">
        <f t="shared" si="242"/>
        <v>41737.097499999996</v>
      </c>
      <c r="T3845" s="15">
        <f t="shared" si="243"/>
        <v>41773.961111111108</v>
      </c>
    </row>
    <row r="3846" spans="1:20" ht="48" x14ac:dyDescent="0.2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17">
        <f t="shared" si="240"/>
        <v>193</v>
      </c>
      <c r="P3846">
        <f t="shared" si="241"/>
        <v>63.05</v>
      </c>
      <c r="Q3846" s="12" t="s">
        <v>8317</v>
      </c>
      <c r="R3846" t="s">
        <v>8347</v>
      </c>
      <c r="S3846" s="15">
        <f t="shared" si="242"/>
        <v>41742.780509259261</v>
      </c>
      <c r="T3846" s="15">
        <f t="shared" si="243"/>
        <v>41772.780509259261</v>
      </c>
    </row>
    <row r="3847" spans="1:20" ht="48" x14ac:dyDescent="0.2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17">
        <f t="shared" si="240"/>
        <v>194</v>
      </c>
      <c r="P3847">
        <f t="shared" si="241"/>
        <v>36.630000000000003</v>
      </c>
      <c r="Q3847" s="12" t="s">
        <v>8323</v>
      </c>
      <c r="R3847" t="s">
        <v>8325</v>
      </c>
      <c r="S3847" s="15">
        <f t="shared" si="242"/>
        <v>41905.684629629628</v>
      </c>
      <c r="T3847" s="15">
        <f t="shared" si="243"/>
        <v>41944.207638888889</v>
      </c>
    </row>
    <row r="3848" spans="1:20" ht="64" x14ac:dyDescent="0.2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 s="17">
        <f t="shared" si="240"/>
        <v>195</v>
      </c>
      <c r="P3848">
        <f t="shared" si="241"/>
        <v>27.39</v>
      </c>
      <c r="Q3848" s="12" t="s">
        <v>8323</v>
      </c>
      <c r="R3848" t="s">
        <v>8327</v>
      </c>
      <c r="S3848" s="15">
        <f t="shared" si="242"/>
        <v>40456.954351851848</v>
      </c>
      <c r="T3848" s="15">
        <f t="shared" si="243"/>
        <v>40484.018055555556</v>
      </c>
    </row>
    <row r="3849" spans="1:20" ht="48" x14ac:dyDescent="0.2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 s="17">
        <f t="shared" si="240"/>
        <v>195</v>
      </c>
      <c r="P3849">
        <f t="shared" si="241"/>
        <v>64.03</v>
      </c>
      <c r="Q3849" s="12" t="s">
        <v>8323</v>
      </c>
      <c r="R3849" t="s">
        <v>8352</v>
      </c>
      <c r="S3849" s="15">
        <f t="shared" si="242"/>
        <v>42027.13817129629</v>
      </c>
      <c r="T3849" s="15">
        <f t="shared" si="243"/>
        <v>42062.020833333328</v>
      </c>
    </row>
    <row r="3850" spans="1:20" ht="48" x14ac:dyDescent="0.2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17">
        <f t="shared" si="240"/>
        <v>196</v>
      </c>
      <c r="P3850">
        <f t="shared" si="241"/>
        <v>36</v>
      </c>
      <c r="Q3850" s="12" t="s">
        <v>8317</v>
      </c>
      <c r="R3850" t="s">
        <v>8347</v>
      </c>
      <c r="S3850" s="15">
        <f t="shared" si="242"/>
        <v>41783.642939814818</v>
      </c>
      <c r="T3850" s="15">
        <f t="shared" si="243"/>
        <v>41843.642939814818</v>
      </c>
    </row>
    <row r="3851" spans="1:20" ht="48" x14ac:dyDescent="0.2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17">
        <f t="shared" si="240"/>
        <v>196</v>
      </c>
      <c r="P3851">
        <f t="shared" si="241"/>
        <v>40.75</v>
      </c>
      <c r="Q3851" s="12" t="s">
        <v>8323</v>
      </c>
      <c r="R3851" t="s">
        <v>8328</v>
      </c>
      <c r="S3851" s="15">
        <f t="shared" si="242"/>
        <v>41716.785011574073</v>
      </c>
      <c r="T3851" s="15">
        <f t="shared" si="243"/>
        <v>41739.290972222225</v>
      </c>
    </row>
    <row r="3852" spans="1:20" ht="48" x14ac:dyDescent="0.2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 s="17">
        <f t="shared" si="240"/>
        <v>198</v>
      </c>
      <c r="P3852">
        <f t="shared" si="241"/>
        <v>53.04</v>
      </c>
      <c r="Q3852" s="12" t="s">
        <v>8308</v>
      </c>
      <c r="R3852" t="s">
        <v>8310</v>
      </c>
      <c r="S3852" s="15">
        <f t="shared" si="242"/>
        <v>41100.158877314818</v>
      </c>
      <c r="T3852" s="15">
        <f t="shared" si="243"/>
        <v>41104.126388888886</v>
      </c>
    </row>
    <row r="3853" spans="1:20" ht="48" x14ac:dyDescent="0.2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 s="17">
        <f t="shared" si="240"/>
        <v>198</v>
      </c>
      <c r="P3853">
        <f t="shared" si="241"/>
        <v>101.86</v>
      </c>
      <c r="Q3853" s="12" t="s">
        <v>8317</v>
      </c>
      <c r="R3853" t="s">
        <v>8347</v>
      </c>
      <c r="S3853" s="15">
        <f t="shared" si="242"/>
        <v>41526.60665509259</v>
      </c>
      <c r="T3853" s="15">
        <f t="shared" si="243"/>
        <v>41563.60665509259</v>
      </c>
    </row>
    <row r="3854" spans="1:20" ht="48" x14ac:dyDescent="0.2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 s="17">
        <f t="shared" si="240"/>
        <v>199</v>
      </c>
      <c r="P3854">
        <f t="shared" si="241"/>
        <v>183.8</v>
      </c>
      <c r="Q3854" s="12" t="s">
        <v>8336</v>
      </c>
      <c r="R3854" t="s">
        <v>8337</v>
      </c>
      <c r="S3854" s="15">
        <f t="shared" si="242"/>
        <v>42152.288819444439</v>
      </c>
      <c r="T3854" s="15">
        <f t="shared" si="243"/>
        <v>42182.288819444439</v>
      </c>
    </row>
    <row r="3855" spans="1:20" ht="48" x14ac:dyDescent="0.2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 s="17">
        <f t="shared" si="240"/>
        <v>199</v>
      </c>
      <c r="P3855">
        <f t="shared" si="241"/>
        <v>94.49</v>
      </c>
      <c r="Q3855" s="12" t="s">
        <v>8323</v>
      </c>
      <c r="R3855" t="s">
        <v>8324</v>
      </c>
      <c r="S3855" s="15">
        <f t="shared" si="242"/>
        <v>40487.621365740742</v>
      </c>
      <c r="T3855" s="15">
        <f t="shared" si="243"/>
        <v>40544.207638888889</v>
      </c>
    </row>
    <row r="3856" spans="1:20" ht="48" x14ac:dyDescent="0.2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 s="17">
        <f t="shared" si="240"/>
        <v>199</v>
      </c>
      <c r="P3856">
        <f t="shared" si="241"/>
        <v>51.21</v>
      </c>
      <c r="Q3856" s="12" t="s">
        <v>8317</v>
      </c>
      <c r="R3856" t="s">
        <v>8347</v>
      </c>
      <c r="S3856" s="15">
        <f t="shared" si="242"/>
        <v>41603.333668981482</v>
      </c>
      <c r="T3856" s="15">
        <f t="shared" si="243"/>
        <v>41633.333668981482</v>
      </c>
    </row>
    <row r="3857" spans="1:20" ht="48" x14ac:dyDescent="0.2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17">
        <f t="shared" si="240"/>
        <v>200</v>
      </c>
      <c r="P3857">
        <f t="shared" si="241"/>
        <v>118.2</v>
      </c>
      <c r="Q3857" s="12" t="s">
        <v>8323</v>
      </c>
      <c r="R3857" t="s">
        <v>8324</v>
      </c>
      <c r="S3857" s="15">
        <f t="shared" si="242"/>
        <v>41843.64271990741</v>
      </c>
      <c r="T3857" s="15">
        <f t="shared" si="243"/>
        <v>41888.64271990741</v>
      </c>
    </row>
    <row r="3858" spans="1:20" ht="16" x14ac:dyDescent="0.2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17">
        <f t="shared" si="240"/>
        <v>200</v>
      </c>
      <c r="P3858">
        <f t="shared" si="241"/>
        <v>182.13</v>
      </c>
      <c r="Q3858" s="12" t="s">
        <v>8323</v>
      </c>
      <c r="R3858" t="s">
        <v>8324</v>
      </c>
      <c r="S3858" s="15">
        <f t="shared" si="242"/>
        <v>41305.809363425928</v>
      </c>
      <c r="T3858" s="15">
        <f t="shared" si="243"/>
        <v>41322.809363425928</v>
      </c>
    </row>
    <row r="3859" spans="1:20" ht="48" x14ac:dyDescent="0.2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17">
        <f t="shared" si="240"/>
        <v>200</v>
      </c>
      <c r="P3859">
        <f t="shared" si="241"/>
        <v>10</v>
      </c>
      <c r="Q3859" s="12" t="s">
        <v>8323</v>
      </c>
      <c r="R3859" t="s">
        <v>8328</v>
      </c>
      <c r="S3859" s="15">
        <f t="shared" si="242"/>
        <v>42109.826145833329</v>
      </c>
      <c r="T3859" s="15">
        <f t="shared" si="243"/>
        <v>42139.826145833329</v>
      </c>
    </row>
    <row r="3860" spans="1:20" ht="48" x14ac:dyDescent="0.2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 s="17">
        <f t="shared" si="240"/>
        <v>201</v>
      </c>
      <c r="P3860">
        <f t="shared" si="241"/>
        <v>51.31</v>
      </c>
      <c r="Q3860" s="12" t="s">
        <v>8317</v>
      </c>
      <c r="R3860" t="s">
        <v>8347</v>
      </c>
      <c r="S3860" s="15">
        <f t="shared" si="242"/>
        <v>40624.181400462963</v>
      </c>
      <c r="T3860" s="15">
        <f t="shared" si="243"/>
        <v>40655.181400462963</v>
      </c>
    </row>
    <row r="3861" spans="1:20" ht="48" x14ac:dyDescent="0.2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17">
        <f t="shared" si="240"/>
        <v>201</v>
      </c>
      <c r="P3861">
        <f t="shared" si="241"/>
        <v>220.74</v>
      </c>
      <c r="Q3861" s="12" t="s">
        <v>8317</v>
      </c>
      <c r="R3861" t="s">
        <v>8347</v>
      </c>
      <c r="S3861" s="15">
        <f t="shared" si="242"/>
        <v>42136.184560185182</v>
      </c>
      <c r="T3861" s="15">
        <f t="shared" si="243"/>
        <v>42166.184560185182</v>
      </c>
    </row>
    <row r="3862" spans="1:20" ht="48" x14ac:dyDescent="0.2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 s="17">
        <f t="shared" ref="O3862:O3925" si="244">ROUND(E3862/D3862*100,0)</f>
        <v>202</v>
      </c>
      <c r="P3862">
        <f t="shared" ref="P3862:P3925" si="245">IFERROR(ROUND(E3862/L3862, 2), 0)</f>
        <v>55.7</v>
      </c>
      <c r="Q3862" s="12" t="s">
        <v>8323</v>
      </c>
      <c r="R3862" t="s">
        <v>8324</v>
      </c>
      <c r="S3862" s="15">
        <f t="shared" ref="S3862:S3925" si="246">(((J3862/60/60/24)+DATE(1970,1,1)))</f>
        <v>41579.845509259263</v>
      </c>
      <c r="T3862" s="15">
        <f t="shared" ref="T3862:T3925" si="247">(((I3862/60/60/24)+DATE(1970,1,1)))</f>
        <v>41609.887175925927</v>
      </c>
    </row>
    <row r="3863" spans="1:20" ht="48" x14ac:dyDescent="0.2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 s="17">
        <f t="shared" si="244"/>
        <v>202</v>
      </c>
      <c r="P3863">
        <f t="shared" si="245"/>
        <v>89.25</v>
      </c>
      <c r="Q3863" s="12" t="s">
        <v>8323</v>
      </c>
      <c r="R3863" t="s">
        <v>8344</v>
      </c>
      <c r="S3863" s="15">
        <f t="shared" si="246"/>
        <v>42569.605393518519</v>
      </c>
      <c r="T3863" s="15">
        <f t="shared" si="247"/>
        <v>42600.290972222225</v>
      </c>
    </row>
    <row r="3864" spans="1:20" ht="48" x14ac:dyDescent="0.2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 s="17">
        <f t="shared" si="244"/>
        <v>202</v>
      </c>
      <c r="P3864">
        <f t="shared" si="245"/>
        <v>80.650000000000006</v>
      </c>
      <c r="Q3864" s="12" t="s">
        <v>8336</v>
      </c>
      <c r="R3864" t="s">
        <v>8337</v>
      </c>
      <c r="S3864" s="15">
        <f t="shared" si="246"/>
        <v>42454.836851851855</v>
      </c>
      <c r="T3864" s="15">
        <f t="shared" si="247"/>
        <v>42479.836851851855</v>
      </c>
    </row>
    <row r="3865" spans="1:20" ht="48" x14ac:dyDescent="0.2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 s="17">
        <f t="shared" si="244"/>
        <v>202</v>
      </c>
      <c r="P3865">
        <f t="shared" si="245"/>
        <v>45.55</v>
      </c>
      <c r="Q3865" s="12" t="s">
        <v>8317</v>
      </c>
      <c r="R3865" t="s">
        <v>8347</v>
      </c>
      <c r="S3865" s="15">
        <f t="shared" si="246"/>
        <v>42396.494583333333</v>
      </c>
      <c r="T3865" s="15">
        <f t="shared" si="247"/>
        <v>42426.494583333333</v>
      </c>
    </row>
    <row r="3866" spans="1:20" ht="32" x14ac:dyDescent="0.2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 s="17">
        <f t="shared" si="244"/>
        <v>202</v>
      </c>
      <c r="P3866">
        <f t="shared" si="245"/>
        <v>77.23</v>
      </c>
      <c r="Q3866" s="12" t="s">
        <v>8317</v>
      </c>
      <c r="R3866" t="s">
        <v>8347</v>
      </c>
      <c r="S3866" s="15">
        <f t="shared" si="246"/>
        <v>42333.59993055556</v>
      </c>
      <c r="T3866" s="15">
        <f t="shared" si="247"/>
        <v>42368.59993055556</v>
      </c>
    </row>
    <row r="3867" spans="1:20" ht="48" x14ac:dyDescent="0.2">
      <c r="A3867">
        <v>3547</v>
      </c>
      <c r="B3867" s="3" t="s">
        <v>3546</v>
      </c>
      <c r="C3867" s="3" t="s">
        <v>7657</v>
      </c>
      <c r="D3867" s="6">
        <v>35000</v>
      </c>
      <c r="E3867" s="8">
        <v>40043.25</v>
      </c>
      <c r="F3867" t="s">
        <v>8218</v>
      </c>
      <c r="G3867" t="s">
        <v>8223</v>
      </c>
      <c r="H3867" t="s">
        <v>8245</v>
      </c>
      <c r="I3867">
        <v>1463198340</v>
      </c>
      <c r="J3867">
        <v>1461117201</v>
      </c>
      <c r="K3867" t="b">
        <v>0</v>
      </c>
      <c r="L3867">
        <v>336</v>
      </c>
      <c r="M3867" t="b">
        <v>1</v>
      </c>
      <c r="N3867" t="s">
        <v>8269</v>
      </c>
      <c r="O3867" s="17">
        <f t="shared" si="244"/>
        <v>114</v>
      </c>
      <c r="P3867">
        <f t="shared" si="245"/>
        <v>119.18</v>
      </c>
      <c r="Q3867" s="12" t="s">
        <v>8315</v>
      </c>
      <c r="R3867" t="s">
        <v>8316</v>
      </c>
      <c r="S3867" s="15">
        <f t="shared" si="246"/>
        <v>42480.078715277778</v>
      </c>
      <c r="T3867" s="15">
        <f t="shared" si="247"/>
        <v>42504.165972222225</v>
      </c>
    </row>
    <row r="3868" spans="1:20" ht="48" x14ac:dyDescent="0.2">
      <c r="A3868">
        <v>3166</v>
      </c>
      <c r="B3868" s="3" t="s">
        <v>3166</v>
      </c>
      <c r="C3868" s="3" t="s">
        <v>7276</v>
      </c>
      <c r="D3868" s="6">
        <v>35000</v>
      </c>
      <c r="E3868" s="8">
        <v>56079.83</v>
      </c>
      <c r="F3868" t="s">
        <v>8218</v>
      </c>
      <c r="G3868" t="s">
        <v>8223</v>
      </c>
      <c r="H3868" t="s">
        <v>8245</v>
      </c>
      <c r="I3868">
        <v>1416988740</v>
      </c>
      <c r="J3868">
        <v>1414514153</v>
      </c>
      <c r="K3868" t="b">
        <v>1</v>
      </c>
      <c r="L3868">
        <v>930</v>
      </c>
      <c r="M3868" t="b">
        <v>1</v>
      </c>
      <c r="N3868" t="s">
        <v>8269</v>
      </c>
      <c r="O3868" s="17">
        <f t="shared" si="244"/>
        <v>160</v>
      </c>
      <c r="P3868">
        <f t="shared" si="245"/>
        <v>60.3</v>
      </c>
      <c r="Q3868" s="12" t="s">
        <v>8315</v>
      </c>
      <c r="R3868" t="s">
        <v>8316</v>
      </c>
      <c r="S3868" s="15">
        <f t="shared" si="246"/>
        <v>41940.69158564815</v>
      </c>
      <c r="T3868" s="15">
        <f t="shared" si="247"/>
        <v>41969.332638888889</v>
      </c>
    </row>
    <row r="3869" spans="1:20" ht="16" x14ac:dyDescent="0.2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 s="17">
        <f t="shared" si="244"/>
        <v>203</v>
      </c>
      <c r="P3869">
        <f t="shared" si="245"/>
        <v>30.58</v>
      </c>
      <c r="Q3869" s="12" t="s">
        <v>8323</v>
      </c>
      <c r="R3869" t="s">
        <v>8324</v>
      </c>
      <c r="S3869" s="15">
        <f t="shared" si="246"/>
        <v>42568.759374999994</v>
      </c>
      <c r="T3869" s="15">
        <f t="shared" si="247"/>
        <v>42583.759374999994</v>
      </c>
    </row>
    <row r="3870" spans="1:20" ht="48" x14ac:dyDescent="0.2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 s="17">
        <f t="shared" si="244"/>
        <v>203</v>
      </c>
      <c r="P3870">
        <f t="shared" si="245"/>
        <v>130.22999999999999</v>
      </c>
      <c r="Q3870" s="12" t="s">
        <v>8334</v>
      </c>
      <c r="R3870" t="s">
        <v>8350</v>
      </c>
      <c r="S3870" s="15">
        <f t="shared" si="246"/>
        <v>41836.625254629631</v>
      </c>
      <c r="T3870" s="15">
        <f t="shared" si="247"/>
        <v>41866.625254629631</v>
      </c>
    </row>
    <row r="3871" spans="1:20" ht="48" x14ac:dyDescent="0.2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 s="17">
        <f t="shared" si="244"/>
        <v>203</v>
      </c>
      <c r="P3871">
        <f t="shared" si="245"/>
        <v>47.68</v>
      </c>
      <c r="Q3871" s="12" t="s">
        <v>8323</v>
      </c>
      <c r="R3871" t="s">
        <v>8327</v>
      </c>
      <c r="S3871" s="15">
        <f t="shared" si="246"/>
        <v>41226.648576388885</v>
      </c>
      <c r="T3871" s="15">
        <f t="shared" si="247"/>
        <v>41274.75</v>
      </c>
    </row>
    <row r="3872" spans="1:20" ht="48" x14ac:dyDescent="0.2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 s="17">
        <f t="shared" si="244"/>
        <v>204</v>
      </c>
      <c r="P3872">
        <f t="shared" si="245"/>
        <v>59.85</v>
      </c>
      <c r="Q3872" s="12" t="s">
        <v>8323</v>
      </c>
      <c r="R3872" t="s">
        <v>8324</v>
      </c>
      <c r="S3872" s="15">
        <f t="shared" si="246"/>
        <v>41059.006805555553</v>
      </c>
      <c r="T3872" s="15">
        <f t="shared" si="247"/>
        <v>41097.165972222225</v>
      </c>
    </row>
    <row r="3873" spans="1:20" ht="48" x14ac:dyDescent="0.2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 s="17">
        <f t="shared" si="244"/>
        <v>204</v>
      </c>
      <c r="P3873">
        <f t="shared" si="245"/>
        <v>59.36</v>
      </c>
      <c r="Q3873" s="12" t="s">
        <v>8320</v>
      </c>
      <c r="R3873" t="s">
        <v>8321</v>
      </c>
      <c r="S3873" s="15">
        <f t="shared" si="246"/>
        <v>42317.33258101852</v>
      </c>
      <c r="T3873" s="15">
        <f t="shared" si="247"/>
        <v>42354.290972222225</v>
      </c>
    </row>
    <row r="3874" spans="1:20" ht="32" x14ac:dyDescent="0.2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17">
        <f t="shared" si="244"/>
        <v>205</v>
      </c>
      <c r="P3874">
        <f t="shared" si="245"/>
        <v>130.53</v>
      </c>
      <c r="Q3874" s="12" t="s">
        <v>8336</v>
      </c>
      <c r="R3874" t="s">
        <v>8337</v>
      </c>
      <c r="S3874" s="15">
        <f t="shared" si="246"/>
        <v>41760.8200462963</v>
      </c>
      <c r="T3874" s="15">
        <f t="shared" si="247"/>
        <v>41790.8200462963</v>
      </c>
    </row>
    <row r="3875" spans="1:20" ht="48" x14ac:dyDescent="0.2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17">
        <f t="shared" si="244"/>
        <v>205</v>
      </c>
      <c r="P3875">
        <f t="shared" si="245"/>
        <v>45.62</v>
      </c>
      <c r="Q3875" s="12" t="s">
        <v>8323</v>
      </c>
      <c r="R3875" t="s">
        <v>8324</v>
      </c>
      <c r="S3875" s="15">
        <f t="shared" si="246"/>
        <v>42614.722013888888</v>
      </c>
      <c r="T3875" s="15">
        <f t="shared" si="247"/>
        <v>42644.722013888888</v>
      </c>
    </row>
    <row r="3876" spans="1:20" ht="48" x14ac:dyDescent="0.2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17">
        <f t="shared" si="244"/>
        <v>206</v>
      </c>
      <c r="P3876">
        <f t="shared" si="245"/>
        <v>106.2</v>
      </c>
      <c r="Q3876" s="12" t="s">
        <v>8323</v>
      </c>
      <c r="R3876" t="s">
        <v>8328</v>
      </c>
      <c r="S3876" s="15">
        <f t="shared" si="246"/>
        <v>42127.069548611107</v>
      </c>
      <c r="T3876" s="15">
        <f t="shared" si="247"/>
        <v>42157.032638888893</v>
      </c>
    </row>
    <row r="3877" spans="1:20" ht="48" x14ac:dyDescent="0.2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 s="17">
        <f t="shared" si="244"/>
        <v>207</v>
      </c>
      <c r="P3877">
        <f t="shared" si="245"/>
        <v>43.02</v>
      </c>
      <c r="Q3877" s="12" t="s">
        <v>8308</v>
      </c>
      <c r="R3877" t="s">
        <v>8313</v>
      </c>
      <c r="S3877" s="15">
        <f t="shared" si="246"/>
        <v>41755.117581018516</v>
      </c>
      <c r="T3877" s="15">
        <f t="shared" si="247"/>
        <v>41778.117581018516</v>
      </c>
    </row>
    <row r="3878" spans="1:20" ht="48" x14ac:dyDescent="0.2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17">
        <f t="shared" si="244"/>
        <v>207</v>
      </c>
      <c r="P3878">
        <f t="shared" si="245"/>
        <v>221.79</v>
      </c>
      <c r="Q3878" s="12" t="s">
        <v>8336</v>
      </c>
      <c r="R3878" t="s">
        <v>8337</v>
      </c>
      <c r="S3878" s="15">
        <f t="shared" si="246"/>
        <v>42756.501041666663</v>
      </c>
      <c r="T3878" s="15">
        <f t="shared" si="247"/>
        <v>42786.501041666663</v>
      </c>
    </row>
    <row r="3879" spans="1:20" ht="48" x14ac:dyDescent="0.2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 s="17">
        <f t="shared" si="244"/>
        <v>207</v>
      </c>
      <c r="P3879">
        <f t="shared" si="245"/>
        <v>136.63999999999999</v>
      </c>
      <c r="Q3879" s="12" t="s">
        <v>8317</v>
      </c>
      <c r="R3879" t="s">
        <v>8347</v>
      </c>
      <c r="S3879" s="15">
        <f t="shared" si="246"/>
        <v>41835.540486111109</v>
      </c>
      <c r="T3879" s="15">
        <f t="shared" si="247"/>
        <v>41865.540486111109</v>
      </c>
    </row>
    <row r="3880" spans="1:20" ht="32" x14ac:dyDescent="0.2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17">
        <f t="shared" si="244"/>
        <v>209</v>
      </c>
      <c r="P3880">
        <f t="shared" si="245"/>
        <v>131.99</v>
      </c>
      <c r="Q3880" s="12" t="s">
        <v>8317</v>
      </c>
      <c r="R3880" t="s">
        <v>8347</v>
      </c>
      <c r="S3880" s="15">
        <f t="shared" si="246"/>
        <v>41313.755219907405</v>
      </c>
      <c r="T3880" s="15">
        <f t="shared" si="247"/>
        <v>41343.755219907405</v>
      </c>
    </row>
    <row r="3881" spans="1:20" ht="64" x14ac:dyDescent="0.2">
      <c r="A3881">
        <v>2857</v>
      </c>
      <c r="B3881" s="3" t="s">
        <v>2857</v>
      </c>
      <c r="C3881" s="3" t="s">
        <v>6967</v>
      </c>
      <c r="D3881" s="6">
        <v>38000</v>
      </c>
      <c r="E3881" s="8">
        <v>7500</v>
      </c>
      <c r="F3881" t="s">
        <v>8220</v>
      </c>
      <c r="G3881" t="s">
        <v>8237</v>
      </c>
      <c r="H3881" t="s">
        <v>8255</v>
      </c>
      <c r="I3881">
        <v>1487613600</v>
      </c>
      <c r="J3881">
        <v>1482444295</v>
      </c>
      <c r="K3881" t="b">
        <v>0</v>
      </c>
      <c r="L3881">
        <v>15</v>
      </c>
      <c r="M3881" t="b">
        <v>0</v>
      </c>
      <c r="N3881" t="s">
        <v>8269</v>
      </c>
      <c r="O3881" s="17">
        <f t="shared" si="244"/>
        <v>20</v>
      </c>
      <c r="P3881">
        <f t="shared" si="245"/>
        <v>500</v>
      </c>
      <c r="Q3881" s="12" t="s">
        <v>8315</v>
      </c>
      <c r="R3881" t="s">
        <v>8316</v>
      </c>
      <c r="S3881" s="15">
        <f t="shared" si="246"/>
        <v>42726.920081018514</v>
      </c>
      <c r="T3881" s="15">
        <f t="shared" si="247"/>
        <v>42786.75</v>
      </c>
    </row>
    <row r="3882" spans="1:20" ht="48" x14ac:dyDescent="0.2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 s="17">
        <f t="shared" si="244"/>
        <v>211</v>
      </c>
      <c r="P3882">
        <f t="shared" si="245"/>
        <v>95.93</v>
      </c>
      <c r="Q3882" s="12" t="s">
        <v>8323</v>
      </c>
      <c r="R3882" t="s">
        <v>8324</v>
      </c>
      <c r="S3882" s="15">
        <f t="shared" si="246"/>
        <v>41320.717465277776</v>
      </c>
      <c r="T3882" s="15">
        <f t="shared" si="247"/>
        <v>41344.166666666664</v>
      </c>
    </row>
    <row r="3883" spans="1:20" ht="48" x14ac:dyDescent="0.2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 s="17">
        <f t="shared" si="244"/>
        <v>211</v>
      </c>
      <c r="P3883">
        <f t="shared" si="245"/>
        <v>262.16000000000003</v>
      </c>
      <c r="Q3883" s="12" t="s">
        <v>8317</v>
      </c>
      <c r="R3883" t="s">
        <v>8347</v>
      </c>
      <c r="S3883" s="15">
        <f t="shared" si="246"/>
        <v>42311.625081018516</v>
      </c>
      <c r="T3883" s="15">
        <f t="shared" si="247"/>
        <v>42357.041666666672</v>
      </c>
    </row>
    <row r="3884" spans="1:20" ht="64" x14ac:dyDescent="0.2">
      <c r="A3884">
        <v>3845</v>
      </c>
      <c r="B3884" s="3" t="s">
        <v>3842</v>
      </c>
      <c r="C3884" s="3" t="s">
        <v>7954</v>
      </c>
      <c r="D3884" s="6">
        <v>40000</v>
      </c>
      <c r="E3884" s="8">
        <v>842</v>
      </c>
      <c r="F3884" t="s">
        <v>8220</v>
      </c>
      <c r="G3884" t="s">
        <v>8223</v>
      </c>
      <c r="H3884" t="s">
        <v>8245</v>
      </c>
      <c r="I3884">
        <v>1443711774</v>
      </c>
      <c r="J3884">
        <v>1441119774</v>
      </c>
      <c r="K3884" t="b">
        <v>1</v>
      </c>
      <c r="L3884">
        <v>12</v>
      </c>
      <c r="M3884" t="b">
        <v>0</v>
      </c>
      <c r="N3884" t="s">
        <v>8269</v>
      </c>
      <c r="O3884" s="17">
        <f t="shared" si="244"/>
        <v>2</v>
      </c>
      <c r="P3884">
        <f t="shared" si="245"/>
        <v>70.17</v>
      </c>
      <c r="Q3884" s="12" t="s">
        <v>8315</v>
      </c>
      <c r="R3884" t="s">
        <v>8316</v>
      </c>
      <c r="S3884" s="15">
        <f t="shared" si="246"/>
        <v>42248.627013888887</v>
      </c>
      <c r="T3884" s="15">
        <f t="shared" si="247"/>
        <v>42278.627013888887</v>
      </c>
    </row>
    <row r="3885" spans="1:20" ht="32" x14ac:dyDescent="0.2">
      <c r="A3885">
        <v>3648</v>
      </c>
      <c r="B3885" s="3" t="s">
        <v>3646</v>
      </c>
      <c r="C3885" s="3" t="s">
        <v>7758</v>
      </c>
      <c r="D3885" s="6">
        <v>40000</v>
      </c>
      <c r="E3885" s="8">
        <v>40153</v>
      </c>
      <c r="F3885" t="s">
        <v>8218</v>
      </c>
      <c r="G3885" t="s">
        <v>8223</v>
      </c>
      <c r="H3885" t="s">
        <v>8245</v>
      </c>
      <c r="I3885">
        <v>1412492445</v>
      </c>
      <c r="J3885">
        <v>1409900445</v>
      </c>
      <c r="K3885" t="b">
        <v>0</v>
      </c>
      <c r="L3885">
        <v>73</v>
      </c>
      <c r="M3885" t="b">
        <v>1</v>
      </c>
      <c r="N3885" t="s">
        <v>8269</v>
      </c>
      <c r="O3885" s="17">
        <f t="shared" si="244"/>
        <v>100</v>
      </c>
      <c r="P3885">
        <f t="shared" si="245"/>
        <v>550.04</v>
      </c>
      <c r="Q3885" s="12" t="s">
        <v>8315</v>
      </c>
      <c r="R3885" t="s">
        <v>8316</v>
      </c>
      <c r="S3885" s="15">
        <f t="shared" si="246"/>
        <v>41887.292187500003</v>
      </c>
      <c r="T3885" s="15">
        <f t="shared" si="247"/>
        <v>41917.292187500003</v>
      </c>
    </row>
    <row r="3886" spans="1:20" ht="48" x14ac:dyDescent="0.2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 s="17">
        <f t="shared" si="244"/>
        <v>212</v>
      </c>
      <c r="P3886">
        <f t="shared" si="245"/>
        <v>50.25</v>
      </c>
      <c r="Q3886" s="12" t="s">
        <v>8323</v>
      </c>
      <c r="R3886" t="s">
        <v>8324</v>
      </c>
      <c r="S3886" s="15">
        <f t="shared" si="246"/>
        <v>42707.074976851851</v>
      </c>
      <c r="T3886" s="15">
        <f t="shared" si="247"/>
        <v>42727.074976851851</v>
      </c>
    </row>
    <row r="3887" spans="1:20" ht="48" x14ac:dyDescent="0.2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 s="17">
        <f t="shared" si="244"/>
        <v>212</v>
      </c>
      <c r="P3887">
        <f t="shared" si="245"/>
        <v>127.36</v>
      </c>
      <c r="Q3887" s="12" t="s">
        <v>8317</v>
      </c>
      <c r="R3887" t="s">
        <v>8347</v>
      </c>
      <c r="S3887" s="15">
        <f t="shared" si="246"/>
        <v>42651.420567129629</v>
      </c>
      <c r="T3887" s="15">
        <f t="shared" si="247"/>
        <v>42681.462233796294</v>
      </c>
    </row>
    <row r="3888" spans="1:20" ht="48" x14ac:dyDescent="0.2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17">
        <f t="shared" si="244"/>
        <v>212</v>
      </c>
      <c r="P3888">
        <f t="shared" si="245"/>
        <v>13.54</v>
      </c>
      <c r="Q3888" s="12" t="s">
        <v>8334</v>
      </c>
      <c r="R3888" t="s">
        <v>8350</v>
      </c>
      <c r="S3888" s="15">
        <f t="shared" si="246"/>
        <v>41767.650347222225</v>
      </c>
      <c r="T3888" s="15">
        <f t="shared" si="247"/>
        <v>41788.743055555555</v>
      </c>
    </row>
    <row r="3889" spans="1:20" ht="48" x14ac:dyDescent="0.2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17">
        <f t="shared" si="244"/>
        <v>213</v>
      </c>
      <c r="P3889">
        <f t="shared" si="245"/>
        <v>38.18</v>
      </c>
      <c r="Q3889" s="12" t="s">
        <v>8323</v>
      </c>
      <c r="R3889" t="s">
        <v>8324</v>
      </c>
      <c r="S3889" s="15">
        <f t="shared" si="246"/>
        <v>41487.611250000002</v>
      </c>
      <c r="T3889" s="15">
        <f t="shared" si="247"/>
        <v>41517.611250000002</v>
      </c>
    </row>
    <row r="3890" spans="1:20" ht="64" x14ac:dyDescent="0.2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17">
        <f t="shared" si="244"/>
        <v>213</v>
      </c>
      <c r="P3890">
        <f t="shared" si="245"/>
        <v>33.31</v>
      </c>
      <c r="Q3890" s="12" t="s">
        <v>8315</v>
      </c>
      <c r="R3890" t="s">
        <v>8355</v>
      </c>
      <c r="S3890" s="15">
        <f t="shared" si="246"/>
        <v>40378.893206018518</v>
      </c>
      <c r="T3890" s="15">
        <f t="shared" si="247"/>
        <v>40453.207638888889</v>
      </c>
    </row>
    <row r="3891" spans="1:20" ht="48" x14ac:dyDescent="0.2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17">
        <f t="shared" si="244"/>
        <v>214</v>
      </c>
      <c r="P3891">
        <f t="shared" si="245"/>
        <v>144.69</v>
      </c>
      <c r="Q3891" s="12" t="s">
        <v>8308</v>
      </c>
      <c r="R3891" t="s">
        <v>8313</v>
      </c>
      <c r="S3891" s="15">
        <f t="shared" si="246"/>
        <v>42200.67659722222</v>
      </c>
      <c r="T3891" s="15">
        <f t="shared" si="247"/>
        <v>42231.25</v>
      </c>
    </row>
    <row r="3892" spans="1:20" ht="48" x14ac:dyDescent="0.2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17">
        <f t="shared" si="244"/>
        <v>214</v>
      </c>
      <c r="P3892">
        <f t="shared" si="245"/>
        <v>122.74</v>
      </c>
      <c r="Q3892" s="12" t="s">
        <v>8317</v>
      </c>
      <c r="R3892" t="s">
        <v>8319</v>
      </c>
      <c r="S3892" s="15">
        <f t="shared" si="246"/>
        <v>42417.804618055554</v>
      </c>
      <c r="T3892" s="15">
        <f t="shared" si="247"/>
        <v>42477.762951388882</v>
      </c>
    </row>
    <row r="3893" spans="1:20" ht="48" x14ac:dyDescent="0.2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17">
        <f t="shared" si="244"/>
        <v>215</v>
      </c>
      <c r="P3893">
        <f t="shared" si="245"/>
        <v>78.180000000000007</v>
      </c>
      <c r="Q3893" s="12" t="s">
        <v>8336</v>
      </c>
      <c r="R3893" t="s">
        <v>8337</v>
      </c>
      <c r="S3893" s="15">
        <f t="shared" si="246"/>
        <v>40254.450335648151</v>
      </c>
      <c r="T3893" s="15">
        <f t="shared" si="247"/>
        <v>40313.340277777781</v>
      </c>
    </row>
    <row r="3894" spans="1:20" ht="32" x14ac:dyDescent="0.2">
      <c r="A3894">
        <v>3691</v>
      </c>
      <c r="B3894" s="3" t="s">
        <v>3688</v>
      </c>
      <c r="C3894" s="3" t="s">
        <v>7801</v>
      </c>
      <c r="D3894" s="6">
        <v>40000</v>
      </c>
      <c r="E3894" s="8">
        <v>51184</v>
      </c>
      <c r="F3894" t="s">
        <v>8218</v>
      </c>
      <c r="G3894" t="s">
        <v>8223</v>
      </c>
      <c r="H3894" t="s">
        <v>8245</v>
      </c>
      <c r="I3894">
        <v>1425272340</v>
      </c>
      <c r="J3894">
        <v>1421426929</v>
      </c>
      <c r="K3894" t="b">
        <v>0</v>
      </c>
      <c r="L3894">
        <v>274</v>
      </c>
      <c r="M3894" t="b">
        <v>1</v>
      </c>
      <c r="N3894" t="s">
        <v>8269</v>
      </c>
      <c r="O3894" s="17">
        <f t="shared" si="244"/>
        <v>128</v>
      </c>
      <c r="P3894">
        <f t="shared" si="245"/>
        <v>186.8</v>
      </c>
      <c r="Q3894" s="12" t="s">
        <v>8315</v>
      </c>
      <c r="R3894" t="s">
        <v>8316</v>
      </c>
      <c r="S3894" s="15">
        <f t="shared" si="246"/>
        <v>42020.700567129628</v>
      </c>
      <c r="T3894" s="15">
        <f t="shared" si="247"/>
        <v>42065.207638888889</v>
      </c>
    </row>
    <row r="3895" spans="1:20" ht="48" x14ac:dyDescent="0.2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17">
        <f t="shared" si="244"/>
        <v>217</v>
      </c>
      <c r="P3895">
        <f t="shared" si="245"/>
        <v>78.83</v>
      </c>
      <c r="Q3895" s="12" t="s">
        <v>8317</v>
      </c>
      <c r="R3895" t="s">
        <v>8347</v>
      </c>
      <c r="S3895" s="15">
        <f t="shared" si="246"/>
        <v>42728.71230324074</v>
      </c>
      <c r="T3895" s="15">
        <f t="shared" si="247"/>
        <v>42758.71230324074</v>
      </c>
    </row>
    <row r="3896" spans="1:20" ht="48" x14ac:dyDescent="0.2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 s="17">
        <f t="shared" si="244"/>
        <v>218</v>
      </c>
      <c r="P3896">
        <f t="shared" si="245"/>
        <v>19.46</v>
      </c>
      <c r="Q3896" s="12" t="s">
        <v>8323</v>
      </c>
      <c r="R3896" t="s">
        <v>8325</v>
      </c>
      <c r="S3896" s="15">
        <f t="shared" si="246"/>
        <v>42609.311990740738</v>
      </c>
      <c r="T3896" s="15">
        <f t="shared" si="247"/>
        <v>42668.791666666672</v>
      </c>
    </row>
    <row r="3897" spans="1:20" ht="32" x14ac:dyDescent="0.2">
      <c r="A3897">
        <v>2884</v>
      </c>
      <c r="B3897" s="3" t="s">
        <v>2884</v>
      </c>
      <c r="C3897" s="3" t="s">
        <v>6994</v>
      </c>
      <c r="D3897" s="6">
        <v>45000</v>
      </c>
      <c r="E3897" s="8">
        <v>185</v>
      </c>
      <c r="F3897" t="s">
        <v>8220</v>
      </c>
      <c r="G3897" t="s">
        <v>8223</v>
      </c>
      <c r="H3897" t="s">
        <v>8245</v>
      </c>
      <c r="I3897">
        <v>1417800435</v>
      </c>
      <c r="J3897">
        <v>1415208435</v>
      </c>
      <c r="K3897" t="b">
        <v>0</v>
      </c>
      <c r="L3897">
        <v>4</v>
      </c>
      <c r="M3897" t="b">
        <v>0</v>
      </c>
      <c r="N3897" t="s">
        <v>8269</v>
      </c>
      <c r="O3897" s="17">
        <f t="shared" si="244"/>
        <v>0</v>
      </c>
      <c r="P3897">
        <f t="shared" si="245"/>
        <v>46.25</v>
      </c>
      <c r="Q3897" s="12" t="s">
        <v>8315</v>
      </c>
      <c r="R3897" t="s">
        <v>8316</v>
      </c>
      <c r="S3897" s="15">
        <f t="shared" si="246"/>
        <v>41948.727256944447</v>
      </c>
      <c r="T3897" s="15">
        <f t="shared" si="247"/>
        <v>41978.727256944447</v>
      </c>
    </row>
    <row r="3898" spans="1:20" ht="32" x14ac:dyDescent="0.2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 s="17">
        <f t="shared" si="244"/>
        <v>219</v>
      </c>
      <c r="P3898">
        <f t="shared" si="245"/>
        <v>62.5</v>
      </c>
      <c r="Q3898" s="12" t="s">
        <v>8323</v>
      </c>
      <c r="R3898" t="s">
        <v>8324</v>
      </c>
      <c r="S3898" s="15">
        <f t="shared" si="246"/>
        <v>42184.646863425922</v>
      </c>
      <c r="T3898" s="15">
        <f t="shared" si="247"/>
        <v>42214.646863425922</v>
      </c>
    </row>
    <row r="3899" spans="1:20" ht="48" x14ac:dyDescent="0.2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 s="17">
        <f t="shared" si="244"/>
        <v>219</v>
      </c>
      <c r="P3899">
        <f t="shared" si="245"/>
        <v>67.260000000000005</v>
      </c>
      <c r="Q3899" s="12" t="s">
        <v>8317</v>
      </c>
      <c r="R3899" t="s">
        <v>8347</v>
      </c>
      <c r="S3899" s="15">
        <f t="shared" si="246"/>
        <v>41844.771793981483</v>
      </c>
      <c r="T3899" s="15">
        <f t="shared" si="247"/>
        <v>41874.771793981483</v>
      </c>
    </row>
    <row r="3900" spans="1:20" ht="48" x14ac:dyDescent="0.2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 s="17">
        <f t="shared" si="244"/>
        <v>220</v>
      </c>
      <c r="P3900">
        <f t="shared" si="245"/>
        <v>46.7</v>
      </c>
      <c r="Q3900" s="12" t="s">
        <v>8308</v>
      </c>
      <c r="R3900" t="s">
        <v>8310</v>
      </c>
      <c r="S3900" s="15">
        <f t="shared" si="246"/>
        <v>40570.025810185187</v>
      </c>
      <c r="T3900" s="15">
        <f t="shared" si="247"/>
        <v>40600.025810185187</v>
      </c>
    </row>
    <row r="3901" spans="1:20" ht="48" x14ac:dyDescent="0.2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 s="17">
        <f t="shared" si="244"/>
        <v>220</v>
      </c>
      <c r="P3901">
        <f t="shared" si="245"/>
        <v>37.479999999999997</v>
      </c>
      <c r="Q3901" s="12" t="s">
        <v>8331</v>
      </c>
      <c r="R3901" t="s">
        <v>8349</v>
      </c>
      <c r="S3901" s="15">
        <f t="shared" si="246"/>
        <v>42781.549097222218</v>
      </c>
      <c r="T3901" s="15">
        <f t="shared" si="247"/>
        <v>42806.507430555561</v>
      </c>
    </row>
    <row r="3902" spans="1:20" ht="48" x14ac:dyDescent="0.2">
      <c r="A3902">
        <v>2863</v>
      </c>
      <c r="B3902" s="3" t="s">
        <v>2863</v>
      </c>
      <c r="C3902" s="3" t="s">
        <v>6973</v>
      </c>
      <c r="D3902" s="6">
        <v>50000</v>
      </c>
      <c r="E3902" s="8">
        <v>20</v>
      </c>
      <c r="F3902" t="s">
        <v>8220</v>
      </c>
      <c r="G3902" t="s">
        <v>8223</v>
      </c>
      <c r="H3902" t="s">
        <v>8245</v>
      </c>
      <c r="I3902">
        <v>1410279123</v>
      </c>
      <c r="J3902">
        <v>1405095123</v>
      </c>
      <c r="K3902" t="b">
        <v>0</v>
      </c>
      <c r="L3902">
        <v>1</v>
      </c>
      <c r="M3902" t="b">
        <v>0</v>
      </c>
      <c r="N3902" t="s">
        <v>8269</v>
      </c>
      <c r="O3902" s="17">
        <f t="shared" si="244"/>
        <v>0</v>
      </c>
      <c r="P3902">
        <f t="shared" si="245"/>
        <v>20</v>
      </c>
      <c r="Q3902" s="12" t="s">
        <v>8315</v>
      </c>
      <c r="R3902" t="s">
        <v>8316</v>
      </c>
      <c r="S3902" s="15">
        <f t="shared" si="246"/>
        <v>41831.675034722226</v>
      </c>
      <c r="T3902" s="15">
        <f t="shared" si="247"/>
        <v>41891.675034722226</v>
      </c>
    </row>
    <row r="3903" spans="1:20" ht="48" x14ac:dyDescent="0.2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 s="17">
        <f t="shared" si="244"/>
        <v>223</v>
      </c>
      <c r="P3903">
        <f t="shared" si="245"/>
        <v>21.38</v>
      </c>
      <c r="Q3903" s="12" t="s">
        <v>8331</v>
      </c>
      <c r="R3903" t="s">
        <v>8349</v>
      </c>
      <c r="S3903" s="15">
        <f t="shared" si="246"/>
        <v>42682.451921296291</v>
      </c>
      <c r="T3903" s="15">
        <f t="shared" si="247"/>
        <v>42696.451921296291</v>
      </c>
    </row>
    <row r="3904" spans="1:20" ht="32" x14ac:dyDescent="0.2">
      <c r="A3904">
        <v>2894</v>
      </c>
      <c r="B3904" s="3" t="s">
        <v>2894</v>
      </c>
      <c r="C3904" s="3" t="s">
        <v>7004</v>
      </c>
      <c r="D3904" s="6">
        <v>50000</v>
      </c>
      <c r="E3904" s="8">
        <v>0</v>
      </c>
      <c r="F3904" t="s">
        <v>8220</v>
      </c>
      <c r="G3904" t="s">
        <v>8223</v>
      </c>
      <c r="H3904" t="s">
        <v>8245</v>
      </c>
      <c r="I3904">
        <v>1428100815</v>
      </c>
      <c r="J3904">
        <v>1422920415</v>
      </c>
      <c r="K3904" t="b">
        <v>0</v>
      </c>
      <c r="L3904">
        <v>0</v>
      </c>
      <c r="M3904" t="b">
        <v>0</v>
      </c>
      <c r="N3904" t="s">
        <v>8269</v>
      </c>
      <c r="O3904" s="17">
        <f t="shared" si="244"/>
        <v>0</v>
      </c>
      <c r="P3904">
        <f t="shared" si="245"/>
        <v>0</v>
      </c>
      <c r="Q3904" s="12" t="s">
        <v>8315</v>
      </c>
      <c r="R3904" t="s">
        <v>8316</v>
      </c>
      <c r="S3904" s="15">
        <f t="shared" si="246"/>
        <v>42037.986284722225</v>
      </c>
      <c r="T3904" s="15">
        <f t="shared" si="247"/>
        <v>42097.944618055553</v>
      </c>
    </row>
    <row r="3905" spans="1:20" ht="48" x14ac:dyDescent="0.2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17">
        <f t="shared" si="244"/>
        <v>224</v>
      </c>
      <c r="P3905">
        <f t="shared" si="245"/>
        <v>58.93</v>
      </c>
      <c r="Q3905" s="12" t="s">
        <v>8317</v>
      </c>
      <c r="R3905" t="s">
        <v>8353</v>
      </c>
      <c r="S3905" s="15">
        <f t="shared" si="246"/>
        <v>42767.801712962959</v>
      </c>
      <c r="T3905" s="15">
        <f t="shared" si="247"/>
        <v>42809</v>
      </c>
    </row>
    <row r="3906" spans="1:20" ht="48" x14ac:dyDescent="0.2">
      <c r="A3906">
        <v>3993</v>
      </c>
      <c r="B3906" s="3" t="s">
        <v>3989</v>
      </c>
      <c r="C3906" s="3" t="s">
        <v>8099</v>
      </c>
      <c r="D3906" s="6">
        <v>50000</v>
      </c>
      <c r="E3906" s="8">
        <v>3</v>
      </c>
      <c r="F3906" t="s">
        <v>8220</v>
      </c>
      <c r="G3906" t="s">
        <v>8223</v>
      </c>
      <c r="H3906" t="s">
        <v>8245</v>
      </c>
      <c r="I3906">
        <v>1431549912</v>
      </c>
      <c r="J3906">
        <v>1428957912</v>
      </c>
      <c r="K3906" t="b">
        <v>0</v>
      </c>
      <c r="L3906">
        <v>1</v>
      </c>
      <c r="M3906" t="b">
        <v>0</v>
      </c>
      <c r="N3906" t="s">
        <v>8269</v>
      </c>
      <c r="O3906" s="17">
        <f t="shared" si="244"/>
        <v>0</v>
      </c>
      <c r="P3906">
        <f t="shared" si="245"/>
        <v>3</v>
      </c>
      <c r="Q3906" s="12" t="s">
        <v>8315</v>
      </c>
      <c r="R3906" t="s">
        <v>8316</v>
      </c>
      <c r="S3906" s="15">
        <f t="shared" si="246"/>
        <v>42107.864722222221</v>
      </c>
      <c r="T3906" s="15">
        <f t="shared" si="247"/>
        <v>42137.864722222221</v>
      </c>
    </row>
    <row r="3907" spans="1:20" ht="48" x14ac:dyDescent="0.2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 s="17">
        <f t="shared" si="244"/>
        <v>226</v>
      </c>
      <c r="P3907">
        <f t="shared" si="245"/>
        <v>230.56</v>
      </c>
      <c r="Q3907" s="12" t="s">
        <v>8317</v>
      </c>
      <c r="R3907" t="s">
        <v>8347</v>
      </c>
      <c r="S3907" s="15">
        <f t="shared" si="246"/>
        <v>40941.199826388889</v>
      </c>
      <c r="T3907" s="15">
        <f t="shared" si="247"/>
        <v>40970.125</v>
      </c>
    </row>
    <row r="3908" spans="1:20" ht="48" x14ac:dyDescent="0.2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 s="17">
        <f t="shared" si="244"/>
        <v>226</v>
      </c>
      <c r="P3908">
        <f t="shared" si="245"/>
        <v>118.61</v>
      </c>
      <c r="Q3908" s="12" t="s">
        <v>8317</v>
      </c>
      <c r="R3908" t="s">
        <v>8347</v>
      </c>
      <c r="S3908" s="15">
        <f t="shared" si="246"/>
        <v>41212.996481481481</v>
      </c>
      <c r="T3908" s="15">
        <f t="shared" si="247"/>
        <v>41242.996481481481</v>
      </c>
    </row>
    <row r="3909" spans="1:20" ht="48" x14ac:dyDescent="0.2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17">
        <f t="shared" si="244"/>
        <v>226</v>
      </c>
      <c r="P3909">
        <f t="shared" si="245"/>
        <v>94.03</v>
      </c>
      <c r="Q3909" s="12" t="s">
        <v>8323</v>
      </c>
      <c r="R3909" t="s">
        <v>8327</v>
      </c>
      <c r="S3909" s="15">
        <f t="shared" si="246"/>
        <v>40564.081030092595</v>
      </c>
      <c r="T3909" s="15">
        <f t="shared" si="247"/>
        <v>40594.081030092595</v>
      </c>
    </row>
    <row r="3910" spans="1:20" ht="48" x14ac:dyDescent="0.2">
      <c r="A3910">
        <v>3139</v>
      </c>
      <c r="B3910" s="3" t="s">
        <v>3139</v>
      </c>
      <c r="C3910" s="3" t="s">
        <v>7249</v>
      </c>
      <c r="D3910" s="6">
        <v>50000</v>
      </c>
      <c r="E3910" s="8">
        <v>2700</v>
      </c>
      <c r="F3910" t="s">
        <v>8221</v>
      </c>
      <c r="G3910" t="s">
        <v>8237</v>
      </c>
      <c r="H3910" t="s">
        <v>8255</v>
      </c>
      <c r="I3910">
        <v>1490416380</v>
      </c>
      <c r="J3910">
        <v>1487485760</v>
      </c>
      <c r="K3910" t="b">
        <v>0</v>
      </c>
      <c r="L3910">
        <v>6</v>
      </c>
      <c r="M3910" t="b">
        <v>0</v>
      </c>
      <c r="N3910" t="s">
        <v>8269</v>
      </c>
      <c r="O3910" s="17">
        <f t="shared" si="244"/>
        <v>5</v>
      </c>
      <c r="P3910">
        <f t="shared" si="245"/>
        <v>450</v>
      </c>
      <c r="Q3910" s="12" t="s">
        <v>8315</v>
      </c>
      <c r="R3910" t="s">
        <v>8316</v>
      </c>
      <c r="S3910" s="15">
        <f t="shared" si="246"/>
        <v>42785.270370370374</v>
      </c>
      <c r="T3910" s="15">
        <f t="shared" si="247"/>
        <v>42819.189583333333</v>
      </c>
    </row>
    <row r="3911" spans="1:20" ht="48" x14ac:dyDescent="0.2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17">
        <f t="shared" si="244"/>
        <v>229</v>
      </c>
      <c r="P3911">
        <f t="shared" si="245"/>
        <v>56.9</v>
      </c>
      <c r="Q3911" s="12" t="s">
        <v>8308</v>
      </c>
      <c r="R3911" t="s">
        <v>8313</v>
      </c>
      <c r="S3911" s="15">
        <f t="shared" si="246"/>
        <v>41506.756111111114</v>
      </c>
      <c r="T3911" s="15">
        <f t="shared" si="247"/>
        <v>41536.756111111114</v>
      </c>
    </row>
    <row r="3912" spans="1:20" ht="32" x14ac:dyDescent="0.2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17">
        <f t="shared" si="244"/>
        <v>232</v>
      </c>
      <c r="P3912">
        <f t="shared" si="245"/>
        <v>106.43</v>
      </c>
      <c r="Q3912" s="12" t="s">
        <v>8308</v>
      </c>
      <c r="R3912" t="s">
        <v>8313</v>
      </c>
      <c r="S3912" s="15">
        <f t="shared" si="246"/>
        <v>41114.094872685186</v>
      </c>
      <c r="T3912" s="15">
        <f t="shared" si="247"/>
        <v>41153.083333333336</v>
      </c>
    </row>
    <row r="3913" spans="1:20" ht="32" x14ac:dyDescent="0.2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 s="17">
        <f t="shared" si="244"/>
        <v>233</v>
      </c>
      <c r="P3913">
        <f t="shared" si="245"/>
        <v>175</v>
      </c>
      <c r="Q3913" s="12" t="s">
        <v>8323</v>
      </c>
      <c r="R3913" t="s">
        <v>8324</v>
      </c>
      <c r="S3913" s="15">
        <f t="shared" si="246"/>
        <v>40996.646921296298</v>
      </c>
      <c r="T3913" s="15">
        <f t="shared" si="247"/>
        <v>41026.646921296298</v>
      </c>
    </row>
    <row r="3914" spans="1:20" ht="48" x14ac:dyDescent="0.2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 s="17">
        <f t="shared" si="244"/>
        <v>233</v>
      </c>
      <c r="P3914">
        <f t="shared" si="245"/>
        <v>44.46</v>
      </c>
      <c r="Q3914" s="12" t="s">
        <v>8315</v>
      </c>
      <c r="R3914" t="s">
        <v>8355</v>
      </c>
      <c r="S3914" s="15">
        <f t="shared" si="246"/>
        <v>42512.698217592595</v>
      </c>
      <c r="T3914" s="15">
        <f t="shared" si="247"/>
        <v>42572.698217592595</v>
      </c>
    </row>
    <row r="3915" spans="1:20" ht="48" x14ac:dyDescent="0.2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17">
        <f t="shared" si="244"/>
        <v>234</v>
      </c>
      <c r="P3915">
        <f t="shared" si="245"/>
        <v>331.1</v>
      </c>
      <c r="Q3915" s="12" t="s">
        <v>8317</v>
      </c>
      <c r="R3915" t="s">
        <v>8347</v>
      </c>
      <c r="S3915" s="15">
        <f t="shared" si="246"/>
        <v>41800.604895833334</v>
      </c>
      <c r="T3915" s="15">
        <f t="shared" si="247"/>
        <v>41830.604895833334</v>
      </c>
    </row>
    <row r="3916" spans="1:20" ht="48" x14ac:dyDescent="0.2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17">
        <f t="shared" si="244"/>
        <v>235</v>
      </c>
      <c r="P3916">
        <f t="shared" si="245"/>
        <v>64.180000000000007</v>
      </c>
      <c r="Q3916" s="12" t="s">
        <v>8317</v>
      </c>
      <c r="R3916" t="s">
        <v>8347</v>
      </c>
      <c r="S3916" s="15">
        <f t="shared" si="246"/>
        <v>42010.822233796294</v>
      </c>
      <c r="T3916" s="15">
        <f t="shared" si="247"/>
        <v>42040.822233796294</v>
      </c>
    </row>
    <row r="3917" spans="1:20" ht="48" x14ac:dyDescent="0.2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17">
        <f t="shared" si="244"/>
        <v>237</v>
      </c>
      <c r="P3917">
        <f t="shared" si="245"/>
        <v>36.21</v>
      </c>
      <c r="Q3917" s="12" t="s">
        <v>8323</v>
      </c>
      <c r="R3917" t="s">
        <v>8328</v>
      </c>
      <c r="S3917" s="15">
        <f t="shared" si="246"/>
        <v>42145.919687500005</v>
      </c>
      <c r="T3917" s="15">
        <f t="shared" si="247"/>
        <v>42175.919687500005</v>
      </c>
    </row>
    <row r="3918" spans="1:20" ht="48" x14ac:dyDescent="0.2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17">
        <f t="shared" si="244"/>
        <v>238</v>
      </c>
      <c r="P3918">
        <f t="shared" si="245"/>
        <v>33.06</v>
      </c>
      <c r="Q3918" s="12" t="s">
        <v>8320</v>
      </c>
      <c r="R3918" t="s">
        <v>8321</v>
      </c>
      <c r="S3918" s="15">
        <f t="shared" si="246"/>
        <v>41235.054560185185</v>
      </c>
      <c r="T3918" s="15">
        <f t="shared" si="247"/>
        <v>41249.054560185185</v>
      </c>
    </row>
    <row r="3919" spans="1:20" ht="32" x14ac:dyDescent="0.2">
      <c r="A3919">
        <v>3146</v>
      </c>
      <c r="B3919" s="3" t="s">
        <v>3146</v>
      </c>
      <c r="C3919" s="3" t="s">
        <v>7256</v>
      </c>
      <c r="D3919" s="6">
        <v>50000</v>
      </c>
      <c r="E3919" s="8">
        <v>5250</v>
      </c>
      <c r="F3919" t="s">
        <v>8221</v>
      </c>
      <c r="G3919" t="s">
        <v>8237</v>
      </c>
      <c r="H3919" t="s">
        <v>8255</v>
      </c>
      <c r="I3919">
        <v>1492356166</v>
      </c>
      <c r="J3919">
        <v>1488471766</v>
      </c>
      <c r="K3919" t="b">
        <v>0</v>
      </c>
      <c r="L3919">
        <v>12</v>
      </c>
      <c r="M3919" t="b">
        <v>0</v>
      </c>
      <c r="N3919" t="s">
        <v>8269</v>
      </c>
      <c r="O3919" s="17">
        <f t="shared" si="244"/>
        <v>11</v>
      </c>
      <c r="P3919">
        <f t="shared" si="245"/>
        <v>437.5</v>
      </c>
      <c r="Q3919" s="12" t="s">
        <v>8315</v>
      </c>
      <c r="R3919" t="s">
        <v>8316</v>
      </c>
      <c r="S3919" s="15">
        <f t="shared" si="246"/>
        <v>42796.682476851856</v>
      </c>
      <c r="T3919" s="15">
        <f t="shared" si="247"/>
        <v>42841.640810185185</v>
      </c>
    </row>
    <row r="3920" spans="1:20" ht="32" x14ac:dyDescent="0.2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17">
        <f t="shared" si="244"/>
        <v>240</v>
      </c>
      <c r="P3920">
        <f t="shared" si="245"/>
        <v>41.38</v>
      </c>
      <c r="Q3920" s="12" t="s">
        <v>8308</v>
      </c>
      <c r="R3920" t="s">
        <v>8313</v>
      </c>
      <c r="S3920" s="15">
        <f t="shared" si="246"/>
        <v>40555.24800925926</v>
      </c>
      <c r="T3920" s="15">
        <f t="shared" si="247"/>
        <v>40600.24800925926</v>
      </c>
    </row>
    <row r="3921" spans="1:20" ht="48" x14ac:dyDescent="0.2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17">
        <f t="shared" si="244"/>
        <v>241</v>
      </c>
      <c r="P3921">
        <f t="shared" si="245"/>
        <v>23.15</v>
      </c>
      <c r="Q3921" s="12" t="s">
        <v>8323</v>
      </c>
      <c r="R3921" t="s">
        <v>8327</v>
      </c>
      <c r="S3921" s="15">
        <f t="shared" si="246"/>
        <v>40772.848749999997</v>
      </c>
      <c r="T3921" s="15">
        <f t="shared" si="247"/>
        <v>40813.207638888889</v>
      </c>
    </row>
    <row r="3922" spans="1:20" ht="48" x14ac:dyDescent="0.2">
      <c r="A3922">
        <v>3893</v>
      </c>
      <c r="B3922" s="3" t="s">
        <v>3890</v>
      </c>
      <c r="C3922" s="3" t="s">
        <v>8001</v>
      </c>
      <c r="D3922" s="6">
        <v>50000</v>
      </c>
      <c r="E3922" s="8">
        <v>10775</v>
      </c>
      <c r="F3922" t="s">
        <v>8220</v>
      </c>
      <c r="G3922" t="s">
        <v>8223</v>
      </c>
      <c r="H3922" t="s">
        <v>8245</v>
      </c>
      <c r="I3922">
        <v>1404194400</v>
      </c>
      <c r="J3922">
        <v>1400600840</v>
      </c>
      <c r="K3922" t="b">
        <v>0</v>
      </c>
      <c r="L3922">
        <v>84</v>
      </c>
      <c r="M3922" t="b">
        <v>0</v>
      </c>
      <c r="N3922" t="s">
        <v>8269</v>
      </c>
      <c r="O3922" s="17">
        <f t="shared" si="244"/>
        <v>22</v>
      </c>
      <c r="P3922">
        <f t="shared" si="245"/>
        <v>128.27000000000001</v>
      </c>
      <c r="Q3922" s="12" t="s">
        <v>8315</v>
      </c>
      <c r="R3922" t="s">
        <v>8316</v>
      </c>
      <c r="S3922" s="15">
        <f t="shared" si="246"/>
        <v>41779.657870370371</v>
      </c>
      <c r="T3922" s="15">
        <f t="shared" si="247"/>
        <v>41821.25</v>
      </c>
    </row>
    <row r="3923" spans="1:20" ht="48" x14ac:dyDescent="0.2">
      <c r="A3923">
        <v>3909</v>
      </c>
      <c r="B3923" s="3" t="s">
        <v>3906</v>
      </c>
      <c r="C3923" s="3" t="s">
        <v>8017</v>
      </c>
      <c r="D3923" s="6">
        <v>60000</v>
      </c>
      <c r="E3923" s="8">
        <v>135</v>
      </c>
      <c r="F3923" t="s">
        <v>8220</v>
      </c>
      <c r="G3923" t="s">
        <v>8223</v>
      </c>
      <c r="H3923" t="s">
        <v>8245</v>
      </c>
      <c r="I3923">
        <v>1410424642</v>
      </c>
      <c r="J3923">
        <v>1407832642</v>
      </c>
      <c r="K3923" t="b">
        <v>0</v>
      </c>
      <c r="L3923">
        <v>4</v>
      </c>
      <c r="M3923" t="b">
        <v>0</v>
      </c>
      <c r="N3923" t="s">
        <v>8269</v>
      </c>
      <c r="O3923" s="17">
        <f t="shared" si="244"/>
        <v>0</v>
      </c>
      <c r="P3923">
        <f t="shared" si="245"/>
        <v>33.75</v>
      </c>
      <c r="Q3923" s="12" t="s">
        <v>8315</v>
      </c>
      <c r="R3923" t="s">
        <v>8316</v>
      </c>
      <c r="S3923" s="15">
        <f t="shared" si="246"/>
        <v>41863.359282407408</v>
      </c>
      <c r="T3923" s="15">
        <f t="shared" si="247"/>
        <v>41893.359282407408</v>
      </c>
    </row>
    <row r="3924" spans="1:20" ht="48" x14ac:dyDescent="0.2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17">
        <f t="shared" si="244"/>
        <v>243</v>
      </c>
      <c r="P3924">
        <f t="shared" si="245"/>
        <v>82.15</v>
      </c>
      <c r="Q3924" s="12" t="s">
        <v>8331</v>
      </c>
      <c r="R3924" t="s">
        <v>8349</v>
      </c>
      <c r="S3924" s="15">
        <f t="shared" si="246"/>
        <v>42644.667534722219</v>
      </c>
      <c r="T3924" s="15">
        <f t="shared" si="247"/>
        <v>42672.791666666672</v>
      </c>
    </row>
    <row r="3925" spans="1:20" ht="48" x14ac:dyDescent="0.2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17">
        <f t="shared" si="244"/>
        <v>246</v>
      </c>
      <c r="P3925">
        <f t="shared" si="245"/>
        <v>161.88</v>
      </c>
      <c r="Q3925" s="12" t="s">
        <v>8317</v>
      </c>
      <c r="R3925" t="s">
        <v>8347</v>
      </c>
      <c r="S3925" s="15">
        <f t="shared" si="246"/>
        <v>41611.917673611111</v>
      </c>
      <c r="T3925" s="15">
        <f t="shared" si="247"/>
        <v>41654.791666666664</v>
      </c>
    </row>
    <row r="3926" spans="1:20" ht="48" x14ac:dyDescent="0.2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17">
        <f t="shared" ref="O3926:O3989" si="248">ROUND(E3926/D3926*100,0)</f>
        <v>246</v>
      </c>
      <c r="P3926">
        <f t="shared" ref="P3926:P3989" si="249">IFERROR(ROUND(E3926/L3926, 2), 0)</f>
        <v>67.7</v>
      </c>
      <c r="Q3926" s="12" t="s">
        <v>8315</v>
      </c>
      <c r="R3926" t="s">
        <v>8355</v>
      </c>
      <c r="S3926" s="15">
        <f t="shared" ref="S3926:S3989" si="250">(((J3926/60/60/24)+DATE(1970,1,1)))</f>
        <v>41158.993923611109</v>
      </c>
      <c r="T3926" s="15">
        <f t="shared" ref="T3926:T3989" si="251">(((I3926/60/60/24)+DATE(1970,1,1)))</f>
        <v>41188.993923611109</v>
      </c>
    </row>
    <row r="3927" spans="1:20" ht="48" x14ac:dyDescent="0.2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17">
        <f t="shared" si="248"/>
        <v>247</v>
      </c>
      <c r="P3927">
        <f t="shared" si="249"/>
        <v>78.72</v>
      </c>
      <c r="Q3927" s="12" t="s">
        <v>8308</v>
      </c>
      <c r="R3927" t="s">
        <v>8310</v>
      </c>
      <c r="S3927" s="15">
        <f t="shared" si="250"/>
        <v>41365.613078703704</v>
      </c>
      <c r="T3927" s="15">
        <f t="shared" si="251"/>
        <v>41425.613078703704</v>
      </c>
    </row>
    <row r="3928" spans="1:20" ht="48" x14ac:dyDescent="0.2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17">
        <f t="shared" si="248"/>
        <v>248</v>
      </c>
      <c r="P3928">
        <f t="shared" si="249"/>
        <v>408.98</v>
      </c>
      <c r="Q3928" s="12" t="s">
        <v>8317</v>
      </c>
      <c r="R3928" t="s">
        <v>8347</v>
      </c>
      <c r="S3928" s="15">
        <f t="shared" si="250"/>
        <v>41941.500520833331</v>
      </c>
      <c r="T3928" s="15">
        <f t="shared" si="251"/>
        <v>41976.542187500003</v>
      </c>
    </row>
    <row r="3929" spans="1:20" ht="32" x14ac:dyDescent="0.2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17">
        <f t="shared" si="248"/>
        <v>248</v>
      </c>
      <c r="P3929">
        <f t="shared" si="249"/>
        <v>27.47</v>
      </c>
      <c r="Q3929" s="12" t="s">
        <v>8317</v>
      </c>
      <c r="R3929" t="s">
        <v>8347</v>
      </c>
      <c r="S3929" s="15">
        <f t="shared" si="250"/>
        <v>41578.927118055559</v>
      </c>
      <c r="T3929" s="15">
        <f t="shared" si="251"/>
        <v>41593.968784722223</v>
      </c>
    </row>
    <row r="3930" spans="1:20" ht="48" x14ac:dyDescent="0.2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17">
        <f t="shared" si="248"/>
        <v>250</v>
      </c>
      <c r="P3930">
        <f t="shared" si="249"/>
        <v>66.02</v>
      </c>
      <c r="Q3930" s="12" t="s">
        <v>8336</v>
      </c>
      <c r="R3930" t="s">
        <v>8337</v>
      </c>
      <c r="S3930" s="15">
        <f t="shared" si="250"/>
        <v>42213.802199074074</v>
      </c>
      <c r="T3930" s="15">
        <f t="shared" si="251"/>
        <v>42243.802199074074</v>
      </c>
    </row>
    <row r="3931" spans="1:20" ht="48" x14ac:dyDescent="0.2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17">
        <f t="shared" si="248"/>
        <v>250</v>
      </c>
      <c r="P3931">
        <f t="shared" si="249"/>
        <v>67.31</v>
      </c>
      <c r="Q3931" s="12" t="s">
        <v>8323</v>
      </c>
      <c r="R3931" t="s">
        <v>8324</v>
      </c>
      <c r="S3931" s="15">
        <f t="shared" si="250"/>
        <v>42565.009097222224</v>
      </c>
      <c r="T3931" s="15">
        <f t="shared" si="251"/>
        <v>42572.009097222224</v>
      </c>
    </row>
    <row r="3932" spans="1:20" ht="48" x14ac:dyDescent="0.2">
      <c r="A3932">
        <v>3918</v>
      </c>
      <c r="B3932" s="3" t="s">
        <v>3915</v>
      </c>
      <c r="C3932" s="3" t="s">
        <v>8026</v>
      </c>
      <c r="D3932" s="6">
        <v>60000</v>
      </c>
      <c r="E3932" s="8">
        <v>120</v>
      </c>
      <c r="F3932" t="s">
        <v>8220</v>
      </c>
      <c r="G3932" t="s">
        <v>8224</v>
      </c>
      <c r="H3932" t="s">
        <v>8246</v>
      </c>
      <c r="I3932">
        <v>1407168000</v>
      </c>
      <c r="J3932">
        <v>1406131023</v>
      </c>
      <c r="K3932" t="b">
        <v>0</v>
      </c>
      <c r="L3932">
        <v>3</v>
      </c>
      <c r="M3932" t="b">
        <v>0</v>
      </c>
      <c r="N3932" t="s">
        <v>8269</v>
      </c>
      <c r="O3932" s="17">
        <f t="shared" si="248"/>
        <v>0</v>
      </c>
      <c r="P3932">
        <f t="shared" si="249"/>
        <v>40</v>
      </c>
      <c r="Q3932" s="12" t="s">
        <v>8315</v>
      </c>
      <c r="R3932" t="s">
        <v>8316</v>
      </c>
      <c r="S3932" s="15">
        <f t="shared" si="250"/>
        <v>41843.664618055554</v>
      </c>
      <c r="T3932" s="15">
        <f t="shared" si="251"/>
        <v>41855.666666666664</v>
      </c>
    </row>
    <row r="3933" spans="1:20" ht="32" x14ac:dyDescent="0.2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17">
        <f t="shared" si="248"/>
        <v>252</v>
      </c>
      <c r="P3933">
        <f t="shared" si="249"/>
        <v>55.61</v>
      </c>
      <c r="Q3933" s="12" t="s">
        <v>8323</v>
      </c>
      <c r="R3933" t="s">
        <v>8324</v>
      </c>
      <c r="S3933" s="15">
        <f t="shared" si="250"/>
        <v>42677.669050925921</v>
      </c>
      <c r="T3933" s="15">
        <f t="shared" si="251"/>
        <v>42707.710717592592</v>
      </c>
    </row>
    <row r="3934" spans="1:20" ht="48" x14ac:dyDescent="0.2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17">
        <f t="shared" si="248"/>
        <v>253</v>
      </c>
      <c r="P3934">
        <f t="shared" si="249"/>
        <v>121</v>
      </c>
      <c r="Q3934" s="12" t="s">
        <v>8336</v>
      </c>
      <c r="R3934" t="s">
        <v>8337</v>
      </c>
      <c r="S3934" s="15">
        <f t="shared" si="250"/>
        <v>42503.66474537037</v>
      </c>
      <c r="T3934" s="15">
        <f t="shared" si="251"/>
        <v>42534.249305555553</v>
      </c>
    </row>
    <row r="3935" spans="1:20" ht="48" x14ac:dyDescent="0.2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17">
        <f t="shared" si="248"/>
        <v>253</v>
      </c>
      <c r="P3935">
        <f t="shared" si="249"/>
        <v>68.25</v>
      </c>
      <c r="Q3935" s="12" t="s">
        <v>8317</v>
      </c>
      <c r="R3935" t="s">
        <v>8347</v>
      </c>
      <c r="S3935" s="15">
        <f t="shared" si="250"/>
        <v>42704.857094907406</v>
      </c>
      <c r="T3935" s="15">
        <f t="shared" si="251"/>
        <v>42764.857094907406</v>
      </c>
    </row>
    <row r="3936" spans="1:20" ht="32" x14ac:dyDescent="0.2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17">
        <f t="shared" si="248"/>
        <v>254</v>
      </c>
      <c r="P3936">
        <f t="shared" si="249"/>
        <v>493.82</v>
      </c>
      <c r="Q3936" s="12" t="s">
        <v>8336</v>
      </c>
      <c r="R3936" t="s">
        <v>8337</v>
      </c>
      <c r="S3936" s="15">
        <f t="shared" si="250"/>
        <v>42132.941805555558</v>
      </c>
      <c r="T3936" s="15">
        <f t="shared" si="251"/>
        <v>42155.875</v>
      </c>
    </row>
    <row r="3937" spans="1:20" ht="32" x14ac:dyDescent="0.2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 s="17">
        <f t="shared" si="248"/>
        <v>254</v>
      </c>
      <c r="P3937">
        <f t="shared" si="249"/>
        <v>51.31</v>
      </c>
      <c r="Q3937" s="12" t="s">
        <v>8323</v>
      </c>
      <c r="R3937" t="s">
        <v>8327</v>
      </c>
      <c r="S3937" s="15">
        <f t="shared" si="250"/>
        <v>41951.788807870369</v>
      </c>
      <c r="T3937" s="15">
        <f t="shared" si="251"/>
        <v>41964.166666666672</v>
      </c>
    </row>
    <row r="3938" spans="1:20" ht="64" x14ac:dyDescent="0.2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 s="17">
        <f t="shared" si="248"/>
        <v>254</v>
      </c>
      <c r="P3938">
        <f t="shared" si="249"/>
        <v>47.38</v>
      </c>
      <c r="Q3938" s="12" t="s">
        <v>8334</v>
      </c>
      <c r="R3938" t="s">
        <v>8350</v>
      </c>
      <c r="S3938" s="15">
        <f t="shared" si="250"/>
        <v>42139.781678240746</v>
      </c>
      <c r="T3938" s="15">
        <f t="shared" si="251"/>
        <v>42169.781678240746</v>
      </c>
    </row>
    <row r="3939" spans="1:20" ht="48" x14ac:dyDescent="0.2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17">
        <f t="shared" si="248"/>
        <v>256</v>
      </c>
      <c r="P3939">
        <f t="shared" si="249"/>
        <v>69.77</v>
      </c>
      <c r="Q3939" s="12" t="s">
        <v>8308</v>
      </c>
      <c r="R3939" t="s">
        <v>8313</v>
      </c>
      <c r="S3939" s="15">
        <f t="shared" si="250"/>
        <v>41144.709490740745</v>
      </c>
      <c r="T3939" s="15">
        <f t="shared" si="251"/>
        <v>41158.709490740745</v>
      </c>
    </row>
    <row r="3940" spans="1:20" ht="48" x14ac:dyDescent="0.2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17">
        <f t="shared" si="248"/>
        <v>257</v>
      </c>
      <c r="P3940">
        <f t="shared" si="249"/>
        <v>247.94</v>
      </c>
      <c r="Q3940" s="12" t="s">
        <v>8317</v>
      </c>
      <c r="R3940" t="s">
        <v>8347</v>
      </c>
      <c r="S3940" s="15">
        <f t="shared" si="250"/>
        <v>42549.722962962958</v>
      </c>
      <c r="T3940" s="15">
        <f t="shared" si="251"/>
        <v>42588.291666666672</v>
      </c>
    </row>
    <row r="3941" spans="1:20" ht="32" x14ac:dyDescent="0.2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 s="17">
        <f t="shared" si="248"/>
        <v>260</v>
      </c>
      <c r="P3941">
        <f t="shared" si="249"/>
        <v>34.69</v>
      </c>
      <c r="Q3941" s="12" t="s">
        <v>8336</v>
      </c>
      <c r="R3941" t="s">
        <v>8337</v>
      </c>
      <c r="S3941" s="15">
        <f t="shared" si="250"/>
        <v>42627.253263888888</v>
      </c>
      <c r="T3941" s="15">
        <f t="shared" si="251"/>
        <v>42657.253263888888</v>
      </c>
    </row>
    <row r="3942" spans="1:20" ht="48" x14ac:dyDescent="0.2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 s="17">
        <f t="shared" si="248"/>
        <v>260</v>
      </c>
      <c r="P3942">
        <f t="shared" si="249"/>
        <v>180.75</v>
      </c>
      <c r="Q3942" s="12" t="s">
        <v>8317</v>
      </c>
      <c r="R3942" t="s">
        <v>8347</v>
      </c>
      <c r="S3942" s="15">
        <f t="shared" si="250"/>
        <v>42452.272824074069</v>
      </c>
      <c r="T3942" s="15">
        <f t="shared" si="251"/>
        <v>42482.272824074069</v>
      </c>
    </row>
    <row r="3943" spans="1:20" ht="48" x14ac:dyDescent="0.2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17">
        <f t="shared" si="248"/>
        <v>261</v>
      </c>
      <c r="P3943">
        <f t="shared" si="249"/>
        <v>54.62</v>
      </c>
      <c r="Q3943" s="12" t="s">
        <v>8336</v>
      </c>
      <c r="R3943" t="s">
        <v>8337</v>
      </c>
      <c r="S3943" s="15">
        <f t="shared" si="250"/>
        <v>42333.619050925925</v>
      </c>
      <c r="T3943" s="15">
        <f t="shared" si="251"/>
        <v>42369.125</v>
      </c>
    </row>
    <row r="3944" spans="1:20" ht="48" x14ac:dyDescent="0.2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17">
        <f t="shared" si="248"/>
        <v>262</v>
      </c>
      <c r="P3944">
        <f t="shared" si="249"/>
        <v>127.32</v>
      </c>
      <c r="Q3944" s="12" t="s">
        <v>8317</v>
      </c>
      <c r="R3944" t="s">
        <v>8347</v>
      </c>
      <c r="S3944" s="15">
        <f t="shared" si="250"/>
        <v>40898.089236111111</v>
      </c>
      <c r="T3944" s="15">
        <f t="shared" si="251"/>
        <v>40920.041666666664</v>
      </c>
    </row>
    <row r="3945" spans="1:20" ht="48" x14ac:dyDescent="0.2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 s="17">
        <f t="shared" si="248"/>
        <v>263</v>
      </c>
      <c r="P3945">
        <f t="shared" si="249"/>
        <v>42</v>
      </c>
      <c r="Q3945" s="12" t="s">
        <v>8323</v>
      </c>
      <c r="R3945" t="s">
        <v>8324</v>
      </c>
      <c r="S3945" s="15">
        <f t="shared" si="250"/>
        <v>41303.044016203705</v>
      </c>
      <c r="T3945" s="15">
        <f t="shared" si="251"/>
        <v>41335.332638888889</v>
      </c>
    </row>
    <row r="3946" spans="1:20" ht="48" x14ac:dyDescent="0.2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 s="17">
        <f t="shared" si="248"/>
        <v>263</v>
      </c>
      <c r="P3946">
        <f t="shared" si="249"/>
        <v>272.36</v>
      </c>
      <c r="Q3946" s="12" t="s">
        <v>8317</v>
      </c>
      <c r="R3946" t="s">
        <v>8347</v>
      </c>
      <c r="S3946" s="15">
        <f t="shared" si="250"/>
        <v>41561.500706018516</v>
      </c>
      <c r="T3946" s="15">
        <f t="shared" si="251"/>
        <v>41593.166666666664</v>
      </c>
    </row>
    <row r="3947" spans="1:20" ht="48" x14ac:dyDescent="0.2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 s="17">
        <f t="shared" si="248"/>
        <v>265</v>
      </c>
      <c r="P3947">
        <f t="shared" si="249"/>
        <v>84.21</v>
      </c>
      <c r="Q3947" s="12" t="s">
        <v>8323</v>
      </c>
      <c r="R3947" t="s">
        <v>8324</v>
      </c>
      <c r="S3947" s="15">
        <f t="shared" si="250"/>
        <v>40939.837673611109</v>
      </c>
      <c r="T3947" s="15">
        <f t="shared" si="251"/>
        <v>40970.290972222225</v>
      </c>
    </row>
    <row r="3948" spans="1:20" ht="48" x14ac:dyDescent="0.2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 s="17">
        <f t="shared" si="248"/>
        <v>265</v>
      </c>
      <c r="P3948">
        <f t="shared" si="249"/>
        <v>57.63</v>
      </c>
      <c r="Q3948" s="12" t="s">
        <v>8315</v>
      </c>
      <c r="R3948" t="s">
        <v>8355</v>
      </c>
      <c r="S3948" s="15">
        <f t="shared" si="250"/>
        <v>42387.398472222223</v>
      </c>
      <c r="T3948" s="15">
        <f t="shared" si="251"/>
        <v>42421.398472222223</v>
      </c>
    </row>
    <row r="3949" spans="1:20" ht="48" x14ac:dyDescent="0.2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17">
        <f t="shared" si="248"/>
        <v>266</v>
      </c>
      <c r="P3949">
        <f t="shared" si="249"/>
        <v>26.57</v>
      </c>
      <c r="Q3949" s="12" t="s">
        <v>8323</v>
      </c>
      <c r="R3949" t="s">
        <v>8327</v>
      </c>
      <c r="S3949" s="15">
        <f t="shared" si="250"/>
        <v>40991.708055555559</v>
      </c>
      <c r="T3949" s="15">
        <f t="shared" si="251"/>
        <v>41021.708055555559</v>
      </c>
    </row>
    <row r="3950" spans="1:20" ht="48" x14ac:dyDescent="0.2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17">
        <f t="shared" si="248"/>
        <v>267</v>
      </c>
      <c r="P3950">
        <f t="shared" si="249"/>
        <v>31.66</v>
      </c>
      <c r="Q3950" s="12" t="s">
        <v>8317</v>
      </c>
      <c r="R3950" t="s">
        <v>8319</v>
      </c>
      <c r="S3950" s="15">
        <f t="shared" si="250"/>
        <v>42163.957326388889</v>
      </c>
      <c r="T3950" s="15">
        <f t="shared" si="251"/>
        <v>42193.957326388889</v>
      </c>
    </row>
    <row r="3951" spans="1:20" ht="48" x14ac:dyDescent="0.2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17">
        <f t="shared" si="248"/>
        <v>267</v>
      </c>
      <c r="P3951">
        <f t="shared" si="249"/>
        <v>63.1</v>
      </c>
      <c r="Q3951" s="12" t="s">
        <v>8323</v>
      </c>
      <c r="R3951" t="s">
        <v>8325</v>
      </c>
      <c r="S3951" s="15">
        <f t="shared" si="250"/>
        <v>42695.257870370369</v>
      </c>
      <c r="T3951" s="15">
        <f t="shared" si="251"/>
        <v>42712.333333333328</v>
      </c>
    </row>
    <row r="3952" spans="1:20" ht="32" x14ac:dyDescent="0.2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17">
        <f t="shared" si="248"/>
        <v>270</v>
      </c>
      <c r="P3952">
        <f t="shared" si="249"/>
        <v>76.44</v>
      </c>
      <c r="Q3952" s="12" t="s">
        <v>8336</v>
      </c>
      <c r="R3952" t="s">
        <v>8337</v>
      </c>
      <c r="S3952" s="15">
        <f t="shared" si="250"/>
        <v>42326.818738425922</v>
      </c>
      <c r="T3952" s="15">
        <f t="shared" si="251"/>
        <v>42356.818738425922</v>
      </c>
    </row>
    <row r="3953" spans="1:20" ht="48" x14ac:dyDescent="0.2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17">
        <f t="shared" si="248"/>
        <v>271</v>
      </c>
      <c r="P3953">
        <f t="shared" si="249"/>
        <v>140.97999999999999</v>
      </c>
      <c r="Q3953" s="12" t="s">
        <v>8331</v>
      </c>
      <c r="R3953" t="s">
        <v>8349</v>
      </c>
      <c r="S3953" s="15">
        <f t="shared" si="250"/>
        <v>42452.825740740736</v>
      </c>
      <c r="T3953" s="15">
        <f t="shared" si="251"/>
        <v>42482.825740740736</v>
      </c>
    </row>
    <row r="3954" spans="1:20" ht="32" x14ac:dyDescent="0.2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17">
        <f t="shared" si="248"/>
        <v>271</v>
      </c>
      <c r="P3954">
        <f t="shared" si="249"/>
        <v>53.08</v>
      </c>
      <c r="Q3954" s="12" t="s">
        <v>8331</v>
      </c>
      <c r="R3954" t="s">
        <v>8349</v>
      </c>
      <c r="S3954" s="15">
        <f t="shared" si="250"/>
        <v>42338.709108796291</v>
      </c>
      <c r="T3954" s="15">
        <f t="shared" si="251"/>
        <v>42372.957638888889</v>
      </c>
    </row>
    <row r="3955" spans="1:20" ht="32" x14ac:dyDescent="0.2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 s="17">
        <f t="shared" si="248"/>
        <v>272</v>
      </c>
      <c r="P3955">
        <f t="shared" si="249"/>
        <v>48.54</v>
      </c>
      <c r="Q3955" s="12" t="s">
        <v>8323</v>
      </c>
      <c r="R3955" t="s">
        <v>8324</v>
      </c>
      <c r="S3955" s="15">
        <f t="shared" si="250"/>
        <v>41228.924884259257</v>
      </c>
      <c r="T3955" s="15">
        <f t="shared" si="251"/>
        <v>41258.924884259257</v>
      </c>
    </row>
    <row r="3956" spans="1:20" ht="48" x14ac:dyDescent="0.2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 s="17">
        <f t="shared" si="248"/>
        <v>272</v>
      </c>
      <c r="P3956">
        <f t="shared" si="249"/>
        <v>98.41</v>
      </c>
      <c r="Q3956" s="12" t="s">
        <v>8331</v>
      </c>
      <c r="R3956" t="s">
        <v>8349</v>
      </c>
      <c r="S3956" s="15">
        <f t="shared" si="250"/>
        <v>42573.327986111108</v>
      </c>
      <c r="T3956" s="15">
        <f t="shared" si="251"/>
        <v>42588.327986111108</v>
      </c>
    </row>
    <row r="3957" spans="1:20" ht="32" x14ac:dyDescent="0.2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17">
        <f t="shared" si="248"/>
        <v>278</v>
      </c>
      <c r="P3957">
        <f t="shared" si="249"/>
        <v>67.16</v>
      </c>
      <c r="Q3957" s="12" t="s">
        <v>8336</v>
      </c>
      <c r="R3957" t="s">
        <v>8337</v>
      </c>
      <c r="S3957" s="15">
        <f t="shared" si="250"/>
        <v>41772.657685185186</v>
      </c>
      <c r="T3957" s="15">
        <f t="shared" si="251"/>
        <v>41800.356249999997</v>
      </c>
    </row>
    <row r="3958" spans="1:20" ht="32" x14ac:dyDescent="0.2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17">
        <f t="shared" si="248"/>
        <v>279</v>
      </c>
      <c r="P3958">
        <f t="shared" si="249"/>
        <v>23.52</v>
      </c>
      <c r="Q3958" s="12" t="s">
        <v>8317</v>
      </c>
      <c r="R3958" t="s">
        <v>8319</v>
      </c>
      <c r="S3958" s="15">
        <f t="shared" si="250"/>
        <v>42564.026319444441</v>
      </c>
      <c r="T3958" s="15">
        <f t="shared" si="251"/>
        <v>42594.026319444441</v>
      </c>
    </row>
    <row r="3959" spans="1:20" ht="32" x14ac:dyDescent="0.2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17">
        <f t="shared" si="248"/>
        <v>280</v>
      </c>
      <c r="P3959">
        <f t="shared" si="249"/>
        <v>81.27</v>
      </c>
      <c r="Q3959" s="12" t="s">
        <v>8336</v>
      </c>
      <c r="R3959" t="s">
        <v>8337</v>
      </c>
      <c r="S3959" s="15">
        <f t="shared" si="250"/>
        <v>42430.720451388886</v>
      </c>
      <c r="T3959" s="15">
        <f t="shared" si="251"/>
        <v>42461.166666666672</v>
      </c>
    </row>
    <row r="3960" spans="1:20" ht="48" x14ac:dyDescent="0.2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 s="17">
        <f t="shared" si="248"/>
        <v>281</v>
      </c>
      <c r="P3960">
        <f t="shared" si="249"/>
        <v>147.94999999999999</v>
      </c>
      <c r="Q3960" s="12" t="s">
        <v>8317</v>
      </c>
      <c r="R3960" t="s">
        <v>8347</v>
      </c>
      <c r="S3960" s="15">
        <f t="shared" si="250"/>
        <v>41861.070567129631</v>
      </c>
      <c r="T3960" s="15">
        <f t="shared" si="251"/>
        <v>41906.070567129631</v>
      </c>
    </row>
    <row r="3961" spans="1:20" ht="48" x14ac:dyDescent="0.2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 s="17">
        <f t="shared" si="248"/>
        <v>281</v>
      </c>
      <c r="P3961">
        <f t="shared" si="249"/>
        <v>201.96</v>
      </c>
      <c r="Q3961" s="12" t="s">
        <v>8317</v>
      </c>
      <c r="R3961" t="s">
        <v>8347</v>
      </c>
      <c r="S3961" s="15">
        <f t="shared" si="250"/>
        <v>42600.278749999998</v>
      </c>
      <c r="T3961" s="15">
        <f t="shared" si="251"/>
        <v>42645.278749999998</v>
      </c>
    </row>
    <row r="3962" spans="1:20" ht="32" x14ac:dyDescent="0.2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17">
        <f t="shared" si="248"/>
        <v>282</v>
      </c>
      <c r="P3962">
        <f t="shared" si="249"/>
        <v>52.79</v>
      </c>
      <c r="Q3962" s="12" t="s">
        <v>8336</v>
      </c>
      <c r="R3962" t="s">
        <v>8337</v>
      </c>
      <c r="S3962" s="15">
        <f t="shared" si="250"/>
        <v>42736.732893518521</v>
      </c>
      <c r="T3962" s="15">
        <f t="shared" si="251"/>
        <v>42767</v>
      </c>
    </row>
    <row r="3963" spans="1:20" ht="48" x14ac:dyDescent="0.2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 s="17">
        <f t="shared" si="248"/>
        <v>283</v>
      </c>
      <c r="P3963">
        <f t="shared" si="249"/>
        <v>49.88</v>
      </c>
      <c r="Q3963" s="12" t="s">
        <v>8308</v>
      </c>
      <c r="R3963" t="s">
        <v>8313</v>
      </c>
      <c r="S3963" s="15">
        <f t="shared" si="250"/>
        <v>41330.038784722223</v>
      </c>
      <c r="T3963" s="15">
        <f t="shared" si="251"/>
        <v>41359.997118055559</v>
      </c>
    </row>
    <row r="3964" spans="1:20" ht="48" x14ac:dyDescent="0.2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 s="17">
        <f t="shared" si="248"/>
        <v>283</v>
      </c>
      <c r="P3964">
        <f t="shared" si="249"/>
        <v>42.63</v>
      </c>
      <c r="Q3964" s="12" t="s">
        <v>8331</v>
      </c>
      <c r="R3964" t="s">
        <v>8349</v>
      </c>
      <c r="S3964" s="15">
        <f t="shared" si="250"/>
        <v>42684.000046296293</v>
      </c>
      <c r="T3964" s="15">
        <f t="shared" si="251"/>
        <v>42714.000046296293</v>
      </c>
    </row>
    <row r="3965" spans="1:20" ht="32" x14ac:dyDescent="0.2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17">
        <f t="shared" si="248"/>
        <v>285</v>
      </c>
      <c r="P3965">
        <f t="shared" si="249"/>
        <v>279.38</v>
      </c>
      <c r="Q3965" s="12" t="s">
        <v>8317</v>
      </c>
      <c r="R3965" t="s">
        <v>8347</v>
      </c>
      <c r="S3965" s="15">
        <f t="shared" si="250"/>
        <v>42676.586979166663</v>
      </c>
      <c r="T3965" s="15">
        <f t="shared" si="251"/>
        <v>42707.628645833334</v>
      </c>
    </row>
    <row r="3966" spans="1:20" ht="48" x14ac:dyDescent="0.2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17">
        <f t="shared" si="248"/>
        <v>285</v>
      </c>
      <c r="P3966">
        <f t="shared" si="249"/>
        <v>107.05</v>
      </c>
      <c r="Q3966" s="12" t="s">
        <v>8331</v>
      </c>
      <c r="R3966" t="s">
        <v>8349</v>
      </c>
      <c r="S3966" s="15">
        <f t="shared" si="250"/>
        <v>42380.690289351856</v>
      </c>
      <c r="T3966" s="15">
        <f t="shared" si="251"/>
        <v>42394.666666666672</v>
      </c>
    </row>
    <row r="3967" spans="1:20" ht="48" x14ac:dyDescent="0.2">
      <c r="A3967">
        <v>4098</v>
      </c>
      <c r="B3967" s="3" t="s">
        <v>4094</v>
      </c>
      <c r="C3967" s="3" t="s">
        <v>8201</v>
      </c>
      <c r="D3967" s="6">
        <v>75000</v>
      </c>
      <c r="E3967" s="8">
        <v>0</v>
      </c>
      <c r="F3967" t="s">
        <v>8220</v>
      </c>
      <c r="G3967" t="s">
        <v>8223</v>
      </c>
      <c r="H3967" t="s">
        <v>8245</v>
      </c>
      <c r="I3967">
        <v>1465060797</v>
      </c>
      <c r="J3967">
        <v>1462468797</v>
      </c>
      <c r="K3967" t="b">
        <v>0</v>
      </c>
      <c r="L3967">
        <v>0</v>
      </c>
      <c r="M3967" t="b">
        <v>0</v>
      </c>
      <c r="N3967" t="s">
        <v>8269</v>
      </c>
      <c r="O3967" s="17">
        <f t="shared" si="248"/>
        <v>0</v>
      </c>
      <c r="P3967">
        <f t="shared" si="249"/>
        <v>0</v>
      </c>
      <c r="Q3967" s="12" t="s">
        <v>8315</v>
      </c>
      <c r="R3967" t="s">
        <v>8316</v>
      </c>
      <c r="S3967" s="15">
        <f t="shared" si="250"/>
        <v>42495.722187499996</v>
      </c>
      <c r="T3967" s="15">
        <f t="shared" si="251"/>
        <v>42525.722187499996</v>
      </c>
    </row>
    <row r="3968" spans="1:20" ht="32" x14ac:dyDescent="0.2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17">
        <f t="shared" si="248"/>
        <v>287</v>
      </c>
      <c r="P3968">
        <f t="shared" si="249"/>
        <v>41.78</v>
      </c>
      <c r="Q3968" s="12" t="s">
        <v>8331</v>
      </c>
      <c r="R3968" t="s">
        <v>8349</v>
      </c>
      <c r="S3968" s="15">
        <f t="shared" si="250"/>
        <v>42467.951979166668</v>
      </c>
      <c r="T3968" s="15">
        <f t="shared" si="251"/>
        <v>42497.951979166668</v>
      </c>
    </row>
    <row r="3969" spans="1:20" ht="48" x14ac:dyDescent="0.2">
      <c r="A3969">
        <v>3977</v>
      </c>
      <c r="B3969" s="3" t="s">
        <v>3974</v>
      </c>
      <c r="C3969" s="3" t="s">
        <v>8084</v>
      </c>
      <c r="D3969" s="6">
        <v>90000</v>
      </c>
      <c r="E3969" s="8">
        <v>1305</v>
      </c>
      <c r="F3969" t="s">
        <v>8220</v>
      </c>
      <c r="G3969" t="s">
        <v>8223</v>
      </c>
      <c r="H3969" t="s">
        <v>8245</v>
      </c>
      <c r="I3969">
        <v>1469213732</v>
      </c>
      <c r="J3969">
        <v>1466621732</v>
      </c>
      <c r="K3969" t="b">
        <v>0</v>
      </c>
      <c r="L3969">
        <v>6</v>
      </c>
      <c r="M3969" t="b">
        <v>0</v>
      </c>
      <c r="N3969" t="s">
        <v>8269</v>
      </c>
      <c r="O3969" s="17">
        <f t="shared" si="248"/>
        <v>1</v>
      </c>
      <c r="P3969">
        <f t="shared" si="249"/>
        <v>217.5</v>
      </c>
      <c r="Q3969" s="12" t="s">
        <v>8315</v>
      </c>
      <c r="R3969" t="s">
        <v>8316</v>
      </c>
      <c r="S3969" s="15">
        <f t="shared" si="250"/>
        <v>42543.788564814815</v>
      </c>
      <c r="T3969" s="15">
        <f t="shared" si="251"/>
        <v>42573.788564814815</v>
      </c>
    </row>
    <row r="3970" spans="1:20" ht="48" x14ac:dyDescent="0.2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17">
        <f t="shared" si="248"/>
        <v>288</v>
      </c>
      <c r="P3970">
        <f t="shared" si="249"/>
        <v>47.47</v>
      </c>
      <c r="Q3970" s="12" t="s">
        <v>8317</v>
      </c>
      <c r="R3970" t="s">
        <v>8347</v>
      </c>
      <c r="S3970" s="15">
        <f t="shared" si="250"/>
        <v>42150.71056712963</v>
      </c>
      <c r="T3970" s="15">
        <f t="shared" si="251"/>
        <v>42180.791666666672</v>
      </c>
    </row>
    <row r="3971" spans="1:20" ht="32" x14ac:dyDescent="0.2">
      <c r="A3971">
        <v>3853</v>
      </c>
      <c r="B3971" s="3" t="s">
        <v>3850</v>
      </c>
      <c r="C3971" s="3" t="s">
        <v>7962</v>
      </c>
      <c r="D3971" s="6">
        <v>100000</v>
      </c>
      <c r="E3971" s="8">
        <v>26</v>
      </c>
      <c r="F3971" t="s">
        <v>8220</v>
      </c>
      <c r="G3971" t="s">
        <v>8223</v>
      </c>
      <c r="H3971" t="s">
        <v>8245</v>
      </c>
      <c r="I3971">
        <v>1409602178</v>
      </c>
      <c r="J3971">
        <v>1406578178</v>
      </c>
      <c r="K3971" t="b">
        <v>0</v>
      </c>
      <c r="L3971">
        <v>2</v>
      </c>
      <c r="M3971" t="b">
        <v>0</v>
      </c>
      <c r="N3971" t="s">
        <v>8269</v>
      </c>
      <c r="O3971" s="17">
        <f t="shared" si="248"/>
        <v>0</v>
      </c>
      <c r="P3971">
        <f t="shared" si="249"/>
        <v>13</v>
      </c>
      <c r="Q3971" s="12" t="s">
        <v>8315</v>
      </c>
      <c r="R3971" t="s">
        <v>8316</v>
      </c>
      <c r="S3971" s="15">
        <f t="shared" si="250"/>
        <v>41848.84002314815</v>
      </c>
      <c r="T3971" s="15">
        <f t="shared" si="251"/>
        <v>41883.84002314815</v>
      </c>
    </row>
    <row r="3972" spans="1:20" ht="32" x14ac:dyDescent="0.2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17">
        <f t="shared" si="248"/>
        <v>290</v>
      </c>
      <c r="P3972">
        <f t="shared" si="249"/>
        <v>19.329999999999998</v>
      </c>
      <c r="Q3972" s="12" t="s">
        <v>8336</v>
      </c>
      <c r="R3972" t="s">
        <v>8337</v>
      </c>
      <c r="S3972" s="15">
        <f t="shared" si="250"/>
        <v>42747.506689814814</v>
      </c>
      <c r="T3972" s="15">
        <f t="shared" si="251"/>
        <v>42777.506689814814</v>
      </c>
    </row>
    <row r="3973" spans="1:20" ht="32" x14ac:dyDescent="0.2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17">
        <f t="shared" si="248"/>
        <v>293</v>
      </c>
      <c r="P3973">
        <f t="shared" si="249"/>
        <v>36.61</v>
      </c>
      <c r="Q3973" s="12" t="s">
        <v>8308</v>
      </c>
      <c r="R3973" t="s">
        <v>8313</v>
      </c>
      <c r="S3973" s="15">
        <f t="shared" si="250"/>
        <v>41333.837187500001</v>
      </c>
      <c r="T3973" s="15">
        <f t="shared" si="251"/>
        <v>41353.795520833337</v>
      </c>
    </row>
    <row r="3974" spans="1:20" ht="48" x14ac:dyDescent="0.2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17">
        <f t="shared" si="248"/>
        <v>293</v>
      </c>
      <c r="P3974">
        <f t="shared" si="249"/>
        <v>73.13</v>
      </c>
      <c r="Q3974" s="12" t="s">
        <v>8323</v>
      </c>
      <c r="R3974" t="s">
        <v>8328</v>
      </c>
      <c r="S3974" s="15">
        <f t="shared" si="250"/>
        <v>41646.792222222226</v>
      </c>
      <c r="T3974" s="15">
        <f t="shared" si="251"/>
        <v>41676.792222222226</v>
      </c>
    </row>
    <row r="3975" spans="1:20" ht="48" x14ac:dyDescent="0.2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17">
        <f t="shared" si="248"/>
        <v>294</v>
      </c>
      <c r="P3975">
        <f t="shared" si="249"/>
        <v>483.34</v>
      </c>
      <c r="Q3975" s="12" t="s">
        <v>8317</v>
      </c>
      <c r="R3975" t="s">
        <v>8347</v>
      </c>
      <c r="S3975" s="15">
        <f t="shared" si="250"/>
        <v>42067.923668981486</v>
      </c>
      <c r="T3975" s="15">
        <f t="shared" si="251"/>
        <v>42112.882002314815</v>
      </c>
    </row>
    <row r="3976" spans="1:20" ht="48" x14ac:dyDescent="0.2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17">
        <f t="shared" si="248"/>
        <v>294</v>
      </c>
      <c r="P3976">
        <f t="shared" si="249"/>
        <v>66.62</v>
      </c>
      <c r="Q3976" s="12" t="s">
        <v>8334</v>
      </c>
      <c r="R3976" t="s">
        <v>8350</v>
      </c>
      <c r="S3976" s="15">
        <f t="shared" si="250"/>
        <v>42692.79987268518</v>
      </c>
      <c r="T3976" s="15">
        <f t="shared" si="251"/>
        <v>42723.332638888889</v>
      </c>
    </row>
    <row r="3977" spans="1:20" ht="48" x14ac:dyDescent="0.2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17">
        <f t="shared" si="248"/>
        <v>295</v>
      </c>
      <c r="P3977">
        <f t="shared" si="249"/>
        <v>92.1</v>
      </c>
      <c r="Q3977" s="12" t="s">
        <v>8323</v>
      </c>
      <c r="R3977" t="s">
        <v>8324</v>
      </c>
      <c r="S3977" s="15">
        <f t="shared" si="250"/>
        <v>40587.085532407407</v>
      </c>
      <c r="T3977" s="15">
        <f t="shared" si="251"/>
        <v>40636.043865740743</v>
      </c>
    </row>
    <row r="3978" spans="1:20" ht="48" x14ac:dyDescent="0.2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17">
        <f t="shared" si="248"/>
        <v>297</v>
      </c>
      <c r="P3978">
        <f t="shared" si="249"/>
        <v>7.19</v>
      </c>
      <c r="Q3978" s="12" t="s">
        <v>8317</v>
      </c>
      <c r="R3978" t="s">
        <v>8347</v>
      </c>
      <c r="S3978" s="15">
        <f t="shared" si="250"/>
        <v>42199.32707175926</v>
      </c>
      <c r="T3978" s="15">
        <f t="shared" si="251"/>
        <v>42231.32707175926</v>
      </c>
    </row>
    <row r="3979" spans="1:20" ht="48" x14ac:dyDescent="0.2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17">
        <f t="shared" si="248"/>
        <v>299</v>
      </c>
      <c r="P3979">
        <f t="shared" si="249"/>
        <v>35.119999999999997</v>
      </c>
      <c r="Q3979" s="12" t="s">
        <v>8331</v>
      </c>
      <c r="R3979" t="s">
        <v>8349</v>
      </c>
      <c r="S3979" s="15">
        <f t="shared" si="250"/>
        <v>42689.853090277778</v>
      </c>
      <c r="T3979" s="15">
        <f t="shared" si="251"/>
        <v>42696.853090277778</v>
      </c>
    </row>
    <row r="3980" spans="1:20" ht="48" x14ac:dyDescent="0.2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17">
        <f t="shared" si="248"/>
        <v>300</v>
      </c>
      <c r="P3980">
        <f t="shared" si="249"/>
        <v>73.489999999999995</v>
      </c>
      <c r="Q3980" s="12" t="s">
        <v>8317</v>
      </c>
      <c r="R3980" t="s">
        <v>8319</v>
      </c>
      <c r="S3980" s="15">
        <f t="shared" si="250"/>
        <v>41898.665960648148</v>
      </c>
      <c r="T3980" s="15">
        <f t="shared" si="251"/>
        <v>41941.041666666664</v>
      </c>
    </row>
    <row r="3981" spans="1:20" ht="48" x14ac:dyDescent="0.2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17">
        <f t="shared" si="248"/>
        <v>300</v>
      </c>
      <c r="P3981">
        <f t="shared" si="249"/>
        <v>70.040000000000006</v>
      </c>
      <c r="Q3981" s="12" t="s">
        <v>8317</v>
      </c>
      <c r="R3981" t="s">
        <v>8347</v>
      </c>
      <c r="S3981" s="15">
        <f t="shared" si="250"/>
        <v>41578.210104166668</v>
      </c>
      <c r="T3981" s="15">
        <f t="shared" si="251"/>
        <v>41638.251770833333</v>
      </c>
    </row>
    <row r="3982" spans="1:20" ht="48" x14ac:dyDescent="0.2">
      <c r="A3982">
        <v>3557</v>
      </c>
      <c r="B3982" s="3" t="s">
        <v>3556</v>
      </c>
      <c r="C3982" s="3" t="s">
        <v>7667</v>
      </c>
      <c r="D3982" s="6">
        <v>100000</v>
      </c>
      <c r="E3982" s="8">
        <v>100036</v>
      </c>
      <c r="F3982" t="s">
        <v>8218</v>
      </c>
      <c r="G3982" t="s">
        <v>8223</v>
      </c>
      <c r="H3982" t="s">
        <v>8245</v>
      </c>
      <c r="I3982">
        <v>1399271911</v>
      </c>
      <c r="J3982">
        <v>1396334311</v>
      </c>
      <c r="K3982" t="b">
        <v>0</v>
      </c>
      <c r="L3982">
        <v>558</v>
      </c>
      <c r="M3982" t="b">
        <v>1</v>
      </c>
      <c r="N3982" t="s">
        <v>8269</v>
      </c>
      <c r="O3982" s="17">
        <f t="shared" si="248"/>
        <v>100</v>
      </c>
      <c r="P3982">
        <f t="shared" si="249"/>
        <v>179.28</v>
      </c>
      <c r="Q3982" s="12" t="s">
        <v>8315</v>
      </c>
      <c r="R3982" t="s">
        <v>8316</v>
      </c>
      <c r="S3982" s="15">
        <f t="shared" si="250"/>
        <v>41730.276747685188</v>
      </c>
      <c r="T3982" s="15">
        <f t="shared" si="251"/>
        <v>41764.276747685188</v>
      </c>
    </row>
    <row r="3983" spans="1:20" ht="48" x14ac:dyDescent="0.2">
      <c r="A3983">
        <v>3838</v>
      </c>
      <c r="B3983" s="3" t="s">
        <v>3835</v>
      </c>
      <c r="C3983" s="3" t="s">
        <v>7947</v>
      </c>
      <c r="D3983" s="6">
        <v>100000</v>
      </c>
      <c r="E3983" s="8">
        <v>100824</v>
      </c>
      <c r="F3983" t="s">
        <v>8218</v>
      </c>
      <c r="G3983" t="s">
        <v>8234</v>
      </c>
      <c r="H3983" t="s">
        <v>8254</v>
      </c>
      <c r="I3983">
        <v>1432314209</v>
      </c>
      <c r="J3983">
        <v>1429722209</v>
      </c>
      <c r="K3983" t="b">
        <v>0</v>
      </c>
      <c r="L3983">
        <v>100</v>
      </c>
      <c r="M3983" t="b">
        <v>1</v>
      </c>
      <c r="N3983" t="s">
        <v>8269</v>
      </c>
      <c r="O3983" s="17">
        <f t="shared" si="248"/>
        <v>101</v>
      </c>
      <c r="P3983">
        <f t="shared" si="249"/>
        <v>1008.24</v>
      </c>
      <c r="Q3983" s="12" t="s">
        <v>8315</v>
      </c>
      <c r="R3983" t="s">
        <v>8316</v>
      </c>
      <c r="S3983" s="15">
        <f t="shared" si="250"/>
        <v>42116.710752314815</v>
      </c>
      <c r="T3983" s="15">
        <f t="shared" si="251"/>
        <v>42146.710752314815</v>
      </c>
    </row>
    <row r="3984" spans="1:20" ht="48" x14ac:dyDescent="0.2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17">
        <f t="shared" si="248"/>
        <v>302</v>
      </c>
      <c r="P3984">
        <f t="shared" si="249"/>
        <v>52.1</v>
      </c>
      <c r="Q3984" s="12" t="s">
        <v>8315</v>
      </c>
      <c r="R3984" t="s">
        <v>8355</v>
      </c>
      <c r="S3984" s="15">
        <f t="shared" si="250"/>
        <v>41761.509409722225</v>
      </c>
      <c r="T3984" s="15">
        <f t="shared" si="251"/>
        <v>41789.666666666664</v>
      </c>
    </row>
    <row r="3985" spans="1:20" ht="48" x14ac:dyDescent="0.2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 s="17">
        <f t="shared" si="248"/>
        <v>304</v>
      </c>
      <c r="P3985">
        <f t="shared" si="249"/>
        <v>143.21</v>
      </c>
      <c r="Q3985" s="12" t="s">
        <v>8317</v>
      </c>
      <c r="R3985" t="s">
        <v>8347</v>
      </c>
      <c r="S3985" s="15">
        <f t="shared" si="250"/>
        <v>42689.565671296295</v>
      </c>
      <c r="T3985" s="15">
        <f t="shared" si="251"/>
        <v>42719.208333333328</v>
      </c>
    </row>
    <row r="3986" spans="1:20" ht="48" x14ac:dyDescent="0.2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 s="17">
        <f t="shared" si="248"/>
        <v>304</v>
      </c>
      <c r="P3986">
        <f t="shared" si="249"/>
        <v>157.29</v>
      </c>
      <c r="Q3986" s="12" t="s">
        <v>8317</v>
      </c>
      <c r="R3986" t="s">
        <v>8353</v>
      </c>
      <c r="S3986" s="15">
        <f t="shared" si="250"/>
        <v>41075.237858796296</v>
      </c>
      <c r="T3986" s="15">
        <f t="shared" si="251"/>
        <v>41105.237858796296</v>
      </c>
    </row>
    <row r="3987" spans="1:20" ht="48" x14ac:dyDescent="0.2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 s="17">
        <f t="shared" si="248"/>
        <v>305</v>
      </c>
      <c r="P3987">
        <f t="shared" si="249"/>
        <v>68.489999999999995</v>
      </c>
      <c r="Q3987" s="12" t="s">
        <v>8308</v>
      </c>
      <c r="R3987" t="s">
        <v>8313</v>
      </c>
      <c r="S3987" s="15">
        <f t="shared" si="250"/>
        <v>40480.363483796296</v>
      </c>
      <c r="T3987" s="15">
        <f t="shared" si="251"/>
        <v>40530.405150462961</v>
      </c>
    </row>
    <row r="3988" spans="1:20" ht="48" x14ac:dyDescent="0.2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 s="17">
        <f t="shared" si="248"/>
        <v>305</v>
      </c>
      <c r="P3988">
        <f t="shared" si="249"/>
        <v>383.36</v>
      </c>
      <c r="Q3988" s="12" t="s">
        <v>8317</v>
      </c>
      <c r="R3988" t="s">
        <v>8347</v>
      </c>
      <c r="S3988" s="15">
        <f t="shared" si="250"/>
        <v>42661.323414351849</v>
      </c>
      <c r="T3988" s="15">
        <f t="shared" si="251"/>
        <v>42697.365081018521</v>
      </c>
    </row>
    <row r="3989" spans="1:20" ht="48" x14ac:dyDescent="0.2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17">
        <f t="shared" si="248"/>
        <v>307</v>
      </c>
      <c r="P3989">
        <f t="shared" si="249"/>
        <v>61.37</v>
      </c>
      <c r="Q3989" s="12" t="s">
        <v>8323</v>
      </c>
      <c r="R3989" t="s">
        <v>8324</v>
      </c>
      <c r="S3989" s="15">
        <f t="shared" si="250"/>
        <v>40926.047858796301</v>
      </c>
      <c r="T3989" s="15">
        <f t="shared" si="251"/>
        <v>40986.006192129629</v>
      </c>
    </row>
    <row r="3990" spans="1:20" ht="48" x14ac:dyDescent="0.2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17">
        <f t="shared" ref="O3990:O4053" si="252">ROUND(E3990/D3990*100,0)</f>
        <v>309</v>
      </c>
      <c r="P3990">
        <f t="shared" ref="P3990:P4053" si="253">IFERROR(ROUND(E3990/L3990, 2), 0)</f>
        <v>117.36</v>
      </c>
      <c r="Q3990" s="12" t="s">
        <v>8308</v>
      </c>
      <c r="R3990" t="s">
        <v>8309</v>
      </c>
      <c r="S3990" s="15">
        <f t="shared" ref="S3990:S4053" si="254">(((J3990/60/60/24)+DATE(1970,1,1)))</f>
        <v>41802.790347222224</v>
      </c>
      <c r="T3990" s="15">
        <f t="shared" ref="T3990:T4053" si="255">(((I3990/60/60/24)+DATE(1970,1,1)))</f>
        <v>41833</v>
      </c>
    </row>
    <row r="3991" spans="1:20" ht="64" x14ac:dyDescent="0.2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17">
        <f t="shared" si="252"/>
        <v>312</v>
      </c>
      <c r="P3991">
        <f t="shared" si="253"/>
        <v>91.76</v>
      </c>
      <c r="Q3991" s="12" t="s">
        <v>8317</v>
      </c>
      <c r="R3991" t="s">
        <v>8347</v>
      </c>
      <c r="S3991" s="15">
        <f t="shared" si="254"/>
        <v>40347.125601851854</v>
      </c>
      <c r="T3991" s="15">
        <f t="shared" si="255"/>
        <v>40361.958333333336</v>
      </c>
    </row>
    <row r="3992" spans="1:20" ht="48" x14ac:dyDescent="0.2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17">
        <f t="shared" si="252"/>
        <v>315</v>
      </c>
      <c r="P3992">
        <f t="shared" si="253"/>
        <v>105.05</v>
      </c>
      <c r="Q3992" s="12" t="s">
        <v>8320</v>
      </c>
      <c r="R3992" t="s">
        <v>8321</v>
      </c>
      <c r="S3992" s="15">
        <f t="shared" si="254"/>
        <v>41579.734259259261</v>
      </c>
      <c r="T3992" s="15">
        <f t="shared" si="255"/>
        <v>41599.207638888889</v>
      </c>
    </row>
    <row r="3993" spans="1:20" ht="48" x14ac:dyDescent="0.2">
      <c r="A3993">
        <v>4092</v>
      </c>
      <c r="B3993" s="3" t="s">
        <v>4088</v>
      </c>
      <c r="C3993" s="3" t="s">
        <v>8195</v>
      </c>
      <c r="D3993" s="6">
        <v>110000</v>
      </c>
      <c r="E3993" s="8">
        <v>20</v>
      </c>
      <c r="F3993" t="s">
        <v>8220</v>
      </c>
      <c r="G3993" t="s">
        <v>8223</v>
      </c>
      <c r="H3993" t="s">
        <v>8245</v>
      </c>
      <c r="I3993">
        <v>1428205247</v>
      </c>
      <c r="J3993">
        <v>1423024847</v>
      </c>
      <c r="K3993" t="b">
        <v>0</v>
      </c>
      <c r="L3993">
        <v>1</v>
      </c>
      <c r="M3993" t="b">
        <v>0</v>
      </c>
      <c r="N3993" t="s">
        <v>8269</v>
      </c>
      <c r="O3993" s="17">
        <f t="shared" si="252"/>
        <v>0</v>
      </c>
      <c r="P3993">
        <f t="shared" si="253"/>
        <v>20</v>
      </c>
      <c r="Q3993" s="12" t="s">
        <v>8315</v>
      </c>
      <c r="R3993" t="s">
        <v>8316</v>
      </c>
      <c r="S3993" s="15">
        <f t="shared" si="254"/>
        <v>42039.194988425923</v>
      </c>
      <c r="T3993" s="15">
        <f t="shared" si="255"/>
        <v>42099.153321759266</v>
      </c>
    </row>
    <row r="3994" spans="1:20" ht="48" x14ac:dyDescent="0.2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17">
        <f t="shared" si="252"/>
        <v>317</v>
      </c>
      <c r="P3994">
        <f t="shared" si="253"/>
        <v>259.25</v>
      </c>
      <c r="Q3994" s="12" t="s">
        <v>8317</v>
      </c>
      <c r="R3994" t="s">
        <v>8347</v>
      </c>
      <c r="S3994" s="15">
        <f t="shared" si="254"/>
        <v>42519.6565162037</v>
      </c>
      <c r="T3994" s="15">
        <f t="shared" si="255"/>
        <v>42549.6565162037</v>
      </c>
    </row>
    <row r="3995" spans="1:20" ht="48" x14ac:dyDescent="0.2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17">
        <f t="shared" si="252"/>
        <v>319</v>
      </c>
      <c r="P3995">
        <f t="shared" si="253"/>
        <v>131.38</v>
      </c>
      <c r="Q3995" s="12" t="s">
        <v>8315</v>
      </c>
      <c r="R3995" t="s">
        <v>8355</v>
      </c>
      <c r="S3995" s="15">
        <f t="shared" si="254"/>
        <v>42534.895625000005</v>
      </c>
      <c r="T3995" s="15">
        <f t="shared" si="255"/>
        <v>42564.895625000005</v>
      </c>
    </row>
    <row r="3996" spans="1:20" ht="32" x14ac:dyDescent="0.2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17">
        <f t="shared" si="252"/>
        <v>320</v>
      </c>
      <c r="P3996">
        <f t="shared" si="253"/>
        <v>55.28</v>
      </c>
      <c r="Q3996" s="12" t="s">
        <v>8317</v>
      </c>
      <c r="R3996" t="s">
        <v>8347</v>
      </c>
      <c r="S3996" s="15">
        <f t="shared" si="254"/>
        <v>42570.996423611112</v>
      </c>
      <c r="T3996" s="15">
        <f t="shared" si="255"/>
        <v>42600.996423611112</v>
      </c>
    </row>
    <row r="3997" spans="1:20" ht="48" x14ac:dyDescent="0.2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17">
        <f t="shared" si="252"/>
        <v>320</v>
      </c>
      <c r="P3997">
        <f t="shared" si="253"/>
        <v>24.76</v>
      </c>
      <c r="Q3997" s="12" t="s">
        <v>8331</v>
      </c>
      <c r="R3997" t="s">
        <v>8349</v>
      </c>
      <c r="S3997" s="15">
        <f t="shared" si="254"/>
        <v>42469.874907407408</v>
      </c>
      <c r="T3997" s="15">
        <f t="shared" si="255"/>
        <v>42487.083333333328</v>
      </c>
    </row>
    <row r="3998" spans="1:20" ht="48" x14ac:dyDescent="0.2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17">
        <f t="shared" si="252"/>
        <v>322</v>
      </c>
      <c r="P3998">
        <f t="shared" si="253"/>
        <v>56.41</v>
      </c>
      <c r="Q3998" s="12" t="s">
        <v>8336</v>
      </c>
      <c r="R3998" t="s">
        <v>8337</v>
      </c>
      <c r="S3998" s="15">
        <f t="shared" si="254"/>
        <v>42072.488182870366</v>
      </c>
      <c r="T3998" s="15">
        <f t="shared" si="255"/>
        <v>42102.488182870366</v>
      </c>
    </row>
    <row r="3999" spans="1:20" ht="48" x14ac:dyDescent="0.2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17">
        <f t="shared" si="252"/>
        <v>326</v>
      </c>
      <c r="P3999">
        <f t="shared" si="253"/>
        <v>80.02</v>
      </c>
      <c r="Q3999" s="12" t="s">
        <v>8317</v>
      </c>
      <c r="R3999" t="s">
        <v>8353</v>
      </c>
      <c r="S3999" s="15">
        <f t="shared" si="254"/>
        <v>41915.747314814813</v>
      </c>
      <c r="T3999" s="15">
        <f t="shared" si="255"/>
        <v>41955.888888888891</v>
      </c>
    </row>
    <row r="4000" spans="1:20" ht="48" x14ac:dyDescent="0.2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17">
        <f t="shared" si="252"/>
        <v>327</v>
      </c>
      <c r="P4000">
        <f t="shared" si="253"/>
        <v>97.3</v>
      </c>
      <c r="Q4000" s="12" t="s">
        <v>8331</v>
      </c>
      <c r="R4000" t="s">
        <v>8349</v>
      </c>
      <c r="S4000" s="15">
        <f t="shared" si="254"/>
        <v>41695.016782407409</v>
      </c>
      <c r="T4000" s="15">
        <f t="shared" si="255"/>
        <v>41724.975115740745</v>
      </c>
    </row>
    <row r="4001" spans="1:20" ht="48" x14ac:dyDescent="0.2">
      <c r="A4001">
        <v>2876</v>
      </c>
      <c r="B4001" s="3" t="s">
        <v>2876</v>
      </c>
      <c r="C4001" s="3" t="s">
        <v>6986</v>
      </c>
      <c r="D4001" s="6">
        <v>150000</v>
      </c>
      <c r="E4001" s="8">
        <v>0</v>
      </c>
      <c r="F4001" t="s">
        <v>8220</v>
      </c>
      <c r="G4001" t="s">
        <v>8223</v>
      </c>
      <c r="H4001" t="s">
        <v>8245</v>
      </c>
      <c r="I4001">
        <v>1437069079</v>
      </c>
      <c r="J4001">
        <v>1434477079</v>
      </c>
      <c r="K4001" t="b">
        <v>0</v>
      </c>
      <c r="L4001">
        <v>0</v>
      </c>
      <c r="M4001" t="b">
        <v>0</v>
      </c>
      <c r="N4001" t="s">
        <v>8269</v>
      </c>
      <c r="O4001" s="17">
        <f t="shared" si="252"/>
        <v>0</v>
      </c>
      <c r="P4001">
        <f t="shared" si="253"/>
        <v>0</v>
      </c>
      <c r="Q4001" s="12" t="s">
        <v>8315</v>
      </c>
      <c r="R4001" t="s">
        <v>8316</v>
      </c>
      <c r="S4001" s="15">
        <f t="shared" si="254"/>
        <v>42171.743969907402</v>
      </c>
      <c r="T4001" s="15">
        <f t="shared" si="255"/>
        <v>42201.743969907402</v>
      </c>
    </row>
    <row r="4002" spans="1:20" ht="48" x14ac:dyDescent="0.2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17">
        <f t="shared" si="252"/>
        <v>332</v>
      </c>
      <c r="P4002">
        <f t="shared" si="253"/>
        <v>21.23</v>
      </c>
      <c r="Q4002" s="12" t="s">
        <v>8331</v>
      </c>
      <c r="R4002" t="s">
        <v>8349</v>
      </c>
      <c r="S4002" s="15">
        <f t="shared" si="254"/>
        <v>42331.378923611104</v>
      </c>
      <c r="T4002" s="15">
        <f t="shared" si="255"/>
        <v>42352</v>
      </c>
    </row>
    <row r="4003" spans="1:20" ht="32" x14ac:dyDescent="0.2">
      <c r="A4003">
        <v>2902</v>
      </c>
      <c r="B4003" s="3" t="s">
        <v>2902</v>
      </c>
      <c r="C4003" s="3" t="s">
        <v>7012</v>
      </c>
      <c r="D4003" s="6">
        <v>150000</v>
      </c>
      <c r="E4003" s="8">
        <v>25</v>
      </c>
      <c r="F4003" t="s">
        <v>8220</v>
      </c>
      <c r="G4003" t="s">
        <v>8223</v>
      </c>
      <c r="H4003" t="s">
        <v>8245</v>
      </c>
      <c r="I4003">
        <v>1440412396</v>
      </c>
      <c r="J4003">
        <v>1437820396</v>
      </c>
      <c r="K4003" t="b">
        <v>0</v>
      </c>
      <c r="L4003">
        <v>1</v>
      </c>
      <c r="M4003" t="b">
        <v>0</v>
      </c>
      <c r="N4003" t="s">
        <v>8269</v>
      </c>
      <c r="O4003" s="17">
        <f t="shared" si="252"/>
        <v>0</v>
      </c>
      <c r="P4003">
        <f t="shared" si="253"/>
        <v>25</v>
      </c>
      <c r="Q4003" s="12" t="s">
        <v>8315</v>
      </c>
      <c r="R4003" t="s">
        <v>8316</v>
      </c>
      <c r="S4003" s="15">
        <f t="shared" si="254"/>
        <v>42210.439768518518</v>
      </c>
      <c r="T4003" s="15">
        <f t="shared" si="255"/>
        <v>42240.439768518518</v>
      </c>
    </row>
    <row r="4004" spans="1:20" ht="48" x14ac:dyDescent="0.2">
      <c r="A4004">
        <v>2909</v>
      </c>
      <c r="B4004" s="3" t="s">
        <v>2909</v>
      </c>
      <c r="C4004" s="3" t="s">
        <v>7019</v>
      </c>
      <c r="D4004" s="6">
        <v>180000</v>
      </c>
      <c r="E4004" s="8">
        <v>20</v>
      </c>
      <c r="F4004" t="s">
        <v>8220</v>
      </c>
      <c r="G4004" t="s">
        <v>8223</v>
      </c>
      <c r="H4004" t="s">
        <v>8245</v>
      </c>
      <c r="I4004">
        <v>1416944760</v>
      </c>
      <c r="J4004">
        <v>1413527001</v>
      </c>
      <c r="K4004" t="b">
        <v>0</v>
      </c>
      <c r="L4004">
        <v>1</v>
      </c>
      <c r="M4004" t="b">
        <v>0</v>
      </c>
      <c r="N4004" t="s">
        <v>8269</v>
      </c>
      <c r="O4004" s="17">
        <f t="shared" si="252"/>
        <v>0</v>
      </c>
      <c r="P4004">
        <f t="shared" si="253"/>
        <v>20</v>
      </c>
      <c r="Q4004" s="12" t="s">
        <v>8315</v>
      </c>
      <c r="R4004" t="s">
        <v>8316</v>
      </c>
      <c r="S4004" s="15">
        <f t="shared" si="254"/>
        <v>41929.266215277778</v>
      </c>
      <c r="T4004" s="15">
        <f t="shared" si="255"/>
        <v>41968.823611111111</v>
      </c>
    </row>
    <row r="4005" spans="1:20" ht="32" x14ac:dyDescent="0.2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17">
        <f t="shared" si="252"/>
        <v>342</v>
      </c>
      <c r="P4005">
        <f t="shared" si="253"/>
        <v>43.03</v>
      </c>
      <c r="Q4005" s="12" t="s">
        <v>8323</v>
      </c>
      <c r="R4005" t="s">
        <v>8328</v>
      </c>
      <c r="S4005" s="15">
        <f t="shared" si="254"/>
        <v>42611.483206018514</v>
      </c>
      <c r="T4005" s="15">
        <f t="shared" si="255"/>
        <v>42625.483206018514</v>
      </c>
    </row>
    <row r="4006" spans="1:20" ht="32" x14ac:dyDescent="0.2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17">
        <f t="shared" si="252"/>
        <v>347</v>
      </c>
      <c r="P4006">
        <f t="shared" si="253"/>
        <v>29.31</v>
      </c>
      <c r="Q4006" s="12" t="s">
        <v>8317</v>
      </c>
      <c r="R4006" t="s">
        <v>8347</v>
      </c>
      <c r="S4006" s="15">
        <f t="shared" si="254"/>
        <v>41438.899594907409</v>
      </c>
      <c r="T4006" s="15">
        <f t="shared" si="255"/>
        <v>41468.899594907409</v>
      </c>
    </row>
    <row r="4007" spans="1:20" ht="48" x14ac:dyDescent="0.2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17">
        <f t="shared" si="252"/>
        <v>348</v>
      </c>
      <c r="P4007">
        <f t="shared" si="253"/>
        <v>511.79</v>
      </c>
      <c r="Q4007" s="12" t="s">
        <v>8317</v>
      </c>
      <c r="R4007" t="s">
        <v>8347</v>
      </c>
      <c r="S4007" s="15">
        <f t="shared" si="254"/>
        <v>42157.251828703709</v>
      </c>
      <c r="T4007" s="15">
        <f t="shared" si="255"/>
        <v>42197.251828703709</v>
      </c>
    </row>
    <row r="4008" spans="1:20" ht="48" x14ac:dyDescent="0.2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17">
        <f t="shared" si="252"/>
        <v>350</v>
      </c>
      <c r="P4008">
        <f t="shared" si="253"/>
        <v>75.040000000000006</v>
      </c>
      <c r="Q4008" s="12" t="s">
        <v>8323</v>
      </c>
      <c r="R4008" t="s">
        <v>8324</v>
      </c>
      <c r="S4008" s="15">
        <f t="shared" si="254"/>
        <v>40565.032511574071</v>
      </c>
      <c r="T4008" s="15">
        <f t="shared" si="255"/>
        <v>40580.032511574071</v>
      </c>
    </row>
    <row r="4009" spans="1:20" ht="48" x14ac:dyDescent="0.2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17">
        <f t="shared" si="252"/>
        <v>351</v>
      </c>
      <c r="P4009">
        <f t="shared" si="253"/>
        <v>71.239999999999995</v>
      </c>
      <c r="Q4009" s="12" t="s">
        <v>8315</v>
      </c>
      <c r="R4009" t="s">
        <v>8355</v>
      </c>
      <c r="S4009" s="15">
        <f t="shared" si="254"/>
        <v>41391.782905092594</v>
      </c>
      <c r="T4009" s="15">
        <f t="shared" si="255"/>
        <v>41421.290972222225</v>
      </c>
    </row>
    <row r="4010" spans="1:20" ht="48" x14ac:dyDescent="0.2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17">
        <f t="shared" si="252"/>
        <v>352</v>
      </c>
      <c r="P4010">
        <f t="shared" si="253"/>
        <v>22.08</v>
      </c>
      <c r="Q4010" s="12" t="s">
        <v>8323</v>
      </c>
      <c r="R4010" t="s">
        <v>8328</v>
      </c>
      <c r="S4010" s="15">
        <f t="shared" si="254"/>
        <v>42271.251979166671</v>
      </c>
      <c r="T4010" s="15">
        <f t="shared" si="255"/>
        <v>42294.166666666672</v>
      </c>
    </row>
    <row r="4011" spans="1:20" ht="48" x14ac:dyDescent="0.2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17">
        <f t="shared" si="252"/>
        <v>353</v>
      </c>
      <c r="P4011">
        <f t="shared" si="253"/>
        <v>326.29000000000002</v>
      </c>
      <c r="Q4011" s="12" t="s">
        <v>8317</v>
      </c>
      <c r="R4011" t="s">
        <v>8347</v>
      </c>
      <c r="S4011" s="15">
        <f t="shared" si="254"/>
        <v>42375.08394675926</v>
      </c>
      <c r="T4011" s="15">
        <f t="shared" si="255"/>
        <v>42420.08394675926</v>
      </c>
    </row>
    <row r="4012" spans="1:20" ht="48" x14ac:dyDescent="0.2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17">
        <f t="shared" si="252"/>
        <v>353</v>
      </c>
      <c r="P4012">
        <f t="shared" si="253"/>
        <v>64.63</v>
      </c>
      <c r="Q4012" s="12" t="s">
        <v>8331</v>
      </c>
      <c r="R4012" t="s">
        <v>8349</v>
      </c>
      <c r="S4012" s="15">
        <f t="shared" si="254"/>
        <v>41915.003275462965</v>
      </c>
      <c r="T4012" s="15">
        <f t="shared" si="255"/>
        <v>41955.332638888889</v>
      </c>
    </row>
    <row r="4013" spans="1:20" ht="32" x14ac:dyDescent="0.2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17">
        <f t="shared" si="252"/>
        <v>355</v>
      </c>
      <c r="P4013">
        <f t="shared" si="253"/>
        <v>91.21</v>
      </c>
      <c r="Q4013" s="12" t="s">
        <v>8317</v>
      </c>
      <c r="R4013" t="s">
        <v>8347</v>
      </c>
      <c r="S4013" s="15">
        <f t="shared" si="254"/>
        <v>42423.542384259257</v>
      </c>
      <c r="T4013" s="15">
        <f t="shared" si="255"/>
        <v>42463.500717592593</v>
      </c>
    </row>
    <row r="4014" spans="1:20" ht="48" x14ac:dyDescent="0.2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17">
        <f t="shared" si="252"/>
        <v>355</v>
      </c>
      <c r="P4014">
        <f t="shared" si="253"/>
        <v>89.1</v>
      </c>
      <c r="Q4014" s="12" t="s">
        <v>8317</v>
      </c>
      <c r="R4014" t="s">
        <v>8353</v>
      </c>
      <c r="S4014" s="15">
        <f t="shared" si="254"/>
        <v>41667.823287037041</v>
      </c>
      <c r="T4014" s="15">
        <f t="shared" si="255"/>
        <v>41697.958333333336</v>
      </c>
    </row>
    <row r="4015" spans="1:20" ht="32" x14ac:dyDescent="0.2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17">
        <f t="shared" si="252"/>
        <v>361</v>
      </c>
      <c r="P4015">
        <f t="shared" si="253"/>
        <v>96.06</v>
      </c>
      <c r="Q4015" s="12" t="s">
        <v>8317</v>
      </c>
      <c r="R4015" t="s">
        <v>8347</v>
      </c>
      <c r="S4015" s="15">
        <f t="shared" si="254"/>
        <v>41848.021770833337</v>
      </c>
      <c r="T4015" s="15">
        <f t="shared" si="255"/>
        <v>41878.021770833337</v>
      </c>
    </row>
    <row r="4016" spans="1:20" ht="48" x14ac:dyDescent="0.2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17">
        <f t="shared" si="252"/>
        <v>370</v>
      </c>
      <c r="P4016">
        <f t="shared" si="253"/>
        <v>182.78</v>
      </c>
      <c r="Q4016" s="12" t="s">
        <v>8317</v>
      </c>
      <c r="R4016" t="s">
        <v>8347</v>
      </c>
      <c r="S4016" s="15">
        <f t="shared" si="254"/>
        <v>41730.663530092592</v>
      </c>
      <c r="T4016" s="15">
        <f t="shared" si="255"/>
        <v>41760.663530092592</v>
      </c>
    </row>
    <row r="4017" spans="1:20" ht="48" x14ac:dyDescent="0.2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17">
        <f t="shared" si="252"/>
        <v>375</v>
      </c>
      <c r="P4017">
        <f t="shared" si="253"/>
        <v>186.81</v>
      </c>
      <c r="Q4017" s="12" t="s">
        <v>8317</v>
      </c>
      <c r="R4017" t="s">
        <v>8347</v>
      </c>
      <c r="S4017" s="15">
        <f t="shared" si="254"/>
        <v>41445.334131944444</v>
      </c>
      <c r="T4017" s="15">
        <f t="shared" si="255"/>
        <v>41505.334131944444</v>
      </c>
    </row>
    <row r="4018" spans="1:20" ht="48" x14ac:dyDescent="0.2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17">
        <f t="shared" si="252"/>
        <v>377</v>
      </c>
      <c r="P4018">
        <f t="shared" si="253"/>
        <v>65</v>
      </c>
      <c r="Q4018" s="12" t="s">
        <v>8331</v>
      </c>
      <c r="R4018" t="s">
        <v>8349</v>
      </c>
      <c r="S4018" s="15">
        <f t="shared" si="254"/>
        <v>42647.818819444445</v>
      </c>
      <c r="T4018" s="15">
        <f t="shared" si="255"/>
        <v>42659.854166666672</v>
      </c>
    </row>
    <row r="4019" spans="1:20" ht="48" x14ac:dyDescent="0.2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17">
        <f t="shared" si="252"/>
        <v>378</v>
      </c>
      <c r="P4019">
        <f t="shared" si="253"/>
        <v>40.76</v>
      </c>
      <c r="Q4019" s="12" t="s">
        <v>8320</v>
      </c>
      <c r="R4019" t="s">
        <v>8321</v>
      </c>
      <c r="S4019" s="15">
        <f t="shared" si="254"/>
        <v>42522.789803240739</v>
      </c>
      <c r="T4019" s="15">
        <f t="shared" si="255"/>
        <v>42551.789803240739</v>
      </c>
    </row>
    <row r="4020" spans="1:20" ht="48" x14ac:dyDescent="0.2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17">
        <f t="shared" si="252"/>
        <v>381</v>
      </c>
      <c r="P4020">
        <f t="shared" si="253"/>
        <v>188.38</v>
      </c>
      <c r="Q4020" s="12" t="s">
        <v>8331</v>
      </c>
      <c r="R4020" t="s">
        <v>8349</v>
      </c>
      <c r="S4020" s="15">
        <f t="shared" si="254"/>
        <v>41968.829826388886</v>
      </c>
      <c r="T4020" s="15">
        <f t="shared" si="255"/>
        <v>41994.041666666672</v>
      </c>
    </row>
    <row r="4021" spans="1:20" ht="32" x14ac:dyDescent="0.2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17">
        <f t="shared" si="252"/>
        <v>382</v>
      </c>
      <c r="P4021">
        <f t="shared" si="253"/>
        <v>128.38999999999999</v>
      </c>
      <c r="Q4021" s="12" t="s">
        <v>8317</v>
      </c>
      <c r="R4021" t="s">
        <v>8347</v>
      </c>
      <c r="S4021" s="15">
        <f t="shared" si="254"/>
        <v>42136.209675925929</v>
      </c>
      <c r="T4021" s="15">
        <f t="shared" si="255"/>
        <v>42167.833333333328</v>
      </c>
    </row>
    <row r="4022" spans="1:20" ht="48" x14ac:dyDescent="0.2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17">
        <f t="shared" si="252"/>
        <v>383</v>
      </c>
      <c r="P4022">
        <f t="shared" si="253"/>
        <v>15.04</v>
      </c>
      <c r="Q4022" s="12" t="s">
        <v>8323</v>
      </c>
      <c r="R4022" t="s">
        <v>8328</v>
      </c>
      <c r="S4022" s="15">
        <f t="shared" si="254"/>
        <v>41276.846817129634</v>
      </c>
      <c r="T4022" s="15">
        <f t="shared" si="255"/>
        <v>41290.846817129634</v>
      </c>
    </row>
    <row r="4023" spans="1:20" ht="48" x14ac:dyDescent="0.2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17">
        <f t="shared" si="252"/>
        <v>384</v>
      </c>
      <c r="P4023">
        <f t="shared" si="253"/>
        <v>22.12</v>
      </c>
      <c r="Q4023" s="12" t="s">
        <v>8317</v>
      </c>
      <c r="R4023" t="s">
        <v>8347</v>
      </c>
      <c r="S4023" s="15">
        <f t="shared" si="254"/>
        <v>41719.887928240743</v>
      </c>
      <c r="T4023" s="15">
        <f t="shared" si="255"/>
        <v>41764.887928240743</v>
      </c>
    </row>
    <row r="4024" spans="1:20" ht="48" x14ac:dyDescent="0.2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17">
        <f t="shared" si="252"/>
        <v>385</v>
      </c>
      <c r="P4024">
        <f t="shared" si="253"/>
        <v>32.1</v>
      </c>
      <c r="Q4024" s="12" t="s">
        <v>8308</v>
      </c>
      <c r="R4024" t="s">
        <v>8313</v>
      </c>
      <c r="S4024" s="15">
        <f t="shared" si="254"/>
        <v>41304.833194444444</v>
      </c>
      <c r="T4024" s="15">
        <f t="shared" si="255"/>
        <v>41334.833194444444</v>
      </c>
    </row>
    <row r="4025" spans="1:20" ht="48" x14ac:dyDescent="0.2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17">
        <f t="shared" si="252"/>
        <v>387</v>
      </c>
      <c r="P4025">
        <f t="shared" si="253"/>
        <v>593.94000000000005</v>
      </c>
      <c r="Q4025" s="12" t="s">
        <v>8317</v>
      </c>
      <c r="R4025" t="s">
        <v>8347</v>
      </c>
      <c r="S4025" s="15">
        <f t="shared" si="254"/>
        <v>42076.130011574074</v>
      </c>
      <c r="T4025" s="15">
        <f t="shared" si="255"/>
        <v>42131.290277777778</v>
      </c>
    </row>
    <row r="4026" spans="1:20" ht="48" x14ac:dyDescent="0.2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17">
        <f t="shared" si="252"/>
        <v>393</v>
      </c>
      <c r="P4026">
        <f t="shared" si="253"/>
        <v>60.38</v>
      </c>
      <c r="Q4026" s="12" t="s">
        <v>8308</v>
      </c>
      <c r="R4026" t="s">
        <v>8310</v>
      </c>
      <c r="S4026" s="15">
        <f t="shared" si="254"/>
        <v>40997.144872685189</v>
      </c>
      <c r="T4026" s="15">
        <f t="shared" si="255"/>
        <v>41050.124305555553</v>
      </c>
    </row>
    <row r="4027" spans="1:20" ht="48" x14ac:dyDescent="0.2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17">
        <f t="shared" si="252"/>
        <v>399</v>
      </c>
      <c r="P4027">
        <f t="shared" si="253"/>
        <v>577.28</v>
      </c>
      <c r="Q4027" s="12" t="s">
        <v>8317</v>
      </c>
      <c r="R4027" t="s">
        <v>8347</v>
      </c>
      <c r="S4027" s="15">
        <f t="shared" si="254"/>
        <v>41020.271770833337</v>
      </c>
      <c r="T4027" s="15">
        <f t="shared" si="255"/>
        <v>41052.791666666664</v>
      </c>
    </row>
    <row r="4028" spans="1:20" ht="48" x14ac:dyDescent="0.2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17">
        <f t="shared" si="252"/>
        <v>402</v>
      </c>
      <c r="P4028">
        <f t="shared" si="253"/>
        <v>245.02</v>
      </c>
      <c r="Q4028" s="12" t="s">
        <v>8317</v>
      </c>
      <c r="R4028" t="s">
        <v>8347</v>
      </c>
      <c r="S4028" s="15">
        <f t="shared" si="254"/>
        <v>42311.216898148152</v>
      </c>
      <c r="T4028" s="15">
        <f t="shared" si="255"/>
        <v>42357.332638888889</v>
      </c>
    </row>
    <row r="4029" spans="1:20" ht="48" x14ac:dyDescent="0.2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17">
        <f t="shared" si="252"/>
        <v>404</v>
      </c>
      <c r="P4029">
        <f t="shared" si="253"/>
        <v>82.4</v>
      </c>
      <c r="Q4029" s="12" t="s">
        <v>8331</v>
      </c>
      <c r="R4029" t="s">
        <v>8349</v>
      </c>
      <c r="S4029" s="15">
        <f t="shared" si="254"/>
        <v>42234.624895833331</v>
      </c>
      <c r="T4029" s="15">
        <f t="shared" si="255"/>
        <v>42264.624895833331</v>
      </c>
    </row>
    <row r="4030" spans="1:20" ht="48" x14ac:dyDescent="0.2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 s="17">
        <f t="shared" si="252"/>
        <v>408</v>
      </c>
      <c r="P4030">
        <f t="shared" si="253"/>
        <v>33.549999999999997</v>
      </c>
      <c r="Q4030" s="12" t="s">
        <v>8331</v>
      </c>
      <c r="R4030" t="s">
        <v>8349</v>
      </c>
      <c r="S4030" s="15">
        <f t="shared" si="254"/>
        <v>41965.616655092599</v>
      </c>
      <c r="T4030" s="15">
        <f t="shared" si="255"/>
        <v>41995.616655092599</v>
      </c>
    </row>
    <row r="4031" spans="1:20" ht="48" x14ac:dyDescent="0.2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 s="17">
        <f t="shared" si="252"/>
        <v>408</v>
      </c>
      <c r="P4031">
        <f t="shared" si="253"/>
        <v>81.95</v>
      </c>
      <c r="Q4031" s="12" t="s">
        <v>8317</v>
      </c>
      <c r="R4031" t="s">
        <v>8353</v>
      </c>
      <c r="S4031" s="15">
        <f t="shared" si="254"/>
        <v>42184.874675925923</v>
      </c>
      <c r="T4031" s="15">
        <f t="shared" si="255"/>
        <v>42228.083333333328</v>
      </c>
    </row>
    <row r="4032" spans="1:20" ht="48" x14ac:dyDescent="0.2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17">
        <f t="shared" si="252"/>
        <v>412</v>
      </c>
      <c r="P4032">
        <f t="shared" si="253"/>
        <v>44.06</v>
      </c>
      <c r="Q4032" s="12" t="s">
        <v>8331</v>
      </c>
      <c r="R4032" t="s">
        <v>8349</v>
      </c>
      <c r="S4032" s="15">
        <f t="shared" si="254"/>
        <v>42633.586122685185</v>
      </c>
      <c r="T4032" s="15">
        <f t="shared" si="255"/>
        <v>42668.708333333328</v>
      </c>
    </row>
    <row r="4033" spans="1:20" ht="48" x14ac:dyDescent="0.2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17">
        <f t="shared" si="252"/>
        <v>418</v>
      </c>
      <c r="P4033">
        <f t="shared" si="253"/>
        <v>84.91</v>
      </c>
      <c r="Q4033" s="12" t="s">
        <v>8336</v>
      </c>
      <c r="R4033" t="s">
        <v>8337</v>
      </c>
      <c r="S4033" s="15">
        <f t="shared" si="254"/>
        <v>42221.67432870371</v>
      </c>
      <c r="T4033" s="15">
        <f t="shared" si="255"/>
        <v>42251.67432870371</v>
      </c>
    </row>
    <row r="4034" spans="1:20" ht="48" x14ac:dyDescent="0.2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17">
        <f t="shared" si="252"/>
        <v>421</v>
      </c>
      <c r="P4034">
        <f t="shared" si="253"/>
        <v>164.91</v>
      </c>
      <c r="Q4034" s="12" t="s">
        <v>8317</v>
      </c>
      <c r="R4034" t="s">
        <v>8347</v>
      </c>
      <c r="S4034" s="15">
        <f t="shared" si="254"/>
        <v>41424.27107638889</v>
      </c>
      <c r="T4034" s="15">
        <f t="shared" si="255"/>
        <v>41456.75</v>
      </c>
    </row>
    <row r="4035" spans="1:20" ht="32" x14ac:dyDescent="0.2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17">
        <f t="shared" si="252"/>
        <v>424</v>
      </c>
      <c r="P4035">
        <f t="shared" si="253"/>
        <v>21.2</v>
      </c>
      <c r="Q4035" s="12" t="s">
        <v>8323</v>
      </c>
      <c r="R4035" t="s">
        <v>8324</v>
      </c>
      <c r="S4035" s="15">
        <f t="shared" si="254"/>
        <v>42141.762800925921</v>
      </c>
      <c r="T4035" s="15">
        <f t="shared" si="255"/>
        <v>42164.083333333328</v>
      </c>
    </row>
    <row r="4036" spans="1:20" ht="48" x14ac:dyDescent="0.2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17">
        <f t="shared" si="252"/>
        <v>427</v>
      </c>
      <c r="P4036">
        <f t="shared" si="253"/>
        <v>31.69</v>
      </c>
      <c r="Q4036" s="12" t="s">
        <v>8334</v>
      </c>
      <c r="R4036" t="s">
        <v>8350</v>
      </c>
      <c r="S4036" s="15">
        <f t="shared" si="254"/>
        <v>42654.469826388886</v>
      </c>
      <c r="T4036" s="15">
        <f t="shared" si="255"/>
        <v>42686.166666666672</v>
      </c>
    </row>
    <row r="4037" spans="1:20" ht="48" x14ac:dyDescent="0.2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17">
        <f t="shared" si="252"/>
        <v>429</v>
      </c>
      <c r="P4037">
        <f t="shared" si="253"/>
        <v>64.819999999999993</v>
      </c>
      <c r="Q4037" s="12" t="s">
        <v>8323</v>
      </c>
      <c r="R4037" t="s">
        <v>8327</v>
      </c>
      <c r="S4037" s="15">
        <f t="shared" si="254"/>
        <v>41324.79415509259</v>
      </c>
      <c r="T4037" s="15">
        <f t="shared" si="255"/>
        <v>41354.752488425926</v>
      </c>
    </row>
    <row r="4038" spans="1:20" ht="48" x14ac:dyDescent="0.2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17">
        <f t="shared" si="252"/>
        <v>452</v>
      </c>
      <c r="P4038">
        <f t="shared" si="253"/>
        <v>75.650000000000006</v>
      </c>
      <c r="Q4038" s="12" t="s">
        <v>8331</v>
      </c>
      <c r="R4038" t="s">
        <v>8349</v>
      </c>
      <c r="S4038" s="15">
        <f t="shared" si="254"/>
        <v>42664.405925925923</v>
      </c>
      <c r="T4038" s="15">
        <f t="shared" si="255"/>
        <v>42695.207638888889</v>
      </c>
    </row>
    <row r="4039" spans="1:20" ht="48" x14ac:dyDescent="0.2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17">
        <f t="shared" si="252"/>
        <v>456</v>
      </c>
      <c r="P4039">
        <f t="shared" si="253"/>
        <v>52.62</v>
      </c>
      <c r="Q4039" s="12" t="s">
        <v>8320</v>
      </c>
      <c r="R4039" t="s">
        <v>8340</v>
      </c>
      <c r="S4039" s="15">
        <f t="shared" si="254"/>
        <v>40959.734398148146</v>
      </c>
      <c r="T4039" s="15">
        <f t="shared" si="255"/>
        <v>40990.125</v>
      </c>
    </row>
    <row r="4040" spans="1:20" ht="48" x14ac:dyDescent="0.2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17">
        <f t="shared" si="252"/>
        <v>458</v>
      </c>
      <c r="P4040">
        <f t="shared" si="253"/>
        <v>23.28</v>
      </c>
      <c r="Q4040" s="12" t="s">
        <v>8315</v>
      </c>
      <c r="R4040" t="s">
        <v>8355</v>
      </c>
      <c r="S4040" s="15">
        <f t="shared" si="254"/>
        <v>41885.478842592594</v>
      </c>
      <c r="T4040" s="15">
        <f t="shared" si="255"/>
        <v>41915.478842592594</v>
      </c>
    </row>
    <row r="4041" spans="1:20" ht="32" x14ac:dyDescent="0.2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17">
        <f t="shared" si="252"/>
        <v>460</v>
      </c>
      <c r="P4041">
        <f t="shared" si="253"/>
        <v>11.67</v>
      </c>
      <c r="Q4041" s="12" t="s">
        <v>8331</v>
      </c>
      <c r="R4041" t="s">
        <v>8349</v>
      </c>
      <c r="S4041" s="15">
        <f t="shared" si="254"/>
        <v>42752.647777777776</v>
      </c>
      <c r="T4041" s="15">
        <f t="shared" si="255"/>
        <v>42759.647777777776</v>
      </c>
    </row>
    <row r="4042" spans="1:20" ht="48" x14ac:dyDescent="0.2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17">
        <f t="shared" si="252"/>
        <v>473</v>
      </c>
      <c r="P4042">
        <f t="shared" si="253"/>
        <v>278.39</v>
      </c>
      <c r="Q4042" s="12" t="s">
        <v>8317</v>
      </c>
      <c r="R4042" t="s">
        <v>8347</v>
      </c>
      <c r="S4042" s="15">
        <f t="shared" si="254"/>
        <v>42115.071504629625</v>
      </c>
      <c r="T4042" s="15">
        <f t="shared" si="255"/>
        <v>42155.071504629625</v>
      </c>
    </row>
    <row r="4043" spans="1:20" ht="48" x14ac:dyDescent="0.2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17">
        <f t="shared" si="252"/>
        <v>484</v>
      </c>
      <c r="P4043">
        <f t="shared" si="253"/>
        <v>82.32</v>
      </c>
      <c r="Q4043" s="12" t="s">
        <v>8336</v>
      </c>
      <c r="R4043" t="s">
        <v>8337</v>
      </c>
      <c r="S4043" s="15">
        <f t="shared" si="254"/>
        <v>42391.475289351853</v>
      </c>
      <c r="T4043" s="15">
        <f t="shared" si="255"/>
        <v>42415.625</v>
      </c>
    </row>
    <row r="4044" spans="1:20" ht="48" x14ac:dyDescent="0.2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17">
        <f t="shared" si="252"/>
        <v>485</v>
      </c>
      <c r="P4044">
        <f t="shared" si="253"/>
        <v>108.97</v>
      </c>
      <c r="Q4044" s="12" t="s">
        <v>8317</v>
      </c>
      <c r="R4044" t="s">
        <v>8347</v>
      </c>
      <c r="S4044" s="15">
        <f t="shared" si="254"/>
        <v>42605.70857638889</v>
      </c>
      <c r="T4044" s="15">
        <f t="shared" si="255"/>
        <v>42635.70857638889</v>
      </c>
    </row>
    <row r="4045" spans="1:20" ht="48" x14ac:dyDescent="0.2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17">
        <f t="shared" si="252"/>
        <v>489</v>
      </c>
      <c r="P4045">
        <f t="shared" si="253"/>
        <v>31.57</v>
      </c>
      <c r="Q4045" s="12" t="s">
        <v>8331</v>
      </c>
      <c r="R4045" t="s">
        <v>8349</v>
      </c>
      <c r="S4045" s="15">
        <f t="shared" si="254"/>
        <v>42745.365474537044</v>
      </c>
      <c r="T4045" s="15">
        <f t="shared" si="255"/>
        <v>42775.208333333328</v>
      </c>
    </row>
    <row r="4046" spans="1:20" ht="48" x14ac:dyDescent="0.2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17">
        <f t="shared" si="252"/>
        <v>493</v>
      </c>
      <c r="P4046">
        <f t="shared" si="253"/>
        <v>69.760000000000005</v>
      </c>
      <c r="Q4046" s="12" t="s">
        <v>8317</v>
      </c>
      <c r="R4046" t="s">
        <v>8347</v>
      </c>
      <c r="S4046" s="15">
        <f t="shared" si="254"/>
        <v>42198.676655092597</v>
      </c>
      <c r="T4046" s="15">
        <f t="shared" si="255"/>
        <v>42223.676655092597</v>
      </c>
    </row>
    <row r="4047" spans="1:20" ht="48" x14ac:dyDescent="0.2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17">
        <f t="shared" si="252"/>
        <v>495</v>
      </c>
      <c r="P4047">
        <f t="shared" si="253"/>
        <v>173.58</v>
      </c>
      <c r="Q4047" s="12" t="s">
        <v>8317</v>
      </c>
      <c r="R4047" t="s">
        <v>8347</v>
      </c>
      <c r="S4047" s="15">
        <f t="shared" si="254"/>
        <v>42499.960810185185</v>
      </c>
      <c r="T4047" s="15">
        <f t="shared" si="255"/>
        <v>42559.960810185185</v>
      </c>
    </row>
    <row r="4048" spans="1:20" ht="48" x14ac:dyDescent="0.2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17">
        <f t="shared" si="252"/>
        <v>496</v>
      </c>
      <c r="P4048">
        <f t="shared" si="253"/>
        <v>25.09</v>
      </c>
      <c r="Q4048" s="12" t="s">
        <v>8331</v>
      </c>
      <c r="R4048" t="s">
        <v>8349</v>
      </c>
      <c r="S4048" s="15">
        <f t="shared" si="254"/>
        <v>41806.794074074074</v>
      </c>
      <c r="T4048" s="15">
        <f t="shared" si="255"/>
        <v>41839.125</v>
      </c>
    </row>
    <row r="4049" spans="1:20" ht="48" x14ac:dyDescent="0.2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17">
        <f t="shared" si="252"/>
        <v>497</v>
      </c>
      <c r="P4049">
        <f t="shared" si="253"/>
        <v>51.72</v>
      </c>
      <c r="Q4049" s="12" t="s">
        <v>8323</v>
      </c>
      <c r="R4049" t="s">
        <v>8324</v>
      </c>
      <c r="S4049" s="15">
        <f t="shared" si="254"/>
        <v>41399.99622685185</v>
      </c>
      <c r="T4049" s="15">
        <f t="shared" si="255"/>
        <v>41420.99622685185</v>
      </c>
    </row>
    <row r="4050" spans="1:20" ht="48" x14ac:dyDescent="0.2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17">
        <f t="shared" si="252"/>
        <v>503</v>
      </c>
      <c r="P4050">
        <f t="shared" si="253"/>
        <v>68.63</v>
      </c>
      <c r="Q4050" s="12" t="s">
        <v>8331</v>
      </c>
      <c r="R4050" t="s">
        <v>8349</v>
      </c>
      <c r="S4050" s="15">
        <f t="shared" si="254"/>
        <v>42467.788194444445</v>
      </c>
      <c r="T4050" s="15">
        <f t="shared" si="255"/>
        <v>42481.916666666672</v>
      </c>
    </row>
    <row r="4051" spans="1:20" ht="48" x14ac:dyDescent="0.2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17">
        <f t="shared" si="252"/>
        <v>506</v>
      </c>
      <c r="P4051">
        <f t="shared" si="253"/>
        <v>36.33</v>
      </c>
      <c r="Q4051" s="12" t="s">
        <v>8317</v>
      </c>
      <c r="R4051" t="s">
        <v>8347</v>
      </c>
      <c r="S4051" s="15">
        <f t="shared" si="254"/>
        <v>42661.176817129628</v>
      </c>
      <c r="T4051" s="15">
        <f t="shared" si="255"/>
        <v>42715.207638888889</v>
      </c>
    </row>
    <row r="4052" spans="1:20" ht="48" x14ac:dyDescent="0.2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17">
        <f t="shared" si="252"/>
        <v>508</v>
      </c>
      <c r="P4052">
        <f t="shared" si="253"/>
        <v>101.56</v>
      </c>
      <c r="Q4052" s="12" t="s">
        <v>8317</v>
      </c>
      <c r="R4052" t="s">
        <v>8347</v>
      </c>
      <c r="S4052" s="15">
        <f t="shared" si="254"/>
        <v>42289.957175925927</v>
      </c>
      <c r="T4052" s="15">
        <f t="shared" si="255"/>
        <v>42319.998842592591</v>
      </c>
    </row>
    <row r="4053" spans="1:20" ht="48" x14ac:dyDescent="0.2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17">
        <f t="shared" si="252"/>
        <v>521</v>
      </c>
      <c r="P4053">
        <f t="shared" si="253"/>
        <v>48.1</v>
      </c>
      <c r="Q4053" s="12" t="s">
        <v>8334</v>
      </c>
      <c r="R4053" t="s">
        <v>8350</v>
      </c>
      <c r="S4053" s="15">
        <f t="shared" si="254"/>
        <v>41666.924710648149</v>
      </c>
      <c r="T4053" s="15">
        <f t="shared" si="255"/>
        <v>41706.924710648149</v>
      </c>
    </row>
    <row r="4054" spans="1:20" ht="32" x14ac:dyDescent="0.2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17">
        <f t="shared" ref="O4054:O4110" si="256">ROUND(E4054/D4054*100,0)</f>
        <v>524</v>
      </c>
      <c r="P4054">
        <f t="shared" ref="P4054:P4110" si="257">IFERROR(ROUND(E4054/L4054, 2), 0)</f>
        <v>44.17</v>
      </c>
      <c r="Q4054" s="12" t="s">
        <v>8331</v>
      </c>
      <c r="R4054" t="s">
        <v>8349</v>
      </c>
      <c r="S4054" s="15">
        <f t="shared" ref="S4054:S4110" si="258">(((J4054/60/60/24)+DATE(1970,1,1)))</f>
        <v>41879.900752314818</v>
      </c>
      <c r="T4054" s="15">
        <f t="shared" ref="T4054:T4110" si="259">(((I4054/60/60/24)+DATE(1970,1,1)))</f>
        <v>41914.900752314818</v>
      </c>
    </row>
    <row r="4055" spans="1:20" ht="32" x14ac:dyDescent="0.2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17">
        <f t="shared" si="256"/>
        <v>526</v>
      </c>
      <c r="P4055">
        <f t="shared" si="257"/>
        <v>54.88</v>
      </c>
      <c r="Q4055" s="12" t="s">
        <v>8334</v>
      </c>
      <c r="R4055" t="s">
        <v>8350</v>
      </c>
      <c r="S4055" s="15">
        <f t="shared" si="258"/>
        <v>41842.917129629634</v>
      </c>
      <c r="T4055" s="15">
        <f t="shared" si="259"/>
        <v>41877.917129629634</v>
      </c>
    </row>
    <row r="4056" spans="1:20" ht="48" x14ac:dyDescent="0.2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17">
        <f t="shared" si="256"/>
        <v>537</v>
      </c>
      <c r="P4056">
        <f t="shared" si="257"/>
        <v>61.2</v>
      </c>
      <c r="Q4056" s="12" t="s">
        <v>8331</v>
      </c>
      <c r="R4056" t="s">
        <v>8349</v>
      </c>
      <c r="S4056" s="15">
        <f t="shared" si="258"/>
        <v>42425.757986111115</v>
      </c>
      <c r="T4056" s="15">
        <f t="shared" si="259"/>
        <v>42455.716319444444</v>
      </c>
    </row>
    <row r="4057" spans="1:20" ht="32" x14ac:dyDescent="0.2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17">
        <f t="shared" si="256"/>
        <v>537</v>
      </c>
      <c r="P4057">
        <f t="shared" si="257"/>
        <v>22.12</v>
      </c>
      <c r="Q4057" s="12" t="s">
        <v>8331</v>
      </c>
      <c r="R4057" t="s">
        <v>8349</v>
      </c>
      <c r="S4057" s="15">
        <f t="shared" si="258"/>
        <v>42371.617164351846</v>
      </c>
      <c r="T4057" s="15">
        <f t="shared" si="259"/>
        <v>42401.617164351846</v>
      </c>
    </row>
    <row r="4058" spans="1:20" ht="48" x14ac:dyDescent="0.2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17">
        <f t="shared" si="256"/>
        <v>542</v>
      </c>
      <c r="P4058">
        <f t="shared" si="257"/>
        <v>41.23</v>
      </c>
      <c r="Q4058" s="12" t="s">
        <v>8331</v>
      </c>
      <c r="R4058" t="s">
        <v>8349</v>
      </c>
      <c r="S4058" s="15">
        <f t="shared" si="258"/>
        <v>42163.625787037032</v>
      </c>
      <c r="T4058" s="15">
        <f t="shared" si="259"/>
        <v>42191.125</v>
      </c>
    </row>
    <row r="4059" spans="1:20" ht="32" x14ac:dyDescent="0.2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17">
        <f t="shared" si="256"/>
        <v>543</v>
      </c>
      <c r="P4059">
        <f t="shared" si="257"/>
        <v>116.35</v>
      </c>
      <c r="Q4059" s="12" t="s">
        <v>8317</v>
      </c>
      <c r="R4059" t="s">
        <v>8347</v>
      </c>
      <c r="S4059" s="15">
        <f t="shared" si="258"/>
        <v>41803.880659722221</v>
      </c>
      <c r="T4059" s="15">
        <f t="shared" si="259"/>
        <v>41843.880659722221</v>
      </c>
    </row>
    <row r="4060" spans="1:20" ht="48" x14ac:dyDescent="0.2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17">
        <f t="shared" si="256"/>
        <v>559</v>
      </c>
      <c r="P4060">
        <f t="shared" si="257"/>
        <v>58.38</v>
      </c>
      <c r="Q4060" s="12" t="s">
        <v>8336</v>
      </c>
      <c r="R4060" t="s">
        <v>8337</v>
      </c>
      <c r="S4060" s="15">
        <f t="shared" si="258"/>
        <v>42741.684479166666</v>
      </c>
      <c r="T4060" s="15">
        <f t="shared" si="259"/>
        <v>42771.684479166666</v>
      </c>
    </row>
    <row r="4061" spans="1:20" ht="48" x14ac:dyDescent="0.2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17">
        <f t="shared" si="256"/>
        <v>579</v>
      </c>
      <c r="P4061">
        <f t="shared" si="257"/>
        <v>61.38</v>
      </c>
      <c r="Q4061" s="12" t="s">
        <v>8317</v>
      </c>
      <c r="R4061" t="s">
        <v>8347</v>
      </c>
      <c r="S4061" s="15">
        <f t="shared" si="258"/>
        <v>42557.792453703703</v>
      </c>
      <c r="T4061" s="15">
        <f t="shared" si="259"/>
        <v>42587.792453703703</v>
      </c>
    </row>
    <row r="4062" spans="1:20" ht="48" x14ac:dyDescent="0.2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17">
        <f t="shared" si="256"/>
        <v>585</v>
      </c>
      <c r="P4062">
        <f t="shared" si="257"/>
        <v>222.99</v>
      </c>
      <c r="Q4062" s="12" t="s">
        <v>8317</v>
      </c>
      <c r="R4062" t="s">
        <v>8347</v>
      </c>
      <c r="S4062" s="15">
        <f t="shared" si="258"/>
        <v>41099.966944444444</v>
      </c>
      <c r="T4062" s="15">
        <f t="shared" si="259"/>
        <v>41134.125</v>
      </c>
    </row>
    <row r="4063" spans="1:20" ht="48" x14ac:dyDescent="0.2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17">
        <f t="shared" si="256"/>
        <v>636</v>
      </c>
      <c r="P4063">
        <f t="shared" si="257"/>
        <v>94.1</v>
      </c>
      <c r="Q4063" s="12" t="s">
        <v>8331</v>
      </c>
      <c r="R4063" t="s">
        <v>8349</v>
      </c>
      <c r="S4063" s="15">
        <f t="shared" si="258"/>
        <v>42505.936678240745</v>
      </c>
      <c r="T4063" s="15">
        <f t="shared" si="259"/>
        <v>42540.958333333328</v>
      </c>
    </row>
    <row r="4064" spans="1:20" ht="48" x14ac:dyDescent="0.2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17">
        <f t="shared" si="256"/>
        <v>647</v>
      </c>
      <c r="P4064">
        <f t="shared" si="257"/>
        <v>21.56</v>
      </c>
      <c r="Q4064" s="12" t="s">
        <v>8317</v>
      </c>
      <c r="R4064" t="s">
        <v>8353</v>
      </c>
      <c r="S4064" s="15">
        <f t="shared" si="258"/>
        <v>42304.829409722224</v>
      </c>
      <c r="T4064" s="15">
        <f t="shared" si="259"/>
        <v>42334.871076388896</v>
      </c>
    </row>
    <row r="4065" spans="1:20" ht="48" x14ac:dyDescent="0.2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17">
        <f t="shared" si="256"/>
        <v>661</v>
      </c>
      <c r="P4065">
        <f t="shared" si="257"/>
        <v>21.9</v>
      </c>
      <c r="Q4065" s="12" t="s">
        <v>8317</v>
      </c>
      <c r="R4065" t="s">
        <v>8353</v>
      </c>
      <c r="S4065" s="15">
        <f t="shared" si="258"/>
        <v>41150.902187499996</v>
      </c>
      <c r="T4065" s="15">
        <f t="shared" si="259"/>
        <v>41165.165972222225</v>
      </c>
    </row>
    <row r="4066" spans="1:20" ht="32" x14ac:dyDescent="0.2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17">
        <f t="shared" si="256"/>
        <v>662</v>
      </c>
      <c r="P4066">
        <f t="shared" si="257"/>
        <v>43.33</v>
      </c>
      <c r="Q4066" s="12" t="s">
        <v>8320</v>
      </c>
      <c r="R4066" t="s">
        <v>8340</v>
      </c>
      <c r="S4066" s="15">
        <f t="shared" si="258"/>
        <v>40766.041921296295</v>
      </c>
      <c r="T4066" s="15">
        <f t="shared" si="259"/>
        <v>40796.041921296295</v>
      </c>
    </row>
    <row r="4067" spans="1:20" ht="48" x14ac:dyDescent="0.2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17">
        <f t="shared" si="256"/>
        <v>674</v>
      </c>
      <c r="P4067">
        <f t="shared" si="257"/>
        <v>70.849999999999994</v>
      </c>
      <c r="Q4067" s="12" t="s">
        <v>8317</v>
      </c>
      <c r="R4067" t="s">
        <v>8347</v>
      </c>
      <c r="S4067" s="15">
        <f t="shared" si="258"/>
        <v>41201.012083333335</v>
      </c>
      <c r="T4067" s="15">
        <f t="shared" si="259"/>
        <v>41231.053749999999</v>
      </c>
    </row>
    <row r="4068" spans="1:20" ht="32" x14ac:dyDescent="0.2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17">
        <f t="shared" si="256"/>
        <v>699</v>
      </c>
      <c r="P4068">
        <f t="shared" si="257"/>
        <v>842.11</v>
      </c>
      <c r="Q4068" s="12" t="s">
        <v>8317</v>
      </c>
      <c r="R4068" t="s">
        <v>8347</v>
      </c>
      <c r="S4068" s="15">
        <f t="shared" si="258"/>
        <v>42394.580740740741</v>
      </c>
      <c r="T4068" s="15">
        <f t="shared" si="259"/>
        <v>42441.208333333328</v>
      </c>
    </row>
    <row r="4069" spans="1:20" ht="32" x14ac:dyDescent="0.2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17">
        <f t="shared" si="256"/>
        <v>704</v>
      </c>
      <c r="P4069">
        <f t="shared" si="257"/>
        <v>39.07</v>
      </c>
      <c r="Q4069" s="12" t="s">
        <v>8323</v>
      </c>
      <c r="R4069" t="s">
        <v>8328</v>
      </c>
      <c r="S4069" s="15">
        <f t="shared" si="258"/>
        <v>41184.849166666667</v>
      </c>
      <c r="T4069" s="15">
        <f t="shared" si="259"/>
        <v>41214.849166666667</v>
      </c>
    </row>
    <row r="4070" spans="1:20" ht="48" x14ac:dyDescent="0.2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17">
        <f t="shared" si="256"/>
        <v>720</v>
      </c>
      <c r="P4070">
        <f t="shared" si="257"/>
        <v>107.82</v>
      </c>
      <c r="Q4070" s="12" t="s">
        <v>8331</v>
      </c>
      <c r="R4070" t="s">
        <v>8349</v>
      </c>
      <c r="S4070" s="15">
        <f t="shared" si="258"/>
        <v>42725.869363425925</v>
      </c>
      <c r="T4070" s="15">
        <f t="shared" si="259"/>
        <v>42745.915972222225</v>
      </c>
    </row>
    <row r="4071" spans="1:20" ht="48" x14ac:dyDescent="0.2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17">
        <f t="shared" si="256"/>
        <v>780</v>
      </c>
      <c r="P4071">
        <f t="shared" si="257"/>
        <v>37.119999999999997</v>
      </c>
      <c r="Q4071" s="12" t="s">
        <v>8331</v>
      </c>
      <c r="R4071" t="s">
        <v>8349</v>
      </c>
      <c r="S4071" s="15">
        <f t="shared" si="258"/>
        <v>42759.724768518514</v>
      </c>
      <c r="T4071" s="15">
        <f t="shared" si="259"/>
        <v>42780.724768518514</v>
      </c>
    </row>
    <row r="4072" spans="1:20" ht="48" x14ac:dyDescent="0.2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17">
        <f t="shared" si="256"/>
        <v>786</v>
      </c>
      <c r="P4072">
        <f t="shared" si="257"/>
        <v>71.59</v>
      </c>
      <c r="Q4072" s="12" t="s">
        <v>8336</v>
      </c>
      <c r="R4072" t="s">
        <v>8337</v>
      </c>
      <c r="S4072" s="15">
        <f t="shared" si="258"/>
        <v>41759.923101851848</v>
      </c>
      <c r="T4072" s="15">
        <f t="shared" si="259"/>
        <v>41789.923101851848</v>
      </c>
    </row>
    <row r="4073" spans="1:20" ht="48" x14ac:dyDescent="0.2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17">
        <f t="shared" si="256"/>
        <v>788</v>
      </c>
      <c r="P4073">
        <f t="shared" si="257"/>
        <v>176.2</v>
      </c>
      <c r="Q4073" s="12" t="s">
        <v>8317</v>
      </c>
      <c r="R4073" t="s">
        <v>8347</v>
      </c>
      <c r="S4073" s="15">
        <f t="shared" si="258"/>
        <v>41730.584374999999</v>
      </c>
      <c r="T4073" s="15">
        <f t="shared" si="259"/>
        <v>41760.584374999999</v>
      </c>
    </row>
    <row r="4074" spans="1:20" ht="32" x14ac:dyDescent="0.2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17">
        <f t="shared" si="256"/>
        <v>800</v>
      </c>
      <c r="P4074">
        <f t="shared" si="257"/>
        <v>188.51</v>
      </c>
      <c r="Q4074" s="12" t="s">
        <v>8317</v>
      </c>
      <c r="R4074" t="s">
        <v>8347</v>
      </c>
      <c r="S4074" s="15">
        <f t="shared" si="258"/>
        <v>42473.604270833333</v>
      </c>
      <c r="T4074" s="15">
        <f t="shared" si="259"/>
        <v>42527.709722222222</v>
      </c>
    </row>
    <row r="4075" spans="1:20" ht="48" x14ac:dyDescent="0.2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17">
        <f t="shared" si="256"/>
        <v>806</v>
      </c>
      <c r="P4075">
        <f t="shared" si="257"/>
        <v>49.47</v>
      </c>
      <c r="Q4075" s="12" t="s">
        <v>8331</v>
      </c>
      <c r="R4075" t="s">
        <v>8349</v>
      </c>
      <c r="S4075" s="15">
        <f t="shared" si="258"/>
        <v>42766.827546296292</v>
      </c>
      <c r="T4075" s="15">
        <f t="shared" si="259"/>
        <v>42796.827546296292</v>
      </c>
    </row>
    <row r="4076" spans="1:20" ht="48" x14ac:dyDescent="0.2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17">
        <f t="shared" si="256"/>
        <v>819</v>
      </c>
      <c r="P4076">
        <f t="shared" si="257"/>
        <v>152.62</v>
      </c>
      <c r="Q4076" s="12" t="s">
        <v>8317</v>
      </c>
      <c r="R4076" t="s">
        <v>8347</v>
      </c>
      <c r="S4076" s="15">
        <f t="shared" si="258"/>
        <v>41069.088506944441</v>
      </c>
      <c r="T4076" s="15">
        <f t="shared" si="259"/>
        <v>41099.088506944441</v>
      </c>
    </row>
    <row r="4077" spans="1:20" ht="48" x14ac:dyDescent="0.2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17">
        <f t="shared" si="256"/>
        <v>820</v>
      </c>
      <c r="P4077">
        <f t="shared" si="257"/>
        <v>422.02</v>
      </c>
      <c r="Q4077" s="12" t="s">
        <v>8317</v>
      </c>
      <c r="R4077" t="s">
        <v>8347</v>
      </c>
      <c r="S4077" s="15">
        <f t="shared" si="258"/>
        <v>42347.358483796299</v>
      </c>
      <c r="T4077" s="15">
        <f t="shared" si="259"/>
        <v>42380.958333333328</v>
      </c>
    </row>
    <row r="4078" spans="1:20" ht="48" x14ac:dyDescent="0.2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17">
        <f t="shared" si="256"/>
        <v>878</v>
      </c>
      <c r="P4078">
        <f t="shared" si="257"/>
        <v>27.6</v>
      </c>
      <c r="Q4078" s="12" t="s">
        <v>8317</v>
      </c>
      <c r="R4078" t="s">
        <v>8353</v>
      </c>
      <c r="S4078" s="15">
        <f t="shared" si="258"/>
        <v>41902.874432870369</v>
      </c>
      <c r="T4078" s="15">
        <f t="shared" si="259"/>
        <v>41932.874432870369</v>
      </c>
    </row>
    <row r="4079" spans="1:20" ht="16" x14ac:dyDescent="0.2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17">
        <f t="shared" si="256"/>
        <v>885</v>
      </c>
      <c r="P4079">
        <f t="shared" si="257"/>
        <v>35.4</v>
      </c>
      <c r="Q4079" s="12" t="s">
        <v>8336</v>
      </c>
      <c r="R4079" t="s">
        <v>8337</v>
      </c>
      <c r="S4079" s="15">
        <f t="shared" si="258"/>
        <v>42410.982002314813</v>
      </c>
      <c r="T4079" s="15">
        <f t="shared" si="259"/>
        <v>42440.982002314813</v>
      </c>
    </row>
    <row r="4080" spans="1:20" ht="32" x14ac:dyDescent="0.2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17">
        <f t="shared" si="256"/>
        <v>922</v>
      </c>
      <c r="P4080">
        <f t="shared" si="257"/>
        <v>192.39</v>
      </c>
      <c r="Q4080" s="12" t="s">
        <v>8317</v>
      </c>
      <c r="R4080" t="s">
        <v>8347</v>
      </c>
      <c r="S4080" s="15">
        <f t="shared" si="258"/>
        <v>41312.88077546296</v>
      </c>
      <c r="T4080" s="15">
        <f t="shared" si="259"/>
        <v>41342.88077546296</v>
      </c>
    </row>
    <row r="4081" spans="1:20" ht="48" x14ac:dyDescent="0.2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17">
        <f t="shared" si="256"/>
        <v>945</v>
      </c>
      <c r="P4081">
        <f t="shared" si="257"/>
        <v>164.8</v>
      </c>
      <c r="Q4081" s="12" t="s">
        <v>8331</v>
      </c>
      <c r="R4081" t="s">
        <v>8349</v>
      </c>
      <c r="S4081" s="15">
        <f t="shared" si="258"/>
        <v>41873.79184027778</v>
      </c>
      <c r="T4081" s="15">
        <f t="shared" si="259"/>
        <v>41903.79184027778</v>
      </c>
    </row>
    <row r="4082" spans="1:20" ht="48" x14ac:dyDescent="0.2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17">
        <f t="shared" si="256"/>
        <v>951</v>
      </c>
      <c r="P4082">
        <f t="shared" si="257"/>
        <v>65.89</v>
      </c>
      <c r="Q4082" s="12" t="s">
        <v>8331</v>
      </c>
      <c r="R4082" t="s">
        <v>8349</v>
      </c>
      <c r="S4082" s="15">
        <f t="shared" si="258"/>
        <v>42033.584016203706</v>
      </c>
      <c r="T4082" s="15">
        <f t="shared" si="259"/>
        <v>42063.584016203706</v>
      </c>
    </row>
    <row r="4083" spans="1:20" ht="48" x14ac:dyDescent="0.2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17">
        <f t="shared" si="256"/>
        <v>956</v>
      </c>
      <c r="P4083">
        <f t="shared" si="257"/>
        <v>27.58</v>
      </c>
      <c r="Q4083" s="12" t="s">
        <v>8317</v>
      </c>
      <c r="R4083" t="s">
        <v>8353</v>
      </c>
      <c r="S4083" s="15">
        <f t="shared" si="258"/>
        <v>42658.810277777782</v>
      </c>
      <c r="T4083" s="15">
        <f t="shared" si="259"/>
        <v>42683.851944444439</v>
      </c>
    </row>
    <row r="4084" spans="1:20" ht="48" x14ac:dyDescent="0.2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17">
        <f t="shared" si="256"/>
        <v>975</v>
      </c>
      <c r="P4084">
        <f t="shared" si="257"/>
        <v>426.93</v>
      </c>
      <c r="Q4084" s="12" t="s">
        <v>8331</v>
      </c>
      <c r="R4084" t="s">
        <v>8349</v>
      </c>
      <c r="S4084" s="15">
        <f t="shared" si="258"/>
        <v>42677.005474537036</v>
      </c>
      <c r="T4084" s="15">
        <f t="shared" si="259"/>
        <v>42707.0471412037</v>
      </c>
    </row>
    <row r="4085" spans="1:20" ht="48" x14ac:dyDescent="0.2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17">
        <f t="shared" si="256"/>
        <v>978</v>
      </c>
      <c r="P4085">
        <f t="shared" si="257"/>
        <v>21.64</v>
      </c>
      <c r="Q4085" s="12" t="s">
        <v>8317</v>
      </c>
      <c r="R4085" t="s">
        <v>8347</v>
      </c>
      <c r="S4085" s="15">
        <f t="shared" si="258"/>
        <v>41316.120949074073</v>
      </c>
      <c r="T4085" s="15">
        <f t="shared" si="259"/>
        <v>41346.833333333336</v>
      </c>
    </row>
    <row r="4086" spans="1:20" ht="48" x14ac:dyDescent="0.2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17">
        <f t="shared" si="256"/>
        <v>1015</v>
      </c>
      <c r="P4086">
        <f t="shared" si="257"/>
        <v>56.97</v>
      </c>
      <c r="Q4086" s="12" t="s">
        <v>8331</v>
      </c>
      <c r="R4086" t="s">
        <v>8349</v>
      </c>
      <c r="S4086" s="15">
        <f t="shared" si="258"/>
        <v>42068.209097222221</v>
      </c>
      <c r="T4086" s="15">
        <f t="shared" si="259"/>
        <v>42097.165972222225</v>
      </c>
    </row>
    <row r="4087" spans="1:20" ht="48" x14ac:dyDescent="0.2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17">
        <f t="shared" si="256"/>
        <v>1027</v>
      </c>
      <c r="P4087">
        <f t="shared" si="257"/>
        <v>1323.25</v>
      </c>
      <c r="Q4087" s="12" t="s">
        <v>8317</v>
      </c>
      <c r="R4087" t="s">
        <v>8347</v>
      </c>
      <c r="S4087" s="15">
        <f t="shared" si="258"/>
        <v>41039.225601851853</v>
      </c>
      <c r="T4087" s="15">
        <f t="shared" si="259"/>
        <v>41072.291666666664</v>
      </c>
    </row>
    <row r="4088" spans="1:20" ht="48" x14ac:dyDescent="0.2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17">
        <f t="shared" si="256"/>
        <v>1081</v>
      </c>
      <c r="P4088">
        <f t="shared" si="257"/>
        <v>40.07</v>
      </c>
      <c r="Q4088" s="12" t="s">
        <v>8331</v>
      </c>
      <c r="R4088" t="s">
        <v>8349</v>
      </c>
      <c r="S4088" s="15">
        <f t="shared" si="258"/>
        <v>42691.8512037037</v>
      </c>
      <c r="T4088" s="15">
        <f t="shared" si="259"/>
        <v>42719.958333333328</v>
      </c>
    </row>
    <row r="4089" spans="1:20" ht="48" x14ac:dyDescent="0.2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17">
        <f t="shared" si="256"/>
        <v>1105</v>
      </c>
      <c r="P4089">
        <f t="shared" si="257"/>
        <v>67.69</v>
      </c>
      <c r="Q4089" s="12" t="s">
        <v>8317</v>
      </c>
      <c r="R4089" t="s">
        <v>8347</v>
      </c>
      <c r="S4089" s="15">
        <f t="shared" si="258"/>
        <v>41148.194641203707</v>
      </c>
      <c r="T4089" s="15">
        <f t="shared" si="259"/>
        <v>41188.165972222225</v>
      </c>
    </row>
    <row r="4090" spans="1:20" ht="48" x14ac:dyDescent="0.2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17">
        <f t="shared" si="256"/>
        <v>1132</v>
      </c>
      <c r="P4090">
        <f t="shared" si="257"/>
        <v>80.73</v>
      </c>
      <c r="Q4090" s="12" t="s">
        <v>8317</v>
      </c>
      <c r="R4090" t="s">
        <v>8347</v>
      </c>
      <c r="S4090" s="15">
        <f t="shared" si="258"/>
        <v>41324.193298611113</v>
      </c>
      <c r="T4090" s="15">
        <f t="shared" si="259"/>
        <v>41384.151631944449</v>
      </c>
    </row>
    <row r="4091" spans="1:20" ht="48" x14ac:dyDescent="0.2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17">
        <f t="shared" si="256"/>
        <v>1165</v>
      </c>
      <c r="P4091">
        <f t="shared" si="257"/>
        <v>41.61</v>
      </c>
      <c r="Q4091" s="12" t="s">
        <v>8331</v>
      </c>
      <c r="R4091" t="s">
        <v>8349</v>
      </c>
      <c r="S4091" s="15">
        <f t="shared" si="258"/>
        <v>42710.824618055558</v>
      </c>
      <c r="T4091" s="15">
        <f t="shared" si="259"/>
        <v>42740.824618055558</v>
      </c>
    </row>
    <row r="4092" spans="1:20" ht="48" x14ac:dyDescent="0.2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17">
        <f t="shared" si="256"/>
        <v>1174</v>
      </c>
      <c r="P4092">
        <f t="shared" si="257"/>
        <v>81.56</v>
      </c>
      <c r="Q4092" s="12" t="s">
        <v>8331</v>
      </c>
      <c r="R4092" t="s">
        <v>8349</v>
      </c>
      <c r="S4092" s="15">
        <f t="shared" si="258"/>
        <v>42202.278194444443</v>
      </c>
      <c r="T4092" s="15">
        <f t="shared" si="259"/>
        <v>42232.278194444443</v>
      </c>
    </row>
    <row r="4093" spans="1:20" ht="48" x14ac:dyDescent="0.2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17">
        <f t="shared" si="256"/>
        <v>1182</v>
      </c>
      <c r="P4093">
        <f t="shared" si="257"/>
        <v>29.19</v>
      </c>
      <c r="Q4093" s="12" t="s">
        <v>8320</v>
      </c>
      <c r="R4093" t="s">
        <v>8340</v>
      </c>
      <c r="S4093" s="15">
        <f t="shared" si="258"/>
        <v>41394.871678240743</v>
      </c>
      <c r="T4093" s="15">
        <f t="shared" si="259"/>
        <v>41408.871678240743</v>
      </c>
    </row>
    <row r="4094" spans="1:20" ht="48" x14ac:dyDescent="0.2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17">
        <f t="shared" si="256"/>
        <v>1212</v>
      </c>
      <c r="P4094">
        <f t="shared" si="257"/>
        <v>27.23</v>
      </c>
      <c r="Q4094" s="12" t="s">
        <v>8331</v>
      </c>
      <c r="R4094" t="s">
        <v>8349</v>
      </c>
      <c r="S4094" s="15">
        <f t="shared" si="258"/>
        <v>41423.910891203705</v>
      </c>
      <c r="T4094" s="15">
        <f t="shared" si="259"/>
        <v>41450.208333333336</v>
      </c>
    </row>
    <row r="4095" spans="1:20" ht="48" x14ac:dyDescent="0.2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17">
        <f t="shared" si="256"/>
        <v>1254</v>
      </c>
      <c r="P4095">
        <f t="shared" si="257"/>
        <v>27.86</v>
      </c>
      <c r="Q4095" s="12" t="s">
        <v>8323</v>
      </c>
      <c r="R4095" t="s">
        <v>8344</v>
      </c>
      <c r="S4095" s="15">
        <f t="shared" si="258"/>
        <v>42459.693865740745</v>
      </c>
      <c r="T4095" s="15">
        <f t="shared" si="259"/>
        <v>42490.915972222225</v>
      </c>
    </row>
    <row r="4096" spans="1:20" ht="48" x14ac:dyDescent="0.2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17">
        <f t="shared" si="256"/>
        <v>1357</v>
      </c>
      <c r="P4096">
        <f t="shared" si="257"/>
        <v>14.37</v>
      </c>
      <c r="Q4096" s="12" t="s">
        <v>8331</v>
      </c>
      <c r="R4096" t="s">
        <v>8349</v>
      </c>
      <c r="S4096" s="15">
        <f t="shared" si="258"/>
        <v>42315.699490740735</v>
      </c>
      <c r="T4096" s="15">
        <f t="shared" si="259"/>
        <v>42345.699490740735</v>
      </c>
    </row>
    <row r="4097" spans="1:20" ht="32" x14ac:dyDescent="0.2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17">
        <f t="shared" si="256"/>
        <v>1360</v>
      </c>
      <c r="P4097">
        <f t="shared" si="257"/>
        <v>53.87</v>
      </c>
      <c r="Q4097" s="12" t="s">
        <v>8331</v>
      </c>
      <c r="R4097" t="s">
        <v>8349</v>
      </c>
      <c r="S4097" s="15">
        <f t="shared" si="258"/>
        <v>41569.575613425928</v>
      </c>
      <c r="T4097" s="15">
        <f t="shared" si="259"/>
        <v>41605.126388888886</v>
      </c>
    </row>
    <row r="4098" spans="1:20" ht="48" x14ac:dyDescent="0.2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17">
        <f t="shared" si="256"/>
        <v>1379</v>
      </c>
      <c r="P4098">
        <f t="shared" si="257"/>
        <v>31.82</v>
      </c>
      <c r="Q4098" s="12" t="s">
        <v>8317</v>
      </c>
      <c r="R4098" t="s">
        <v>8353</v>
      </c>
      <c r="S4098" s="15">
        <f t="shared" si="258"/>
        <v>41144.42155092593</v>
      </c>
      <c r="T4098" s="15">
        <f t="shared" si="259"/>
        <v>41165.42155092593</v>
      </c>
    </row>
    <row r="4099" spans="1:20" ht="48" x14ac:dyDescent="0.2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17">
        <f t="shared" si="256"/>
        <v>1436</v>
      </c>
      <c r="P4099">
        <f t="shared" si="257"/>
        <v>74.11</v>
      </c>
      <c r="Q4099" s="12" t="s">
        <v>8317</v>
      </c>
      <c r="R4099" t="s">
        <v>8347</v>
      </c>
      <c r="S4099" s="15">
        <f t="shared" si="258"/>
        <v>41326.987974537034</v>
      </c>
      <c r="T4099" s="15">
        <f t="shared" si="259"/>
        <v>41356.94630787037</v>
      </c>
    </row>
    <row r="4100" spans="1:20" ht="48" x14ac:dyDescent="0.2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17">
        <f t="shared" si="256"/>
        <v>1460</v>
      </c>
      <c r="P4100">
        <f t="shared" si="257"/>
        <v>134.36000000000001</v>
      </c>
      <c r="Q4100" s="12" t="s">
        <v>8317</v>
      </c>
      <c r="R4100" t="s">
        <v>8319</v>
      </c>
      <c r="S4100" s="15">
        <f t="shared" si="258"/>
        <v>42199.651319444441</v>
      </c>
      <c r="T4100" s="15">
        <f t="shared" si="259"/>
        <v>42235.651319444441</v>
      </c>
    </row>
    <row r="4101" spans="1:20" ht="48" x14ac:dyDescent="0.2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17">
        <f t="shared" si="256"/>
        <v>1462</v>
      </c>
      <c r="P4101">
        <f t="shared" si="257"/>
        <v>40.76</v>
      </c>
      <c r="Q4101" s="12" t="s">
        <v>8317</v>
      </c>
      <c r="R4101" t="s">
        <v>8347</v>
      </c>
      <c r="S4101" s="15">
        <f t="shared" si="258"/>
        <v>41493.543958333335</v>
      </c>
      <c r="T4101" s="15">
        <f t="shared" si="259"/>
        <v>41523.791666666664</v>
      </c>
    </row>
    <row r="4102" spans="1:20" ht="48" x14ac:dyDescent="0.2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17">
        <f t="shared" si="256"/>
        <v>1678</v>
      </c>
      <c r="P4102">
        <f t="shared" si="257"/>
        <v>20.47</v>
      </c>
      <c r="Q4102" s="12" t="s">
        <v>8317</v>
      </c>
      <c r="R4102" t="s">
        <v>8347</v>
      </c>
      <c r="S4102" s="15">
        <f t="shared" si="258"/>
        <v>41450.681574074071</v>
      </c>
      <c r="T4102" s="15">
        <f t="shared" si="259"/>
        <v>41480.681574074071</v>
      </c>
    </row>
    <row r="4103" spans="1:20" ht="48" x14ac:dyDescent="0.2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17">
        <f t="shared" si="256"/>
        <v>1705</v>
      </c>
      <c r="P4103">
        <f t="shared" si="257"/>
        <v>68.819999999999993</v>
      </c>
      <c r="Q4103" s="12" t="s">
        <v>8317</v>
      </c>
      <c r="R4103" t="s">
        <v>8347</v>
      </c>
      <c r="S4103" s="15">
        <f t="shared" si="258"/>
        <v>42548.269861111112</v>
      </c>
      <c r="T4103" s="15">
        <f t="shared" si="259"/>
        <v>42593.269861111112</v>
      </c>
    </row>
    <row r="4104" spans="1:20" ht="48" x14ac:dyDescent="0.2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17">
        <f t="shared" si="256"/>
        <v>1802</v>
      </c>
      <c r="P4104">
        <f t="shared" si="257"/>
        <v>49.93</v>
      </c>
      <c r="Q4104" s="12" t="s">
        <v>8331</v>
      </c>
      <c r="R4104" t="s">
        <v>8349</v>
      </c>
      <c r="S4104" s="15">
        <f t="shared" si="258"/>
        <v>42776.704432870371</v>
      </c>
      <c r="T4104" s="15">
        <f t="shared" si="259"/>
        <v>42801.208333333328</v>
      </c>
    </row>
    <row r="4105" spans="1:20" ht="48" x14ac:dyDescent="0.2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17">
        <f t="shared" si="256"/>
        <v>1857</v>
      </c>
      <c r="P4105">
        <f t="shared" si="257"/>
        <v>149.03</v>
      </c>
      <c r="Q4105" s="12" t="s">
        <v>8331</v>
      </c>
      <c r="R4105" t="s">
        <v>8349</v>
      </c>
      <c r="S4105" s="15">
        <f t="shared" si="258"/>
        <v>41319.349988425929</v>
      </c>
      <c r="T4105" s="15">
        <f t="shared" si="259"/>
        <v>41359.349988425929</v>
      </c>
    </row>
    <row r="4106" spans="1:20" ht="48" x14ac:dyDescent="0.2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17">
        <f t="shared" si="256"/>
        <v>1867</v>
      </c>
      <c r="P4106">
        <f t="shared" si="257"/>
        <v>90.64</v>
      </c>
      <c r="Q4106" s="12" t="s">
        <v>8331</v>
      </c>
      <c r="R4106" t="s">
        <v>8349</v>
      </c>
      <c r="S4106" s="15">
        <f t="shared" si="258"/>
        <v>42702.804814814815</v>
      </c>
      <c r="T4106" s="15">
        <f t="shared" si="259"/>
        <v>42712.804814814815</v>
      </c>
    </row>
    <row r="4107" spans="1:20" ht="48" x14ac:dyDescent="0.2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17">
        <f t="shared" si="256"/>
        <v>2647</v>
      </c>
      <c r="P4107">
        <f t="shared" si="257"/>
        <v>53.48</v>
      </c>
      <c r="Q4107" s="12" t="s">
        <v>8331</v>
      </c>
      <c r="R4107" t="s">
        <v>8349</v>
      </c>
      <c r="S4107" s="15">
        <f t="shared" si="258"/>
        <v>41660.708530092597</v>
      </c>
      <c r="T4107" s="15">
        <f t="shared" si="259"/>
        <v>41691.75</v>
      </c>
    </row>
    <row r="4108" spans="1:20" ht="96" x14ac:dyDescent="0.2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17">
        <f t="shared" si="256"/>
        <v>2702</v>
      </c>
      <c r="P4108">
        <f t="shared" si="257"/>
        <v>38.6</v>
      </c>
      <c r="Q4108" s="12" t="s">
        <v>8308</v>
      </c>
      <c r="R4108" t="s">
        <v>8310</v>
      </c>
      <c r="S4108" s="15">
        <f t="shared" si="258"/>
        <v>42604.730567129634</v>
      </c>
      <c r="T4108" s="15">
        <f t="shared" si="259"/>
        <v>42614.730567129634</v>
      </c>
    </row>
    <row r="4109" spans="1:20" ht="48" x14ac:dyDescent="0.2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17">
        <f t="shared" si="256"/>
        <v>2791</v>
      </c>
      <c r="P4109">
        <f t="shared" si="257"/>
        <v>83.8</v>
      </c>
      <c r="Q4109" s="12" t="s">
        <v>8317</v>
      </c>
      <c r="R4109" t="s">
        <v>8353</v>
      </c>
      <c r="S4109" s="15">
        <f t="shared" si="258"/>
        <v>42704.335810185185</v>
      </c>
      <c r="T4109" s="15">
        <f t="shared" si="259"/>
        <v>42737.957638888889</v>
      </c>
    </row>
    <row r="4110" spans="1:20" ht="48" x14ac:dyDescent="0.2">
      <c r="A4110">
        <v>3951</v>
      </c>
      <c r="B4110" s="3" t="s">
        <v>3948</v>
      </c>
      <c r="C4110" s="3" t="s">
        <v>6961</v>
      </c>
      <c r="D4110" s="6">
        <v>200000</v>
      </c>
      <c r="E4110" s="8">
        <v>1</v>
      </c>
      <c r="F4110" t="s">
        <v>8220</v>
      </c>
      <c r="G4110" t="s">
        <v>8240</v>
      </c>
      <c r="H4110" t="s">
        <v>8248</v>
      </c>
      <c r="I4110">
        <v>1462301342</v>
      </c>
      <c r="J4110">
        <v>1457120942</v>
      </c>
      <c r="K4110" t="b">
        <v>0</v>
      </c>
      <c r="L4110">
        <v>1</v>
      </c>
      <c r="M4110" t="b">
        <v>0</v>
      </c>
      <c r="N4110" t="s">
        <v>8269</v>
      </c>
      <c r="O4110" s="17">
        <f t="shared" si="256"/>
        <v>0</v>
      </c>
      <c r="P4110">
        <f t="shared" si="257"/>
        <v>1</v>
      </c>
      <c r="Q4110" s="12" t="s">
        <v>8315</v>
      </c>
      <c r="R4110" t="s">
        <v>8316</v>
      </c>
      <c r="S4110" s="15">
        <f t="shared" si="258"/>
        <v>42433.825717592597</v>
      </c>
      <c r="T4110" s="15">
        <f t="shared" si="259"/>
        <v>42493.784050925926</v>
      </c>
    </row>
    <row r="4111" spans="1:20" ht="48" x14ac:dyDescent="0.2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17">
        <f t="shared" ref="O4111:O4115" si="260">ROUND(E4111/D4111*100,0)</f>
        <v>7814</v>
      </c>
      <c r="P4111">
        <f t="shared" ref="P4111:P4115" si="261">IFERROR(ROUND(E4111/L4111, 2), 0)</f>
        <v>88.6</v>
      </c>
      <c r="Q4111" s="12" t="s">
        <v>8317</v>
      </c>
      <c r="R4111" t="s">
        <v>8347</v>
      </c>
      <c r="S4111" s="15">
        <f t="shared" ref="S4111:S4115" si="262">(((J4111/60/60/24)+DATE(1970,1,1)))</f>
        <v>41324.214571759258</v>
      </c>
      <c r="T4111" s="15">
        <f t="shared" ref="T4111:T4115" si="263">(((I4111/60/60/24)+DATE(1970,1,1)))</f>
        <v>41358.172905092593</v>
      </c>
    </row>
    <row r="4112" spans="1:20" ht="48" x14ac:dyDescent="0.2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17">
        <f t="shared" si="260"/>
        <v>21535</v>
      </c>
      <c r="P4112">
        <f t="shared" si="261"/>
        <v>1389.36</v>
      </c>
      <c r="Q4112" s="12" t="s">
        <v>8317</v>
      </c>
      <c r="R4112" t="s">
        <v>8319</v>
      </c>
      <c r="S4112" s="15">
        <f t="shared" si="262"/>
        <v>42714.440416666665</v>
      </c>
      <c r="T4112" s="15">
        <f t="shared" si="263"/>
        <v>42759.440416666665</v>
      </c>
    </row>
    <row r="4113" spans="1:20" ht="48" x14ac:dyDescent="0.2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17">
        <f t="shared" si="260"/>
        <v>303833</v>
      </c>
      <c r="P4113">
        <f t="shared" si="261"/>
        <v>42.73</v>
      </c>
      <c r="Q4113" s="12" t="s">
        <v>8323</v>
      </c>
      <c r="R4113" t="s">
        <v>8324</v>
      </c>
      <c r="S4113" s="15">
        <f t="shared" si="262"/>
        <v>41855.783645833333</v>
      </c>
      <c r="T4113" s="15">
        <f t="shared" si="263"/>
        <v>41885.783645833333</v>
      </c>
    </row>
    <row r="4114" spans="1:20" ht="48" x14ac:dyDescent="0.2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17">
        <f t="shared" si="260"/>
        <v>930250</v>
      </c>
      <c r="P4114">
        <f t="shared" si="261"/>
        <v>4.57</v>
      </c>
      <c r="Q4114" s="12" t="s">
        <v>8331</v>
      </c>
      <c r="R4114" t="s">
        <v>8349</v>
      </c>
      <c r="S4114" s="15">
        <f t="shared" si="262"/>
        <v>42800.751041666663</v>
      </c>
      <c r="T4114" s="15">
        <f t="shared" si="263"/>
        <v>42807.125</v>
      </c>
    </row>
    <row r="4115" spans="1:20" ht="48" x14ac:dyDescent="0.2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17">
        <f t="shared" si="260"/>
        <v>2260300</v>
      </c>
      <c r="P4115">
        <f t="shared" si="261"/>
        <v>138.66999999999999</v>
      </c>
      <c r="Q4115" s="12" t="s">
        <v>8317</v>
      </c>
      <c r="R4115" t="s">
        <v>8347</v>
      </c>
      <c r="S4115" s="15">
        <f t="shared" si="262"/>
        <v>42626.668888888889</v>
      </c>
      <c r="T4115" s="15">
        <f t="shared" si="263"/>
        <v>42656.915972222225</v>
      </c>
    </row>
  </sheetData>
  <autoFilter ref="A1:T4115" xr:uid="{04762A05-74E9-F94F-80C4-534896547ECE}"/>
  <conditionalFormatting sqref="F1:F1048576">
    <cfRule type="cellIs" dxfId="16" priority="8" operator="equal">
      <formula>"successful"</formula>
    </cfRule>
    <cfRule type="cellIs" dxfId="15" priority="10" operator="equal">
      <formula>"canceled"</formula>
    </cfRule>
    <cfRule type="cellIs" dxfId="14" priority="11" operator="equal">
      <formula>"failed"</formula>
    </cfRule>
    <cfRule type="cellIs" dxfId="13" priority="15" operator="equal">
      <formula>"live"</formula>
    </cfRule>
  </conditionalFormatting>
  <conditionalFormatting sqref="F628">
    <cfRule type="cellIs" dxfId="12" priority="12" operator="equal">
      <formula>"successful"</formula>
    </cfRule>
  </conditionalFormatting>
  <conditionalFormatting sqref="R1:T1 P1 O1:O1048576">
    <cfRule type="colorScale" priority="7">
      <colorScale>
        <cfvo type="min"/>
        <cfvo type="max"/>
        <color rgb="FFFF0000"/>
        <color rgb="FF0070C0"/>
      </colorScale>
    </cfRule>
    <cfRule type="colorScale" priority="9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percentile" val="50"/>
        <cfvo type="max"/>
        <color rgb="FFC00000"/>
        <color rgb="FF00B050"/>
        <color theme="4" tint="-0.499984740745262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max"/>
        <color rgb="FFFF0000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O41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73805-66BA-E34D-AFAA-631632964FD8}">
  <dimension ref="A1:T1067"/>
  <sheetViews>
    <sheetView topLeftCell="A10" workbookViewId="0">
      <selection activeCell="D1" sqref="D1"/>
    </sheetView>
  </sheetViews>
  <sheetFormatPr baseColWidth="10" defaultRowHeight="15" x14ac:dyDescent="0.2"/>
  <sheetData>
    <row r="1" spans="1:20" ht="16" x14ac:dyDescent="0.2">
      <c r="A1" s="1" t="s">
        <v>8413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8378</v>
      </c>
      <c r="R1" s="10" t="s">
        <v>8377</v>
      </c>
      <c r="S1" s="10" t="s">
        <v>8363</v>
      </c>
      <c r="T1" s="10" t="s">
        <v>8364</v>
      </c>
    </row>
    <row r="2" spans="1:20" ht="176" x14ac:dyDescent="0.2">
      <c r="A2">
        <v>3840</v>
      </c>
      <c r="B2" s="3" t="s">
        <v>3837</v>
      </c>
      <c r="C2" s="3" t="s">
        <v>7949</v>
      </c>
      <c r="D2" s="6">
        <v>1</v>
      </c>
      <c r="E2" s="8">
        <v>65</v>
      </c>
      <c r="F2" t="s">
        <v>8218</v>
      </c>
      <c r="G2" t="s">
        <v>8224</v>
      </c>
      <c r="H2" t="s">
        <v>8246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8269</v>
      </c>
      <c r="O2" s="17">
        <v>6500</v>
      </c>
      <c r="P2">
        <v>21.67</v>
      </c>
      <c r="Q2" s="12" t="s">
        <v>8315</v>
      </c>
      <c r="R2" t="s">
        <v>8316</v>
      </c>
      <c r="S2" s="15">
        <v>42432.701724537037</v>
      </c>
      <c r="T2" s="15">
        <v>42457.660057870366</v>
      </c>
    </row>
    <row r="3" spans="1:20" ht="112" x14ac:dyDescent="0.2">
      <c r="A3">
        <v>3600</v>
      </c>
      <c r="B3" s="3" t="s">
        <v>3599</v>
      </c>
      <c r="C3" s="3" t="s">
        <v>7710</v>
      </c>
      <c r="D3" s="6">
        <v>10</v>
      </c>
      <c r="E3" s="8">
        <v>13</v>
      </c>
      <c r="F3" t="s">
        <v>8218</v>
      </c>
      <c r="G3" t="s">
        <v>8223</v>
      </c>
      <c r="H3" t="s">
        <v>8245</v>
      </c>
      <c r="I3">
        <v>1476390164</v>
      </c>
      <c r="J3">
        <v>1473970964</v>
      </c>
      <c r="K3" t="b">
        <v>0</v>
      </c>
      <c r="L3">
        <v>4</v>
      </c>
      <c r="M3" t="b">
        <v>1</v>
      </c>
      <c r="N3" t="s">
        <v>8269</v>
      </c>
      <c r="O3" s="17">
        <v>130</v>
      </c>
      <c r="P3">
        <v>3.25</v>
      </c>
      <c r="Q3" s="12" t="s">
        <v>8315</v>
      </c>
      <c r="R3" t="s">
        <v>8316</v>
      </c>
      <c r="S3" s="15">
        <v>42628.849120370374</v>
      </c>
      <c r="T3" s="15">
        <v>42656.849120370374</v>
      </c>
    </row>
    <row r="4" spans="1:20" ht="192" x14ac:dyDescent="0.2">
      <c r="A4">
        <v>3675</v>
      </c>
      <c r="B4" s="3" t="s">
        <v>3672</v>
      </c>
      <c r="C4" s="3" t="s">
        <v>7785</v>
      </c>
      <c r="D4" s="6">
        <v>50</v>
      </c>
      <c r="E4" s="8">
        <v>70</v>
      </c>
      <c r="F4" t="s">
        <v>8218</v>
      </c>
      <c r="G4" t="s">
        <v>8224</v>
      </c>
      <c r="H4" t="s">
        <v>8246</v>
      </c>
      <c r="I4">
        <v>1463353200</v>
      </c>
      <c r="J4">
        <v>1462285182</v>
      </c>
      <c r="K4" t="b">
        <v>0</v>
      </c>
      <c r="L4">
        <v>3</v>
      </c>
      <c r="M4" t="b">
        <v>1</v>
      </c>
      <c r="N4" t="s">
        <v>8269</v>
      </c>
      <c r="O4" s="17">
        <v>140</v>
      </c>
      <c r="P4">
        <v>23.33</v>
      </c>
      <c r="Q4" s="12" t="s">
        <v>8315</v>
      </c>
      <c r="R4" t="s">
        <v>8316</v>
      </c>
      <c r="S4" s="15">
        <v>42493.597013888888</v>
      </c>
      <c r="T4" s="15">
        <v>42505.958333333328</v>
      </c>
    </row>
    <row r="5" spans="1:20" ht="208" x14ac:dyDescent="0.2">
      <c r="A5">
        <v>2794</v>
      </c>
      <c r="B5" s="3" t="s">
        <v>2794</v>
      </c>
      <c r="C5" s="3" t="s">
        <v>6904</v>
      </c>
      <c r="D5" s="6">
        <v>50</v>
      </c>
      <c r="E5" s="8">
        <v>75</v>
      </c>
      <c r="F5" t="s">
        <v>8218</v>
      </c>
      <c r="G5" t="s">
        <v>8224</v>
      </c>
      <c r="H5" t="s">
        <v>8246</v>
      </c>
      <c r="I5">
        <v>1457031600</v>
      </c>
      <c r="J5">
        <v>1455640559</v>
      </c>
      <c r="K5" t="b">
        <v>0</v>
      </c>
      <c r="L5">
        <v>3</v>
      </c>
      <c r="M5" t="b">
        <v>1</v>
      </c>
      <c r="N5" t="s">
        <v>8269</v>
      </c>
      <c r="O5" s="17">
        <v>150</v>
      </c>
      <c r="P5">
        <v>25</v>
      </c>
      <c r="Q5" s="12" t="s">
        <v>8315</v>
      </c>
      <c r="R5" t="s">
        <v>8316</v>
      </c>
      <c r="S5" s="15">
        <v>42416.691655092596</v>
      </c>
      <c r="T5" s="15">
        <v>42432.791666666672</v>
      </c>
    </row>
    <row r="6" spans="1:20" ht="160" x14ac:dyDescent="0.2">
      <c r="A6">
        <v>2976</v>
      </c>
      <c r="B6" s="3" t="s">
        <v>2976</v>
      </c>
      <c r="C6" s="3" t="s">
        <v>7086</v>
      </c>
      <c r="D6" s="6">
        <v>70</v>
      </c>
      <c r="E6" s="8">
        <v>120</v>
      </c>
      <c r="F6" t="s">
        <v>8218</v>
      </c>
      <c r="G6" t="s">
        <v>8224</v>
      </c>
      <c r="H6" t="s">
        <v>8246</v>
      </c>
      <c r="I6">
        <v>1457870400</v>
      </c>
      <c r="J6">
        <v>1456421530</v>
      </c>
      <c r="K6" t="b">
        <v>0</v>
      </c>
      <c r="L6">
        <v>14</v>
      </c>
      <c r="M6" t="b">
        <v>1</v>
      </c>
      <c r="N6" t="s">
        <v>8269</v>
      </c>
      <c r="O6" s="17">
        <v>171</v>
      </c>
      <c r="P6">
        <v>8.57</v>
      </c>
      <c r="Q6" s="12" t="s">
        <v>8315</v>
      </c>
      <c r="R6" t="s">
        <v>8316</v>
      </c>
      <c r="S6" s="15">
        <v>42425.730671296296</v>
      </c>
      <c r="T6" s="15">
        <v>42442.5</v>
      </c>
    </row>
    <row r="7" spans="1:20" ht="160" x14ac:dyDescent="0.2">
      <c r="A7">
        <v>3745</v>
      </c>
      <c r="B7" s="3" t="s">
        <v>3742</v>
      </c>
      <c r="C7" s="3" t="s">
        <v>7855</v>
      </c>
      <c r="D7" s="6">
        <v>100</v>
      </c>
      <c r="E7" s="8">
        <v>10</v>
      </c>
      <c r="F7" t="s">
        <v>8218</v>
      </c>
      <c r="G7" t="s">
        <v>8223</v>
      </c>
      <c r="H7" t="s">
        <v>8245</v>
      </c>
      <c r="I7">
        <v>1407689102</v>
      </c>
      <c r="J7">
        <v>1405097102</v>
      </c>
      <c r="K7" t="b">
        <v>0</v>
      </c>
      <c r="L7">
        <v>1</v>
      </c>
      <c r="M7" t="b">
        <v>0</v>
      </c>
      <c r="N7" t="s">
        <v>8269</v>
      </c>
      <c r="O7" s="17">
        <v>10</v>
      </c>
      <c r="P7">
        <v>10</v>
      </c>
      <c r="Q7" s="12" t="s">
        <v>8315</v>
      </c>
      <c r="R7" t="s">
        <v>8316</v>
      </c>
      <c r="S7" s="15">
        <v>41831.697939814818</v>
      </c>
      <c r="T7" s="15">
        <v>41861.697939814818</v>
      </c>
    </row>
    <row r="8" spans="1:20" ht="176" x14ac:dyDescent="0.2">
      <c r="A8">
        <v>3576</v>
      </c>
      <c r="B8" s="3" t="s">
        <v>3575</v>
      </c>
      <c r="C8" s="3" t="s">
        <v>7686</v>
      </c>
      <c r="D8" s="6">
        <v>100</v>
      </c>
      <c r="E8" s="8">
        <v>100</v>
      </c>
      <c r="F8" t="s">
        <v>8218</v>
      </c>
      <c r="G8" t="s">
        <v>8223</v>
      </c>
      <c r="H8" t="s">
        <v>8245</v>
      </c>
      <c r="I8">
        <v>1480947054</v>
      </c>
      <c r="J8">
        <v>1475759454</v>
      </c>
      <c r="K8" t="b">
        <v>0</v>
      </c>
      <c r="L8">
        <v>5</v>
      </c>
      <c r="M8" t="b">
        <v>1</v>
      </c>
      <c r="N8" t="s">
        <v>8269</v>
      </c>
      <c r="O8" s="17">
        <v>100</v>
      </c>
      <c r="P8">
        <v>20</v>
      </c>
      <c r="Q8" s="12" t="s">
        <v>8315</v>
      </c>
      <c r="R8" t="s">
        <v>8316</v>
      </c>
      <c r="S8" s="15">
        <v>42649.54923611111</v>
      </c>
      <c r="T8" s="15">
        <v>42709.590902777782</v>
      </c>
    </row>
    <row r="9" spans="1:20" ht="208" x14ac:dyDescent="0.2">
      <c r="A9">
        <v>2823</v>
      </c>
      <c r="B9" s="3" t="s">
        <v>2823</v>
      </c>
      <c r="C9" s="3" t="s">
        <v>6933</v>
      </c>
      <c r="D9" s="6">
        <v>100</v>
      </c>
      <c r="E9" s="8">
        <v>124</v>
      </c>
      <c r="F9" t="s">
        <v>8218</v>
      </c>
      <c r="G9" t="s">
        <v>8224</v>
      </c>
      <c r="H9" t="s">
        <v>8246</v>
      </c>
      <c r="I9">
        <v>1427842740</v>
      </c>
      <c r="J9">
        <v>1425428206</v>
      </c>
      <c r="K9" t="b">
        <v>0</v>
      </c>
      <c r="L9">
        <v>14</v>
      </c>
      <c r="M9" t="b">
        <v>1</v>
      </c>
      <c r="N9" t="s">
        <v>8269</v>
      </c>
      <c r="O9" s="17">
        <v>124</v>
      </c>
      <c r="P9">
        <v>8.86</v>
      </c>
      <c r="Q9" s="12" t="s">
        <v>8315</v>
      </c>
      <c r="R9" t="s">
        <v>8316</v>
      </c>
      <c r="S9" s="15">
        <v>42067.011643518519</v>
      </c>
      <c r="T9" s="15">
        <v>42094.957638888889</v>
      </c>
    </row>
    <row r="10" spans="1:20" ht="208" x14ac:dyDescent="0.2">
      <c r="A10">
        <v>3508</v>
      </c>
      <c r="B10" s="3" t="s">
        <v>3507</v>
      </c>
      <c r="C10" s="3" t="s">
        <v>7618</v>
      </c>
      <c r="D10" s="6">
        <v>100</v>
      </c>
      <c r="E10" s="8">
        <v>180</v>
      </c>
      <c r="F10" t="s">
        <v>8218</v>
      </c>
      <c r="G10" t="s">
        <v>8224</v>
      </c>
      <c r="H10" t="s">
        <v>8246</v>
      </c>
      <c r="I10">
        <v>1462914000</v>
      </c>
      <c r="J10">
        <v>1460914253</v>
      </c>
      <c r="K10" t="b">
        <v>0</v>
      </c>
      <c r="L10">
        <v>15</v>
      </c>
      <c r="M10" t="b">
        <v>1</v>
      </c>
      <c r="N10" t="s">
        <v>8269</v>
      </c>
      <c r="O10" s="17">
        <v>180</v>
      </c>
      <c r="P10">
        <v>12</v>
      </c>
      <c r="Q10" s="12" t="s">
        <v>8315</v>
      </c>
      <c r="R10" t="s">
        <v>8316</v>
      </c>
      <c r="S10" s="15">
        <v>42477.729780092588</v>
      </c>
      <c r="T10" s="15">
        <v>42500.875</v>
      </c>
    </row>
    <row r="11" spans="1:20" ht="176" x14ac:dyDescent="0.2">
      <c r="A11">
        <v>3830</v>
      </c>
      <c r="B11" s="3" t="s">
        <v>3827</v>
      </c>
      <c r="C11" s="3" t="s">
        <v>7939</v>
      </c>
      <c r="D11" s="6">
        <v>100</v>
      </c>
      <c r="E11" s="8">
        <v>225</v>
      </c>
      <c r="F11" t="s">
        <v>8218</v>
      </c>
      <c r="G11" t="s">
        <v>8223</v>
      </c>
      <c r="H11" t="s">
        <v>8245</v>
      </c>
      <c r="I11">
        <v>1464371211</v>
      </c>
      <c r="J11">
        <v>1463161611</v>
      </c>
      <c r="K11" t="b">
        <v>0</v>
      </c>
      <c r="L11">
        <v>3</v>
      </c>
      <c r="M11" t="b">
        <v>1</v>
      </c>
      <c r="N11" t="s">
        <v>8269</v>
      </c>
      <c r="O11" s="17">
        <v>225</v>
      </c>
      <c r="P11">
        <v>75</v>
      </c>
      <c r="Q11" s="12" t="s">
        <v>8315</v>
      </c>
      <c r="R11" t="s">
        <v>8316</v>
      </c>
      <c r="S11" s="15">
        <v>42503.740868055553</v>
      </c>
      <c r="T11" s="15">
        <v>42517.740868055553</v>
      </c>
    </row>
    <row r="12" spans="1:20" ht="192" x14ac:dyDescent="0.2">
      <c r="A12">
        <v>3292</v>
      </c>
      <c r="B12" s="3" t="s">
        <v>3292</v>
      </c>
      <c r="C12" s="3" t="s">
        <v>7402</v>
      </c>
      <c r="D12" s="6">
        <v>101</v>
      </c>
      <c r="E12" s="8">
        <v>289</v>
      </c>
      <c r="F12" t="s">
        <v>8218</v>
      </c>
      <c r="G12" t="s">
        <v>8224</v>
      </c>
      <c r="H12" t="s">
        <v>8246</v>
      </c>
      <c r="I12">
        <v>1449257348</v>
      </c>
      <c r="J12">
        <v>1444069748</v>
      </c>
      <c r="K12" t="b">
        <v>0</v>
      </c>
      <c r="L12">
        <v>15</v>
      </c>
      <c r="M12" t="b">
        <v>1</v>
      </c>
      <c r="N12" t="s">
        <v>8269</v>
      </c>
      <c r="O12" s="17">
        <v>286</v>
      </c>
      <c r="P12">
        <v>19.27</v>
      </c>
      <c r="Q12" s="12" t="s">
        <v>8315</v>
      </c>
      <c r="R12" t="s">
        <v>8316</v>
      </c>
      <c r="S12" s="15">
        <v>42282.770231481481</v>
      </c>
      <c r="T12" s="15">
        <v>42342.811898148153</v>
      </c>
    </row>
    <row r="13" spans="1:20" ht="208" x14ac:dyDescent="0.2">
      <c r="A13">
        <v>4082</v>
      </c>
      <c r="B13" s="3" t="s">
        <v>4078</v>
      </c>
      <c r="C13" s="3" t="s">
        <v>8185</v>
      </c>
      <c r="D13" s="6">
        <v>150</v>
      </c>
      <c r="E13" s="8">
        <v>3</v>
      </c>
      <c r="F13" t="s">
        <v>8218</v>
      </c>
      <c r="G13" t="s">
        <v>8223</v>
      </c>
      <c r="H13" t="s">
        <v>8245</v>
      </c>
      <c r="I13">
        <v>1447542000</v>
      </c>
      <c r="J13">
        <v>1446179553</v>
      </c>
      <c r="K13" t="b">
        <v>0</v>
      </c>
      <c r="L13">
        <v>2</v>
      </c>
      <c r="M13" t="b">
        <v>0</v>
      </c>
      <c r="N13" t="s">
        <v>8269</v>
      </c>
      <c r="O13" s="17">
        <v>2</v>
      </c>
      <c r="P13">
        <v>1.5</v>
      </c>
      <c r="Q13" s="12" t="s">
        <v>8315</v>
      </c>
      <c r="R13" t="s">
        <v>8316</v>
      </c>
      <c r="S13" s="15">
        <v>42307.189270833333</v>
      </c>
      <c r="T13" s="15">
        <v>42322.958333333328</v>
      </c>
    </row>
    <row r="14" spans="1:20" ht="176" x14ac:dyDescent="0.2">
      <c r="A14">
        <v>3925</v>
      </c>
      <c r="B14" s="3" t="s">
        <v>3922</v>
      </c>
      <c r="C14" s="3" t="s">
        <v>8033</v>
      </c>
      <c r="D14" s="6">
        <v>150</v>
      </c>
      <c r="E14" s="8">
        <v>15</v>
      </c>
      <c r="F14" t="s">
        <v>8218</v>
      </c>
      <c r="G14" t="s">
        <v>8223</v>
      </c>
      <c r="H14" t="s">
        <v>8245</v>
      </c>
      <c r="I14">
        <v>1406753639</v>
      </c>
      <c r="J14">
        <v>1404161639</v>
      </c>
      <c r="K14" t="b">
        <v>0</v>
      </c>
      <c r="L14">
        <v>3</v>
      </c>
      <c r="M14" t="b">
        <v>0</v>
      </c>
      <c r="N14" t="s">
        <v>8269</v>
      </c>
      <c r="O14" s="17">
        <v>10</v>
      </c>
      <c r="P14">
        <v>5</v>
      </c>
      <c r="Q14" s="12" t="s">
        <v>8315</v>
      </c>
      <c r="R14" t="s">
        <v>8316</v>
      </c>
      <c r="S14" s="15">
        <v>41820.870821759258</v>
      </c>
      <c r="T14" s="15">
        <v>41850.870821759258</v>
      </c>
    </row>
    <row r="15" spans="1:20" ht="160" x14ac:dyDescent="0.2">
      <c r="A15">
        <v>3735</v>
      </c>
      <c r="B15" s="3" t="s">
        <v>3732</v>
      </c>
      <c r="C15" s="3" t="s">
        <v>7845</v>
      </c>
      <c r="D15" s="6">
        <v>150</v>
      </c>
      <c r="E15" s="8">
        <v>20</v>
      </c>
      <c r="F15" t="s">
        <v>8218</v>
      </c>
      <c r="G15" t="s">
        <v>8224</v>
      </c>
      <c r="H15" t="s">
        <v>8246</v>
      </c>
      <c r="I15">
        <v>1432831089</v>
      </c>
      <c r="J15">
        <v>1430239089</v>
      </c>
      <c r="K15" t="b">
        <v>0</v>
      </c>
      <c r="L15">
        <v>2</v>
      </c>
      <c r="M15" t="b">
        <v>0</v>
      </c>
      <c r="N15" t="s">
        <v>8269</v>
      </c>
      <c r="O15" s="17">
        <v>13</v>
      </c>
      <c r="P15">
        <v>10</v>
      </c>
      <c r="Q15" s="12" t="s">
        <v>8315</v>
      </c>
      <c r="R15" t="s">
        <v>8316</v>
      </c>
      <c r="S15" s="15">
        <v>42122.693159722221</v>
      </c>
      <c r="T15" s="15">
        <v>42152.693159722221</v>
      </c>
    </row>
    <row r="16" spans="1:20" ht="192" x14ac:dyDescent="0.2">
      <c r="A16">
        <v>3429</v>
      </c>
      <c r="B16" s="3" t="s">
        <v>3428</v>
      </c>
      <c r="C16" s="3" t="s">
        <v>7539</v>
      </c>
      <c r="D16" s="6">
        <v>150</v>
      </c>
      <c r="E16" s="8">
        <v>195</v>
      </c>
      <c r="F16" t="s">
        <v>8218</v>
      </c>
      <c r="G16" t="s">
        <v>8224</v>
      </c>
      <c r="H16" t="s">
        <v>8246</v>
      </c>
      <c r="I16">
        <v>1478046661</v>
      </c>
      <c r="J16">
        <v>1476837061</v>
      </c>
      <c r="K16" t="b">
        <v>0</v>
      </c>
      <c r="L16">
        <v>12</v>
      </c>
      <c r="M16" t="b">
        <v>1</v>
      </c>
      <c r="N16" t="s">
        <v>8269</v>
      </c>
      <c r="O16" s="17">
        <v>130</v>
      </c>
      <c r="P16">
        <v>16.25</v>
      </c>
      <c r="Q16" s="12" t="s">
        <v>8315</v>
      </c>
      <c r="R16" t="s">
        <v>8316</v>
      </c>
      <c r="S16" s="15">
        <v>42662.021539351852</v>
      </c>
      <c r="T16" s="15">
        <v>42676.021539351852</v>
      </c>
    </row>
    <row r="17" spans="1:20" ht="208" x14ac:dyDescent="0.2">
      <c r="A17">
        <v>3536</v>
      </c>
      <c r="B17" s="3" t="s">
        <v>3535</v>
      </c>
      <c r="C17" s="3" t="s">
        <v>7646</v>
      </c>
      <c r="D17" s="6">
        <v>150</v>
      </c>
      <c r="E17" s="8">
        <v>230</v>
      </c>
      <c r="F17" t="s">
        <v>8218</v>
      </c>
      <c r="G17" t="s">
        <v>8224</v>
      </c>
      <c r="H17" t="s">
        <v>8246</v>
      </c>
      <c r="I17">
        <v>1450612740</v>
      </c>
      <c r="J17">
        <v>1448040425</v>
      </c>
      <c r="K17" t="b">
        <v>0</v>
      </c>
      <c r="L17">
        <v>17</v>
      </c>
      <c r="M17" t="b">
        <v>1</v>
      </c>
      <c r="N17" t="s">
        <v>8269</v>
      </c>
      <c r="O17" s="17">
        <v>153</v>
      </c>
      <c r="P17">
        <v>13.53</v>
      </c>
      <c r="Q17" s="12" t="s">
        <v>8315</v>
      </c>
      <c r="R17" t="s">
        <v>8316</v>
      </c>
      <c r="S17" s="15">
        <v>42328.727141203708</v>
      </c>
      <c r="T17" s="15">
        <v>42358.499305555553</v>
      </c>
    </row>
    <row r="18" spans="1:20" ht="240" x14ac:dyDescent="0.2">
      <c r="A18">
        <v>3138</v>
      </c>
      <c r="B18" s="3" t="s">
        <v>3138</v>
      </c>
      <c r="C18" s="3" t="s">
        <v>7248</v>
      </c>
      <c r="D18" s="6">
        <v>200</v>
      </c>
      <c r="E18" s="8">
        <v>0</v>
      </c>
      <c r="F18" t="s">
        <v>8218</v>
      </c>
      <c r="G18" t="s">
        <v>8224</v>
      </c>
      <c r="H18" t="s">
        <v>8246</v>
      </c>
      <c r="I18">
        <v>1491233407</v>
      </c>
      <c r="J18">
        <v>1489591807</v>
      </c>
      <c r="K18" t="b">
        <v>0</v>
      </c>
      <c r="L18">
        <v>0</v>
      </c>
      <c r="M18" t="b">
        <v>0</v>
      </c>
      <c r="N18" t="s">
        <v>8269</v>
      </c>
      <c r="O18" s="17">
        <v>0</v>
      </c>
      <c r="P18">
        <v>0</v>
      </c>
      <c r="Q18" s="12" t="s">
        <v>8315</v>
      </c>
      <c r="R18" t="s">
        <v>8316</v>
      </c>
      <c r="S18" s="15">
        <v>42809.645914351851</v>
      </c>
      <c r="T18" s="15">
        <v>42828.645914351851</v>
      </c>
    </row>
    <row r="19" spans="1:20" ht="192" x14ac:dyDescent="0.2">
      <c r="A19">
        <v>2886</v>
      </c>
      <c r="B19" s="3" t="s">
        <v>2886</v>
      </c>
      <c r="C19" s="3" t="s">
        <v>6996</v>
      </c>
      <c r="D19" s="6">
        <v>200</v>
      </c>
      <c r="E19" s="8">
        <v>10</v>
      </c>
      <c r="F19" t="s">
        <v>8218</v>
      </c>
      <c r="G19" t="s">
        <v>8223</v>
      </c>
      <c r="H19" t="s">
        <v>8245</v>
      </c>
      <c r="I19">
        <v>1442635140</v>
      </c>
      <c r="J19">
        <v>1442243484</v>
      </c>
      <c r="K19" t="b">
        <v>0</v>
      </c>
      <c r="L19">
        <v>1</v>
      </c>
      <c r="M19" t="b">
        <v>0</v>
      </c>
      <c r="N19" t="s">
        <v>8269</v>
      </c>
      <c r="O19" s="17">
        <v>5</v>
      </c>
      <c r="P19">
        <v>10</v>
      </c>
      <c r="Q19" s="12" t="s">
        <v>8315</v>
      </c>
      <c r="R19" t="s">
        <v>8316</v>
      </c>
      <c r="S19" s="15">
        <v>42261.632916666669</v>
      </c>
      <c r="T19" s="15">
        <v>42266.165972222225</v>
      </c>
    </row>
    <row r="20" spans="1:20" ht="208" x14ac:dyDescent="0.2">
      <c r="A20">
        <v>3995</v>
      </c>
      <c r="B20" s="3" t="s">
        <v>3991</v>
      </c>
      <c r="C20" s="3" t="s">
        <v>8101</v>
      </c>
      <c r="D20" s="6">
        <v>200</v>
      </c>
      <c r="E20" s="8">
        <v>70</v>
      </c>
      <c r="F20" t="s">
        <v>8218</v>
      </c>
      <c r="G20" t="s">
        <v>8224</v>
      </c>
      <c r="H20" t="s">
        <v>8246</v>
      </c>
      <c r="I20">
        <v>1423913220</v>
      </c>
      <c r="J20">
        <v>1421339077</v>
      </c>
      <c r="K20" t="b">
        <v>0</v>
      </c>
      <c r="L20">
        <v>4</v>
      </c>
      <c r="M20" t="b">
        <v>0</v>
      </c>
      <c r="N20" t="s">
        <v>8269</v>
      </c>
      <c r="O20" s="17">
        <v>35</v>
      </c>
      <c r="P20">
        <v>17.5</v>
      </c>
      <c r="Q20" s="12" t="s">
        <v>8315</v>
      </c>
      <c r="R20" t="s">
        <v>8316</v>
      </c>
      <c r="S20" s="15">
        <v>42019.683761574073</v>
      </c>
      <c r="T20" s="15">
        <v>42049.477083333331</v>
      </c>
    </row>
    <row r="21" spans="1:20" ht="144" x14ac:dyDescent="0.2">
      <c r="A21">
        <v>3415</v>
      </c>
      <c r="B21" s="3" t="s">
        <v>3414</v>
      </c>
      <c r="C21" s="3" t="s">
        <v>7525</v>
      </c>
      <c r="D21" s="6">
        <v>200</v>
      </c>
      <c r="E21" s="8">
        <v>200</v>
      </c>
      <c r="F21" t="s">
        <v>8218</v>
      </c>
      <c r="G21" t="s">
        <v>8223</v>
      </c>
      <c r="H21" t="s">
        <v>8245</v>
      </c>
      <c r="I21">
        <v>1460935800</v>
      </c>
      <c r="J21">
        <v>1459999656</v>
      </c>
      <c r="K21" t="b">
        <v>0</v>
      </c>
      <c r="L21">
        <v>9</v>
      </c>
      <c r="M21" t="b">
        <v>1</v>
      </c>
      <c r="N21" t="s">
        <v>8269</v>
      </c>
      <c r="O21" s="17">
        <v>100</v>
      </c>
      <c r="P21">
        <v>22.22</v>
      </c>
      <c r="Q21" s="12" t="s">
        <v>8315</v>
      </c>
      <c r="R21" t="s">
        <v>8316</v>
      </c>
      <c r="S21" s="15">
        <v>42467.144166666665</v>
      </c>
      <c r="T21" s="15">
        <v>42477.979166666672</v>
      </c>
    </row>
    <row r="22" spans="1:20" ht="176" x14ac:dyDescent="0.2">
      <c r="A22">
        <v>3588</v>
      </c>
      <c r="B22" s="3" t="s">
        <v>3587</v>
      </c>
      <c r="C22" s="3" t="s">
        <v>7698</v>
      </c>
      <c r="D22" s="6">
        <v>200</v>
      </c>
      <c r="E22" s="8">
        <v>201</v>
      </c>
      <c r="F22" t="s">
        <v>8218</v>
      </c>
      <c r="G22" t="s">
        <v>8224</v>
      </c>
      <c r="H22" t="s">
        <v>8246</v>
      </c>
      <c r="I22">
        <v>1430348400</v>
      </c>
      <c r="J22">
        <v>1428436410</v>
      </c>
      <c r="K22" t="b">
        <v>0</v>
      </c>
      <c r="L22">
        <v>11</v>
      </c>
      <c r="M22" t="b">
        <v>1</v>
      </c>
      <c r="N22" t="s">
        <v>8269</v>
      </c>
      <c r="O22" s="17">
        <v>101</v>
      </c>
      <c r="P22">
        <v>18.27</v>
      </c>
      <c r="Q22" s="12" t="s">
        <v>8315</v>
      </c>
      <c r="R22" t="s">
        <v>8316</v>
      </c>
      <c r="S22" s="15">
        <v>42101.828819444447</v>
      </c>
      <c r="T22" s="15">
        <v>42123.958333333328</v>
      </c>
    </row>
    <row r="23" spans="1:20" ht="192" x14ac:dyDescent="0.2">
      <c r="A23">
        <v>2820</v>
      </c>
      <c r="B23" s="3" t="s">
        <v>2820</v>
      </c>
      <c r="C23" s="3" t="s">
        <v>6930</v>
      </c>
      <c r="D23" s="6">
        <v>200</v>
      </c>
      <c r="E23" s="8">
        <v>272</v>
      </c>
      <c r="F23" t="s">
        <v>8218</v>
      </c>
      <c r="G23" t="s">
        <v>8224</v>
      </c>
      <c r="H23" t="s">
        <v>8246</v>
      </c>
      <c r="I23">
        <v>1456444800</v>
      </c>
      <c r="J23">
        <v>1454337589</v>
      </c>
      <c r="K23" t="b">
        <v>0</v>
      </c>
      <c r="L23">
        <v>20</v>
      </c>
      <c r="M23" t="b">
        <v>1</v>
      </c>
      <c r="N23" t="s">
        <v>8269</v>
      </c>
      <c r="O23" s="17">
        <v>136</v>
      </c>
      <c r="P23">
        <v>13.6</v>
      </c>
      <c r="Q23" s="12" t="s">
        <v>8315</v>
      </c>
      <c r="R23" t="s">
        <v>8316</v>
      </c>
      <c r="S23" s="15">
        <v>42401.610983796301</v>
      </c>
      <c r="T23" s="15">
        <v>42426</v>
      </c>
    </row>
    <row r="24" spans="1:20" ht="128" x14ac:dyDescent="0.2">
      <c r="A24">
        <v>3371</v>
      </c>
      <c r="B24" s="3" t="s">
        <v>3370</v>
      </c>
      <c r="C24" s="3" t="s">
        <v>7481</v>
      </c>
      <c r="D24" s="6">
        <v>200</v>
      </c>
      <c r="E24" s="8">
        <v>277</v>
      </c>
      <c r="F24" t="s">
        <v>8218</v>
      </c>
      <c r="G24" t="s">
        <v>8223</v>
      </c>
      <c r="H24" t="s">
        <v>8245</v>
      </c>
      <c r="I24">
        <v>1449089965</v>
      </c>
      <c r="J24">
        <v>1446670765</v>
      </c>
      <c r="K24" t="b">
        <v>0</v>
      </c>
      <c r="L24">
        <v>9</v>
      </c>
      <c r="M24" t="b">
        <v>1</v>
      </c>
      <c r="N24" t="s">
        <v>8269</v>
      </c>
      <c r="O24" s="17">
        <v>139</v>
      </c>
      <c r="P24">
        <v>30.78</v>
      </c>
      <c r="Q24" s="12" t="s">
        <v>8315</v>
      </c>
      <c r="R24" t="s">
        <v>8316</v>
      </c>
      <c r="S24" s="15">
        <v>42312.874594907407</v>
      </c>
      <c r="T24" s="15">
        <v>42340.874594907407</v>
      </c>
    </row>
    <row r="25" spans="1:20" ht="224" x14ac:dyDescent="0.2">
      <c r="A25">
        <v>3835</v>
      </c>
      <c r="B25" s="3" t="s">
        <v>3832</v>
      </c>
      <c r="C25" s="3" t="s">
        <v>7944</v>
      </c>
      <c r="D25" s="6">
        <v>200</v>
      </c>
      <c r="E25" s="8">
        <v>320</v>
      </c>
      <c r="F25" t="s">
        <v>8218</v>
      </c>
      <c r="G25" t="s">
        <v>8224</v>
      </c>
      <c r="H25" t="s">
        <v>8246</v>
      </c>
      <c r="I25">
        <v>1461278208</v>
      </c>
      <c r="J25">
        <v>1459463808</v>
      </c>
      <c r="K25" t="b">
        <v>0</v>
      </c>
      <c r="L25">
        <v>8</v>
      </c>
      <c r="M25" t="b">
        <v>1</v>
      </c>
      <c r="N25" t="s">
        <v>8269</v>
      </c>
      <c r="O25" s="17">
        <v>160</v>
      </c>
      <c r="P25">
        <v>40</v>
      </c>
      <c r="Q25" s="12" t="s">
        <v>8315</v>
      </c>
      <c r="R25" t="s">
        <v>8316</v>
      </c>
      <c r="S25" s="15">
        <v>42460.94222222222</v>
      </c>
      <c r="T25" s="15">
        <v>42481.94222222222</v>
      </c>
    </row>
    <row r="26" spans="1:20" ht="96" x14ac:dyDescent="0.2">
      <c r="A26">
        <v>3719</v>
      </c>
      <c r="B26" s="3" t="s">
        <v>3716</v>
      </c>
      <c r="C26" s="3" t="s">
        <v>7829</v>
      </c>
      <c r="D26" s="6">
        <v>200</v>
      </c>
      <c r="E26" s="8">
        <v>420</v>
      </c>
      <c r="F26" t="s">
        <v>8218</v>
      </c>
      <c r="G26" t="s">
        <v>8224</v>
      </c>
      <c r="H26" t="s">
        <v>8246</v>
      </c>
      <c r="I26">
        <v>1434994266</v>
      </c>
      <c r="J26">
        <v>1432402266</v>
      </c>
      <c r="K26" t="b">
        <v>0</v>
      </c>
      <c r="L26">
        <v>4</v>
      </c>
      <c r="M26" t="b">
        <v>1</v>
      </c>
      <c r="N26" t="s">
        <v>8269</v>
      </c>
      <c r="O26" s="17">
        <v>210</v>
      </c>
      <c r="P26">
        <v>105</v>
      </c>
      <c r="Q26" s="12" t="s">
        <v>8315</v>
      </c>
      <c r="R26" t="s">
        <v>8316</v>
      </c>
      <c r="S26" s="15">
        <v>42147.729930555557</v>
      </c>
      <c r="T26" s="15">
        <v>42177.729930555557</v>
      </c>
    </row>
    <row r="27" spans="1:20" ht="208" x14ac:dyDescent="0.2">
      <c r="A27">
        <v>3670</v>
      </c>
      <c r="B27" s="3" t="s">
        <v>3667</v>
      </c>
      <c r="C27" s="3" t="s">
        <v>7780</v>
      </c>
      <c r="D27" s="6">
        <v>220</v>
      </c>
      <c r="E27" s="8">
        <v>241</v>
      </c>
      <c r="F27" t="s">
        <v>8218</v>
      </c>
      <c r="G27" t="s">
        <v>8224</v>
      </c>
      <c r="H27" t="s">
        <v>8246</v>
      </c>
      <c r="I27">
        <v>1433113200</v>
      </c>
      <c r="J27">
        <v>1431951611</v>
      </c>
      <c r="K27" t="b">
        <v>0</v>
      </c>
      <c r="L27">
        <v>12</v>
      </c>
      <c r="M27" t="b">
        <v>1</v>
      </c>
      <c r="N27" t="s">
        <v>8269</v>
      </c>
      <c r="O27" s="17">
        <v>110</v>
      </c>
      <c r="P27">
        <v>20.079999999999998</v>
      </c>
      <c r="Q27" s="12" t="s">
        <v>8315</v>
      </c>
      <c r="R27" t="s">
        <v>8316</v>
      </c>
      <c r="S27" s="15">
        <v>42142.514016203699</v>
      </c>
      <c r="T27" s="15">
        <v>42155.958333333328</v>
      </c>
    </row>
    <row r="28" spans="1:20" ht="208" x14ac:dyDescent="0.2">
      <c r="A28">
        <v>3663</v>
      </c>
      <c r="B28" s="3" t="s">
        <v>3660</v>
      </c>
      <c r="C28" s="3" t="s">
        <v>7773</v>
      </c>
      <c r="D28" s="6">
        <v>225</v>
      </c>
      <c r="E28" s="8">
        <v>234</v>
      </c>
      <c r="F28" t="s">
        <v>8218</v>
      </c>
      <c r="G28" t="s">
        <v>8224</v>
      </c>
      <c r="H28" t="s">
        <v>8246</v>
      </c>
      <c r="I28">
        <v>1482321030</v>
      </c>
      <c r="J28">
        <v>1477133430</v>
      </c>
      <c r="K28" t="b">
        <v>0</v>
      </c>
      <c r="L28">
        <v>9</v>
      </c>
      <c r="M28" t="b">
        <v>1</v>
      </c>
      <c r="N28" t="s">
        <v>8269</v>
      </c>
      <c r="O28" s="17">
        <v>104</v>
      </c>
      <c r="P28">
        <v>26</v>
      </c>
      <c r="Q28" s="12" t="s">
        <v>8315</v>
      </c>
      <c r="R28" t="s">
        <v>8316</v>
      </c>
      <c r="S28" s="15">
        <v>42665.451736111107</v>
      </c>
      <c r="T28" s="15">
        <v>42725.493402777778</v>
      </c>
    </row>
    <row r="29" spans="1:20" ht="224" x14ac:dyDescent="0.2">
      <c r="A29">
        <v>4078</v>
      </c>
      <c r="B29" s="3" t="s">
        <v>4074</v>
      </c>
      <c r="C29" s="3" t="s">
        <v>8181</v>
      </c>
      <c r="D29" s="6">
        <v>250</v>
      </c>
      <c r="E29" s="8">
        <v>0</v>
      </c>
      <c r="F29" t="s">
        <v>8218</v>
      </c>
      <c r="G29" t="s">
        <v>8224</v>
      </c>
      <c r="H29" t="s">
        <v>8246</v>
      </c>
      <c r="I29">
        <v>1485543242</v>
      </c>
      <c r="J29">
        <v>1482951242</v>
      </c>
      <c r="K29" t="b">
        <v>0</v>
      </c>
      <c r="L29">
        <v>0</v>
      </c>
      <c r="M29" t="b">
        <v>0</v>
      </c>
      <c r="N29" t="s">
        <v>8269</v>
      </c>
      <c r="O29" s="17">
        <v>0</v>
      </c>
      <c r="P29">
        <v>0</v>
      </c>
      <c r="Q29" s="12" t="s">
        <v>8315</v>
      </c>
      <c r="R29" t="s">
        <v>8316</v>
      </c>
      <c r="S29" s="15">
        <v>42732.787523148145</v>
      </c>
      <c r="T29" s="15">
        <v>42762.787523148145</v>
      </c>
    </row>
    <row r="30" spans="1:20" ht="224" x14ac:dyDescent="0.2">
      <c r="A30">
        <v>4011</v>
      </c>
      <c r="B30" s="3" t="s">
        <v>4007</v>
      </c>
      <c r="C30" s="3" t="s">
        <v>8116</v>
      </c>
      <c r="D30" s="6">
        <v>250</v>
      </c>
      <c r="E30" s="8">
        <v>19</v>
      </c>
      <c r="F30" t="s">
        <v>8218</v>
      </c>
      <c r="G30" t="s">
        <v>8224</v>
      </c>
      <c r="H30" t="s">
        <v>8246</v>
      </c>
      <c r="I30">
        <v>1422450278</v>
      </c>
      <c r="J30">
        <v>1419858278</v>
      </c>
      <c r="K30" t="b">
        <v>0</v>
      </c>
      <c r="L30">
        <v>4</v>
      </c>
      <c r="M30" t="b">
        <v>0</v>
      </c>
      <c r="N30" t="s">
        <v>8269</v>
      </c>
      <c r="O30" s="17">
        <v>8</v>
      </c>
      <c r="P30">
        <v>4.75</v>
      </c>
      <c r="Q30" s="12" t="s">
        <v>8315</v>
      </c>
      <c r="R30" t="s">
        <v>8316</v>
      </c>
      <c r="S30" s="15">
        <v>42002.54488425926</v>
      </c>
      <c r="T30" s="15">
        <v>42032.54488425926</v>
      </c>
    </row>
    <row r="31" spans="1:20" ht="208" x14ac:dyDescent="0.2">
      <c r="A31">
        <v>2861</v>
      </c>
      <c r="B31" s="3" t="s">
        <v>2861</v>
      </c>
      <c r="C31" s="3" t="s">
        <v>6971</v>
      </c>
      <c r="D31" s="6">
        <v>250</v>
      </c>
      <c r="E31" s="8">
        <v>80</v>
      </c>
      <c r="F31" t="s">
        <v>8218</v>
      </c>
      <c r="G31" t="s">
        <v>8225</v>
      </c>
      <c r="H31" t="s">
        <v>8247</v>
      </c>
      <c r="I31">
        <v>1443103848</v>
      </c>
      <c r="J31">
        <v>1441894248</v>
      </c>
      <c r="K31" t="b">
        <v>0</v>
      </c>
      <c r="L31">
        <v>3</v>
      </c>
      <c r="M31" t="b">
        <v>0</v>
      </c>
      <c r="N31" t="s">
        <v>8269</v>
      </c>
      <c r="O31" s="17">
        <v>32</v>
      </c>
      <c r="P31">
        <v>26.67</v>
      </c>
      <c r="Q31" s="12" t="s">
        <v>8315</v>
      </c>
      <c r="R31" t="s">
        <v>8316</v>
      </c>
      <c r="S31" s="15">
        <v>42257.590833333335</v>
      </c>
      <c r="T31" s="15">
        <v>42271.590833333335</v>
      </c>
    </row>
    <row r="32" spans="1:20" ht="192" x14ac:dyDescent="0.2">
      <c r="A32">
        <v>3336</v>
      </c>
      <c r="B32" s="3" t="s">
        <v>3336</v>
      </c>
      <c r="C32" s="3" t="s">
        <v>7446</v>
      </c>
      <c r="D32" s="6">
        <v>250</v>
      </c>
      <c r="E32" s="8">
        <v>250</v>
      </c>
      <c r="F32" t="s">
        <v>8218</v>
      </c>
      <c r="G32" t="s">
        <v>8224</v>
      </c>
      <c r="H32" t="s">
        <v>8246</v>
      </c>
      <c r="I32">
        <v>1459845246</v>
      </c>
      <c r="J32">
        <v>1457429646</v>
      </c>
      <c r="K32" t="b">
        <v>0</v>
      </c>
      <c r="L32">
        <v>9</v>
      </c>
      <c r="M32" t="b">
        <v>1</v>
      </c>
      <c r="N32" t="s">
        <v>8269</v>
      </c>
      <c r="O32" s="17">
        <v>100</v>
      </c>
      <c r="P32">
        <v>27.78</v>
      </c>
      <c r="Q32" s="12" t="s">
        <v>8315</v>
      </c>
      <c r="R32" t="s">
        <v>8316</v>
      </c>
      <c r="S32" s="15">
        <v>42437.398680555561</v>
      </c>
      <c r="T32" s="15">
        <v>42465.35701388889</v>
      </c>
    </row>
    <row r="33" spans="1:20" ht="224" x14ac:dyDescent="0.2">
      <c r="A33">
        <v>3442</v>
      </c>
      <c r="B33" s="3" t="s">
        <v>3441</v>
      </c>
      <c r="C33" s="3" t="s">
        <v>7552</v>
      </c>
      <c r="D33" s="6">
        <v>250</v>
      </c>
      <c r="E33" s="8">
        <v>250</v>
      </c>
      <c r="F33" t="s">
        <v>8218</v>
      </c>
      <c r="G33" t="s">
        <v>8223</v>
      </c>
      <c r="H33" t="s">
        <v>8245</v>
      </c>
      <c r="I33">
        <v>1433016672</v>
      </c>
      <c r="J33">
        <v>1430424672</v>
      </c>
      <c r="K33" t="b">
        <v>0</v>
      </c>
      <c r="L33">
        <v>8</v>
      </c>
      <c r="M33" t="b">
        <v>1</v>
      </c>
      <c r="N33" t="s">
        <v>8269</v>
      </c>
      <c r="O33" s="17">
        <v>100</v>
      </c>
      <c r="P33">
        <v>31.25</v>
      </c>
      <c r="Q33" s="12" t="s">
        <v>8315</v>
      </c>
      <c r="R33" t="s">
        <v>8316</v>
      </c>
      <c r="S33" s="15">
        <v>42124.841111111105</v>
      </c>
      <c r="T33" s="15">
        <v>42154.841111111105</v>
      </c>
    </row>
    <row r="34" spans="1:20" ht="224" x14ac:dyDescent="0.2">
      <c r="A34">
        <v>3545</v>
      </c>
      <c r="B34" s="3" t="s">
        <v>3544</v>
      </c>
      <c r="C34" s="3" t="s">
        <v>7655</v>
      </c>
      <c r="D34" s="6">
        <v>250</v>
      </c>
      <c r="E34" s="8">
        <v>251</v>
      </c>
      <c r="F34" t="s">
        <v>8218</v>
      </c>
      <c r="G34" t="s">
        <v>8223</v>
      </c>
      <c r="H34" t="s">
        <v>8245</v>
      </c>
      <c r="I34">
        <v>1428780159</v>
      </c>
      <c r="J34">
        <v>1426188159</v>
      </c>
      <c r="K34" t="b">
        <v>0</v>
      </c>
      <c r="L34">
        <v>8</v>
      </c>
      <c r="M34" t="b">
        <v>1</v>
      </c>
      <c r="N34" t="s">
        <v>8269</v>
      </c>
      <c r="O34" s="17">
        <v>100</v>
      </c>
      <c r="P34">
        <v>31.38</v>
      </c>
      <c r="Q34" s="12" t="s">
        <v>8315</v>
      </c>
      <c r="R34" t="s">
        <v>8316</v>
      </c>
      <c r="S34" s="15">
        <v>42075.807395833333</v>
      </c>
      <c r="T34" s="15">
        <v>42105.807395833333</v>
      </c>
    </row>
    <row r="35" spans="1:20" ht="224" x14ac:dyDescent="0.2">
      <c r="A35">
        <v>3660</v>
      </c>
      <c r="B35" s="3" t="s">
        <v>3657</v>
      </c>
      <c r="C35" s="3" t="s">
        <v>7770</v>
      </c>
      <c r="D35" s="6">
        <v>250</v>
      </c>
      <c r="E35" s="8">
        <v>250</v>
      </c>
      <c r="F35" t="s">
        <v>8218</v>
      </c>
      <c r="G35" t="s">
        <v>8224</v>
      </c>
      <c r="H35" t="s">
        <v>8246</v>
      </c>
      <c r="I35">
        <v>1419368925</v>
      </c>
      <c r="J35">
        <v>1417208925</v>
      </c>
      <c r="K35" t="b">
        <v>0</v>
      </c>
      <c r="L35">
        <v>22</v>
      </c>
      <c r="M35" t="b">
        <v>1</v>
      </c>
      <c r="N35" t="s">
        <v>8269</v>
      </c>
      <c r="O35" s="17">
        <v>100</v>
      </c>
      <c r="P35">
        <v>11.36</v>
      </c>
      <c r="Q35" s="12" t="s">
        <v>8315</v>
      </c>
      <c r="R35" t="s">
        <v>8316</v>
      </c>
      <c r="S35" s="15">
        <v>41971.881076388891</v>
      </c>
      <c r="T35" s="15">
        <v>41996.881076388891</v>
      </c>
    </row>
    <row r="36" spans="1:20" ht="208" x14ac:dyDescent="0.2">
      <c r="A36">
        <v>3824</v>
      </c>
      <c r="B36" s="3" t="s">
        <v>3821</v>
      </c>
      <c r="C36" s="3" t="s">
        <v>7933</v>
      </c>
      <c r="D36" s="6">
        <v>250</v>
      </c>
      <c r="E36" s="8">
        <v>270</v>
      </c>
      <c r="F36" t="s">
        <v>8218</v>
      </c>
      <c r="G36" t="s">
        <v>8224</v>
      </c>
      <c r="H36" t="s">
        <v>8246</v>
      </c>
      <c r="I36">
        <v>1470058860</v>
      </c>
      <c r="J36">
        <v>1469026903</v>
      </c>
      <c r="K36" t="b">
        <v>0</v>
      </c>
      <c r="L36">
        <v>7</v>
      </c>
      <c r="M36" t="b">
        <v>1</v>
      </c>
      <c r="N36" t="s">
        <v>8269</v>
      </c>
      <c r="O36" s="17">
        <v>108</v>
      </c>
      <c r="P36">
        <v>38.57</v>
      </c>
      <c r="Q36" s="12" t="s">
        <v>8315</v>
      </c>
      <c r="R36" t="s">
        <v>8316</v>
      </c>
      <c r="S36" s="15">
        <v>42571.626192129625</v>
      </c>
      <c r="T36" s="15">
        <v>42583.570138888885</v>
      </c>
    </row>
    <row r="37" spans="1:20" ht="160" x14ac:dyDescent="0.2">
      <c r="A37">
        <v>3397</v>
      </c>
      <c r="B37" s="3" t="s">
        <v>3396</v>
      </c>
      <c r="C37" s="3" t="s">
        <v>7507</v>
      </c>
      <c r="D37" s="6">
        <v>250</v>
      </c>
      <c r="E37" s="8">
        <v>280</v>
      </c>
      <c r="F37" t="s">
        <v>8218</v>
      </c>
      <c r="G37" t="s">
        <v>8224</v>
      </c>
      <c r="H37" t="s">
        <v>8246</v>
      </c>
      <c r="I37">
        <v>1455832800</v>
      </c>
      <c r="J37">
        <v>1452338929</v>
      </c>
      <c r="K37" t="b">
        <v>0</v>
      </c>
      <c r="L37">
        <v>24</v>
      </c>
      <c r="M37" t="b">
        <v>1</v>
      </c>
      <c r="N37" t="s">
        <v>8269</v>
      </c>
      <c r="O37" s="17">
        <v>112</v>
      </c>
      <c r="P37">
        <v>11.67</v>
      </c>
      <c r="Q37" s="12" t="s">
        <v>8315</v>
      </c>
      <c r="R37" t="s">
        <v>8316</v>
      </c>
      <c r="S37" s="15">
        <v>42378.478344907402</v>
      </c>
      <c r="T37" s="15">
        <v>42418.916666666672</v>
      </c>
    </row>
    <row r="38" spans="1:20" ht="144" x14ac:dyDescent="0.2">
      <c r="A38">
        <v>3423</v>
      </c>
      <c r="B38" s="3" t="s">
        <v>3422</v>
      </c>
      <c r="C38" s="3" t="s">
        <v>7533</v>
      </c>
      <c r="D38" s="6">
        <v>250</v>
      </c>
      <c r="E38" s="8">
        <v>350</v>
      </c>
      <c r="F38" t="s">
        <v>8218</v>
      </c>
      <c r="G38" t="s">
        <v>8223</v>
      </c>
      <c r="H38" t="s">
        <v>8245</v>
      </c>
      <c r="I38">
        <v>1429912341</v>
      </c>
      <c r="J38">
        <v>1427320341</v>
      </c>
      <c r="K38" t="b">
        <v>0</v>
      </c>
      <c r="L38">
        <v>10</v>
      </c>
      <c r="M38" t="b">
        <v>1</v>
      </c>
      <c r="N38" t="s">
        <v>8269</v>
      </c>
      <c r="O38" s="17">
        <v>140</v>
      </c>
      <c r="P38">
        <v>35</v>
      </c>
      <c r="Q38" s="12" t="s">
        <v>8315</v>
      </c>
      <c r="R38" t="s">
        <v>8316</v>
      </c>
      <c r="S38" s="15">
        <v>42088.911354166667</v>
      </c>
      <c r="T38" s="15">
        <v>42118.911354166667</v>
      </c>
    </row>
    <row r="39" spans="1:20" ht="160" x14ac:dyDescent="0.2">
      <c r="A39">
        <v>3470</v>
      </c>
      <c r="B39" s="3" t="s">
        <v>3469</v>
      </c>
      <c r="C39" s="3" t="s">
        <v>7580</v>
      </c>
      <c r="D39" s="6">
        <v>250</v>
      </c>
      <c r="E39" s="8">
        <v>375</v>
      </c>
      <c r="F39" t="s">
        <v>8218</v>
      </c>
      <c r="G39" t="s">
        <v>8223</v>
      </c>
      <c r="H39" t="s">
        <v>8245</v>
      </c>
      <c r="I39">
        <v>1468618680</v>
      </c>
      <c r="J39">
        <v>1465345902</v>
      </c>
      <c r="K39" t="b">
        <v>0</v>
      </c>
      <c r="L39">
        <v>9</v>
      </c>
      <c r="M39" t="b">
        <v>1</v>
      </c>
      <c r="N39" t="s">
        <v>8269</v>
      </c>
      <c r="O39" s="17">
        <v>150</v>
      </c>
      <c r="P39">
        <v>41.67</v>
      </c>
      <c r="Q39" s="12" t="s">
        <v>8315</v>
      </c>
      <c r="R39" t="s">
        <v>8316</v>
      </c>
      <c r="S39" s="15">
        <v>42529.022013888884</v>
      </c>
      <c r="T39" s="15">
        <v>42566.901388888888</v>
      </c>
    </row>
    <row r="40" spans="1:20" ht="240" x14ac:dyDescent="0.2">
      <c r="A40">
        <v>3605</v>
      </c>
      <c r="B40" s="3" t="s">
        <v>3604</v>
      </c>
      <c r="C40" s="3" t="s">
        <v>7715</v>
      </c>
      <c r="D40" s="6">
        <v>250</v>
      </c>
      <c r="E40" s="8">
        <v>460</v>
      </c>
      <c r="F40" t="s">
        <v>8218</v>
      </c>
      <c r="G40" t="s">
        <v>8224</v>
      </c>
      <c r="H40" t="s">
        <v>8246</v>
      </c>
      <c r="I40">
        <v>1455390126</v>
      </c>
      <c r="J40">
        <v>1452798126</v>
      </c>
      <c r="K40" t="b">
        <v>0</v>
      </c>
      <c r="L40">
        <v>15</v>
      </c>
      <c r="M40" t="b">
        <v>1</v>
      </c>
      <c r="N40" t="s">
        <v>8269</v>
      </c>
      <c r="O40" s="17">
        <v>184</v>
      </c>
      <c r="P40">
        <v>30.67</v>
      </c>
      <c r="Q40" s="12" t="s">
        <v>8315</v>
      </c>
      <c r="R40" t="s">
        <v>8316</v>
      </c>
      <c r="S40" s="15">
        <v>42383.793124999997</v>
      </c>
      <c r="T40" s="15">
        <v>42413.793124999997</v>
      </c>
    </row>
    <row r="41" spans="1:20" ht="192" x14ac:dyDescent="0.2">
      <c r="A41">
        <v>3462</v>
      </c>
      <c r="B41" s="3" t="s">
        <v>3461</v>
      </c>
      <c r="C41" s="3" t="s">
        <v>7572</v>
      </c>
      <c r="D41" s="6">
        <v>250</v>
      </c>
      <c r="E41" s="8">
        <v>505</v>
      </c>
      <c r="F41" t="s">
        <v>8218</v>
      </c>
      <c r="G41" t="s">
        <v>8223</v>
      </c>
      <c r="H41" t="s">
        <v>8245</v>
      </c>
      <c r="I41">
        <v>1436551200</v>
      </c>
      <c r="J41">
        <v>1435181628</v>
      </c>
      <c r="K41" t="b">
        <v>0</v>
      </c>
      <c r="L41">
        <v>17</v>
      </c>
      <c r="M41" t="b">
        <v>1</v>
      </c>
      <c r="N41" t="s">
        <v>8269</v>
      </c>
      <c r="O41" s="17">
        <v>202</v>
      </c>
      <c r="P41">
        <v>29.71</v>
      </c>
      <c r="Q41" s="12" t="s">
        <v>8315</v>
      </c>
      <c r="R41" t="s">
        <v>8316</v>
      </c>
      <c r="S41" s="15">
        <v>42179.898472222223</v>
      </c>
      <c r="T41" s="15">
        <v>42195.75</v>
      </c>
    </row>
    <row r="42" spans="1:20" ht="208" x14ac:dyDescent="0.2">
      <c r="A42">
        <v>3818</v>
      </c>
      <c r="B42" s="3" t="s">
        <v>3815</v>
      </c>
      <c r="C42" s="3" t="s">
        <v>7928</v>
      </c>
      <c r="D42" s="6">
        <v>250</v>
      </c>
      <c r="E42" s="8">
        <v>570</v>
      </c>
      <c r="F42" t="s">
        <v>8218</v>
      </c>
      <c r="G42" t="s">
        <v>8223</v>
      </c>
      <c r="H42" t="s">
        <v>8245</v>
      </c>
      <c r="I42">
        <v>1426187582</v>
      </c>
      <c r="J42">
        <v>1423599182</v>
      </c>
      <c r="K42" t="b">
        <v>0</v>
      </c>
      <c r="L42">
        <v>10</v>
      </c>
      <c r="M42" t="b">
        <v>1</v>
      </c>
      <c r="N42" t="s">
        <v>8269</v>
      </c>
      <c r="O42" s="17">
        <v>228</v>
      </c>
      <c r="P42">
        <v>57</v>
      </c>
      <c r="Q42" s="12" t="s">
        <v>8315</v>
      </c>
      <c r="R42" t="s">
        <v>8316</v>
      </c>
      <c r="S42" s="15">
        <v>42045.84238425926</v>
      </c>
      <c r="T42" s="15">
        <v>42075.800717592589</v>
      </c>
    </row>
    <row r="43" spans="1:20" ht="224" x14ac:dyDescent="0.2">
      <c r="A43">
        <v>1287</v>
      </c>
      <c r="B43" s="3" t="s">
        <v>1288</v>
      </c>
      <c r="C43" s="3" t="s">
        <v>5397</v>
      </c>
      <c r="D43" s="6">
        <v>250</v>
      </c>
      <c r="E43" s="8">
        <v>605</v>
      </c>
      <c r="F43" t="s">
        <v>8218</v>
      </c>
      <c r="G43" t="s">
        <v>8224</v>
      </c>
      <c r="H43" t="s">
        <v>8246</v>
      </c>
      <c r="I43">
        <v>1434120856</v>
      </c>
      <c r="J43">
        <v>1428936856</v>
      </c>
      <c r="K43" t="b">
        <v>0</v>
      </c>
      <c r="L43">
        <v>25</v>
      </c>
      <c r="M43" t="b">
        <v>1</v>
      </c>
      <c r="N43" t="s">
        <v>8269</v>
      </c>
      <c r="O43" s="17">
        <v>242</v>
      </c>
      <c r="P43">
        <v>24.2</v>
      </c>
      <c r="Q43" s="12" t="s">
        <v>8315</v>
      </c>
      <c r="R43" t="s">
        <v>8316</v>
      </c>
      <c r="S43" s="15">
        <v>42107.621018518519</v>
      </c>
      <c r="T43" s="15">
        <v>42167.621018518519</v>
      </c>
    </row>
    <row r="44" spans="1:20" ht="160" x14ac:dyDescent="0.2">
      <c r="A44">
        <v>2815</v>
      </c>
      <c r="B44" s="3" t="s">
        <v>2815</v>
      </c>
      <c r="C44" s="3" t="s">
        <v>6925</v>
      </c>
      <c r="D44" s="6">
        <v>250</v>
      </c>
      <c r="E44" s="8">
        <v>605</v>
      </c>
      <c r="F44" t="s">
        <v>8218</v>
      </c>
      <c r="G44" t="s">
        <v>8228</v>
      </c>
      <c r="H44" t="s">
        <v>8250</v>
      </c>
      <c r="I44">
        <v>1470595109</v>
      </c>
      <c r="J44">
        <v>1468003109</v>
      </c>
      <c r="K44" t="b">
        <v>0</v>
      </c>
      <c r="L44">
        <v>14</v>
      </c>
      <c r="M44" t="b">
        <v>1</v>
      </c>
      <c r="N44" t="s">
        <v>8269</v>
      </c>
      <c r="O44" s="17">
        <v>242</v>
      </c>
      <c r="P44">
        <v>43.21</v>
      </c>
      <c r="Q44" s="12" t="s">
        <v>8315</v>
      </c>
      <c r="R44" t="s">
        <v>8316</v>
      </c>
      <c r="S44" s="15">
        <v>42559.776724537034</v>
      </c>
      <c r="T44" s="15">
        <v>42589.776724537034</v>
      </c>
    </row>
    <row r="45" spans="1:20" ht="192" x14ac:dyDescent="0.2">
      <c r="A45">
        <v>3811</v>
      </c>
      <c r="B45" s="3" t="s">
        <v>3808</v>
      </c>
      <c r="C45" s="3" t="s">
        <v>7921</v>
      </c>
      <c r="D45" s="6">
        <v>250</v>
      </c>
      <c r="E45" s="8">
        <v>825</v>
      </c>
      <c r="F45" t="s">
        <v>8218</v>
      </c>
      <c r="G45" t="s">
        <v>8224</v>
      </c>
      <c r="H45" t="s">
        <v>8246</v>
      </c>
      <c r="I45">
        <v>1464692400</v>
      </c>
      <c r="J45">
        <v>1461769373</v>
      </c>
      <c r="K45" t="b">
        <v>0</v>
      </c>
      <c r="L45">
        <v>19</v>
      </c>
      <c r="M45" t="b">
        <v>1</v>
      </c>
      <c r="N45" t="s">
        <v>8269</v>
      </c>
      <c r="O45" s="17">
        <v>330</v>
      </c>
      <c r="P45">
        <v>43.42</v>
      </c>
      <c r="Q45" s="12" t="s">
        <v>8315</v>
      </c>
      <c r="R45" t="s">
        <v>8316</v>
      </c>
      <c r="S45" s="15">
        <v>42487.62700231481</v>
      </c>
      <c r="T45" s="15">
        <v>42521.458333333328</v>
      </c>
    </row>
    <row r="46" spans="1:20" ht="144" x14ac:dyDescent="0.2">
      <c r="A46">
        <v>4100</v>
      </c>
      <c r="B46" s="3" t="s">
        <v>4096</v>
      </c>
      <c r="C46" s="3" t="s">
        <v>8203</v>
      </c>
      <c r="D46" s="6">
        <v>270</v>
      </c>
      <c r="E46" s="8">
        <v>0</v>
      </c>
      <c r="F46" t="s">
        <v>8218</v>
      </c>
      <c r="G46" t="s">
        <v>8223</v>
      </c>
      <c r="H46" t="s">
        <v>8245</v>
      </c>
      <c r="I46">
        <v>1414205990</v>
      </c>
      <c r="J46">
        <v>1413341990</v>
      </c>
      <c r="K46" t="b">
        <v>0</v>
      </c>
      <c r="L46">
        <v>0</v>
      </c>
      <c r="M46" t="b">
        <v>0</v>
      </c>
      <c r="N46" t="s">
        <v>8269</v>
      </c>
      <c r="O46" s="17">
        <v>0</v>
      </c>
      <c r="P46">
        <v>0</v>
      </c>
      <c r="Q46" s="12" t="s">
        <v>8315</v>
      </c>
      <c r="R46" t="s">
        <v>8316</v>
      </c>
      <c r="S46" s="15">
        <v>41927.124884259261</v>
      </c>
      <c r="T46" s="15">
        <v>41937.124884259261</v>
      </c>
    </row>
    <row r="47" spans="1:20" ht="144" x14ac:dyDescent="0.2">
      <c r="A47">
        <v>4043</v>
      </c>
      <c r="B47" s="3" t="s">
        <v>4039</v>
      </c>
      <c r="C47" s="3" t="s">
        <v>8147</v>
      </c>
      <c r="D47" s="6">
        <v>300</v>
      </c>
      <c r="E47" s="8">
        <v>0</v>
      </c>
      <c r="F47" t="s">
        <v>8218</v>
      </c>
      <c r="G47" t="s">
        <v>8228</v>
      </c>
      <c r="H47" t="s">
        <v>8250</v>
      </c>
      <c r="I47">
        <v>1416524325</v>
      </c>
      <c r="J47">
        <v>1415228325</v>
      </c>
      <c r="K47" t="b">
        <v>0</v>
      </c>
      <c r="L47">
        <v>0</v>
      </c>
      <c r="M47" t="b">
        <v>0</v>
      </c>
      <c r="N47" t="s">
        <v>8269</v>
      </c>
      <c r="O47" s="17">
        <v>0</v>
      </c>
      <c r="P47">
        <v>0</v>
      </c>
      <c r="Q47" s="12" t="s">
        <v>8315</v>
      </c>
      <c r="R47" t="s">
        <v>8316</v>
      </c>
      <c r="S47" s="15">
        <v>41948.957465277781</v>
      </c>
      <c r="T47" s="15">
        <v>41963.957465277781</v>
      </c>
    </row>
    <row r="48" spans="1:20" ht="208" x14ac:dyDescent="0.2">
      <c r="A48">
        <v>4110</v>
      </c>
      <c r="B48" s="3" t="s">
        <v>4106</v>
      </c>
      <c r="C48" s="3" t="s">
        <v>8213</v>
      </c>
      <c r="D48" s="6">
        <v>300</v>
      </c>
      <c r="E48" s="8">
        <v>86</v>
      </c>
      <c r="F48" t="s">
        <v>8218</v>
      </c>
      <c r="G48" t="s">
        <v>8224</v>
      </c>
      <c r="H48" t="s">
        <v>8246</v>
      </c>
      <c r="I48">
        <v>1469113351</v>
      </c>
      <c r="J48">
        <v>1463929351</v>
      </c>
      <c r="K48" t="b">
        <v>0</v>
      </c>
      <c r="L48">
        <v>6</v>
      </c>
      <c r="M48" t="b">
        <v>0</v>
      </c>
      <c r="N48" t="s">
        <v>8269</v>
      </c>
      <c r="O48" s="17">
        <v>29</v>
      </c>
      <c r="P48">
        <v>14.33</v>
      </c>
      <c r="Q48" s="12" t="s">
        <v>8315</v>
      </c>
      <c r="R48" t="s">
        <v>8316</v>
      </c>
      <c r="S48" s="15">
        <v>42512.626747685179</v>
      </c>
      <c r="T48" s="15">
        <v>42572.626747685179</v>
      </c>
    </row>
    <row r="49" spans="1:20" ht="224" x14ac:dyDescent="0.2">
      <c r="A49">
        <v>3476</v>
      </c>
      <c r="B49" s="3" t="s">
        <v>3475</v>
      </c>
      <c r="C49" s="3" t="s">
        <v>7586</v>
      </c>
      <c r="D49" s="6">
        <v>300</v>
      </c>
      <c r="E49" s="8">
        <v>312</v>
      </c>
      <c r="F49" t="s">
        <v>8218</v>
      </c>
      <c r="G49" t="s">
        <v>8223</v>
      </c>
      <c r="H49" t="s">
        <v>8245</v>
      </c>
      <c r="I49">
        <v>1414378800</v>
      </c>
      <c r="J49">
        <v>1412836990</v>
      </c>
      <c r="K49" t="b">
        <v>0</v>
      </c>
      <c r="L49">
        <v>6</v>
      </c>
      <c r="M49" t="b">
        <v>1</v>
      </c>
      <c r="N49" t="s">
        <v>8269</v>
      </c>
      <c r="O49" s="17">
        <v>104</v>
      </c>
      <c r="P49">
        <v>52</v>
      </c>
      <c r="Q49" s="12" t="s">
        <v>8315</v>
      </c>
      <c r="R49" t="s">
        <v>8316</v>
      </c>
      <c r="S49" s="15">
        <v>41921.279976851853</v>
      </c>
      <c r="T49" s="15">
        <v>41939.125</v>
      </c>
    </row>
    <row r="50" spans="1:20" ht="192" x14ac:dyDescent="0.2">
      <c r="A50">
        <v>3475</v>
      </c>
      <c r="B50" s="3" t="s">
        <v>3474</v>
      </c>
      <c r="C50" s="3" t="s">
        <v>7585</v>
      </c>
      <c r="D50" s="6">
        <v>300</v>
      </c>
      <c r="E50" s="8">
        <v>340</v>
      </c>
      <c r="F50" t="s">
        <v>8218</v>
      </c>
      <c r="G50" t="s">
        <v>8224</v>
      </c>
      <c r="H50" t="s">
        <v>8246</v>
      </c>
      <c r="I50">
        <v>1414972800</v>
      </c>
      <c r="J50">
        <v>1412629704</v>
      </c>
      <c r="K50" t="b">
        <v>0</v>
      </c>
      <c r="L50">
        <v>17</v>
      </c>
      <c r="M50" t="b">
        <v>1</v>
      </c>
      <c r="N50" t="s">
        <v>8269</v>
      </c>
      <c r="O50" s="17">
        <v>113</v>
      </c>
      <c r="P50">
        <v>20</v>
      </c>
      <c r="Q50" s="12" t="s">
        <v>8315</v>
      </c>
      <c r="R50" t="s">
        <v>8316</v>
      </c>
      <c r="S50" s="15">
        <v>41918.880833333329</v>
      </c>
      <c r="T50" s="15">
        <v>41946</v>
      </c>
    </row>
    <row r="51" spans="1:20" ht="224" x14ac:dyDescent="0.2">
      <c r="A51">
        <v>3540</v>
      </c>
      <c r="B51" s="3" t="s">
        <v>3539</v>
      </c>
      <c r="C51" s="3" t="s">
        <v>7650</v>
      </c>
      <c r="D51" s="6">
        <v>300</v>
      </c>
      <c r="E51" s="8">
        <v>369</v>
      </c>
      <c r="F51" t="s">
        <v>8218</v>
      </c>
      <c r="G51" t="s">
        <v>8224</v>
      </c>
      <c r="H51" t="s">
        <v>8246</v>
      </c>
      <c r="I51">
        <v>1466899491</v>
      </c>
      <c r="J51">
        <v>1464307491</v>
      </c>
      <c r="K51" t="b">
        <v>0</v>
      </c>
      <c r="L51">
        <v>8</v>
      </c>
      <c r="M51" t="b">
        <v>1</v>
      </c>
      <c r="N51" t="s">
        <v>8269</v>
      </c>
      <c r="O51" s="17">
        <v>123</v>
      </c>
      <c r="P51">
        <v>46.13</v>
      </c>
      <c r="Q51" s="12" t="s">
        <v>8315</v>
      </c>
      <c r="R51" t="s">
        <v>8316</v>
      </c>
      <c r="S51" s="15">
        <v>42517.003368055557</v>
      </c>
      <c r="T51" s="15">
        <v>42547.003368055557</v>
      </c>
    </row>
    <row r="52" spans="1:20" ht="192" x14ac:dyDescent="0.2">
      <c r="A52">
        <v>3725</v>
      </c>
      <c r="B52" s="3" t="s">
        <v>3722</v>
      </c>
      <c r="C52" s="3" t="s">
        <v>7835</v>
      </c>
      <c r="D52" s="6">
        <v>300</v>
      </c>
      <c r="E52" s="8">
        <v>381</v>
      </c>
      <c r="F52" t="s">
        <v>8218</v>
      </c>
      <c r="G52" t="s">
        <v>8224</v>
      </c>
      <c r="H52" t="s">
        <v>8246</v>
      </c>
      <c r="I52">
        <v>1455831000</v>
      </c>
      <c r="J52">
        <v>1454366467</v>
      </c>
      <c r="K52" t="b">
        <v>0</v>
      </c>
      <c r="L52">
        <v>15</v>
      </c>
      <c r="M52" t="b">
        <v>1</v>
      </c>
      <c r="N52" t="s">
        <v>8269</v>
      </c>
      <c r="O52" s="17">
        <v>127</v>
      </c>
      <c r="P52">
        <v>25.4</v>
      </c>
      <c r="Q52" s="12" t="s">
        <v>8315</v>
      </c>
      <c r="R52" t="s">
        <v>8316</v>
      </c>
      <c r="S52" s="15">
        <v>42401.945219907408</v>
      </c>
      <c r="T52" s="15">
        <v>42418.895833333328</v>
      </c>
    </row>
    <row r="53" spans="1:20" ht="208" x14ac:dyDescent="0.2">
      <c r="A53">
        <v>3453</v>
      </c>
      <c r="B53" s="3" t="s">
        <v>3452</v>
      </c>
      <c r="C53" s="3" t="s">
        <v>7563</v>
      </c>
      <c r="D53" s="6">
        <v>300</v>
      </c>
      <c r="E53" s="8">
        <v>385</v>
      </c>
      <c r="F53" t="s">
        <v>8218</v>
      </c>
      <c r="G53" t="s">
        <v>8224</v>
      </c>
      <c r="H53" t="s">
        <v>8246</v>
      </c>
      <c r="I53">
        <v>1471130956</v>
      </c>
      <c r="J53">
        <v>1465946956</v>
      </c>
      <c r="K53" t="b">
        <v>0</v>
      </c>
      <c r="L53">
        <v>14</v>
      </c>
      <c r="M53" t="b">
        <v>1</v>
      </c>
      <c r="N53" t="s">
        <v>8269</v>
      </c>
      <c r="O53" s="17">
        <v>128</v>
      </c>
      <c r="P53">
        <v>27.5</v>
      </c>
      <c r="Q53" s="12" t="s">
        <v>8315</v>
      </c>
      <c r="R53" t="s">
        <v>8316</v>
      </c>
      <c r="S53" s="15">
        <v>42535.97865740741</v>
      </c>
      <c r="T53" s="15">
        <v>42595.97865740741</v>
      </c>
    </row>
    <row r="54" spans="1:20" ht="192" x14ac:dyDescent="0.2">
      <c r="A54">
        <v>3704</v>
      </c>
      <c r="B54" s="3" t="s">
        <v>3701</v>
      </c>
      <c r="C54" s="3" t="s">
        <v>7814</v>
      </c>
      <c r="D54" s="6">
        <v>300</v>
      </c>
      <c r="E54" s="8">
        <v>409.01</v>
      </c>
      <c r="F54" t="s">
        <v>8218</v>
      </c>
      <c r="G54" t="s">
        <v>8224</v>
      </c>
      <c r="H54" t="s">
        <v>8246</v>
      </c>
      <c r="I54">
        <v>1464712394</v>
      </c>
      <c r="J54">
        <v>1459528394</v>
      </c>
      <c r="K54" t="b">
        <v>0</v>
      </c>
      <c r="L54">
        <v>27</v>
      </c>
      <c r="M54" t="b">
        <v>1</v>
      </c>
      <c r="N54" t="s">
        <v>8269</v>
      </c>
      <c r="O54" s="17">
        <v>136</v>
      </c>
      <c r="P54">
        <v>15.15</v>
      </c>
      <c r="Q54" s="12" t="s">
        <v>8315</v>
      </c>
      <c r="R54" t="s">
        <v>8316</v>
      </c>
      <c r="S54" s="15">
        <v>42461.689745370371</v>
      </c>
      <c r="T54" s="15">
        <v>42521.689745370371</v>
      </c>
    </row>
    <row r="55" spans="1:20" ht="192" x14ac:dyDescent="0.2">
      <c r="A55">
        <v>3820</v>
      </c>
      <c r="B55" s="3" t="s">
        <v>3817</v>
      </c>
      <c r="C55" s="3" t="s">
        <v>7929</v>
      </c>
      <c r="D55" s="6">
        <v>300</v>
      </c>
      <c r="E55" s="8">
        <v>430</v>
      </c>
      <c r="F55" t="s">
        <v>8218</v>
      </c>
      <c r="G55" t="s">
        <v>8224</v>
      </c>
      <c r="H55" t="s">
        <v>8246</v>
      </c>
      <c r="I55">
        <v>1436110717</v>
      </c>
      <c r="J55">
        <v>1433518717</v>
      </c>
      <c r="K55" t="b">
        <v>0</v>
      </c>
      <c r="L55">
        <v>20</v>
      </c>
      <c r="M55" t="b">
        <v>1</v>
      </c>
      <c r="N55" t="s">
        <v>8269</v>
      </c>
      <c r="O55" s="17">
        <v>143</v>
      </c>
      <c r="P55">
        <v>21.5</v>
      </c>
      <c r="Q55" s="12" t="s">
        <v>8315</v>
      </c>
      <c r="R55" t="s">
        <v>8316</v>
      </c>
      <c r="S55" s="15">
        <v>42160.651817129634</v>
      </c>
      <c r="T55" s="15">
        <v>42190.651817129634</v>
      </c>
    </row>
    <row r="56" spans="1:20" ht="208" x14ac:dyDescent="0.2">
      <c r="A56">
        <v>3255</v>
      </c>
      <c r="B56" s="3" t="s">
        <v>3255</v>
      </c>
      <c r="C56" s="3" t="s">
        <v>7365</v>
      </c>
      <c r="D56" s="6">
        <v>300</v>
      </c>
      <c r="E56" s="8">
        <v>525</v>
      </c>
      <c r="F56" t="s">
        <v>8218</v>
      </c>
      <c r="G56" t="s">
        <v>8224</v>
      </c>
      <c r="H56" t="s">
        <v>8246</v>
      </c>
      <c r="I56">
        <v>1412706375</v>
      </c>
      <c r="J56">
        <v>1410114375</v>
      </c>
      <c r="K56" t="b">
        <v>1</v>
      </c>
      <c r="L56">
        <v>18</v>
      </c>
      <c r="M56" t="b">
        <v>1</v>
      </c>
      <c r="N56" t="s">
        <v>8269</v>
      </c>
      <c r="O56" s="17">
        <v>175</v>
      </c>
      <c r="P56">
        <v>29.17</v>
      </c>
      <c r="Q56" s="12" t="s">
        <v>8315</v>
      </c>
      <c r="R56" t="s">
        <v>8316</v>
      </c>
      <c r="S56" s="15">
        <v>41889.768229166664</v>
      </c>
      <c r="T56" s="15">
        <v>41919.768229166664</v>
      </c>
    </row>
    <row r="57" spans="1:20" ht="224" x14ac:dyDescent="0.2">
      <c r="A57">
        <v>3652</v>
      </c>
      <c r="B57" s="3" t="s">
        <v>2867</v>
      </c>
      <c r="C57" s="3" t="s">
        <v>7762</v>
      </c>
      <c r="D57" s="6">
        <v>300</v>
      </c>
      <c r="E57" s="8">
        <v>752</v>
      </c>
      <c r="F57" t="s">
        <v>8218</v>
      </c>
      <c r="G57" t="s">
        <v>8228</v>
      </c>
      <c r="H57" t="s">
        <v>8250</v>
      </c>
      <c r="I57">
        <v>1472097540</v>
      </c>
      <c r="J57">
        <v>1471188502</v>
      </c>
      <c r="K57" t="b">
        <v>0</v>
      </c>
      <c r="L57">
        <v>17</v>
      </c>
      <c r="M57" t="b">
        <v>1</v>
      </c>
      <c r="N57" t="s">
        <v>8269</v>
      </c>
      <c r="O57" s="17">
        <v>251</v>
      </c>
      <c r="P57">
        <v>44.24</v>
      </c>
      <c r="Q57" s="12" t="s">
        <v>8315</v>
      </c>
      <c r="R57" t="s">
        <v>8316</v>
      </c>
      <c r="S57" s="15">
        <v>42596.644699074073</v>
      </c>
      <c r="T57" s="15">
        <v>42607.165972222225</v>
      </c>
    </row>
    <row r="58" spans="1:20" ht="208" x14ac:dyDescent="0.2">
      <c r="A58">
        <v>3444</v>
      </c>
      <c r="B58" s="3" t="s">
        <v>3443</v>
      </c>
      <c r="C58" s="3" t="s">
        <v>7554</v>
      </c>
      <c r="D58" s="6">
        <v>300</v>
      </c>
      <c r="E58" s="8">
        <v>867</v>
      </c>
      <c r="F58" t="s">
        <v>8218</v>
      </c>
      <c r="G58" t="s">
        <v>8225</v>
      </c>
      <c r="H58" t="s">
        <v>8247</v>
      </c>
      <c r="I58">
        <v>1465394340</v>
      </c>
      <c r="J58">
        <v>1464677986</v>
      </c>
      <c r="K58" t="b">
        <v>0</v>
      </c>
      <c r="L58">
        <v>20</v>
      </c>
      <c r="M58" t="b">
        <v>1</v>
      </c>
      <c r="N58" t="s">
        <v>8269</v>
      </c>
      <c r="O58" s="17">
        <v>289</v>
      </c>
      <c r="P58">
        <v>43.35</v>
      </c>
      <c r="Q58" s="12" t="s">
        <v>8315</v>
      </c>
      <c r="R58" t="s">
        <v>8316</v>
      </c>
      <c r="S58" s="15">
        <v>42521.291504629626</v>
      </c>
      <c r="T58" s="15">
        <v>42529.582638888889</v>
      </c>
    </row>
    <row r="59" spans="1:20" ht="240" x14ac:dyDescent="0.2">
      <c r="A59">
        <v>3562</v>
      </c>
      <c r="B59" s="3" t="s">
        <v>3561</v>
      </c>
      <c r="C59" s="3" t="s">
        <v>7672</v>
      </c>
      <c r="D59" s="6">
        <v>315</v>
      </c>
      <c r="E59" s="8">
        <v>469</v>
      </c>
      <c r="F59" t="s">
        <v>8218</v>
      </c>
      <c r="G59" t="s">
        <v>8224</v>
      </c>
      <c r="H59" t="s">
        <v>8246</v>
      </c>
      <c r="I59">
        <v>1457906400</v>
      </c>
      <c r="J59">
        <v>1457115427</v>
      </c>
      <c r="K59" t="b">
        <v>0</v>
      </c>
      <c r="L59">
        <v>31</v>
      </c>
      <c r="M59" t="b">
        <v>1</v>
      </c>
      <c r="N59" t="s">
        <v>8269</v>
      </c>
      <c r="O59" s="17">
        <v>149</v>
      </c>
      <c r="P59">
        <v>15.13</v>
      </c>
      <c r="Q59" s="12" t="s">
        <v>8315</v>
      </c>
      <c r="R59" t="s">
        <v>8316</v>
      </c>
      <c r="S59" s="15">
        <v>42433.761886574073</v>
      </c>
      <c r="T59" s="15">
        <v>42442.916666666672</v>
      </c>
    </row>
    <row r="60" spans="1:20" ht="208" x14ac:dyDescent="0.2">
      <c r="A60">
        <v>3693</v>
      </c>
      <c r="B60" s="3" t="s">
        <v>3690</v>
      </c>
      <c r="C60" s="3" t="s">
        <v>7803</v>
      </c>
      <c r="D60" s="6">
        <v>333</v>
      </c>
      <c r="E60" s="8">
        <v>430</v>
      </c>
      <c r="F60" t="s">
        <v>8218</v>
      </c>
      <c r="G60" t="s">
        <v>8224</v>
      </c>
      <c r="H60" t="s">
        <v>8246</v>
      </c>
      <c r="I60">
        <v>1448922600</v>
      </c>
      <c r="J60">
        <v>1446352529</v>
      </c>
      <c r="K60" t="b">
        <v>0</v>
      </c>
      <c r="L60">
        <v>14</v>
      </c>
      <c r="M60" t="b">
        <v>1</v>
      </c>
      <c r="N60" t="s">
        <v>8269</v>
      </c>
      <c r="O60" s="17">
        <v>129</v>
      </c>
      <c r="P60">
        <v>30.71</v>
      </c>
      <c r="Q60" s="12" t="s">
        <v>8315</v>
      </c>
      <c r="R60" t="s">
        <v>8316</v>
      </c>
      <c r="S60" s="15">
        <v>42309.191307870366</v>
      </c>
      <c r="T60" s="15">
        <v>42338.9375</v>
      </c>
    </row>
    <row r="61" spans="1:20" ht="176" x14ac:dyDescent="0.2">
      <c r="A61">
        <v>3686</v>
      </c>
      <c r="B61" s="3" t="s">
        <v>3683</v>
      </c>
      <c r="C61" s="3" t="s">
        <v>7796</v>
      </c>
      <c r="D61" s="6">
        <v>350</v>
      </c>
      <c r="E61" s="8">
        <v>355</v>
      </c>
      <c r="F61" t="s">
        <v>8218</v>
      </c>
      <c r="G61" t="s">
        <v>8223</v>
      </c>
      <c r="H61" t="s">
        <v>8245</v>
      </c>
      <c r="I61">
        <v>1440820740</v>
      </c>
      <c r="J61">
        <v>1439567660</v>
      </c>
      <c r="K61" t="b">
        <v>0</v>
      </c>
      <c r="L61">
        <v>6</v>
      </c>
      <c r="M61" t="b">
        <v>1</v>
      </c>
      <c r="N61" t="s">
        <v>8269</v>
      </c>
      <c r="O61" s="17">
        <v>101</v>
      </c>
      <c r="P61">
        <v>59.17</v>
      </c>
      <c r="Q61" s="12" t="s">
        <v>8315</v>
      </c>
      <c r="R61" t="s">
        <v>8316</v>
      </c>
      <c r="S61" s="15">
        <v>42230.662731481483</v>
      </c>
      <c r="T61" s="15">
        <v>42245.165972222225</v>
      </c>
    </row>
    <row r="62" spans="1:20" ht="208" x14ac:dyDescent="0.2">
      <c r="A62">
        <v>3405</v>
      </c>
      <c r="B62" s="3" t="s">
        <v>3404</v>
      </c>
      <c r="C62" s="3" t="s">
        <v>7515</v>
      </c>
      <c r="D62" s="6">
        <v>350</v>
      </c>
      <c r="E62" s="8">
        <v>481.5</v>
      </c>
      <c r="F62" t="s">
        <v>8218</v>
      </c>
      <c r="G62" t="s">
        <v>8224</v>
      </c>
      <c r="H62" t="s">
        <v>8246</v>
      </c>
      <c r="I62">
        <v>1456876740</v>
      </c>
      <c r="J62">
        <v>1455063886</v>
      </c>
      <c r="K62" t="b">
        <v>0</v>
      </c>
      <c r="L62">
        <v>17</v>
      </c>
      <c r="M62" t="b">
        <v>1</v>
      </c>
      <c r="N62" t="s">
        <v>8269</v>
      </c>
      <c r="O62" s="17">
        <v>138</v>
      </c>
      <c r="P62">
        <v>28.32</v>
      </c>
      <c r="Q62" s="12" t="s">
        <v>8315</v>
      </c>
      <c r="R62" t="s">
        <v>8316</v>
      </c>
      <c r="S62" s="15">
        <v>42410.017199074078</v>
      </c>
      <c r="T62" s="15">
        <v>42430.999305555553</v>
      </c>
    </row>
    <row r="63" spans="1:20" ht="192" x14ac:dyDescent="0.2">
      <c r="A63">
        <v>3558</v>
      </c>
      <c r="B63" s="3" t="s">
        <v>3557</v>
      </c>
      <c r="C63" s="3" t="s">
        <v>7668</v>
      </c>
      <c r="D63" s="6">
        <v>350</v>
      </c>
      <c r="E63" s="8">
        <v>504</v>
      </c>
      <c r="F63" t="s">
        <v>8218</v>
      </c>
      <c r="G63" t="s">
        <v>8224</v>
      </c>
      <c r="H63" t="s">
        <v>8246</v>
      </c>
      <c r="I63">
        <v>1435352400</v>
      </c>
      <c r="J63">
        <v>1431718575</v>
      </c>
      <c r="K63" t="b">
        <v>0</v>
      </c>
      <c r="L63">
        <v>22</v>
      </c>
      <c r="M63" t="b">
        <v>1</v>
      </c>
      <c r="N63" t="s">
        <v>8269</v>
      </c>
      <c r="O63" s="17">
        <v>144</v>
      </c>
      <c r="P63">
        <v>22.91</v>
      </c>
      <c r="Q63" s="12" t="s">
        <v>8315</v>
      </c>
      <c r="R63" t="s">
        <v>8316</v>
      </c>
      <c r="S63" s="15">
        <v>42139.816840277781</v>
      </c>
      <c r="T63" s="15">
        <v>42181.875</v>
      </c>
    </row>
    <row r="64" spans="1:20" ht="96" x14ac:dyDescent="0.2">
      <c r="A64">
        <v>3309</v>
      </c>
      <c r="B64" s="3" t="s">
        <v>3309</v>
      </c>
      <c r="C64" s="3" t="s">
        <v>7419</v>
      </c>
      <c r="D64" s="6">
        <v>350</v>
      </c>
      <c r="E64" s="8">
        <v>558</v>
      </c>
      <c r="F64" t="s">
        <v>8218</v>
      </c>
      <c r="G64" t="s">
        <v>8224</v>
      </c>
      <c r="H64" t="s">
        <v>8246</v>
      </c>
      <c r="I64">
        <v>1476632178</v>
      </c>
      <c r="J64">
        <v>1473953778</v>
      </c>
      <c r="K64" t="b">
        <v>0</v>
      </c>
      <c r="L64">
        <v>31</v>
      </c>
      <c r="M64" t="b">
        <v>1</v>
      </c>
      <c r="N64" t="s">
        <v>8269</v>
      </c>
      <c r="O64" s="17">
        <v>159</v>
      </c>
      <c r="P64">
        <v>18</v>
      </c>
      <c r="Q64" s="12" t="s">
        <v>8315</v>
      </c>
      <c r="R64" t="s">
        <v>8316</v>
      </c>
      <c r="S64" s="15">
        <v>42628.650208333333</v>
      </c>
      <c r="T64" s="15">
        <v>42659.650208333333</v>
      </c>
    </row>
    <row r="65" spans="1:20" ht="256" x14ac:dyDescent="0.2">
      <c r="A65">
        <v>3521</v>
      </c>
      <c r="B65" s="3" t="s">
        <v>3520</v>
      </c>
      <c r="C65" s="3" t="s">
        <v>7631</v>
      </c>
      <c r="D65" s="6">
        <v>350</v>
      </c>
      <c r="E65" s="8">
        <v>593</v>
      </c>
      <c r="F65" t="s">
        <v>8218</v>
      </c>
      <c r="G65" t="s">
        <v>8223</v>
      </c>
      <c r="H65" t="s">
        <v>8245</v>
      </c>
      <c r="I65">
        <v>1411980020</v>
      </c>
      <c r="J65">
        <v>1409388020</v>
      </c>
      <c r="K65" t="b">
        <v>0</v>
      </c>
      <c r="L65">
        <v>13</v>
      </c>
      <c r="M65" t="b">
        <v>1</v>
      </c>
      <c r="N65" t="s">
        <v>8269</v>
      </c>
      <c r="O65" s="17">
        <v>169</v>
      </c>
      <c r="P65">
        <v>45.62</v>
      </c>
      <c r="Q65" s="12" t="s">
        <v>8315</v>
      </c>
      <c r="R65" t="s">
        <v>8316</v>
      </c>
      <c r="S65" s="15">
        <v>41881.361342592594</v>
      </c>
      <c r="T65" s="15">
        <v>41911.361342592594</v>
      </c>
    </row>
    <row r="66" spans="1:20" ht="128" x14ac:dyDescent="0.2">
      <c r="A66">
        <v>2885</v>
      </c>
      <c r="B66" s="3" t="s">
        <v>2885</v>
      </c>
      <c r="C66" s="3" t="s">
        <v>6995</v>
      </c>
      <c r="D66" s="6">
        <v>400</v>
      </c>
      <c r="E66" s="8">
        <v>130</v>
      </c>
      <c r="F66" t="s">
        <v>8218</v>
      </c>
      <c r="G66" t="s">
        <v>8223</v>
      </c>
      <c r="H66" t="s">
        <v>8245</v>
      </c>
      <c r="I66">
        <v>1426294201</v>
      </c>
      <c r="J66">
        <v>1423705801</v>
      </c>
      <c r="K66" t="b">
        <v>0</v>
      </c>
      <c r="L66">
        <v>5</v>
      </c>
      <c r="M66" t="b">
        <v>0</v>
      </c>
      <c r="N66" t="s">
        <v>8269</v>
      </c>
      <c r="O66" s="17">
        <v>33</v>
      </c>
      <c r="P66">
        <v>26</v>
      </c>
      <c r="Q66" s="12" t="s">
        <v>8315</v>
      </c>
      <c r="R66" t="s">
        <v>8316</v>
      </c>
      <c r="S66" s="15">
        <v>42047.07640046296</v>
      </c>
      <c r="T66" s="15">
        <v>42077.034733796296</v>
      </c>
    </row>
    <row r="67" spans="1:20" ht="176" x14ac:dyDescent="0.2">
      <c r="A67">
        <v>3987</v>
      </c>
      <c r="B67" s="3" t="s">
        <v>3983</v>
      </c>
      <c r="C67" s="3" t="s">
        <v>8093</v>
      </c>
      <c r="D67" s="6">
        <v>400</v>
      </c>
      <c r="E67" s="8">
        <v>151</v>
      </c>
      <c r="F67" t="s">
        <v>8218</v>
      </c>
      <c r="G67" t="s">
        <v>8224</v>
      </c>
      <c r="H67" t="s">
        <v>8246</v>
      </c>
      <c r="I67">
        <v>1400278290</v>
      </c>
      <c r="J67">
        <v>1399414290</v>
      </c>
      <c r="K67" t="b">
        <v>0</v>
      </c>
      <c r="L67">
        <v>13</v>
      </c>
      <c r="M67" t="b">
        <v>0</v>
      </c>
      <c r="N67" t="s">
        <v>8269</v>
      </c>
      <c r="O67" s="17">
        <v>38</v>
      </c>
      <c r="P67">
        <v>11.62</v>
      </c>
      <c r="Q67" s="12" t="s">
        <v>8315</v>
      </c>
      <c r="R67" t="s">
        <v>8316</v>
      </c>
      <c r="S67" s="15">
        <v>41765.92465277778</v>
      </c>
      <c r="T67" s="15">
        <v>41775.92465277778</v>
      </c>
    </row>
    <row r="68" spans="1:20" ht="224" x14ac:dyDescent="0.2">
      <c r="A68">
        <v>3494</v>
      </c>
      <c r="B68" s="3" t="s">
        <v>3493</v>
      </c>
      <c r="C68" s="3" t="s">
        <v>7604</v>
      </c>
      <c r="D68" s="6">
        <v>400</v>
      </c>
      <c r="E68" s="8">
        <v>400</v>
      </c>
      <c r="F68" t="s">
        <v>8218</v>
      </c>
      <c r="G68" t="s">
        <v>8223</v>
      </c>
      <c r="H68" t="s">
        <v>8245</v>
      </c>
      <c r="I68">
        <v>1480140000</v>
      </c>
      <c r="J68">
        <v>1479186575</v>
      </c>
      <c r="K68" t="b">
        <v>0</v>
      </c>
      <c r="L68">
        <v>13</v>
      </c>
      <c r="M68" t="b">
        <v>1</v>
      </c>
      <c r="N68" t="s">
        <v>8269</v>
      </c>
      <c r="O68" s="17">
        <v>100</v>
      </c>
      <c r="P68">
        <v>30.77</v>
      </c>
      <c r="Q68" s="12" t="s">
        <v>8315</v>
      </c>
      <c r="R68" t="s">
        <v>8316</v>
      </c>
      <c r="S68" s="15">
        <v>42689.214988425927</v>
      </c>
      <c r="T68" s="15">
        <v>42700.25</v>
      </c>
    </row>
    <row r="69" spans="1:20" ht="224" x14ac:dyDescent="0.2">
      <c r="A69">
        <v>2805</v>
      </c>
      <c r="B69" s="3" t="s">
        <v>2805</v>
      </c>
      <c r="C69" s="3" t="s">
        <v>6915</v>
      </c>
      <c r="D69" s="6">
        <v>400</v>
      </c>
      <c r="E69" s="8">
        <v>440</v>
      </c>
      <c r="F69" t="s">
        <v>8218</v>
      </c>
      <c r="G69" t="s">
        <v>8224</v>
      </c>
      <c r="H69" t="s">
        <v>8246</v>
      </c>
      <c r="I69">
        <v>1440245273</v>
      </c>
      <c r="J69">
        <v>1438085273</v>
      </c>
      <c r="K69" t="b">
        <v>0</v>
      </c>
      <c r="L69">
        <v>18</v>
      </c>
      <c r="M69" t="b">
        <v>1</v>
      </c>
      <c r="N69" t="s">
        <v>8269</v>
      </c>
      <c r="O69" s="17">
        <v>110</v>
      </c>
      <c r="P69">
        <v>24.44</v>
      </c>
      <c r="Q69" s="12" t="s">
        <v>8315</v>
      </c>
      <c r="R69" t="s">
        <v>8316</v>
      </c>
      <c r="S69" s="15">
        <v>42213.505474537036</v>
      </c>
      <c r="T69" s="15">
        <v>42238.505474537036</v>
      </c>
    </row>
    <row r="70" spans="1:20" ht="192" x14ac:dyDescent="0.2">
      <c r="A70">
        <v>3325</v>
      </c>
      <c r="B70" s="3" t="s">
        <v>3325</v>
      </c>
      <c r="C70" s="3" t="s">
        <v>7435</v>
      </c>
      <c r="D70" s="6">
        <v>400</v>
      </c>
      <c r="E70" s="8">
        <v>450</v>
      </c>
      <c r="F70" t="s">
        <v>8218</v>
      </c>
      <c r="G70" t="s">
        <v>8224</v>
      </c>
      <c r="H70" t="s">
        <v>8246</v>
      </c>
      <c r="I70">
        <v>1428256277</v>
      </c>
      <c r="J70">
        <v>1425235877</v>
      </c>
      <c r="K70" t="b">
        <v>0</v>
      </c>
      <c r="L70">
        <v>15</v>
      </c>
      <c r="M70" t="b">
        <v>1</v>
      </c>
      <c r="N70" t="s">
        <v>8269</v>
      </c>
      <c r="O70" s="17">
        <v>113</v>
      </c>
      <c r="P70">
        <v>30</v>
      </c>
      <c r="Q70" s="12" t="s">
        <v>8315</v>
      </c>
      <c r="R70" t="s">
        <v>8316</v>
      </c>
      <c r="S70" s="15">
        <v>42064.785613425927</v>
      </c>
      <c r="T70" s="15">
        <v>42099.743946759263</v>
      </c>
    </row>
    <row r="71" spans="1:20" ht="224" x14ac:dyDescent="0.2">
      <c r="A71">
        <v>2836</v>
      </c>
      <c r="B71" s="3" t="s">
        <v>2836</v>
      </c>
      <c r="C71" s="3" t="s">
        <v>6946</v>
      </c>
      <c r="D71" s="6">
        <v>450</v>
      </c>
      <c r="E71" s="8">
        <v>485</v>
      </c>
      <c r="F71" t="s">
        <v>8218</v>
      </c>
      <c r="G71" t="s">
        <v>8223</v>
      </c>
      <c r="H71" t="s">
        <v>8245</v>
      </c>
      <c r="I71">
        <v>1487393940</v>
      </c>
      <c r="J71">
        <v>1484115418</v>
      </c>
      <c r="K71" t="b">
        <v>0</v>
      </c>
      <c r="L71">
        <v>11</v>
      </c>
      <c r="M71" t="b">
        <v>1</v>
      </c>
      <c r="N71" t="s">
        <v>8269</v>
      </c>
      <c r="O71" s="17">
        <v>108</v>
      </c>
      <c r="P71">
        <v>44.09</v>
      </c>
      <c r="Q71" s="12" t="s">
        <v>8315</v>
      </c>
      <c r="R71" t="s">
        <v>8316</v>
      </c>
      <c r="S71" s="15">
        <v>42746.261782407411</v>
      </c>
      <c r="T71" s="15">
        <v>42784.207638888889</v>
      </c>
    </row>
    <row r="72" spans="1:20" ht="64" x14ac:dyDescent="0.2">
      <c r="A72">
        <v>4004</v>
      </c>
      <c r="B72" s="3" t="s">
        <v>4000</v>
      </c>
      <c r="C72" s="3" t="s">
        <v>8109</v>
      </c>
      <c r="D72" s="6">
        <v>500</v>
      </c>
      <c r="E72" s="8">
        <v>1</v>
      </c>
      <c r="F72" t="s">
        <v>8218</v>
      </c>
      <c r="G72" t="s">
        <v>8223</v>
      </c>
      <c r="H72" t="s">
        <v>8245</v>
      </c>
      <c r="I72">
        <v>1412740457</v>
      </c>
      <c r="J72">
        <v>1410148457</v>
      </c>
      <c r="K72" t="b">
        <v>0</v>
      </c>
      <c r="L72">
        <v>1</v>
      </c>
      <c r="M72" t="b">
        <v>0</v>
      </c>
      <c r="N72" t="s">
        <v>8269</v>
      </c>
      <c r="O72" s="17">
        <v>0</v>
      </c>
      <c r="P72">
        <v>1</v>
      </c>
      <c r="Q72" s="12" t="s">
        <v>8315</v>
      </c>
      <c r="R72" t="s">
        <v>8316</v>
      </c>
      <c r="S72" s="15">
        <v>41890.16269675926</v>
      </c>
      <c r="T72" s="15">
        <v>41920.16269675926</v>
      </c>
    </row>
    <row r="73" spans="1:20" ht="176" x14ac:dyDescent="0.2">
      <c r="A73">
        <v>4051</v>
      </c>
      <c r="B73" s="3" t="s">
        <v>4047</v>
      </c>
      <c r="C73" s="3" t="s">
        <v>8155</v>
      </c>
      <c r="D73" s="6">
        <v>500</v>
      </c>
      <c r="E73" s="8">
        <v>0</v>
      </c>
      <c r="F73" t="s">
        <v>8218</v>
      </c>
      <c r="G73" t="s">
        <v>8223</v>
      </c>
      <c r="H73" t="s">
        <v>8245</v>
      </c>
      <c r="I73">
        <v>1399618380</v>
      </c>
      <c r="J73">
        <v>1399058797</v>
      </c>
      <c r="K73" t="b">
        <v>0</v>
      </c>
      <c r="L73">
        <v>0</v>
      </c>
      <c r="M73" t="b">
        <v>0</v>
      </c>
      <c r="N73" t="s">
        <v>8269</v>
      </c>
      <c r="O73" s="17">
        <v>0</v>
      </c>
      <c r="P73">
        <v>0</v>
      </c>
      <c r="Q73" s="12" t="s">
        <v>8315</v>
      </c>
      <c r="R73" t="s">
        <v>8316</v>
      </c>
      <c r="S73" s="15">
        <v>41761.810150462967</v>
      </c>
      <c r="T73" s="15">
        <v>41768.286805555559</v>
      </c>
    </row>
    <row r="74" spans="1:20" ht="192" x14ac:dyDescent="0.2">
      <c r="A74">
        <v>4109</v>
      </c>
      <c r="B74" s="3" t="s">
        <v>4105</v>
      </c>
      <c r="C74" s="3" t="s">
        <v>8212</v>
      </c>
      <c r="D74" s="6">
        <v>500</v>
      </c>
      <c r="E74" s="8">
        <v>0</v>
      </c>
      <c r="F74" t="s">
        <v>8218</v>
      </c>
      <c r="G74" t="s">
        <v>8224</v>
      </c>
      <c r="H74" t="s">
        <v>8246</v>
      </c>
      <c r="I74">
        <v>1448805404</v>
      </c>
      <c r="J74">
        <v>1446209804</v>
      </c>
      <c r="K74" t="b">
        <v>0</v>
      </c>
      <c r="L74">
        <v>0</v>
      </c>
      <c r="M74" t="b">
        <v>0</v>
      </c>
      <c r="N74" t="s">
        <v>8269</v>
      </c>
      <c r="O74" s="17">
        <v>0</v>
      </c>
      <c r="P74">
        <v>0</v>
      </c>
      <c r="Q74" s="12" t="s">
        <v>8315</v>
      </c>
      <c r="R74" t="s">
        <v>8316</v>
      </c>
      <c r="S74" s="15">
        <v>42307.539398148147</v>
      </c>
      <c r="T74" s="15">
        <v>42337.581064814818</v>
      </c>
    </row>
    <row r="75" spans="1:20" ht="192" x14ac:dyDescent="0.2">
      <c r="A75">
        <v>2849</v>
      </c>
      <c r="B75" s="3" t="s">
        <v>2849</v>
      </c>
      <c r="C75" s="3" t="s">
        <v>6959</v>
      </c>
      <c r="D75" s="6">
        <v>500</v>
      </c>
      <c r="E75" s="8">
        <v>5</v>
      </c>
      <c r="F75" t="s">
        <v>8218</v>
      </c>
      <c r="G75" t="s">
        <v>8224</v>
      </c>
      <c r="H75" t="s">
        <v>8246</v>
      </c>
      <c r="I75">
        <v>1461406600</v>
      </c>
      <c r="J75">
        <v>1458814600</v>
      </c>
      <c r="K75" t="b">
        <v>0</v>
      </c>
      <c r="L75">
        <v>1</v>
      </c>
      <c r="M75" t="b">
        <v>0</v>
      </c>
      <c r="N75" t="s">
        <v>8269</v>
      </c>
      <c r="O75" s="17">
        <v>1</v>
      </c>
      <c r="P75">
        <v>5</v>
      </c>
      <c r="Q75" s="12" t="s">
        <v>8315</v>
      </c>
      <c r="R75" t="s">
        <v>8316</v>
      </c>
      <c r="S75" s="15">
        <v>42453.428240740745</v>
      </c>
      <c r="T75" s="15">
        <v>42483.428240740745</v>
      </c>
    </row>
    <row r="76" spans="1:20" ht="208" x14ac:dyDescent="0.2">
      <c r="A76">
        <v>3858</v>
      </c>
      <c r="B76" s="3" t="s">
        <v>3855</v>
      </c>
      <c r="C76" s="3" t="s">
        <v>7967</v>
      </c>
      <c r="D76" s="6">
        <v>500</v>
      </c>
      <c r="E76" s="8">
        <v>10</v>
      </c>
      <c r="F76" t="s">
        <v>8218</v>
      </c>
      <c r="G76" t="s">
        <v>8224</v>
      </c>
      <c r="H76" t="s">
        <v>8246</v>
      </c>
      <c r="I76">
        <v>1432328400</v>
      </c>
      <c r="J76">
        <v>1430734844</v>
      </c>
      <c r="K76" t="b">
        <v>0</v>
      </c>
      <c r="L76">
        <v>1</v>
      </c>
      <c r="M76" t="b">
        <v>0</v>
      </c>
      <c r="N76" t="s">
        <v>8269</v>
      </c>
      <c r="O76" s="17">
        <v>2</v>
      </c>
      <c r="P76">
        <v>10</v>
      </c>
      <c r="Q76" s="12" t="s">
        <v>8315</v>
      </c>
      <c r="R76" t="s">
        <v>8316</v>
      </c>
      <c r="S76" s="15">
        <v>42128.431064814817</v>
      </c>
      <c r="T76" s="15">
        <v>42146.875</v>
      </c>
    </row>
    <row r="77" spans="1:20" ht="208" x14ac:dyDescent="0.2">
      <c r="A77">
        <v>2895</v>
      </c>
      <c r="B77" s="3" t="s">
        <v>2895</v>
      </c>
      <c r="C77" s="3" t="s">
        <v>7005</v>
      </c>
      <c r="D77" s="6">
        <v>500</v>
      </c>
      <c r="E77" s="8">
        <v>23</v>
      </c>
      <c r="F77" t="s">
        <v>8218</v>
      </c>
      <c r="G77" t="s">
        <v>8223</v>
      </c>
      <c r="H77" t="s">
        <v>8245</v>
      </c>
      <c r="I77">
        <v>1403470800</v>
      </c>
      <c r="J77">
        <v>1403356792</v>
      </c>
      <c r="K77" t="b">
        <v>0</v>
      </c>
      <c r="L77">
        <v>4</v>
      </c>
      <c r="M77" t="b">
        <v>0</v>
      </c>
      <c r="N77" t="s">
        <v>8269</v>
      </c>
      <c r="O77" s="17">
        <v>5</v>
      </c>
      <c r="P77">
        <v>5.75</v>
      </c>
      <c r="Q77" s="12" t="s">
        <v>8315</v>
      </c>
      <c r="R77" t="s">
        <v>8316</v>
      </c>
      <c r="S77" s="15">
        <v>41811.555462962962</v>
      </c>
      <c r="T77" s="15">
        <v>41812.875</v>
      </c>
    </row>
    <row r="78" spans="1:20" ht="192" x14ac:dyDescent="0.2">
      <c r="A78">
        <v>4016</v>
      </c>
      <c r="B78" s="3" t="s">
        <v>4012</v>
      </c>
      <c r="C78" s="3" t="s">
        <v>8121</v>
      </c>
      <c r="D78" s="6">
        <v>500</v>
      </c>
      <c r="E78" s="8">
        <v>70</v>
      </c>
      <c r="F78" t="s">
        <v>8218</v>
      </c>
      <c r="G78" t="s">
        <v>8224</v>
      </c>
      <c r="H78" t="s">
        <v>8246</v>
      </c>
      <c r="I78">
        <v>1410987400</v>
      </c>
      <c r="J78">
        <v>1408395400</v>
      </c>
      <c r="K78" t="b">
        <v>0</v>
      </c>
      <c r="L78">
        <v>7</v>
      </c>
      <c r="M78" t="b">
        <v>0</v>
      </c>
      <c r="N78" t="s">
        <v>8269</v>
      </c>
      <c r="O78" s="17">
        <v>14</v>
      </c>
      <c r="P78">
        <v>10</v>
      </c>
      <c r="Q78" s="12" t="s">
        <v>8315</v>
      </c>
      <c r="R78" t="s">
        <v>8316</v>
      </c>
      <c r="S78" s="15">
        <v>41869.872685185182</v>
      </c>
      <c r="T78" s="15">
        <v>41899.872685185182</v>
      </c>
    </row>
    <row r="79" spans="1:20" ht="112" x14ac:dyDescent="0.2">
      <c r="A79">
        <v>3991</v>
      </c>
      <c r="B79" s="3" t="s">
        <v>3987</v>
      </c>
      <c r="C79" s="3" t="s">
        <v>8097</v>
      </c>
      <c r="D79" s="6">
        <v>500</v>
      </c>
      <c r="E79" s="8">
        <v>100</v>
      </c>
      <c r="F79" t="s">
        <v>8218</v>
      </c>
      <c r="G79" t="s">
        <v>8223</v>
      </c>
      <c r="H79" t="s">
        <v>8245</v>
      </c>
      <c r="I79">
        <v>1433086082</v>
      </c>
      <c r="J79">
        <v>1430494082</v>
      </c>
      <c r="K79" t="b">
        <v>0</v>
      </c>
      <c r="L79">
        <v>1</v>
      </c>
      <c r="M79" t="b">
        <v>0</v>
      </c>
      <c r="N79" t="s">
        <v>8269</v>
      </c>
      <c r="O79" s="17">
        <v>20</v>
      </c>
      <c r="P79">
        <v>100</v>
      </c>
      <c r="Q79" s="12" t="s">
        <v>8315</v>
      </c>
      <c r="R79" t="s">
        <v>8316</v>
      </c>
      <c r="S79" s="15">
        <v>42125.644467592589</v>
      </c>
      <c r="T79" s="15">
        <v>42155.644467592589</v>
      </c>
    </row>
    <row r="80" spans="1:20" ht="192" x14ac:dyDescent="0.2">
      <c r="A80">
        <v>4053</v>
      </c>
      <c r="B80" s="3" t="s">
        <v>4049</v>
      </c>
      <c r="C80" s="3" t="s">
        <v>8157</v>
      </c>
      <c r="D80" s="6">
        <v>500</v>
      </c>
      <c r="E80" s="8">
        <v>110</v>
      </c>
      <c r="F80" t="s">
        <v>8218</v>
      </c>
      <c r="G80" t="s">
        <v>8224</v>
      </c>
      <c r="H80" t="s">
        <v>8246</v>
      </c>
      <c r="I80">
        <v>1416081600</v>
      </c>
      <c r="J80">
        <v>1413477228</v>
      </c>
      <c r="K80" t="b">
        <v>0</v>
      </c>
      <c r="L80">
        <v>2</v>
      </c>
      <c r="M80" t="b">
        <v>0</v>
      </c>
      <c r="N80" t="s">
        <v>8269</v>
      </c>
      <c r="O80" s="17">
        <v>22</v>
      </c>
      <c r="P80">
        <v>55</v>
      </c>
      <c r="Q80" s="12" t="s">
        <v>8315</v>
      </c>
      <c r="R80" t="s">
        <v>8316</v>
      </c>
      <c r="S80" s="15">
        <v>41928.690138888887</v>
      </c>
      <c r="T80" s="15">
        <v>41958.833333333328</v>
      </c>
    </row>
    <row r="81" spans="1:20" ht="176" x14ac:dyDescent="0.2">
      <c r="A81">
        <v>4102</v>
      </c>
      <c r="B81" s="3" t="s">
        <v>4098</v>
      </c>
      <c r="C81" s="3" t="s">
        <v>8205</v>
      </c>
      <c r="D81" s="6">
        <v>500</v>
      </c>
      <c r="E81" s="8">
        <v>137</v>
      </c>
      <c r="F81" t="s">
        <v>8218</v>
      </c>
      <c r="G81" t="s">
        <v>8223</v>
      </c>
      <c r="H81" t="s">
        <v>8245</v>
      </c>
      <c r="I81">
        <v>1463343673</v>
      </c>
      <c r="J81">
        <v>1460751673</v>
      </c>
      <c r="K81" t="b">
        <v>0</v>
      </c>
      <c r="L81">
        <v>6</v>
      </c>
      <c r="M81" t="b">
        <v>0</v>
      </c>
      <c r="N81" t="s">
        <v>8269</v>
      </c>
      <c r="O81" s="17">
        <v>27</v>
      </c>
      <c r="P81">
        <v>22.83</v>
      </c>
      <c r="Q81" s="12" t="s">
        <v>8315</v>
      </c>
      <c r="R81" t="s">
        <v>8316</v>
      </c>
      <c r="S81" s="15">
        <v>42475.848067129627</v>
      </c>
      <c r="T81" s="15">
        <v>42505.848067129627</v>
      </c>
    </row>
    <row r="82" spans="1:20" ht="224" x14ac:dyDescent="0.2">
      <c r="A82">
        <v>3141</v>
      </c>
      <c r="B82" s="3" t="s">
        <v>3141</v>
      </c>
      <c r="C82" s="3" t="s">
        <v>7251</v>
      </c>
      <c r="D82" s="6">
        <v>500</v>
      </c>
      <c r="E82" s="8">
        <v>258</v>
      </c>
      <c r="F82" t="s">
        <v>8218</v>
      </c>
      <c r="G82" t="s">
        <v>8232</v>
      </c>
      <c r="H82" t="s">
        <v>8248</v>
      </c>
      <c r="I82">
        <v>1492372800</v>
      </c>
      <c r="J82">
        <v>1488823488</v>
      </c>
      <c r="K82" t="b">
        <v>0</v>
      </c>
      <c r="L82">
        <v>8</v>
      </c>
      <c r="M82" t="b">
        <v>0</v>
      </c>
      <c r="N82" t="s">
        <v>8269</v>
      </c>
      <c r="O82" s="17">
        <v>52</v>
      </c>
      <c r="P82">
        <v>32.25</v>
      </c>
      <c r="Q82" s="12" t="s">
        <v>8315</v>
      </c>
      <c r="R82" t="s">
        <v>8316</v>
      </c>
      <c r="S82" s="15">
        <v>42800.753333333334</v>
      </c>
      <c r="T82" s="15">
        <v>42841.833333333328</v>
      </c>
    </row>
    <row r="83" spans="1:20" ht="144" x14ac:dyDescent="0.2">
      <c r="A83">
        <v>4039</v>
      </c>
      <c r="B83" s="3" t="s">
        <v>4035</v>
      </c>
      <c r="C83" s="3" t="s">
        <v>8143</v>
      </c>
      <c r="D83" s="6">
        <v>500</v>
      </c>
      <c r="E83" s="8">
        <v>300</v>
      </c>
      <c r="F83" t="s">
        <v>8218</v>
      </c>
      <c r="G83" t="s">
        <v>8223</v>
      </c>
      <c r="H83" t="s">
        <v>8245</v>
      </c>
      <c r="I83">
        <v>1448949540</v>
      </c>
      <c r="J83">
        <v>1446048367</v>
      </c>
      <c r="K83" t="b">
        <v>0</v>
      </c>
      <c r="L83">
        <v>5</v>
      </c>
      <c r="M83" t="b">
        <v>0</v>
      </c>
      <c r="N83" t="s">
        <v>8269</v>
      </c>
      <c r="O83" s="17">
        <v>60</v>
      </c>
      <c r="P83">
        <v>60</v>
      </c>
      <c r="Q83" s="12" t="s">
        <v>8315</v>
      </c>
      <c r="R83" t="s">
        <v>8316</v>
      </c>
      <c r="S83" s="15">
        <v>42305.670914351853</v>
      </c>
      <c r="T83" s="15">
        <v>42339.249305555553</v>
      </c>
    </row>
    <row r="84" spans="1:20" ht="208" x14ac:dyDescent="0.2">
      <c r="A84">
        <v>3392</v>
      </c>
      <c r="B84" s="3" t="s">
        <v>3391</v>
      </c>
      <c r="C84" s="3" t="s">
        <v>7502</v>
      </c>
      <c r="D84" s="6">
        <v>500</v>
      </c>
      <c r="E84" s="8">
        <v>500</v>
      </c>
      <c r="F84" t="s">
        <v>8218</v>
      </c>
      <c r="G84" t="s">
        <v>8224</v>
      </c>
      <c r="H84" t="s">
        <v>8246</v>
      </c>
      <c r="I84">
        <v>1462565855</v>
      </c>
      <c r="J84">
        <v>1458245855</v>
      </c>
      <c r="K84" t="b">
        <v>0</v>
      </c>
      <c r="L84">
        <v>12</v>
      </c>
      <c r="M84" t="b">
        <v>1</v>
      </c>
      <c r="N84" t="s">
        <v>8269</v>
      </c>
      <c r="O84" s="17">
        <v>100</v>
      </c>
      <c r="P84">
        <v>41.67</v>
      </c>
      <c r="Q84" s="12" t="s">
        <v>8315</v>
      </c>
      <c r="R84" t="s">
        <v>8316</v>
      </c>
      <c r="S84" s="15">
        <v>42446.845543981486</v>
      </c>
      <c r="T84" s="15">
        <v>42496.845543981486</v>
      </c>
    </row>
    <row r="85" spans="1:20" ht="144" x14ac:dyDescent="0.2">
      <c r="A85">
        <v>3572</v>
      </c>
      <c r="B85" s="3" t="s">
        <v>3571</v>
      </c>
      <c r="C85" s="3" t="s">
        <v>7682</v>
      </c>
      <c r="D85" s="6">
        <v>500</v>
      </c>
      <c r="E85" s="8">
        <v>500</v>
      </c>
      <c r="F85" t="s">
        <v>8218</v>
      </c>
      <c r="G85" t="s">
        <v>8224</v>
      </c>
      <c r="H85" t="s">
        <v>8246</v>
      </c>
      <c r="I85">
        <v>1434894082</v>
      </c>
      <c r="J85">
        <v>1432302082</v>
      </c>
      <c r="K85" t="b">
        <v>0</v>
      </c>
      <c r="L85">
        <v>9</v>
      </c>
      <c r="M85" t="b">
        <v>1</v>
      </c>
      <c r="N85" t="s">
        <v>8269</v>
      </c>
      <c r="O85" s="17">
        <v>100</v>
      </c>
      <c r="P85">
        <v>55.56</v>
      </c>
      <c r="Q85" s="12" t="s">
        <v>8315</v>
      </c>
      <c r="R85" t="s">
        <v>8316</v>
      </c>
      <c r="S85" s="15">
        <v>42146.570393518516</v>
      </c>
      <c r="T85" s="15">
        <v>42176.570393518516</v>
      </c>
    </row>
    <row r="86" spans="1:20" ht="224" x14ac:dyDescent="0.2">
      <c r="A86">
        <v>3579</v>
      </c>
      <c r="B86" s="3" t="s">
        <v>3578</v>
      </c>
      <c r="C86" s="3" t="s">
        <v>7689</v>
      </c>
      <c r="D86" s="6">
        <v>500</v>
      </c>
      <c r="E86" s="8">
        <v>500</v>
      </c>
      <c r="F86" t="s">
        <v>8218</v>
      </c>
      <c r="G86" t="s">
        <v>8224</v>
      </c>
      <c r="H86" t="s">
        <v>8246</v>
      </c>
      <c r="I86">
        <v>1459444656</v>
      </c>
      <c r="J86">
        <v>1456856256</v>
      </c>
      <c r="K86" t="b">
        <v>0</v>
      </c>
      <c r="L86">
        <v>14</v>
      </c>
      <c r="M86" t="b">
        <v>1</v>
      </c>
      <c r="N86" t="s">
        <v>8269</v>
      </c>
      <c r="O86" s="17">
        <v>100</v>
      </c>
      <c r="P86">
        <v>35.71</v>
      </c>
      <c r="Q86" s="12" t="s">
        <v>8315</v>
      </c>
      <c r="R86" t="s">
        <v>8316</v>
      </c>
      <c r="S86" s="15">
        <v>42430.762222222227</v>
      </c>
      <c r="T86" s="15">
        <v>42460.720555555556</v>
      </c>
    </row>
    <row r="87" spans="1:20" ht="208" x14ac:dyDescent="0.2">
      <c r="A87">
        <v>3650</v>
      </c>
      <c r="B87" s="3" t="s">
        <v>3648</v>
      </c>
      <c r="C87" s="3" t="s">
        <v>7760</v>
      </c>
      <c r="D87" s="6">
        <v>500</v>
      </c>
      <c r="E87" s="8">
        <v>500</v>
      </c>
      <c r="F87" t="s">
        <v>8218</v>
      </c>
      <c r="G87" t="s">
        <v>8224</v>
      </c>
      <c r="H87" t="s">
        <v>8246</v>
      </c>
      <c r="I87">
        <v>1454412584</v>
      </c>
      <c r="J87">
        <v>1452598184</v>
      </c>
      <c r="K87" t="b">
        <v>0</v>
      </c>
      <c r="L87">
        <v>17</v>
      </c>
      <c r="M87" t="b">
        <v>1</v>
      </c>
      <c r="N87" t="s">
        <v>8269</v>
      </c>
      <c r="O87" s="17">
        <v>100</v>
      </c>
      <c r="P87">
        <v>29.41</v>
      </c>
      <c r="Q87" s="12" t="s">
        <v>8315</v>
      </c>
      <c r="R87" t="s">
        <v>8316</v>
      </c>
      <c r="S87" s="15">
        <v>42381.478981481487</v>
      </c>
      <c r="T87" s="15">
        <v>42402.478981481487</v>
      </c>
    </row>
    <row r="88" spans="1:20" ht="192" x14ac:dyDescent="0.2">
      <c r="A88">
        <v>3829</v>
      </c>
      <c r="B88" s="3" t="s">
        <v>3826</v>
      </c>
      <c r="C88" s="3" t="s">
        <v>7938</v>
      </c>
      <c r="D88" s="6">
        <v>500</v>
      </c>
      <c r="E88" s="8">
        <v>501</v>
      </c>
      <c r="F88" t="s">
        <v>8218</v>
      </c>
      <c r="G88" t="s">
        <v>8223</v>
      </c>
      <c r="H88" t="s">
        <v>8245</v>
      </c>
      <c r="I88">
        <v>1472676371</v>
      </c>
      <c r="J88">
        <v>1470948371</v>
      </c>
      <c r="K88" t="b">
        <v>0</v>
      </c>
      <c r="L88">
        <v>8</v>
      </c>
      <c r="M88" t="b">
        <v>1</v>
      </c>
      <c r="N88" t="s">
        <v>8269</v>
      </c>
      <c r="O88" s="17">
        <v>100</v>
      </c>
      <c r="P88">
        <v>62.63</v>
      </c>
      <c r="Q88" s="12" t="s">
        <v>8315</v>
      </c>
      <c r="R88" t="s">
        <v>8316</v>
      </c>
      <c r="S88" s="15">
        <v>42593.865405092598</v>
      </c>
      <c r="T88" s="15">
        <v>42613.865405092598</v>
      </c>
    </row>
    <row r="89" spans="1:20" ht="192" x14ac:dyDescent="0.2">
      <c r="A89">
        <v>539</v>
      </c>
      <c r="B89" s="3" t="s">
        <v>540</v>
      </c>
      <c r="C89" s="3" t="s">
        <v>4649</v>
      </c>
      <c r="D89" s="6">
        <v>500</v>
      </c>
      <c r="E89" s="8">
        <v>503.22</v>
      </c>
      <c r="F89" t="s">
        <v>8218</v>
      </c>
      <c r="G89" t="s">
        <v>8224</v>
      </c>
      <c r="H89" t="s">
        <v>8246</v>
      </c>
      <c r="I89">
        <v>1467681107</v>
      </c>
      <c r="J89">
        <v>1465866707</v>
      </c>
      <c r="K89" t="b">
        <v>0</v>
      </c>
      <c r="L89">
        <v>20</v>
      </c>
      <c r="M89" t="b">
        <v>1</v>
      </c>
      <c r="N89" t="s">
        <v>8269</v>
      </c>
      <c r="O89" s="17">
        <v>101</v>
      </c>
      <c r="P89">
        <v>25.16</v>
      </c>
      <c r="Q89" s="12" t="s">
        <v>8315</v>
      </c>
      <c r="R89" t="s">
        <v>8316</v>
      </c>
      <c r="S89" s="15">
        <v>42535.049849537041</v>
      </c>
      <c r="T89" s="15">
        <v>42556.049849537041</v>
      </c>
    </row>
    <row r="90" spans="1:20" ht="160" x14ac:dyDescent="0.2">
      <c r="A90">
        <v>3651</v>
      </c>
      <c r="B90" s="3" t="s">
        <v>3649</v>
      </c>
      <c r="C90" s="3" t="s">
        <v>7761</v>
      </c>
      <c r="D90" s="6">
        <v>500</v>
      </c>
      <c r="E90" s="8">
        <v>520</v>
      </c>
      <c r="F90" t="s">
        <v>8218</v>
      </c>
      <c r="G90" t="s">
        <v>8223</v>
      </c>
      <c r="H90" t="s">
        <v>8245</v>
      </c>
      <c r="I90">
        <v>1407686340</v>
      </c>
      <c r="J90">
        <v>1404833442</v>
      </c>
      <c r="K90" t="b">
        <v>0</v>
      </c>
      <c r="L90">
        <v>9</v>
      </c>
      <c r="M90" t="b">
        <v>1</v>
      </c>
      <c r="N90" t="s">
        <v>8269</v>
      </c>
      <c r="O90" s="17">
        <v>104</v>
      </c>
      <c r="P90">
        <v>57.78</v>
      </c>
      <c r="Q90" s="12" t="s">
        <v>8315</v>
      </c>
      <c r="R90" t="s">
        <v>8316</v>
      </c>
      <c r="S90" s="15">
        <v>41828.646319444444</v>
      </c>
      <c r="T90" s="15">
        <v>41861.665972222225</v>
      </c>
    </row>
    <row r="91" spans="1:20" ht="224" x14ac:dyDescent="0.2">
      <c r="A91">
        <v>3563</v>
      </c>
      <c r="B91" s="3" t="s">
        <v>3562</v>
      </c>
      <c r="C91" s="3" t="s">
        <v>7673</v>
      </c>
      <c r="D91" s="6">
        <v>500</v>
      </c>
      <c r="E91" s="8">
        <v>527.45000000000005</v>
      </c>
      <c r="F91" t="s">
        <v>8218</v>
      </c>
      <c r="G91" t="s">
        <v>8224</v>
      </c>
      <c r="H91" t="s">
        <v>8246</v>
      </c>
      <c r="I91">
        <v>1470078000</v>
      </c>
      <c r="J91">
        <v>1467648456</v>
      </c>
      <c r="K91" t="b">
        <v>0</v>
      </c>
      <c r="L91">
        <v>25</v>
      </c>
      <c r="M91" t="b">
        <v>1</v>
      </c>
      <c r="N91" t="s">
        <v>8269</v>
      </c>
      <c r="O91" s="17">
        <v>105</v>
      </c>
      <c r="P91">
        <v>21.1</v>
      </c>
      <c r="Q91" s="12" t="s">
        <v>8315</v>
      </c>
      <c r="R91" t="s">
        <v>8316</v>
      </c>
      <c r="S91" s="15">
        <v>42555.671944444446</v>
      </c>
      <c r="T91" s="15">
        <v>42583.791666666672</v>
      </c>
    </row>
    <row r="92" spans="1:20" ht="192" x14ac:dyDescent="0.2">
      <c r="A92">
        <v>3525</v>
      </c>
      <c r="B92" s="3" t="s">
        <v>3524</v>
      </c>
      <c r="C92" s="3" t="s">
        <v>7635</v>
      </c>
      <c r="D92" s="6">
        <v>500</v>
      </c>
      <c r="E92" s="8">
        <v>530</v>
      </c>
      <c r="F92" t="s">
        <v>8218</v>
      </c>
      <c r="G92" t="s">
        <v>8223</v>
      </c>
      <c r="H92" t="s">
        <v>8245</v>
      </c>
      <c r="I92">
        <v>1439136000</v>
      </c>
      <c r="J92">
        <v>1438188106</v>
      </c>
      <c r="K92" t="b">
        <v>0</v>
      </c>
      <c r="L92">
        <v>7</v>
      </c>
      <c r="M92" t="b">
        <v>1</v>
      </c>
      <c r="N92" t="s">
        <v>8269</v>
      </c>
      <c r="O92" s="17">
        <v>106</v>
      </c>
      <c r="P92">
        <v>75.709999999999994</v>
      </c>
      <c r="Q92" s="12" t="s">
        <v>8315</v>
      </c>
      <c r="R92" t="s">
        <v>8316</v>
      </c>
      <c r="S92" s="15">
        <v>42214.6956712963</v>
      </c>
      <c r="T92" s="15">
        <v>42225.666666666672</v>
      </c>
    </row>
    <row r="93" spans="1:20" ht="224" x14ac:dyDescent="0.2">
      <c r="A93">
        <v>3831</v>
      </c>
      <c r="B93" s="3" t="s">
        <v>3828</v>
      </c>
      <c r="C93" s="3" t="s">
        <v>7940</v>
      </c>
      <c r="D93" s="6">
        <v>500</v>
      </c>
      <c r="E93" s="8">
        <v>530.11</v>
      </c>
      <c r="F93" t="s">
        <v>8218</v>
      </c>
      <c r="G93" t="s">
        <v>8223</v>
      </c>
      <c r="H93" t="s">
        <v>8245</v>
      </c>
      <c r="I93">
        <v>1415222545</v>
      </c>
      <c r="J93">
        <v>1413404545</v>
      </c>
      <c r="K93" t="b">
        <v>0</v>
      </c>
      <c r="L93">
        <v>9</v>
      </c>
      <c r="M93" t="b">
        <v>1</v>
      </c>
      <c r="N93" t="s">
        <v>8269</v>
      </c>
      <c r="O93" s="17">
        <v>106</v>
      </c>
      <c r="P93">
        <v>58.9</v>
      </c>
      <c r="Q93" s="12" t="s">
        <v>8315</v>
      </c>
      <c r="R93" t="s">
        <v>8316</v>
      </c>
      <c r="S93" s="15">
        <v>41927.848900462966</v>
      </c>
      <c r="T93" s="15">
        <v>41948.890567129631</v>
      </c>
    </row>
    <row r="94" spans="1:20" ht="192" x14ac:dyDescent="0.2">
      <c r="A94">
        <v>3321</v>
      </c>
      <c r="B94" s="3" t="s">
        <v>3321</v>
      </c>
      <c r="C94" s="3" t="s">
        <v>7431</v>
      </c>
      <c r="D94" s="6">
        <v>500</v>
      </c>
      <c r="E94" s="8">
        <v>537</v>
      </c>
      <c r="F94" t="s">
        <v>8218</v>
      </c>
      <c r="G94" t="s">
        <v>8223</v>
      </c>
      <c r="H94" t="s">
        <v>8245</v>
      </c>
      <c r="I94">
        <v>1413431940</v>
      </c>
      <c r="J94">
        <v>1412216665</v>
      </c>
      <c r="K94" t="b">
        <v>0</v>
      </c>
      <c r="L94">
        <v>15</v>
      </c>
      <c r="M94" t="b">
        <v>1</v>
      </c>
      <c r="N94" t="s">
        <v>8269</v>
      </c>
      <c r="O94" s="17">
        <v>107</v>
      </c>
      <c r="P94">
        <v>35.799999999999997</v>
      </c>
      <c r="Q94" s="12" t="s">
        <v>8315</v>
      </c>
      <c r="R94" t="s">
        <v>8316</v>
      </c>
      <c r="S94" s="15">
        <v>41914.100289351853</v>
      </c>
      <c r="T94" s="15">
        <v>41928.165972222225</v>
      </c>
    </row>
    <row r="95" spans="1:20" ht="176" x14ac:dyDescent="0.2">
      <c r="A95">
        <v>3133</v>
      </c>
      <c r="B95" s="3" t="s">
        <v>3133</v>
      </c>
      <c r="C95" s="3" t="s">
        <v>7243</v>
      </c>
      <c r="D95" s="6">
        <v>500</v>
      </c>
      <c r="E95" s="8">
        <v>540</v>
      </c>
      <c r="F95" t="s">
        <v>8218</v>
      </c>
      <c r="G95" t="s">
        <v>8224</v>
      </c>
      <c r="H95" t="s">
        <v>8246</v>
      </c>
      <c r="I95">
        <v>1490358834</v>
      </c>
      <c r="J95">
        <v>1487770434</v>
      </c>
      <c r="K95" t="b">
        <v>0</v>
      </c>
      <c r="L95">
        <v>16</v>
      </c>
      <c r="M95" t="b">
        <v>0</v>
      </c>
      <c r="N95" t="s">
        <v>8269</v>
      </c>
      <c r="O95" s="17">
        <v>108</v>
      </c>
      <c r="P95">
        <v>33.75</v>
      </c>
      <c r="Q95" s="12" t="s">
        <v>8315</v>
      </c>
      <c r="R95" t="s">
        <v>8316</v>
      </c>
      <c r="S95" s="15">
        <v>42788.565208333333</v>
      </c>
      <c r="T95" s="15">
        <v>42818.523541666669</v>
      </c>
    </row>
    <row r="96" spans="1:20" ht="192" x14ac:dyDescent="0.2">
      <c r="A96">
        <v>3319</v>
      </c>
      <c r="B96" s="3" t="s">
        <v>3319</v>
      </c>
      <c r="C96" s="3" t="s">
        <v>7429</v>
      </c>
      <c r="D96" s="6">
        <v>500</v>
      </c>
      <c r="E96" s="8">
        <v>540</v>
      </c>
      <c r="F96" t="s">
        <v>8218</v>
      </c>
      <c r="G96" t="s">
        <v>8224</v>
      </c>
      <c r="H96" t="s">
        <v>8246</v>
      </c>
      <c r="I96">
        <v>1422712986</v>
      </c>
      <c r="J96">
        <v>1418824986</v>
      </c>
      <c r="K96" t="b">
        <v>0</v>
      </c>
      <c r="L96">
        <v>16</v>
      </c>
      <c r="M96" t="b">
        <v>1</v>
      </c>
      <c r="N96" t="s">
        <v>8269</v>
      </c>
      <c r="O96" s="17">
        <v>108</v>
      </c>
      <c r="P96">
        <v>33.75</v>
      </c>
      <c r="Q96" s="12" t="s">
        <v>8315</v>
      </c>
      <c r="R96" t="s">
        <v>8316</v>
      </c>
      <c r="S96" s="15">
        <v>41990.585486111115</v>
      </c>
      <c r="T96" s="15">
        <v>42035.585486111115</v>
      </c>
    </row>
    <row r="97" spans="1:20" ht="224" x14ac:dyDescent="0.2">
      <c r="A97">
        <v>3181</v>
      </c>
      <c r="B97" s="3" t="s">
        <v>3181</v>
      </c>
      <c r="C97" s="3" t="s">
        <v>7291</v>
      </c>
      <c r="D97" s="6">
        <v>500</v>
      </c>
      <c r="E97" s="8">
        <v>545</v>
      </c>
      <c r="F97" t="s">
        <v>8218</v>
      </c>
      <c r="G97" t="s">
        <v>8224</v>
      </c>
      <c r="H97" t="s">
        <v>8246</v>
      </c>
      <c r="I97">
        <v>1402848000</v>
      </c>
      <c r="J97">
        <v>1400570787</v>
      </c>
      <c r="K97" t="b">
        <v>1</v>
      </c>
      <c r="L97">
        <v>15</v>
      </c>
      <c r="M97" t="b">
        <v>1</v>
      </c>
      <c r="N97" t="s">
        <v>8269</v>
      </c>
      <c r="O97" s="17">
        <v>109</v>
      </c>
      <c r="P97">
        <v>36.33</v>
      </c>
      <c r="Q97" s="12" t="s">
        <v>8315</v>
      </c>
      <c r="R97" t="s">
        <v>8316</v>
      </c>
      <c r="S97" s="15">
        <v>41779.310034722221</v>
      </c>
      <c r="T97" s="15">
        <v>41805.666666666664</v>
      </c>
    </row>
    <row r="98" spans="1:20" ht="192" x14ac:dyDescent="0.2">
      <c r="A98">
        <v>3514</v>
      </c>
      <c r="B98" s="3" t="s">
        <v>3513</v>
      </c>
      <c r="C98" s="3" t="s">
        <v>7624</v>
      </c>
      <c r="D98" s="6">
        <v>500</v>
      </c>
      <c r="E98" s="8">
        <v>550</v>
      </c>
      <c r="F98" t="s">
        <v>8218</v>
      </c>
      <c r="G98" t="s">
        <v>8223</v>
      </c>
      <c r="H98" t="s">
        <v>8245</v>
      </c>
      <c r="I98">
        <v>1422853140</v>
      </c>
      <c r="J98">
        <v>1421439552</v>
      </c>
      <c r="K98" t="b">
        <v>0</v>
      </c>
      <c r="L98">
        <v>10</v>
      </c>
      <c r="M98" t="b">
        <v>1</v>
      </c>
      <c r="N98" t="s">
        <v>8269</v>
      </c>
      <c r="O98" s="17">
        <v>110</v>
      </c>
      <c r="P98">
        <v>55</v>
      </c>
      <c r="Q98" s="12" t="s">
        <v>8315</v>
      </c>
      <c r="R98" t="s">
        <v>8316</v>
      </c>
      <c r="S98" s="15">
        <v>42020.846666666665</v>
      </c>
      <c r="T98" s="15">
        <v>42037.207638888889</v>
      </c>
    </row>
    <row r="99" spans="1:20" ht="224" x14ac:dyDescent="0.2">
      <c r="A99">
        <v>3291</v>
      </c>
      <c r="B99" s="3" t="s">
        <v>3291</v>
      </c>
      <c r="C99" s="3" t="s">
        <v>7401</v>
      </c>
      <c r="D99" s="6">
        <v>500</v>
      </c>
      <c r="E99" s="8">
        <v>570</v>
      </c>
      <c r="F99" t="s">
        <v>8218</v>
      </c>
      <c r="G99" t="s">
        <v>8223</v>
      </c>
      <c r="H99" t="s">
        <v>8245</v>
      </c>
      <c r="I99">
        <v>1442462340</v>
      </c>
      <c r="J99">
        <v>1439743900</v>
      </c>
      <c r="K99" t="b">
        <v>0</v>
      </c>
      <c r="L99">
        <v>14</v>
      </c>
      <c r="M99" t="b">
        <v>1</v>
      </c>
      <c r="N99" t="s">
        <v>8269</v>
      </c>
      <c r="O99" s="17">
        <v>114</v>
      </c>
      <c r="P99">
        <v>40.71</v>
      </c>
      <c r="Q99" s="12" t="s">
        <v>8315</v>
      </c>
      <c r="R99" t="s">
        <v>8316</v>
      </c>
      <c r="S99" s="15">
        <v>42232.702546296292</v>
      </c>
      <c r="T99" s="15">
        <v>42264.165972222225</v>
      </c>
    </row>
    <row r="100" spans="1:20" ht="112" x14ac:dyDescent="0.2">
      <c r="A100">
        <v>3711</v>
      </c>
      <c r="B100" s="3" t="s">
        <v>3708</v>
      </c>
      <c r="C100" s="3" t="s">
        <v>7821</v>
      </c>
      <c r="D100" s="6">
        <v>500</v>
      </c>
      <c r="E100" s="8">
        <v>570</v>
      </c>
      <c r="F100" t="s">
        <v>8218</v>
      </c>
      <c r="G100" t="s">
        <v>8223</v>
      </c>
      <c r="H100" t="s">
        <v>8245</v>
      </c>
      <c r="I100">
        <v>1402848000</v>
      </c>
      <c r="J100">
        <v>1400606573</v>
      </c>
      <c r="K100" t="b">
        <v>0</v>
      </c>
      <c r="L100">
        <v>21</v>
      </c>
      <c r="M100" t="b">
        <v>1</v>
      </c>
      <c r="N100" t="s">
        <v>8269</v>
      </c>
      <c r="O100" s="17">
        <v>114</v>
      </c>
      <c r="P100">
        <v>27.14</v>
      </c>
      <c r="Q100" s="12" t="s">
        <v>8315</v>
      </c>
      <c r="R100" t="s">
        <v>8316</v>
      </c>
      <c r="S100" s="15">
        <v>41779.724224537036</v>
      </c>
      <c r="T100" s="15">
        <v>41805.666666666664</v>
      </c>
    </row>
    <row r="101" spans="1:20" ht="96" x14ac:dyDescent="0.2">
      <c r="A101">
        <v>3700</v>
      </c>
      <c r="B101" s="3" t="s">
        <v>3697</v>
      </c>
      <c r="C101" s="3" t="s">
        <v>7810</v>
      </c>
      <c r="D101" s="6">
        <v>500</v>
      </c>
      <c r="E101" s="8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 s="17">
        <v>121</v>
      </c>
      <c r="P101">
        <v>33.67</v>
      </c>
      <c r="Q101" s="12" t="s">
        <v>8315</v>
      </c>
      <c r="R101" t="s">
        <v>8316</v>
      </c>
      <c r="S101" s="15">
        <v>41882.585648148146</v>
      </c>
      <c r="T101" s="15">
        <v>41912.666666666664</v>
      </c>
    </row>
    <row r="102" spans="1:20" ht="208" x14ac:dyDescent="0.2">
      <c r="A102">
        <v>1294</v>
      </c>
      <c r="B102" s="3" t="s">
        <v>1295</v>
      </c>
      <c r="C102" s="3" t="s">
        <v>5404</v>
      </c>
      <c r="D102" s="6">
        <v>500</v>
      </c>
      <c r="E102" s="8">
        <v>610</v>
      </c>
      <c r="F102" t="s">
        <v>8218</v>
      </c>
      <c r="G102" t="s">
        <v>8224</v>
      </c>
      <c r="H102" t="s">
        <v>8246</v>
      </c>
      <c r="I102">
        <v>1445252400</v>
      </c>
      <c r="J102">
        <v>1443696797</v>
      </c>
      <c r="K102" t="b">
        <v>0</v>
      </c>
      <c r="L102">
        <v>22</v>
      </c>
      <c r="M102" t="b">
        <v>1</v>
      </c>
      <c r="N102" t="s">
        <v>8269</v>
      </c>
      <c r="O102" s="17">
        <v>122</v>
      </c>
      <c r="P102">
        <v>27.73</v>
      </c>
      <c r="Q102" s="12" t="s">
        <v>8315</v>
      </c>
      <c r="R102" t="s">
        <v>8316</v>
      </c>
      <c r="S102" s="15">
        <v>42278.453668981485</v>
      </c>
      <c r="T102" s="15">
        <v>42296.458333333328</v>
      </c>
    </row>
    <row r="103" spans="1:20" ht="240" x14ac:dyDescent="0.2">
      <c r="A103">
        <v>3404</v>
      </c>
      <c r="B103" s="3" t="s">
        <v>3403</v>
      </c>
      <c r="C103" s="3" t="s">
        <v>7514</v>
      </c>
      <c r="D103" s="6">
        <v>500</v>
      </c>
      <c r="E103" s="8">
        <v>610</v>
      </c>
      <c r="F103" t="s">
        <v>8218</v>
      </c>
      <c r="G103" t="s">
        <v>8223</v>
      </c>
      <c r="H103" t="s">
        <v>8245</v>
      </c>
      <c r="I103">
        <v>1434542702</v>
      </c>
      <c r="J103">
        <v>1432814702</v>
      </c>
      <c r="K103" t="b">
        <v>0</v>
      </c>
      <c r="L103">
        <v>3</v>
      </c>
      <c r="M103" t="b">
        <v>1</v>
      </c>
      <c r="N103" t="s">
        <v>8269</v>
      </c>
      <c r="O103" s="17">
        <v>122</v>
      </c>
      <c r="P103">
        <v>203.33</v>
      </c>
      <c r="Q103" s="12" t="s">
        <v>8315</v>
      </c>
      <c r="R103" t="s">
        <v>8316</v>
      </c>
      <c r="S103" s="15">
        <v>42152.503495370373</v>
      </c>
      <c r="T103" s="15">
        <v>42172.503495370373</v>
      </c>
    </row>
    <row r="104" spans="1:20" ht="144" x14ac:dyDescent="0.2">
      <c r="A104">
        <v>3409</v>
      </c>
      <c r="B104" s="3" t="s">
        <v>3408</v>
      </c>
      <c r="C104" s="3" t="s">
        <v>7519</v>
      </c>
      <c r="D104" s="6">
        <v>500</v>
      </c>
      <c r="E104" s="8">
        <v>618</v>
      </c>
      <c r="F104" t="s">
        <v>8218</v>
      </c>
      <c r="G104" t="s">
        <v>8224</v>
      </c>
      <c r="H104" t="s">
        <v>8246</v>
      </c>
      <c r="I104">
        <v>1469998680</v>
      </c>
      <c r="J104">
        <v>1466710358</v>
      </c>
      <c r="K104" t="b">
        <v>0</v>
      </c>
      <c r="L104">
        <v>21</v>
      </c>
      <c r="M104" t="b">
        <v>1</v>
      </c>
      <c r="N104" t="s">
        <v>8269</v>
      </c>
      <c r="O104" s="17">
        <v>124</v>
      </c>
      <c r="P104">
        <v>29.43</v>
      </c>
      <c r="Q104" s="12" t="s">
        <v>8315</v>
      </c>
      <c r="R104" t="s">
        <v>8316</v>
      </c>
      <c r="S104" s="15">
        <v>42544.814328703709</v>
      </c>
      <c r="T104" s="15">
        <v>42582.873611111107</v>
      </c>
    </row>
    <row r="105" spans="1:20" ht="208" x14ac:dyDescent="0.2">
      <c r="A105">
        <v>3459</v>
      </c>
      <c r="B105" s="3" t="s">
        <v>3458</v>
      </c>
      <c r="C105" s="3" t="s">
        <v>7569</v>
      </c>
      <c r="D105" s="6">
        <v>500</v>
      </c>
      <c r="E105" s="8">
        <v>631</v>
      </c>
      <c r="F105" t="s">
        <v>8218</v>
      </c>
      <c r="G105" t="s">
        <v>8224</v>
      </c>
      <c r="H105" t="s">
        <v>8246</v>
      </c>
      <c r="I105">
        <v>1463743860</v>
      </c>
      <c r="J105">
        <v>1461151860</v>
      </c>
      <c r="K105" t="b">
        <v>0</v>
      </c>
      <c r="L105">
        <v>36</v>
      </c>
      <c r="M105" t="b">
        <v>1</v>
      </c>
      <c r="N105" t="s">
        <v>8269</v>
      </c>
      <c r="O105" s="17">
        <v>126</v>
      </c>
      <c r="P105">
        <v>17.53</v>
      </c>
      <c r="Q105" s="12" t="s">
        <v>8315</v>
      </c>
      <c r="R105" t="s">
        <v>8316</v>
      </c>
      <c r="S105" s="15">
        <v>42480.479861111111</v>
      </c>
      <c r="T105" s="15">
        <v>42510.479861111111</v>
      </c>
    </row>
    <row r="106" spans="1:20" ht="208" x14ac:dyDescent="0.2">
      <c r="A106">
        <v>3533</v>
      </c>
      <c r="B106" s="3" t="s">
        <v>3532</v>
      </c>
      <c r="C106" s="3" t="s">
        <v>7643</v>
      </c>
      <c r="D106" s="6">
        <v>500</v>
      </c>
      <c r="E106" s="8">
        <v>631</v>
      </c>
      <c r="F106" t="s">
        <v>8218</v>
      </c>
      <c r="G106" t="s">
        <v>8223</v>
      </c>
      <c r="H106" t="s">
        <v>8245</v>
      </c>
      <c r="I106">
        <v>1447269367</v>
      </c>
      <c r="J106">
        <v>1444673767</v>
      </c>
      <c r="K106" t="b">
        <v>0</v>
      </c>
      <c r="L106">
        <v>8</v>
      </c>
      <c r="M106" t="b">
        <v>1</v>
      </c>
      <c r="N106" t="s">
        <v>8269</v>
      </c>
      <c r="O106" s="17">
        <v>126</v>
      </c>
      <c r="P106">
        <v>78.88</v>
      </c>
      <c r="Q106" s="12" t="s">
        <v>8315</v>
      </c>
      <c r="R106" t="s">
        <v>8316</v>
      </c>
      <c r="S106" s="15">
        <v>42289.761192129634</v>
      </c>
      <c r="T106" s="15">
        <v>42319.802858796291</v>
      </c>
    </row>
    <row r="107" spans="1:20" ht="192" x14ac:dyDescent="0.2">
      <c r="A107">
        <v>3587</v>
      </c>
      <c r="B107" s="3" t="s">
        <v>3586</v>
      </c>
      <c r="C107" s="3" t="s">
        <v>7697</v>
      </c>
      <c r="D107" s="6">
        <v>500</v>
      </c>
      <c r="E107" s="8">
        <v>633</v>
      </c>
      <c r="F107" t="s">
        <v>8218</v>
      </c>
      <c r="G107" t="s">
        <v>8224</v>
      </c>
      <c r="H107" t="s">
        <v>8246</v>
      </c>
      <c r="I107">
        <v>1467054000</v>
      </c>
      <c r="J107">
        <v>1463144254</v>
      </c>
      <c r="K107" t="b">
        <v>0</v>
      </c>
      <c r="L107">
        <v>28</v>
      </c>
      <c r="M107" t="b">
        <v>1</v>
      </c>
      <c r="N107" t="s">
        <v>8269</v>
      </c>
      <c r="O107" s="17">
        <v>127</v>
      </c>
      <c r="P107">
        <v>22.61</v>
      </c>
      <c r="Q107" s="12" t="s">
        <v>8315</v>
      </c>
      <c r="R107" t="s">
        <v>8316</v>
      </c>
      <c r="S107" s="15">
        <v>42503.539976851855</v>
      </c>
      <c r="T107" s="15">
        <v>42548.791666666672</v>
      </c>
    </row>
    <row r="108" spans="1:20" ht="208" x14ac:dyDescent="0.2">
      <c r="A108">
        <v>3136</v>
      </c>
      <c r="B108" s="3" t="s">
        <v>3136</v>
      </c>
      <c r="C108" s="3" t="s">
        <v>7246</v>
      </c>
      <c r="D108" s="6">
        <v>500</v>
      </c>
      <c r="E108" s="8">
        <v>639</v>
      </c>
      <c r="F108" t="s">
        <v>8218</v>
      </c>
      <c r="G108" t="s">
        <v>8224</v>
      </c>
      <c r="H108" t="s">
        <v>8246</v>
      </c>
      <c r="I108">
        <v>1491001140</v>
      </c>
      <c r="J108">
        <v>1487847954</v>
      </c>
      <c r="K108" t="b">
        <v>0</v>
      </c>
      <c r="L108">
        <v>22</v>
      </c>
      <c r="M108" t="b">
        <v>0</v>
      </c>
      <c r="N108" t="s">
        <v>8269</v>
      </c>
      <c r="O108" s="17">
        <v>128</v>
      </c>
      <c r="P108">
        <v>29.05</v>
      </c>
      <c r="Q108" s="12" t="s">
        <v>8315</v>
      </c>
      <c r="R108" t="s">
        <v>8316</v>
      </c>
      <c r="S108" s="15">
        <v>42789.462430555555</v>
      </c>
      <c r="T108" s="15">
        <v>42825.957638888889</v>
      </c>
    </row>
    <row r="109" spans="1:20" ht="208" x14ac:dyDescent="0.2">
      <c r="A109">
        <v>3345</v>
      </c>
      <c r="B109" s="3" t="s">
        <v>3345</v>
      </c>
      <c r="C109" s="3" t="s">
        <v>7455</v>
      </c>
      <c r="D109" s="6">
        <v>500</v>
      </c>
      <c r="E109" s="8">
        <v>650</v>
      </c>
      <c r="F109" t="s">
        <v>8218</v>
      </c>
      <c r="G109" t="s">
        <v>8223</v>
      </c>
      <c r="H109" t="s">
        <v>8245</v>
      </c>
      <c r="I109">
        <v>1429317420</v>
      </c>
      <c r="J109">
        <v>1424226768</v>
      </c>
      <c r="K109" t="b">
        <v>0</v>
      </c>
      <c r="L109">
        <v>13</v>
      </c>
      <c r="M109" t="b">
        <v>1</v>
      </c>
      <c r="N109" t="s">
        <v>8269</v>
      </c>
      <c r="O109" s="17">
        <v>130</v>
      </c>
      <c r="P109">
        <v>50</v>
      </c>
      <c r="Q109" s="12" t="s">
        <v>8315</v>
      </c>
      <c r="R109" t="s">
        <v>8316</v>
      </c>
      <c r="S109" s="15">
        <v>42053.106111111112</v>
      </c>
      <c r="T109" s="15">
        <v>42112.025694444441</v>
      </c>
    </row>
    <row r="110" spans="1:20" ht="208" x14ac:dyDescent="0.2">
      <c r="A110">
        <v>3413</v>
      </c>
      <c r="B110" s="3" t="s">
        <v>3412</v>
      </c>
      <c r="C110" s="3" t="s">
        <v>7523</v>
      </c>
      <c r="D110" s="6">
        <v>500</v>
      </c>
      <c r="E110" s="8">
        <v>650</v>
      </c>
      <c r="F110" t="s">
        <v>8218</v>
      </c>
      <c r="G110" t="s">
        <v>8223</v>
      </c>
      <c r="H110" t="s">
        <v>8245</v>
      </c>
      <c r="I110">
        <v>1425099540</v>
      </c>
      <c r="J110">
        <v>1424280938</v>
      </c>
      <c r="K110" t="b">
        <v>0</v>
      </c>
      <c r="L110">
        <v>14</v>
      </c>
      <c r="M110" t="b">
        <v>1</v>
      </c>
      <c r="N110" t="s">
        <v>8269</v>
      </c>
      <c r="O110" s="17">
        <v>130</v>
      </c>
      <c r="P110">
        <v>46.43</v>
      </c>
      <c r="Q110" s="12" t="s">
        <v>8315</v>
      </c>
      <c r="R110" t="s">
        <v>8316</v>
      </c>
      <c r="S110" s="15">
        <v>42053.733078703706</v>
      </c>
      <c r="T110" s="15">
        <v>42063.207638888889</v>
      </c>
    </row>
    <row r="111" spans="1:20" ht="224" x14ac:dyDescent="0.2">
      <c r="A111">
        <v>3529</v>
      </c>
      <c r="B111" s="3" t="s">
        <v>3528</v>
      </c>
      <c r="C111" s="3" t="s">
        <v>7639</v>
      </c>
      <c r="D111" s="6">
        <v>500</v>
      </c>
      <c r="E111" s="8">
        <v>660</v>
      </c>
      <c r="F111" t="s">
        <v>8218</v>
      </c>
      <c r="G111" t="s">
        <v>8223</v>
      </c>
      <c r="H111" t="s">
        <v>8245</v>
      </c>
      <c r="I111">
        <v>1436749200</v>
      </c>
      <c r="J111">
        <v>1434997018</v>
      </c>
      <c r="K111" t="b">
        <v>0</v>
      </c>
      <c r="L111">
        <v>18</v>
      </c>
      <c r="M111" t="b">
        <v>1</v>
      </c>
      <c r="N111" t="s">
        <v>8269</v>
      </c>
      <c r="O111" s="17">
        <v>132</v>
      </c>
      <c r="P111">
        <v>36.67</v>
      </c>
      <c r="Q111" s="12" t="s">
        <v>8315</v>
      </c>
      <c r="R111" t="s">
        <v>8316</v>
      </c>
      <c r="S111" s="15">
        <v>42177.761782407411</v>
      </c>
      <c r="T111" s="15">
        <v>42198.041666666672</v>
      </c>
    </row>
    <row r="112" spans="1:20" ht="160" x14ac:dyDescent="0.2">
      <c r="A112">
        <v>2801</v>
      </c>
      <c r="B112" s="3" t="s">
        <v>2801</v>
      </c>
      <c r="C112" s="3" t="s">
        <v>6911</v>
      </c>
      <c r="D112" s="6">
        <v>500</v>
      </c>
      <c r="E112" s="8">
        <v>666</v>
      </c>
      <c r="F112" t="s">
        <v>8218</v>
      </c>
      <c r="G112" t="s">
        <v>8225</v>
      </c>
      <c r="H112" t="s">
        <v>8247</v>
      </c>
      <c r="I112">
        <v>1412938800</v>
      </c>
      <c r="J112">
        <v>1411019409</v>
      </c>
      <c r="K112" t="b">
        <v>0</v>
      </c>
      <c r="L112">
        <v>13</v>
      </c>
      <c r="M112" t="b">
        <v>1</v>
      </c>
      <c r="N112" t="s">
        <v>8269</v>
      </c>
      <c r="O112" s="17">
        <v>133</v>
      </c>
      <c r="P112">
        <v>51.23</v>
      </c>
      <c r="Q112" s="12" t="s">
        <v>8315</v>
      </c>
      <c r="R112" t="s">
        <v>8316</v>
      </c>
      <c r="S112" s="15">
        <v>41900.243159722224</v>
      </c>
      <c r="T112" s="15">
        <v>41922.458333333336</v>
      </c>
    </row>
    <row r="113" spans="1:20" ht="192" x14ac:dyDescent="0.2">
      <c r="A113">
        <v>3289</v>
      </c>
      <c r="B113" s="3" t="s">
        <v>3289</v>
      </c>
      <c r="C113" s="3" t="s">
        <v>7399</v>
      </c>
      <c r="D113" s="6">
        <v>500</v>
      </c>
      <c r="E113" s="8">
        <v>665.21</v>
      </c>
      <c r="F113" t="s">
        <v>8218</v>
      </c>
      <c r="G113" t="s">
        <v>8224</v>
      </c>
      <c r="H113" t="s">
        <v>8246</v>
      </c>
      <c r="I113">
        <v>1487580602</v>
      </c>
      <c r="J113">
        <v>1485161402</v>
      </c>
      <c r="K113" t="b">
        <v>0</v>
      </c>
      <c r="L113">
        <v>25</v>
      </c>
      <c r="M113" t="b">
        <v>1</v>
      </c>
      <c r="N113" t="s">
        <v>8269</v>
      </c>
      <c r="O113" s="17">
        <v>133</v>
      </c>
      <c r="P113">
        <v>26.61</v>
      </c>
      <c r="Q113" s="12" t="s">
        <v>8315</v>
      </c>
      <c r="R113" t="s">
        <v>8316</v>
      </c>
      <c r="S113" s="15">
        <v>42758.368078703701</v>
      </c>
      <c r="T113" s="15">
        <v>42786.368078703701</v>
      </c>
    </row>
    <row r="114" spans="1:20" ht="240" x14ac:dyDescent="0.2">
      <c r="A114">
        <v>3461</v>
      </c>
      <c r="B114" s="3" t="s">
        <v>3460</v>
      </c>
      <c r="C114" s="3" t="s">
        <v>7571</v>
      </c>
      <c r="D114" s="6">
        <v>500</v>
      </c>
      <c r="E114" s="8">
        <v>695</v>
      </c>
      <c r="F114" t="s">
        <v>8218</v>
      </c>
      <c r="G114" t="s">
        <v>8223</v>
      </c>
      <c r="H114" t="s">
        <v>8245</v>
      </c>
      <c r="I114">
        <v>1477710000</v>
      </c>
      <c r="J114">
        <v>1475248279</v>
      </c>
      <c r="K114" t="b">
        <v>0</v>
      </c>
      <c r="L114">
        <v>12</v>
      </c>
      <c r="M114" t="b">
        <v>1</v>
      </c>
      <c r="N114" t="s">
        <v>8269</v>
      </c>
      <c r="O114" s="17">
        <v>139</v>
      </c>
      <c r="P114">
        <v>57.92</v>
      </c>
      <c r="Q114" s="12" t="s">
        <v>8315</v>
      </c>
      <c r="R114" t="s">
        <v>8316</v>
      </c>
      <c r="S114" s="15">
        <v>42643.632858796293</v>
      </c>
      <c r="T114" s="15">
        <v>42672.125</v>
      </c>
    </row>
    <row r="115" spans="1:20" ht="208" x14ac:dyDescent="0.2">
      <c r="A115">
        <v>3450</v>
      </c>
      <c r="B115" s="3" t="s">
        <v>3449</v>
      </c>
      <c r="C115" s="3" t="s">
        <v>7560</v>
      </c>
      <c r="D115" s="6">
        <v>500</v>
      </c>
      <c r="E115" s="8">
        <v>760</v>
      </c>
      <c r="F115" t="s">
        <v>8218</v>
      </c>
      <c r="G115" t="s">
        <v>8224</v>
      </c>
      <c r="H115" t="s">
        <v>8246</v>
      </c>
      <c r="I115">
        <v>1427990071</v>
      </c>
      <c r="J115">
        <v>1422809671</v>
      </c>
      <c r="K115" t="b">
        <v>0</v>
      </c>
      <c r="L115">
        <v>39</v>
      </c>
      <c r="M115" t="b">
        <v>1</v>
      </c>
      <c r="N115" t="s">
        <v>8269</v>
      </c>
      <c r="O115" s="17">
        <v>152</v>
      </c>
      <c r="P115">
        <v>19.489999999999998</v>
      </c>
      <c r="Q115" s="12" t="s">
        <v>8315</v>
      </c>
      <c r="R115" t="s">
        <v>8316</v>
      </c>
      <c r="S115" s="15">
        <v>42036.704525462963</v>
      </c>
      <c r="T115" s="15">
        <v>42096.662858796291</v>
      </c>
    </row>
    <row r="116" spans="1:20" ht="224" x14ac:dyDescent="0.2">
      <c r="A116">
        <v>3491</v>
      </c>
      <c r="B116" s="3" t="s">
        <v>3490</v>
      </c>
      <c r="C116" s="3" t="s">
        <v>7601</v>
      </c>
      <c r="D116" s="6">
        <v>500</v>
      </c>
      <c r="E116" s="8">
        <v>791</v>
      </c>
      <c r="F116" t="s">
        <v>8218</v>
      </c>
      <c r="G116" t="s">
        <v>8223</v>
      </c>
      <c r="H116" t="s">
        <v>8245</v>
      </c>
      <c r="I116">
        <v>1431928784</v>
      </c>
      <c r="J116">
        <v>1430114384</v>
      </c>
      <c r="K116" t="b">
        <v>0</v>
      </c>
      <c r="L116">
        <v>10</v>
      </c>
      <c r="M116" t="b">
        <v>1</v>
      </c>
      <c r="N116" t="s">
        <v>8269</v>
      </c>
      <c r="O116" s="17">
        <v>158</v>
      </c>
      <c r="P116">
        <v>79.099999999999994</v>
      </c>
      <c r="Q116" s="12" t="s">
        <v>8315</v>
      </c>
      <c r="R116" t="s">
        <v>8316</v>
      </c>
      <c r="S116" s="15">
        <v>42121.249814814815</v>
      </c>
      <c r="T116" s="15">
        <v>42142.249814814815</v>
      </c>
    </row>
    <row r="117" spans="1:20" ht="128" x14ac:dyDescent="0.2">
      <c r="A117">
        <v>3395</v>
      </c>
      <c r="B117" s="3" t="s">
        <v>3394</v>
      </c>
      <c r="C117" s="3" t="s">
        <v>7505</v>
      </c>
      <c r="D117" s="6">
        <v>500</v>
      </c>
      <c r="E117" s="8">
        <v>920</v>
      </c>
      <c r="F117" t="s">
        <v>8218</v>
      </c>
      <c r="G117" t="s">
        <v>8224</v>
      </c>
      <c r="H117" t="s">
        <v>8246</v>
      </c>
      <c r="I117">
        <v>1433009400</v>
      </c>
      <c r="J117">
        <v>1431795944</v>
      </c>
      <c r="K117" t="b">
        <v>0</v>
      </c>
      <c r="L117">
        <v>38</v>
      </c>
      <c r="M117" t="b">
        <v>1</v>
      </c>
      <c r="N117" t="s">
        <v>8269</v>
      </c>
      <c r="O117" s="17">
        <v>184</v>
      </c>
      <c r="P117">
        <v>24.21</v>
      </c>
      <c r="Q117" s="12" t="s">
        <v>8315</v>
      </c>
      <c r="R117" t="s">
        <v>8316</v>
      </c>
      <c r="S117" s="15">
        <v>42140.712314814817</v>
      </c>
      <c r="T117" s="15">
        <v>42154.756944444445</v>
      </c>
    </row>
    <row r="118" spans="1:20" ht="192" x14ac:dyDescent="0.2">
      <c r="A118">
        <v>3460</v>
      </c>
      <c r="B118" s="3" t="s">
        <v>3459</v>
      </c>
      <c r="C118" s="3" t="s">
        <v>7570</v>
      </c>
      <c r="D118" s="6">
        <v>500</v>
      </c>
      <c r="E118" s="8">
        <v>950</v>
      </c>
      <c r="F118" t="s">
        <v>8218</v>
      </c>
      <c r="G118" t="s">
        <v>8224</v>
      </c>
      <c r="H118" t="s">
        <v>8246</v>
      </c>
      <c r="I118">
        <v>1408106352</v>
      </c>
      <c r="J118">
        <v>1406896752</v>
      </c>
      <c r="K118" t="b">
        <v>0</v>
      </c>
      <c r="L118">
        <v>19</v>
      </c>
      <c r="M118" t="b">
        <v>1</v>
      </c>
      <c r="N118" t="s">
        <v>8269</v>
      </c>
      <c r="O118" s="17">
        <v>190</v>
      </c>
      <c r="P118">
        <v>50</v>
      </c>
      <c r="Q118" s="12" t="s">
        <v>8315</v>
      </c>
      <c r="R118" t="s">
        <v>8316</v>
      </c>
      <c r="S118" s="15">
        <v>41852.527222222219</v>
      </c>
      <c r="T118" s="15">
        <v>41866.527222222219</v>
      </c>
    </row>
    <row r="119" spans="1:20" ht="208" x14ac:dyDescent="0.2">
      <c r="A119">
        <v>3599</v>
      </c>
      <c r="B119" s="3" t="s">
        <v>3598</v>
      </c>
      <c r="C119" s="3" t="s">
        <v>7709</v>
      </c>
      <c r="D119" s="6">
        <v>500</v>
      </c>
      <c r="E119" s="8">
        <v>1010</v>
      </c>
      <c r="F119" t="s">
        <v>8218</v>
      </c>
      <c r="G119" t="s">
        <v>8223</v>
      </c>
      <c r="H119" t="s">
        <v>8245</v>
      </c>
      <c r="I119">
        <v>1440892800</v>
      </c>
      <c r="J119">
        <v>1438715077</v>
      </c>
      <c r="K119" t="b">
        <v>0</v>
      </c>
      <c r="L119">
        <v>17</v>
      </c>
      <c r="M119" t="b">
        <v>1</v>
      </c>
      <c r="N119" t="s">
        <v>8269</v>
      </c>
      <c r="O119" s="17">
        <v>202</v>
      </c>
      <c r="P119">
        <v>59.41</v>
      </c>
      <c r="Q119" s="12" t="s">
        <v>8315</v>
      </c>
      <c r="R119" t="s">
        <v>8316</v>
      </c>
      <c r="S119" s="15">
        <v>42220.79487268519</v>
      </c>
      <c r="T119" s="15">
        <v>42246</v>
      </c>
    </row>
    <row r="120" spans="1:20" ht="192" x14ac:dyDescent="0.2">
      <c r="A120">
        <v>3408</v>
      </c>
      <c r="B120" s="3" t="s">
        <v>3407</v>
      </c>
      <c r="C120" s="3" t="s">
        <v>7518</v>
      </c>
      <c r="D120" s="6">
        <v>500</v>
      </c>
      <c r="E120" s="8">
        <v>1055</v>
      </c>
      <c r="F120" t="s">
        <v>8218</v>
      </c>
      <c r="G120" t="s">
        <v>8223</v>
      </c>
      <c r="H120" t="s">
        <v>8245</v>
      </c>
      <c r="I120">
        <v>1405727304</v>
      </c>
      <c r="J120">
        <v>1403135304</v>
      </c>
      <c r="K120" t="b">
        <v>0</v>
      </c>
      <c r="L120">
        <v>18</v>
      </c>
      <c r="M120" t="b">
        <v>1</v>
      </c>
      <c r="N120" t="s">
        <v>8269</v>
      </c>
      <c r="O120" s="17">
        <v>211</v>
      </c>
      <c r="P120">
        <v>58.61</v>
      </c>
      <c r="Q120" s="12" t="s">
        <v>8315</v>
      </c>
      <c r="R120" t="s">
        <v>8316</v>
      </c>
      <c r="S120" s="15">
        <v>41808.991944444446</v>
      </c>
      <c r="T120" s="15">
        <v>41838.991944444446</v>
      </c>
    </row>
    <row r="121" spans="1:20" ht="176" x14ac:dyDescent="0.2">
      <c r="A121">
        <v>3471</v>
      </c>
      <c r="B121" s="3" t="s">
        <v>3470</v>
      </c>
      <c r="C121" s="3" t="s">
        <v>7581</v>
      </c>
      <c r="D121" s="6">
        <v>500</v>
      </c>
      <c r="E121" s="8">
        <v>1073</v>
      </c>
      <c r="F121" t="s">
        <v>8218</v>
      </c>
      <c r="G121" t="s">
        <v>8224</v>
      </c>
      <c r="H121" t="s">
        <v>8246</v>
      </c>
      <c r="I121">
        <v>1409515200</v>
      </c>
      <c r="J121">
        <v>1405971690</v>
      </c>
      <c r="K121" t="b">
        <v>0</v>
      </c>
      <c r="L121">
        <v>30</v>
      </c>
      <c r="M121" t="b">
        <v>1</v>
      </c>
      <c r="N121" t="s">
        <v>8269</v>
      </c>
      <c r="O121" s="17">
        <v>215</v>
      </c>
      <c r="P121">
        <v>35.770000000000003</v>
      </c>
      <c r="Q121" s="12" t="s">
        <v>8315</v>
      </c>
      <c r="R121" t="s">
        <v>8316</v>
      </c>
      <c r="S121" s="15">
        <v>41841.820486111108</v>
      </c>
      <c r="T121" s="15">
        <v>41882.833333333336</v>
      </c>
    </row>
    <row r="122" spans="1:20" ht="208" x14ac:dyDescent="0.2">
      <c r="A122">
        <v>3362</v>
      </c>
      <c r="B122" s="3" t="s">
        <v>3361</v>
      </c>
      <c r="C122" s="3" t="s">
        <v>7472</v>
      </c>
      <c r="D122" s="6">
        <v>500</v>
      </c>
      <c r="E122" s="8">
        <v>1090</v>
      </c>
      <c r="F122" t="s">
        <v>8218</v>
      </c>
      <c r="G122" t="s">
        <v>8223</v>
      </c>
      <c r="H122" t="s">
        <v>8245</v>
      </c>
      <c r="I122">
        <v>1425704100</v>
      </c>
      <c r="J122">
        <v>1424484717</v>
      </c>
      <c r="K122" t="b">
        <v>0</v>
      </c>
      <c r="L122">
        <v>20</v>
      </c>
      <c r="M122" t="b">
        <v>1</v>
      </c>
      <c r="N122" t="s">
        <v>8269</v>
      </c>
      <c r="O122" s="17">
        <v>218</v>
      </c>
      <c r="P122">
        <v>54.5</v>
      </c>
      <c r="Q122" s="12" t="s">
        <v>8315</v>
      </c>
      <c r="R122" t="s">
        <v>8316</v>
      </c>
      <c r="S122" s="15">
        <v>42056.091631944444</v>
      </c>
      <c r="T122" s="15">
        <v>42070.204861111109</v>
      </c>
    </row>
    <row r="123" spans="1:20" ht="208" x14ac:dyDescent="0.2">
      <c r="A123">
        <v>3366</v>
      </c>
      <c r="B123" s="3" t="s">
        <v>3365</v>
      </c>
      <c r="C123" s="3" t="s">
        <v>7476</v>
      </c>
      <c r="D123" s="6">
        <v>500</v>
      </c>
      <c r="E123" s="8">
        <v>1105</v>
      </c>
      <c r="F123" t="s">
        <v>8218</v>
      </c>
      <c r="G123" t="s">
        <v>8223</v>
      </c>
      <c r="H123" t="s">
        <v>8245</v>
      </c>
      <c r="I123">
        <v>1431481037</v>
      </c>
      <c r="J123">
        <v>1428889037</v>
      </c>
      <c r="K123" t="b">
        <v>0</v>
      </c>
      <c r="L123">
        <v>18</v>
      </c>
      <c r="M123" t="b">
        <v>1</v>
      </c>
      <c r="N123" t="s">
        <v>8269</v>
      </c>
      <c r="O123" s="17">
        <v>221</v>
      </c>
      <c r="P123">
        <v>61.39</v>
      </c>
      <c r="Q123" s="12" t="s">
        <v>8315</v>
      </c>
      <c r="R123" t="s">
        <v>8316</v>
      </c>
      <c r="S123" s="15">
        <v>42107.067557870367</v>
      </c>
      <c r="T123" s="15">
        <v>42137.067557870367</v>
      </c>
    </row>
    <row r="124" spans="1:20" ht="208" x14ac:dyDescent="0.2">
      <c r="A124">
        <v>3391</v>
      </c>
      <c r="B124" s="3" t="s">
        <v>3390</v>
      </c>
      <c r="C124" s="3" t="s">
        <v>7501</v>
      </c>
      <c r="D124" s="6">
        <v>500</v>
      </c>
      <c r="E124" s="8">
        <v>1115</v>
      </c>
      <c r="F124" t="s">
        <v>8218</v>
      </c>
      <c r="G124" t="s">
        <v>8223</v>
      </c>
      <c r="H124" t="s">
        <v>8245</v>
      </c>
      <c r="I124">
        <v>1407536880</v>
      </c>
      <c r="J124">
        <v>1404997548</v>
      </c>
      <c r="K124" t="b">
        <v>0</v>
      </c>
      <c r="L124">
        <v>18</v>
      </c>
      <c r="M124" t="b">
        <v>1</v>
      </c>
      <c r="N124" t="s">
        <v>8269</v>
      </c>
      <c r="O124" s="17">
        <v>223</v>
      </c>
      <c r="P124">
        <v>61.94</v>
      </c>
      <c r="Q124" s="12" t="s">
        <v>8315</v>
      </c>
      <c r="R124" t="s">
        <v>8316</v>
      </c>
      <c r="S124" s="15">
        <v>41830.545694444445</v>
      </c>
      <c r="T124" s="15">
        <v>41859.936111111114</v>
      </c>
    </row>
    <row r="125" spans="1:20" ht="176" x14ac:dyDescent="0.2">
      <c r="A125">
        <v>3718</v>
      </c>
      <c r="B125" s="3" t="s">
        <v>3715</v>
      </c>
      <c r="C125" s="3" t="s">
        <v>7828</v>
      </c>
      <c r="D125" s="6">
        <v>500</v>
      </c>
      <c r="E125" s="8">
        <v>1197</v>
      </c>
      <c r="F125" t="s">
        <v>8218</v>
      </c>
      <c r="G125" t="s">
        <v>8224</v>
      </c>
      <c r="H125" t="s">
        <v>8246</v>
      </c>
      <c r="I125">
        <v>1425057075</v>
      </c>
      <c r="J125">
        <v>1422465075</v>
      </c>
      <c r="K125" t="b">
        <v>0</v>
      </c>
      <c r="L125">
        <v>46</v>
      </c>
      <c r="M125" t="b">
        <v>1</v>
      </c>
      <c r="N125" t="s">
        <v>8269</v>
      </c>
      <c r="O125" s="17">
        <v>239</v>
      </c>
      <c r="P125">
        <v>26.02</v>
      </c>
      <c r="Q125" s="12" t="s">
        <v>8315</v>
      </c>
      <c r="R125" t="s">
        <v>8316</v>
      </c>
      <c r="S125" s="15">
        <v>42032.716145833328</v>
      </c>
      <c r="T125" s="15">
        <v>42062.716145833328</v>
      </c>
    </row>
    <row r="126" spans="1:20" ht="208" x14ac:dyDescent="0.2">
      <c r="A126">
        <v>3353</v>
      </c>
      <c r="B126" s="3" t="s">
        <v>3352</v>
      </c>
      <c r="C126" s="3" t="s">
        <v>7463</v>
      </c>
      <c r="D126" s="6">
        <v>500</v>
      </c>
      <c r="E126" s="8">
        <v>1575</v>
      </c>
      <c r="F126" t="s">
        <v>8218</v>
      </c>
      <c r="G126" t="s">
        <v>8224</v>
      </c>
      <c r="H126" t="s">
        <v>8246</v>
      </c>
      <c r="I126">
        <v>1462230000</v>
      </c>
      <c r="J126">
        <v>1461061350</v>
      </c>
      <c r="K126" t="b">
        <v>0</v>
      </c>
      <c r="L126">
        <v>44</v>
      </c>
      <c r="M126" t="b">
        <v>1</v>
      </c>
      <c r="N126" t="s">
        <v>8269</v>
      </c>
      <c r="O126" s="17">
        <v>315</v>
      </c>
      <c r="P126">
        <v>35.799999999999997</v>
      </c>
      <c r="Q126" s="12" t="s">
        <v>8315</v>
      </c>
      <c r="R126" t="s">
        <v>8316</v>
      </c>
      <c r="S126" s="15">
        <v>42479.432291666672</v>
      </c>
      <c r="T126" s="15">
        <v>42492.958333333328</v>
      </c>
    </row>
    <row r="127" spans="1:20" ht="144" x14ac:dyDescent="0.2">
      <c r="A127">
        <v>4061</v>
      </c>
      <c r="B127" s="3" t="s">
        <v>4057</v>
      </c>
      <c r="C127" s="3" t="s">
        <v>8165</v>
      </c>
      <c r="D127" s="6">
        <v>525</v>
      </c>
      <c r="E127" s="8">
        <v>0</v>
      </c>
      <c r="F127" t="s">
        <v>8218</v>
      </c>
      <c r="G127" t="s">
        <v>8223</v>
      </c>
      <c r="H127" t="s">
        <v>8245</v>
      </c>
      <c r="I127">
        <v>1461205423</v>
      </c>
      <c r="J127">
        <v>1456025023</v>
      </c>
      <c r="K127" t="b">
        <v>0</v>
      </c>
      <c r="L127">
        <v>0</v>
      </c>
      <c r="M127" t="b">
        <v>0</v>
      </c>
      <c r="N127" t="s">
        <v>8269</v>
      </c>
      <c r="O127" s="17">
        <v>0</v>
      </c>
      <c r="P127">
        <v>0</v>
      </c>
      <c r="Q127" s="12" t="s">
        <v>8315</v>
      </c>
      <c r="R127" t="s">
        <v>8316</v>
      </c>
      <c r="S127" s="15">
        <v>42421.141469907408</v>
      </c>
      <c r="T127" s="15">
        <v>42481.099803240737</v>
      </c>
    </row>
    <row r="128" spans="1:20" ht="176" x14ac:dyDescent="0.2">
      <c r="A128">
        <v>2844</v>
      </c>
      <c r="B128" s="3" t="s">
        <v>2844</v>
      </c>
      <c r="C128" s="3" t="s">
        <v>6954</v>
      </c>
      <c r="D128" s="6">
        <v>550</v>
      </c>
      <c r="E128" s="8">
        <v>30</v>
      </c>
      <c r="F128" t="s">
        <v>8218</v>
      </c>
      <c r="G128" t="s">
        <v>8238</v>
      </c>
      <c r="H128" t="s">
        <v>8248</v>
      </c>
      <c r="I128">
        <v>1483535180</v>
      </c>
      <c r="J128">
        <v>1480943180</v>
      </c>
      <c r="K128" t="b">
        <v>0</v>
      </c>
      <c r="L128">
        <v>1</v>
      </c>
      <c r="M128" t="b">
        <v>0</v>
      </c>
      <c r="N128" t="s">
        <v>8269</v>
      </c>
      <c r="O128" s="17">
        <v>5</v>
      </c>
      <c r="P128">
        <v>30</v>
      </c>
      <c r="Q128" s="12" t="s">
        <v>8315</v>
      </c>
      <c r="R128" t="s">
        <v>8316</v>
      </c>
      <c r="S128" s="15">
        <v>42709.546064814815</v>
      </c>
      <c r="T128" s="15">
        <v>42739.546064814815</v>
      </c>
    </row>
    <row r="129" spans="1:20" ht="112" x14ac:dyDescent="0.2">
      <c r="A129">
        <v>3607</v>
      </c>
      <c r="B129" s="3" t="s">
        <v>3606</v>
      </c>
      <c r="C129" s="3" t="s">
        <v>7717</v>
      </c>
      <c r="D129" s="6">
        <v>550</v>
      </c>
      <c r="E129" s="8">
        <v>580</v>
      </c>
      <c r="F129" t="s">
        <v>8218</v>
      </c>
      <c r="G129" t="s">
        <v>8224</v>
      </c>
      <c r="H129" t="s">
        <v>8246</v>
      </c>
      <c r="I129">
        <v>1450137600</v>
      </c>
      <c r="J129">
        <v>1448924882</v>
      </c>
      <c r="K129" t="b">
        <v>0</v>
      </c>
      <c r="L129">
        <v>20</v>
      </c>
      <c r="M129" t="b">
        <v>1</v>
      </c>
      <c r="N129" t="s">
        <v>8269</v>
      </c>
      <c r="O129" s="17">
        <v>105</v>
      </c>
      <c r="P129">
        <v>29</v>
      </c>
      <c r="Q129" s="12" t="s">
        <v>8315</v>
      </c>
      <c r="R129" t="s">
        <v>8316</v>
      </c>
      <c r="S129" s="15">
        <v>42338.963912037041</v>
      </c>
      <c r="T129" s="15">
        <v>42353</v>
      </c>
    </row>
    <row r="130" spans="1:20" ht="192" x14ac:dyDescent="0.2">
      <c r="A130">
        <v>3378</v>
      </c>
      <c r="B130" s="3" t="s">
        <v>3377</v>
      </c>
      <c r="C130" s="3" t="s">
        <v>7488</v>
      </c>
      <c r="D130" s="6">
        <v>550</v>
      </c>
      <c r="E130" s="8">
        <v>592</v>
      </c>
      <c r="F130" t="s">
        <v>8218</v>
      </c>
      <c r="G130" t="s">
        <v>8224</v>
      </c>
      <c r="H130" t="s">
        <v>8246</v>
      </c>
      <c r="I130">
        <v>1409490480</v>
      </c>
      <c r="J130">
        <v>1407400306</v>
      </c>
      <c r="K130" t="b">
        <v>0</v>
      </c>
      <c r="L130">
        <v>21</v>
      </c>
      <c r="M130" t="b">
        <v>1</v>
      </c>
      <c r="N130" t="s">
        <v>8269</v>
      </c>
      <c r="O130" s="17">
        <v>108</v>
      </c>
      <c r="P130">
        <v>28.19</v>
      </c>
      <c r="Q130" s="12" t="s">
        <v>8315</v>
      </c>
      <c r="R130" t="s">
        <v>8316</v>
      </c>
      <c r="S130" s="15">
        <v>41858.355393518519</v>
      </c>
      <c r="T130" s="15">
        <v>41882.547222222223</v>
      </c>
    </row>
    <row r="131" spans="1:20" ht="208" x14ac:dyDescent="0.2">
      <c r="A131">
        <v>3394</v>
      </c>
      <c r="B131" s="3" t="s">
        <v>3393</v>
      </c>
      <c r="C131" s="3" t="s">
        <v>7504</v>
      </c>
      <c r="D131" s="6">
        <v>550</v>
      </c>
      <c r="E131" s="8">
        <v>783</v>
      </c>
      <c r="F131" t="s">
        <v>8218</v>
      </c>
      <c r="G131" t="s">
        <v>8224</v>
      </c>
      <c r="H131" t="s">
        <v>8246</v>
      </c>
      <c r="I131">
        <v>1406470645</v>
      </c>
      <c r="J131">
        <v>1403878645</v>
      </c>
      <c r="K131" t="b">
        <v>0</v>
      </c>
      <c r="L131">
        <v>27</v>
      </c>
      <c r="M131" t="b">
        <v>1</v>
      </c>
      <c r="N131" t="s">
        <v>8269</v>
      </c>
      <c r="O131" s="17">
        <v>142</v>
      </c>
      <c r="P131">
        <v>29</v>
      </c>
      <c r="Q131" s="12" t="s">
        <v>8315</v>
      </c>
      <c r="R131" t="s">
        <v>8316</v>
      </c>
      <c r="S131" s="15">
        <v>41817.59542824074</v>
      </c>
      <c r="T131" s="15">
        <v>41847.59542824074</v>
      </c>
    </row>
    <row r="132" spans="1:20" ht="192" x14ac:dyDescent="0.2">
      <c r="A132">
        <v>4012</v>
      </c>
      <c r="B132" s="3" t="s">
        <v>4008</v>
      </c>
      <c r="C132" s="3" t="s">
        <v>8117</v>
      </c>
      <c r="D132" s="6">
        <v>575</v>
      </c>
      <c r="E132" s="8">
        <v>0</v>
      </c>
      <c r="F132" t="s">
        <v>8218</v>
      </c>
      <c r="G132" t="s">
        <v>8224</v>
      </c>
      <c r="H132" t="s">
        <v>8246</v>
      </c>
      <c r="I132">
        <v>1430571849</v>
      </c>
      <c r="J132">
        <v>1427979849</v>
      </c>
      <c r="K132" t="b">
        <v>0</v>
      </c>
      <c r="L132">
        <v>0</v>
      </c>
      <c r="M132" t="b">
        <v>0</v>
      </c>
      <c r="N132" t="s">
        <v>8269</v>
      </c>
      <c r="O132" s="17">
        <v>0</v>
      </c>
      <c r="P132">
        <v>0</v>
      </c>
      <c r="Q132" s="12" t="s">
        <v>8315</v>
      </c>
      <c r="R132" t="s">
        <v>8316</v>
      </c>
      <c r="S132" s="15">
        <v>42096.544548611113</v>
      </c>
      <c r="T132" s="15">
        <v>42126.544548611113</v>
      </c>
    </row>
    <row r="133" spans="1:20" ht="208" x14ac:dyDescent="0.2">
      <c r="A133">
        <v>4101</v>
      </c>
      <c r="B133" s="3" t="s">
        <v>4097</v>
      </c>
      <c r="C133" s="3" t="s">
        <v>8204</v>
      </c>
      <c r="D133" s="6">
        <v>600</v>
      </c>
      <c r="E133" s="8">
        <v>0</v>
      </c>
      <c r="F133" t="s">
        <v>8218</v>
      </c>
      <c r="G133" t="s">
        <v>8223</v>
      </c>
      <c r="H133" t="s">
        <v>8245</v>
      </c>
      <c r="I133">
        <v>1485380482</v>
      </c>
      <c r="J133">
        <v>1482788482</v>
      </c>
      <c r="K133" t="b">
        <v>0</v>
      </c>
      <c r="L133">
        <v>0</v>
      </c>
      <c r="M133" t="b">
        <v>0</v>
      </c>
      <c r="N133" t="s">
        <v>8269</v>
      </c>
      <c r="O133" s="17">
        <v>0</v>
      </c>
      <c r="P133">
        <v>0</v>
      </c>
      <c r="Q133" s="12" t="s">
        <v>8315</v>
      </c>
      <c r="R133" t="s">
        <v>8316</v>
      </c>
      <c r="S133" s="15">
        <v>42730.903726851851</v>
      </c>
      <c r="T133" s="15">
        <v>42760.903726851851</v>
      </c>
    </row>
    <row r="134" spans="1:20" ht="160" x14ac:dyDescent="0.2">
      <c r="A134">
        <v>2919</v>
      </c>
      <c r="B134" s="3" t="s">
        <v>2919</v>
      </c>
      <c r="C134" s="3" t="s">
        <v>7029</v>
      </c>
      <c r="D134" s="6">
        <v>600</v>
      </c>
      <c r="E134" s="8">
        <v>51</v>
      </c>
      <c r="F134" t="s">
        <v>8218</v>
      </c>
      <c r="G134" t="s">
        <v>8223</v>
      </c>
      <c r="H134" t="s">
        <v>8245</v>
      </c>
      <c r="I134">
        <v>1407250329</v>
      </c>
      <c r="J134">
        <v>1404658329</v>
      </c>
      <c r="K134" t="b">
        <v>0</v>
      </c>
      <c r="L134">
        <v>6</v>
      </c>
      <c r="M134" t="b">
        <v>0</v>
      </c>
      <c r="N134" t="s">
        <v>8269</v>
      </c>
      <c r="O134" s="17">
        <v>9</v>
      </c>
      <c r="P134">
        <v>8.5</v>
      </c>
      <c r="Q134" s="12" t="s">
        <v>8315</v>
      </c>
      <c r="R134" t="s">
        <v>8316</v>
      </c>
      <c r="S134" s="15">
        <v>41826.61954861111</v>
      </c>
      <c r="T134" s="15">
        <v>41856.61954861111</v>
      </c>
    </row>
    <row r="135" spans="1:20" ht="192" x14ac:dyDescent="0.2">
      <c r="A135">
        <v>4020</v>
      </c>
      <c r="B135" s="3" t="s">
        <v>4016</v>
      </c>
      <c r="C135" s="3" t="s">
        <v>8125</v>
      </c>
      <c r="D135" s="6">
        <v>600</v>
      </c>
      <c r="E135" s="8">
        <v>100</v>
      </c>
      <c r="F135" t="s">
        <v>8218</v>
      </c>
      <c r="G135" t="s">
        <v>8223</v>
      </c>
      <c r="H135" t="s">
        <v>8245</v>
      </c>
      <c r="I135">
        <v>1427168099</v>
      </c>
      <c r="J135">
        <v>1424579699</v>
      </c>
      <c r="K135" t="b">
        <v>0</v>
      </c>
      <c r="L135">
        <v>3</v>
      </c>
      <c r="M135" t="b">
        <v>0</v>
      </c>
      <c r="N135" t="s">
        <v>8269</v>
      </c>
      <c r="O135" s="17">
        <v>17</v>
      </c>
      <c r="P135">
        <v>33.33</v>
      </c>
      <c r="Q135" s="12" t="s">
        <v>8315</v>
      </c>
      <c r="R135" t="s">
        <v>8316</v>
      </c>
      <c r="S135" s="15">
        <v>42057.190960648149</v>
      </c>
      <c r="T135" s="15">
        <v>42087.149293981478</v>
      </c>
    </row>
    <row r="136" spans="1:20" ht="208" x14ac:dyDescent="0.2">
      <c r="A136">
        <v>4044</v>
      </c>
      <c r="B136" s="3" t="s">
        <v>4040</v>
      </c>
      <c r="C136" s="3" t="s">
        <v>8148</v>
      </c>
      <c r="D136" s="6">
        <v>600</v>
      </c>
      <c r="E136" s="8">
        <v>225</v>
      </c>
      <c r="F136" t="s">
        <v>8218</v>
      </c>
      <c r="G136" t="s">
        <v>8223</v>
      </c>
      <c r="H136" t="s">
        <v>8245</v>
      </c>
      <c r="I136">
        <v>1428642000</v>
      </c>
      <c r="J136">
        <v>1426050982</v>
      </c>
      <c r="K136" t="b">
        <v>0</v>
      </c>
      <c r="L136">
        <v>4</v>
      </c>
      <c r="M136" t="b">
        <v>0</v>
      </c>
      <c r="N136" t="s">
        <v>8269</v>
      </c>
      <c r="O136" s="17">
        <v>38</v>
      </c>
      <c r="P136">
        <v>56.25</v>
      </c>
      <c r="Q136" s="12" t="s">
        <v>8315</v>
      </c>
      <c r="R136" t="s">
        <v>8316</v>
      </c>
      <c r="S136" s="15">
        <v>42074.219699074078</v>
      </c>
      <c r="T136" s="15">
        <v>42104.208333333328</v>
      </c>
    </row>
    <row r="137" spans="1:20" ht="256" x14ac:dyDescent="0.2">
      <c r="A137">
        <v>2855</v>
      </c>
      <c r="B137" s="3" t="s">
        <v>2855</v>
      </c>
      <c r="C137" s="3" t="s">
        <v>6965</v>
      </c>
      <c r="D137" s="6">
        <v>600</v>
      </c>
      <c r="E137" s="8">
        <v>300</v>
      </c>
      <c r="F137" t="s">
        <v>8218</v>
      </c>
      <c r="G137" t="s">
        <v>8223</v>
      </c>
      <c r="H137" t="s">
        <v>8245</v>
      </c>
      <c r="I137">
        <v>1454110440</v>
      </c>
      <c r="J137">
        <v>1451607071</v>
      </c>
      <c r="K137" t="b">
        <v>0</v>
      </c>
      <c r="L137">
        <v>5</v>
      </c>
      <c r="M137" t="b">
        <v>0</v>
      </c>
      <c r="N137" t="s">
        <v>8269</v>
      </c>
      <c r="O137" s="17">
        <v>50</v>
      </c>
      <c r="P137">
        <v>60</v>
      </c>
      <c r="Q137" s="12" t="s">
        <v>8315</v>
      </c>
      <c r="R137" t="s">
        <v>8316</v>
      </c>
      <c r="S137" s="15">
        <v>42370.007766203707</v>
      </c>
      <c r="T137" s="15">
        <v>42398.981944444444</v>
      </c>
    </row>
    <row r="138" spans="1:20" ht="192" x14ac:dyDescent="0.2">
      <c r="A138">
        <v>3294</v>
      </c>
      <c r="B138" s="3" t="s">
        <v>3294</v>
      </c>
      <c r="C138" s="3" t="s">
        <v>7404</v>
      </c>
      <c r="D138" s="6">
        <v>600</v>
      </c>
      <c r="E138" s="8">
        <v>710</v>
      </c>
      <c r="F138" t="s">
        <v>8218</v>
      </c>
      <c r="G138" t="s">
        <v>8224</v>
      </c>
      <c r="H138" t="s">
        <v>8246</v>
      </c>
      <c r="I138">
        <v>1434459554</v>
      </c>
      <c r="J138">
        <v>1431867554</v>
      </c>
      <c r="K138" t="b">
        <v>0</v>
      </c>
      <c r="L138">
        <v>24</v>
      </c>
      <c r="M138" t="b">
        <v>1</v>
      </c>
      <c r="N138" t="s">
        <v>8269</v>
      </c>
      <c r="O138" s="17">
        <v>118</v>
      </c>
      <c r="P138">
        <v>29.58</v>
      </c>
      <c r="Q138" s="12" t="s">
        <v>8315</v>
      </c>
      <c r="R138" t="s">
        <v>8316</v>
      </c>
      <c r="S138" s="15">
        <v>42141.541134259256</v>
      </c>
      <c r="T138" s="15">
        <v>42171.541134259256</v>
      </c>
    </row>
    <row r="139" spans="1:20" ht="144" x14ac:dyDescent="0.2">
      <c r="A139">
        <v>3826</v>
      </c>
      <c r="B139" s="3" t="s">
        <v>3823</v>
      </c>
      <c r="C139" s="3" t="s">
        <v>7935</v>
      </c>
      <c r="D139" s="6">
        <v>600</v>
      </c>
      <c r="E139" s="8">
        <v>715</v>
      </c>
      <c r="F139" t="s">
        <v>8218</v>
      </c>
      <c r="G139" t="s">
        <v>8224</v>
      </c>
      <c r="H139" t="s">
        <v>8246</v>
      </c>
      <c r="I139">
        <v>1430993394</v>
      </c>
      <c r="J139">
        <v>1428401394</v>
      </c>
      <c r="K139" t="b">
        <v>0</v>
      </c>
      <c r="L139">
        <v>26</v>
      </c>
      <c r="M139" t="b">
        <v>1</v>
      </c>
      <c r="N139" t="s">
        <v>8269</v>
      </c>
      <c r="O139" s="17">
        <v>119</v>
      </c>
      <c r="P139">
        <v>27.5</v>
      </c>
      <c r="Q139" s="12" t="s">
        <v>8315</v>
      </c>
      <c r="R139" t="s">
        <v>8316</v>
      </c>
      <c r="S139" s="15">
        <v>42101.423541666663</v>
      </c>
      <c r="T139" s="15">
        <v>42131.423541666663</v>
      </c>
    </row>
    <row r="140" spans="1:20" ht="208" x14ac:dyDescent="0.2">
      <c r="A140">
        <v>3539</v>
      </c>
      <c r="B140" s="3" t="s">
        <v>3538</v>
      </c>
      <c r="C140" s="3" t="s">
        <v>7649</v>
      </c>
      <c r="D140" s="6">
        <v>600</v>
      </c>
      <c r="E140" s="8">
        <v>718</v>
      </c>
      <c r="F140" t="s">
        <v>8218</v>
      </c>
      <c r="G140" t="s">
        <v>8223</v>
      </c>
      <c r="H140" t="s">
        <v>8245</v>
      </c>
      <c r="I140">
        <v>1473358122</v>
      </c>
      <c r="J140">
        <v>1471543722</v>
      </c>
      <c r="K140" t="b">
        <v>0</v>
      </c>
      <c r="L140">
        <v>13</v>
      </c>
      <c r="M140" t="b">
        <v>1</v>
      </c>
      <c r="N140" t="s">
        <v>8269</v>
      </c>
      <c r="O140" s="17">
        <v>120</v>
      </c>
      <c r="P140">
        <v>55.23</v>
      </c>
      <c r="Q140" s="12" t="s">
        <v>8315</v>
      </c>
      <c r="R140" t="s">
        <v>8316</v>
      </c>
      <c r="S140" s="15">
        <v>42600.756041666667</v>
      </c>
      <c r="T140" s="15">
        <v>42621.756041666667</v>
      </c>
    </row>
    <row r="141" spans="1:20" ht="208" x14ac:dyDescent="0.2">
      <c r="A141">
        <v>2817</v>
      </c>
      <c r="B141" s="3" t="s">
        <v>2817</v>
      </c>
      <c r="C141" s="3" t="s">
        <v>6927</v>
      </c>
      <c r="D141" s="6">
        <v>600</v>
      </c>
      <c r="E141" s="8">
        <v>780</v>
      </c>
      <c r="F141" t="s">
        <v>8218</v>
      </c>
      <c r="G141" t="s">
        <v>8224</v>
      </c>
      <c r="H141" t="s">
        <v>8246</v>
      </c>
      <c r="I141">
        <v>1425136462</v>
      </c>
      <c r="J141">
        <v>1421680462</v>
      </c>
      <c r="K141" t="b">
        <v>0</v>
      </c>
      <c r="L141">
        <v>33</v>
      </c>
      <c r="M141" t="b">
        <v>1</v>
      </c>
      <c r="N141" t="s">
        <v>8269</v>
      </c>
      <c r="O141" s="17">
        <v>130</v>
      </c>
      <c r="P141">
        <v>23.64</v>
      </c>
      <c r="Q141" s="12" t="s">
        <v>8315</v>
      </c>
      <c r="R141" t="s">
        <v>8316</v>
      </c>
      <c r="S141" s="15">
        <v>42023.634976851856</v>
      </c>
      <c r="T141" s="15">
        <v>42063.634976851856</v>
      </c>
    </row>
    <row r="142" spans="1:20" ht="192" x14ac:dyDescent="0.2">
      <c r="A142">
        <v>3577</v>
      </c>
      <c r="B142" s="3" t="s">
        <v>3576</v>
      </c>
      <c r="C142" s="3" t="s">
        <v>7687</v>
      </c>
      <c r="D142" s="6">
        <v>600</v>
      </c>
      <c r="E142" s="8">
        <v>780</v>
      </c>
      <c r="F142" t="s">
        <v>8218</v>
      </c>
      <c r="G142" t="s">
        <v>8223</v>
      </c>
      <c r="H142" t="s">
        <v>8245</v>
      </c>
      <c r="I142">
        <v>1430029680</v>
      </c>
      <c r="J142">
        <v>1427741583</v>
      </c>
      <c r="K142" t="b">
        <v>0</v>
      </c>
      <c r="L142">
        <v>27</v>
      </c>
      <c r="M142" t="b">
        <v>1</v>
      </c>
      <c r="N142" t="s">
        <v>8269</v>
      </c>
      <c r="O142" s="17">
        <v>130</v>
      </c>
      <c r="P142">
        <v>28.89</v>
      </c>
      <c r="Q142" s="12" t="s">
        <v>8315</v>
      </c>
      <c r="R142" t="s">
        <v>8316</v>
      </c>
      <c r="S142" s="15">
        <v>42093.786840277782</v>
      </c>
      <c r="T142" s="15">
        <v>42120.26944444445</v>
      </c>
    </row>
    <row r="143" spans="1:20" ht="208" x14ac:dyDescent="0.2">
      <c r="A143">
        <v>3665</v>
      </c>
      <c r="B143" s="3" t="s">
        <v>3662</v>
      </c>
      <c r="C143" s="3" t="s">
        <v>7775</v>
      </c>
      <c r="D143" s="6">
        <v>620</v>
      </c>
      <c r="E143" s="8">
        <v>714</v>
      </c>
      <c r="F143" t="s">
        <v>8218</v>
      </c>
      <c r="G143" t="s">
        <v>8229</v>
      </c>
      <c r="H143" t="s">
        <v>8248</v>
      </c>
      <c r="I143">
        <v>1446062040</v>
      </c>
      <c r="J143">
        <v>1445109822</v>
      </c>
      <c r="K143" t="b">
        <v>0</v>
      </c>
      <c r="L143">
        <v>14</v>
      </c>
      <c r="M143" t="b">
        <v>1</v>
      </c>
      <c r="N143" t="s">
        <v>8269</v>
      </c>
      <c r="O143" s="17">
        <v>115</v>
      </c>
      <c r="P143">
        <v>51</v>
      </c>
      <c r="Q143" s="12" t="s">
        <v>8315</v>
      </c>
      <c r="R143" t="s">
        <v>8316</v>
      </c>
      <c r="S143" s="15">
        <v>42294.808124999996</v>
      </c>
      <c r="T143" s="15">
        <v>42305.829166666663</v>
      </c>
    </row>
    <row r="144" spans="1:20" ht="208" x14ac:dyDescent="0.2">
      <c r="A144">
        <v>3451</v>
      </c>
      <c r="B144" s="3" t="s">
        <v>3450</v>
      </c>
      <c r="C144" s="3" t="s">
        <v>7561</v>
      </c>
      <c r="D144" s="6">
        <v>650</v>
      </c>
      <c r="E144" s="8">
        <v>658</v>
      </c>
      <c r="F144" t="s">
        <v>8218</v>
      </c>
      <c r="G144" t="s">
        <v>8223</v>
      </c>
      <c r="H144" t="s">
        <v>8245</v>
      </c>
      <c r="I144">
        <v>1429636927</v>
      </c>
      <c r="J144">
        <v>1427304127</v>
      </c>
      <c r="K144" t="b">
        <v>0</v>
      </c>
      <c r="L144">
        <v>16</v>
      </c>
      <c r="M144" t="b">
        <v>1</v>
      </c>
      <c r="N144" t="s">
        <v>8269</v>
      </c>
      <c r="O144" s="17">
        <v>101</v>
      </c>
      <c r="P144">
        <v>41.13</v>
      </c>
      <c r="Q144" s="12" t="s">
        <v>8315</v>
      </c>
      <c r="R144" t="s">
        <v>8316</v>
      </c>
      <c r="S144" s="15">
        <v>42088.723692129628</v>
      </c>
      <c r="T144" s="15">
        <v>42115.723692129628</v>
      </c>
    </row>
    <row r="145" spans="1:20" ht="144" x14ac:dyDescent="0.2">
      <c r="A145">
        <v>2824</v>
      </c>
      <c r="B145" s="3" t="s">
        <v>2824</v>
      </c>
      <c r="C145" s="3" t="s">
        <v>6934</v>
      </c>
      <c r="D145" s="6">
        <v>650</v>
      </c>
      <c r="E145" s="8">
        <v>760</v>
      </c>
      <c r="F145" t="s">
        <v>8218</v>
      </c>
      <c r="G145" t="s">
        <v>8223</v>
      </c>
      <c r="H145" t="s">
        <v>8245</v>
      </c>
      <c r="I145">
        <v>1434159780</v>
      </c>
      <c r="J145">
        <v>1431412196</v>
      </c>
      <c r="K145" t="b">
        <v>0</v>
      </c>
      <c r="L145">
        <v>15</v>
      </c>
      <c r="M145" t="b">
        <v>1</v>
      </c>
      <c r="N145" t="s">
        <v>8269</v>
      </c>
      <c r="O145" s="17">
        <v>117</v>
      </c>
      <c r="P145">
        <v>50.67</v>
      </c>
      <c r="Q145" s="12" t="s">
        <v>8315</v>
      </c>
      <c r="R145" t="s">
        <v>8316</v>
      </c>
      <c r="S145" s="15">
        <v>42136.270787037036</v>
      </c>
      <c r="T145" s="15">
        <v>42168.071527777778</v>
      </c>
    </row>
    <row r="146" spans="1:20" ht="224" x14ac:dyDescent="0.2">
      <c r="A146">
        <v>3537</v>
      </c>
      <c r="B146" s="3" t="s">
        <v>3536</v>
      </c>
      <c r="C146" s="3" t="s">
        <v>7647</v>
      </c>
      <c r="D146" s="6">
        <v>675</v>
      </c>
      <c r="E146" s="8">
        <v>1218</v>
      </c>
      <c r="F146" t="s">
        <v>8218</v>
      </c>
      <c r="G146" t="s">
        <v>8228</v>
      </c>
      <c r="H146" t="s">
        <v>8250</v>
      </c>
      <c r="I146">
        <v>1416211140</v>
      </c>
      <c r="J146">
        <v>1413016216</v>
      </c>
      <c r="K146" t="b">
        <v>0</v>
      </c>
      <c r="L146">
        <v>28</v>
      </c>
      <c r="M146" t="b">
        <v>1</v>
      </c>
      <c r="N146" t="s">
        <v>8269</v>
      </c>
      <c r="O146" s="17">
        <v>180</v>
      </c>
      <c r="P146">
        <v>43.5</v>
      </c>
      <c r="Q146" s="12" t="s">
        <v>8315</v>
      </c>
      <c r="R146" t="s">
        <v>8316</v>
      </c>
      <c r="S146" s="15">
        <v>41923.354351851849</v>
      </c>
      <c r="T146" s="15">
        <v>41960.332638888889</v>
      </c>
    </row>
    <row r="147" spans="1:20" ht="224" x14ac:dyDescent="0.2">
      <c r="A147">
        <v>3975</v>
      </c>
      <c r="B147" s="3" t="s">
        <v>3972</v>
      </c>
      <c r="C147" s="3" t="s">
        <v>8082</v>
      </c>
      <c r="D147" s="6">
        <v>678</v>
      </c>
      <c r="E147" s="8">
        <v>0</v>
      </c>
      <c r="F147" t="s">
        <v>8218</v>
      </c>
      <c r="G147" t="s">
        <v>8223</v>
      </c>
      <c r="H147" t="s">
        <v>8245</v>
      </c>
      <c r="I147">
        <v>1468442898</v>
      </c>
      <c r="J147">
        <v>1465850898</v>
      </c>
      <c r="K147" t="b">
        <v>0</v>
      </c>
      <c r="L147">
        <v>0</v>
      </c>
      <c r="M147" t="b">
        <v>0</v>
      </c>
      <c r="N147" t="s">
        <v>8269</v>
      </c>
      <c r="O147" s="17">
        <v>0</v>
      </c>
      <c r="P147">
        <v>0</v>
      </c>
      <c r="Q147" s="12" t="s">
        <v>8315</v>
      </c>
      <c r="R147" t="s">
        <v>8316</v>
      </c>
      <c r="S147" s="15">
        <v>42534.866875</v>
      </c>
      <c r="T147" s="15">
        <v>42564.866875</v>
      </c>
    </row>
    <row r="148" spans="1:20" ht="240" x14ac:dyDescent="0.2">
      <c r="A148">
        <v>3143</v>
      </c>
      <c r="B148" s="3" t="s">
        <v>3143</v>
      </c>
      <c r="C148" s="3" t="s">
        <v>7253</v>
      </c>
      <c r="D148" s="6">
        <v>700</v>
      </c>
      <c r="E148" s="8">
        <v>0</v>
      </c>
      <c r="F148" t="s">
        <v>8218</v>
      </c>
      <c r="G148" t="s">
        <v>8224</v>
      </c>
      <c r="H148" t="s">
        <v>8246</v>
      </c>
      <c r="I148">
        <v>1491726956</v>
      </c>
      <c r="J148">
        <v>1489480556</v>
      </c>
      <c r="K148" t="b">
        <v>0</v>
      </c>
      <c r="L148">
        <v>0</v>
      </c>
      <c r="M148" t="b">
        <v>0</v>
      </c>
      <c r="N148" t="s">
        <v>8269</v>
      </c>
      <c r="O148" s="17">
        <v>0</v>
      </c>
      <c r="P148">
        <v>0</v>
      </c>
      <c r="Q148" s="12" t="s">
        <v>8315</v>
      </c>
      <c r="R148" t="s">
        <v>8316</v>
      </c>
      <c r="S148" s="15">
        <v>42808.358287037037</v>
      </c>
      <c r="T148" s="15">
        <v>42834.358287037037</v>
      </c>
    </row>
    <row r="149" spans="1:20" ht="176" x14ac:dyDescent="0.2">
      <c r="A149">
        <v>4076</v>
      </c>
      <c r="B149" s="3" t="s">
        <v>4072</v>
      </c>
      <c r="C149" s="3" t="s">
        <v>8179</v>
      </c>
      <c r="D149" s="6">
        <v>700</v>
      </c>
      <c r="E149" s="8">
        <v>0</v>
      </c>
      <c r="F149" t="s">
        <v>8218</v>
      </c>
      <c r="G149" t="s">
        <v>8223</v>
      </c>
      <c r="H149" t="s">
        <v>8245</v>
      </c>
      <c r="I149">
        <v>1413921060</v>
      </c>
      <c r="J149">
        <v>1411499149</v>
      </c>
      <c r="K149" t="b">
        <v>0</v>
      </c>
      <c r="L149">
        <v>0</v>
      </c>
      <c r="M149" t="b">
        <v>0</v>
      </c>
      <c r="N149" t="s">
        <v>8269</v>
      </c>
      <c r="O149" s="17">
        <v>0</v>
      </c>
      <c r="P149">
        <v>0</v>
      </c>
      <c r="Q149" s="12" t="s">
        <v>8315</v>
      </c>
      <c r="R149" t="s">
        <v>8316</v>
      </c>
      <c r="S149" s="15">
        <v>41905.795706018522</v>
      </c>
      <c r="T149" s="15">
        <v>41933.82708333333</v>
      </c>
    </row>
    <row r="150" spans="1:20" ht="224" x14ac:dyDescent="0.2">
      <c r="A150">
        <v>4037</v>
      </c>
      <c r="B150" s="3" t="s">
        <v>4033</v>
      </c>
      <c r="C150" s="3" t="s">
        <v>8141</v>
      </c>
      <c r="D150" s="6">
        <v>700</v>
      </c>
      <c r="E150" s="8">
        <v>80</v>
      </c>
      <c r="F150" t="s">
        <v>8218</v>
      </c>
      <c r="G150" t="s">
        <v>8223</v>
      </c>
      <c r="H150" t="s">
        <v>8245</v>
      </c>
      <c r="I150">
        <v>1464099900</v>
      </c>
      <c r="J150">
        <v>1462585315</v>
      </c>
      <c r="K150" t="b">
        <v>0</v>
      </c>
      <c r="L150">
        <v>2</v>
      </c>
      <c r="M150" t="b">
        <v>0</v>
      </c>
      <c r="N150" t="s">
        <v>8269</v>
      </c>
      <c r="O150" s="17">
        <v>11</v>
      </c>
      <c r="P150">
        <v>40</v>
      </c>
      <c r="Q150" s="12" t="s">
        <v>8315</v>
      </c>
      <c r="R150" t="s">
        <v>8316</v>
      </c>
      <c r="S150" s="15">
        <v>42497.070775462969</v>
      </c>
      <c r="T150" s="15">
        <v>42514.600694444445</v>
      </c>
    </row>
    <row r="151" spans="1:20" ht="160" x14ac:dyDescent="0.2">
      <c r="A151">
        <v>3737</v>
      </c>
      <c r="B151" s="3" t="s">
        <v>3734</v>
      </c>
      <c r="C151" s="3" t="s">
        <v>7847</v>
      </c>
      <c r="D151" s="6">
        <v>700</v>
      </c>
      <c r="E151" s="8">
        <v>150</v>
      </c>
      <c r="F151" t="s">
        <v>8218</v>
      </c>
      <c r="G151" t="s">
        <v>8223</v>
      </c>
      <c r="H151" t="s">
        <v>8245</v>
      </c>
      <c r="I151">
        <v>1447311540</v>
      </c>
      <c r="J151">
        <v>1445358903</v>
      </c>
      <c r="K151" t="b">
        <v>0</v>
      </c>
      <c r="L151">
        <v>4</v>
      </c>
      <c r="M151" t="b">
        <v>0</v>
      </c>
      <c r="N151" t="s">
        <v>8269</v>
      </c>
      <c r="O151" s="17">
        <v>21</v>
      </c>
      <c r="P151">
        <v>37.5</v>
      </c>
      <c r="Q151" s="12" t="s">
        <v>8315</v>
      </c>
      <c r="R151" t="s">
        <v>8316</v>
      </c>
      <c r="S151" s="15">
        <v>42297.691006944442</v>
      </c>
      <c r="T151" s="15">
        <v>42320.290972222225</v>
      </c>
    </row>
    <row r="152" spans="1:20" ht="224" x14ac:dyDescent="0.2">
      <c r="A152">
        <v>3454</v>
      </c>
      <c r="B152" s="3" t="s">
        <v>3453</v>
      </c>
      <c r="C152" s="3" t="s">
        <v>7564</v>
      </c>
      <c r="D152" s="6">
        <v>700</v>
      </c>
      <c r="E152" s="8">
        <v>705</v>
      </c>
      <c r="F152" t="s">
        <v>8218</v>
      </c>
      <c r="G152" t="s">
        <v>8224</v>
      </c>
      <c r="H152" t="s">
        <v>8246</v>
      </c>
      <c r="I152">
        <v>1406825159</v>
      </c>
      <c r="J152">
        <v>1404233159</v>
      </c>
      <c r="K152" t="b">
        <v>0</v>
      </c>
      <c r="L152">
        <v>21</v>
      </c>
      <c r="M152" t="b">
        <v>1</v>
      </c>
      <c r="N152" t="s">
        <v>8269</v>
      </c>
      <c r="O152" s="17">
        <v>101</v>
      </c>
      <c r="P152">
        <v>33.57</v>
      </c>
      <c r="Q152" s="12" t="s">
        <v>8315</v>
      </c>
      <c r="R152" t="s">
        <v>8316</v>
      </c>
      <c r="S152" s="15">
        <v>41821.698599537034</v>
      </c>
      <c r="T152" s="15">
        <v>41851.698599537034</v>
      </c>
    </row>
    <row r="153" spans="1:20" ht="192" x14ac:dyDescent="0.2">
      <c r="A153">
        <v>3295</v>
      </c>
      <c r="B153" s="3" t="s">
        <v>3295</v>
      </c>
      <c r="C153" s="3" t="s">
        <v>7405</v>
      </c>
      <c r="D153" s="6">
        <v>700</v>
      </c>
      <c r="E153" s="8">
        <v>720.01</v>
      </c>
      <c r="F153" t="s">
        <v>8218</v>
      </c>
      <c r="G153" t="s">
        <v>8224</v>
      </c>
      <c r="H153" t="s">
        <v>8246</v>
      </c>
      <c r="I153">
        <v>1474886229</v>
      </c>
      <c r="J153">
        <v>1472294229</v>
      </c>
      <c r="K153" t="b">
        <v>0</v>
      </c>
      <c r="L153">
        <v>27</v>
      </c>
      <c r="M153" t="b">
        <v>1</v>
      </c>
      <c r="N153" t="s">
        <v>8269</v>
      </c>
      <c r="O153" s="17">
        <v>103</v>
      </c>
      <c r="P153">
        <v>26.67</v>
      </c>
      <c r="Q153" s="12" t="s">
        <v>8315</v>
      </c>
      <c r="R153" t="s">
        <v>8316</v>
      </c>
      <c r="S153" s="15">
        <v>42609.442465277782</v>
      </c>
      <c r="T153" s="15">
        <v>42639.442465277782</v>
      </c>
    </row>
    <row r="154" spans="1:20" ht="176" x14ac:dyDescent="0.2">
      <c r="A154">
        <v>2795</v>
      </c>
      <c r="B154" s="3" t="s">
        <v>2795</v>
      </c>
      <c r="C154" s="3" t="s">
        <v>6905</v>
      </c>
      <c r="D154" s="6">
        <v>700</v>
      </c>
      <c r="E154" s="8">
        <v>730</v>
      </c>
      <c r="F154" t="s">
        <v>8218</v>
      </c>
      <c r="G154" t="s">
        <v>8223</v>
      </c>
      <c r="H154" t="s">
        <v>8245</v>
      </c>
      <c r="I154">
        <v>1402095600</v>
      </c>
      <c r="J154">
        <v>1400675841</v>
      </c>
      <c r="K154" t="b">
        <v>0</v>
      </c>
      <c r="L154">
        <v>20</v>
      </c>
      <c r="M154" t="b">
        <v>1</v>
      </c>
      <c r="N154" t="s">
        <v>8269</v>
      </c>
      <c r="O154" s="17">
        <v>104</v>
      </c>
      <c r="P154">
        <v>36.5</v>
      </c>
      <c r="Q154" s="12" t="s">
        <v>8315</v>
      </c>
      <c r="R154" t="s">
        <v>8316</v>
      </c>
      <c r="S154" s="15">
        <v>41780.525937500002</v>
      </c>
      <c r="T154" s="15">
        <v>41796.958333333336</v>
      </c>
    </row>
    <row r="155" spans="1:20" ht="160" x14ac:dyDescent="0.2">
      <c r="A155">
        <v>3420</v>
      </c>
      <c r="B155" s="3" t="s">
        <v>3419</v>
      </c>
      <c r="C155" s="3" t="s">
        <v>7530</v>
      </c>
      <c r="D155" s="6">
        <v>700</v>
      </c>
      <c r="E155" s="8">
        <v>966</v>
      </c>
      <c r="F155" t="s">
        <v>8218</v>
      </c>
      <c r="G155" t="s">
        <v>8224</v>
      </c>
      <c r="H155" t="s">
        <v>8246</v>
      </c>
      <c r="I155">
        <v>1455408000</v>
      </c>
      <c r="J155">
        <v>1454638202</v>
      </c>
      <c r="K155" t="b">
        <v>0</v>
      </c>
      <c r="L155">
        <v>34</v>
      </c>
      <c r="M155" t="b">
        <v>1</v>
      </c>
      <c r="N155" t="s">
        <v>8269</v>
      </c>
      <c r="O155" s="17">
        <v>138</v>
      </c>
      <c r="P155">
        <v>28.41</v>
      </c>
      <c r="Q155" s="12" t="s">
        <v>8315</v>
      </c>
      <c r="R155" t="s">
        <v>8316</v>
      </c>
      <c r="S155" s="15">
        <v>42405.090300925927</v>
      </c>
      <c r="T155" s="15">
        <v>42414</v>
      </c>
    </row>
    <row r="156" spans="1:20" ht="176" x14ac:dyDescent="0.2">
      <c r="A156">
        <v>3343</v>
      </c>
      <c r="B156" s="3" t="s">
        <v>3343</v>
      </c>
      <c r="C156" s="3" t="s">
        <v>7453</v>
      </c>
      <c r="D156" s="6">
        <v>700</v>
      </c>
      <c r="E156" s="8">
        <v>1200</v>
      </c>
      <c r="F156" t="s">
        <v>8218</v>
      </c>
      <c r="G156" t="s">
        <v>8224</v>
      </c>
      <c r="H156" t="s">
        <v>8246</v>
      </c>
      <c r="I156">
        <v>1460553480</v>
      </c>
      <c r="J156">
        <v>1458770384</v>
      </c>
      <c r="K156" t="b">
        <v>0</v>
      </c>
      <c r="L156">
        <v>23</v>
      </c>
      <c r="M156" t="b">
        <v>1</v>
      </c>
      <c r="N156" t="s">
        <v>8269</v>
      </c>
      <c r="O156" s="17">
        <v>171</v>
      </c>
      <c r="P156">
        <v>52.17</v>
      </c>
      <c r="Q156" s="12" t="s">
        <v>8315</v>
      </c>
      <c r="R156" t="s">
        <v>8316</v>
      </c>
      <c r="S156" s="15">
        <v>42452.916481481487</v>
      </c>
      <c r="T156" s="15">
        <v>42473.554166666669</v>
      </c>
    </row>
    <row r="157" spans="1:20" ht="224" x14ac:dyDescent="0.2">
      <c r="A157">
        <v>3591</v>
      </c>
      <c r="B157" s="3" t="s">
        <v>3590</v>
      </c>
      <c r="C157" s="3" t="s">
        <v>7701</v>
      </c>
      <c r="D157" s="6">
        <v>700</v>
      </c>
      <c r="E157" s="8">
        <v>1225</v>
      </c>
      <c r="F157" t="s">
        <v>8218</v>
      </c>
      <c r="G157" t="s">
        <v>8223</v>
      </c>
      <c r="H157" t="s">
        <v>8245</v>
      </c>
      <c r="I157">
        <v>1422075540</v>
      </c>
      <c r="J157">
        <v>1419979544</v>
      </c>
      <c r="K157" t="b">
        <v>0</v>
      </c>
      <c r="L157">
        <v>18</v>
      </c>
      <c r="M157" t="b">
        <v>1</v>
      </c>
      <c r="N157" t="s">
        <v>8269</v>
      </c>
      <c r="O157" s="17">
        <v>175</v>
      </c>
      <c r="P157">
        <v>68.06</v>
      </c>
      <c r="Q157" s="12" t="s">
        <v>8315</v>
      </c>
      <c r="R157" t="s">
        <v>8316</v>
      </c>
      <c r="S157" s="15">
        <v>42003.948425925926</v>
      </c>
      <c r="T157" s="15">
        <v>42028.207638888889</v>
      </c>
    </row>
    <row r="158" spans="1:20" ht="224" x14ac:dyDescent="0.2">
      <c r="A158">
        <v>3708</v>
      </c>
      <c r="B158" s="3" t="s">
        <v>3705</v>
      </c>
      <c r="C158" s="3" t="s">
        <v>7818</v>
      </c>
      <c r="D158" s="6">
        <v>700</v>
      </c>
      <c r="E158" s="8">
        <v>2100</v>
      </c>
      <c r="F158" t="s">
        <v>8218</v>
      </c>
      <c r="G158" t="s">
        <v>8223</v>
      </c>
      <c r="H158" t="s">
        <v>8245</v>
      </c>
      <c r="I158">
        <v>1404444286</v>
      </c>
      <c r="J158">
        <v>1403234686</v>
      </c>
      <c r="K158" t="b">
        <v>0</v>
      </c>
      <c r="L158">
        <v>39</v>
      </c>
      <c r="M158" t="b">
        <v>1</v>
      </c>
      <c r="N158" t="s">
        <v>8269</v>
      </c>
      <c r="O158" s="17">
        <v>300</v>
      </c>
      <c r="P158">
        <v>53.85</v>
      </c>
      <c r="Q158" s="12" t="s">
        <v>8315</v>
      </c>
      <c r="R158" t="s">
        <v>8316</v>
      </c>
      <c r="S158" s="15">
        <v>41810.142199074071</v>
      </c>
      <c r="T158" s="15">
        <v>41824.142199074071</v>
      </c>
    </row>
    <row r="159" spans="1:20" ht="192" x14ac:dyDescent="0.2">
      <c r="A159">
        <v>3617</v>
      </c>
      <c r="B159" s="3" t="s">
        <v>3615</v>
      </c>
      <c r="C159" s="3" t="s">
        <v>7727</v>
      </c>
      <c r="D159" s="6">
        <v>740</v>
      </c>
      <c r="E159" s="8">
        <v>880</v>
      </c>
      <c r="F159" t="s">
        <v>8218</v>
      </c>
      <c r="G159" t="s">
        <v>8224</v>
      </c>
      <c r="H159" t="s">
        <v>8246</v>
      </c>
      <c r="I159">
        <v>1488240000</v>
      </c>
      <c r="J159">
        <v>1486996729</v>
      </c>
      <c r="K159" t="b">
        <v>0</v>
      </c>
      <c r="L159">
        <v>51</v>
      </c>
      <c r="M159" t="b">
        <v>1</v>
      </c>
      <c r="N159" t="s">
        <v>8269</v>
      </c>
      <c r="O159" s="17">
        <v>119</v>
      </c>
      <c r="P159">
        <v>17.25</v>
      </c>
      <c r="Q159" s="12" t="s">
        <v>8315</v>
      </c>
      <c r="R159" t="s">
        <v>8316</v>
      </c>
      <c r="S159" s="15">
        <v>42779.610289351855</v>
      </c>
      <c r="T159" s="15">
        <v>42794</v>
      </c>
    </row>
    <row r="160" spans="1:20" ht="176" x14ac:dyDescent="0.2">
      <c r="A160">
        <v>2901</v>
      </c>
      <c r="B160" s="3" t="s">
        <v>2901</v>
      </c>
      <c r="C160" s="3" t="s">
        <v>7011</v>
      </c>
      <c r="D160" s="6">
        <v>750</v>
      </c>
      <c r="E160" s="8">
        <v>6</v>
      </c>
      <c r="F160" t="s">
        <v>8218</v>
      </c>
      <c r="G160" t="s">
        <v>8223</v>
      </c>
      <c r="H160" t="s">
        <v>8245</v>
      </c>
      <c r="I160">
        <v>1423345339</v>
      </c>
      <c r="J160">
        <v>1418161339</v>
      </c>
      <c r="K160" t="b">
        <v>0</v>
      </c>
      <c r="L160">
        <v>2</v>
      </c>
      <c r="M160" t="b">
        <v>0</v>
      </c>
      <c r="N160" t="s">
        <v>8269</v>
      </c>
      <c r="O160" s="17">
        <v>1</v>
      </c>
      <c r="P160">
        <v>3</v>
      </c>
      <c r="Q160" s="12" t="s">
        <v>8315</v>
      </c>
      <c r="R160" t="s">
        <v>8316</v>
      </c>
      <c r="S160" s="15">
        <v>41982.904386574075</v>
      </c>
      <c r="T160" s="15">
        <v>42042.904386574075</v>
      </c>
    </row>
    <row r="161" spans="1:20" ht="208" x14ac:dyDescent="0.2">
      <c r="A161">
        <v>3922</v>
      </c>
      <c r="B161" s="3" t="s">
        <v>3919</v>
      </c>
      <c r="C161" s="3" t="s">
        <v>8030</v>
      </c>
      <c r="D161" s="6">
        <v>750</v>
      </c>
      <c r="E161" s="8">
        <v>61</v>
      </c>
      <c r="F161" t="s">
        <v>8218</v>
      </c>
      <c r="G161" t="s">
        <v>8223</v>
      </c>
      <c r="H161" t="s">
        <v>8245</v>
      </c>
      <c r="I161">
        <v>1425337200</v>
      </c>
      <c r="J161">
        <v>1421432810</v>
      </c>
      <c r="K161" t="b">
        <v>0</v>
      </c>
      <c r="L161">
        <v>6</v>
      </c>
      <c r="M161" t="b">
        <v>0</v>
      </c>
      <c r="N161" t="s">
        <v>8269</v>
      </c>
      <c r="O161" s="17">
        <v>8</v>
      </c>
      <c r="P161">
        <v>10.17</v>
      </c>
      <c r="Q161" s="12" t="s">
        <v>8315</v>
      </c>
      <c r="R161" t="s">
        <v>8316</v>
      </c>
      <c r="S161" s="15">
        <v>42020.768634259264</v>
      </c>
      <c r="T161" s="15">
        <v>42065.958333333328</v>
      </c>
    </row>
    <row r="162" spans="1:20" ht="192" x14ac:dyDescent="0.2">
      <c r="A162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8218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 s="17">
        <v>9</v>
      </c>
      <c r="P162">
        <v>16.25</v>
      </c>
      <c r="Q162" s="12" t="s">
        <v>8315</v>
      </c>
      <c r="R162" t="s">
        <v>8316</v>
      </c>
      <c r="S162" s="15">
        <v>41834.135370370372</v>
      </c>
      <c r="T162" s="15">
        <v>41849.135370370372</v>
      </c>
    </row>
    <row r="163" spans="1:20" ht="208" x14ac:dyDescent="0.2">
      <c r="A163">
        <v>2882</v>
      </c>
      <c r="B163" s="3" t="s">
        <v>2882</v>
      </c>
      <c r="C163" s="3" t="s">
        <v>6992</v>
      </c>
      <c r="D163" s="6">
        <v>750</v>
      </c>
      <c r="E163" s="8">
        <v>252</v>
      </c>
      <c r="F163" t="s">
        <v>8218</v>
      </c>
      <c r="G163" t="s">
        <v>8223</v>
      </c>
      <c r="H163" t="s">
        <v>8245</v>
      </c>
      <c r="I163">
        <v>1462112318</v>
      </c>
      <c r="J163">
        <v>1459520318</v>
      </c>
      <c r="K163" t="b">
        <v>0</v>
      </c>
      <c r="L163">
        <v>4</v>
      </c>
      <c r="M163" t="b">
        <v>0</v>
      </c>
      <c r="N163" t="s">
        <v>8269</v>
      </c>
      <c r="O163" s="17">
        <v>34</v>
      </c>
      <c r="P163">
        <v>63</v>
      </c>
      <c r="Q163" s="12" t="s">
        <v>8315</v>
      </c>
      <c r="R163" t="s">
        <v>8316</v>
      </c>
      <c r="S163" s="15">
        <v>42461.596273148149</v>
      </c>
      <c r="T163" s="15">
        <v>42491.596273148149</v>
      </c>
    </row>
    <row r="164" spans="1:20" ht="192" x14ac:dyDescent="0.2">
      <c r="A164">
        <v>3649</v>
      </c>
      <c r="B164" s="3" t="s">
        <v>3647</v>
      </c>
      <c r="C164" s="3" t="s">
        <v>7759</v>
      </c>
      <c r="D164" s="6">
        <v>750</v>
      </c>
      <c r="E164" s="8">
        <v>780</v>
      </c>
      <c r="F164" t="s">
        <v>8218</v>
      </c>
      <c r="G164" t="s">
        <v>8228</v>
      </c>
      <c r="H164" t="s">
        <v>8250</v>
      </c>
      <c r="I164">
        <v>1402938394</v>
      </c>
      <c r="J164">
        <v>1400691994</v>
      </c>
      <c r="K164" t="b">
        <v>0</v>
      </c>
      <c r="L164">
        <v>8</v>
      </c>
      <c r="M164" t="b">
        <v>1</v>
      </c>
      <c r="N164" t="s">
        <v>8269</v>
      </c>
      <c r="O164" s="17">
        <v>104</v>
      </c>
      <c r="P164">
        <v>97.5</v>
      </c>
      <c r="Q164" s="12" t="s">
        <v>8315</v>
      </c>
      <c r="R164" t="s">
        <v>8316</v>
      </c>
      <c r="S164" s="15">
        <v>41780.712893518517</v>
      </c>
      <c r="T164" s="15">
        <v>41806.712893518517</v>
      </c>
    </row>
    <row r="165" spans="1:20" ht="208" x14ac:dyDescent="0.2">
      <c r="A165">
        <v>3367</v>
      </c>
      <c r="B165" s="3" t="s">
        <v>3366</v>
      </c>
      <c r="C165" s="3" t="s">
        <v>7477</v>
      </c>
      <c r="D165" s="6">
        <v>750</v>
      </c>
      <c r="E165" s="8">
        <v>890</v>
      </c>
      <c r="F165" t="s">
        <v>8218</v>
      </c>
      <c r="G165" t="s">
        <v>8224</v>
      </c>
      <c r="H165" t="s">
        <v>8246</v>
      </c>
      <c r="I165">
        <v>1438467894</v>
      </c>
      <c r="J165">
        <v>1436307894</v>
      </c>
      <c r="K165" t="b">
        <v>0</v>
      </c>
      <c r="L165">
        <v>30</v>
      </c>
      <c r="M165" t="b">
        <v>1</v>
      </c>
      <c r="N165" t="s">
        <v>8269</v>
      </c>
      <c r="O165" s="17">
        <v>119</v>
      </c>
      <c r="P165">
        <v>29.67</v>
      </c>
      <c r="Q165" s="12" t="s">
        <v>8315</v>
      </c>
      <c r="R165" t="s">
        <v>8316</v>
      </c>
      <c r="S165" s="15">
        <v>42192.933958333335</v>
      </c>
      <c r="T165" s="15">
        <v>42217.933958333335</v>
      </c>
    </row>
    <row r="166" spans="1:20" ht="208" x14ac:dyDescent="0.2">
      <c r="A166">
        <v>2978</v>
      </c>
      <c r="B166" s="3" t="s">
        <v>2978</v>
      </c>
      <c r="C166" s="3" t="s">
        <v>7088</v>
      </c>
      <c r="D166" s="6">
        <v>750</v>
      </c>
      <c r="E166" s="8">
        <v>971</v>
      </c>
      <c r="F166" t="s">
        <v>8218</v>
      </c>
      <c r="G166" t="s">
        <v>8223</v>
      </c>
      <c r="H166" t="s">
        <v>8245</v>
      </c>
      <c r="I166">
        <v>1413784740</v>
      </c>
      <c r="J166">
        <v>1412954547</v>
      </c>
      <c r="K166" t="b">
        <v>0</v>
      </c>
      <c r="L166">
        <v>16</v>
      </c>
      <c r="M166" t="b">
        <v>1</v>
      </c>
      <c r="N166" t="s">
        <v>8269</v>
      </c>
      <c r="O166" s="17">
        <v>129</v>
      </c>
      <c r="P166">
        <v>60.69</v>
      </c>
      <c r="Q166" s="12" t="s">
        <v>8315</v>
      </c>
      <c r="R166" t="s">
        <v>8316</v>
      </c>
      <c r="S166" s="15">
        <v>41922.640590277777</v>
      </c>
      <c r="T166" s="15">
        <v>41932.249305555553</v>
      </c>
    </row>
    <row r="167" spans="1:20" ht="224" x14ac:dyDescent="0.2">
      <c r="A167">
        <v>3684</v>
      </c>
      <c r="B167" s="3" t="s">
        <v>3681</v>
      </c>
      <c r="C167" s="3" t="s">
        <v>7794</v>
      </c>
      <c r="D167" s="6">
        <v>750</v>
      </c>
      <c r="E167" s="8">
        <v>1043</v>
      </c>
      <c r="F167" t="s">
        <v>8218</v>
      </c>
      <c r="G167" t="s">
        <v>8223</v>
      </c>
      <c r="H167" t="s">
        <v>8245</v>
      </c>
      <c r="I167">
        <v>1441167586</v>
      </c>
      <c r="J167">
        <v>1438575586</v>
      </c>
      <c r="K167" t="b">
        <v>0</v>
      </c>
      <c r="L167">
        <v>23</v>
      </c>
      <c r="M167" t="b">
        <v>1</v>
      </c>
      <c r="N167" t="s">
        <v>8269</v>
      </c>
      <c r="O167" s="17">
        <v>139</v>
      </c>
      <c r="P167">
        <v>45.35</v>
      </c>
      <c r="Q167" s="12" t="s">
        <v>8315</v>
      </c>
      <c r="R167" t="s">
        <v>8316</v>
      </c>
      <c r="S167" s="15">
        <v>42219.180393518516</v>
      </c>
      <c r="T167" s="15">
        <v>42249.180393518516</v>
      </c>
    </row>
    <row r="168" spans="1:20" ht="192" x14ac:dyDescent="0.2">
      <c r="A168">
        <v>3165</v>
      </c>
      <c r="B168" s="3" t="s">
        <v>3165</v>
      </c>
      <c r="C168" s="3" t="s">
        <v>7275</v>
      </c>
      <c r="D168" s="6">
        <v>750</v>
      </c>
      <c r="E168" s="8">
        <v>1220</v>
      </c>
      <c r="F168" t="s">
        <v>8218</v>
      </c>
      <c r="G168" t="s">
        <v>8223</v>
      </c>
      <c r="H168" t="s">
        <v>8245</v>
      </c>
      <c r="I168">
        <v>1304395140</v>
      </c>
      <c r="J168">
        <v>1302493760</v>
      </c>
      <c r="K168" t="b">
        <v>1</v>
      </c>
      <c r="L168">
        <v>21</v>
      </c>
      <c r="M168" t="b">
        <v>1</v>
      </c>
      <c r="N168" t="s">
        <v>8269</v>
      </c>
      <c r="O168" s="17">
        <v>163</v>
      </c>
      <c r="P168">
        <v>58.1</v>
      </c>
      <c r="Q168" s="12" t="s">
        <v>8315</v>
      </c>
      <c r="R168" t="s">
        <v>8316</v>
      </c>
      <c r="S168" s="15">
        <v>40644.159259259257</v>
      </c>
      <c r="T168" s="15">
        <v>40666.165972222225</v>
      </c>
    </row>
    <row r="169" spans="1:20" ht="224" x14ac:dyDescent="0.2">
      <c r="A169">
        <v>3552</v>
      </c>
      <c r="B169" s="3" t="s">
        <v>3551</v>
      </c>
      <c r="C169" s="3" t="s">
        <v>7662</v>
      </c>
      <c r="D169" s="6">
        <v>773</v>
      </c>
      <c r="E169" s="8">
        <v>773</v>
      </c>
      <c r="F169" t="s">
        <v>8218</v>
      </c>
      <c r="G169" t="s">
        <v>8224</v>
      </c>
      <c r="H169" t="s">
        <v>8246</v>
      </c>
      <c r="I169">
        <v>1403964324</v>
      </c>
      <c r="J169">
        <v>1401372324</v>
      </c>
      <c r="K169" t="b">
        <v>0</v>
      </c>
      <c r="L169">
        <v>20</v>
      </c>
      <c r="M169" t="b">
        <v>1</v>
      </c>
      <c r="N169" t="s">
        <v>8269</v>
      </c>
      <c r="O169" s="17">
        <v>100</v>
      </c>
      <c r="P169">
        <v>38.65</v>
      </c>
      <c r="Q169" s="12" t="s">
        <v>8315</v>
      </c>
      <c r="R169" t="s">
        <v>8316</v>
      </c>
      <c r="S169" s="15">
        <v>41788.587083333332</v>
      </c>
      <c r="T169" s="15">
        <v>41818.587083333332</v>
      </c>
    </row>
    <row r="170" spans="1:20" ht="208" x14ac:dyDescent="0.2">
      <c r="A170">
        <v>3135</v>
      </c>
      <c r="B170" s="3" t="s">
        <v>3135</v>
      </c>
      <c r="C170" s="3" t="s">
        <v>7245</v>
      </c>
      <c r="D170" s="6">
        <v>777</v>
      </c>
      <c r="E170" s="8">
        <v>162</v>
      </c>
      <c r="F170" t="s">
        <v>8218</v>
      </c>
      <c r="G170" t="s">
        <v>8223</v>
      </c>
      <c r="H170" t="s">
        <v>8245</v>
      </c>
      <c r="I170">
        <v>1491277121</v>
      </c>
      <c r="J170">
        <v>1489376321</v>
      </c>
      <c r="K170" t="b">
        <v>0</v>
      </c>
      <c r="L170">
        <v>7</v>
      </c>
      <c r="M170" t="b">
        <v>0</v>
      </c>
      <c r="N170" t="s">
        <v>8269</v>
      </c>
      <c r="O170" s="17">
        <v>21</v>
      </c>
      <c r="P170">
        <v>23.14</v>
      </c>
      <c r="Q170" s="12" t="s">
        <v>8315</v>
      </c>
      <c r="R170" t="s">
        <v>8316</v>
      </c>
      <c r="S170" s="15">
        <v>42807.151863425926</v>
      </c>
      <c r="T170" s="15">
        <v>42829.151863425926</v>
      </c>
    </row>
    <row r="171" spans="1:20" ht="208" x14ac:dyDescent="0.2">
      <c r="A171">
        <v>4024</v>
      </c>
      <c r="B171" s="3" t="s">
        <v>4020</v>
      </c>
      <c r="C171" s="3" t="s">
        <v>8129</v>
      </c>
      <c r="D171" s="6">
        <v>800</v>
      </c>
      <c r="E171" s="8">
        <v>10</v>
      </c>
      <c r="F171" t="s">
        <v>8218</v>
      </c>
      <c r="G171" t="s">
        <v>8223</v>
      </c>
      <c r="H171" t="s">
        <v>8245</v>
      </c>
      <c r="I171">
        <v>1441037097</v>
      </c>
      <c r="J171">
        <v>1438445097</v>
      </c>
      <c r="K171" t="b">
        <v>0</v>
      </c>
      <c r="L171">
        <v>1</v>
      </c>
      <c r="M171" t="b">
        <v>0</v>
      </c>
      <c r="N171" t="s">
        <v>8269</v>
      </c>
      <c r="O171" s="17">
        <v>1</v>
      </c>
      <c r="P171">
        <v>10</v>
      </c>
      <c r="Q171" s="12" t="s">
        <v>8315</v>
      </c>
      <c r="R171" t="s">
        <v>8316</v>
      </c>
      <c r="S171" s="15">
        <v>42217.670104166667</v>
      </c>
      <c r="T171" s="15">
        <v>42247.670104166667</v>
      </c>
    </row>
    <row r="172" spans="1:20" ht="112" x14ac:dyDescent="0.2">
      <c r="A172">
        <v>3891</v>
      </c>
      <c r="B172" s="3" t="s">
        <v>3888</v>
      </c>
      <c r="C172" s="3" t="s">
        <v>7999</v>
      </c>
      <c r="D172" s="6">
        <v>800</v>
      </c>
      <c r="E172" s="8">
        <v>260</v>
      </c>
      <c r="F172" t="s">
        <v>8218</v>
      </c>
      <c r="G172" t="s">
        <v>8223</v>
      </c>
      <c r="H172" t="s">
        <v>8245</v>
      </c>
      <c r="I172">
        <v>1427086740</v>
      </c>
      <c r="J172">
        <v>1424488244</v>
      </c>
      <c r="K172" t="b">
        <v>0</v>
      </c>
      <c r="L172">
        <v>7</v>
      </c>
      <c r="M172" t="b">
        <v>0</v>
      </c>
      <c r="N172" t="s">
        <v>8269</v>
      </c>
      <c r="O172" s="17">
        <v>33</v>
      </c>
      <c r="P172">
        <v>37.14</v>
      </c>
      <c r="Q172" s="12" t="s">
        <v>8315</v>
      </c>
      <c r="R172" t="s">
        <v>8316</v>
      </c>
      <c r="S172" s="15">
        <v>42056.1324537037</v>
      </c>
      <c r="T172" s="15">
        <v>42086.207638888889</v>
      </c>
    </row>
    <row r="173" spans="1:20" ht="176" x14ac:dyDescent="0.2">
      <c r="A173">
        <v>3608</v>
      </c>
      <c r="B173" s="3" t="s">
        <v>3607</v>
      </c>
      <c r="C173" s="3" t="s">
        <v>7718</v>
      </c>
      <c r="D173" s="6">
        <v>800</v>
      </c>
      <c r="E173" s="8">
        <v>800</v>
      </c>
      <c r="F173" t="s">
        <v>8218</v>
      </c>
      <c r="G173" t="s">
        <v>8224</v>
      </c>
      <c r="H173" t="s">
        <v>8246</v>
      </c>
      <c r="I173">
        <v>1466172000</v>
      </c>
      <c r="J173">
        <v>1463418090</v>
      </c>
      <c r="K173" t="b">
        <v>0</v>
      </c>
      <c r="L173">
        <v>27</v>
      </c>
      <c r="M173" t="b">
        <v>1</v>
      </c>
      <c r="N173" t="s">
        <v>8269</v>
      </c>
      <c r="O173" s="17">
        <v>100</v>
      </c>
      <c r="P173">
        <v>29.63</v>
      </c>
      <c r="Q173" s="12" t="s">
        <v>8315</v>
      </c>
      <c r="R173" t="s">
        <v>8316</v>
      </c>
      <c r="S173" s="15">
        <v>42506.709375000006</v>
      </c>
      <c r="T173" s="15">
        <v>42538.583333333328</v>
      </c>
    </row>
    <row r="174" spans="1:20" ht="224" x14ac:dyDescent="0.2">
      <c r="A174">
        <v>3327</v>
      </c>
      <c r="B174" s="3" t="s">
        <v>3327</v>
      </c>
      <c r="C174" s="3" t="s">
        <v>7437</v>
      </c>
      <c r="D174" s="6">
        <v>800</v>
      </c>
      <c r="E174" s="8">
        <v>810</v>
      </c>
      <c r="F174" t="s">
        <v>8218</v>
      </c>
      <c r="G174" t="s">
        <v>8224</v>
      </c>
      <c r="H174" t="s">
        <v>8246</v>
      </c>
      <c r="I174">
        <v>1462697966</v>
      </c>
      <c r="J174">
        <v>1460105966</v>
      </c>
      <c r="K174" t="b">
        <v>0</v>
      </c>
      <c r="L174">
        <v>33</v>
      </c>
      <c r="M174" t="b">
        <v>1</v>
      </c>
      <c r="N174" t="s">
        <v>8269</v>
      </c>
      <c r="O174" s="17">
        <v>101</v>
      </c>
      <c r="P174">
        <v>24.55</v>
      </c>
      <c r="Q174" s="12" t="s">
        <v>8315</v>
      </c>
      <c r="R174" t="s">
        <v>8316</v>
      </c>
      <c r="S174" s="15">
        <v>42468.374606481477</v>
      </c>
      <c r="T174" s="15">
        <v>42498.374606481477</v>
      </c>
    </row>
    <row r="175" spans="1:20" ht="208" x14ac:dyDescent="0.2">
      <c r="A175">
        <v>3283</v>
      </c>
      <c r="B175" s="3" t="s">
        <v>3283</v>
      </c>
      <c r="C175" s="3" t="s">
        <v>7393</v>
      </c>
      <c r="D175" s="6">
        <v>800</v>
      </c>
      <c r="E175" s="8">
        <v>838</v>
      </c>
      <c r="F175" t="s">
        <v>8218</v>
      </c>
      <c r="G175" t="s">
        <v>8224</v>
      </c>
      <c r="H175" t="s">
        <v>8246</v>
      </c>
      <c r="I175">
        <v>1455138000</v>
      </c>
      <c r="J175">
        <v>1452448298</v>
      </c>
      <c r="K175" t="b">
        <v>0</v>
      </c>
      <c r="L175">
        <v>47</v>
      </c>
      <c r="M175" t="b">
        <v>1</v>
      </c>
      <c r="N175" t="s">
        <v>8269</v>
      </c>
      <c r="O175" s="17">
        <v>105</v>
      </c>
      <c r="P175">
        <v>17.829999999999998</v>
      </c>
      <c r="Q175" s="12" t="s">
        <v>8315</v>
      </c>
      <c r="R175" t="s">
        <v>8316</v>
      </c>
      <c r="S175" s="15">
        <v>42379.74418981481</v>
      </c>
      <c r="T175" s="15">
        <v>42410.875</v>
      </c>
    </row>
    <row r="176" spans="1:20" ht="208" x14ac:dyDescent="0.2">
      <c r="A176">
        <v>3664</v>
      </c>
      <c r="B176" s="3" t="s">
        <v>3661</v>
      </c>
      <c r="C176" s="3" t="s">
        <v>7774</v>
      </c>
      <c r="D176" s="6">
        <v>800</v>
      </c>
      <c r="E176" s="8">
        <v>875</v>
      </c>
      <c r="F176" t="s">
        <v>8218</v>
      </c>
      <c r="G176" t="s">
        <v>8223</v>
      </c>
      <c r="H176" t="s">
        <v>8245</v>
      </c>
      <c r="I176">
        <v>1466056689</v>
      </c>
      <c r="J176">
        <v>1464847089</v>
      </c>
      <c r="K176" t="b">
        <v>0</v>
      </c>
      <c r="L176">
        <v>19</v>
      </c>
      <c r="M176" t="b">
        <v>1</v>
      </c>
      <c r="N176" t="s">
        <v>8269</v>
      </c>
      <c r="O176" s="17">
        <v>109</v>
      </c>
      <c r="P176">
        <v>46.05</v>
      </c>
      <c r="Q176" s="12" t="s">
        <v>8315</v>
      </c>
      <c r="R176" t="s">
        <v>8316</v>
      </c>
      <c r="S176" s="15">
        <v>42523.248715277776</v>
      </c>
      <c r="T176" s="15">
        <v>42537.248715277776</v>
      </c>
    </row>
    <row r="177" spans="1:20" ht="160" x14ac:dyDescent="0.2">
      <c r="A177">
        <v>3836</v>
      </c>
      <c r="B177" s="3" t="s">
        <v>3833</v>
      </c>
      <c r="C177" s="3" t="s">
        <v>7945</v>
      </c>
      <c r="D177" s="6">
        <v>800</v>
      </c>
      <c r="E177" s="8">
        <v>900</v>
      </c>
      <c r="F177" t="s">
        <v>8218</v>
      </c>
      <c r="G177" t="s">
        <v>8223</v>
      </c>
      <c r="H177" t="s">
        <v>8245</v>
      </c>
      <c r="I177">
        <v>1470197340</v>
      </c>
      <c r="J177">
        <v>1467497652</v>
      </c>
      <c r="K177" t="b">
        <v>0</v>
      </c>
      <c r="L177">
        <v>14</v>
      </c>
      <c r="M177" t="b">
        <v>1</v>
      </c>
      <c r="N177" t="s">
        <v>8269</v>
      </c>
      <c r="O177" s="17">
        <v>113</v>
      </c>
      <c r="P177">
        <v>64.290000000000006</v>
      </c>
      <c r="Q177" s="12" t="s">
        <v>8315</v>
      </c>
      <c r="R177" t="s">
        <v>8316</v>
      </c>
      <c r="S177" s="15">
        <v>42553.926527777774</v>
      </c>
      <c r="T177" s="15">
        <v>42585.172916666663</v>
      </c>
    </row>
    <row r="178" spans="1:20" ht="160" x14ac:dyDescent="0.2">
      <c r="A178">
        <v>2796</v>
      </c>
      <c r="B178" s="3" t="s">
        <v>2796</v>
      </c>
      <c r="C178" s="3" t="s">
        <v>6906</v>
      </c>
      <c r="D178" s="6">
        <v>800</v>
      </c>
      <c r="E178" s="8">
        <v>924</v>
      </c>
      <c r="F178" t="s">
        <v>8218</v>
      </c>
      <c r="G178" t="s">
        <v>8224</v>
      </c>
      <c r="H178" t="s">
        <v>8246</v>
      </c>
      <c r="I178">
        <v>1404564028</v>
      </c>
      <c r="J178">
        <v>1401972028</v>
      </c>
      <c r="K178" t="b">
        <v>0</v>
      </c>
      <c r="L178">
        <v>21</v>
      </c>
      <c r="M178" t="b">
        <v>1</v>
      </c>
      <c r="N178" t="s">
        <v>8269</v>
      </c>
      <c r="O178" s="17">
        <v>116</v>
      </c>
      <c r="P178">
        <v>44</v>
      </c>
      <c r="Q178" s="12" t="s">
        <v>8315</v>
      </c>
      <c r="R178" t="s">
        <v>8316</v>
      </c>
      <c r="S178" s="15">
        <v>41795.528101851851</v>
      </c>
      <c r="T178" s="15">
        <v>41825.528101851851</v>
      </c>
    </row>
    <row r="179" spans="1:20" ht="224" x14ac:dyDescent="0.2">
      <c r="A179">
        <v>3676</v>
      </c>
      <c r="B179" s="3" t="s">
        <v>3673</v>
      </c>
      <c r="C179" s="3" t="s">
        <v>7786</v>
      </c>
      <c r="D179" s="6">
        <v>800</v>
      </c>
      <c r="E179" s="8">
        <v>1030</v>
      </c>
      <c r="F179" t="s">
        <v>8218</v>
      </c>
      <c r="G179" t="s">
        <v>8223</v>
      </c>
      <c r="H179" t="s">
        <v>8245</v>
      </c>
      <c r="I179">
        <v>1410550484</v>
      </c>
      <c r="J179">
        <v>1408995284</v>
      </c>
      <c r="K179" t="b">
        <v>0</v>
      </c>
      <c r="L179">
        <v>16</v>
      </c>
      <c r="M179" t="b">
        <v>1</v>
      </c>
      <c r="N179" t="s">
        <v>8269</v>
      </c>
      <c r="O179" s="17">
        <v>129</v>
      </c>
      <c r="P179">
        <v>64.38</v>
      </c>
      <c r="Q179" s="12" t="s">
        <v>8315</v>
      </c>
      <c r="R179" t="s">
        <v>8316</v>
      </c>
      <c r="S179" s="15">
        <v>41876.815787037034</v>
      </c>
      <c r="T179" s="15">
        <v>41894.815787037034</v>
      </c>
    </row>
    <row r="180" spans="1:20" ht="192" x14ac:dyDescent="0.2">
      <c r="A180">
        <v>3716</v>
      </c>
      <c r="B180" s="3" t="s">
        <v>3713</v>
      </c>
      <c r="C180" s="3" t="s">
        <v>7826</v>
      </c>
      <c r="D180" s="6">
        <v>800</v>
      </c>
      <c r="E180" s="8">
        <v>1246</v>
      </c>
      <c r="F180" t="s">
        <v>8218</v>
      </c>
      <c r="G180" t="s">
        <v>8223</v>
      </c>
      <c r="H180" t="s">
        <v>8245</v>
      </c>
      <c r="I180">
        <v>1453411109</v>
      </c>
      <c r="J180">
        <v>1450819109</v>
      </c>
      <c r="K180" t="b">
        <v>0</v>
      </c>
      <c r="L180">
        <v>24</v>
      </c>
      <c r="M180" t="b">
        <v>1</v>
      </c>
      <c r="N180" t="s">
        <v>8269</v>
      </c>
      <c r="O180" s="17">
        <v>156</v>
      </c>
      <c r="P180">
        <v>51.92</v>
      </c>
      <c r="Q180" s="12" t="s">
        <v>8315</v>
      </c>
      <c r="R180" t="s">
        <v>8316</v>
      </c>
      <c r="S180" s="15">
        <v>42360.887835648144</v>
      </c>
      <c r="T180" s="15">
        <v>42390.887835648144</v>
      </c>
    </row>
    <row r="181" spans="1:20" ht="208" x14ac:dyDescent="0.2">
      <c r="A181">
        <v>2834</v>
      </c>
      <c r="B181" s="3" t="s">
        <v>2834</v>
      </c>
      <c r="C181" s="3" t="s">
        <v>6944</v>
      </c>
      <c r="D181" s="6">
        <v>800</v>
      </c>
      <c r="E181" s="8">
        <v>1360</v>
      </c>
      <c r="F181" t="s">
        <v>8218</v>
      </c>
      <c r="G181" t="s">
        <v>8224</v>
      </c>
      <c r="H181" t="s">
        <v>8246</v>
      </c>
      <c r="I181">
        <v>1422658930</v>
      </c>
      <c r="J181">
        <v>1421362930</v>
      </c>
      <c r="K181" t="b">
        <v>0</v>
      </c>
      <c r="L181">
        <v>21</v>
      </c>
      <c r="M181" t="b">
        <v>1</v>
      </c>
      <c r="N181" t="s">
        <v>8269</v>
      </c>
      <c r="O181" s="17">
        <v>170</v>
      </c>
      <c r="P181">
        <v>64.760000000000005</v>
      </c>
      <c r="Q181" s="12" t="s">
        <v>8315</v>
      </c>
      <c r="R181" t="s">
        <v>8316</v>
      </c>
      <c r="S181" s="15">
        <v>42019.959837962961</v>
      </c>
      <c r="T181" s="15">
        <v>42034.959837962961</v>
      </c>
    </row>
    <row r="182" spans="1:20" ht="160" x14ac:dyDescent="0.2">
      <c r="A182">
        <v>3449</v>
      </c>
      <c r="B182" s="3" t="s">
        <v>3448</v>
      </c>
      <c r="C182" s="3" t="s">
        <v>7559</v>
      </c>
      <c r="D182" s="6">
        <v>800</v>
      </c>
      <c r="E182" s="8">
        <v>1365</v>
      </c>
      <c r="F182" t="s">
        <v>8218</v>
      </c>
      <c r="G182" t="s">
        <v>8223</v>
      </c>
      <c r="H182" t="s">
        <v>8245</v>
      </c>
      <c r="I182">
        <v>1468036800</v>
      </c>
      <c r="J182">
        <v>1465607738</v>
      </c>
      <c r="K182" t="b">
        <v>0</v>
      </c>
      <c r="L182">
        <v>20</v>
      </c>
      <c r="M182" t="b">
        <v>1</v>
      </c>
      <c r="N182" t="s">
        <v>8269</v>
      </c>
      <c r="O182" s="17">
        <v>171</v>
      </c>
      <c r="P182">
        <v>68.25</v>
      </c>
      <c r="Q182" s="12" t="s">
        <v>8315</v>
      </c>
      <c r="R182" t="s">
        <v>8316</v>
      </c>
      <c r="S182" s="15">
        <v>42532.052523148144</v>
      </c>
      <c r="T182" s="15">
        <v>42560.166666666672</v>
      </c>
    </row>
    <row r="183" spans="1:20" ht="224" x14ac:dyDescent="0.2">
      <c r="A183">
        <v>3314</v>
      </c>
      <c r="B183" s="3" t="s">
        <v>3314</v>
      </c>
      <c r="C183" s="3" t="s">
        <v>7424</v>
      </c>
      <c r="D183" s="6">
        <v>800</v>
      </c>
      <c r="E183" s="8">
        <v>1686</v>
      </c>
      <c r="F183" t="s">
        <v>8218</v>
      </c>
      <c r="G183" t="s">
        <v>8224</v>
      </c>
      <c r="H183" t="s">
        <v>8246</v>
      </c>
      <c r="I183">
        <v>1431115500</v>
      </c>
      <c r="J183">
        <v>1428733511</v>
      </c>
      <c r="K183" t="b">
        <v>0</v>
      </c>
      <c r="L183">
        <v>58</v>
      </c>
      <c r="M183" t="b">
        <v>1</v>
      </c>
      <c r="N183" t="s">
        <v>8269</v>
      </c>
      <c r="O183" s="17">
        <v>211</v>
      </c>
      <c r="P183">
        <v>29.07</v>
      </c>
      <c r="Q183" s="12" t="s">
        <v>8315</v>
      </c>
      <c r="R183" t="s">
        <v>8316</v>
      </c>
      <c r="S183" s="15">
        <v>42105.267488425925</v>
      </c>
      <c r="T183" s="15">
        <v>42132.836805555555</v>
      </c>
    </row>
    <row r="184" spans="1:20" ht="144" x14ac:dyDescent="0.2">
      <c r="A184">
        <v>3732</v>
      </c>
      <c r="B184" s="3" t="s">
        <v>3729</v>
      </c>
      <c r="C184" s="3" t="s">
        <v>7842</v>
      </c>
      <c r="D184" s="6">
        <v>850</v>
      </c>
      <c r="E184" s="8">
        <v>131</v>
      </c>
      <c r="F184" t="s">
        <v>8218</v>
      </c>
      <c r="G184" t="s">
        <v>8232</v>
      </c>
      <c r="H184" t="s">
        <v>8248</v>
      </c>
      <c r="I184">
        <v>1422100800</v>
      </c>
      <c r="J184">
        <v>1416932133</v>
      </c>
      <c r="K184" t="b">
        <v>0</v>
      </c>
      <c r="L184">
        <v>4</v>
      </c>
      <c r="M184" t="b">
        <v>0</v>
      </c>
      <c r="N184" t="s">
        <v>8269</v>
      </c>
      <c r="O184" s="17">
        <v>15</v>
      </c>
      <c r="P184">
        <v>32.75</v>
      </c>
      <c r="Q184" s="12" t="s">
        <v>8315</v>
      </c>
      <c r="R184" t="s">
        <v>8316</v>
      </c>
      <c r="S184" s="15">
        <v>41968.677465277782</v>
      </c>
      <c r="T184" s="15">
        <v>42028.5</v>
      </c>
    </row>
    <row r="185" spans="1:20" ht="240" x14ac:dyDescent="0.2">
      <c r="A185">
        <v>3982</v>
      </c>
      <c r="B185" s="3" t="s">
        <v>3978</v>
      </c>
      <c r="C185" s="3" t="s">
        <v>8088</v>
      </c>
      <c r="D185" s="6">
        <v>850</v>
      </c>
      <c r="E185" s="8">
        <v>170</v>
      </c>
      <c r="F185" t="s">
        <v>8218</v>
      </c>
      <c r="G185" t="s">
        <v>8224</v>
      </c>
      <c r="H185" t="s">
        <v>8246</v>
      </c>
      <c r="I185">
        <v>1436297180</v>
      </c>
      <c r="J185">
        <v>1431113180</v>
      </c>
      <c r="K185" t="b">
        <v>0</v>
      </c>
      <c r="L185">
        <v>5</v>
      </c>
      <c r="M185" t="b">
        <v>0</v>
      </c>
      <c r="N185" t="s">
        <v>8269</v>
      </c>
      <c r="O185" s="17">
        <v>20</v>
      </c>
      <c r="P185">
        <v>34</v>
      </c>
      <c r="Q185" s="12" t="s">
        <v>8315</v>
      </c>
      <c r="R185" t="s">
        <v>8316</v>
      </c>
      <c r="S185" s="15">
        <v>42132.809953703705</v>
      </c>
      <c r="T185" s="15">
        <v>42192.809953703705</v>
      </c>
    </row>
    <row r="186" spans="1:20" ht="240" x14ac:dyDescent="0.2">
      <c r="A186">
        <v>2837</v>
      </c>
      <c r="B186" s="3" t="s">
        <v>2837</v>
      </c>
      <c r="C186" s="3" t="s">
        <v>6947</v>
      </c>
      <c r="D186" s="6">
        <v>850</v>
      </c>
      <c r="E186" s="8">
        <v>850</v>
      </c>
      <c r="F186" t="s">
        <v>8218</v>
      </c>
      <c r="G186" t="s">
        <v>8228</v>
      </c>
      <c r="H186" t="s">
        <v>8250</v>
      </c>
      <c r="I186">
        <v>1449701284</v>
      </c>
      <c r="J186">
        <v>1446241684</v>
      </c>
      <c r="K186" t="b">
        <v>0</v>
      </c>
      <c r="L186">
        <v>21</v>
      </c>
      <c r="M186" t="b">
        <v>1</v>
      </c>
      <c r="N186" t="s">
        <v>8269</v>
      </c>
      <c r="O186" s="17">
        <v>100</v>
      </c>
      <c r="P186">
        <v>40.479999999999997</v>
      </c>
      <c r="Q186" s="12" t="s">
        <v>8315</v>
      </c>
      <c r="R186" t="s">
        <v>8316</v>
      </c>
      <c r="S186" s="15">
        <v>42307.908379629633</v>
      </c>
      <c r="T186" s="15">
        <v>42347.950046296297</v>
      </c>
    </row>
    <row r="187" spans="1:20" ht="192" x14ac:dyDescent="0.2">
      <c r="A187">
        <v>1296</v>
      </c>
      <c r="B187" s="3" t="s">
        <v>1297</v>
      </c>
      <c r="C187" s="3" t="s">
        <v>5406</v>
      </c>
      <c r="D187" s="6">
        <v>850</v>
      </c>
      <c r="E187" s="8">
        <v>1200</v>
      </c>
      <c r="F187" t="s">
        <v>8218</v>
      </c>
      <c r="G187" t="s">
        <v>8224</v>
      </c>
      <c r="H187" t="s">
        <v>8246</v>
      </c>
      <c r="I187">
        <v>1457914373</v>
      </c>
      <c r="J187">
        <v>1456189973</v>
      </c>
      <c r="K187" t="b">
        <v>0</v>
      </c>
      <c r="L187">
        <v>23</v>
      </c>
      <c r="M187" t="b">
        <v>1</v>
      </c>
      <c r="N187" t="s">
        <v>8269</v>
      </c>
      <c r="O187" s="17">
        <v>141</v>
      </c>
      <c r="P187">
        <v>52.17</v>
      </c>
      <c r="Q187" s="12" t="s">
        <v>8315</v>
      </c>
      <c r="R187" t="s">
        <v>8316</v>
      </c>
      <c r="S187" s="15">
        <v>42423.050613425927</v>
      </c>
      <c r="T187" s="15">
        <v>42443.008946759262</v>
      </c>
    </row>
    <row r="188" spans="1:20" ht="192" x14ac:dyDescent="0.2">
      <c r="A188">
        <v>3726</v>
      </c>
      <c r="B188" s="3" t="s">
        <v>3723</v>
      </c>
      <c r="C188" s="3" t="s">
        <v>7836</v>
      </c>
      <c r="D188" s="6">
        <v>850</v>
      </c>
      <c r="E188" s="8">
        <v>2879</v>
      </c>
      <c r="F188" t="s">
        <v>8218</v>
      </c>
      <c r="G188" t="s">
        <v>8223</v>
      </c>
      <c r="H188" t="s">
        <v>8245</v>
      </c>
      <c r="I188">
        <v>1461963600</v>
      </c>
      <c r="J188">
        <v>1459567371</v>
      </c>
      <c r="K188" t="b">
        <v>0</v>
      </c>
      <c r="L188">
        <v>46</v>
      </c>
      <c r="M188" t="b">
        <v>1</v>
      </c>
      <c r="N188" t="s">
        <v>8269</v>
      </c>
      <c r="O188" s="17">
        <v>339</v>
      </c>
      <c r="P188">
        <v>62.59</v>
      </c>
      <c r="Q188" s="12" t="s">
        <v>8315</v>
      </c>
      <c r="R188" t="s">
        <v>8316</v>
      </c>
      <c r="S188" s="15">
        <v>42462.140868055561</v>
      </c>
      <c r="T188" s="15">
        <v>42489.875</v>
      </c>
    </row>
    <row r="189" spans="1:20" ht="240" x14ac:dyDescent="0.2">
      <c r="A189">
        <v>3510</v>
      </c>
      <c r="B189" s="3" t="s">
        <v>3509</v>
      </c>
      <c r="C189" s="3" t="s">
        <v>7620</v>
      </c>
      <c r="D189" s="6">
        <v>900</v>
      </c>
      <c r="E189" s="8">
        <v>905</v>
      </c>
      <c r="F189" t="s">
        <v>8218</v>
      </c>
      <c r="G189" t="s">
        <v>8223</v>
      </c>
      <c r="H189" t="s">
        <v>8245</v>
      </c>
      <c r="I189">
        <v>1404312846</v>
      </c>
      <c r="J189">
        <v>1402584846</v>
      </c>
      <c r="K189" t="b">
        <v>0</v>
      </c>
      <c r="L189">
        <v>15</v>
      </c>
      <c r="M189" t="b">
        <v>1</v>
      </c>
      <c r="N189" t="s">
        <v>8269</v>
      </c>
      <c r="O189" s="17">
        <v>101</v>
      </c>
      <c r="P189">
        <v>60.33</v>
      </c>
      <c r="Q189" s="12" t="s">
        <v>8315</v>
      </c>
      <c r="R189" t="s">
        <v>8316</v>
      </c>
      <c r="S189" s="15">
        <v>41802.62090277778</v>
      </c>
      <c r="T189" s="15">
        <v>41822.62090277778</v>
      </c>
    </row>
    <row r="190" spans="1:20" ht="192" x14ac:dyDescent="0.2">
      <c r="A190">
        <v>3580</v>
      </c>
      <c r="B190" s="3" t="s">
        <v>3579</v>
      </c>
      <c r="C190" s="3" t="s">
        <v>7690</v>
      </c>
      <c r="D190" s="6">
        <v>900</v>
      </c>
      <c r="E190" s="8">
        <v>1025</v>
      </c>
      <c r="F190" t="s">
        <v>8218</v>
      </c>
      <c r="G190" t="s">
        <v>8223</v>
      </c>
      <c r="H190" t="s">
        <v>8245</v>
      </c>
      <c r="I190">
        <v>1425185940</v>
      </c>
      <c r="J190">
        <v>1421900022</v>
      </c>
      <c r="K190" t="b">
        <v>0</v>
      </c>
      <c r="L190">
        <v>27</v>
      </c>
      <c r="M190" t="b">
        <v>1</v>
      </c>
      <c r="N190" t="s">
        <v>8269</v>
      </c>
      <c r="O190" s="17">
        <v>114</v>
      </c>
      <c r="P190">
        <v>37.96</v>
      </c>
      <c r="Q190" s="12" t="s">
        <v>8315</v>
      </c>
      <c r="R190" t="s">
        <v>8316</v>
      </c>
      <c r="S190" s="15">
        <v>42026.176180555558</v>
      </c>
      <c r="T190" s="15">
        <v>42064.207638888889</v>
      </c>
    </row>
    <row r="191" spans="1:20" ht="240" x14ac:dyDescent="0.2">
      <c r="A191">
        <v>3565</v>
      </c>
      <c r="B191" s="3" t="s">
        <v>3564</v>
      </c>
      <c r="C191" s="3" t="s">
        <v>7675</v>
      </c>
      <c r="D191" s="6">
        <v>900</v>
      </c>
      <c r="E191" s="8">
        <v>1175</v>
      </c>
      <c r="F191" t="s">
        <v>8218</v>
      </c>
      <c r="G191" t="s">
        <v>8223</v>
      </c>
      <c r="H191" t="s">
        <v>8245</v>
      </c>
      <c r="I191">
        <v>1420048208</v>
      </c>
      <c r="J191">
        <v>1417456208</v>
      </c>
      <c r="K191" t="b">
        <v>0</v>
      </c>
      <c r="L191">
        <v>12</v>
      </c>
      <c r="M191" t="b">
        <v>1</v>
      </c>
      <c r="N191" t="s">
        <v>8269</v>
      </c>
      <c r="O191" s="17">
        <v>131</v>
      </c>
      <c r="P191">
        <v>97.92</v>
      </c>
      <c r="Q191" s="12" t="s">
        <v>8315</v>
      </c>
      <c r="R191" t="s">
        <v>8316</v>
      </c>
      <c r="S191" s="15">
        <v>41974.743148148147</v>
      </c>
      <c r="T191" s="15">
        <v>42004.743148148147</v>
      </c>
    </row>
    <row r="192" spans="1:20" ht="224" x14ac:dyDescent="0.2">
      <c r="A192">
        <v>3532</v>
      </c>
      <c r="B192" s="3" t="s">
        <v>3531</v>
      </c>
      <c r="C192" s="3" t="s">
        <v>7642</v>
      </c>
      <c r="D192" s="6">
        <v>960</v>
      </c>
      <c r="E192" s="8">
        <v>1142</v>
      </c>
      <c r="F192" t="s">
        <v>8218</v>
      </c>
      <c r="G192" t="s">
        <v>8223</v>
      </c>
      <c r="H192" t="s">
        <v>8245</v>
      </c>
      <c r="I192">
        <v>1411012740</v>
      </c>
      <c r="J192">
        <v>1409667827</v>
      </c>
      <c r="K192" t="b">
        <v>0</v>
      </c>
      <c r="L192">
        <v>27</v>
      </c>
      <c r="M192" t="b">
        <v>1</v>
      </c>
      <c r="N192" t="s">
        <v>8269</v>
      </c>
      <c r="O192" s="17">
        <v>119</v>
      </c>
      <c r="P192">
        <v>42.3</v>
      </c>
      <c r="Q192" s="12" t="s">
        <v>8315</v>
      </c>
      <c r="R192" t="s">
        <v>8316</v>
      </c>
      <c r="S192" s="15">
        <v>41884.599849537037</v>
      </c>
      <c r="T192" s="15">
        <v>41900.165972222225</v>
      </c>
    </row>
    <row r="193" spans="1:20" ht="208" x14ac:dyDescent="0.2">
      <c r="A193">
        <v>3458</v>
      </c>
      <c r="B193" s="3" t="s">
        <v>3457</v>
      </c>
      <c r="C193" s="3" t="s">
        <v>7568</v>
      </c>
      <c r="D193" s="6">
        <v>978</v>
      </c>
      <c r="E193" s="8">
        <v>1216</v>
      </c>
      <c r="F193" t="s">
        <v>8218</v>
      </c>
      <c r="G193" t="s">
        <v>8223</v>
      </c>
      <c r="H193" t="s">
        <v>8245</v>
      </c>
      <c r="I193">
        <v>1422937620</v>
      </c>
      <c r="J193">
        <v>1420606303</v>
      </c>
      <c r="K193" t="b">
        <v>0</v>
      </c>
      <c r="L193">
        <v>27</v>
      </c>
      <c r="M193" t="b">
        <v>1</v>
      </c>
      <c r="N193" t="s">
        <v>8269</v>
      </c>
      <c r="O193" s="17">
        <v>124</v>
      </c>
      <c r="P193">
        <v>45.04</v>
      </c>
      <c r="Q193" s="12" t="s">
        <v>8315</v>
      </c>
      <c r="R193" t="s">
        <v>8316</v>
      </c>
      <c r="S193" s="15">
        <v>42011.202581018515</v>
      </c>
      <c r="T193" s="15">
        <v>42038.185416666667</v>
      </c>
    </row>
    <row r="194" spans="1:20" ht="176" x14ac:dyDescent="0.2">
      <c r="A194">
        <v>2858</v>
      </c>
      <c r="B194" s="3" t="s">
        <v>2858</v>
      </c>
      <c r="C194" s="3" t="s">
        <v>6968</v>
      </c>
      <c r="D194" s="6">
        <v>1000</v>
      </c>
      <c r="E194" s="8">
        <v>0</v>
      </c>
      <c r="F194" t="s">
        <v>8220</v>
      </c>
      <c r="G194" t="s">
        <v>8232</v>
      </c>
      <c r="H194" t="s">
        <v>8248</v>
      </c>
      <c r="I194">
        <v>1417778880</v>
      </c>
      <c r="J194">
        <v>1415711095</v>
      </c>
      <c r="K194" t="b">
        <v>0</v>
      </c>
      <c r="L194">
        <v>0</v>
      </c>
      <c r="M194" t="b">
        <v>0</v>
      </c>
      <c r="N194" t="s">
        <v>8269</v>
      </c>
      <c r="O194" s="17">
        <v>0</v>
      </c>
      <c r="P194">
        <v>0</v>
      </c>
      <c r="Q194" s="12" t="s">
        <v>8315</v>
      </c>
      <c r="R194" t="s">
        <v>8316</v>
      </c>
      <c r="S194" s="15">
        <v>41954.545081018514</v>
      </c>
      <c r="T194" s="15">
        <v>41978.477777777778</v>
      </c>
    </row>
    <row r="195" spans="1:20" ht="224" x14ac:dyDescent="0.2">
      <c r="A195">
        <v>3892</v>
      </c>
      <c r="B195" s="3" t="s">
        <v>3889</v>
      </c>
      <c r="C195" s="3" t="s">
        <v>8000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>
        <v>1408863600</v>
      </c>
      <c r="J195">
        <v>1408203557</v>
      </c>
      <c r="K195" t="b">
        <v>0</v>
      </c>
      <c r="L195">
        <v>0</v>
      </c>
      <c r="M195" t="b">
        <v>0</v>
      </c>
      <c r="N195" t="s">
        <v>8269</v>
      </c>
      <c r="O195" s="17">
        <v>0</v>
      </c>
      <c r="P195">
        <v>0</v>
      </c>
      <c r="Q195" s="12" t="s">
        <v>8315</v>
      </c>
      <c r="R195" t="s">
        <v>8316</v>
      </c>
      <c r="S195" s="15">
        <v>41867.652280092596</v>
      </c>
      <c r="T195" s="15">
        <v>41875.291666666664</v>
      </c>
    </row>
    <row r="196" spans="1:20" ht="208" x14ac:dyDescent="0.2">
      <c r="A196">
        <v>4072</v>
      </c>
      <c r="B196" s="3" t="s">
        <v>4068</v>
      </c>
      <c r="C196" s="3" t="s">
        <v>8175</v>
      </c>
      <c r="D196" s="6">
        <v>1000</v>
      </c>
      <c r="E196" s="8">
        <v>4</v>
      </c>
      <c r="F196" t="s">
        <v>8220</v>
      </c>
      <c r="G196" t="s">
        <v>8224</v>
      </c>
      <c r="H196" t="s">
        <v>8246</v>
      </c>
      <c r="I196">
        <v>1408646111</v>
      </c>
      <c r="J196">
        <v>1403462111</v>
      </c>
      <c r="K196" t="b">
        <v>0</v>
      </c>
      <c r="L196">
        <v>2</v>
      </c>
      <c r="M196" t="b">
        <v>0</v>
      </c>
      <c r="N196" t="s">
        <v>8269</v>
      </c>
      <c r="O196" s="17">
        <v>0</v>
      </c>
      <c r="P196">
        <v>2</v>
      </c>
      <c r="Q196" s="12" t="s">
        <v>8315</v>
      </c>
      <c r="R196" t="s">
        <v>8316</v>
      </c>
      <c r="S196" s="15">
        <v>41812.77443287037</v>
      </c>
      <c r="T196" s="15">
        <v>41872.77443287037</v>
      </c>
    </row>
    <row r="197" spans="1:20" ht="208" x14ac:dyDescent="0.2">
      <c r="A197">
        <v>2841</v>
      </c>
      <c r="B197" s="3" t="s">
        <v>2841</v>
      </c>
      <c r="C197" s="3" t="s">
        <v>6951</v>
      </c>
      <c r="D197" s="6">
        <v>1000</v>
      </c>
      <c r="E197" s="8">
        <v>10</v>
      </c>
      <c r="F197" t="s">
        <v>8220</v>
      </c>
      <c r="G197" t="s">
        <v>8224</v>
      </c>
      <c r="H197" t="s">
        <v>8246</v>
      </c>
      <c r="I197">
        <v>1450032297</v>
      </c>
      <c r="J197">
        <v>1444844697</v>
      </c>
      <c r="K197" t="b">
        <v>0</v>
      </c>
      <c r="L197">
        <v>1</v>
      </c>
      <c r="M197" t="b">
        <v>0</v>
      </c>
      <c r="N197" t="s">
        <v>8269</v>
      </c>
      <c r="O197" s="17">
        <v>1</v>
      </c>
      <c r="P197">
        <v>10</v>
      </c>
      <c r="Q197" s="12" t="s">
        <v>8315</v>
      </c>
      <c r="R197" t="s">
        <v>8316</v>
      </c>
      <c r="S197" s="15">
        <v>42291.739548611105</v>
      </c>
      <c r="T197" s="15">
        <v>42351.781215277777</v>
      </c>
    </row>
    <row r="198" spans="1:20" ht="224" x14ac:dyDescent="0.2">
      <c r="A198">
        <v>3855</v>
      </c>
      <c r="B198" s="3" t="s">
        <v>3852</v>
      </c>
      <c r="C198" s="3" t="s">
        <v>7964</v>
      </c>
      <c r="D198" s="6">
        <v>1000</v>
      </c>
      <c r="E198" s="8">
        <v>25</v>
      </c>
      <c r="F198" t="s">
        <v>8220</v>
      </c>
      <c r="G198" t="s">
        <v>8223</v>
      </c>
      <c r="H198" t="s">
        <v>8245</v>
      </c>
      <c r="I198">
        <v>1427408271</v>
      </c>
      <c r="J198">
        <v>1424819871</v>
      </c>
      <c r="K198" t="b">
        <v>0</v>
      </c>
      <c r="L198">
        <v>1</v>
      </c>
      <c r="M198" t="b">
        <v>0</v>
      </c>
      <c r="N198" t="s">
        <v>8269</v>
      </c>
      <c r="O198" s="17">
        <v>3</v>
      </c>
      <c r="P198">
        <v>25</v>
      </c>
      <c r="Q198" s="12" t="s">
        <v>8315</v>
      </c>
      <c r="R198" t="s">
        <v>8316</v>
      </c>
      <c r="S198" s="15">
        <v>42059.970729166671</v>
      </c>
      <c r="T198" s="15">
        <v>42089.929062499999</v>
      </c>
    </row>
    <row r="199" spans="1:20" ht="192" x14ac:dyDescent="0.2">
      <c r="A199">
        <v>4090</v>
      </c>
      <c r="B199" s="3" t="s">
        <v>4086</v>
      </c>
      <c r="C199" s="3" t="s">
        <v>8193</v>
      </c>
      <c r="D199" s="6">
        <v>1000</v>
      </c>
      <c r="E199" s="8">
        <v>32</v>
      </c>
      <c r="F199" t="s">
        <v>8220</v>
      </c>
      <c r="G199" t="s">
        <v>8223</v>
      </c>
      <c r="H199" t="s">
        <v>8245</v>
      </c>
      <c r="I199">
        <v>1438959600</v>
      </c>
      <c r="J199">
        <v>1437754137</v>
      </c>
      <c r="K199" t="b">
        <v>0</v>
      </c>
      <c r="L199">
        <v>3</v>
      </c>
      <c r="M199" t="b">
        <v>0</v>
      </c>
      <c r="N199" t="s">
        <v>8269</v>
      </c>
      <c r="O199" s="17">
        <v>3</v>
      </c>
      <c r="P199">
        <v>10.67</v>
      </c>
      <c r="Q199" s="12" t="s">
        <v>8315</v>
      </c>
      <c r="R199" t="s">
        <v>8316</v>
      </c>
      <c r="S199" s="15">
        <v>42209.67288194444</v>
      </c>
      <c r="T199" s="15">
        <v>42223.625</v>
      </c>
    </row>
    <row r="200" spans="1:20" ht="144" x14ac:dyDescent="0.2">
      <c r="A200">
        <v>3850</v>
      </c>
      <c r="B200" s="3" t="s">
        <v>3847</v>
      </c>
      <c r="C200" s="3" t="s">
        <v>7959</v>
      </c>
      <c r="D200" s="6">
        <v>1000</v>
      </c>
      <c r="E200" s="8">
        <v>38</v>
      </c>
      <c r="F200" t="s">
        <v>8220</v>
      </c>
      <c r="G200" t="s">
        <v>8223</v>
      </c>
      <c r="H200" t="s">
        <v>8245</v>
      </c>
      <c r="I200">
        <v>1420081143</v>
      </c>
      <c r="J200">
        <v>1417489143</v>
      </c>
      <c r="K200" t="b">
        <v>1</v>
      </c>
      <c r="L200">
        <v>4</v>
      </c>
      <c r="M200" t="b">
        <v>0</v>
      </c>
      <c r="N200" t="s">
        <v>8269</v>
      </c>
      <c r="O200" s="17">
        <v>4</v>
      </c>
      <c r="P200">
        <v>9.5</v>
      </c>
      <c r="Q200" s="12" t="s">
        <v>8315</v>
      </c>
      <c r="R200" t="s">
        <v>8316</v>
      </c>
      <c r="S200" s="15">
        <v>41975.124340277776</v>
      </c>
      <c r="T200" s="15">
        <v>42005.124340277776</v>
      </c>
    </row>
    <row r="201" spans="1:20" ht="224" x14ac:dyDescent="0.2">
      <c r="A201">
        <v>3895</v>
      </c>
      <c r="B201" s="3" t="s">
        <v>3892</v>
      </c>
      <c r="C201" s="3" t="s">
        <v>8003</v>
      </c>
      <c r="D201" s="6">
        <v>1000</v>
      </c>
      <c r="E201" s="8">
        <v>50</v>
      </c>
      <c r="F201" t="s">
        <v>8220</v>
      </c>
      <c r="G201" t="s">
        <v>8223</v>
      </c>
      <c r="H201" t="s">
        <v>8245</v>
      </c>
      <c r="I201">
        <v>1425103218</v>
      </c>
      <c r="J201">
        <v>1422424818</v>
      </c>
      <c r="K201" t="b">
        <v>0</v>
      </c>
      <c r="L201">
        <v>1</v>
      </c>
      <c r="M201" t="b">
        <v>0</v>
      </c>
      <c r="N201" t="s">
        <v>8269</v>
      </c>
      <c r="O201" s="17">
        <v>5</v>
      </c>
      <c r="P201">
        <v>50</v>
      </c>
      <c r="Q201" s="12" t="s">
        <v>8315</v>
      </c>
      <c r="R201" t="s">
        <v>8316</v>
      </c>
      <c r="S201" s="15">
        <v>42032.250208333338</v>
      </c>
      <c r="T201" s="15">
        <v>42063.250208333338</v>
      </c>
    </row>
    <row r="202" spans="1:20" ht="192" x14ac:dyDescent="0.2">
      <c r="A202">
        <v>4086</v>
      </c>
      <c r="B202" s="3" t="s">
        <v>4082</v>
      </c>
      <c r="C202" s="3" t="s">
        <v>8189</v>
      </c>
      <c r="D202" s="6">
        <v>1000</v>
      </c>
      <c r="E202" s="8">
        <v>47</v>
      </c>
      <c r="F202" t="s">
        <v>8220</v>
      </c>
      <c r="G202" t="s">
        <v>8223</v>
      </c>
      <c r="H202" t="s">
        <v>8245</v>
      </c>
      <c r="I202">
        <v>1448078400</v>
      </c>
      <c r="J202">
        <v>1445985299</v>
      </c>
      <c r="K202" t="b">
        <v>0</v>
      </c>
      <c r="L202">
        <v>5</v>
      </c>
      <c r="M202" t="b">
        <v>0</v>
      </c>
      <c r="N202" t="s">
        <v>8269</v>
      </c>
      <c r="O202" s="17">
        <v>5</v>
      </c>
      <c r="P202">
        <v>9.4</v>
      </c>
      <c r="Q202" s="12" t="s">
        <v>8315</v>
      </c>
      <c r="R202" t="s">
        <v>8316</v>
      </c>
      <c r="S202" s="15">
        <v>42304.940960648149</v>
      </c>
      <c r="T202" s="15">
        <v>42329.166666666672</v>
      </c>
    </row>
    <row r="203" spans="1:20" ht="208" x14ac:dyDescent="0.2">
      <c r="A203">
        <v>4008</v>
      </c>
      <c r="B203" s="3" t="s">
        <v>4004</v>
      </c>
      <c r="C203" s="3" t="s">
        <v>8113</v>
      </c>
      <c r="D203" s="6">
        <v>1000</v>
      </c>
      <c r="E203" s="8">
        <v>60</v>
      </c>
      <c r="F203" t="s">
        <v>8220</v>
      </c>
      <c r="G203" t="s">
        <v>8224</v>
      </c>
      <c r="H203" t="s">
        <v>8246</v>
      </c>
      <c r="I203">
        <v>1437606507</v>
      </c>
      <c r="J203">
        <v>1435014507</v>
      </c>
      <c r="K203" t="b">
        <v>0</v>
      </c>
      <c r="L203">
        <v>4</v>
      </c>
      <c r="M203" t="b">
        <v>0</v>
      </c>
      <c r="N203" t="s">
        <v>8269</v>
      </c>
      <c r="O203" s="17">
        <v>6</v>
      </c>
      <c r="P203">
        <v>15</v>
      </c>
      <c r="Q203" s="12" t="s">
        <v>8315</v>
      </c>
      <c r="R203" t="s">
        <v>8316</v>
      </c>
      <c r="S203" s="15">
        <v>42177.964201388888</v>
      </c>
      <c r="T203" s="15">
        <v>42207.964201388888</v>
      </c>
    </row>
    <row r="204" spans="1:20" ht="208" x14ac:dyDescent="0.2">
      <c r="A204">
        <v>3730</v>
      </c>
      <c r="B204" s="3" t="s">
        <v>3727</v>
      </c>
      <c r="C204" s="3" t="s">
        <v>7840</v>
      </c>
      <c r="D204" s="6">
        <v>1000</v>
      </c>
      <c r="E204" s="8">
        <v>100</v>
      </c>
      <c r="F204" t="s">
        <v>8220</v>
      </c>
      <c r="G204" t="s">
        <v>8223</v>
      </c>
      <c r="H204" t="s">
        <v>8245</v>
      </c>
      <c r="I204">
        <v>1439828159</v>
      </c>
      <c r="J204">
        <v>1437236159</v>
      </c>
      <c r="K204" t="b">
        <v>0</v>
      </c>
      <c r="L204">
        <v>1</v>
      </c>
      <c r="M204" t="b">
        <v>0</v>
      </c>
      <c r="N204" t="s">
        <v>8269</v>
      </c>
      <c r="O204" s="17">
        <v>10</v>
      </c>
      <c r="P204">
        <v>100</v>
      </c>
      <c r="Q204" s="12" t="s">
        <v>8315</v>
      </c>
      <c r="R204" t="s">
        <v>8316</v>
      </c>
      <c r="S204" s="15">
        <v>42203.677766203706</v>
      </c>
      <c r="T204" s="15">
        <v>42233.677766203706</v>
      </c>
    </row>
    <row r="205" spans="1:20" ht="192" x14ac:dyDescent="0.2">
      <c r="A205">
        <v>4103</v>
      </c>
      <c r="B205" s="3" t="s">
        <v>4099</v>
      </c>
      <c r="C205" s="3" t="s">
        <v>8206</v>
      </c>
      <c r="D205" s="6">
        <v>1000</v>
      </c>
      <c r="E205" s="8">
        <v>100</v>
      </c>
      <c r="F205" t="s">
        <v>8220</v>
      </c>
      <c r="G205" t="s">
        <v>8223</v>
      </c>
      <c r="H205" t="s">
        <v>8245</v>
      </c>
      <c r="I205">
        <v>1440613920</v>
      </c>
      <c r="J205">
        <v>1435953566</v>
      </c>
      <c r="K205" t="b">
        <v>0</v>
      </c>
      <c r="L205">
        <v>6</v>
      </c>
      <c r="M205" t="b">
        <v>0</v>
      </c>
      <c r="N205" t="s">
        <v>8269</v>
      </c>
      <c r="O205" s="17">
        <v>10</v>
      </c>
      <c r="P205">
        <v>16.670000000000002</v>
      </c>
      <c r="Q205" s="12" t="s">
        <v>8315</v>
      </c>
      <c r="R205" t="s">
        <v>8316</v>
      </c>
      <c r="S205" s="15">
        <v>42188.83293981482</v>
      </c>
      <c r="T205" s="15">
        <v>42242.772222222222</v>
      </c>
    </row>
    <row r="206" spans="1:20" ht="160" x14ac:dyDescent="0.2">
      <c r="A206">
        <v>3907</v>
      </c>
      <c r="B206" s="3" t="s">
        <v>3904</v>
      </c>
      <c r="C206" s="3" t="s">
        <v>8015</v>
      </c>
      <c r="D206" s="6">
        <v>1000</v>
      </c>
      <c r="E206" s="8">
        <v>153</v>
      </c>
      <c r="F206" t="s">
        <v>8220</v>
      </c>
      <c r="G206" t="s">
        <v>8223</v>
      </c>
      <c r="H206" t="s">
        <v>8245</v>
      </c>
      <c r="I206">
        <v>1414354080</v>
      </c>
      <c r="J206">
        <v>1411587606</v>
      </c>
      <c r="K206" t="b">
        <v>0</v>
      </c>
      <c r="L206">
        <v>4</v>
      </c>
      <c r="M206" t="b">
        <v>0</v>
      </c>
      <c r="N206" t="s">
        <v>8269</v>
      </c>
      <c r="O206" s="17">
        <v>15</v>
      </c>
      <c r="P206">
        <v>38.25</v>
      </c>
      <c r="Q206" s="12" t="s">
        <v>8315</v>
      </c>
      <c r="R206" t="s">
        <v>8316</v>
      </c>
      <c r="S206" s="15">
        <v>41906.819513888891</v>
      </c>
      <c r="T206" s="15">
        <v>41938.838888888888</v>
      </c>
    </row>
    <row r="207" spans="1:20" ht="176" x14ac:dyDescent="0.2">
      <c r="A207">
        <v>4070</v>
      </c>
      <c r="B207" s="3" t="s">
        <v>4066</v>
      </c>
      <c r="C207" s="3" t="s">
        <v>8173</v>
      </c>
      <c r="D207" s="6">
        <v>1000</v>
      </c>
      <c r="E207" s="8">
        <v>165</v>
      </c>
      <c r="F207" t="s">
        <v>8220</v>
      </c>
      <c r="G207" t="s">
        <v>8223</v>
      </c>
      <c r="H207" t="s">
        <v>8245</v>
      </c>
      <c r="I207">
        <v>1425178800</v>
      </c>
      <c r="J207">
        <v>1422374420</v>
      </c>
      <c r="K207" t="b">
        <v>0</v>
      </c>
      <c r="L207">
        <v>6</v>
      </c>
      <c r="M207" t="b">
        <v>0</v>
      </c>
      <c r="N207" t="s">
        <v>8269</v>
      </c>
      <c r="O207" s="17">
        <v>17</v>
      </c>
      <c r="P207">
        <v>27.5</v>
      </c>
      <c r="Q207" s="12" t="s">
        <v>8315</v>
      </c>
      <c r="R207" t="s">
        <v>8316</v>
      </c>
      <c r="S207" s="15">
        <v>42031.666898148149</v>
      </c>
      <c r="T207" s="15">
        <v>42064.125</v>
      </c>
    </row>
    <row r="208" spans="1:20" ht="160" x14ac:dyDescent="0.2">
      <c r="A208">
        <v>3972</v>
      </c>
      <c r="B208" s="3" t="s">
        <v>3969</v>
      </c>
      <c r="C208" s="3" t="s">
        <v>8079</v>
      </c>
      <c r="D208" s="6">
        <v>1000</v>
      </c>
      <c r="E208" s="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 s="17">
        <v>21</v>
      </c>
      <c r="P208">
        <v>26.38</v>
      </c>
      <c r="Q208" s="12" t="s">
        <v>8315</v>
      </c>
      <c r="R208" t="s">
        <v>8316</v>
      </c>
      <c r="S208" s="15">
        <v>41981.067523148144</v>
      </c>
      <c r="T208" s="15">
        <v>42041.067523148144</v>
      </c>
    </row>
    <row r="209" spans="1:20" ht="224" x14ac:dyDescent="0.2">
      <c r="A209">
        <v>3134</v>
      </c>
      <c r="B209" s="3" t="s">
        <v>3134</v>
      </c>
      <c r="C209" s="3" t="s">
        <v>7244</v>
      </c>
      <c r="D209" s="6">
        <v>1000</v>
      </c>
      <c r="E209" s="8">
        <v>225</v>
      </c>
      <c r="F209" t="s">
        <v>8221</v>
      </c>
      <c r="G209" t="s">
        <v>8224</v>
      </c>
      <c r="H209" t="s">
        <v>8246</v>
      </c>
      <c r="I209">
        <v>1490631419</v>
      </c>
      <c r="J209">
        <v>1488820619</v>
      </c>
      <c r="K209" t="b">
        <v>0</v>
      </c>
      <c r="L209">
        <v>12</v>
      </c>
      <c r="M209" t="b">
        <v>0</v>
      </c>
      <c r="N209" t="s">
        <v>8269</v>
      </c>
      <c r="O209" s="17">
        <v>23</v>
      </c>
      <c r="P209">
        <v>18.75</v>
      </c>
      <c r="Q209" s="12" t="s">
        <v>8315</v>
      </c>
      <c r="R209" t="s">
        <v>8316</v>
      </c>
      <c r="S209" s="15">
        <v>42800.720127314817</v>
      </c>
      <c r="T209" s="15">
        <v>42821.678460648152</v>
      </c>
    </row>
    <row r="210" spans="1:20" ht="208" x14ac:dyDescent="0.2">
      <c r="A210">
        <v>3974</v>
      </c>
      <c r="B210" s="3" t="s">
        <v>3971</v>
      </c>
      <c r="C210" s="3" t="s">
        <v>8081</v>
      </c>
      <c r="D210" s="6">
        <v>1000</v>
      </c>
      <c r="E210" s="8">
        <v>320</v>
      </c>
      <c r="F210" t="s">
        <v>8220</v>
      </c>
      <c r="G210" t="s">
        <v>8224</v>
      </c>
      <c r="H210" t="s">
        <v>8246</v>
      </c>
      <c r="I210">
        <v>1464872848</v>
      </c>
      <c r="J210">
        <v>1462280848</v>
      </c>
      <c r="K210" t="b">
        <v>0</v>
      </c>
      <c r="L210">
        <v>11</v>
      </c>
      <c r="M210" t="b">
        <v>0</v>
      </c>
      <c r="N210" t="s">
        <v>8269</v>
      </c>
      <c r="O210" s="17">
        <v>32</v>
      </c>
      <c r="P210">
        <v>29.09</v>
      </c>
      <c r="Q210" s="12" t="s">
        <v>8315</v>
      </c>
      <c r="R210" t="s">
        <v>8316</v>
      </c>
      <c r="S210" s="15">
        <v>42493.546851851846</v>
      </c>
      <c r="T210" s="15">
        <v>42523.546851851846</v>
      </c>
    </row>
    <row r="211" spans="1:20" ht="176" x14ac:dyDescent="0.2">
      <c r="A211">
        <v>2854</v>
      </c>
      <c r="B211" s="3" t="s">
        <v>2854</v>
      </c>
      <c r="C211" s="3" t="s">
        <v>6964</v>
      </c>
      <c r="D211" s="6">
        <v>1000</v>
      </c>
      <c r="E211" s="8">
        <v>417</v>
      </c>
      <c r="F211" t="s">
        <v>8220</v>
      </c>
      <c r="G211" t="s">
        <v>8224</v>
      </c>
      <c r="H211" t="s">
        <v>8246</v>
      </c>
      <c r="I211">
        <v>1431018719</v>
      </c>
      <c r="J211">
        <v>1429290719</v>
      </c>
      <c r="K211" t="b">
        <v>0</v>
      </c>
      <c r="L211">
        <v>14</v>
      </c>
      <c r="M211" t="b">
        <v>0</v>
      </c>
      <c r="N211" t="s">
        <v>8269</v>
      </c>
      <c r="O211" s="17">
        <v>42</v>
      </c>
      <c r="P211">
        <v>29.79</v>
      </c>
      <c r="Q211" s="12" t="s">
        <v>8315</v>
      </c>
      <c r="R211" t="s">
        <v>8316</v>
      </c>
      <c r="S211" s="15">
        <v>42111.71665509259</v>
      </c>
      <c r="T211" s="15">
        <v>42131.71665509259</v>
      </c>
    </row>
    <row r="212" spans="1:20" ht="176" x14ac:dyDescent="0.2">
      <c r="A212">
        <v>2915</v>
      </c>
      <c r="B212" s="3" t="s">
        <v>2915</v>
      </c>
      <c r="C212" s="3" t="s">
        <v>7025</v>
      </c>
      <c r="D212" s="6">
        <v>1000</v>
      </c>
      <c r="E212" s="8">
        <v>611</v>
      </c>
      <c r="F212" t="s">
        <v>8220</v>
      </c>
      <c r="G212" t="s">
        <v>8224</v>
      </c>
      <c r="H212" t="s">
        <v>8246</v>
      </c>
      <c r="I212">
        <v>1458117190</v>
      </c>
      <c r="J212">
        <v>1455528790</v>
      </c>
      <c r="K212" t="b">
        <v>0</v>
      </c>
      <c r="L212">
        <v>3</v>
      </c>
      <c r="M212" t="b">
        <v>0</v>
      </c>
      <c r="N212" t="s">
        <v>8269</v>
      </c>
      <c r="O212" s="17">
        <v>61</v>
      </c>
      <c r="P212">
        <v>203.67</v>
      </c>
      <c r="Q212" s="12" t="s">
        <v>8315</v>
      </c>
      <c r="R212" t="s">
        <v>8316</v>
      </c>
      <c r="S212" s="15">
        <v>42415.398032407407</v>
      </c>
      <c r="T212" s="15">
        <v>42445.356365740736</v>
      </c>
    </row>
    <row r="213" spans="1:20" ht="208" x14ac:dyDescent="0.2">
      <c r="A213">
        <v>2821</v>
      </c>
      <c r="B213" s="3" t="s">
        <v>2821</v>
      </c>
      <c r="C213" s="3" t="s">
        <v>6931</v>
      </c>
      <c r="D213" s="6">
        <v>1000</v>
      </c>
      <c r="E213" s="8">
        <v>1000</v>
      </c>
      <c r="F213" t="s">
        <v>8218</v>
      </c>
      <c r="G213" t="s">
        <v>8224</v>
      </c>
      <c r="H213" t="s">
        <v>8246</v>
      </c>
      <c r="I213">
        <v>1411510135</v>
      </c>
      <c r="J213">
        <v>1408918135</v>
      </c>
      <c r="K213" t="b">
        <v>0</v>
      </c>
      <c r="L213">
        <v>35</v>
      </c>
      <c r="M213" t="b">
        <v>1</v>
      </c>
      <c r="N213" t="s">
        <v>8269</v>
      </c>
      <c r="O213" s="17">
        <v>100</v>
      </c>
      <c r="P213">
        <v>28.57</v>
      </c>
      <c r="Q213" s="12" t="s">
        <v>8315</v>
      </c>
      <c r="R213" t="s">
        <v>8316</v>
      </c>
      <c r="S213" s="15">
        <v>41875.922858796301</v>
      </c>
      <c r="T213" s="15">
        <v>41905.922858796301</v>
      </c>
    </row>
    <row r="214" spans="1:20" ht="192" x14ac:dyDescent="0.2">
      <c r="A214">
        <v>3185</v>
      </c>
      <c r="B214" s="3" t="s">
        <v>3185</v>
      </c>
      <c r="C214" s="3" t="s">
        <v>7295</v>
      </c>
      <c r="D214" s="6">
        <v>1000</v>
      </c>
      <c r="E214" s="8">
        <v>1000</v>
      </c>
      <c r="F214" t="s">
        <v>8218</v>
      </c>
      <c r="G214" t="s">
        <v>8224</v>
      </c>
      <c r="H214" t="s">
        <v>8246</v>
      </c>
      <c r="I214">
        <v>1405553241</v>
      </c>
      <c r="J214">
        <v>1404948441</v>
      </c>
      <c r="K214" t="b">
        <v>1</v>
      </c>
      <c r="L214">
        <v>24</v>
      </c>
      <c r="M214" t="b">
        <v>1</v>
      </c>
      <c r="N214" t="s">
        <v>8269</v>
      </c>
      <c r="O214" s="17">
        <v>100</v>
      </c>
      <c r="P214">
        <v>41.67</v>
      </c>
      <c r="Q214" s="12" t="s">
        <v>8315</v>
      </c>
      <c r="R214" t="s">
        <v>8316</v>
      </c>
      <c r="S214" s="15">
        <v>41829.977326388893</v>
      </c>
      <c r="T214" s="15">
        <v>41836.977326388893</v>
      </c>
    </row>
    <row r="215" spans="1:20" ht="224" x14ac:dyDescent="0.2">
      <c r="A215">
        <v>3504</v>
      </c>
      <c r="B215" s="3" t="s">
        <v>3503</v>
      </c>
      <c r="C215" s="3" t="s">
        <v>7614</v>
      </c>
      <c r="D215" s="6">
        <v>1000</v>
      </c>
      <c r="E215" s="8">
        <v>1000</v>
      </c>
      <c r="F215" t="s">
        <v>8218</v>
      </c>
      <c r="G215" t="s">
        <v>8223</v>
      </c>
      <c r="H215" t="s">
        <v>8245</v>
      </c>
      <c r="I215">
        <v>1447959491</v>
      </c>
      <c r="J215">
        <v>1445363891</v>
      </c>
      <c r="K215" t="b">
        <v>0</v>
      </c>
      <c r="L215">
        <v>8</v>
      </c>
      <c r="M215" t="b">
        <v>1</v>
      </c>
      <c r="N215" t="s">
        <v>8269</v>
      </c>
      <c r="O215" s="17">
        <v>100</v>
      </c>
      <c r="P215">
        <v>125</v>
      </c>
      <c r="Q215" s="12" t="s">
        <v>8315</v>
      </c>
      <c r="R215" t="s">
        <v>8316</v>
      </c>
      <c r="S215" s="15">
        <v>42297.748738425929</v>
      </c>
      <c r="T215" s="15">
        <v>42327.790405092594</v>
      </c>
    </row>
    <row r="216" spans="1:20" ht="192" x14ac:dyDescent="0.2">
      <c r="A216">
        <v>3512</v>
      </c>
      <c r="B216" s="3" t="s">
        <v>3511</v>
      </c>
      <c r="C216" s="3" t="s">
        <v>7622</v>
      </c>
      <c r="D216" s="6">
        <v>1000</v>
      </c>
      <c r="E216" s="8">
        <v>1000</v>
      </c>
      <c r="F216" t="s">
        <v>8218</v>
      </c>
      <c r="G216" t="s">
        <v>8224</v>
      </c>
      <c r="H216" t="s">
        <v>8246</v>
      </c>
      <c r="I216">
        <v>1429789992</v>
      </c>
      <c r="J216">
        <v>1424609592</v>
      </c>
      <c r="K216" t="b">
        <v>0</v>
      </c>
      <c r="L216">
        <v>17</v>
      </c>
      <c r="M216" t="b">
        <v>1</v>
      </c>
      <c r="N216" t="s">
        <v>8269</v>
      </c>
      <c r="O216" s="17">
        <v>100</v>
      </c>
      <c r="P216">
        <v>58.82</v>
      </c>
      <c r="Q216" s="12" t="s">
        <v>8315</v>
      </c>
      <c r="R216" t="s">
        <v>8316</v>
      </c>
      <c r="S216" s="15">
        <v>42057.536944444444</v>
      </c>
      <c r="T216" s="15">
        <v>42117.49527777778</v>
      </c>
    </row>
    <row r="217" spans="1:20" ht="128" x14ac:dyDescent="0.2">
      <c r="A217">
        <v>3622</v>
      </c>
      <c r="B217" s="3" t="s">
        <v>3620</v>
      </c>
      <c r="C217" s="3" t="s">
        <v>7732</v>
      </c>
      <c r="D217" s="6">
        <v>1000</v>
      </c>
      <c r="E217" s="8">
        <v>1000.99</v>
      </c>
      <c r="F217" t="s">
        <v>8218</v>
      </c>
      <c r="G217" t="s">
        <v>8223</v>
      </c>
      <c r="H217" t="s">
        <v>8245</v>
      </c>
      <c r="I217">
        <v>1411874580</v>
      </c>
      <c r="J217">
        <v>1409030371</v>
      </c>
      <c r="K217" t="b">
        <v>0</v>
      </c>
      <c r="L217">
        <v>21</v>
      </c>
      <c r="M217" t="b">
        <v>1</v>
      </c>
      <c r="N217" t="s">
        <v>8269</v>
      </c>
      <c r="O217" s="17">
        <v>100</v>
      </c>
      <c r="P217">
        <v>47.67</v>
      </c>
      <c r="Q217" s="12" t="s">
        <v>8315</v>
      </c>
      <c r="R217" t="s">
        <v>8316</v>
      </c>
      <c r="S217" s="15">
        <v>41877.221886574072</v>
      </c>
      <c r="T217" s="15">
        <v>41910.140972222223</v>
      </c>
    </row>
    <row r="218" spans="1:20" ht="192" x14ac:dyDescent="0.2">
      <c r="A218">
        <v>3808</v>
      </c>
      <c r="B218" s="3" t="s">
        <v>3805</v>
      </c>
      <c r="C218" s="3" t="s">
        <v>7918</v>
      </c>
      <c r="D218" s="6">
        <v>1000</v>
      </c>
      <c r="E218" s="8">
        <v>1000</v>
      </c>
      <c r="F218" t="s">
        <v>8218</v>
      </c>
      <c r="G218" t="s">
        <v>8224</v>
      </c>
      <c r="H218" t="s">
        <v>8246</v>
      </c>
      <c r="I218">
        <v>1429955619</v>
      </c>
      <c r="J218">
        <v>1424775219</v>
      </c>
      <c r="K218" t="b">
        <v>0</v>
      </c>
      <c r="L218">
        <v>24</v>
      </c>
      <c r="M218" t="b">
        <v>1</v>
      </c>
      <c r="N218" t="s">
        <v>8269</v>
      </c>
      <c r="O218" s="17">
        <v>100</v>
      </c>
      <c r="P218">
        <v>41.67</v>
      </c>
      <c r="Q218" s="12" t="s">
        <v>8315</v>
      </c>
      <c r="R218" t="s">
        <v>8316</v>
      </c>
      <c r="S218" s="15">
        <v>42059.453923611116</v>
      </c>
      <c r="T218" s="15">
        <v>42119.412256944444</v>
      </c>
    </row>
    <row r="219" spans="1:20" ht="112" x14ac:dyDescent="0.2">
      <c r="A219">
        <v>3815</v>
      </c>
      <c r="B219" s="3" t="s">
        <v>3812</v>
      </c>
      <c r="C219" s="3" t="s">
        <v>7925</v>
      </c>
      <c r="D219" s="6">
        <v>1000</v>
      </c>
      <c r="E219" s="8">
        <v>1000.01</v>
      </c>
      <c r="F219" t="s">
        <v>8218</v>
      </c>
      <c r="G219" t="s">
        <v>8224</v>
      </c>
      <c r="H219" t="s">
        <v>8246</v>
      </c>
      <c r="I219">
        <v>1440111600</v>
      </c>
      <c r="J219">
        <v>1437545657</v>
      </c>
      <c r="K219" t="b">
        <v>0</v>
      </c>
      <c r="L219">
        <v>20</v>
      </c>
      <c r="M219" t="b">
        <v>1</v>
      </c>
      <c r="N219" t="s">
        <v>8269</v>
      </c>
      <c r="O219" s="17">
        <v>100</v>
      </c>
      <c r="P219">
        <v>50</v>
      </c>
      <c r="Q219" s="12" t="s">
        <v>8315</v>
      </c>
      <c r="R219" t="s">
        <v>8316</v>
      </c>
      <c r="S219" s="15">
        <v>42207.259918981479</v>
      </c>
      <c r="T219" s="15">
        <v>42236.958333333328</v>
      </c>
    </row>
    <row r="220" spans="1:20" ht="144" x14ac:dyDescent="0.2">
      <c r="A220">
        <v>3564</v>
      </c>
      <c r="B220" s="3" t="s">
        <v>3563</v>
      </c>
      <c r="C220" s="3" t="s">
        <v>7674</v>
      </c>
      <c r="D220" s="6">
        <v>1000</v>
      </c>
      <c r="E220" s="8">
        <v>1005</v>
      </c>
      <c r="F220" t="s">
        <v>8218</v>
      </c>
      <c r="G220" t="s">
        <v>8224</v>
      </c>
      <c r="H220" t="s">
        <v>8246</v>
      </c>
      <c r="I220">
        <v>1444060800</v>
      </c>
      <c r="J220">
        <v>1440082649</v>
      </c>
      <c r="K220" t="b">
        <v>0</v>
      </c>
      <c r="L220">
        <v>17</v>
      </c>
      <c r="M220" t="b">
        <v>1</v>
      </c>
      <c r="N220" t="s">
        <v>8269</v>
      </c>
      <c r="O220" s="17">
        <v>101</v>
      </c>
      <c r="P220">
        <v>59.12</v>
      </c>
      <c r="Q220" s="12" t="s">
        <v>8315</v>
      </c>
      <c r="R220" t="s">
        <v>8316</v>
      </c>
      <c r="S220" s="15">
        <v>42236.623252314821</v>
      </c>
      <c r="T220" s="15">
        <v>42282.666666666672</v>
      </c>
    </row>
    <row r="221" spans="1:20" ht="208" x14ac:dyDescent="0.2">
      <c r="A221">
        <v>3549</v>
      </c>
      <c r="B221" s="3" t="s">
        <v>3548</v>
      </c>
      <c r="C221" s="3" t="s">
        <v>7659</v>
      </c>
      <c r="D221" s="6">
        <v>1000</v>
      </c>
      <c r="E221" s="8">
        <v>1020</v>
      </c>
      <c r="F221" t="s">
        <v>8218</v>
      </c>
      <c r="G221" t="s">
        <v>8224</v>
      </c>
      <c r="H221" t="s">
        <v>8246</v>
      </c>
      <c r="I221">
        <v>1441358873</v>
      </c>
      <c r="J221">
        <v>1438939673</v>
      </c>
      <c r="K221" t="b">
        <v>0</v>
      </c>
      <c r="L221">
        <v>42</v>
      </c>
      <c r="M221" t="b">
        <v>1</v>
      </c>
      <c r="N221" t="s">
        <v>8269</v>
      </c>
      <c r="O221" s="17">
        <v>102</v>
      </c>
      <c r="P221">
        <v>24.29</v>
      </c>
      <c r="Q221" s="12" t="s">
        <v>8315</v>
      </c>
      <c r="R221" t="s">
        <v>8316</v>
      </c>
      <c r="S221" s="15">
        <v>42223.394363425927</v>
      </c>
      <c r="T221" s="15">
        <v>42251.394363425927</v>
      </c>
    </row>
    <row r="222" spans="1:20" ht="176" x14ac:dyDescent="0.2">
      <c r="A222">
        <v>3372</v>
      </c>
      <c r="B222" s="3" t="s">
        <v>3371</v>
      </c>
      <c r="C222" s="3" t="s">
        <v>7482</v>
      </c>
      <c r="D222" s="6">
        <v>1000</v>
      </c>
      <c r="E222" s="8">
        <v>1035</v>
      </c>
      <c r="F222" t="s">
        <v>8218</v>
      </c>
      <c r="G222" t="s">
        <v>8223</v>
      </c>
      <c r="H222" t="s">
        <v>8245</v>
      </c>
      <c r="I222">
        <v>1408942740</v>
      </c>
      <c r="J222">
        <v>1407157756</v>
      </c>
      <c r="K222" t="b">
        <v>0</v>
      </c>
      <c r="L222">
        <v>27</v>
      </c>
      <c r="M222" t="b">
        <v>1</v>
      </c>
      <c r="N222" t="s">
        <v>8269</v>
      </c>
      <c r="O222" s="17">
        <v>104</v>
      </c>
      <c r="P222">
        <v>38.33</v>
      </c>
      <c r="Q222" s="12" t="s">
        <v>8315</v>
      </c>
      <c r="R222" t="s">
        <v>8316</v>
      </c>
      <c r="S222" s="15">
        <v>41855.548101851848</v>
      </c>
      <c r="T222" s="15">
        <v>41876.207638888889</v>
      </c>
    </row>
    <row r="223" spans="1:20" ht="208" x14ac:dyDescent="0.2">
      <c r="A223">
        <v>3559</v>
      </c>
      <c r="B223" s="3" t="s">
        <v>3558</v>
      </c>
      <c r="C223" s="3" t="s">
        <v>7669</v>
      </c>
      <c r="D223" s="6">
        <v>1000</v>
      </c>
      <c r="E223" s="8">
        <v>1035</v>
      </c>
      <c r="F223" t="s">
        <v>8218</v>
      </c>
      <c r="G223" t="s">
        <v>8225</v>
      </c>
      <c r="H223" t="s">
        <v>8247</v>
      </c>
      <c r="I223">
        <v>1438333080</v>
      </c>
      <c r="J223">
        <v>1436408308</v>
      </c>
      <c r="K223" t="b">
        <v>0</v>
      </c>
      <c r="L223">
        <v>24</v>
      </c>
      <c r="M223" t="b">
        <v>1</v>
      </c>
      <c r="N223" t="s">
        <v>8269</v>
      </c>
      <c r="O223" s="17">
        <v>104</v>
      </c>
      <c r="P223">
        <v>43.13</v>
      </c>
      <c r="Q223" s="12" t="s">
        <v>8315</v>
      </c>
      <c r="R223" t="s">
        <v>8316</v>
      </c>
      <c r="S223" s="15">
        <v>42194.096157407403</v>
      </c>
      <c r="T223" s="15">
        <v>42216.373611111107</v>
      </c>
    </row>
    <row r="224" spans="1:20" ht="208" x14ac:dyDescent="0.2">
      <c r="A224">
        <v>3668</v>
      </c>
      <c r="B224" s="3" t="s">
        <v>3665</v>
      </c>
      <c r="C224" s="3" t="s">
        <v>7778</v>
      </c>
      <c r="D224" s="6">
        <v>1000</v>
      </c>
      <c r="E224" s="8">
        <v>1035</v>
      </c>
      <c r="F224" t="s">
        <v>8218</v>
      </c>
      <c r="G224" t="s">
        <v>8223</v>
      </c>
      <c r="H224" t="s">
        <v>8245</v>
      </c>
      <c r="I224">
        <v>1437676380</v>
      </c>
      <c r="J224">
        <v>1435670452</v>
      </c>
      <c r="K224" t="b">
        <v>0</v>
      </c>
      <c r="L224">
        <v>28</v>
      </c>
      <c r="M224" t="b">
        <v>1</v>
      </c>
      <c r="N224" t="s">
        <v>8269</v>
      </c>
      <c r="O224" s="17">
        <v>104</v>
      </c>
      <c r="P224">
        <v>36.96</v>
      </c>
      <c r="Q224" s="12" t="s">
        <v>8315</v>
      </c>
      <c r="R224" t="s">
        <v>8316</v>
      </c>
      <c r="S224" s="15">
        <v>42185.556157407409</v>
      </c>
      <c r="T224" s="15">
        <v>42208.772916666669</v>
      </c>
    </row>
    <row r="225" spans="1:20" ht="176" x14ac:dyDescent="0.2">
      <c r="A225">
        <v>3368</v>
      </c>
      <c r="B225" s="3" t="s">
        <v>3367</v>
      </c>
      <c r="C225" s="3" t="s">
        <v>7478</v>
      </c>
      <c r="D225" s="6">
        <v>1000</v>
      </c>
      <c r="E225" s="8">
        <v>1046</v>
      </c>
      <c r="F225" t="s">
        <v>8218</v>
      </c>
      <c r="G225" t="s">
        <v>8223</v>
      </c>
      <c r="H225" t="s">
        <v>8245</v>
      </c>
      <c r="I225">
        <v>1420088400</v>
      </c>
      <c r="J225">
        <v>1416977259</v>
      </c>
      <c r="K225" t="b">
        <v>0</v>
      </c>
      <c r="L225">
        <v>23</v>
      </c>
      <c r="M225" t="b">
        <v>1</v>
      </c>
      <c r="N225" t="s">
        <v>8269</v>
      </c>
      <c r="O225" s="17">
        <v>105</v>
      </c>
      <c r="P225">
        <v>45.48</v>
      </c>
      <c r="Q225" s="12" t="s">
        <v>8315</v>
      </c>
      <c r="R225" t="s">
        <v>8316</v>
      </c>
      <c r="S225" s="15">
        <v>41969.199756944443</v>
      </c>
      <c r="T225" s="15">
        <v>42005.208333333328</v>
      </c>
    </row>
    <row r="226" spans="1:20" ht="240" x14ac:dyDescent="0.2">
      <c r="A226">
        <v>3500</v>
      </c>
      <c r="B226" s="3" t="s">
        <v>3499</v>
      </c>
      <c r="C226" s="3" t="s">
        <v>7610</v>
      </c>
      <c r="D226" s="6">
        <v>1000</v>
      </c>
      <c r="E226" s="8">
        <v>1063</v>
      </c>
      <c r="F226" t="s">
        <v>8218</v>
      </c>
      <c r="G226" t="s">
        <v>8223</v>
      </c>
      <c r="H226" t="s">
        <v>8245</v>
      </c>
      <c r="I226">
        <v>1457326740</v>
      </c>
      <c r="J226">
        <v>1455919438</v>
      </c>
      <c r="K226" t="b">
        <v>0</v>
      </c>
      <c r="L226">
        <v>42</v>
      </c>
      <c r="M226" t="b">
        <v>1</v>
      </c>
      <c r="N226" t="s">
        <v>8269</v>
      </c>
      <c r="O226" s="17">
        <v>106</v>
      </c>
      <c r="P226">
        <v>25.31</v>
      </c>
      <c r="Q226" s="12" t="s">
        <v>8315</v>
      </c>
      <c r="R226" t="s">
        <v>8316</v>
      </c>
      <c r="S226" s="15">
        <v>42419.91942129629</v>
      </c>
      <c r="T226" s="15">
        <v>42436.207638888889</v>
      </c>
    </row>
    <row r="227" spans="1:20" ht="144" x14ac:dyDescent="0.2">
      <c r="A227">
        <v>3819</v>
      </c>
      <c r="B227" s="3" t="s">
        <v>3816</v>
      </c>
      <c r="C227" s="3" t="s">
        <v>7817</v>
      </c>
      <c r="D227" s="6">
        <v>1000</v>
      </c>
      <c r="E227" s="8">
        <v>1064</v>
      </c>
      <c r="F227" t="s">
        <v>8218</v>
      </c>
      <c r="G227" t="s">
        <v>8223</v>
      </c>
      <c r="H227" t="s">
        <v>8245</v>
      </c>
      <c r="I227">
        <v>1437166920</v>
      </c>
      <c r="J227">
        <v>1435554104</v>
      </c>
      <c r="K227" t="b">
        <v>0</v>
      </c>
      <c r="L227">
        <v>26</v>
      </c>
      <c r="M227" t="b">
        <v>1</v>
      </c>
      <c r="N227" t="s">
        <v>8269</v>
      </c>
      <c r="O227" s="17">
        <v>106</v>
      </c>
      <c r="P227">
        <v>40.92</v>
      </c>
      <c r="Q227" s="12" t="s">
        <v>8315</v>
      </c>
      <c r="R227" t="s">
        <v>8316</v>
      </c>
      <c r="S227" s="15">
        <v>42184.209537037037</v>
      </c>
      <c r="T227" s="15">
        <v>42202.876388888893</v>
      </c>
    </row>
    <row r="228" spans="1:20" ht="192" x14ac:dyDescent="0.2">
      <c r="A228">
        <v>3307</v>
      </c>
      <c r="B228" s="3" t="s">
        <v>3307</v>
      </c>
      <c r="C228" s="3" t="s">
        <v>7417</v>
      </c>
      <c r="D228" s="6">
        <v>1000</v>
      </c>
      <c r="E228" s="8">
        <v>1066.8</v>
      </c>
      <c r="F228" t="s">
        <v>8218</v>
      </c>
      <c r="G228" t="s">
        <v>8223</v>
      </c>
      <c r="H228" t="s">
        <v>8245</v>
      </c>
      <c r="I228">
        <v>1463275339</v>
      </c>
      <c r="J228">
        <v>1460683339</v>
      </c>
      <c r="K228" t="b">
        <v>0</v>
      </c>
      <c r="L228">
        <v>20</v>
      </c>
      <c r="M228" t="b">
        <v>1</v>
      </c>
      <c r="N228" t="s">
        <v>8269</v>
      </c>
      <c r="O228" s="17">
        <v>107</v>
      </c>
      <c r="P228">
        <v>53.34</v>
      </c>
      <c r="Q228" s="12" t="s">
        <v>8315</v>
      </c>
      <c r="R228" t="s">
        <v>8316</v>
      </c>
      <c r="S228" s="15">
        <v>42475.057164351849</v>
      </c>
      <c r="T228" s="15">
        <v>42505.057164351849</v>
      </c>
    </row>
    <row r="229" spans="1:20" ht="208" x14ac:dyDescent="0.2">
      <c r="A229">
        <v>3446</v>
      </c>
      <c r="B229" s="3" t="s">
        <v>3445</v>
      </c>
      <c r="C229" s="3" t="s">
        <v>7556</v>
      </c>
      <c r="D229" s="6">
        <v>1000</v>
      </c>
      <c r="E229" s="8">
        <v>1082</v>
      </c>
      <c r="F229" t="s">
        <v>8218</v>
      </c>
      <c r="G229" t="s">
        <v>8224</v>
      </c>
      <c r="H229" t="s">
        <v>8246</v>
      </c>
      <c r="I229">
        <v>1423138800</v>
      </c>
      <c r="J229">
        <v>1421092725</v>
      </c>
      <c r="K229" t="b">
        <v>0</v>
      </c>
      <c r="L229">
        <v>25</v>
      </c>
      <c r="M229" t="b">
        <v>1</v>
      </c>
      <c r="N229" t="s">
        <v>8269</v>
      </c>
      <c r="O229" s="17">
        <v>108</v>
      </c>
      <c r="P229">
        <v>43.28</v>
      </c>
      <c r="Q229" s="12" t="s">
        <v>8315</v>
      </c>
      <c r="R229" t="s">
        <v>8316</v>
      </c>
      <c r="S229" s="15">
        <v>42016.832465277781</v>
      </c>
      <c r="T229" s="15">
        <v>42040.513888888891</v>
      </c>
    </row>
    <row r="230" spans="1:20" ht="112" x14ac:dyDescent="0.2">
      <c r="A230">
        <v>3447</v>
      </c>
      <c r="B230" s="3" t="s">
        <v>3446</v>
      </c>
      <c r="C230" s="3" t="s">
        <v>7557</v>
      </c>
      <c r="D230" s="6">
        <v>1000</v>
      </c>
      <c r="E230" s="8">
        <v>1078</v>
      </c>
      <c r="F230" t="s">
        <v>8218</v>
      </c>
      <c r="G230" t="s">
        <v>8223</v>
      </c>
      <c r="H230" t="s">
        <v>8245</v>
      </c>
      <c r="I230">
        <v>1458332412</v>
      </c>
      <c r="J230">
        <v>1454448012</v>
      </c>
      <c r="K230" t="b">
        <v>0</v>
      </c>
      <c r="L230">
        <v>14</v>
      </c>
      <c r="M230" t="b">
        <v>1</v>
      </c>
      <c r="N230" t="s">
        <v>8269</v>
      </c>
      <c r="O230" s="17">
        <v>108</v>
      </c>
      <c r="P230">
        <v>77</v>
      </c>
      <c r="Q230" s="12" t="s">
        <v>8315</v>
      </c>
      <c r="R230" t="s">
        <v>8316</v>
      </c>
      <c r="S230" s="15">
        <v>42402.889027777783</v>
      </c>
      <c r="T230" s="15">
        <v>42447.847361111111</v>
      </c>
    </row>
    <row r="231" spans="1:20" ht="192" x14ac:dyDescent="0.2">
      <c r="A231">
        <v>3709</v>
      </c>
      <c r="B231" s="3" t="s">
        <v>3706</v>
      </c>
      <c r="C231" s="3" t="s">
        <v>7819</v>
      </c>
      <c r="D231" s="6">
        <v>1000</v>
      </c>
      <c r="E231" s="8">
        <v>1082.5</v>
      </c>
      <c r="F231" t="s">
        <v>8218</v>
      </c>
      <c r="G231" t="s">
        <v>8224</v>
      </c>
      <c r="H231" t="s">
        <v>8246</v>
      </c>
      <c r="I231">
        <v>1403715546</v>
      </c>
      <c r="J231">
        <v>1401123546</v>
      </c>
      <c r="K231" t="b">
        <v>0</v>
      </c>
      <c r="L231">
        <v>35</v>
      </c>
      <c r="M231" t="b">
        <v>1</v>
      </c>
      <c r="N231" t="s">
        <v>8269</v>
      </c>
      <c r="O231" s="17">
        <v>108</v>
      </c>
      <c r="P231">
        <v>30.93</v>
      </c>
      <c r="Q231" s="12" t="s">
        <v>8315</v>
      </c>
      <c r="R231" t="s">
        <v>8316</v>
      </c>
      <c r="S231" s="15">
        <v>41785.707708333335</v>
      </c>
      <c r="T231" s="15">
        <v>41815.707708333335</v>
      </c>
    </row>
    <row r="232" spans="1:20" ht="192" x14ac:dyDescent="0.2">
      <c r="A232">
        <v>3567</v>
      </c>
      <c r="B232" s="3" t="s">
        <v>3566</v>
      </c>
      <c r="C232" s="3" t="s">
        <v>7677</v>
      </c>
      <c r="D232" s="6">
        <v>1000</v>
      </c>
      <c r="E232" s="8">
        <v>1088</v>
      </c>
      <c r="F232" t="s">
        <v>8218</v>
      </c>
      <c r="G232" t="s">
        <v>8224</v>
      </c>
      <c r="H232" t="s">
        <v>8246</v>
      </c>
      <c r="I232">
        <v>1433964444</v>
      </c>
      <c r="J232">
        <v>1431372444</v>
      </c>
      <c r="K232" t="b">
        <v>0</v>
      </c>
      <c r="L232">
        <v>41</v>
      </c>
      <c r="M232" t="b">
        <v>1</v>
      </c>
      <c r="N232" t="s">
        <v>8269</v>
      </c>
      <c r="O232" s="17">
        <v>109</v>
      </c>
      <c r="P232">
        <v>26.54</v>
      </c>
      <c r="Q232" s="12" t="s">
        <v>8315</v>
      </c>
      <c r="R232" t="s">
        <v>8316</v>
      </c>
      <c r="S232" s="15">
        <v>42135.810694444444</v>
      </c>
      <c r="T232" s="15">
        <v>42165.810694444444</v>
      </c>
    </row>
    <row r="233" spans="1:20" ht="176" x14ac:dyDescent="0.2">
      <c r="A233">
        <v>3598</v>
      </c>
      <c r="B233" s="3" t="s">
        <v>3597</v>
      </c>
      <c r="C233" s="3" t="s">
        <v>7708</v>
      </c>
      <c r="D233" s="6">
        <v>1000</v>
      </c>
      <c r="E233" s="8">
        <v>1101</v>
      </c>
      <c r="F233" t="s">
        <v>8218</v>
      </c>
      <c r="G233" t="s">
        <v>8223</v>
      </c>
      <c r="H233" t="s">
        <v>8245</v>
      </c>
      <c r="I233">
        <v>1409720340</v>
      </c>
      <c r="J233">
        <v>1408129822</v>
      </c>
      <c r="K233" t="b">
        <v>0</v>
      </c>
      <c r="L233">
        <v>27</v>
      </c>
      <c r="M233" t="b">
        <v>1</v>
      </c>
      <c r="N233" t="s">
        <v>8269</v>
      </c>
      <c r="O233" s="17">
        <v>110</v>
      </c>
      <c r="P233">
        <v>40.78</v>
      </c>
      <c r="Q233" s="12" t="s">
        <v>8315</v>
      </c>
      <c r="R233" t="s">
        <v>8316</v>
      </c>
      <c r="S233" s="15">
        <v>41866.79886574074</v>
      </c>
      <c r="T233" s="15">
        <v>41885.207638888889</v>
      </c>
    </row>
    <row r="234" spans="1:20" ht="208" x14ac:dyDescent="0.2">
      <c r="A234">
        <v>3568</v>
      </c>
      <c r="B234" s="3" t="s">
        <v>3567</v>
      </c>
      <c r="C234" s="3" t="s">
        <v>7678</v>
      </c>
      <c r="D234" s="6">
        <v>1000</v>
      </c>
      <c r="E234" s="8">
        <v>1110</v>
      </c>
      <c r="F234" t="s">
        <v>8218</v>
      </c>
      <c r="G234" t="s">
        <v>8223</v>
      </c>
      <c r="H234" t="s">
        <v>8245</v>
      </c>
      <c r="I234">
        <v>1410975994</v>
      </c>
      <c r="J234">
        <v>1408383994</v>
      </c>
      <c r="K234" t="b">
        <v>0</v>
      </c>
      <c r="L234">
        <v>19</v>
      </c>
      <c r="M234" t="b">
        <v>1</v>
      </c>
      <c r="N234" t="s">
        <v>8269</v>
      </c>
      <c r="O234" s="17">
        <v>111</v>
      </c>
      <c r="P234">
        <v>58.42</v>
      </c>
      <c r="Q234" s="12" t="s">
        <v>8315</v>
      </c>
      <c r="R234" t="s">
        <v>8316</v>
      </c>
      <c r="S234" s="15">
        <v>41869.740671296298</v>
      </c>
      <c r="T234" s="15">
        <v>41899.740671296298</v>
      </c>
    </row>
    <row r="235" spans="1:20" ht="208" x14ac:dyDescent="0.2">
      <c r="A235">
        <v>3435</v>
      </c>
      <c r="B235" s="3" t="s">
        <v>3434</v>
      </c>
      <c r="C235" s="3" t="s">
        <v>7545</v>
      </c>
      <c r="D235" s="6">
        <v>1000</v>
      </c>
      <c r="E235" s="8">
        <v>1120</v>
      </c>
      <c r="F235" t="s">
        <v>8218</v>
      </c>
      <c r="G235" t="s">
        <v>8223</v>
      </c>
      <c r="H235" t="s">
        <v>8245</v>
      </c>
      <c r="I235">
        <v>1470538800</v>
      </c>
      <c r="J235">
        <v>1469112493</v>
      </c>
      <c r="K235" t="b">
        <v>0</v>
      </c>
      <c r="L235">
        <v>19</v>
      </c>
      <c r="M235" t="b">
        <v>1</v>
      </c>
      <c r="N235" t="s">
        <v>8269</v>
      </c>
      <c r="O235" s="17">
        <v>112</v>
      </c>
      <c r="P235">
        <v>58.95</v>
      </c>
      <c r="Q235" s="12" t="s">
        <v>8315</v>
      </c>
      <c r="R235" t="s">
        <v>8316</v>
      </c>
      <c r="S235" s="15">
        <v>42572.61681712963</v>
      </c>
      <c r="T235" s="15">
        <v>42589.125</v>
      </c>
    </row>
    <row r="236" spans="1:20" ht="240" x14ac:dyDescent="0.2">
      <c r="A236">
        <v>3681</v>
      </c>
      <c r="B236" s="3" t="s">
        <v>3678</v>
      </c>
      <c r="C236" s="3" t="s">
        <v>7791</v>
      </c>
      <c r="D236" s="6">
        <v>1000</v>
      </c>
      <c r="E236" s="8">
        <v>1119</v>
      </c>
      <c r="F236" t="s">
        <v>8218</v>
      </c>
      <c r="G236" t="s">
        <v>8223</v>
      </c>
      <c r="H236" t="s">
        <v>8245</v>
      </c>
      <c r="I236">
        <v>1452872290</v>
      </c>
      <c r="J236">
        <v>1452008290</v>
      </c>
      <c r="K236" t="b">
        <v>0</v>
      </c>
      <c r="L236">
        <v>18</v>
      </c>
      <c r="M236" t="b">
        <v>1</v>
      </c>
      <c r="N236" t="s">
        <v>8269</v>
      </c>
      <c r="O236" s="17">
        <v>112</v>
      </c>
      <c r="P236">
        <v>62.17</v>
      </c>
      <c r="Q236" s="12" t="s">
        <v>8315</v>
      </c>
      <c r="R236" t="s">
        <v>8316</v>
      </c>
      <c r="S236" s="15">
        <v>42374.651504629626</v>
      </c>
      <c r="T236" s="15">
        <v>42384.651504629626</v>
      </c>
    </row>
    <row r="237" spans="1:20" ht="224" x14ac:dyDescent="0.2">
      <c r="A237">
        <v>3619</v>
      </c>
      <c r="B237" s="3" t="s">
        <v>3617</v>
      </c>
      <c r="C237" s="3" t="s">
        <v>7729</v>
      </c>
      <c r="D237" s="6">
        <v>1000</v>
      </c>
      <c r="E237" s="8">
        <v>1130</v>
      </c>
      <c r="F237" t="s">
        <v>8218</v>
      </c>
      <c r="G237" t="s">
        <v>8223</v>
      </c>
      <c r="H237" t="s">
        <v>8245</v>
      </c>
      <c r="I237">
        <v>1479592800</v>
      </c>
      <c r="J237">
        <v>1476760226</v>
      </c>
      <c r="K237" t="b">
        <v>0</v>
      </c>
      <c r="L237">
        <v>17</v>
      </c>
      <c r="M237" t="b">
        <v>1</v>
      </c>
      <c r="N237" t="s">
        <v>8269</v>
      </c>
      <c r="O237" s="17">
        <v>113</v>
      </c>
      <c r="P237">
        <v>66.47</v>
      </c>
      <c r="Q237" s="12" t="s">
        <v>8315</v>
      </c>
      <c r="R237" t="s">
        <v>8316</v>
      </c>
      <c r="S237" s="15">
        <v>42661.132245370376</v>
      </c>
      <c r="T237" s="15">
        <v>42693.916666666672</v>
      </c>
    </row>
    <row r="238" spans="1:20" ht="224" x14ac:dyDescent="0.2">
      <c r="A238">
        <v>2783</v>
      </c>
      <c r="B238" s="3" t="s">
        <v>2783</v>
      </c>
      <c r="C238" s="3" t="s">
        <v>6893</v>
      </c>
      <c r="D238" s="6">
        <v>1000</v>
      </c>
      <c r="E238" s="8">
        <v>1145</v>
      </c>
      <c r="F238" t="s">
        <v>8218</v>
      </c>
      <c r="G238" t="s">
        <v>8224</v>
      </c>
      <c r="H238" t="s">
        <v>8246</v>
      </c>
      <c r="I238">
        <v>1429793446</v>
      </c>
      <c r="J238">
        <v>1428583846</v>
      </c>
      <c r="K238" t="b">
        <v>0</v>
      </c>
      <c r="L238">
        <v>61</v>
      </c>
      <c r="M238" t="b">
        <v>1</v>
      </c>
      <c r="N238" t="s">
        <v>8269</v>
      </c>
      <c r="O238" s="17">
        <v>115</v>
      </c>
      <c r="P238">
        <v>18.77</v>
      </c>
      <c r="Q238" s="12" t="s">
        <v>8315</v>
      </c>
      <c r="R238" t="s">
        <v>8316</v>
      </c>
      <c r="S238" s="15">
        <v>42103.535254629634</v>
      </c>
      <c r="T238" s="15">
        <v>42117.535254629634</v>
      </c>
    </row>
    <row r="239" spans="1:20" ht="192" x14ac:dyDescent="0.2">
      <c r="A239">
        <v>2804</v>
      </c>
      <c r="B239" s="3" t="s">
        <v>2804</v>
      </c>
      <c r="C239" s="3" t="s">
        <v>6914</v>
      </c>
      <c r="D239" s="6">
        <v>1000</v>
      </c>
      <c r="E239" s="8">
        <v>1150</v>
      </c>
      <c r="F239" t="s">
        <v>8218</v>
      </c>
      <c r="G239" t="s">
        <v>8224</v>
      </c>
      <c r="H239" t="s">
        <v>8246</v>
      </c>
      <c r="I239">
        <v>1411987990</v>
      </c>
      <c r="J239">
        <v>1409395990</v>
      </c>
      <c r="K239" t="b">
        <v>0</v>
      </c>
      <c r="L239">
        <v>23</v>
      </c>
      <c r="M239" t="b">
        <v>1</v>
      </c>
      <c r="N239" t="s">
        <v>8269</v>
      </c>
      <c r="O239" s="17">
        <v>115</v>
      </c>
      <c r="P239">
        <v>50</v>
      </c>
      <c r="Q239" s="12" t="s">
        <v>8315</v>
      </c>
      <c r="R239" t="s">
        <v>8316</v>
      </c>
      <c r="S239" s="15">
        <v>41881.453587962962</v>
      </c>
      <c r="T239" s="15">
        <v>41911.453587962962</v>
      </c>
    </row>
    <row r="240" spans="1:20" ht="160" x14ac:dyDescent="0.2">
      <c r="A240">
        <v>3329</v>
      </c>
      <c r="B240" s="3" t="s">
        <v>3329</v>
      </c>
      <c r="C240" s="3" t="s">
        <v>7439</v>
      </c>
      <c r="D240" s="6">
        <v>1000</v>
      </c>
      <c r="E240" s="8">
        <v>1168</v>
      </c>
      <c r="F240" t="s">
        <v>8218</v>
      </c>
      <c r="G240" t="s">
        <v>8224</v>
      </c>
      <c r="H240" t="s">
        <v>8246</v>
      </c>
      <c r="I240">
        <v>1406502000</v>
      </c>
      <c r="J240">
        <v>1405583108</v>
      </c>
      <c r="K240" t="b">
        <v>0</v>
      </c>
      <c r="L240">
        <v>26</v>
      </c>
      <c r="M240" t="b">
        <v>1</v>
      </c>
      <c r="N240" t="s">
        <v>8269</v>
      </c>
      <c r="O240" s="17">
        <v>117</v>
      </c>
      <c r="P240">
        <v>44.92</v>
      </c>
      <c r="Q240" s="12" t="s">
        <v>8315</v>
      </c>
      <c r="R240" t="s">
        <v>8316</v>
      </c>
      <c r="S240" s="15">
        <v>41837.323009259257</v>
      </c>
      <c r="T240" s="15">
        <v>41847.958333333336</v>
      </c>
    </row>
    <row r="241" spans="1:20" ht="160" x14ac:dyDescent="0.2">
      <c r="A241">
        <v>2782</v>
      </c>
      <c r="B241" s="3" t="s">
        <v>2782</v>
      </c>
      <c r="C241" s="3" t="s">
        <v>6892</v>
      </c>
      <c r="D241" s="6">
        <v>1000</v>
      </c>
      <c r="E241" s="8">
        <v>1200</v>
      </c>
      <c r="F241" t="s">
        <v>8218</v>
      </c>
      <c r="G241" t="s">
        <v>8223</v>
      </c>
      <c r="H241" t="s">
        <v>8245</v>
      </c>
      <c r="I241">
        <v>1424149140</v>
      </c>
      <c r="J241">
        <v>1421964718</v>
      </c>
      <c r="K241" t="b">
        <v>0</v>
      </c>
      <c r="L241">
        <v>18</v>
      </c>
      <c r="M241" t="b">
        <v>1</v>
      </c>
      <c r="N241" t="s">
        <v>8269</v>
      </c>
      <c r="O241" s="17">
        <v>120</v>
      </c>
      <c r="P241">
        <v>66.67</v>
      </c>
      <c r="Q241" s="12" t="s">
        <v>8315</v>
      </c>
      <c r="R241" t="s">
        <v>8316</v>
      </c>
      <c r="S241" s="15">
        <v>42026.924976851849</v>
      </c>
      <c r="T241" s="15">
        <v>42052.207638888889</v>
      </c>
    </row>
    <row r="242" spans="1:20" ht="192" x14ac:dyDescent="0.2">
      <c r="A242">
        <v>2787</v>
      </c>
      <c r="B242" s="3" t="s">
        <v>2787</v>
      </c>
      <c r="C242" s="3" t="s">
        <v>6897</v>
      </c>
      <c r="D242" s="6">
        <v>1000</v>
      </c>
      <c r="E242" s="8">
        <v>1197</v>
      </c>
      <c r="F242" t="s">
        <v>8218</v>
      </c>
      <c r="G242" t="s">
        <v>8223</v>
      </c>
      <c r="H242" t="s">
        <v>8245</v>
      </c>
      <c r="I242">
        <v>1405658752</v>
      </c>
      <c r="J242">
        <v>1403066752</v>
      </c>
      <c r="K242" t="b">
        <v>0</v>
      </c>
      <c r="L242">
        <v>38</v>
      </c>
      <c r="M242" t="b">
        <v>1</v>
      </c>
      <c r="N242" t="s">
        <v>8269</v>
      </c>
      <c r="O242" s="17">
        <v>120</v>
      </c>
      <c r="P242">
        <v>31.5</v>
      </c>
      <c r="Q242" s="12" t="s">
        <v>8315</v>
      </c>
      <c r="R242" t="s">
        <v>8316</v>
      </c>
      <c r="S242" s="15">
        <v>41808.198518518519</v>
      </c>
      <c r="T242" s="15">
        <v>41838.198518518519</v>
      </c>
    </row>
    <row r="243" spans="1:20" ht="208" x14ac:dyDescent="0.2">
      <c r="A243">
        <v>2962</v>
      </c>
      <c r="B243" s="3" t="s">
        <v>2962</v>
      </c>
      <c r="C243" s="3" t="s">
        <v>7072</v>
      </c>
      <c r="D243" s="6">
        <v>1000</v>
      </c>
      <c r="E243" s="8">
        <v>1218</v>
      </c>
      <c r="F243" t="s">
        <v>8218</v>
      </c>
      <c r="G243" t="s">
        <v>8223</v>
      </c>
      <c r="H243" t="s">
        <v>8245</v>
      </c>
      <c r="I243">
        <v>1425193140</v>
      </c>
      <c r="J243">
        <v>1422769906</v>
      </c>
      <c r="K243" t="b">
        <v>0</v>
      </c>
      <c r="L243">
        <v>20</v>
      </c>
      <c r="M243" t="b">
        <v>1</v>
      </c>
      <c r="N243" t="s">
        <v>8269</v>
      </c>
      <c r="O243" s="17">
        <v>122</v>
      </c>
      <c r="P243">
        <v>60.9</v>
      </c>
      <c r="Q243" s="12" t="s">
        <v>8315</v>
      </c>
      <c r="R243" t="s">
        <v>8316</v>
      </c>
      <c r="S243" s="15">
        <v>42036.24428240741</v>
      </c>
      <c r="T243" s="15">
        <v>42064.290972222225</v>
      </c>
    </row>
    <row r="244" spans="1:20" ht="208" x14ac:dyDescent="0.2">
      <c r="A244">
        <v>3323</v>
      </c>
      <c r="B244" s="3" t="s">
        <v>3323</v>
      </c>
      <c r="C244" s="3" t="s">
        <v>7433</v>
      </c>
      <c r="D244" s="6">
        <v>1000</v>
      </c>
      <c r="E244" s="8">
        <v>1259</v>
      </c>
      <c r="F244" t="s">
        <v>8218</v>
      </c>
      <c r="G244" t="s">
        <v>8224</v>
      </c>
      <c r="H244" t="s">
        <v>8246</v>
      </c>
      <c r="I244">
        <v>1474793208</v>
      </c>
      <c r="J244">
        <v>1472201208</v>
      </c>
      <c r="K244" t="b">
        <v>0</v>
      </c>
      <c r="L244">
        <v>49</v>
      </c>
      <c r="M244" t="b">
        <v>1</v>
      </c>
      <c r="N244" t="s">
        <v>8269</v>
      </c>
      <c r="O244" s="17">
        <v>126</v>
      </c>
      <c r="P244">
        <v>25.69</v>
      </c>
      <c r="Q244" s="12" t="s">
        <v>8315</v>
      </c>
      <c r="R244" t="s">
        <v>8316</v>
      </c>
      <c r="S244" s="15">
        <v>42608.36583333333</v>
      </c>
      <c r="T244" s="15">
        <v>42638.36583333333</v>
      </c>
    </row>
    <row r="245" spans="1:20" ht="112" x14ac:dyDescent="0.2">
      <c r="A245">
        <v>3692</v>
      </c>
      <c r="B245" s="3" t="s">
        <v>3689</v>
      </c>
      <c r="C245" s="3" t="s">
        <v>7802</v>
      </c>
      <c r="D245" s="6">
        <v>1000</v>
      </c>
      <c r="E245" s="8">
        <v>1260</v>
      </c>
      <c r="F245" t="s">
        <v>8218</v>
      </c>
      <c r="G245" t="s">
        <v>8223</v>
      </c>
      <c r="H245" t="s">
        <v>8245</v>
      </c>
      <c r="I245">
        <v>1411084800</v>
      </c>
      <c r="J245">
        <v>1410304179</v>
      </c>
      <c r="K245" t="b">
        <v>0</v>
      </c>
      <c r="L245">
        <v>17</v>
      </c>
      <c r="M245" t="b">
        <v>1</v>
      </c>
      <c r="N245" t="s">
        <v>8269</v>
      </c>
      <c r="O245" s="17">
        <v>126</v>
      </c>
      <c r="P245">
        <v>74.12</v>
      </c>
      <c r="Q245" s="12" t="s">
        <v>8315</v>
      </c>
      <c r="R245" t="s">
        <v>8316</v>
      </c>
      <c r="S245" s="15">
        <v>41891.96503472222</v>
      </c>
      <c r="T245" s="15">
        <v>41901</v>
      </c>
    </row>
    <row r="246" spans="1:20" ht="208" x14ac:dyDescent="0.2">
      <c r="A246">
        <v>3490</v>
      </c>
      <c r="B246" s="3" t="s">
        <v>3489</v>
      </c>
      <c r="C246" s="3" t="s">
        <v>7600</v>
      </c>
      <c r="D246" s="6">
        <v>1000</v>
      </c>
      <c r="E246" s="8">
        <v>1275</v>
      </c>
      <c r="F246" t="s">
        <v>8218</v>
      </c>
      <c r="G246" t="s">
        <v>8223</v>
      </c>
      <c r="H246" t="s">
        <v>8245</v>
      </c>
      <c r="I246">
        <v>1460574924</v>
      </c>
      <c r="J246">
        <v>1457982924</v>
      </c>
      <c r="K246" t="b">
        <v>0</v>
      </c>
      <c r="L246">
        <v>27</v>
      </c>
      <c r="M246" t="b">
        <v>1</v>
      </c>
      <c r="N246" t="s">
        <v>8269</v>
      </c>
      <c r="O246" s="17">
        <v>128</v>
      </c>
      <c r="P246">
        <v>47.22</v>
      </c>
      <c r="Q246" s="12" t="s">
        <v>8315</v>
      </c>
      <c r="R246" t="s">
        <v>8316</v>
      </c>
      <c r="S246" s="15">
        <v>42443.802361111113</v>
      </c>
      <c r="T246" s="15">
        <v>42473.802361111113</v>
      </c>
    </row>
    <row r="247" spans="1:20" ht="64" x14ac:dyDescent="0.2">
      <c r="A247">
        <v>3531</v>
      </c>
      <c r="B247" s="3" t="s">
        <v>3530</v>
      </c>
      <c r="C247" s="3" t="s">
        <v>7641</v>
      </c>
      <c r="D247" s="6">
        <v>1000</v>
      </c>
      <c r="E247" s="8">
        <v>1280</v>
      </c>
      <c r="F247" t="s">
        <v>8218</v>
      </c>
      <c r="G247" t="s">
        <v>8223</v>
      </c>
      <c r="H247" t="s">
        <v>8245</v>
      </c>
      <c r="I247">
        <v>1467301334</v>
      </c>
      <c r="J247">
        <v>1464709334</v>
      </c>
      <c r="K247" t="b">
        <v>0</v>
      </c>
      <c r="L247">
        <v>26</v>
      </c>
      <c r="M247" t="b">
        <v>1</v>
      </c>
      <c r="N247" t="s">
        <v>8269</v>
      </c>
      <c r="O247" s="17">
        <v>128</v>
      </c>
      <c r="P247">
        <v>49.23</v>
      </c>
      <c r="Q247" s="12" t="s">
        <v>8315</v>
      </c>
      <c r="R247" t="s">
        <v>8316</v>
      </c>
      <c r="S247" s="15">
        <v>42521.654328703706</v>
      </c>
      <c r="T247" s="15">
        <v>42551.654328703706</v>
      </c>
    </row>
    <row r="248" spans="1:20" ht="192" x14ac:dyDescent="0.2">
      <c r="A248">
        <v>3232</v>
      </c>
      <c r="B248" s="3" t="s">
        <v>3232</v>
      </c>
      <c r="C248" s="3" t="s">
        <v>7342</v>
      </c>
      <c r="D248" s="6">
        <v>1000</v>
      </c>
      <c r="E248" s="8">
        <v>1312</v>
      </c>
      <c r="F248" t="s">
        <v>8218</v>
      </c>
      <c r="G248" t="s">
        <v>8223</v>
      </c>
      <c r="H248" t="s">
        <v>8245</v>
      </c>
      <c r="I248">
        <v>1462334340</v>
      </c>
      <c r="J248">
        <v>1459711917</v>
      </c>
      <c r="K248" t="b">
        <v>1</v>
      </c>
      <c r="L248">
        <v>26</v>
      </c>
      <c r="M248" t="b">
        <v>1</v>
      </c>
      <c r="N248" t="s">
        <v>8269</v>
      </c>
      <c r="O248" s="17">
        <v>131</v>
      </c>
      <c r="P248">
        <v>50.46</v>
      </c>
      <c r="Q248" s="12" t="s">
        <v>8315</v>
      </c>
      <c r="R248" t="s">
        <v>8316</v>
      </c>
      <c r="S248" s="15">
        <v>42463.81385416667</v>
      </c>
      <c r="T248" s="15">
        <v>42494.165972222225</v>
      </c>
    </row>
    <row r="249" spans="1:20" ht="192" x14ac:dyDescent="0.2">
      <c r="A249">
        <v>2800</v>
      </c>
      <c r="B249" s="3" t="s">
        <v>2800</v>
      </c>
      <c r="C249" s="3" t="s">
        <v>6910</v>
      </c>
      <c r="D249" s="6">
        <v>1000</v>
      </c>
      <c r="E249" s="8">
        <v>1330</v>
      </c>
      <c r="F249" t="s">
        <v>8218</v>
      </c>
      <c r="G249" t="s">
        <v>8224</v>
      </c>
      <c r="H249" t="s">
        <v>8246</v>
      </c>
      <c r="I249">
        <v>1420377366</v>
      </c>
      <c r="J249">
        <v>1415193366</v>
      </c>
      <c r="K249" t="b">
        <v>0</v>
      </c>
      <c r="L249">
        <v>31</v>
      </c>
      <c r="M249" t="b">
        <v>1</v>
      </c>
      <c r="N249" t="s">
        <v>8269</v>
      </c>
      <c r="O249" s="17">
        <v>133</v>
      </c>
      <c r="P249">
        <v>42.9</v>
      </c>
      <c r="Q249" s="12" t="s">
        <v>8315</v>
      </c>
      <c r="R249" t="s">
        <v>8316</v>
      </c>
      <c r="S249" s="15">
        <v>41948.552847222221</v>
      </c>
      <c r="T249" s="15">
        <v>42008.552847222221</v>
      </c>
    </row>
    <row r="250" spans="1:20" ht="208" x14ac:dyDescent="0.2">
      <c r="A250">
        <v>3669</v>
      </c>
      <c r="B250" s="3" t="s">
        <v>3666</v>
      </c>
      <c r="C250" s="3" t="s">
        <v>7779</v>
      </c>
      <c r="D250" s="6">
        <v>1000</v>
      </c>
      <c r="E250" s="8">
        <v>1382</v>
      </c>
      <c r="F250" t="s">
        <v>8218</v>
      </c>
      <c r="G250" t="s">
        <v>8224</v>
      </c>
      <c r="H250" t="s">
        <v>8246</v>
      </c>
      <c r="I250">
        <v>1434039137</v>
      </c>
      <c r="J250">
        <v>1431447137</v>
      </c>
      <c r="K250" t="b">
        <v>0</v>
      </c>
      <c r="L250">
        <v>17</v>
      </c>
      <c r="M250" t="b">
        <v>1</v>
      </c>
      <c r="N250" t="s">
        <v>8269</v>
      </c>
      <c r="O250" s="17">
        <v>138</v>
      </c>
      <c r="P250">
        <v>81.290000000000006</v>
      </c>
      <c r="Q250" s="12" t="s">
        <v>8315</v>
      </c>
      <c r="R250" t="s">
        <v>8316</v>
      </c>
      <c r="S250" s="15">
        <v>42136.675196759257</v>
      </c>
      <c r="T250" s="15">
        <v>42166.675196759257</v>
      </c>
    </row>
    <row r="251" spans="1:20" ht="224" x14ac:dyDescent="0.2">
      <c r="A251">
        <v>3349</v>
      </c>
      <c r="B251" s="3" t="s">
        <v>3348</v>
      </c>
      <c r="C251" s="3" t="s">
        <v>7459</v>
      </c>
      <c r="D251" s="6">
        <v>1000</v>
      </c>
      <c r="E251" s="8">
        <v>1534</v>
      </c>
      <c r="F251" t="s">
        <v>8218</v>
      </c>
      <c r="G251" t="s">
        <v>8223</v>
      </c>
      <c r="H251" t="s">
        <v>8245</v>
      </c>
      <c r="I251">
        <v>1465837200</v>
      </c>
      <c r="J251">
        <v>1463971172</v>
      </c>
      <c r="K251" t="b">
        <v>0</v>
      </c>
      <c r="L251">
        <v>14</v>
      </c>
      <c r="M251" t="b">
        <v>1</v>
      </c>
      <c r="N251" t="s">
        <v>8269</v>
      </c>
      <c r="O251" s="17">
        <v>153</v>
      </c>
      <c r="P251">
        <v>109.57</v>
      </c>
      <c r="Q251" s="12" t="s">
        <v>8315</v>
      </c>
      <c r="R251" t="s">
        <v>8316</v>
      </c>
      <c r="S251" s="15">
        <v>42513.110787037032</v>
      </c>
      <c r="T251" s="15">
        <v>42534.708333333328</v>
      </c>
    </row>
    <row r="252" spans="1:20" ht="224" x14ac:dyDescent="0.2">
      <c r="A252">
        <v>3452</v>
      </c>
      <c r="B252" s="3" t="s">
        <v>3451</v>
      </c>
      <c r="C252" s="3" t="s">
        <v>7562</v>
      </c>
      <c r="D252" s="6">
        <v>1000</v>
      </c>
      <c r="E252" s="8">
        <v>1532</v>
      </c>
      <c r="F252" t="s">
        <v>8218</v>
      </c>
      <c r="G252" t="s">
        <v>8223</v>
      </c>
      <c r="H252" t="s">
        <v>8245</v>
      </c>
      <c r="I252">
        <v>1406087940</v>
      </c>
      <c r="J252">
        <v>1404141626</v>
      </c>
      <c r="K252" t="b">
        <v>0</v>
      </c>
      <c r="L252">
        <v>37</v>
      </c>
      <c r="M252" t="b">
        <v>1</v>
      </c>
      <c r="N252" t="s">
        <v>8269</v>
      </c>
      <c r="O252" s="17">
        <v>153</v>
      </c>
      <c r="P252">
        <v>41.41</v>
      </c>
      <c r="Q252" s="12" t="s">
        <v>8315</v>
      </c>
      <c r="R252" t="s">
        <v>8316</v>
      </c>
      <c r="S252" s="15">
        <v>41820.639189814814</v>
      </c>
      <c r="T252" s="15">
        <v>41843.165972222225</v>
      </c>
    </row>
    <row r="253" spans="1:20" ht="192" x14ac:dyDescent="0.2">
      <c r="A253">
        <v>3231</v>
      </c>
      <c r="B253" s="3" t="s">
        <v>3231</v>
      </c>
      <c r="C253" s="3" t="s">
        <v>7341</v>
      </c>
      <c r="D253" s="6">
        <v>1000</v>
      </c>
      <c r="E253" s="8">
        <v>1610</v>
      </c>
      <c r="F253" t="s">
        <v>8218</v>
      </c>
      <c r="G253" t="s">
        <v>8223</v>
      </c>
      <c r="H253" t="s">
        <v>8245</v>
      </c>
      <c r="I253">
        <v>1460846347</v>
      </c>
      <c r="J253">
        <v>1458254347</v>
      </c>
      <c r="K253" t="b">
        <v>0</v>
      </c>
      <c r="L253">
        <v>28</v>
      </c>
      <c r="M253" t="b">
        <v>1</v>
      </c>
      <c r="N253" t="s">
        <v>8269</v>
      </c>
      <c r="O253" s="17">
        <v>161</v>
      </c>
      <c r="P253">
        <v>57.5</v>
      </c>
      <c r="Q253" s="12" t="s">
        <v>8315</v>
      </c>
      <c r="R253" t="s">
        <v>8316</v>
      </c>
      <c r="S253" s="15">
        <v>42446.943831018521</v>
      </c>
      <c r="T253" s="15">
        <v>42476.943831018521</v>
      </c>
    </row>
    <row r="254" spans="1:20" ht="176" x14ac:dyDescent="0.2">
      <c r="A254">
        <v>3610</v>
      </c>
      <c r="B254" s="3" t="s">
        <v>3609</v>
      </c>
      <c r="C254" s="3" t="s">
        <v>7720</v>
      </c>
      <c r="D254" s="6">
        <v>1000</v>
      </c>
      <c r="E254" s="8">
        <v>1623</v>
      </c>
      <c r="F254" t="s">
        <v>8218</v>
      </c>
      <c r="G254" t="s">
        <v>8224</v>
      </c>
      <c r="H254" t="s">
        <v>8246</v>
      </c>
      <c r="I254">
        <v>1439806936</v>
      </c>
      <c r="J254">
        <v>1437214936</v>
      </c>
      <c r="K254" t="b">
        <v>0</v>
      </c>
      <c r="L254">
        <v>31</v>
      </c>
      <c r="M254" t="b">
        <v>1</v>
      </c>
      <c r="N254" t="s">
        <v>8269</v>
      </c>
      <c r="O254" s="17">
        <v>162</v>
      </c>
      <c r="P254">
        <v>52.35</v>
      </c>
      <c r="Q254" s="12" t="s">
        <v>8315</v>
      </c>
      <c r="R254" t="s">
        <v>8316</v>
      </c>
      <c r="S254" s="15">
        <v>42203.432129629626</v>
      </c>
      <c r="T254" s="15">
        <v>42233.432129629626</v>
      </c>
    </row>
    <row r="255" spans="1:20" ht="208" x14ac:dyDescent="0.2">
      <c r="A255">
        <v>2969</v>
      </c>
      <c r="B255" s="3" t="s">
        <v>2969</v>
      </c>
      <c r="C255" s="3" t="s">
        <v>7079</v>
      </c>
      <c r="D255" s="6">
        <v>1000</v>
      </c>
      <c r="E255" s="8">
        <v>1625</v>
      </c>
      <c r="F255" t="s">
        <v>8218</v>
      </c>
      <c r="G255" t="s">
        <v>8228</v>
      </c>
      <c r="H255" t="s">
        <v>8250</v>
      </c>
      <c r="I255">
        <v>1430693460</v>
      </c>
      <c r="J255">
        <v>1428087153</v>
      </c>
      <c r="K255" t="b">
        <v>0</v>
      </c>
      <c r="L255">
        <v>17</v>
      </c>
      <c r="M255" t="b">
        <v>1</v>
      </c>
      <c r="N255" t="s">
        <v>8269</v>
      </c>
      <c r="O255" s="17">
        <v>163</v>
      </c>
      <c r="P255">
        <v>95.59</v>
      </c>
      <c r="Q255" s="12" t="s">
        <v>8315</v>
      </c>
      <c r="R255" t="s">
        <v>8316</v>
      </c>
      <c r="S255" s="15">
        <v>42097.786493055552</v>
      </c>
      <c r="T255" s="15">
        <v>42127.952083333337</v>
      </c>
    </row>
    <row r="256" spans="1:20" ht="192" x14ac:dyDescent="0.2">
      <c r="A256">
        <v>3443</v>
      </c>
      <c r="B256" s="3" t="s">
        <v>3442</v>
      </c>
      <c r="C256" s="3" t="s">
        <v>7553</v>
      </c>
      <c r="D256" s="6">
        <v>1000</v>
      </c>
      <c r="E256" s="8">
        <v>1855</v>
      </c>
      <c r="F256" t="s">
        <v>8218</v>
      </c>
      <c r="G256" t="s">
        <v>8223</v>
      </c>
      <c r="H256" t="s">
        <v>8245</v>
      </c>
      <c r="I256">
        <v>1410266146</v>
      </c>
      <c r="J256">
        <v>1407674146</v>
      </c>
      <c r="K256" t="b">
        <v>0</v>
      </c>
      <c r="L256">
        <v>45</v>
      </c>
      <c r="M256" t="b">
        <v>1</v>
      </c>
      <c r="N256" t="s">
        <v>8269</v>
      </c>
      <c r="O256" s="17">
        <v>186</v>
      </c>
      <c r="P256">
        <v>41.22</v>
      </c>
      <c r="Q256" s="12" t="s">
        <v>8315</v>
      </c>
      <c r="R256" t="s">
        <v>8316</v>
      </c>
      <c r="S256" s="15">
        <v>41861.524837962963</v>
      </c>
      <c r="T256" s="15">
        <v>41891.524837962963</v>
      </c>
    </row>
    <row r="257" spans="1:20" ht="144" x14ac:dyDescent="0.2">
      <c r="A257">
        <v>3707</v>
      </c>
      <c r="B257" s="3" t="s">
        <v>3704</v>
      </c>
      <c r="C257" s="3" t="s">
        <v>7817</v>
      </c>
      <c r="D257" s="6">
        <v>1000</v>
      </c>
      <c r="E257" s="8">
        <v>1860</v>
      </c>
      <c r="F257" t="s">
        <v>8218</v>
      </c>
      <c r="G257" t="s">
        <v>8223</v>
      </c>
      <c r="H257" t="s">
        <v>8245</v>
      </c>
      <c r="I257">
        <v>1469165160</v>
      </c>
      <c r="J257">
        <v>1467335378</v>
      </c>
      <c r="K257" t="b">
        <v>0</v>
      </c>
      <c r="L257">
        <v>23</v>
      </c>
      <c r="M257" t="b">
        <v>1</v>
      </c>
      <c r="N257" t="s">
        <v>8269</v>
      </c>
      <c r="O257" s="17">
        <v>186</v>
      </c>
      <c r="P257">
        <v>80.87</v>
      </c>
      <c r="Q257" s="12" t="s">
        <v>8315</v>
      </c>
      <c r="R257" t="s">
        <v>8316</v>
      </c>
      <c r="S257" s="15">
        <v>42552.048356481479</v>
      </c>
      <c r="T257" s="15">
        <v>42573.226388888885</v>
      </c>
    </row>
    <row r="258" spans="1:20" ht="208" x14ac:dyDescent="0.2">
      <c r="A258">
        <v>2835</v>
      </c>
      <c r="B258" s="3" t="s">
        <v>2835</v>
      </c>
      <c r="C258" s="3" t="s">
        <v>6945</v>
      </c>
      <c r="D258" s="6">
        <v>1000</v>
      </c>
      <c r="E258" s="8">
        <v>1870.99</v>
      </c>
      <c r="F258" t="s">
        <v>8218</v>
      </c>
      <c r="G258" t="s">
        <v>8224</v>
      </c>
      <c r="H258" t="s">
        <v>8246</v>
      </c>
      <c r="I258">
        <v>1449273600</v>
      </c>
      <c r="J258">
        <v>1446742417</v>
      </c>
      <c r="K258" t="b">
        <v>0</v>
      </c>
      <c r="L258">
        <v>93</v>
      </c>
      <c r="M258" t="b">
        <v>1</v>
      </c>
      <c r="N258" t="s">
        <v>8269</v>
      </c>
      <c r="O258" s="17">
        <v>187</v>
      </c>
      <c r="P258">
        <v>20.12</v>
      </c>
      <c r="Q258" s="12" t="s">
        <v>8315</v>
      </c>
      <c r="R258" t="s">
        <v>8316</v>
      </c>
      <c r="S258" s="15">
        <v>42313.703900462962</v>
      </c>
      <c r="T258" s="15">
        <v>42343</v>
      </c>
    </row>
    <row r="259" spans="1:20" ht="192" x14ac:dyDescent="0.2">
      <c r="A259">
        <v>3582</v>
      </c>
      <c r="B259" s="3" t="s">
        <v>3581</v>
      </c>
      <c r="C259" s="3" t="s">
        <v>7692</v>
      </c>
      <c r="D259" s="6">
        <v>1000</v>
      </c>
      <c r="E259" s="8">
        <v>2870</v>
      </c>
      <c r="F259" t="s">
        <v>8218</v>
      </c>
      <c r="G259" t="s">
        <v>8223</v>
      </c>
      <c r="H259" t="s">
        <v>8245</v>
      </c>
      <c r="I259">
        <v>1459822682</v>
      </c>
      <c r="J259">
        <v>1458613082</v>
      </c>
      <c r="K259" t="b">
        <v>0</v>
      </c>
      <c r="L259">
        <v>49</v>
      </c>
      <c r="M259" t="b">
        <v>1</v>
      </c>
      <c r="N259" t="s">
        <v>8269</v>
      </c>
      <c r="O259" s="17">
        <v>287</v>
      </c>
      <c r="P259">
        <v>58.57</v>
      </c>
      <c r="Q259" s="12" t="s">
        <v>8315</v>
      </c>
      <c r="R259" t="s">
        <v>8316</v>
      </c>
      <c r="S259" s="15">
        <v>42451.095856481479</v>
      </c>
      <c r="T259" s="15">
        <v>42465.095856481479</v>
      </c>
    </row>
    <row r="260" spans="1:20" ht="160" x14ac:dyDescent="0.2">
      <c r="A260">
        <v>3317</v>
      </c>
      <c r="B260" s="3" t="s">
        <v>3317</v>
      </c>
      <c r="C260" s="3" t="s">
        <v>7427</v>
      </c>
      <c r="D260" s="6">
        <v>1050</v>
      </c>
      <c r="E260" s="8">
        <v>1115</v>
      </c>
      <c r="F260" t="s">
        <v>8218</v>
      </c>
      <c r="G260" t="s">
        <v>8223</v>
      </c>
      <c r="H260" t="s">
        <v>8245</v>
      </c>
      <c r="I260">
        <v>1465347424</v>
      </c>
      <c r="J260">
        <v>1462755424</v>
      </c>
      <c r="K260" t="b">
        <v>0</v>
      </c>
      <c r="L260">
        <v>18</v>
      </c>
      <c r="M260" t="b">
        <v>1</v>
      </c>
      <c r="N260" t="s">
        <v>8269</v>
      </c>
      <c r="O260" s="17">
        <v>106</v>
      </c>
      <c r="P260">
        <v>61.94</v>
      </c>
      <c r="Q260" s="12" t="s">
        <v>8315</v>
      </c>
      <c r="R260" t="s">
        <v>8316</v>
      </c>
      <c r="S260" s="15">
        <v>42499.039629629624</v>
      </c>
      <c r="T260" s="15">
        <v>42529.039629629624</v>
      </c>
    </row>
    <row r="261" spans="1:20" ht="208" x14ac:dyDescent="0.2">
      <c r="A261">
        <v>3703</v>
      </c>
      <c r="B261" s="3" t="s">
        <v>3700</v>
      </c>
      <c r="C261" s="3" t="s">
        <v>7813</v>
      </c>
      <c r="D261" s="6">
        <v>1050</v>
      </c>
      <c r="E261" s="8">
        <v>1296</v>
      </c>
      <c r="F261" t="s">
        <v>8218</v>
      </c>
      <c r="G261" t="s">
        <v>8223</v>
      </c>
      <c r="H261" t="s">
        <v>8245</v>
      </c>
      <c r="I261">
        <v>1471071540</v>
      </c>
      <c r="J261">
        <v>1467720388</v>
      </c>
      <c r="K261" t="b">
        <v>0</v>
      </c>
      <c r="L261">
        <v>30</v>
      </c>
      <c r="M261" t="b">
        <v>1</v>
      </c>
      <c r="N261" t="s">
        <v>8269</v>
      </c>
      <c r="O261" s="17">
        <v>123</v>
      </c>
      <c r="P261">
        <v>43.2</v>
      </c>
      <c r="Q261" s="12" t="s">
        <v>8315</v>
      </c>
      <c r="R261" t="s">
        <v>8316</v>
      </c>
      <c r="S261" s="15">
        <v>42556.504490740743</v>
      </c>
      <c r="T261" s="15">
        <v>42595.290972222225</v>
      </c>
    </row>
    <row r="262" spans="1:20" ht="224" x14ac:dyDescent="0.2">
      <c r="A262">
        <v>3546</v>
      </c>
      <c r="B262" s="3" t="s">
        <v>3545</v>
      </c>
      <c r="C262" s="3" t="s">
        <v>7656</v>
      </c>
      <c r="D262" s="6">
        <v>1100</v>
      </c>
      <c r="E262" s="8">
        <v>1125</v>
      </c>
      <c r="F262" t="s">
        <v>8218</v>
      </c>
      <c r="G262" t="s">
        <v>8223</v>
      </c>
      <c r="H262" t="s">
        <v>8245</v>
      </c>
      <c r="I262">
        <v>1427860740</v>
      </c>
      <c r="J262">
        <v>1426002684</v>
      </c>
      <c r="K262" t="b">
        <v>0</v>
      </c>
      <c r="L262">
        <v>19</v>
      </c>
      <c r="M262" t="b">
        <v>1</v>
      </c>
      <c r="N262" t="s">
        <v>8269</v>
      </c>
      <c r="O262" s="17">
        <v>102</v>
      </c>
      <c r="P262">
        <v>59.21</v>
      </c>
      <c r="Q262" s="12" t="s">
        <v>8315</v>
      </c>
      <c r="R262" t="s">
        <v>8316</v>
      </c>
      <c r="S262" s="15">
        <v>42073.660694444443</v>
      </c>
      <c r="T262" s="15">
        <v>42095.165972222225</v>
      </c>
    </row>
    <row r="263" spans="1:20" ht="160" x14ac:dyDescent="0.2">
      <c r="A263">
        <v>3596</v>
      </c>
      <c r="B263" s="3" t="s">
        <v>3595</v>
      </c>
      <c r="C263" s="3" t="s">
        <v>7706</v>
      </c>
      <c r="D263" s="6">
        <v>1100</v>
      </c>
      <c r="E263" s="8">
        <v>1185</v>
      </c>
      <c r="F263" t="s">
        <v>8218</v>
      </c>
      <c r="G263" t="s">
        <v>8228</v>
      </c>
      <c r="H263" t="s">
        <v>8250</v>
      </c>
      <c r="I263">
        <v>1409072982</v>
      </c>
      <c r="J263">
        <v>1407258582</v>
      </c>
      <c r="K263" t="b">
        <v>0</v>
      </c>
      <c r="L263">
        <v>15</v>
      </c>
      <c r="M263" t="b">
        <v>1</v>
      </c>
      <c r="N263" t="s">
        <v>8269</v>
      </c>
      <c r="O263" s="17">
        <v>108</v>
      </c>
      <c r="P263">
        <v>79</v>
      </c>
      <c r="Q263" s="12" t="s">
        <v>8315</v>
      </c>
      <c r="R263" t="s">
        <v>8316</v>
      </c>
      <c r="S263" s="15">
        <v>41856.715069444443</v>
      </c>
      <c r="T263" s="15">
        <v>41877.715069444443</v>
      </c>
    </row>
    <row r="264" spans="1:20" ht="80" x14ac:dyDescent="0.2">
      <c r="A264">
        <v>528</v>
      </c>
      <c r="B264" s="3" t="s">
        <v>529</v>
      </c>
      <c r="C264" s="3" t="s">
        <v>4638</v>
      </c>
      <c r="D264" s="6">
        <v>1150</v>
      </c>
      <c r="E264" s="8">
        <v>1330</v>
      </c>
      <c r="F264" t="s">
        <v>8218</v>
      </c>
      <c r="G264" t="s">
        <v>8223</v>
      </c>
      <c r="H264" t="s">
        <v>8245</v>
      </c>
      <c r="I264">
        <v>1434921600</v>
      </c>
      <c r="J264">
        <v>1433109907</v>
      </c>
      <c r="K264" t="b">
        <v>0</v>
      </c>
      <c r="L264">
        <v>30</v>
      </c>
      <c r="M264" t="b">
        <v>1</v>
      </c>
      <c r="N264" t="s">
        <v>8269</v>
      </c>
      <c r="O264" s="17">
        <v>116</v>
      </c>
      <c r="P264">
        <v>44.33</v>
      </c>
      <c r="Q264" s="12" t="s">
        <v>8315</v>
      </c>
      <c r="R264" t="s">
        <v>8316</v>
      </c>
      <c r="S264" s="15">
        <v>42155.920219907406</v>
      </c>
      <c r="T264" s="15">
        <v>42176.888888888891</v>
      </c>
    </row>
    <row r="265" spans="1:20" ht="224" x14ac:dyDescent="0.2">
      <c r="A265">
        <v>2843</v>
      </c>
      <c r="B265" s="3" t="s">
        <v>2843</v>
      </c>
      <c r="C265" s="3" t="s">
        <v>6953</v>
      </c>
      <c r="D265" s="6">
        <v>1200</v>
      </c>
      <c r="E265" s="8">
        <v>0</v>
      </c>
      <c r="F265" t="s">
        <v>8220</v>
      </c>
      <c r="G265" t="s">
        <v>8223</v>
      </c>
      <c r="H265" t="s">
        <v>8245</v>
      </c>
      <c r="I265">
        <v>1465790400</v>
      </c>
      <c r="J265">
        <v>1462210950</v>
      </c>
      <c r="K265" t="b">
        <v>0</v>
      </c>
      <c r="L265">
        <v>0</v>
      </c>
      <c r="M265" t="b">
        <v>0</v>
      </c>
      <c r="N265" t="s">
        <v>8269</v>
      </c>
      <c r="O265" s="17">
        <v>0</v>
      </c>
      <c r="P265">
        <v>0</v>
      </c>
      <c r="Q265" s="12" t="s">
        <v>8315</v>
      </c>
      <c r="R265" t="s">
        <v>8316</v>
      </c>
      <c r="S265" s="15">
        <v>42492.737847222219</v>
      </c>
      <c r="T265" s="15">
        <v>42534.166666666672</v>
      </c>
    </row>
    <row r="266" spans="1:20" ht="192" x14ac:dyDescent="0.2">
      <c r="A266">
        <v>3744</v>
      </c>
      <c r="B266" s="3" t="s">
        <v>3741</v>
      </c>
      <c r="C266" s="3" t="s">
        <v>7854</v>
      </c>
      <c r="D266" s="6">
        <v>1200</v>
      </c>
      <c r="E266" s="8">
        <v>0</v>
      </c>
      <c r="F266" t="s">
        <v>8220</v>
      </c>
      <c r="G266" t="s">
        <v>8223</v>
      </c>
      <c r="H266" t="s">
        <v>8245</v>
      </c>
      <c r="I266">
        <v>1404532740</v>
      </c>
      <c r="J266">
        <v>1401823952</v>
      </c>
      <c r="K266" t="b">
        <v>0</v>
      </c>
      <c r="L266">
        <v>0</v>
      </c>
      <c r="M266" t="b">
        <v>0</v>
      </c>
      <c r="N266" t="s">
        <v>8269</v>
      </c>
      <c r="O266" s="17">
        <v>0</v>
      </c>
      <c r="P266">
        <v>0</v>
      </c>
      <c r="Q266" s="12" t="s">
        <v>8315</v>
      </c>
      <c r="R266" t="s">
        <v>8316</v>
      </c>
      <c r="S266" s="15">
        <v>41793.814259259263</v>
      </c>
      <c r="T266" s="15">
        <v>41825.165972222225</v>
      </c>
    </row>
    <row r="267" spans="1:20" ht="208" x14ac:dyDescent="0.2">
      <c r="A267">
        <v>3942</v>
      </c>
      <c r="B267" s="3" t="s">
        <v>3939</v>
      </c>
      <c r="C267" s="3" t="s">
        <v>8050</v>
      </c>
      <c r="D267" s="6">
        <v>1200</v>
      </c>
      <c r="E267" s="8">
        <v>0</v>
      </c>
      <c r="F267" t="s">
        <v>8220</v>
      </c>
      <c r="G267" t="s">
        <v>8223</v>
      </c>
      <c r="H267" t="s">
        <v>8245</v>
      </c>
      <c r="I267">
        <v>1434490914</v>
      </c>
      <c r="J267">
        <v>1429306914</v>
      </c>
      <c r="K267" t="b">
        <v>0</v>
      </c>
      <c r="L267">
        <v>0</v>
      </c>
      <c r="M267" t="b">
        <v>0</v>
      </c>
      <c r="N267" t="s">
        <v>8269</v>
      </c>
      <c r="O267" s="17">
        <v>0</v>
      </c>
      <c r="P267">
        <v>0</v>
      </c>
      <c r="Q267" s="12" t="s">
        <v>8315</v>
      </c>
      <c r="R267" t="s">
        <v>8316</v>
      </c>
      <c r="S267" s="15">
        <v>42111.904097222221</v>
      </c>
      <c r="T267" s="15">
        <v>42171.904097222221</v>
      </c>
    </row>
    <row r="268" spans="1:20" ht="192" x14ac:dyDescent="0.2">
      <c r="A268">
        <v>3959</v>
      </c>
      <c r="B268" s="3" t="s">
        <v>3956</v>
      </c>
      <c r="C268" s="3" t="s">
        <v>8066</v>
      </c>
      <c r="D268" s="6">
        <v>1200</v>
      </c>
      <c r="E268" s="8">
        <v>292</v>
      </c>
      <c r="F268" t="s">
        <v>8220</v>
      </c>
      <c r="G268" t="s">
        <v>8223</v>
      </c>
      <c r="H268" t="s">
        <v>8245</v>
      </c>
      <c r="I268">
        <v>1411930556</v>
      </c>
      <c r="J268">
        <v>1409338556</v>
      </c>
      <c r="K268" t="b">
        <v>0</v>
      </c>
      <c r="L268">
        <v>12</v>
      </c>
      <c r="M268" t="b">
        <v>0</v>
      </c>
      <c r="N268" t="s">
        <v>8269</v>
      </c>
      <c r="O268" s="17">
        <v>24</v>
      </c>
      <c r="P268">
        <v>24.33</v>
      </c>
      <c r="Q268" s="12" t="s">
        <v>8315</v>
      </c>
      <c r="R268" t="s">
        <v>8316</v>
      </c>
      <c r="S268" s="15">
        <v>41880.788842592592</v>
      </c>
      <c r="T268" s="15">
        <v>41910.788842592592</v>
      </c>
    </row>
    <row r="269" spans="1:20" ht="224" x14ac:dyDescent="0.2">
      <c r="A269">
        <v>4001</v>
      </c>
      <c r="B269" s="3" t="s">
        <v>3997</v>
      </c>
      <c r="C269" s="3" t="s">
        <v>8107</v>
      </c>
      <c r="D269" s="6">
        <v>1200</v>
      </c>
      <c r="E269" s="8">
        <v>453</v>
      </c>
      <c r="F269" t="s">
        <v>8220</v>
      </c>
      <c r="G269" t="s">
        <v>8224</v>
      </c>
      <c r="H269" t="s">
        <v>8246</v>
      </c>
      <c r="I269">
        <v>1488394800</v>
      </c>
      <c r="J269">
        <v>1486681708</v>
      </c>
      <c r="K269" t="b">
        <v>0</v>
      </c>
      <c r="L269">
        <v>14</v>
      </c>
      <c r="M269" t="b">
        <v>0</v>
      </c>
      <c r="N269" t="s">
        <v>8269</v>
      </c>
      <c r="O269" s="17">
        <v>38</v>
      </c>
      <c r="P269">
        <v>32.36</v>
      </c>
      <c r="Q269" s="12" t="s">
        <v>8315</v>
      </c>
      <c r="R269" t="s">
        <v>8316</v>
      </c>
      <c r="S269" s="15">
        <v>42775.964212962965</v>
      </c>
      <c r="T269" s="15">
        <v>42795.791666666672</v>
      </c>
    </row>
    <row r="270" spans="1:20" ht="80" x14ac:dyDescent="0.2">
      <c r="A270">
        <v>3666</v>
      </c>
      <c r="B270" s="3" t="s">
        <v>3663</v>
      </c>
      <c r="C270" s="3" t="s">
        <v>7776</v>
      </c>
      <c r="D270" s="6">
        <v>1200</v>
      </c>
      <c r="E270" s="8">
        <v>1200</v>
      </c>
      <c r="F270" t="s">
        <v>8218</v>
      </c>
      <c r="G270" t="s">
        <v>8223</v>
      </c>
      <c r="H270" t="s">
        <v>8245</v>
      </c>
      <c r="I270">
        <v>1406185200</v>
      </c>
      <c r="J270">
        <v>1404337382</v>
      </c>
      <c r="K270" t="b">
        <v>0</v>
      </c>
      <c r="L270">
        <v>38</v>
      </c>
      <c r="M270" t="b">
        <v>1</v>
      </c>
      <c r="N270" t="s">
        <v>8269</v>
      </c>
      <c r="O270" s="17">
        <v>100</v>
      </c>
      <c r="P270">
        <v>31.58</v>
      </c>
      <c r="Q270" s="12" t="s">
        <v>8315</v>
      </c>
      <c r="R270" t="s">
        <v>8316</v>
      </c>
      <c r="S270" s="15">
        <v>41822.90488425926</v>
      </c>
      <c r="T270" s="15">
        <v>41844.291666666664</v>
      </c>
    </row>
    <row r="271" spans="1:20" ht="208" x14ac:dyDescent="0.2">
      <c r="A271">
        <v>3226</v>
      </c>
      <c r="B271" s="3" t="s">
        <v>3226</v>
      </c>
      <c r="C271" s="3" t="s">
        <v>7336</v>
      </c>
      <c r="D271" s="6">
        <v>1200</v>
      </c>
      <c r="E271" s="8">
        <v>1250</v>
      </c>
      <c r="F271" t="s">
        <v>8218</v>
      </c>
      <c r="G271" t="s">
        <v>8224</v>
      </c>
      <c r="H271" t="s">
        <v>8246</v>
      </c>
      <c r="I271">
        <v>1446213612</v>
      </c>
      <c r="J271">
        <v>1443621612</v>
      </c>
      <c r="K271" t="b">
        <v>1</v>
      </c>
      <c r="L271">
        <v>21</v>
      </c>
      <c r="M271" t="b">
        <v>1</v>
      </c>
      <c r="N271" t="s">
        <v>8269</v>
      </c>
      <c r="O271" s="17">
        <v>104</v>
      </c>
      <c r="P271">
        <v>59.52</v>
      </c>
      <c r="Q271" s="12" t="s">
        <v>8315</v>
      </c>
      <c r="R271" t="s">
        <v>8316</v>
      </c>
      <c r="S271" s="15">
        <v>42277.583472222221</v>
      </c>
      <c r="T271" s="15">
        <v>42307.583472222221</v>
      </c>
    </row>
    <row r="272" spans="1:20" ht="192" x14ac:dyDescent="0.2">
      <c r="A272">
        <v>3399</v>
      </c>
      <c r="B272" s="3" t="s">
        <v>3398</v>
      </c>
      <c r="C272" s="3" t="s">
        <v>7509</v>
      </c>
      <c r="D272" s="6">
        <v>1200</v>
      </c>
      <c r="E272" s="8">
        <v>1245</v>
      </c>
      <c r="F272" t="s">
        <v>8218</v>
      </c>
      <c r="G272" t="s">
        <v>8224</v>
      </c>
      <c r="H272" t="s">
        <v>8246</v>
      </c>
      <c r="I272">
        <v>1424556325</v>
      </c>
      <c r="J272">
        <v>1421964325</v>
      </c>
      <c r="K272" t="b">
        <v>0</v>
      </c>
      <c r="L272">
        <v>46</v>
      </c>
      <c r="M272" t="b">
        <v>1</v>
      </c>
      <c r="N272" t="s">
        <v>8269</v>
      </c>
      <c r="O272" s="17">
        <v>104</v>
      </c>
      <c r="P272">
        <v>27.07</v>
      </c>
      <c r="Q272" s="12" t="s">
        <v>8315</v>
      </c>
      <c r="R272" t="s">
        <v>8316</v>
      </c>
      <c r="S272" s="15">
        <v>42026.920428240745</v>
      </c>
      <c r="T272" s="15">
        <v>42056.920428240745</v>
      </c>
    </row>
    <row r="273" spans="1:20" ht="224" x14ac:dyDescent="0.2">
      <c r="A273">
        <v>3541</v>
      </c>
      <c r="B273" s="3" t="s">
        <v>3540</v>
      </c>
      <c r="C273" s="3" t="s">
        <v>7651</v>
      </c>
      <c r="D273" s="6">
        <v>1200</v>
      </c>
      <c r="E273" s="8">
        <v>1260</v>
      </c>
      <c r="F273" t="s">
        <v>8218</v>
      </c>
      <c r="G273" t="s">
        <v>8224</v>
      </c>
      <c r="H273" t="s">
        <v>8246</v>
      </c>
      <c r="I273">
        <v>1441042275</v>
      </c>
      <c r="J273">
        <v>1438882275</v>
      </c>
      <c r="K273" t="b">
        <v>0</v>
      </c>
      <c r="L273">
        <v>32</v>
      </c>
      <c r="M273" t="b">
        <v>1</v>
      </c>
      <c r="N273" t="s">
        <v>8269</v>
      </c>
      <c r="O273" s="17">
        <v>105</v>
      </c>
      <c r="P273">
        <v>39.380000000000003</v>
      </c>
      <c r="Q273" s="12" t="s">
        <v>8315</v>
      </c>
      <c r="R273" t="s">
        <v>8316</v>
      </c>
      <c r="S273" s="15">
        <v>42222.730034722219</v>
      </c>
      <c r="T273" s="15">
        <v>42247.730034722219</v>
      </c>
    </row>
    <row r="274" spans="1:20" ht="224" x14ac:dyDescent="0.2">
      <c r="A274">
        <v>3832</v>
      </c>
      <c r="B274" s="3" t="s">
        <v>3829</v>
      </c>
      <c r="C274" s="3" t="s">
        <v>7941</v>
      </c>
      <c r="D274" s="6">
        <v>1200</v>
      </c>
      <c r="E274" s="8">
        <v>1256</v>
      </c>
      <c r="F274" t="s">
        <v>8218</v>
      </c>
      <c r="G274" t="s">
        <v>8223</v>
      </c>
      <c r="H274" t="s">
        <v>8245</v>
      </c>
      <c r="I274">
        <v>1455936335</v>
      </c>
      <c r="J274">
        <v>1452048335</v>
      </c>
      <c r="K274" t="b">
        <v>0</v>
      </c>
      <c r="L274">
        <v>9</v>
      </c>
      <c r="M274" t="b">
        <v>1</v>
      </c>
      <c r="N274" t="s">
        <v>8269</v>
      </c>
      <c r="O274" s="17">
        <v>105</v>
      </c>
      <c r="P274">
        <v>139.56</v>
      </c>
      <c r="Q274" s="12" t="s">
        <v>8315</v>
      </c>
      <c r="R274" t="s">
        <v>8316</v>
      </c>
      <c r="S274" s="15">
        <v>42375.114988425921</v>
      </c>
      <c r="T274" s="15">
        <v>42420.114988425921</v>
      </c>
    </row>
    <row r="275" spans="1:20" ht="208" x14ac:dyDescent="0.2">
      <c r="A275">
        <v>3833</v>
      </c>
      <c r="B275" s="3" t="s">
        <v>3830</v>
      </c>
      <c r="C275" s="3" t="s">
        <v>7942</v>
      </c>
      <c r="D275" s="6">
        <v>1200</v>
      </c>
      <c r="E275" s="8">
        <v>1400</v>
      </c>
      <c r="F275" t="s">
        <v>8218</v>
      </c>
      <c r="G275" t="s">
        <v>8228</v>
      </c>
      <c r="H275" t="s">
        <v>8250</v>
      </c>
      <c r="I275">
        <v>1417460940</v>
      </c>
      <c r="J275">
        <v>1416516972</v>
      </c>
      <c r="K275" t="b">
        <v>0</v>
      </c>
      <c r="L275">
        <v>20</v>
      </c>
      <c r="M275" t="b">
        <v>1</v>
      </c>
      <c r="N275" t="s">
        <v>8269</v>
      </c>
      <c r="O275" s="17">
        <v>117</v>
      </c>
      <c r="P275">
        <v>70</v>
      </c>
      <c r="Q275" s="12" t="s">
        <v>8315</v>
      </c>
      <c r="R275" t="s">
        <v>8316</v>
      </c>
      <c r="S275" s="15">
        <v>41963.872361111105</v>
      </c>
      <c r="T275" s="15">
        <v>41974.797916666663</v>
      </c>
    </row>
    <row r="276" spans="1:20" ht="176" x14ac:dyDescent="0.2">
      <c r="A276">
        <v>3180</v>
      </c>
      <c r="B276" s="3" t="s">
        <v>3180</v>
      </c>
      <c r="C276" s="3" t="s">
        <v>7290</v>
      </c>
      <c r="D276" s="6">
        <v>1200</v>
      </c>
      <c r="E276" s="8">
        <v>1437</v>
      </c>
      <c r="F276" t="s">
        <v>8218</v>
      </c>
      <c r="G276" t="s">
        <v>8224</v>
      </c>
      <c r="H276" t="s">
        <v>8246</v>
      </c>
      <c r="I276">
        <v>1403258049</v>
      </c>
      <c r="J276">
        <v>1400666049</v>
      </c>
      <c r="K276" t="b">
        <v>1</v>
      </c>
      <c r="L276">
        <v>45</v>
      </c>
      <c r="M276" t="b">
        <v>1</v>
      </c>
      <c r="N276" t="s">
        <v>8269</v>
      </c>
      <c r="O276" s="17">
        <v>120</v>
      </c>
      <c r="P276">
        <v>31.93</v>
      </c>
      <c r="Q276" s="12" t="s">
        <v>8315</v>
      </c>
      <c r="R276" t="s">
        <v>8316</v>
      </c>
      <c r="S276" s="15">
        <v>41780.412604166668</v>
      </c>
      <c r="T276" s="15">
        <v>41810.412604166668</v>
      </c>
    </row>
    <row r="277" spans="1:20" ht="192" x14ac:dyDescent="0.2">
      <c r="A277">
        <v>3227</v>
      </c>
      <c r="B277" s="3" t="s">
        <v>3227</v>
      </c>
      <c r="C277" s="3" t="s">
        <v>7337</v>
      </c>
      <c r="D277" s="6">
        <v>1200</v>
      </c>
      <c r="E277" s="8">
        <v>1500</v>
      </c>
      <c r="F277" t="s">
        <v>8218</v>
      </c>
      <c r="G277" t="s">
        <v>8224</v>
      </c>
      <c r="H277" t="s">
        <v>8246</v>
      </c>
      <c r="I277">
        <v>1484687436</v>
      </c>
      <c r="J277">
        <v>1482095436</v>
      </c>
      <c r="K277" t="b">
        <v>0</v>
      </c>
      <c r="L277">
        <v>30</v>
      </c>
      <c r="M277" t="b">
        <v>1</v>
      </c>
      <c r="N277" t="s">
        <v>8269</v>
      </c>
      <c r="O277" s="17">
        <v>125</v>
      </c>
      <c r="P277">
        <v>50</v>
      </c>
      <c r="Q277" s="12" t="s">
        <v>8315</v>
      </c>
      <c r="R277" t="s">
        <v>8316</v>
      </c>
      <c r="S277" s="15">
        <v>42722.882361111115</v>
      </c>
      <c r="T277" s="15">
        <v>42752.882361111115</v>
      </c>
    </row>
    <row r="278" spans="1:20" ht="224" x14ac:dyDescent="0.2">
      <c r="A278">
        <v>529</v>
      </c>
      <c r="B278" s="3" t="s">
        <v>530</v>
      </c>
      <c r="C278" s="3" t="s">
        <v>4639</v>
      </c>
      <c r="D278" s="6">
        <v>1200</v>
      </c>
      <c r="E278" s="8">
        <v>1565</v>
      </c>
      <c r="F278" t="s">
        <v>8218</v>
      </c>
      <c r="G278" t="s">
        <v>8228</v>
      </c>
      <c r="H278" t="s">
        <v>8250</v>
      </c>
      <c r="I278">
        <v>1484110800</v>
      </c>
      <c r="J278">
        <v>1482281094</v>
      </c>
      <c r="K278" t="b">
        <v>0</v>
      </c>
      <c r="L278">
        <v>18</v>
      </c>
      <c r="M278" t="b">
        <v>1</v>
      </c>
      <c r="N278" t="s">
        <v>8269</v>
      </c>
      <c r="O278" s="17">
        <v>130</v>
      </c>
      <c r="P278">
        <v>86.94</v>
      </c>
      <c r="Q278" s="12" t="s">
        <v>8315</v>
      </c>
      <c r="R278" t="s">
        <v>8316</v>
      </c>
      <c r="S278" s="15">
        <v>42725.031180555554</v>
      </c>
      <c r="T278" s="15">
        <v>42746.208333333328</v>
      </c>
    </row>
    <row r="279" spans="1:20" ht="128" x14ac:dyDescent="0.2">
      <c r="A279">
        <v>3439</v>
      </c>
      <c r="B279" s="3" t="s">
        <v>3438</v>
      </c>
      <c r="C279" s="3" t="s">
        <v>7549</v>
      </c>
      <c r="D279" s="6">
        <v>1200</v>
      </c>
      <c r="E279" s="8">
        <v>1616.14</v>
      </c>
      <c r="F279" t="s">
        <v>8218</v>
      </c>
      <c r="G279" t="s">
        <v>8223</v>
      </c>
      <c r="H279" t="s">
        <v>8245</v>
      </c>
      <c r="I279">
        <v>1453179540</v>
      </c>
      <c r="J279">
        <v>1452030730</v>
      </c>
      <c r="K279" t="b">
        <v>0</v>
      </c>
      <c r="L279">
        <v>18</v>
      </c>
      <c r="M279" t="b">
        <v>1</v>
      </c>
      <c r="N279" t="s">
        <v>8269</v>
      </c>
      <c r="O279" s="17">
        <v>135</v>
      </c>
      <c r="P279">
        <v>89.79</v>
      </c>
      <c r="Q279" s="12" t="s">
        <v>8315</v>
      </c>
      <c r="R279" t="s">
        <v>8316</v>
      </c>
      <c r="S279" s="15">
        <v>42374.911226851851</v>
      </c>
      <c r="T279" s="15">
        <v>42388.207638888889</v>
      </c>
    </row>
    <row r="280" spans="1:20" ht="208" x14ac:dyDescent="0.2">
      <c r="A280">
        <v>3129</v>
      </c>
      <c r="B280" s="3" t="s">
        <v>3129</v>
      </c>
      <c r="C280" s="3" t="s">
        <v>7239</v>
      </c>
      <c r="D280" s="6">
        <v>1250</v>
      </c>
      <c r="E280" s="8">
        <v>10</v>
      </c>
      <c r="F280" t="s">
        <v>8221</v>
      </c>
      <c r="G280" t="s">
        <v>8223</v>
      </c>
      <c r="H280" t="s">
        <v>8245</v>
      </c>
      <c r="I280">
        <v>1492542819</v>
      </c>
      <c r="J280">
        <v>1489090419</v>
      </c>
      <c r="K280" t="b">
        <v>0</v>
      </c>
      <c r="L280">
        <v>1</v>
      </c>
      <c r="M280" t="b">
        <v>0</v>
      </c>
      <c r="N280" t="s">
        <v>8269</v>
      </c>
      <c r="O280" s="17">
        <v>1</v>
      </c>
      <c r="P280">
        <v>10</v>
      </c>
      <c r="Q280" s="12" t="s">
        <v>8315</v>
      </c>
      <c r="R280" t="s">
        <v>8316</v>
      </c>
      <c r="S280" s="15">
        <v>42803.842812499999</v>
      </c>
      <c r="T280" s="15">
        <v>42843.801145833335</v>
      </c>
    </row>
    <row r="281" spans="1:20" ht="192" x14ac:dyDescent="0.2">
      <c r="A281">
        <v>4002</v>
      </c>
      <c r="B281" s="3" t="s">
        <v>3998</v>
      </c>
      <c r="C281" s="3" t="s">
        <v>8108</v>
      </c>
      <c r="D281" s="6">
        <v>1250</v>
      </c>
      <c r="E281" s="8">
        <v>23</v>
      </c>
      <c r="F281" t="s">
        <v>8220</v>
      </c>
      <c r="G281" t="s">
        <v>8223</v>
      </c>
      <c r="H281" t="s">
        <v>8245</v>
      </c>
      <c r="I281">
        <v>1411779761</v>
      </c>
      <c r="J281">
        <v>1409187761</v>
      </c>
      <c r="K281" t="b">
        <v>0</v>
      </c>
      <c r="L281">
        <v>4</v>
      </c>
      <c r="M281" t="b">
        <v>0</v>
      </c>
      <c r="N281" t="s">
        <v>8269</v>
      </c>
      <c r="O281" s="17">
        <v>2</v>
      </c>
      <c r="P281">
        <v>5.75</v>
      </c>
      <c r="Q281" s="12" t="s">
        <v>8315</v>
      </c>
      <c r="R281" t="s">
        <v>8316</v>
      </c>
      <c r="S281" s="15">
        <v>41879.043530092589</v>
      </c>
      <c r="T281" s="15">
        <v>41909.043530092589</v>
      </c>
    </row>
    <row r="282" spans="1:20" ht="192" x14ac:dyDescent="0.2">
      <c r="A282">
        <v>4069</v>
      </c>
      <c r="B282" s="3" t="s">
        <v>4065</v>
      </c>
      <c r="C282" s="3" t="s">
        <v>8172</v>
      </c>
      <c r="D282" s="6">
        <v>1250</v>
      </c>
      <c r="E282" s="8">
        <v>430</v>
      </c>
      <c r="F282" t="s">
        <v>8220</v>
      </c>
      <c r="G282" t="s">
        <v>8224</v>
      </c>
      <c r="H282" t="s">
        <v>8246</v>
      </c>
      <c r="I282">
        <v>1425124800</v>
      </c>
      <c r="J282">
        <v>1421596356</v>
      </c>
      <c r="K282" t="b">
        <v>0</v>
      </c>
      <c r="L282">
        <v>13</v>
      </c>
      <c r="M282" t="b">
        <v>0</v>
      </c>
      <c r="N282" t="s">
        <v>8269</v>
      </c>
      <c r="O282" s="17">
        <v>34</v>
      </c>
      <c r="P282">
        <v>33.08</v>
      </c>
      <c r="Q282" s="12" t="s">
        <v>8315</v>
      </c>
      <c r="R282" t="s">
        <v>8316</v>
      </c>
      <c r="S282" s="15">
        <v>42022.661527777775</v>
      </c>
      <c r="T282" s="15">
        <v>42063.5</v>
      </c>
    </row>
    <row r="283" spans="1:20" ht="176" x14ac:dyDescent="0.2">
      <c r="A283">
        <v>3998</v>
      </c>
      <c r="B283" s="3" t="s">
        <v>3994</v>
      </c>
      <c r="C283" s="3" t="s">
        <v>8104</v>
      </c>
      <c r="D283" s="6">
        <v>1250</v>
      </c>
      <c r="E283" s="8">
        <v>715</v>
      </c>
      <c r="F283" t="s">
        <v>8220</v>
      </c>
      <c r="G283" t="s">
        <v>8223</v>
      </c>
      <c r="H283" t="s">
        <v>8245</v>
      </c>
      <c r="I283">
        <v>1427580426</v>
      </c>
      <c r="J283">
        <v>1424992026</v>
      </c>
      <c r="K283" t="b">
        <v>0</v>
      </c>
      <c r="L283">
        <v>12</v>
      </c>
      <c r="M283" t="b">
        <v>0</v>
      </c>
      <c r="N283" t="s">
        <v>8269</v>
      </c>
      <c r="O283" s="17">
        <v>57</v>
      </c>
      <c r="P283">
        <v>59.58</v>
      </c>
      <c r="Q283" s="12" t="s">
        <v>8315</v>
      </c>
      <c r="R283" t="s">
        <v>8316</v>
      </c>
      <c r="S283" s="15">
        <v>42061.963263888887</v>
      </c>
      <c r="T283" s="15">
        <v>42091.921597222223</v>
      </c>
    </row>
    <row r="284" spans="1:20" ht="144" x14ac:dyDescent="0.2">
      <c r="A284">
        <v>3613</v>
      </c>
      <c r="B284" s="3" t="s">
        <v>3612</v>
      </c>
      <c r="C284" s="3" t="s">
        <v>7723</v>
      </c>
      <c r="D284" s="6">
        <v>1250</v>
      </c>
      <c r="E284" s="8">
        <v>1250</v>
      </c>
      <c r="F284" t="s">
        <v>8218</v>
      </c>
      <c r="G284" t="s">
        <v>8223</v>
      </c>
      <c r="H284" t="s">
        <v>8245</v>
      </c>
      <c r="I284">
        <v>1403964574</v>
      </c>
      <c r="J284">
        <v>1401372574</v>
      </c>
      <c r="K284" t="b">
        <v>0</v>
      </c>
      <c r="L284">
        <v>20</v>
      </c>
      <c r="M284" t="b">
        <v>1</v>
      </c>
      <c r="N284" t="s">
        <v>8269</v>
      </c>
      <c r="O284" s="17">
        <v>100</v>
      </c>
      <c r="P284">
        <v>62.5</v>
      </c>
      <c r="Q284" s="12" t="s">
        <v>8315</v>
      </c>
      <c r="R284" t="s">
        <v>8316</v>
      </c>
      <c r="S284" s="15">
        <v>41788.58997685185</v>
      </c>
      <c r="T284" s="15">
        <v>41818.58997685185</v>
      </c>
    </row>
    <row r="285" spans="1:20" ht="224" x14ac:dyDescent="0.2">
      <c r="A285">
        <v>3149</v>
      </c>
      <c r="B285" s="3" t="s">
        <v>3149</v>
      </c>
      <c r="C285" s="3" t="s">
        <v>7259</v>
      </c>
      <c r="D285" s="6">
        <v>1250</v>
      </c>
      <c r="E285" s="8">
        <v>1300</v>
      </c>
      <c r="F285" t="s">
        <v>8218</v>
      </c>
      <c r="G285" t="s">
        <v>8223</v>
      </c>
      <c r="H285" t="s">
        <v>8245</v>
      </c>
      <c r="I285">
        <v>1354845600</v>
      </c>
      <c r="J285">
        <v>1352766300</v>
      </c>
      <c r="K285" t="b">
        <v>1</v>
      </c>
      <c r="L285">
        <v>25</v>
      </c>
      <c r="M285" t="b">
        <v>1</v>
      </c>
      <c r="N285" t="s">
        <v>8269</v>
      </c>
      <c r="O285" s="17">
        <v>104</v>
      </c>
      <c r="P285">
        <v>52</v>
      </c>
      <c r="Q285" s="12" t="s">
        <v>8315</v>
      </c>
      <c r="R285" t="s">
        <v>8316</v>
      </c>
      <c r="S285" s="15">
        <v>41226.017361111109</v>
      </c>
      <c r="T285" s="15">
        <v>41250.083333333336</v>
      </c>
    </row>
    <row r="286" spans="1:20" ht="160" x14ac:dyDescent="0.2">
      <c r="A286">
        <v>2781</v>
      </c>
      <c r="B286" s="3" t="s">
        <v>2781</v>
      </c>
      <c r="C286" s="3" t="s">
        <v>6891</v>
      </c>
      <c r="D286" s="6">
        <v>1250</v>
      </c>
      <c r="E286" s="8">
        <v>1316</v>
      </c>
      <c r="F286" t="s">
        <v>8218</v>
      </c>
      <c r="G286" t="s">
        <v>8223</v>
      </c>
      <c r="H286" t="s">
        <v>8245</v>
      </c>
      <c r="I286">
        <v>1423724400</v>
      </c>
      <c r="J286">
        <v>1421274954</v>
      </c>
      <c r="K286" t="b">
        <v>0</v>
      </c>
      <c r="L286">
        <v>28</v>
      </c>
      <c r="M286" t="b">
        <v>1</v>
      </c>
      <c r="N286" t="s">
        <v>8269</v>
      </c>
      <c r="O286" s="17">
        <v>105</v>
      </c>
      <c r="P286">
        <v>47</v>
      </c>
      <c r="Q286" s="12" t="s">
        <v>8315</v>
      </c>
      <c r="R286" t="s">
        <v>8316</v>
      </c>
      <c r="S286" s="15">
        <v>42018.94159722222</v>
      </c>
      <c r="T286" s="15">
        <v>42047.291666666672</v>
      </c>
    </row>
    <row r="287" spans="1:20" ht="224" x14ac:dyDescent="0.2">
      <c r="A287">
        <v>3976</v>
      </c>
      <c r="B287" s="3" t="s">
        <v>3973</v>
      </c>
      <c r="C287" s="3" t="s">
        <v>8083</v>
      </c>
      <c r="D287" s="6">
        <v>1300</v>
      </c>
      <c r="E287" s="8">
        <v>620</v>
      </c>
      <c r="F287" t="s">
        <v>8220</v>
      </c>
      <c r="G287" t="s">
        <v>8223</v>
      </c>
      <c r="H287" t="s">
        <v>8245</v>
      </c>
      <c r="I287">
        <v>1406876400</v>
      </c>
      <c r="J287">
        <v>1405024561</v>
      </c>
      <c r="K287" t="b">
        <v>0</v>
      </c>
      <c r="L287">
        <v>10</v>
      </c>
      <c r="M287" t="b">
        <v>0</v>
      </c>
      <c r="N287" t="s">
        <v>8269</v>
      </c>
      <c r="O287" s="17">
        <v>48</v>
      </c>
      <c r="P287">
        <v>62</v>
      </c>
      <c r="Q287" s="12" t="s">
        <v>8315</v>
      </c>
      <c r="R287" t="s">
        <v>8316</v>
      </c>
      <c r="S287" s="15">
        <v>41830.858344907407</v>
      </c>
      <c r="T287" s="15">
        <v>41852.291666666664</v>
      </c>
    </row>
    <row r="288" spans="1:20" ht="112" x14ac:dyDescent="0.2">
      <c r="A288">
        <v>3710</v>
      </c>
      <c r="B288" s="3" t="s">
        <v>3707</v>
      </c>
      <c r="C288" s="3" t="s">
        <v>7820</v>
      </c>
      <c r="D288" s="6">
        <v>1300</v>
      </c>
      <c r="E288" s="8">
        <v>1835</v>
      </c>
      <c r="F288" t="s">
        <v>8218</v>
      </c>
      <c r="G288" t="s">
        <v>8223</v>
      </c>
      <c r="H288" t="s">
        <v>8245</v>
      </c>
      <c r="I288">
        <v>1428068988</v>
      </c>
      <c r="J288">
        <v>1425908988</v>
      </c>
      <c r="K288" t="b">
        <v>0</v>
      </c>
      <c r="L288">
        <v>27</v>
      </c>
      <c r="M288" t="b">
        <v>1</v>
      </c>
      <c r="N288" t="s">
        <v>8269</v>
      </c>
      <c r="O288" s="17">
        <v>141</v>
      </c>
      <c r="P288">
        <v>67.959999999999994</v>
      </c>
      <c r="Q288" s="12" t="s">
        <v>8315</v>
      </c>
      <c r="R288" t="s">
        <v>8316</v>
      </c>
      <c r="S288" s="15">
        <v>42072.576249999998</v>
      </c>
      <c r="T288" s="15">
        <v>42097.576249999998</v>
      </c>
    </row>
    <row r="289" spans="1:20" ht="240" x14ac:dyDescent="0.2">
      <c r="A289">
        <v>3522</v>
      </c>
      <c r="B289" s="3" t="s">
        <v>3521</v>
      </c>
      <c r="C289" s="3" t="s">
        <v>7632</v>
      </c>
      <c r="D289" s="6">
        <v>1395</v>
      </c>
      <c r="E289" s="8">
        <v>1395</v>
      </c>
      <c r="F289" t="s">
        <v>8218</v>
      </c>
      <c r="G289" t="s">
        <v>8224</v>
      </c>
      <c r="H289" t="s">
        <v>8246</v>
      </c>
      <c r="I289">
        <v>1442311560</v>
      </c>
      <c r="J289">
        <v>1439924246</v>
      </c>
      <c r="K289" t="b">
        <v>0</v>
      </c>
      <c r="L289">
        <v>34</v>
      </c>
      <c r="M289" t="b">
        <v>1</v>
      </c>
      <c r="N289" t="s">
        <v>8269</v>
      </c>
      <c r="O289" s="17">
        <v>100</v>
      </c>
      <c r="P289">
        <v>41.03</v>
      </c>
      <c r="Q289" s="12" t="s">
        <v>8315</v>
      </c>
      <c r="R289" t="s">
        <v>8316</v>
      </c>
      <c r="S289" s="15">
        <v>42234.789884259255</v>
      </c>
      <c r="T289" s="15">
        <v>42262.420833333337</v>
      </c>
    </row>
    <row r="290" spans="1:20" ht="208" x14ac:dyDescent="0.2">
      <c r="A290">
        <v>3962</v>
      </c>
      <c r="B290" s="3" t="s">
        <v>3959</v>
      </c>
      <c r="C290" s="3" t="s">
        <v>8069</v>
      </c>
      <c r="D290" s="6">
        <v>1400</v>
      </c>
      <c r="E290" s="8">
        <v>45</v>
      </c>
      <c r="F290" t="s">
        <v>8220</v>
      </c>
      <c r="G290" t="s">
        <v>8224</v>
      </c>
      <c r="H290" t="s">
        <v>8246</v>
      </c>
      <c r="I290">
        <v>1448722494</v>
      </c>
      <c r="J290">
        <v>1446562494</v>
      </c>
      <c r="K290" t="b">
        <v>0</v>
      </c>
      <c r="L290">
        <v>3</v>
      </c>
      <c r="M290" t="b">
        <v>0</v>
      </c>
      <c r="N290" t="s">
        <v>8269</v>
      </c>
      <c r="O290" s="17">
        <v>3</v>
      </c>
      <c r="P290">
        <v>15</v>
      </c>
      <c r="Q290" s="12" t="s">
        <v>8315</v>
      </c>
      <c r="R290" t="s">
        <v>8316</v>
      </c>
      <c r="S290" s="15">
        <v>42311.621458333335</v>
      </c>
      <c r="T290" s="15">
        <v>42336.621458333335</v>
      </c>
    </row>
    <row r="291" spans="1:20" ht="240" x14ac:dyDescent="0.2">
      <c r="A291">
        <v>2842</v>
      </c>
      <c r="B291" s="3" t="s">
        <v>2842</v>
      </c>
      <c r="C291" s="3" t="s">
        <v>6952</v>
      </c>
      <c r="D291" s="6">
        <v>1500</v>
      </c>
      <c r="E291" s="8">
        <v>0</v>
      </c>
      <c r="F291" t="s">
        <v>8220</v>
      </c>
      <c r="G291" t="s">
        <v>8224</v>
      </c>
      <c r="H291" t="s">
        <v>8246</v>
      </c>
      <c r="I291">
        <v>1403348400</v>
      </c>
      <c r="J291">
        <v>1401058295</v>
      </c>
      <c r="K291" t="b">
        <v>0</v>
      </c>
      <c r="L291">
        <v>0</v>
      </c>
      <c r="M291" t="b">
        <v>0</v>
      </c>
      <c r="N291" t="s">
        <v>8269</v>
      </c>
      <c r="O291" s="17">
        <v>0</v>
      </c>
      <c r="P291">
        <v>0</v>
      </c>
      <c r="Q291" s="12" t="s">
        <v>8315</v>
      </c>
      <c r="R291" t="s">
        <v>8316</v>
      </c>
      <c r="S291" s="15">
        <v>41784.952488425923</v>
      </c>
      <c r="T291" s="15">
        <v>41811.458333333336</v>
      </c>
    </row>
    <row r="292" spans="1:20" ht="176" x14ac:dyDescent="0.2">
      <c r="A292">
        <v>3733</v>
      </c>
      <c r="B292" s="3" t="s">
        <v>3730</v>
      </c>
      <c r="C292" s="3" t="s">
        <v>7843</v>
      </c>
      <c r="D292" s="6">
        <v>1500</v>
      </c>
      <c r="E292" s="8">
        <v>0</v>
      </c>
      <c r="F292" t="s">
        <v>8220</v>
      </c>
      <c r="G292" t="s">
        <v>8223</v>
      </c>
      <c r="H292" t="s">
        <v>8245</v>
      </c>
      <c r="I292">
        <v>1429396200</v>
      </c>
      <c r="J292">
        <v>1428539708</v>
      </c>
      <c r="K292" t="b">
        <v>0</v>
      </c>
      <c r="L292">
        <v>0</v>
      </c>
      <c r="M292" t="b">
        <v>0</v>
      </c>
      <c r="N292" t="s">
        <v>8269</v>
      </c>
      <c r="O292" s="17">
        <v>0</v>
      </c>
      <c r="P292">
        <v>0</v>
      </c>
      <c r="Q292" s="12" t="s">
        <v>8315</v>
      </c>
      <c r="R292" t="s">
        <v>8316</v>
      </c>
      <c r="S292" s="15">
        <v>42103.024398148147</v>
      </c>
      <c r="T292" s="15">
        <v>42112.9375</v>
      </c>
    </row>
    <row r="293" spans="1:20" ht="240" x14ac:dyDescent="0.2">
      <c r="A293">
        <v>3903</v>
      </c>
      <c r="B293" s="3" t="s">
        <v>3900</v>
      </c>
      <c r="C293" s="3" t="s">
        <v>8011</v>
      </c>
      <c r="D293" s="6">
        <v>1500</v>
      </c>
      <c r="E293" s="8">
        <v>0</v>
      </c>
      <c r="F293" t="s">
        <v>8220</v>
      </c>
      <c r="G293" t="s">
        <v>8223</v>
      </c>
      <c r="H293" t="s">
        <v>8245</v>
      </c>
      <c r="I293">
        <v>1439581080</v>
      </c>
      <c r="J293">
        <v>1435709765</v>
      </c>
      <c r="K293" t="b">
        <v>0</v>
      </c>
      <c r="L293">
        <v>0</v>
      </c>
      <c r="M293" t="b">
        <v>0</v>
      </c>
      <c r="N293" t="s">
        <v>8269</v>
      </c>
      <c r="O293" s="17">
        <v>0</v>
      </c>
      <c r="P293">
        <v>0</v>
      </c>
      <c r="Q293" s="12" t="s">
        <v>8315</v>
      </c>
      <c r="R293" t="s">
        <v>8316</v>
      </c>
      <c r="S293" s="15">
        <v>42186.01116898148</v>
      </c>
      <c r="T293" s="15">
        <v>42230.818055555559</v>
      </c>
    </row>
    <row r="294" spans="1:20" ht="208" x14ac:dyDescent="0.2">
      <c r="A294">
        <v>3915</v>
      </c>
      <c r="B294" s="3" t="s">
        <v>3912</v>
      </c>
      <c r="C294" s="3" t="s">
        <v>8023</v>
      </c>
      <c r="D294" s="6">
        <v>1500</v>
      </c>
      <c r="E294" s="8">
        <v>5</v>
      </c>
      <c r="F294" t="s">
        <v>8220</v>
      </c>
      <c r="G294" t="s">
        <v>8224</v>
      </c>
      <c r="H294" t="s">
        <v>8246</v>
      </c>
      <c r="I294">
        <v>1464824309</v>
      </c>
      <c r="J294">
        <v>1462232309</v>
      </c>
      <c r="K294" t="b">
        <v>0</v>
      </c>
      <c r="L294">
        <v>1</v>
      </c>
      <c r="M294" t="b">
        <v>0</v>
      </c>
      <c r="N294" t="s">
        <v>8269</v>
      </c>
      <c r="O294" s="17">
        <v>0</v>
      </c>
      <c r="P294">
        <v>5</v>
      </c>
      <c r="Q294" s="12" t="s">
        <v>8315</v>
      </c>
      <c r="R294" t="s">
        <v>8316</v>
      </c>
      <c r="S294" s="15">
        <v>42492.98505787037</v>
      </c>
      <c r="T294" s="15">
        <v>42522.98505787037</v>
      </c>
    </row>
    <row r="295" spans="1:20" ht="208" x14ac:dyDescent="0.2">
      <c r="A295">
        <v>4050</v>
      </c>
      <c r="B295" s="3" t="s">
        <v>4046</v>
      </c>
      <c r="C295" s="3" t="s">
        <v>8154</v>
      </c>
      <c r="D295" s="6">
        <v>1500</v>
      </c>
      <c r="E295" s="8">
        <v>1</v>
      </c>
      <c r="F295" t="s">
        <v>8220</v>
      </c>
      <c r="G295" t="s">
        <v>8223</v>
      </c>
      <c r="H295" t="s">
        <v>8245</v>
      </c>
      <c r="I295">
        <v>1414077391</v>
      </c>
      <c r="J295">
        <v>1411485391</v>
      </c>
      <c r="K295" t="b">
        <v>0</v>
      </c>
      <c r="L295">
        <v>1</v>
      </c>
      <c r="M295" t="b">
        <v>0</v>
      </c>
      <c r="N295" t="s">
        <v>8269</v>
      </c>
      <c r="O295" s="17">
        <v>0</v>
      </c>
      <c r="P295">
        <v>1</v>
      </c>
      <c r="Q295" s="12" t="s">
        <v>8315</v>
      </c>
      <c r="R295" t="s">
        <v>8316</v>
      </c>
      <c r="S295" s="15">
        <v>41905.636469907404</v>
      </c>
      <c r="T295" s="15">
        <v>41935.636469907404</v>
      </c>
    </row>
    <row r="296" spans="1:20" ht="192" x14ac:dyDescent="0.2">
      <c r="A296">
        <v>4113</v>
      </c>
      <c r="B296" s="3" t="s">
        <v>4109</v>
      </c>
      <c r="C296" s="3" t="s">
        <v>8215</v>
      </c>
      <c r="D296" s="6">
        <v>1500</v>
      </c>
      <c r="E296" s="8">
        <v>3</v>
      </c>
      <c r="F296" t="s">
        <v>8220</v>
      </c>
      <c r="G296" t="s">
        <v>8223</v>
      </c>
      <c r="H296" t="s">
        <v>8245</v>
      </c>
      <c r="I296">
        <v>1452234840</v>
      </c>
      <c r="J296">
        <v>1450619123</v>
      </c>
      <c r="K296" t="b">
        <v>0</v>
      </c>
      <c r="L296">
        <v>3</v>
      </c>
      <c r="M296" t="b">
        <v>0</v>
      </c>
      <c r="N296" t="s">
        <v>8269</v>
      </c>
      <c r="O296" s="17">
        <v>0</v>
      </c>
      <c r="P296">
        <v>1</v>
      </c>
      <c r="Q296" s="12" t="s">
        <v>8315</v>
      </c>
      <c r="R296" t="s">
        <v>8316</v>
      </c>
      <c r="S296" s="15">
        <v>42358.573182870372</v>
      </c>
      <c r="T296" s="15">
        <v>42377.273611111115</v>
      </c>
    </row>
    <row r="297" spans="1:20" ht="192" x14ac:dyDescent="0.2">
      <c r="A297">
        <v>3736</v>
      </c>
      <c r="B297" s="3" t="s">
        <v>3733</v>
      </c>
      <c r="C297" s="3" t="s">
        <v>7846</v>
      </c>
      <c r="D297" s="6">
        <v>1500</v>
      </c>
      <c r="E297" s="8">
        <v>10</v>
      </c>
      <c r="F297" t="s">
        <v>8220</v>
      </c>
      <c r="G297" t="s">
        <v>8224</v>
      </c>
      <c r="H297" t="s">
        <v>8246</v>
      </c>
      <c r="I297">
        <v>1427133600</v>
      </c>
      <c r="J297">
        <v>1423847093</v>
      </c>
      <c r="K297" t="b">
        <v>0</v>
      </c>
      <c r="L297">
        <v>1</v>
      </c>
      <c r="M297" t="b">
        <v>0</v>
      </c>
      <c r="N297" t="s">
        <v>8269</v>
      </c>
      <c r="O297" s="17">
        <v>1</v>
      </c>
      <c r="P297">
        <v>10</v>
      </c>
      <c r="Q297" s="12" t="s">
        <v>8315</v>
      </c>
      <c r="R297" t="s">
        <v>8316</v>
      </c>
      <c r="S297" s="15">
        <v>42048.711724537032</v>
      </c>
      <c r="T297" s="15">
        <v>42086.75</v>
      </c>
    </row>
    <row r="298" spans="1:20" ht="80" x14ac:dyDescent="0.2">
      <c r="A298">
        <v>3988</v>
      </c>
      <c r="B298" s="3" t="s">
        <v>3984</v>
      </c>
      <c r="C298" s="3" t="s">
        <v>8094</v>
      </c>
      <c r="D298" s="6">
        <v>1500</v>
      </c>
      <c r="E298" s="8">
        <v>32</v>
      </c>
      <c r="F298" t="s">
        <v>8220</v>
      </c>
      <c r="G298" t="s">
        <v>8223</v>
      </c>
      <c r="H298" t="s">
        <v>8245</v>
      </c>
      <c r="I298">
        <v>1440813413</v>
      </c>
      <c r="J298">
        <v>1439517413</v>
      </c>
      <c r="K298" t="b">
        <v>0</v>
      </c>
      <c r="L298">
        <v>4</v>
      </c>
      <c r="M298" t="b">
        <v>0</v>
      </c>
      <c r="N298" t="s">
        <v>8269</v>
      </c>
      <c r="O298" s="17">
        <v>2</v>
      </c>
      <c r="P298">
        <v>8</v>
      </c>
      <c r="Q298" s="12" t="s">
        <v>8315</v>
      </c>
      <c r="R298" t="s">
        <v>8316</v>
      </c>
      <c r="S298" s="15">
        <v>42230.08116898148</v>
      </c>
      <c r="T298" s="15">
        <v>42245.08116898148</v>
      </c>
    </row>
    <row r="299" spans="1:20" ht="144" x14ac:dyDescent="0.2">
      <c r="A299">
        <v>3137</v>
      </c>
      <c r="B299" s="3" t="s">
        <v>3137</v>
      </c>
      <c r="C299" s="3" t="s">
        <v>7247</v>
      </c>
      <c r="D299" s="6">
        <v>1500</v>
      </c>
      <c r="E299" s="8">
        <v>50</v>
      </c>
      <c r="F299" t="s">
        <v>8221</v>
      </c>
      <c r="G299" t="s">
        <v>8223</v>
      </c>
      <c r="H299" t="s">
        <v>8245</v>
      </c>
      <c r="I299">
        <v>1493838720</v>
      </c>
      <c r="J299">
        <v>1489439669</v>
      </c>
      <c r="K299" t="b">
        <v>0</v>
      </c>
      <c r="L299">
        <v>1</v>
      </c>
      <c r="M299" t="b">
        <v>0</v>
      </c>
      <c r="N299" t="s">
        <v>8269</v>
      </c>
      <c r="O299" s="17">
        <v>3</v>
      </c>
      <c r="P299">
        <v>50</v>
      </c>
      <c r="Q299" s="12" t="s">
        <v>8315</v>
      </c>
      <c r="R299" t="s">
        <v>8316</v>
      </c>
      <c r="S299" s="15">
        <v>42807.885057870371</v>
      </c>
      <c r="T299" s="15">
        <v>42858.8</v>
      </c>
    </row>
    <row r="300" spans="1:20" ht="192" x14ac:dyDescent="0.2">
      <c r="A300">
        <v>2904</v>
      </c>
      <c r="B300" s="3" t="s">
        <v>2904</v>
      </c>
      <c r="C300" s="3" t="s">
        <v>7014</v>
      </c>
      <c r="D300" s="6">
        <v>1500</v>
      </c>
      <c r="E300" s="8">
        <v>75</v>
      </c>
      <c r="F300" t="s">
        <v>8220</v>
      </c>
      <c r="G300" t="s">
        <v>8224</v>
      </c>
      <c r="H300" t="s">
        <v>8246</v>
      </c>
      <c r="I300">
        <v>1415534400</v>
      </c>
      <c r="J300">
        <v>1414538031</v>
      </c>
      <c r="K300" t="b">
        <v>0</v>
      </c>
      <c r="L300">
        <v>4</v>
      </c>
      <c r="M300" t="b">
        <v>0</v>
      </c>
      <c r="N300" t="s">
        <v>8269</v>
      </c>
      <c r="O300" s="17">
        <v>5</v>
      </c>
      <c r="P300">
        <v>18.75</v>
      </c>
      <c r="Q300" s="12" t="s">
        <v>8315</v>
      </c>
      <c r="R300" t="s">
        <v>8316</v>
      </c>
      <c r="S300" s="15">
        <v>41940.967951388891</v>
      </c>
      <c r="T300" s="15">
        <v>41952.5</v>
      </c>
    </row>
    <row r="301" spans="1:20" ht="224" x14ac:dyDescent="0.2">
      <c r="A301">
        <v>3984</v>
      </c>
      <c r="B301" s="3" t="s">
        <v>3980</v>
      </c>
      <c r="C301" s="3" t="s">
        <v>8090</v>
      </c>
      <c r="D301" s="6">
        <v>1500</v>
      </c>
      <c r="E301" s="8">
        <v>95</v>
      </c>
      <c r="F301" t="s">
        <v>8220</v>
      </c>
      <c r="G301" t="s">
        <v>8224</v>
      </c>
      <c r="H301" t="s">
        <v>8246</v>
      </c>
      <c r="I301">
        <v>1415404800</v>
      </c>
      <c r="J301">
        <v>1412809644</v>
      </c>
      <c r="K301" t="b">
        <v>0</v>
      </c>
      <c r="L301">
        <v>10</v>
      </c>
      <c r="M301" t="b">
        <v>0</v>
      </c>
      <c r="N301" t="s">
        <v>8269</v>
      </c>
      <c r="O301" s="17">
        <v>6</v>
      </c>
      <c r="P301">
        <v>9.5</v>
      </c>
      <c r="Q301" s="12" t="s">
        <v>8315</v>
      </c>
      <c r="R301" t="s">
        <v>8316</v>
      </c>
      <c r="S301" s="15">
        <v>41920.963472222218</v>
      </c>
      <c r="T301" s="15">
        <v>41951</v>
      </c>
    </row>
    <row r="302" spans="1:20" ht="144" x14ac:dyDescent="0.2">
      <c r="A302">
        <v>4018</v>
      </c>
      <c r="B302" s="3" t="s">
        <v>4014</v>
      </c>
      <c r="C302" s="3" t="s">
        <v>8123</v>
      </c>
      <c r="D302" s="6">
        <v>1500</v>
      </c>
      <c r="E302" s="8">
        <v>130</v>
      </c>
      <c r="F302" t="s">
        <v>8220</v>
      </c>
      <c r="G302" t="s">
        <v>8224</v>
      </c>
      <c r="H302" t="s">
        <v>8246</v>
      </c>
      <c r="I302">
        <v>1475877108</v>
      </c>
      <c r="J302">
        <v>1473285108</v>
      </c>
      <c r="K302" t="b">
        <v>0</v>
      </c>
      <c r="L302">
        <v>4</v>
      </c>
      <c r="M302" t="b">
        <v>0</v>
      </c>
      <c r="N302" t="s">
        <v>8269</v>
      </c>
      <c r="O302" s="17">
        <v>9</v>
      </c>
      <c r="P302">
        <v>32.5</v>
      </c>
      <c r="Q302" s="12" t="s">
        <v>8315</v>
      </c>
      <c r="R302" t="s">
        <v>8316</v>
      </c>
      <c r="S302" s="15">
        <v>42620.91097222222</v>
      </c>
      <c r="T302" s="15">
        <v>42650.91097222222</v>
      </c>
    </row>
    <row r="303" spans="1:20" ht="208" x14ac:dyDescent="0.2">
      <c r="A303">
        <v>3905</v>
      </c>
      <c r="B303" s="3" t="s">
        <v>3902</v>
      </c>
      <c r="C303" s="3" t="s">
        <v>8013</v>
      </c>
      <c r="D303" s="6">
        <v>1500</v>
      </c>
      <c r="E303" s="8">
        <v>173</v>
      </c>
      <c r="F303" t="s">
        <v>8220</v>
      </c>
      <c r="G303" t="s">
        <v>8224</v>
      </c>
      <c r="H303" t="s">
        <v>8246</v>
      </c>
      <c r="I303">
        <v>1434063600</v>
      </c>
      <c r="J303">
        <v>1430405903</v>
      </c>
      <c r="K303" t="b">
        <v>0</v>
      </c>
      <c r="L303">
        <v>7</v>
      </c>
      <c r="M303" t="b">
        <v>0</v>
      </c>
      <c r="N303" t="s">
        <v>8269</v>
      </c>
      <c r="O303" s="17">
        <v>12</v>
      </c>
      <c r="P303">
        <v>24.71</v>
      </c>
      <c r="Q303" s="12" t="s">
        <v>8315</v>
      </c>
      <c r="R303" t="s">
        <v>8316</v>
      </c>
      <c r="S303" s="15">
        <v>42124.623877314814</v>
      </c>
      <c r="T303" s="15">
        <v>42166.958333333328</v>
      </c>
    </row>
    <row r="304" spans="1:20" ht="160" x14ac:dyDescent="0.2">
      <c r="A304">
        <v>3738</v>
      </c>
      <c r="B304" s="3" t="s">
        <v>3735</v>
      </c>
      <c r="C304" s="3" t="s">
        <v>7848</v>
      </c>
      <c r="D304" s="6">
        <v>1500</v>
      </c>
      <c r="E304" s="8">
        <v>270</v>
      </c>
      <c r="F304" t="s">
        <v>8220</v>
      </c>
      <c r="G304" t="s">
        <v>8224</v>
      </c>
      <c r="H304" t="s">
        <v>8246</v>
      </c>
      <c r="I304">
        <v>1405461600</v>
      </c>
      <c r="J304">
        <v>1403562705</v>
      </c>
      <c r="K304" t="b">
        <v>0</v>
      </c>
      <c r="L304">
        <v>6</v>
      </c>
      <c r="M304" t="b">
        <v>0</v>
      </c>
      <c r="N304" t="s">
        <v>8269</v>
      </c>
      <c r="O304" s="17">
        <v>18</v>
      </c>
      <c r="P304">
        <v>45</v>
      </c>
      <c r="Q304" s="12" t="s">
        <v>8315</v>
      </c>
      <c r="R304" t="s">
        <v>8316</v>
      </c>
      <c r="S304" s="15">
        <v>41813.938715277778</v>
      </c>
      <c r="T304" s="15">
        <v>41835.916666666664</v>
      </c>
    </row>
    <row r="305" spans="1:20" ht="224" x14ac:dyDescent="0.2">
      <c r="A305">
        <v>3734</v>
      </c>
      <c r="B305" s="3" t="s">
        <v>3731</v>
      </c>
      <c r="C305" s="3" t="s">
        <v>7844</v>
      </c>
      <c r="D305" s="6">
        <v>1500</v>
      </c>
      <c r="E305" s="8">
        <v>427</v>
      </c>
      <c r="F305" t="s">
        <v>8220</v>
      </c>
      <c r="G305" t="s">
        <v>8223</v>
      </c>
      <c r="H305" t="s">
        <v>8245</v>
      </c>
      <c r="I305">
        <v>1432589896</v>
      </c>
      <c r="J305">
        <v>1427405896</v>
      </c>
      <c r="K305" t="b">
        <v>0</v>
      </c>
      <c r="L305">
        <v>7</v>
      </c>
      <c r="M305" t="b">
        <v>0</v>
      </c>
      <c r="N305" t="s">
        <v>8269</v>
      </c>
      <c r="O305" s="17">
        <v>28</v>
      </c>
      <c r="P305">
        <v>61</v>
      </c>
      <c r="Q305" s="12" t="s">
        <v>8315</v>
      </c>
      <c r="R305" t="s">
        <v>8316</v>
      </c>
      <c r="S305" s="15">
        <v>42089.901574074072</v>
      </c>
      <c r="T305" s="15">
        <v>42149.901574074072</v>
      </c>
    </row>
    <row r="306" spans="1:20" ht="192" x14ac:dyDescent="0.2">
      <c r="A306">
        <v>4056</v>
      </c>
      <c r="B306" s="3" t="s">
        <v>4052</v>
      </c>
      <c r="C306" s="3" t="s">
        <v>8160</v>
      </c>
      <c r="D306" s="6">
        <v>1500</v>
      </c>
      <c r="E306" s="8">
        <v>795</v>
      </c>
      <c r="F306" t="s">
        <v>8220</v>
      </c>
      <c r="G306" t="s">
        <v>8223</v>
      </c>
      <c r="H306" t="s">
        <v>8245</v>
      </c>
      <c r="I306">
        <v>1467575940</v>
      </c>
      <c r="J306">
        <v>1465856639</v>
      </c>
      <c r="K306" t="b">
        <v>0</v>
      </c>
      <c r="L306">
        <v>9</v>
      </c>
      <c r="M306" t="b">
        <v>0</v>
      </c>
      <c r="N306" t="s">
        <v>8269</v>
      </c>
      <c r="O306" s="17">
        <v>53</v>
      </c>
      <c r="P306">
        <v>88.33</v>
      </c>
      <c r="Q306" s="12" t="s">
        <v>8315</v>
      </c>
      <c r="R306" t="s">
        <v>8316</v>
      </c>
      <c r="S306" s="15">
        <v>42534.933321759265</v>
      </c>
      <c r="T306" s="15">
        <v>42554.832638888889</v>
      </c>
    </row>
    <row r="307" spans="1:20" ht="192" x14ac:dyDescent="0.2">
      <c r="A307">
        <v>3906</v>
      </c>
      <c r="B307" s="3" t="s">
        <v>3903</v>
      </c>
      <c r="C307" s="3" t="s">
        <v>8014</v>
      </c>
      <c r="D307" s="6">
        <v>1500</v>
      </c>
      <c r="E307" s="8">
        <v>1010</v>
      </c>
      <c r="F307" t="s">
        <v>8220</v>
      </c>
      <c r="G307" t="s">
        <v>8224</v>
      </c>
      <c r="H307" t="s">
        <v>8246</v>
      </c>
      <c r="I307">
        <v>1435325100</v>
      </c>
      <c r="J307">
        <v>1432072893</v>
      </c>
      <c r="K307" t="b">
        <v>0</v>
      </c>
      <c r="L307">
        <v>16</v>
      </c>
      <c r="M307" t="b">
        <v>0</v>
      </c>
      <c r="N307" t="s">
        <v>8269</v>
      </c>
      <c r="O307" s="17">
        <v>67</v>
      </c>
      <c r="P307">
        <v>63.13</v>
      </c>
      <c r="Q307" s="12" t="s">
        <v>8315</v>
      </c>
      <c r="R307" t="s">
        <v>8316</v>
      </c>
      <c r="S307" s="15">
        <v>42143.917743055557</v>
      </c>
      <c r="T307" s="15">
        <v>42181.559027777781</v>
      </c>
    </row>
    <row r="308" spans="1:20" ht="208" x14ac:dyDescent="0.2">
      <c r="A308">
        <v>3427</v>
      </c>
      <c r="B308" s="3" t="s">
        <v>3426</v>
      </c>
      <c r="C308" s="3" t="s">
        <v>7537</v>
      </c>
      <c r="D308" s="6">
        <v>1500</v>
      </c>
      <c r="E308" s="8">
        <v>1500</v>
      </c>
      <c r="F308" t="s">
        <v>8218</v>
      </c>
      <c r="G308" t="s">
        <v>8224</v>
      </c>
      <c r="H308" t="s">
        <v>8246</v>
      </c>
      <c r="I308">
        <v>1404314952</v>
      </c>
      <c r="J308">
        <v>1401722952</v>
      </c>
      <c r="K308" t="b">
        <v>0</v>
      </c>
      <c r="L308">
        <v>29</v>
      </c>
      <c r="M308" t="b">
        <v>1</v>
      </c>
      <c r="N308" t="s">
        <v>8269</v>
      </c>
      <c r="O308" s="17">
        <v>100</v>
      </c>
      <c r="P308">
        <v>51.72</v>
      </c>
      <c r="Q308" s="12" t="s">
        <v>8315</v>
      </c>
      <c r="R308" t="s">
        <v>8316</v>
      </c>
      <c r="S308" s="15">
        <v>41792.645277777774</v>
      </c>
      <c r="T308" s="15">
        <v>41822.645277777774</v>
      </c>
    </row>
    <row r="309" spans="1:20" ht="208" x14ac:dyDescent="0.2">
      <c r="A309">
        <v>3493</v>
      </c>
      <c r="B309" s="3" t="s">
        <v>3492</v>
      </c>
      <c r="C309" s="3" t="s">
        <v>7603</v>
      </c>
      <c r="D309" s="6">
        <v>1500</v>
      </c>
      <c r="E309" s="8">
        <v>1500</v>
      </c>
      <c r="F309" t="s">
        <v>8218</v>
      </c>
      <c r="G309" t="s">
        <v>8223</v>
      </c>
      <c r="H309" t="s">
        <v>8245</v>
      </c>
      <c r="I309">
        <v>1408252260</v>
      </c>
      <c r="J309">
        <v>1406580436</v>
      </c>
      <c r="K309" t="b">
        <v>0</v>
      </c>
      <c r="L309">
        <v>29</v>
      </c>
      <c r="M309" t="b">
        <v>1</v>
      </c>
      <c r="N309" t="s">
        <v>8269</v>
      </c>
      <c r="O309" s="17">
        <v>100</v>
      </c>
      <c r="P309">
        <v>51.72</v>
      </c>
      <c r="Q309" s="12" t="s">
        <v>8315</v>
      </c>
      <c r="R309" t="s">
        <v>8316</v>
      </c>
      <c r="S309" s="15">
        <v>41848.866157407407</v>
      </c>
      <c r="T309" s="15">
        <v>41868.21597222222</v>
      </c>
    </row>
    <row r="310" spans="1:20" ht="208" x14ac:dyDescent="0.2">
      <c r="A310">
        <v>3578</v>
      </c>
      <c r="B310" s="3" t="s">
        <v>3577</v>
      </c>
      <c r="C310" s="3" t="s">
        <v>7688</v>
      </c>
      <c r="D310" s="6">
        <v>1500</v>
      </c>
      <c r="E310" s="8">
        <v>1500.2</v>
      </c>
      <c r="F310" t="s">
        <v>8218</v>
      </c>
      <c r="G310" t="s">
        <v>8224</v>
      </c>
      <c r="H310" t="s">
        <v>8246</v>
      </c>
      <c r="I310">
        <v>1462037777</v>
      </c>
      <c r="J310">
        <v>1459445777</v>
      </c>
      <c r="K310" t="b">
        <v>0</v>
      </c>
      <c r="L310">
        <v>37</v>
      </c>
      <c r="M310" t="b">
        <v>1</v>
      </c>
      <c r="N310" t="s">
        <v>8269</v>
      </c>
      <c r="O310" s="17">
        <v>100</v>
      </c>
      <c r="P310">
        <v>40.549999999999997</v>
      </c>
      <c r="Q310" s="12" t="s">
        <v>8315</v>
      </c>
      <c r="R310" t="s">
        <v>8316</v>
      </c>
      <c r="S310" s="15">
        <v>42460.733530092592</v>
      </c>
      <c r="T310" s="15">
        <v>42490.733530092592</v>
      </c>
    </row>
    <row r="311" spans="1:20" ht="224" x14ac:dyDescent="0.2">
      <c r="A311">
        <v>3581</v>
      </c>
      <c r="B311" s="3" t="s">
        <v>3580</v>
      </c>
      <c r="C311" s="3" t="s">
        <v>7691</v>
      </c>
      <c r="D311" s="6">
        <v>1500</v>
      </c>
      <c r="E311" s="8">
        <v>1500</v>
      </c>
      <c r="F311" t="s">
        <v>8218</v>
      </c>
      <c r="G311" t="s">
        <v>8224</v>
      </c>
      <c r="H311" t="s">
        <v>8246</v>
      </c>
      <c r="I311">
        <v>1406719110</v>
      </c>
      <c r="J311">
        <v>1405509510</v>
      </c>
      <c r="K311" t="b">
        <v>0</v>
      </c>
      <c r="L311">
        <v>45</v>
      </c>
      <c r="M311" t="b">
        <v>1</v>
      </c>
      <c r="N311" t="s">
        <v>8269</v>
      </c>
      <c r="O311" s="17">
        <v>100</v>
      </c>
      <c r="P311">
        <v>33.33</v>
      </c>
      <c r="Q311" s="12" t="s">
        <v>8315</v>
      </c>
      <c r="R311" t="s">
        <v>8316</v>
      </c>
      <c r="S311" s="15">
        <v>41836.471180555556</v>
      </c>
      <c r="T311" s="15">
        <v>41850.471180555556</v>
      </c>
    </row>
    <row r="312" spans="1:20" ht="192" x14ac:dyDescent="0.2">
      <c r="A312">
        <v>3701</v>
      </c>
      <c r="B312" s="3" t="s">
        <v>3698</v>
      </c>
      <c r="C312" s="3" t="s">
        <v>7811</v>
      </c>
      <c r="D312" s="6">
        <v>1500</v>
      </c>
      <c r="E312" s="8">
        <v>1505</v>
      </c>
      <c r="F312" t="s">
        <v>8218</v>
      </c>
      <c r="G312" t="s">
        <v>8224</v>
      </c>
      <c r="H312" t="s">
        <v>8246</v>
      </c>
      <c r="I312">
        <v>1433422793</v>
      </c>
      <c r="J312">
        <v>1430830793</v>
      </c>
      <c r="K312" t="b">
        <v>0</v>
      </c>
      <c r="L312">
        <v>39</v>
      </c>
      <c r="M312" t="b">
        <v>1</v>
      </c>
      <c r="N312" t="s">
        <v>8269</v>
      </c>
      <c r="O312" s="17">
        <v>100</v>
      </c>
      <c r="P312">
        <v>38.590000000000003</v>
      </c>
      <c r="Q312" s="12" t="s">
        <v>8315</v>
      </c>
      <c r="R312" t="s">
        <v>8316</v>
      </c>
      <c r="S312" s="15">
        <v>42129.541585648149</v>
      </c>
      <c r="T312" s="15">
        <v>42159.541585648149</v>
      </c>
    </row>
    <row r="313" spans="1:20" ht="192" x14ac:dyDescent="0.2">
      <c r="A313">
        <v>3356</v>
      </c>
      <c r="B313" s="3" t="s">
        <v>3355</v>
      </c>
      <c r="C313" s="3" t="s">
        <v>7466</v>
      </c>
      <c r="D313" s="6">
        <v>1500</v>
      </c>
      <c r="E313" s="8">
        <v>1521</v>
      </c>
      <c r="F313" t="s">
        <v>8218</v>
      </c>
      <c r="G313" t="s">
        <v>8224</v>
      </c>
      <c r="H313" t="s">
        <v>8246</v>
      </c>
      <c r="I313">
        <v>1468611272</v>
      </c>
      <c r="J313">
        <v>1466019272</v>
      </c>
      <c r="K313" t="b">
        <v>0</v>
      </c>
      <c r="L313">
        <v>27</v>
      </c>
      <c r="M313" t="b">
        <v>1</v>
      </c>
      <c r="N313" t="s">
        <v>8269</v>
      </c>
      <c r="O313" s="17">
        <v>101</v>
      </c>
      <c r="P313">
        <v>56.33</v>
      </c>
      <c r="Q313" s="12" t="s">
        <v>8315</v>
      </c>
      <c r="R313" t="s">
        <v>8316</v>
      </c>
      <c r="S313" s="15">
        <v>42536.815648148149</v>
      </c>
      <c r="T313" s="15">
        <v>42566.815648148149</v>
      </c>
    </row>
    <row r="314" spans="1:20" ht="176" x14ac:dyDescent="0.2">
      <c r="A314">
        <v>3501</v>
      </c>
      <c r="B314" s="3" t="s">
        <v>3500</v>
      </c>
      <c r="C314" s="3" t="s">
        <v>7611</v>
      </c>
      <c r="D314" s="6">
        <v>1500</v>
      </c>
      <c r="E314" s="8">
        <v>1510</v>
      </c>
      <c r="F314" t="s">
        <v>8218</v>
      </c>
      <c r="G314" t="s">
        <v>8224</v>
      </c>
      <c r="H314" t="s">
        <v>8246</v>
      </c>
      <c r="I314">
        <v>1441995595</v>
      </c>
      <c r="J314">
        <v>1439835595</v>
      </c>
      <c r="K314" t="b">
        <v>0</v>
      </c>
      <c r="L314">
        <v>42</v>
      </c>
      <c r="M314" t="b">
        <v>1</v>
      </c>
      <c r="N314" t="s">
        <v>8269</v>
      </c>
      <c r="O314" s="17">
        <v>101</v>
      </c>
      <c r="P314">
        <v>35.950000000000003</v>
      </c>
      <c r="Q314" s="12" t="s">
        <v>8315</v>
      </c>
      <c r="R314" t="s">
        <v>8316</v>
      </c>
      <c r="S314" s="15">
        <v>42233.763831018514</v>
      </c>
      <c r="T314" s="15">
        <v>42258.763831018514</v>
      </c>
    </row>
    <row r="315" spans="1:20" ht="160" x14ac:dyDescent="0.2">
      <c r="A315">
        <v>3511</v>
      </c>
      <c r="B315" s="3" t="s">
        <v>3510</v>
      </c>
      <c r="C315" s="3" t="s">
        <v>7621</v>
      </c>
      <c r="D315" s="6">
        <v>1500</v>
      </c>
      <c r="E315" s="8">
        <v>1518</v>
      </c>
      <c r="F315" t="s">
        <v>8218</v>
      </c>
      <c r="G315" t="s">
        <v>8224</v>
      </c>
      <c r="H315" t="s">
        <v>8246</v>
      </c>
      <c r="I315">
        <v>1415385000</v>
      </c>
      <c r="J315">
        <v>1413406695</v>
      </c>
      <c r="K315" t="b">
        <v>0</v>
      </c>
      <c r="L315">
        <v>19</v>
      </c>
      <c r="M315" t="b">
        <v>1</v>
      </c>
      <c r="N315" t="s">
        <v>8269</v>
      </c>
      <c r="O315" s="17">
        <v>101</v>
      </c>
      <c r="P315">
        <v>79.89</v>
      </c>
      <c r="Q315" s="12" t="s">
        <v>8315</v>
      </c>
      <c r="R315" t="s">
        <v>8316</v>
      </c>
      <c r="S315" s="15">
        <v>41927.873784722222</v>
      </c>
      <c r="T315" s="15">
        <v>41950.770833333336</v>
      </c>
    </row>
    <row r="316" spans="1:20" ht="112" x14ac:dyDescent="0.2">
      <c r="A316">
        <v>3658</v>
      </c>
      <c r="B316" s="3" t="s">
        <v>3655</v>
      </c>
      <c r="C316" s="3" t="s">
        <v>7768</v>
      </c>
      <c r="D316" s="6">
        <v>1500</v>
      </c>
      <c r="E316" s="8">
        <v>1510</v>
      </c>
      <c r="F316" t="s">
        <v>8218</v>
      </c>
      <c r="G316" t="s">
        <v>8223</v>
      </c>
      <c r="H316" t="s">
        <v>8245</v>
      </c>
      <c r="I316">
        <v>1404273540</v>
      </c>
      <c r="J316">
        <v>1400272580</v>
      </c>
      <c r="K316" t="b">
        <v>0</v>
      </c>
      <c r="L316">
        <v>20</v>
      </c>
      <c r="M316" t="b">
        <v>1</v>
      </c>
      <c r="N316" t="s">
        <v>8269</v>
      </c>
      <c r="O316" s="17">
        <v>101</v>
      </c>
      <c r="P316">
        <v>75.5</v>
      </c>
      <c r="Q316" s="12" t="s">
        <v>8315</v>
      </c>
      <c r="R316" t="s">
        <v>8316</v>
      </c>
      <c r="S316" s="15">
        <v>41775.858564814815</v>
      </c>
      <c r="T316" s="15">
        <v>41822.165972222225</v>
      </c>
    </row>
    <row r="317" spans="1:20" ht="160" x14ac:dyDescent="0.2">
      <c r="A317">
        <v>3324</v>
      </c>
      <c r="B317" s="3" t="s">
        <v>3324</v>
      </c>
      <c r="C317" s="3" t="s">
        <v>7434</v>
      </c>
      <c r="D317" s="6">
        <v>1500</v>
      </c>
      <c r="E317" s="8">
        <v>1525</v>
      </c>
      <c r="F317" t="s">
        <v>8218</v>
      </c>
      <c r="G317" t="s">
        <v>8240</v>
      </c>
      <c r="H317" t="s">
        <v>8248</v>
      </c>
      <c r="I317">
        <v>1465135190</v>
      </c>
      <c r="J317">
        <v>1463925590</v>
      </c>
      <c r="K317" t="b">
        <v>0</v>
      </c>
      <c r="L317">
        <v>10</v>
      </c>
      <c r="M317" t="b">
        <v>1</v>
      </c>
      <c r="N317" t="s">
        <v>8269</v>
      </c>
      <c r="O317" s="17">
        <v>102</v>
      </c>
      <c r="P317">
        <v>152.5</v>
      </c>
      <c r="Q317" s="12" t="s">
        <v>8315</v>
      </c>
      <c r="R317" t="s">
        <v>8316</v>
      </c>
      <c r="S317" s="15">
        <v>42512.58321759259</v>
      </c>
      <c r="T317" s="15">
        <v>42526.58321759259</v>
      </c>
    </row>
    <row r="318" spans="1:20" ht="208" x14ac:dyDescent="0.2">
      <c r="A318">
        <v>3390</v>
      </c>
      <c r="B318" s="3" t="s">
        <v>3389</v>
      </c>
      <c r="C318" s="3" t="s">
        <v>7500</v>
      </c>
      <c r="D318" s="6">
        <v>1500</v>
      </c>
      <c r="E318" s="8">
        <v>1536</v>
      </c>
      <c r="F318" t="s">
        <v>8218</v>
      </c>
      <c r="G318" t="s">
        <v>8223</v>
      </c>
      <c r="H318" t="s">
        <v>8245</v>
      </c>
      <c r="I318">
        <v>1405017345</v>
      </c>
      <c r="J318">
        <v>1403721345</v>
      </c>
      <c r="K318" t="b">
        <v>0</v>
      </c>
      <c r="L318">
        <v>22</v>
      </c>
      <c r="M318" t="b">
        <v>1</v>
      </c>
      <c r="N318" t="s">
        <v>8269</v>
      </c>
      <c r="O318" s="17">
        <v>102</v>
      </c>
      <c r="P318">
        <v>69.819999999999993</v>
      </c>
      <c r="Q318" s="12" t="s">
        <v>8315</v>
      </c>
      <c r="R318" t="s">
        <v>8316</v>
      </c>
      <c r="S318" s="15">
        <v>41815.774826388886</v>
      </c>
      <c r="T318" s="15">
        <v>41830.774826388886</v>
      </c>
    </row>
    <row r="319" spans="1:20" ht="240" x14ac:dyDescent="0.2">
      <c r="A319">
        <v>3551</v>
      </c>
      <c r="B319" s="3" t="s">
        <v>3550</v>
      </c>
      <c r="C319" s="3" t="s">
        <v>7661</v>
      </c>
      <c r="D319" s="6">
        <v>1500</v>
      </c>
      <c r="E319" s="8">
        <v>1527.5</v>
      </c>
      <c r="F319" t="s">
        <v>8218</v>
      </c>
      <c r="G319" t="s">
        <v>8223</v>
      </c>
      <c r="H319" t="s">
        <v>8245</v>
      </c>
      <c r="I319">
        <v>1400796420</v>
      </c>
      <c r="J319">
        <v>1398342170</v>
      </c>
      <c r="K319" t="b">
        <v>0</v>
      </c>
      <c r="L319">
        <v>25</v>
      </c>
      <c r="M319" t="b">
        <v>1</v>
      </c>
      <c r="N319" t="s">
        <v>8269</v>
      </c>
      <c r="O319" s="17">
        <v>102</v>
      </c>
      <c r="P319">
        <v>61.1</v>
      </c>
      <c r="Q319" s="12" t="s">
        <v>8315</v>
      </c>
      <c r="R319" t="s">
        <v>8316</v>
      </c>
      <c r="S319" s="15">
        <v>41753.515856481477</v>
      </c>
      <c r="T319" s="15">
        <v>41781.921527777777</v>
      </c>
    </row>
    <row r="320" spans="1:20" ht="208" x14ac:dyDescent="0.2">
      <c r="A320">
        <v>3388</v>
      </c>
      <c r="B320" s="3" t="s">
        <v>3387</v>
      </c>
      <c r="C320" s="3" t="s">
        <v>7498</v>
      </c>
      <c r="D320" s="6">
        <v>1500</v>
      </c>
      <c r="E320" s="8">
        <v>1557</v>
      </c>
      <c r="F320" t="s">
        <v>8218</v>
      </c>
      <c r="G320" t="s">
        <v>8224</v>
      </c>
      <c r="H320" t="s">
        <v>8246</v>
      </c>
      <c r="I320">
        <v>1434625441</v>
      </c>
      <c r="J320">
        <v>1432033441</v>
      </c>
      <c r="K320" t="b">
        <v>0</v>
      </c>
      <c r="L320">
        <v>45</v>
      </c>
      <c r="M320" t="b">
        <v>1</v>
      </c>
      <c r="N320" t="s">
        <v>8269</v>
      </c>
      <c r="O320" s="17">
        <v>104</v>
      </c>
      <c r="P320">
        <v>34.6</v>
      </c>
      <c r="Q320" s="12" t="s">
        <v>8315</v>
      </c>
      <c r="R320" t="s">
        <v>8316</v>
      </c>
      <c r="S320" s="15">
        <v>42143.461122685185</v>
      </c>
      <c r="T320" s="15">
        <v>42173.461122685185</v>
      </c>
    </row>
    <row r="321" spans="1:20" ht="176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7">
        <v>104</v>
      </c>
      <c r="P321">
        <v>55.89</v>
      </c>
      <c r="Q321" s="12" t="s">
        <v>8315</v>
      </c>
      <c r="R321" t="s">
        <v>8316</v>
      </c>
      <c r="S321" s="15">
        <v>41764.44663194444</v>
      </c>
      <c r="T321" s="15">
        <v>41791.165972222225</v>
      </c>
    </row>
    <row r="322" spans="1:20" ht="176" x14ac:dyDescent="0.2">
      <c r="A322">
        <v>3543</v>
      </c>
      <c r="B322" s="3" t="s">
        <v>3542</v>
      </c>
      <c r="C322" s="3" t="s">
        <v>7653</v>
      </c>
      <c r="D322" s="6">
        <v>1500</v>
      </c>
      <c r="E322" s="8">
        <v>1570</v>
      </c>
      <c r="F322" t="s">
        <v>8218</v>
      </c>
      <c r="G322" t="s">
        <v>8235</v>
      </c>
      <c r="H322" t="s">
        <v>8248</v>
      </c>
      <c r="I322">
        <v>1435255659</v>
      </c>
      <c r="J322">
        <v>1432663659</v>
      </c>
      <c r="K322" t="b">
        <v>0</v>
      </c>
      <c r="L322">
        <v>29</v>
      </c>
      <c r="M322" t="b">
        <v>1</v>
      </c>
      <c r="N322" t="s">
        <v>8269</v>
      </c>
      <c r="O322" s="17">
        <v>105</v>
      </c>
      <c r="P322">
        <v>54.14</v>
      </c>
      <c r="Q322" s="12" t="s">
        <v>8315</v>
      </c>
      <c r="R322" t="s">
        <v>8316</v>
      </c>
      <c r="S322" s="15">
        <v>42150.755312499998</v>
      </c>
      <c r="T322" s="15">
        <v>42180.755312499998</v>
      </c>
    </row>
    <row r="323" spans="1:20" ht="192" x14ac:dyDescent="0.2">
      <c r="A323">
        <v>3330</v>
      </c>
      <c r="B323" s="3" t="s">
        <v>3330</v>
      </c>
      <c r="C323" s="3" t="s">
        <v>7440</v>
      </c>
      <c r="D323" s="6">
        <v>1500</v>
      </c>
      <c r="E323" s="8">
        <v>1594</v>
      </c>
      <c r="F323" t="s">
        <v>8218</v>
      </c>
      <c r="G323" t="s">
        <v>8224</v>
      </c>
      <c r="H323" t="s">
        <v>8246</v>
      </c>
      <c r="I323">
        <v>1427919468</v>
      </c>
      <c r="J323">
        <v>1425331068</v>
      </c>
      <c r="K323" t="b">
        <v>0</v>
      </c>
      <c r="L323">
        <v>69</v>
      </c>
      <c r="M323" t="b">
        <v>1</v>
      </c>
      <c r="N323" t="s">
        <v>8269</v>
      </c>
      <c r="O323" s="17">
        <v>106</v>
      </c>
      <c r="P323">
        <v>23.1</v>
      </c>
      <c r="Q323" s="12" t="s">
        <v>8315</v>
      </c>
      <c r="R323" t="s">
        <v>8316</v>
      </c>
      <c r="S323" s="15">
        <v>42065.887361111112</v>
      </c>
      <c r="T323" s="15">
        <v>42095.845694444448</v>
      </c>
    </row>
    <row r="324" spans="1:20" ht="192" x14ac:dyDescent="0.2">
      <c r="A324">
        <v>3393</v>
      </c>
      <c r="B324" s="3" t="s">
        <v>3392</v>
      </c>
      <c r="C324" s="3" t="s">
        <v>7503</v>
      </c>
      <c r="D324" s="6">
        <v>1500</v>
      </c>
      <c r="E324" s="8">
        <v>1587</v>
      </c>
      <c r="F324" t="s">
        <v>8218</v>
      </c>
      <c r="G324" t="s">
        <v>8223</v>
      </c>
      <c r="H324" t="s">
        <v>8245</v>
      </c>
      <c r="I324">
        <v>1415234760</v>
      </c>
      <c r="J324">
        <v>1413065230</v>
      </c>
      <c r="K324" t="b">
        <v>0</v>
      </c>
      <c r="L324">
        <v>44</v>
      </c>
      <c r="M324" t="b">
        <v>1</v>
      </c>
      <c r="N324" t="s">
        <v>8269</v>
      </c>
      <c r="O324" s="17">
        <v>106</v>
      </c>
      <c r="P324">
        <v>36.07</v>
      </c>
      <c r="Q324" s="12" t="s">
        <v>8315</v>
      </c>
      <c r="R324" t="s">
        <v>8316</v>
      </c>
      <c r="S324" s="15">
        <v>41923.921643518523</v>
      </c>
      <c r="T324" s="15">
        <v>41949.031944444447</v>
      </c>
    </row>
    <row r="325" spans="1:20" ht="176" x14ac:dyDescent="0.2">
      <c r="A325">
        <v>1286</v>
      </c>
      <c r="B325" s="3" t="s">
        <v>1287</v>
      </c>
      <c r="C325" s="3" t="s">
        <v>5396</v>
      </c>
      <c r="D325" s="6">
        <v>1500</v>
      </c>
      <c r="E325" s="8">
        <v>1625</v>
      </c>
      <c r="F325" t="s">
        <v>8218</v>
      </c>
      <c r="G325" t="s">
        <v>8224</v>
      </c>
      <c r="H325" t="s">
        <v>8246</v>
      </c>
      <c r="I325">
        <v>1424181600</v>
      </c>
      <c r="J325">
        <v>1423041227</v>
      </c>
      <c r="K325" t="b">
        <v>0</v>
      </c>
      <c r="L325">
        <v>20</v>
      </c>
      <c r="M325" t="b">
        <v>1</v>
      </c>
      <c r="N325" t="s">
        <v>8269</v>
      </c>
      <c r="O325" s="17">
        <v>108</v>
      </c>
      <c r="P325">
        <v>81.25</v>
      </c>
      <c r="Q325" s="12" t="s">
        <v>8315</v>
      </c>
      <c r="R325" t="s">
        <v>8316</v>
      </c>
      <c r="S325" s="15">
        <v>42039.384571759263</v>
      </c>
      <c r="T325" s="15">
        <v>42052.583333333328</v>
      </c>
    </row>
    <row r="326" spans="1:20" ht="208" x14ac:dyDescent="0.2">
      <c r="A326">
        <v>2814</v>
      </c>
      <c r="B326" s="3" t="s">
        <v>2814</v>
      </c>
      <c r="C326" s="3" t="s">
        <v>6924</v>
      </c>
      <c r="D326" s="6">
        <v>1500</v>
      </c>
      <c r="E326" s="8">
        <v>1616</v>
      </c>
      <c r="F326" t="s">
        <v>8218</v>
      </c>
      <c r="G326" t="s">
        <v>8224</v>
      </c>
      <c r="H326" t="s">
        <v>8246</v>
      </c>
      <c r="I326">
        <v>1431164115</v>
      </c>
      <c r="J326">
        <v>1428572115</v>
      </c>
      <c r="K326" t="b">
        <v>0</v>
      </c>
      <c r="L326">
        <v>64</v>
      </c>
      <c r="M326" t="b">
        <v>1</v>
      </c>
      <c r="N326" t="s">
        <v>8269</v>
      </c>
      <c r="O326" s="17">
        <v>108</v>
      </c>
      <c r="P326">
        <v>25.25</v>
      </c>
      <c r="Q326" s="12" t="s">
        <v>8315</v>
      </c>
      <c r="R326" t="s">
        <v>8316</v>
      </c>
      <c r="S326" s="15">
        <v>42103.399479166663</v>
      </c>
      <c r="T326" s="15">
        <v>42133.399479166663</v>
      </c>
    </row>
    <row r="327" spans="1:20" ht="208" x14ac:dyDescent="0.2">
      <c r="A327">
        <v>2965</v>
      </c>
      <c r="B327" s="3" t="s">
        <v>2965</v>
      </c>
      <c r="C327" s="3" t="s">
        <v>7075</v>
      </c>
      <c r="D327" s="6">
        <v>1500</v>
      </c>
      <c r="E327" s="8">
        <v>1635</v>
      </c>
      <c r="F327" t="s">
        <v>8218</v>
      </c>
      <c r="G327" t="s">
        <v>8223</v>
      </c>
      <c r="H327" t="s">
        <v>8245</v>
      </c>
      <c r="I327">
        <v>1436290233</v>
      </c>
      <c r="J327">
        <v>1433698233</v>
      </c>
      <c r="K327" t="b">
        <v>0</v>
      </c>
      <c r="L327">
        <v>39</v>
      </c>
      <c r="M327" t="b">
        <v>1</v>
      </c>
      <c r="N327" t="s">
        <v>8269</v>
      </c>
      <c r="O327" s="17">
        <v>109</v>
      </c>
      <c r="P327">
        <v>41.92</v>
      </c>
      <c r="Q327" s="12" t="s">
        <v>8315</v>
      </c>
      <c r="R327" t="s">
        <v>8316</v>
      </c>
      <c r="S327" s="15">
        <v>42162.729548611111</v>
      </c>
      <c r="T327" s="15">
        <v>42192.729548611111</v>
      </c>
    </row>
    <row r="328" spans="1:20" ht="192" x14ac:dyDescent="0.2">
      <c r="A328">
        <v>3346</v>
      </c>
      <c r="B328" s="3" t="s">
        <v>3346</v>
      </c>
      <c r="C328" s="3" t="s">
        <v>7456</v>
      </c>
      <c r="D328" s="6">
        <v>1500</v>
      </c>
      <c r="E328" s="8">
        <v>1650</v>
      </c>
      <c r="F328" t="s">
        <v>8218</v>
      </c>
      <c r="G328" t="s">
        <v>8223</v>
      </c>
      <c r="H328" t="s">
        <v>8245</v>
      </c>
      <c r="I328">
        <v>1424910910</v>
      </c>
      <c r="J328">
        <v>1424306110</v>
      </c>
      <c r="K328" t="b">
        <v>0</v>
      </c>
      <c r="L328">
        <v>18</v>
      </c>
      <c r="M328" t="b">
        <v>1</v>
      </c>
      <c r="N328" t="s">
        <v>8269</v>
      </c>
      <c r="O328" s="17">
        <v>110</v>
      </c>
      <c r="P328">
        <v>91.67</v>
      </c>
      <c r="Q328" s="12" t="s">
        <v>8315</v>
      </c>
      <c r="R328" t="s">
        <v>8316</v>
      </c>
      <c r="S328" s="15">
        <v>42054.024421296301</v>
      </c>
      <c r="T328" s="15">
        <v>42061.024421296301</v>
      </c>
    </row>
    <row r="329" spans="1:20" ht="192" x14ac:dyDescent="0.2">
      <c r="A329">
        <v>3518</v>
      </c>
      <c r="B329" s="3" t="s">
        <v>3517</v>
      </c>
      <c r="C329" s="3" t="s">
        <v>7628</v>
      </c>
      <c r="D329" s="6">
        <v>1500</v>
      </c>
      <c r="E329" s="8">
        <v>1650.69</v>
      </c>
      <c r="F329" t="s">
        <v>8218</v>
      </c>
      <c r="G329" t="s">
        <v>8223</v>
      </c>
      <c r="H329" t="s">
        <v>8245</v>
      </c>
      <c r="I329">
        <v>1412259660</v>
      </c>
      <c r="J329">
        <v>1410461299</v>
      </c>
      <c r="K329" t="b">
        <v>0</v>
      </c>
      <c r="L329">
        <v>33</v>
      </c>
      <c r="M329" t="b">
        <v>1</v>
      </c>
      <c r="N329" t="s">
        <v>8269</v>
      </c>
      <c r="O329" s="17">
        <v>110</v>
      </c>
      <c r="P329">
        <v>50.02</v>
      </c>
      <c r="Q329" s="12" t="s">
        <v>8315</v>
      </c>
      <c r="R329" t="s">
        <v>8316</v>
      </c>
      <c r="S329" s="15">
        <v>41893.783553240741</v>
      </c>
      <c r="T329" s="15">
        <v>41914.597916666666</v>
      </c>
    </row>
    <row r="330" spans="1:20" ht="192" x14ac:dyDescent="0.2">
      <c r="A330">
        <v>3251</v>
      </c>
      <c r="B330" s="3" t="s">
        <v>3251</v>
      </c>
      <c r="C330" s="3" t="s">
        <v>7361</v>
      </c>
      <c r="D330" s="6">
        <v>1500</v>
      </c>
      <c r="E330" s="8">
        <v>1661</v>
      </c>
      <c r="F330" t="s">
        <v>8218</v>
      </c>
      <c r="G330" t="s">
        <v>8223</v>
      </c>
      <c r="H330" t="s">
        <v>8245</v>
      </c>
      <c r="I330">
        <v>1434907966</v>
      </c>
      <c r="J330">
        <v>1432315966</v>
      </c>
      <c r="K330" t="b">
        <v>1</v>
      </c>
      <c r="L330">
        <v>20</v>
      </c>
      <c r="M330" t="b">
        <v>1</v>
      </c>
      <c r="N330" t="s">
        <v>8269</v>
      </c>
      <c r="O330" s="17">
        <v>111</v>
      </c>
      <c r="P330">
        <v>83.05</v>
      </c>
      <c r="Q330" s="12" t="s">
        <v>8315</v>
      </c>
      <c r="R330" t="s">
        <v>8316</v>
      </c>
      <c r="S330" s="15">
        <v>42146.731087962966</v>
      </c>
      <c r="T330" s="15">
        <v>42176.731087962966</v>
      </c>
    </row>
    <row r="331" spans="1:20" ht="240" x14ac:dyDescent="0.2">
      <c r="A331">
        <v>3722</v>
      </c>
      <c r="B331" s="3" t="s">
        <v>3719</v>
      </c>
      <c r="C331" s="3" t="s">
        <v>7832</v>
      </c>
      <c r="D331" s="6">
        <v>1500</v>
      </c>
      <c r="E331" s="8">
        <v>1668</v>
      </c>
      <c r="F331" t="s">
        <v>8218</v>
      </c>
      <c r="G331" t="s">
        <v>8228</v>
      </c>
      <c r="H331" t="s">
        <v>8250</v>
      </c>
      <c r="I331">
        <v>1455231540</v>
      </c>
      <c r="J331">
        <v>1452614847</v>
      </c>
      <c r="K331" t="b">
        <v>0</v>
      </c>
      <c r="L331">
        <v>35</v>
      </c>
      <c r="M331" t="b">
        <v>1</v>
      </c>
      <c r="N331" t="s">
        <v>8269</v>
      </c>
      <c r="O331" s="17">
        <v>111</v>
      </c>
      <c r="P331">
        <v>47.66</v>
      </c>
      <c r="Q331" s="12" t="s">
        <v>8315</v>
      </c>
      <c r="R331" t="s">
        <v>8316</v>
      </c>
      <c r="S331" s="15">
        <v>42381.671840277777</v>
      </c>
      <c r="T331" s="15">
        <v>42411.957638888889</v>
      </c>
    </row>
    <row r="332" spans="1:20" ht="208" x14ac:dyDescent="0.2">
      <c r="A332">
        <v>526</v>
      </c>
      <c r="B332" s="3" t="s">
        <v>527</v>
      </c>
      <c r="C332" s="3" t="s">
        <v>4636</v>
      </c>
      <c r="D332" s="6">
        <v>1500</v>
      </c>
      <c r="E332" s="8">
        <v>1710</v>
      </c>
      <c r="F332" t="s">
        <v>8218</v>
      </c>
      <c r="G332" t="s">
        <v>8224</v>
      </c>
      <c r="H332" t="s">
        <v>8246</v>
      </c>
      <c r="I332">
        <v>1438966800</v>
      </c>
      <c r="J332">
        <v>1436278344</v>
      </c>
      <c r="K332" t="b">
        <v>0</v>
      </c>
      <c r="L332">
        <v>23</v>
      </c>
      <c r="M332" t="b">
        <v>1</v>
      </c>
      <c r="N332" t="s">
        <v>8269</v>
      </c>
      <c r="O332" s="17">
        <v>114</v>
      </c>
      <c r="P332">
        <v>74.349999999999994</v>
      </c>
      <c r="Q332" s="12" t="s">
        <v>8315</v>
      </c>
      <c r="R332" t="s">
        <v>8316</v>
      </c>
      <c r="S332" s="15">
        <v>42192.591944444444</v>
      </c>
      <c r="T332" s="15">
        <v>42223.708333333328</v>
      </c>
    </row>
    <row r="333" spans="1:20" ht="112" x14ac:dyDescent="0.2">
      <c r="A333">
        <v>3370</v>
      </c>
      <c r="B333" s="3" t="s">
        <v>3369</v>
      </c>
      <c r="C333" s="3" t="s">
        <v>7480</v>
      </c>
      <c r="D333" s="6">
        <v>1500</v>
      </c>
      <c r="E333" s="8">
        <v>1766</v>
      </c>
      <c r="F333" t="s">
        <v>8218</v>
      </c>
      <c r="G333" t="s">
        <v>8223</v>
      </c>
      <c r="H333" t="s">
        <v>8245</v>
      </c>
      <c r="I333">
        <v>1481961600</v>
      </c>
      <c r="J333">
        <v>1479283285</v>
      </c>
      <c r="K333" t="b">
        <v>0</v>
      </c>
      <c r="L333">
        <v>26</v>
      </c>
      <c r="M333" t="b">
        <v>1</v>
      </c>
      <c r="N333" t="s">
        <v>8269</v>
      </c>
      <c r="O333" s="17">
        <v>118</v>
      </c>
      <c r="P333">
        <v>67.92</v>
      </c>
      <c r="Q333" s="12" t="s">
        <v>8315</v>
      </c>
      <c r="R333" t="s">
        <v>8316</v>
      </c>
      <c r="S333" s="15">
        <v>42690.334317129629</v>
      </c>
      <c r="T333" s="15">
        <v>42721.333333333328</v>
      </c>
    </row>
    <row r="334" spans="1:20" ht="192" x14ac:dyDescent="0.2">
      <c r="A334">
        <v>3816</v>
      </c>
      <c r="B334" s="3" t="s">
        <v>3813</v>
      </c>
      <c r="C334" s="3" t="s">
        <v>7926</v>
      </c>
      <c r="D334" s="6">
        <v>1500</v>
      </c>
      <c r="E334" s="8">
        <v>1788.57</v>
      </c>
      <c r="F334" t="s">
        <v>8218</v>
      </c>
      <c r="G334" t="s">
        <v>8223</v>
      </c>
      <c r="H334" t="s">
        <v>8245</v>
      </c>
      <c r="I334">
        <v>1405614823</v>
      </c>
      <c r="J334">
        <v>1403022823</v>
      </c>
      <c r="K334" t="b">
        <v>0</v>
      </c>
      <c r="L334">
        <v>37</v>
      </c>
      <c r="M334" t="b">
        <v>1</v>
      </c>
      <c r="N334" t="s">
        <v>8269</v>
      </c>
      <c r="O334" s="17">
        <v>119</v>
      </c>
      <c r="P334">
        <v>48.34</v>
      </c>
      <c r="Q334" s="12" t="s">
        <v>8315</v>
      </c>
      <c r="R334" t="s">
        <v>8316</v>
      </c>
      <c r="S334" s="15">
        <v>41807.690081018518</v>
      </c>
      <c r="T334" s="15">
        <v>41837.690081018518</v>
      </c>
    </row>
    <row r="335" spans="1:20" ht="192" x14ac:dyDescent="0.2">
      <c r="A335">
        <v>3690</v>
      </c>
      <c r="B335" s="3" t="s">
        <v>3687</v>
      </c>
      <c r="C335" s="3" t="s">
        <v>7800</v>
      </c>
      <c r="D335" s="6">
        <v>1500</v>
      </c>
      <c r="E335" s="8">
        <v>1800</v>
      </c>
      <c r="F335" t="s">
        <v>8218</v>
      </c>
      <c r="G335" t="s">
        <v>8223</v>
      </c>
      <c r="H335" t="s">
        <v>8245</v>
      </c>
      <c r="I335">
        <v>1417101683</v>
      </c>
      <c r="J335">
        <v>1414506083</v>
      </c>
      <c r="K335" t="b">
        <v>0</v>
      </c>
      <c r="L335">
        <v>31</v>
      </c>
      <c r="M335" t="b">
        <v>1</v>
      </c>
      <c r="N335" t="s">
        <v>8269</v>
      </c>
      <c r="O335" s="17">
        <v>120</v>
      </c>
      <c r="P335">
        <v>58.06</v>
      </c>
      <c r="Q335" s="12" t="s">
        <v>8315</v>
      </c>
      <c r="R335" t="s">
        <v>8316</v>
      </c>
      <c r="S335" s="15">
        <v>41940.598182870373</v>
      </c>
      <c r="T335" s="15">
        <v>41970.639849537038</v>
      </c>
    </row>
    <row r="336" spans="1:20" ht="176" x14ac:dyDescent="0.2">
      <c r="A336">
        <v>3706</v>
      </c>
      <c r="B336" s="3" t="s">
        <v>3703</v>
      </c>
      <c r="C336" s="3" t="s">
        <v>7816</v>
      </c>
      <c r="D336" s="6">
        <v>1500</v>
      </c>
      <c r="E336" s="8">
        <v>1820</v>
      </c>
      <c r="F336" t="s">
        <v>8218</v>
      </c>
      <c r="G336" t="s">
        <v>8223</v>
      </c>
      <c r="H336" t="s">
        <v>8245</v>
      </c>
      <c r="I336">
        <v>1410558949</v>
      </c>
      <c r="J336">
        <v>1409262949</v>
      </c>
      <c r="K336" t="b">
        <v>0</v>
      </c>
      <c r="L336">
        <v>13</v>
      </c>
      <c r="M336" t="b">
        <v>1</v>
      </c>
      <c r="N336" t="s">
        <v>8269</v>
      </c>
      <c r="O336" s="17">
        <v>121</v>
      </c>
      <c r="P336">
        <v>140</v>
      </c>
      <c r="Q336" s="12" t="s">
        <v>8315</v>
      </c>
      <c r="R336" t="s">
        <v>8316</v>
      </c>
      <c r="S336" s="15">
        <v>41879.913761574076</v>
      </c>
      <c r="T336" s="15">
        <v>41894.913761574076</v>
      </c>
    </row>
    <row r="337" spans="1:20" ht="192" x14ac:dyDescent="0.2">
      <c r="A337">
        <v>3571</v>
      </c>
      <c r="B337" s="3" t="s">
        <v>3570</v>
      </c>
      <c r="C337" s="3" t="s">
        <v>7681</v>
      </c>
      <c r="D337" s="6">
        <v>1500</v>
      </c>
      <c r="E337" s="8">
        <v>1831</v>
      </c>
      <c r="F337" t="s">
        <v>8218</v>
      </c>
      <c r="G337" t="s">
        <v>8224</v>
      </c>
      <c r="H337" t="s">
        <v>8246</v>
      </c>
      <c r="I337">
        <v>1414701413</v>
      </c>
      <c r="J337">
        <v>1412109413</v>
      </c>
      <c r="K337" t="b">
        <v>0</v>
      </c>
      <c r="L337">
        <v>25</v>
      </c>
      <c r="M337" t="b">
        <v>1</v>
      </c>
      <c r="N337" t="s">
        <v>8269</v>
      </c>
      <c r="O337" s="17">
        <v>122</v>
      </c>
      <c r="P337">
        <v>73.239999999999995</v>
      </c>
      <c r="Q337" s="12" t="s">
        <v>8315</v>
      </c>
      <c r="R337" t="s">
        <v>8316</v>
      </c>
      <c r="S337" s="15">
        <v>41912.858946759261</v>
      </c>
      <c r="T337" s="15">
        <v>41942.858946759261</v>
      </c>
    </row>
    <row r="338" spans="1:20" ht="192" x14ac:dyDescent="0.2">
      <c r="A338">
        <v>3810</v>
      </c>
      <c r="B338" s="3" t="s">
        <v>3807</v>
      </c>
      <c r="C338" s="3" t="s">
        <v>7920</v>
      </c>
      <c r="D338" s="6">
        <v>1500</v>
      </c>
      <c r="E338" s="8">
        <v>1826</v>
      </c>
      <c r="F338" t="s">
        <v>8218</v>
      </c>
      <c r="G338" t="s">
        <v>8223</v>
      </c>
      <c r="H338" t="s">
        <v>8245</v>
      </c>
      <c r="I338">
        <v>1426965758</v>
      </c>
      <c r="J338">
        <v>1424377358</v>
      </c>
      <c r="K338" t="b">
        <v>0</v>
      </c>
      <c r="L338">
        <v>26</v>
      </c>
      <c r="M338" t="b">
        <v>1</v>
      </c>
      <c r="N338" t="s">
        <v>8269</v>
      </c>
      <c r="O338" s="17">
        <v>122</v>
      </c>
      <c r="P338">
        <v>70.23</v>
      </c>
      <c r="Q338" s="12" t="s">
        <v>8315</v>
      </c>
      <c r="R338" t="s">
        <v>8316</v>
      </c>
      <c r="S338" s="15">
        <v>42054.849050925928</v>
      </c>
      <c r="T338" s="15">
        <v>42084.807384259257</v>
      </c>
    </row>
    <row r="339" spans="1:20" ht="176" x14ac:dyDescent="0.2">
      <c r="A339">
        <v>1289</v>
      </c>
      <c r="B339" s="3" t="s">
        <v>1290</v>
      </c>
      <c r="C339" s="3" t="s">
        <v>5399</v>
      </c>
      <c r="D339" s="6">
        <v>1500</v>
      </c>
      <c r="E339" s="8">
        <v>1876</v>
      </c>
      <c r="F339" t="s">
        <v>8218</v>
      </c>
      <c r="G339" t="s">
        <v>8223</v>
      </c>
      <c r="H339" t="s">
        <v>8245</v>
      </c>
      <c r="I339">
        <v>1483499645</v>
      </c>
      <c r="J339">
        <v>1480907645</v>
      </c>
      <c r="K339" t="b">
        <v>0</v>
      </c>
      <c r="L339">
        <v>52</v>
      </c>
      <c r="M339" t="b">
        <v>1</v>
      </c>
      <c r="N339" t="s">
        <v>8269</v>
      </c>
      <c r="O339" s="17">
        <v>125</v>
      </c>
      <c r="P339">
        <v>36.08</v>
      </c>
      <c r="Q339" s="12" t="s">
        <v>8315</v>
      </c>
      <c r="R339" t="s">
        <v>8316</v>
      </c>
      <c r="S339" s="15">
        <v>42709.134780092587</v>
      </c>
      <c r="T339" s="15">
        <v>42739.134780092587</v>
      </c>
    </row>
    <row r="340" spans="1:20" ht="176" x14ac:dyDescent="0.2">
      <c r="A340">
        <v>3479</v>
      </c>
      <c r="B340" s="3" t="s">
        <v>3478</v>
      </c>
      <c r="C340" s="3" t="s">
        <v>7589</v>
      </c>
      <c r="D340" s="6">
        <v>1500</v>
      </c>
      <c r="E340" s="8">
        <v>1918</v>
      </c>
      <c r="F340" t="s">
        <v>8218</v>
      </c>
      <c r="G340" t="s">
        <v>8224</v>
      </c>
      <c r="H340" t="s">
        <v>8246</v>
      </c>
      <c r="I340">
        <v>1403382680</v>
      </c>
      <c r="J340">
        <v>1400790680</v>
      </c>
      <c r="K340" t="b">
        <v>0</v>
      </c>
      <c r="L340">
        <v>56</v>
      </c>
      <c r="M340" t="b">
        <v>1</v>
      </c>
      <c r="N340" t="s">
        <v>8269</v>
      </c>
      <c r="O340" s="17">
        <v>128</v>
      </c>
      <c r="P340">
        <v>34.25</v>
      </c>
      <c r="Q340" s="12" t="s">
        <v>8315</v>
      </c>
      <c r="R340" t="s">
        <v>8316</v>
      </c>
      <c r="S340" s="15">
        <v>41781.855092592588</v>
      </c>
      <c r="T340" s="15">
        <v>41811.855092592588</v>
      </c>
    </row>
    <row r="341" spans="1:20" ht="64" x14ac:dyDescent="0.2">
      <c r="A341">
        <v>3271</v>
      </c>
      <c r="B341" s="3" t="s">
        <v>3271</v>
      </c>
      <c r="C341" s="3" t="s">
        <v>7381</v>
      </c>
      <c r="D341" s="6">
        <v>1500</v>
      </c>
      <c r="E341" s="8">
        <v>1950</v>
      </c>
      <c r="F341" t="s">
        <v>8218</v>
      </c>
      <c r="G341" t="s">
        <v>8224</v>
      </c>
      <c r="H341" t="s">
        <v>8246</v>
      </c>
      <c r="I341">
        <v>1414927775</v>
      </c>
      <c r="J341">
        <v>1412332175</v>
      </c>
      <c r="K341" t="b">
        <v>1</v>
      </c>
      <c r="L341">
        <v>51</v>
      </c>
      <c r="M341" t="b">
        <v>1</v>
      </c>
      <c r="N341" t="s">
        <v>8269</v>
      </c>
      <c r="O341" s="17">
        <v>130</v>
      </c>
      <c r="P341">
        <v>38.24</v>
      </c>
      <c r="Q341" s="12" t="s">
        <v>8315</v>
      </c>
      <c r="R341" t="s">
        <v>8316</v>
      </c>
      <c r="S341" s="15">
        <v>41915.437210648146</v>
      </c>
      <c r="T341" s="15">
        <v>41945.478877314818</v>
      </c>
    </row>
    <row r="342" spans="1:20" ht="160" x14ac:dyDescent="0.2">
      <c r="A342">
        <v>3159</v>
      </c>
      <c r="B342" s="3" t="s">
        <v>3159</v>
      </c>
      <c r="C342" s="3" t="s">
        <v>7269</v>
      </c>
      <c r="D342" s="6">
        <v>1500</v>
      </c>
      <c r="E342" s="8">
        <v>2002.22</v>
      </c>
      <c r="F342" t="s">
        <v>8218</v>
      </c>
      <c r="G342" t="s">
        <v>8223</v>
      </c>
      <c r="H342" t="s">
        <v>8245</v>
      </c>
      <c r="I342">
        <v>1326927600</v>
      </c>
      <c r="J342">
        <v>1323221761</v>
      </c>
      <c r="K342" t="b">
        <v>1</v>
      </c>
      <c r="L342">
        <v>52</v>
      </c>
      <c r="M342" t="b">
        <v>1</v>
      </c>
      <c r="N342" t="s">
        <v>8269</v>
      </c>
      <c r="O342" s="17">
        <v>133</v>
      </c>
      <c r="P342">
        <v>38.5</v>
      </c>
      <c r="Q342" s="12" t="s">
        <v>8315</v>
      </c>
      <c r="R342" t="s">
        <v>8316</v>
      </c>
      <c r="S342" s="15">
        <v>40884.066678240742</v>
      </c>
      <c r="T342" s="15">
        <v>40926.958333333336</v>
      </c>
    </row>
    <row r="343" spans="1:20" ht="208" x14ac:dyDescent="0.2">
      <c r="A343">
        <v>3814</v>
      </c>
      <c r="B343" s="3" t="s">
        <v>3811</v>
      </c>
      <c r="C343" s="3" t="s">
        <v>7924</v>
      </c>
      <c r="D343" s="6">
        <v>1500</v>
      </c>
      <c r="E343" s="8">
        <v>2102</v>
      </c>
      <c r="F343" t="s">
        <v>8218</v>
      </c>
      <c r="G343" t="s">
        <v>8223</v>
      </c>
      <c r="H343" t="s">
        <v>8245</v>
      </c>
      <c r="I343">
        <v>1427860740</v>
      </c>
      <c r="J343">
        <v>1424727712</v>
      </c>
      <c r="K343" t="b">
        <v>0</v>
      </c>
      <c r="L343">
        <v>34</v>
      </c>
      <c r="M343" t="b">
        <v>1</v>
      </c>
      <c r="N343" t="s">
        <v>8269</v>
      </c>
      <c r="O343" s="17">
        <v>140</v>
      </c>
      <c r="P343">
        <v>61.82</v>
      </c>
      <c r="Q343" s="12" t="s">
        <v>8315</v>
      </c>
      <c r="R343" t="s">
        <v>8316</v>
      </c>
      <c r="S343" s="15">
        <v>42058.904074074075</v>
      </c>
      <c r="T343" s="15">
        <v>42095.165972222225</v>
      </c>
    </row>
    <row r="344" spans="1:20" ht="176" x14ac:dyDescent="0.2">
      <c r="A344">
        <v>3480</v>
      </c>
      <c r="B344" s="3" t="s">
        <v>3479</v>
      </c>
      <c r="C344" s="3" t="s">
        <v>7590</v>
      </c>
      <c r="D344" s="6">
        <v>1500</v>
      </c>
      <c r="E344" s="8">
        <v>2140</v>
      </c>
      <c r="F344" t="s">
        <v>8218</v>
      </c>
      <c r="G344" t="s">
        <v>8223</v>
      </c>
      <c r="H344" t="s">
        <v>8245</v>
      </c>
      <c r="I344">
        <v>1436562000</v>
      </c>
      <c r="J344">
        <v>1434440227</v>
      </c>
      <c r="K344" t="b">
        <v>0</v>
      </c>
      <c r="L344">
        <v>13</v>
      </c>
      <c r="M344" t="b">
        <v>1</v>
      </c>
      <c r="N344" t="s">
        <v>8269</v>
      </c>
      <c r="O344" s="17">
        <v>143</v>
      </c>
      <c r="P344">
        <v>164.62</v>
      </c>
      <c r="Q344" s="12" t="s">
        <v>8315</v>
      </c>
      <c r="R344" t="s">
        <v>8316</v>
      </c>
      <c r="S344" s="15">
        <v>42171.317442129628</v>
      </c>
      <c r="T344" s="15">
        <v>42195.875</v>
      </c>
    </row>
    <row r="345" spans="1:20" ht="256" x14ac:dyDescent="0.2">
      <c r="A345">
        <v>3296</v>
      </c>
      <c r="B345" s="3" t="s">
        <v>3296</v>
      </c>
      <c r="C345" s="3" t="s">
        <v>7406</v>
      </c>
      <c r="D345" s="6">
        <v>1500</v>
      </c>
      <c r="E345" s="8">
        <v>2161</v>
      </c>
      <c r="F345" t="s">
        <v>8218</v>
      </c>
      <c r="G345" t="s">
        <v>8224</v>
      </c>
      <c r="H345" t="s">
        <v>8246</v>
      </c>
      <c r="I345">
        <v>1448229600</v>
      </c>
      <c r="J345">
        <v>1446401372</v>
      </c>
      <c r="K345" t="b">
        <v>0</v>
      </c>
      <c r="L345">
        <v>47</v>
      </c>
      <c r="M345" t="b">
        <v>1</v>
      </c>
      <c r="N345" t="s">
        <v>8269</v>
      </c>
      <c r="O345" s="17">
        <v>144</v>
      </c>
      <c r="P345">
        <v>45.98</v>
      </c>
      <c r="Q345" s="12" t="s">
        <v>8315</v>
      </c>
      <c r="R345" t="s">
        <v>8316</v>
      </c>
      <c r="S345" s="15">
        <v>42309.756620370375</v>
      </c>
      <c r="T345" s="15">
        <v>42330.916666666672</v>
      </c>
    </row>
    <row r="346" spans="1:20" ht="240" x14ac:dyDescent="0.2">
      <c r="A346">
        <v>3603</v>
      </c>
      <c r="B346" s="3" t="s">
        <v>3602</v>
      </c>
      <c r="C346" s="3" t="s">
        <v>7713</v>
      </c>
      <c r="D346" s="6">
        <v>1500</v>
      </c>
      <c r="E346" s="8">
        <v>2560</v>
      </c>
      <c r="F346" t="s">
        <v>8218</v>
      </c>
      <c r="G346" t="s">
        <v>8223</v>
      </c>
      <c r="H346" t="s">
        <v>8245</v>
      </c>
      <c r="I346">
        <v>1446759880</v>
      </c>
      <c r="J346">
        <v>1444164280</v>
      </c>
      <c r="K346" t="b">
        <v>0</v>
      </c>
      <c r="L346">
        <v>57</v>
      </c>
      <c r="M346" t="b">
        <v>1</v>
      </c>
      <c r="N346" t="s">
        <v>8269</v>
      </c>
      <c r="O346" s="17">
        <v>171</v>
      </c>
      <c r="P346">
        <v>44.91</v>
      </c>
      <c r="Q346" s="12" t="s">
        <v>8315</v>
      </c>
      <c r="R346" t="s">
        <v>8316</v>
      </c>
      <c r="S346" s="15">
        <v>42283.864351851851</v>
      </c>
      <c r="T346" s="15">
        <v>42313.906018518523</v>
      </c>
    </row>
    <row r="347" spans="1:20" ht="256" x14ac:dyDescent="0.2">
      <c r="A347">
        <v>3178</v>
      </c>
      <c r="B347" s="3" t="s">
        <v>3178</v>
      </c>
      <c r="C347" s="3" t="s">
        <v>7288</v>
      </c>
      <c r="D347" s="6">
        <v>1500</v>
      </c>
      <c r="E347" s="8">
        <v>2576</v>
      </c>
      <c r="F347" t="s">
        <v>8218</v>
      </c>
      <c r="G347" t="s">
        <v>8224</v>
      </c>
      <c r="H347" t="s">
        <v>8246</v>
      </c>
      <c r="I347">
        <v>1405521075</v>
      </c>
      <c r="J347">
        <v>1402929075</v>
      </c>
      <c r="K347" t="b">
        <v>1</v>
      </c>
      <c r="L347">
        <v>78</v>
      </c>
      <c r="M347" t="b">
        <v>1</v>
      </c>
      <c r="N347" t="s">
        <v>8269</v>
      </c>
      <c r="O347" s="17">
        <v>172</v>
      </c>
      <c r="P347">
        <v>33.03</v>
      </c>
      <c r="Q347" s="12" t="s">
        <v>8315</v>
      </c>
      <c r="R347" t="s">
        <v>8316</v>
      </c>
      <c r="S347" s="15">
        <v>41806.605034722219</v>
      </c>
      <c r="T347" s="15">
        <v>41836.605034722219</v>
      </c>
    </row>
    <row r="348" spans="1:20" ht="224" x14ac:dyDescent="0.2">
      <c r="A348">
        <v>3654</v>
      </c>
      <c r="B348" s="3" t="s">
        <v>3651</v>
      </c>
      <c r="C348" s="3" t="s">
        <v>7764</v>
      </c>
      <c r="D348" s="6">
        <v>1500</v>
      </c>
      <c r="E348" s="8">
        <v>2616</v>
      </c>
      <c r="F348" t="s">
        <v>8218</v>
      </c>
      <c r="G348" t="s">
        <v>8224</v>
      </c>
      <c r="H348" t="s">
        <v>8246</v>
      </c>
      <c r="I348">
        <v>1459702800</v>
      </c>
      <c r="J348">
        <v>1457690386</v>
      </c>
      <c r="K348" t="b">
        <v>0</v>
      </c>
      <c r="L348">
        <v>38</v>
      </c>
      <c r="M348" t="b">
        <v>1</v>
      </c>
      <c r="N348" t="s">
        <v>8269</v>
      </c>
      <c r="O348" s="17">
        <v>174</v>
      </c>
      <c r="P348">
        <v>68.84</v>
      </c>
      <c r="Q348" s="12" t="s">
        <v>8315</v>
      </c>
      <c r="R348" t="s">
        <v>8316</v>
      </c>
      <c r="S348" s="15">
        <v>42440.416504629626</v>
      </c>
      <c r="T348" s="15">
        <v>42463.708333333328</v>
      </c>
    </row>
    <row r="349" spans="1:20" ht="224" x14ac:dyDescent="0.2">
      <c r="A349">
        <v>3306</v>
      </c>
      <c r="B349" s="3" t="s">
        <v>3306</v>
      </c>
      <c r="C349" s="3" t="s">
        <v>7416</v>
      </c>
      <c r="D349" s="6">
        <v>1500</v>
      </c>
      <c r="E349" s="8">
        <v>2630</v>
      </c>
      <c r="F349" t="s">
        <v>8218</v>
      </c>
      <c r="G349" t="s">
        <v>8223</v>
      </c>
      <c r="H349" t="s">
        <v>8245</v>
      </c>
      <c r="I349">
        <v>1465527600</v>
      </c>
      <c r="J349">
        <v>1462252542</v>
      </c>
      <c r="K349" t="b">
        <v>0</v>
      </c>
      <c r="L349">
        <v>54</v>
      </c>
      <c r="M349" t="b">
        <v>1</v>
      </c>
      <c r="N349" t="s">
        <v>8269</v>
      </c>
      <c r="O349" s="17">
        <v>175</v>
      </c>
      <c r="P349">
        <v>48.7</v>
      </c>
      <c r="Q349" s="12" t="s">
        <v>8315</v>
      </c>
      <c r="R349" t="s">
        <v>8316</v>
      </c>
      <c r="S349" s="15">
        <v>42493.219236111108</v>
      </c>
      <c r="T349" s="15">
        <v>42531.125</v>
      </c>
    </row>
    <row r="350" spans="1:20" ht="208" x14ac:dyDescent="0.2">
      <c r="A350">
        <v>3497</v>
      </c>
      <c r="B350" s="3" t="s">
        <v>3496</v>
      </c>
      <c r="C350" s="3" t="s">
        <v>7607</v>
      </c>
      <c r="D350" s="6">
        <v>1551</v>
      </c>
      <c r="E350" s="8">
        <v>1686</v>
      </c>
      <c r="F350" t="s">
        <v>8218</v>
      </c>
      <c r="G350" t="s">
        <v>8223</v>
      </c>
      <c r="H350" t="s">
        <v>8245</v>
      </c>
      <c r="I350">
        <v>1464904800</v>
      </c>
      <c r="J350">
        <v>1463852904</v>
      </c>
      <c r="K350" t="b">
        <v>0</v>
      </c>
      <c r="L350">
        <v>49</v>
      </c>
      <c r="M350" t="b">
        <v>1</v>
      </c>
      <c r="N350" t="s">
        <v>8269</v>
      </c>
      <c r="O350" s="17">
        <v>109</v>
      </c>
      <c r="P350">
        <v>34.409999999999997</v>
      </c>
      <c r="Q350" s="12" t="s">
        <v>8315</v>
      </c>
      <c r="R350" t="s">
        <v>8316</v>
      </c>
      <c r="S350" s="15">
        <v>42511.741944444439</v>
      </c>
      <c r="T350" s="15">
        <v>42523.916666666672</v>
      </c>
    </row>
    <row r="351" spans="1:20" ht="208" x14ac:dyDescent="0.2">
      <c r="A351">
        <v>3896</v>
      </c>
      <c r="B351" s="3" t="s">
        <v>3893</v>
      </c>
      <c r="C351" s="3" t="s">
        <v>8004</v>
      </c>
      <c r="D351" s="6">
        <v>1600</v>
      </c>
      <c r="E351" s="8">
        <v>170</v>
      </c>
      <c r="F351" t="s">
        <v>8220</v>
      </c>
      <c r="G351" t="s">
        <v>8223</v>
      </c>
      <c r="H351" t="s">
        <v>8245</v>
      </c>
      <c r="I351">
        <v>1402979778</v>
      </c>
      <c r="J351">
        <v>1401770178</v>
      </c>
      <c r="K351" t="b">
        <v>0</v>
      </c>
      <c r="L351">
        <v>4</v>
      </c>
      <c r="M351" t="b">
        <v>0</v>
      </c>
      <c r="N351" t="s">
        <v>8269</v>
      </c>
      <c r="O351" s="17">
        <v>11</v>
      </c>
      <c r="P351">
        <v>42.5</v>
      </c>
      <c r="Q351" s="12" t="s">
        <v>8315</v>
      </c>
      <c r="R351" t="s">
        <v>8316</v>
      </c>
      <c r="S351" s="15">
        <v>41793.191875000004</v>
      </c>
      <c r="T351" s="15">
        <v>41807.191875000004</v>
      </c>
    </row>
    <row r="352" spans="1:20" ht="224" x14ac:dyDescent="0.2">
      <c r="A352">
        <v>4091</v>
      </c>
      <c r="B352" s="3" t="s">
        <v>4087</v>
      </c>
      <c r="C352" s="3" t="s">
        <v>8194</v>
      </c>
      <c r="D352" s="6">
        <v>1600</v>
      </c>
      <c r="E352" s="8">
        <v>204</v>
      </c>
      <c r="F352" t="s">
        <v>8220</v>
      </c>
      <c r="G352" t="s">
        <v>8223</v>
      </c>
      <c r="H352" t="s">
        <v>8245</v>
      </c>
      <c r="I352">
        <v>1421410151</v>
      </c>
      <c r="J352">
        <v>1418818151</v>
      </c>
      <c r="K352" t="b">
        <v>0</v>
      </c>
      <c r="L352">
        <v>8</v>
      </c>
      <c r="M352" t="b">
        <v>0</v>
      </c>
      <c r="N352" t="s">
        <v>8269</v>
      </c>
      <c r="O352" s="17">
        <v>13</v>
      </c>
      <c r="P352">
        <v>25.5</v>
      </c>
      <c r="Q352" s="12" t="s">
        <v>8315</v>
      </c>
      <c r="R352" t="s">
        <v>8316</v>
      </c>
      <c r="S352" s="15">
        <v>41990.506377314814</v>
      </c>
      <c r="T352" s="15">
        <v>42020.506377314814</v>
      </c>
    </row>
    <row r="353" spans="1:20" ht="176" x14ac:dyDescent="0.2">
      <c r="A353">
        <v>3244</v>
      </c>
      <c r="B353" s="3" t="s">
        <v>3244</v>
      </c>
      <c r="C353" s="3" t="s">
        <v>7354</v>
      </c>
      <c r="D353" s="6">
        <v>1600</v>
      </c>
      <c r="E353" s="8">
        <v>1647</v>
      </c>
      <c r="F353" t="s">
        <v>8218</v>
      </c>
      <c r="G353" t="s">
        <v>8224</v>
      </c>
      <c r="H353" t="s">
        <v>8246</v>
      </c>
      <c r="I353">
        <v>1480613982</v>
      </c>
      <c r="J353">
        <v>1478018382</v>
      </c>
      <c r="K353" t="b">
        <v>0</v>
      </c>
      <c r="L353">
        <v>69</v>
      </c>
      <c r="M353" t="b">
        <v>1</v>
      </c>
      <c r="N353" t="s">
        <v>8269</v>
      </c>
      <c r="O353" s="17">
        <v>103</v>
      </c>
      <c r="P353">
        <v>23.87</v>
      </c>
      <c r="Q353" s="12" t="s">
        <v>8315</v>
      </c>
      <c r="R353" t="s">
        <v>8316</v>
      </c>
      <c r="S353" s="15">
        <v>42675.694236111114</v>
      </c>
      <c r="T353" s="15">
        <v>42705.735902777778</v>
      </c>
    </row>
    <row r="354" spans="1:20" ht="224" x14ac:dyDescent="0.2">
      <c r="A354">
        <v>3594</v>
      </c>
      <c r="B354" s="3" t="s">
        <v>3593</v>
      </c>
      <c r="C354" s="3" t="s">
        <v>7704</v>
      </c>
      <c r="D354" s="6">
        <v>1600</v>
      </c>
      <c r="E354" s="8">
        <v>2015</v>
      </c>
      <c r="F354" t="s">
        <v>8218</v>
      </c>
      <c r="G354" t="s">
        <v>8223</v>
      </c>
      <c r="H354" t="s">
        <v>8245</v>
      </c>
      <c r="I354">
        <v>1472952982</v>
      </c>
      <c r="J354">
        <v>1470792982</v>
      </c>
      <c r="K354" t="b">
        <v>0</v>
      </c>
      <c r="L354">
        <v>36</v>
      </c>
      <c r="M354" t="b">
        <v>1</v>
      </c>
      <c r="N354" t="s">
        <v>8269</v>
      </c>
      <c r="O354" s="17">
        <v>126</v>
      </c>
      <c r="P354">
        <v>55.97</v>
      </c>
      <c r="Q354" s="12" t="s">
        <v>8315</v>
      </c>
      <c r="R354" t="s">
        <v>8316</v>
      </c>
      <c r="S354" s="15">
        <v>42592.066921296297</v>
      </c>
      <c r="T354" s="15">
        <v>42617.066921296297</v>
      </c>
    </row>
    <row r="355" spans="1:20" ht="208" x14ac:dyDescent="0.2">
      <c r="A355">
        <v>3990</v>
      </c>
      <c r="B355" s="3" t="s">
        <v>3986</v>
      </c>
      <c r="C355" s="3" t="s">
        <v>8096</v>
      </c>
      <c r="D355" s="6">
        <v>1650</v>
      </c>
      <c r="E355" s="8">
        <v>69</v>
      </c>
      <c r="F355" t="s">
        <v>8220</v>
      </c>
      <c r="G355" t="s">
        <v>8224</v>
      </c>
      <c r="H355" t="s">
        <v>8246</v>
      </c>
      <c r="I355">
        <v>1456934893</v>
      </c>
      <c r="J355">
        <v>1454342893</v>
      </c>
      <c r="K355" t="b">
        <v>0</v>
      </c>
      <c r="L355">
        <v>3</v>
      </c>
      <c r="M355" t="b">
        <v>0</v>
      </c>
      <c r="N355" t="s">
        <v>8269</v>
      </c>
      <c r="O355" s="17">
        <v>4</v>
      </c>
      <c r="P355">
        <v>23</v>
      </c>
      <c r="Q355" s="12" t="s">
        <v>8315</v>
      </c>
      <c r="R355" t="s">
        <v>8316</v>
      </c>
      <c r="S355" s="15">
        <v>42401.672372685185</v>
      </c>
      <c r="T355" s="15">
        <v>42431.672372685185</v>
      </c>
    </row>
    <row r="356" spans="1:20" ht="192" x14ac:dyDescent="0.2">
      <c r="A356">
        <v>3485</v>
      </c>
      <c r="B356" s="3" t="s">
        <v>3484</v>
      </c>
      <c r="C356" s="3" t="s">
        <v>7595</v>
      </c>
      <c r="D356" s="6">
        <v>1650</v>
      </c>
      <c r="E356" s="8">
        <v>1660</v>
      </c>
      <c r="F356" t="s">
        <v>8218</v>
      </c>
      <c r="G356" t="s">
        <v>8223</v>
      </c>
      <c r="H356" t="s">
        <v>8245</v>
      </c>
      <c r="I356">
        <v>1454431080</v>
      </c>
      <c r="J356">
        <v>1451839080</v>
      </c>
      <c r="K356" t="b">
        <v>0</v>
      </c>
      <c r="L356">
        <v>30</v>
      </c>
      <c r="M356" t="b">
        <v>1</v>
      </c>
      <c r="N356" t="s">
        <v>8269</v>
      </c>
      <c r="O356" s="17">
        <v>101</v>
      </c>
      <c r="P356">
        <v>55.33</v>
      </c>
      <c r="Q356" s="12" t="s">
        <v>8315</v>
      </c>
      <c r="R356" t="s">
        <v>8316</v>
      </c>
      <c r="S356" s="15">
        <v>42372.693055555559</v>
      </c>
      <c r="T356" s="15">
        <v>42402.693055555559</v>
      </c>
    </row>
    <row r="357" spans="1:20" ht="208" x14ac:dyDescent="0.2">
      <c r="A357">
        <v>3528</v>
      </c>
      <c r="B357" s="3" t="s">
        <v>3527</v>
      </c>
      <c r="C357" s="3" t="s">
        <v>7638</v>
      </c>
      <c r="D357" s="6">
        <v>1650</v>
      </c>
      <c r="E357" s="8">
        <v>1669</v>
      </c>
      <c r="F357" t="s">
        <v>8218</v>
      </c>
      <c r="G357" t="s">
        <v>8224</v>
      </c>
      <c r="H357" t="s">
        <v>8246</v>
      </c>
      <c r="I357">
        <v>1484740918</v>
      </c>
      <c r="J357">
        <v>1483012918</v>
      </c>
      <c r="K357" t="b">
        <v>0</v>
      </c>
      <c r="L357">
        <v>37</v>
      </c>
      <c r="M357" t="b">
        <v>1</v>
      </c>
      <c r="N357" t="s">
        <v>8269</v>
      </c>
      <c r="O357" s="17">
        <v>101</v>
      </c>
      <c r="P357">
        <v>45.11</v>
      </c>
      <c r="Q357" s="12" t="s">
        <v>8315</v>
      </c>
      <c r="R357" t="s">
        <v>8316</v>
      </c>
      <c r="S357" s="15">
        <v>42733.50136574074</v>
      </c>
      <c r="T357" s="15">
        <v>42753.50136574074</v>
      </c>
    </row>
    <row r="358" spans="1:20" ht="208" x14ac:dyDescent="0.2">
      <c r="A358">
        <v>3498</v>
      </c>
      <c r="B358" s="3" t="s">
        <v>3497</v>
      </c>
      <c r="C358" s="3" t="s">
        <v>7608</v>
      </c>
      <c r="D358" s="6">
        <v>1650</v>
      </c>
      <c r="E358" s="8">
        <v>1690</v>
      </c>
      <c r="F358" t="s">
        <v>8218</v>
      </c>
      <c r="G358" t="s">
        <v>8228</v>
      </c>
      <c r="H358" t="s">
        <v>8250</v>
      </c>
      <c r="I358">
        <v>1464471840</v>
      </c>
      <c r="J358">
        <v>1459309704</v>
      </c>
      <c r="K358" t="b">
        <v>0</v>
      </c>
      <c r="L358">
        <v>42</v>
      </c>
      <c r="M358" t="b">
        <v>1</v>
      </c>
      <c r="N358" t="s">
        <v>8269</v>
      </c>
      <c r="O358" s="17">
        <v>102</v>
      </c>
      <c r="P358">
        <v>40.24</v>
      </c>
      <c r="Q358" s="12" t="s">
        <v>8315</v>
      </c>
      <c r="R358" t="s">
        <v>8316</v>
      </c>
      <c r="S358" s="15">
        <v>42459.15861111111</v>
      </c>
      <c r="T358" s="15">
        <v>42518.905555555553</v>
      </c>
    </row>
    <row r="359" spans="1:20" ht="224" x14ac:dyDescent="0.2">
      <c r="A359">
        <v>3967</v>
      </c>
      <c r="B359" s="3" t="s">
        <v>3964</v>
      </c>
      <c r="C359" s="3" t="s">
        <v>8074</v>
      </c>
      <c r="D359" s="6">
        <v>1700</v>
      </c>
      <c r="E359" s="8">
        <v>410</v>
      </c>
      <c r="F359" t="s">
        <v>8220</v>
      </c>
      <c r="G359" t="s">
        <v>8223</v>
      </c>
      <c r="H359" t="s">
        <v>8245</v>
      </c>
      <c r="I359">
        <v>1488783507</v>
      </c>
      <c r="J359">
        <v>1486191507</v>
      </c>
      <c r="K359" t="b">
        <v>0</v>
      </c>
      <c r="L359">
        <v>10</v>
      </c>
      <c r="M359" t="b">
        <v>0</v>
      </c>
      <c r="N359" t="s">
        <v>8269</v>
      </c>
      <c r="O359" s="17">
        <v>24</v>
      </c>
      <c r="P359">
        <v>41</v>
      </c>
      <c r="Q359" s="12" t="s">
        <v>8315</v>
      </c>
      <c r="R359" t="s">
        <v>8316</v>
      </c>
      <c r="S359" s="15">
        <v>42770.290590277778</v>
      </c>
      <c r="T359" s="15">
        <v>42800.290590277778</v>
      </c>
    </row>
    <row r="360" spans="1:20" ht="192" x14ac:dyDescent="0.2">
      <c r="A360">
        <v>3417</v>
      </c>
      <c r="B360" s="3" t="s">
        <v>3416</v>
      </c>
      <c r="C360" s="3" t="s">
        <v>7527</v>
      </c>
      <c r="D360" s="6">
        <v>1700</v>
      </c>
      <c r="E360" s="8">
        <v>1700.01</v>
      </c>
      <c r="F360" t="s">
        <v>8218</v>
      </c>
      <c r="G360" t="s">
        <v>8223</v>
      </c>
      <c r="H360" t="s">
        <v>8245</v>
      </c>
      <c r="I360">
        <v>1414284180</v>
      </c>
      <c r="J360">
        <v>1410558948</v>
      </c>
      <c r="K360" t="b">
        <v>0</v>
      </c>
      <c r="L360">
        <v>45</v>
      </c>
      <c r="M360" t="b">
        <v>1</v>
      </c>
      <c r="N360" t="s">
        <v>8269</v>
      </c>
      <c r="O360" s="17">
        <v>100</v>
      </c>
      <c r="P360">
        <v>37.78</v>
      </c>
      <c r="Q360" s="12" t="s">
        <v>8315</v>
      </c>
      <c r="R360" t="s">
        <v>8316</v>
      </c>
      <c r="S360" s="15">
        <v>41894.91375</v>
      </c>
      <c r="T360" s="15">
        <v>41938.029861111114</v>
      </c>
    </row>
    <row r="361" spans="1:20" ht="224" x14ac:dyDescent="0.2">
      <c r="A361">
        <v>1292</v>
      </c>
      <c r="B361" s="3" t="s">
        <v>1293</v>
      </c>
      <c r="C361" s="3" t="s">
        <v>5402</v>
      </c>
      <c r="D361" s="6">
        <v>1700</v>
      </c>
      <c r="E361" s="8">
        <v>1870</v>
      </c>
      <c r="F361" t="s">
        <v>8218</v>
      </c>
      <c r="G361" t="s">
        <v>8224</v>
      </c>
      <c r="H361" t="s">
        <v>8246</v>
      </c>
      <c r="I361">
        <v>1444172340</v>
      </c>
      <c r="J361">
        <v>1441822828</v>
      </c>
      <c r="K361" t="b">
        <v>0</v>
      </c>
      <c r="L361">
        <v>52</v>
      </c>
      <c r="M361" t="b">
        <v>1</v>
      </c>
      <c r="N361" t="s">
        <v>8269</v>
      </c>
      <c r="O361" s="17">
        <v>110</v>
      </c>
      <c r="P361">
        <v>35.96</v>
      </c>
      <c r="Q361" s="12" t="s">
        <v>8315</v>
      </c>
      <c r="R361" t="s">
        <v>8316</v>
      </c>
      <c r="S361" s="15">
        <v>42256.764212962968</v>
      </c>
      <c r="T361" s="15">
        <v>42283.957638888889</v>
      </c>
    </row>
    <row r="362" spans="1:20" ht="208" x14ac:dyDescent="0.2">
      <c r="A362">
        <v>3955</v>
      </c>
      <c r="B362" s="3" t="s">
        <v>3952</v>
      </c>
      <c r="C362" s="3" t="s">
        <v>8062</v>
      </c>
      <c r="D362" s="6">
        <v>1750</v>
      </c>
      <c r="E362" s="8">
        <v>425</v>
      </c>
      <c r="F362" t="s">
        <v>8220</v>
      </c>
      <c r="G362" t="s">
        <v>8223</v>
      </c>
      <c r="H362" t="s">
        <v>8245</v>
      </c>
      <c r="I362">
        <v>1448745741</v>
      </c>
      <c r="J362">
        <v>1446150141</v>
      </c>
      <c r="K362" t="b">
        <v>0</v>
      </c>
      <c r="L362">
        <v>8</v>
      </c>
      <c r="M362" t="b">
        <v>0</v>
      </c>
      <c r="N362" t="s">
        <v>8269</v>
      </c>
      <c r="O362" s="17">
        <v>24</v>
      </c>
      <c r="P362">
        <v>53.13</v>
      </c>
      <c r="Q362" s="12" t="s">
        <v>8315</v>
      </c>
      <c r="R362" t="s">
        <v>8316</v>
      </c>
      <c r="S362" s="15">
        <v>42306.848854166667</v>
      </c>
      <c r="T362" s="15">
        <v>42336.890520833331</v>
      </c>
    </row>
    <row r="363" spans="1:20" ht="192" x14ac:dyDescent="0.2">
      <c r="A363">
        <v>3383</v>
      </c>
      <c r="B363" s="3" t="s">
        <v>3382</v>
      </c>
      <c r="C363" s="3" t="s">
        <v>7493</v>
      </c>
      <c r="D363" s="6">
        <v>1750</v>
      </c>
      <c r="E363" s="8">
        <v>1955</v>
      </c>
      <c r="F363" t="s">
        <v>8218</v>
      </c>
      <c r="G363" t="s">
        <v>8223</v>
      </c>
      <c r="H363" t="s">
        <v>8245</v>
      </c>
      <c r="I363">
        <v>1466707620</v>
      </c>
      <c r="J363">
        <v>1464979620</v>
      </c>
      <c r="K363" t="b">
        <v>0</v>
      </c>
      <c r="L363">
        <v>30</v>
      </c>
      <c r="M363" t="b">
        <v>1</v>
      </c>
      <c r="N363" t="s">
        <v>8269</v>
      </c>
      <c r="O363" s="17">
        <v>112</v>
      </c>
      <c r="P363">
        <v>65.17</v>
      </c>
      <c r="Q363" s="12" t="s">
        <v>8315</v>
      </c>
      <c r="R363" t="s">
        <v>8316</v>
      </c>
      <c r="S363" s="15">
        <v>42524.782638888893</v>
      </c>
      <c r="T363" s="15">
        <v>42544.782638888893</v>
      </c>
    </row>
    <row r="364" spans="1:20" ht="192" x14ac:dyDescent="0.2">
      <c r="A364">
        <v>3355</v>
      </c>
      <c r="B364" s="3" t="s">
        <v>3354</v>
      </c>
      <c r="C364" s="3" t="s">
        <v>7465</v>
      </c>
      <c r="D364" s="6">
        <v>1750</v>
      </c>
      <c r="E364" s="8">
        <v>2210</v>
      </c>
      <c r="F364" t="s">
        <v>8218</v>
      </c>
      <c r="G364" t="s">
        <v>8224</v>
      </c>
      <c r="H364" t="s">
        <v>8246</v>
      </c>
      <c r="I364">
        <v>1462879020</v>
      </c>
      <c r="J364">
        <v>1461941527</v>
      </c>
      <c r="K364" t="b">
        <v>0</v>
      </c>
      <c r="L364">
        <v>15</v>
      </c>
      <c r="M364" t="b">
        <v>1</v>
      </c>
      <c r="N364" t="s">
        <v>8269</v>
      </c>
      <c r="O364" s="17">
        <v>126</v>
      </c>
      <c r="P364">
        <v>147.33000000000001</v>
      </c>
      <c r="Q364" s="12" t="s">
        <v>8315</v>
      </c>
      <c r="R364" t="s">
        <v>8316</v>
      </c>
      <c r="S364" s="15">
        <v>42489.619525462964</v>
      </c>
      <c r="T364" s="15">
        <v>42500.470138888893</v>
      </c>
    </row>
    <row r="365" spans="1:20" ht="208" x14ac:dyDescent="0.2">
      <c r="A365">
        <v>2911</v>
      </c>
      <c r="B365" s="3" t="s">
        <v>2911</v>
      </c>
      <c r="C365" s="3" t="s">
        <v>7021</v>
      </c>
      <c r="D365" s="6">
        <v>1800</v>
      </c>
      <c r="E365" s="8">
        <v>657</v>
      </c>
      <c r="F365" t="s">
        <v>8220</v>
      </c>
      <c r="G365" t="s">
        <v>8223</v>
      </c>
      <c r="H365" t="s">
        <v>8245</v>
      </c>
      <c r="I365">
        <v>1435429626</v>
      </c>
      <c r="J365">
        <v>1431973626</v>
      </c>
      <c r="K365" t="b">
        <v>0</v>
      </c>
      <c r="L365">
        <v>14</v>
      </c>
      <c r="M365" t="b">
        <v>0</v>
      </c>
      <c r="N365" t="s">
        <v>8269</v>
      </c>
      <c r="O365" s="17">
        <v>37</v>
      </c>
      <c r="P365">
        <v>46.93</v>
      </c>
      <c r="Q365" s="12" t="s">
        <v>8315</v>
      </c>
      <c r="R365" t="s">
        <v>8316</v>
      </c>
      <c r="S365" s="15">
        <v>42142.768819444449</v>
      </c>
      <c r="T365" s="15">
        <v>42182.768819444449</v>
      </c>
    </row>
    <row r="366" spans="1:20" ht="208" x14ac:dyDescent="0.2">
      <c r="A366">
        <v>3275</v>
      </c>
      <c r="B366" s="3" t="s">
        <v>3275</v>
      </c>
      <c r="C366" s="3" t="s">
        <v>7385</v>
      </c>
      <c r="D366" s="6">
        <v>1800</v>
      </c>
      <c r="E366" s="8">
        <v>1805</v>
      </c>
      <c r="F366" t="s">
        <v>8218</v>
      </c>
      <c r="G366" t="s">
        <v>8223</v>
      </c>
      <c r="H366" t="s">
        <v>8245</v>
      </c>
      <c r="I366">
        <v>1423456200</v>
      </c>
      <c r="J366">
        <v>1421183271</v>
      </c>
      <c r="K366" t="b">
        <v>1</v>
      </c>
      <c r="L366">
        <v>12</v>
      </c>
      <c r="M366" t="b">
        <v>1</v>
      </c>
      <c r="N366" t="s">
        <v>8269</v>
      </c>
      <c r="O366" s="17">
        <v>100</v>
      </c>
      <c r="P366">
        <v>150.41999999999999</v>
      </c>
      <c r="Q366" s="12" t="s">
        <v>8315</v>
      </c>
      <c r="R366" t="s">
        <v>8316</v>
      </c>
      <c r="S366" s="15">
        <v>42017.88045138889</v>
      </c>
      <c r="T366" s="15">
        <v>42044.1875</v>
      </c>
    </row>
    <row r="367" spans="1:20" ht="224" x14ac:dyDescent="0.2">
      <c r="A367">
        <v>3270</v>
      </c>
      <c r="B367" s="3" t="s">
        <v>3270</v>
      </c>
      <c r="C367" s="3" t="s">
        <v>7380</v>
      </c>
      <c r="D367" s="6">
        <v>1800</v>
      </c>
      <c r="E367" s="8">
        <v>1830</v>
      </c>
      <c r="F367" t="s">
        <v>8218</v>
      </c>
      <c r="G367" t="s">
        <v>8224</v>
      </c>
      <c r="H367" t="s">
        <v>8246</v>
      </c>
      <c r="I367">
        <v>1436705265</v>
      </c>
      <c r="J367">
        <v>1434113265</v>
      </c>
      <c r="K367" t="b">
        <v>1</v>
      </c>
      <c r="L367">
        <v>30</v>
      </c>
      <c r="M367" t="b">
        <v>1</v>
      </c>
      <c r="N367" t="s">
        <v>8269</v>
      </c>
      <c r="O367" s="17">
        <v>102</v>
      </c>
      <c r="P367">
        <v>61</v>
      </c>
      <c r="Q367" s="12" t="s">
        <v>8315</v>
      </c>
      <c r="R367" t="s">
        <v>8316</v>
      </c>
      <c r="S367" s="15">
        <v>42167.533159722225</v>
      </c>
      <c r="T367" s="15">
        <v>42197.533159722225</v>
      </c>
    </row>
    <row r="368" spans="1:20" ht="208" x14ac:dyDescent="0.2">
      <c r="A368">
        <v>3477</v>
      </c>
      <c r="B368" s="3" t="s">
        <v>3476</v>
      </c>
      <c r="C368" s="3" t="s">
        <v>7587</v>
      </c>
      <c r="D368" s="6">
        <v>1800</v>
      </c>
      <c r="E368" s="8">
        <v>2076</v>
      </c>
      <c r="F368" t="s">
        <v>8218</v>
      </c>
      <c r="G368" t="s">
        <v>8223</v>
      </c>
      <c r="H368" t="s">
        <v>8245</v>
      </c>
      <c r="I368">
        <v>1431831600</v>
      </c>
      <c r="J368">
        <v>1430761243</v>
      </c>
      <c r="K368" t="b">
        <v>0</v>
      </c>
      <c r="L368">
        <v>39</v>
      </c>
      <c r="M368" t="b">
        <v>1</v>
      </c>
      <c r="N368" t="s">
        <v>8269</v>
      </c>
      <c r="O368" s="17">
        <v>115</v>
      </c>
      <c r="P368">
        <v>53.23</v>
      </c>
      <c r="Q368" s="12" t="s">
        <v>8315</v>
      </c>
      <c r="R368" t="s">
        <v>8316</v>
      </c>
      <c r="S368" s="15">
        <v>42128.736608796295</v>
      </c>
      <c r="T368" s="15">
        <v>42141.125</v>
      </c>
    </row>
    <row r="369" spans="1:20" ht="192" x14ac:dyDescent="0.2">
      <c r="A369">
        <v>3303</v>
      </c>
      <c r="B369" s="3" t="s">
        <v>3303</v>
      </c>
      <c r="C369" s="3" t="s">
        <v>7413</v>
      </c>
      <c r="D369" s="6">
        <v>1800</v>
      </c>
      <c r="E369" s="8">
        <v>2086</v>
      </c>
      <c r="F369" t="s">
        <v>8218</v>
      </c>
      <c r="G369" t="s">
        <v>8223</v>
      </c>
      <c r="H369" t="s">
        <v>8245</v>
      </c>
      <c r="I369">
        <v>1427553484</v>
      </c>
      <c r="J369">
        <v>1424533084</v>
      </c>
      <c r="K369" t="b">
        <v>0</v>
      </c>
      <c r="L369">
        <v>35</v>
      </c>
      <c r="M369" t="b">
        <v>1</v>
      </c>
      <c r="N369" t="s">
        <v>8269</v>
      </c>
      <c r="O369" s="17">
        <v>116</v>
      </c>
      <c r="P369">
        <v>59.6</v>
      </c>
      <c r="Q369" s="12" t="s">
        <v>8315</v>
      </c>
      <c r="R369" t="s">
        <v>8316</v>
      </c>
      <c r="S369" s="15">
        <v>42056.65143518518</v>
      </c>
      <c r="T369" s="15">
        <v>42091.609768518523</v>
      </c>
    </row>
    <row r="370" spans="1:20" ht="96" x14ac:dyDescent="0.2">
      <c r="A370">
        <v>3148</v>
      </c>
      <c r="B370" s="3" t="s">
        <v>3148</v>
      </c>
      <c r="C370" s="3" t="s">
        <v>7258</v>
      </c>
      <c r="D370" s="6">
        <v>1800</v>
      </c>
      <c r="E370" s="8">
        <v>2361</v>
      </c>
      <c r="F370" t="s">
        <v>8218</v>
      </c>
      <c r="G370" t="s">
        <v>8223</v>
      </c>
      <c r="H370" t="s">
        <v>8245</v>
      </c>
      <c r="I370">
        <v>1412136000</v>
      </c>
      <c r="J370">
        <v>1410278284</v>
      </c>
      <c r="K370" t="b">
        <v>1</v>
      </c>
      <c r="L370">
        <v>57</v>
      </c>
      <c r="M370" t="b">
        <v>1</v>
      </c>
      <c r="N370" t="s">
        <v>8269</v>
      </c>
      <c r="O370" s="17">
        <v>131</v>
      </c>
      <c r="P370">
        <v>41.42</v>
      </c>
      <c r="Q370" s="12" t="s">
        <v>8315</v>
      </c>
      <c r="R370" t="s">
        <v>8316</v>
      </c>
      <c r="S370" s="15">
        <v>41891.665324074071</v>
      </c>
      <c r="T370" s="15">
        <v>41913.166666666664</v>
      </c>
    </row>
    <row r="371" spans="1:20" ht="192" x14ac:dyDescent="0.2">
      <c r="A371">
        <v>3328</v>
      </c>
      <c r="B371" s="3" t="s">
        <v>3328</v>
      </c>
      <c r="C371" s="3" t="s">
        <v>7438</v>
      </c>
      <c r="D371" s="6">
        <v>1800</v>
      </c>
      <c r="E371" s="8">
        <v>2635</v>
      </c>
      <c r="F371" t="s">
        <v>8218</v>
      </c>
      <c r="G371" t="s">
        <v>8223</v>
      </c>
      <c r="H371" t="s">
        <v>8245</v>
      </c>
      <c r="I371">
        <v>1404522000</v>
      </c>
      <c r="J371">
        <v>1404308883</v>
      </c>
      <c r="K371" t="b">
        <v>0</v>
      </c>
      <c r="L371">
        <v>9</v>
      </c>
      <c r="M371" t="b">
        <v>1</v>
      </c>
      <c r="N371" t="s">
        <v>8269</v>
      </c>
      <c r="O371" s="17">
        <v>146</v>
      </c>
      <c r="P371">
        <v>292.77999999999997</v>
      </c>
      <c r="Q371" s="12" t="s">
        <v>8315</v>
      </c>
      <c r="R371" t="s">
        <v>8316</v>
      </c>
      <c r="S371" s="15">
        <v>41822.57503472222</v>
      </c>
      <c r="T371" s="15">
        <v>41825.041666666664</v>
      </c>
    </row>
    <row r="372" spans="1:20" ht="160" x14ac:dyDescent="0.2">
      <c r="A372">
        <v>2916</v>
      </c>
      <c r="B372" s="3" t="s">
        <v>2916</v>
      </c>
      <c r="C372" s="3" t="s">
        <v>7026</v>
      </c>
      <c r="D372" s="6">
        <v>1850</v>
      </c>
      <c r="E372" s="8">
        <v>145</v>
      </c>
      <c r="F372" t="s">
        <v>8220</v>
      </c>
      <c r="G372" t="s">
        <v>8224</v>
      </c>
      <c r="H372" t="s">
        <v>8246</v>
      </c>
      <c r="I372">
        <v>1400498789</v>
      </c>
      <c r="J372">
        <v>1398511589</v>
      </c>
      <c r="K372" t="b">
        <v>0</v>
      </c>
      <c r="L372">
        <v>7</v>
      </c>
      <c r="M372" t="b">
        <v>0</v>
      </c>
      <c r="N372" t="s">
        <v>8269</v>
      </c>
      <c r="O372" s="17">
        <v>8</v>
      </c>
      <c r="P372">
        <v>20.71</v>
      </c>
      <c r="Q372" s="12" t="s">
        <v>8315</v>
      </c>
      <c r="R372" t="s">
        <v>8316</v>
      </c>
      <c r="S372" s="15">
        <v>41755.476724537039</v>
      </c>
      <c r="T372" s="15">
        <v>41778.476724537039</v>
      </c>
    </row>
    <row r="373" spans="1:20" ht="208" x14ac:dyDescent="0.2">
      <c r="A373">
        <v>3176</v>
      </c>
      <c r="B373" s="3" t="s">
        <v>3176</v>
      </c>
      <c r="C373" s="3" t="s">
        <v>7286</v>
      </c>
      <c r="D373" s="6">
        <v>1900</v>
      </c>
      <c r="E373" s="8">
        <v>2182</v>
      </c>
      <c r="F373" t="s">
        <v>8218</v>
      </c>
      <c r="G373" t="s">
        <v>8223</v>
      </c>
      <c r="H373" t="s">
        <v>8245</v>
      </c>
      <c r="I373">
        <v>1376838000</v>
      </c>
      <c r="J373">
        <v>1374531631</v>
      </c>
      <c r="K373" t="b">
        <v>1</v>
      </c>
      <c r="L373">
        <v>55</v>
      </c>
      <c r="M373" t="b">
        <v>1</v>
      </c>
      <c r="N373" t="s">
        <v>8269</v>
      </c>
      <c r="O373" s="17">
        <v>115</v>
      </c>
      <c r="P373">
        <v>39.67</v>
      </c>
      <c r="Q373" s="12" t="s">
        <v>8315</v>
      </c>
      <c r="R373" t="s">
        <v>8316</v>
      </c>
      <c r="S373" s="15">
        <v>41477.930914351848</v>
      </c>
      <c r="T373" s="15">
        <v>41504.625</v>
      </c>
    </row>
    <row r="374" spans="1:20" ht="176" x14ac:dyDescent="0.2">
      <c r="A374">
        <v>4009</v>
      </c>
      <c r="B374" s="3" t="s">
        <v>4005</v>
      </c>
      <c r="C374" s="3" t="s">
        <v>8114</v>
      </c>
      <c r="D374" s="6">
        <v>1930</v>
      </c>
      <c r="E374" s="8">
        <v>75</v>
      </c>
      <c r="F374" t="s">
        <v>8220</v>
      </c>
      <c r="G374" t="s">
        <v>8224</v>
      </c>
      <c r="H374" t="s">
        <v>8246</v>
      </c>
      <c r="I374">
        <v>1410281360</v>
      </c>
      <c r="J374">
        <v>1406825360</v>
      </c>
      <c r="K374" t="b">
        <v>0</v>
      </c>
      <c r="L374">
        <v>3</v>
      </c>
      <c r="M374" t="b">
        <v>0</v>
      </c>
      <c r="N374" t="s">
        <v>8269</v>
      </c>
      <c r="O374" s="17">
        <v>4</v>
      </c>
      <c r="P374">
        <v>25</v>
      </c>
      <c r="Q374" s="12" t="s">
        <v>8315</v>
      </c>
      <c r="R374" t="s">
        <v>8316</v>
      </c>
      <c r="S374" s="15">
        <v>41851.700925925928</v>
      </c>
      <c r="T374" s="15">
        <v>41891.700925925928</v>
      </c>
    </row>
    <row r="375" spans="1:20" ht="192" x14ac:dyDescent="0.2">
      <c r="A375">
        <v>3609</v>
      </c>
      <c r="B375" s="3" t="s">
        <v>3608</v>
      </c>
      <c r="C375" s="3" t="s">
        <v>7719</v>
      </c>
      <c r="D375" s="6">
        <v>1960</v>
      </c>
      <c r="E375" s="8">
        <v>3005</v>
      </c>
      <c r="F375" t="s">
        <v>8218</v>
      </c>
      <c r="G375" t="s">
        <v>8224</v>
      </c>
      <c r="H375" t="s">
        <v>8246</v>
      </c>
      <c r="I375">
        <v>1459378085</v>
      </c>
      <c r="J375">
        <v>1456789685</v>
      </c>
      <c r="K375" t="b">
        <v>0</v>
      </c>
      <c r="L375">
        <v>21</v>
      </c>
      <c r="M375" t="b">
        <v>1</v>
      </c>
      <c r="N375" t="s">
        <v>8269</v>
      </c>
      <c r="O375" s="17">
        <v>153</v>
      </c>
      <c r="P375">
        <v>143.1</v>
      </c>
      <c r="Q375" s="12" t="s">
        <v>8315</v>
      </c>
      <c r="R375" t="s">
        <v>8316</v>
      </c>
      <c r="S375" s="15">
        <v>42429.991724537031</v>
      </c>
      <c r="T375" s="15">
        <v>42459.950057870374</v>
      </c>
    </row>
    <row r="376" spans="1:20" ht="192" x14ac:dyDescent="0.2">
      <c r="A376">
        <v>2847</v>
      </c>
      <c r="B376" s="3" t="s">
        <v>2847</v>
      </c>
      <c r="C376" s="3" t="s">
        <v>6957</v>
      </c>
      <c r="D376" s="6">
        <v>2000</v>
      </c>
      <c r="E376" s="8">
        <v>0</v>
      </c>
      <c r="F376" t="s">
        <v>8220</v>
      </c>
      <c r="G376" t="s">
        <v>8223</v>
      </c>
      <c r="H376" t="s">
        <v>8245</v>
      </c>
      <c r="I376">
        <v>1464031265</v>
      </c>
      <c r="J376">
        <v>1458847265</v>
      </c>
      <c r="K376" t="b">
        <v>0</v>
      </c>
      <c r="L376">
        <v>0</v>
      </c>
      <c r="M376" t="b">
        <v>0</v>
      </c>
      <c r="N376" t="s">
        <v>8269</v>
      </c>
      <c r="O376" s="17">
        <v>0</v>
      </c>
      <c r="P376">
        <v>0</v>
      </c>
      <c r="Q376" s="12" t="s">
        <v>8315</v>
      </c>
      <c r="R376" t="s">
        <v>8316</v>
      </c>
      <c r="S376" s="15">
        <v>42453.806307870371</v>
      </c>
      <c r="T376" s="15">
        <v>42513.806307870371</v>
      </c>
    </row>
    <row r="377" spans="1:20" ht="192" x14ac:dyDescent="0.2">
      <c r="A377">
        <v>3916</v>
      </c>
      <c r="B377" s="3" t="s">
        <v>3913</v>
      </c>
      <c r="C377" s="3" t="s">
        <v>8024</v>
      </c>
      <c r="D377" s="6">
        <v>2000</v>
      </c>
      <c r="E377" s="8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 s="17">
        <v>0</v>
      </c>
      <c r="P377">
        <v>0</v>
      </c>
      <c r="Q377" s="12" t="s">
        <v>8315</v>
      </c>
      <c r="R377" t="s">
        <v>8316</v>
      </c>
      <c r="S377" s="15">
        <v>42494.471666666665</v>
      </c>
      <c r="T377" s="15">
        <v>42524.471666666665</v>
      </c>
    </row>
    <row r="378" spans="1:20" ht="224" x14ac:dyDescent="0.2">
      <c r="A378">
        <v>3945</v>
      </c>
      <c r="B378" s="3" t="s">
        <v>3942</v>
      </c>
      <c r="C378" s="3" t="s">
        <v>8053</v>
      </c>
      <c r="D378" s="6">
        <v>2000</v>
      </c>
      <c r="E378" s="8">
        <v>5</v>
      </c>
      <c r="F378" t="s">
        <v>8220</v>
      </c>
      <c r="G378" t="s">
        <v>8223</v>
      </c>
      <c r="H378" t="s">
        <v>8245</v>
      </c>
      <c r="I378">
        <v>1431717268</v>
      </c>
      <c r="J378">
        <v>1429125268</v>
      </c>
      <c r="K378" t="b">
        <v>0</v>
      </c>
      <c r="L378">
        <v>1</v>
      </c>
      <c r="M378" t="b">
        <v>0</v>
      </c>
      <c r="N378" t="s">
        <v>8269</v>
      </c>
      <c r="O378" s="17">
        <v>0</v>
      </c>
      <c r="P378">
        <v>5</v>
      </c>
      <c r="Q378" s="12" t="s">
        <v>8315</v>
      </c>
      <c r="R378" t="s">
        <v>8316</v>
      </c>
      <c r="S378" s="15">
        <v>42109.801712962959</v>
      </c>
      <c r="T378" s="15">
        <v>42139.801712962959</v>
      </c>
    </row>
    <row r="379" spans="1:20" ht="144" x14ac:dyDescent="0.2">
      <c r="A379">
        <v>3994</v>
      </c>
      <c r="B379" s="3" t="s">
        <v>3990</v>
      </c>
      <c r="C379" s="3" t="s">
        <v>8100</v>
      </c>
      <c r="D379" s="6">
        <v>2000</v>
      </c>
      <c r="E379" s="8">
        <v>5</v>
      </c>
      <c r="F379" t="s">
        <v>8220</v>
      </c>
      <c r="G379" t="s">
        <v>8223</v>
      </c>
      <c r="H379" t="s">
        <v>8245</v>
      </c>
      <c r="I379">
        <v>1405761690</v>
      </c>
      <c r="J379">
        <v>1403169690</v>
      </c>
      <c r="K379" t="b">
        <v>0</v>
      </c>
      <c r="L379">
        <v>1</v>
      </c>
      <c r="M379" t="b">
        <v>0</v>
      </c>
      <c r="N379" t="s">
        <v>8269</v>
      </c>
      <c r="O379" s="17">
        <v>0</v>
      </c>
      <c r="P379">
        <v>5</v>
      </c>
      <c r="Q379" s="12" t="s">
        <v>8315</v>
      </c>
      <c r="R379" t="s">
        <v>8316</v>
      </c>
      <c r="S379" s="15">
        <v>41809.389930555553</v>
      </c>
      <c r="T379" s="15">
        <v>41839.389930555553</v>
      </c>
    </row>
    <row r="380" spans="1:20" ht="176" x14ac:dyDescent="0.2">
      <c r="A380">
        <v>4007</v>
      </c>
      <c r="B380" s="3" t="s">
        <v>4003</v>
      </c>
      <c r="C380" s="3" t="s">
        <v>8112</v>
      </c>
      <c r="D380" s="6">
        <v>2000</v>
      </c>
      <c r="E380" s="8">
        <v>5</v>
      </c>
      <c r="F380" t="s">
        <v>8220</v>
      </c>
      <c r="G380" t="s">
        <v>8223</v>
      </c>
      <c r="H380" t="s">
        <v>8245</v>
      </c>
      <c r="I380">
        <v>1409070480</v>
      </c>
      <c r="J380">
        <v>1406572381</v>
      </c>
      <c r="K380" t="b">
        <v>0</v>
      </c>
      <c r="L380">
        <v>1</v>
      </c>
      <c r="M380" t="b">
        <v>0</v>
      </c>
      <c r="N380" t="s">
        <v>8269</v>
      </c>
      <c r="O380" s="17">
        <v>0</v>
      </c>
      <c r="P380">
        <v>5</v>
      </c>
      <c r="Q380" s="12" t="s">
        <v>8315</v>
      </c>
      <c r="R380" t="s">
        <v>8316</v>
      </c>
      <c r="S380" s="15">
        <v>41848.772928240738</v>
      </c>
      <c r="T380" s="15">
        <v>41877.686111111114</v>
      </c>
    </row>
    <row r="381" spans="1:20" ht="224" x14ac:dyDescent="0.2">
      <c r="A381">
        <v>2890</v>
      </c>
      <c r="B381" s="3" t="s">
        <v>2890</v>
      </c>
      <c r="C381" s="3" t="s">
        <v>7000</v>
      </c>
      <c r="D381" s="6">
        <v>2000</v>
      </c>
      <c r="E381" s="8">
        <v>21</v>
      </c>
      <c r="F381" t="s">
        <v>8220</v>
      </c>
      <c r="G381" t="s">
        <v>8223</v>
      </c>
      <c r="H381" t="s">
        <v>8245</v>
      </c>
      <c r="I381">
        <v>1407553200</v>
      </c>
      <c r="J381">
        <v>1405100992</v>
      </c>
      <c r="K381" t="b">
        <v>0</v>
      </c>
      <c r="L381">
        <v>3</v>
      </c>
      <c r="M381" t="b">
        <v>0</v>
      </c>
      <c r="N381" t="s">
        <v>8269</v>
      </c>
      <c r="O381" s="17">
        <v>1</v>
      </c>
      <c r="P381">
        <v>7</v>
      </c>
      <c r="Q381" s="12" t="s">
        <v>8315</v>
      </c>
      <c r="R381" t="s">
        <v>8316</v>
      </c>
      <c r="S381" s="15">
        <v>41831.742962962962</v>
      </c>
      <c r="T381" s="15">
        <v>41860.125</v>
      </c>
    </row>
    <row r="382" spans="1:20" ht="112" x14ac:dyDescent="0.2">
      <c r="A382">
        <v>3866</v>
      </c>
      <c r="B382" s="3" t="s">
        <v>3863</v>
      </c>
      <c r="C382" s="3" t="s">
        <v>7975</v>
      </c>
      <c r="D382" s="6">
        <v>2000</v>
      </c>
      <c r="E382" s="8">
        <v>11</v>
      </c>
      <c r="F382" t="s">
        <v>8220</v>
      </c>
      <c r="G382" t="s">
        <v>8223</v>
      </c>
      <c r="H382" t="s">
        <v>8245</v>
      </c>
      <c r="I382">
        <v>1458703740</v>
      </c>
      <c r="J382">
        <v>1454453021</v>
      </c>
      <c r="K382" t="b">
        <v>0</v>
      </c>
      <c r="L382">
        <v>2</v>
      </c>
      <c r="M382" t="b">
        <v>0</v>
      </c>
      <c r="N382" t="s">
        <v>8269</v>
      </c>
      <c r="O382" s="17">
        <v>1</v>
      </c>
      <c r="P382">
        <v>5.5</v>
      </c>
      <c r="Q382" s="12" t="s">
        <v>8315</v>
      </c>
      <c r="R382" t="s">
        <v>8316</v>
      </c>
      <c r="S382" s="15">
        <v>42402.947002314817</v>
      </c>
      <c r="T382" s="15">
        <v>42452.145138888889</v>
      </c>
    </row>
    <row r="383" spans="1:20" ht="208" x14ac:dyDescent="0.2">
      <c r="A383">
        <v>4013</v>
      </c>
      <c r="B383" s="3" t="s">
        <v>4009</v>
      </c>
      <c r="C383" s="3" t="s">
        <v>8118</v>
      </c>
      <c r="D383" s="6">
        <v>2000</v>
      </c>
      <c r="E383" s="8">
        <v>26</v>
      </c>
      <c r="F383" t="s">
        <v>8220</v>
      </c>
      <c r="G383" t="s">
        <v>8223</v>
      </c>
      <c r="H383" t="s">
        <v>8245</v>
      </c>
      <c r="I383">
        <v>1424070823</v>
      </c>
      <c r="J383">
        <v>1421478823</v>
      </c>
      <c r="K383" t="b">
        <v>0</v>
      </c>
      <c r="L383">
        <v>2</v>
      </c>
      <c r="M383" t="b">
        <v>0</v>
      </c>
      <c r="N383" t="s">
        <v>8269</v>
      </c>
      <c r="O383" s="17">
        <v>1</v>
      </c>
      <c r="P383">
        <v>13</v>
      </c>
      <c r="Q383" s="12" t="s">
        <v>8315</v>
      </c>
      <c r="R383" t="s">
        <v>8316</v>
      </c>
      <c r="S383" s="15">
        <v>42021.301192129627</v>
      </c>
      <c r="T383" s="15">
        <v>42051.301192129627</v>
      </c>
    </row>
    <row r="384" spans="1:20" ht="144" x14ac:dyDescent="0.2">
      <c r="A384">
        <v>2859</v>
      </c>
      <c r="B384" s="3" t="s">
        <v>2859</v>
      </c>
      <c r="C384" s="3" t="s">
        <v>6969</v>
      </c>
      <c r="D384" s="6">
        <v>2000</v>
      </c>
      <c r="E384" s="8">
        <v>35</v>
      </c>
      <c r="F384" t="s">
        <v>8220</v>
      </c>
      <c r="G384" t="s">
        <v>8225</v>
      </c>
      <c r="H384" t="s">
        <v>8247</v>
      </c>
      <c r="I384">
        <v>1444984904</v>
      </c>
      <c r="J384">
        <v>1439800904</v>
      </c>
      <c r="K384" t="b">
        <v>0</v>
      </c>
      <c r="L384">
        <v>1</v>
      </c>
      <c r="M384" t="b">
        <v>0</v>
      </c>
      <c r="N384" t="s">
        <v>8269</v>
      </c>
      <c r="O384" s="17">
        <v>2</v>
      </c>
      <c r="P384">
        <v>35</v>
      </c>
      <c r="Q384" s="12" t="s">
        <v>8315</v>
      </c>
      <c r="R384" t="s">
        <v>8316</v>
      </c>
      <c r="S384" s="15">
        <v>42233.362314814818</v>
      </c>
      <c r="T384" s="15">
        <v>42293.362314814818</v>
      </c>
    </row>
    <row r="385" spans="1:20" ht="208" x14ac:dyDescent="0.2">
      <c r="A385">
        <v>4107</v>
      </c>
      <c r="B385" s="3" t="s">
        <v>4103</v>
      </c>
      <c r="C385" s="3" t="s">
        <v>8210</v>
      </c>
      <c r="D385" s="6">
        <v>2000</v>
      </c>
      <c r="E385" s="8">
        <v>41</v>
      </c>
      <c r="F385" t="s">
        <v>8220</v>
      </c>
      <c r="G385" t="s">
        <v>8223</v>
      </c>
      <c r="H385" t="s">
        <v>8245</v>
      </c>
      <c r="I385">
        <v>1411596001</v>
      </c>
      <c r="J385">
        <v>1409608801</v>
      </c>
      <c r="K385" t="b">
        <v>0</v>
      </c>
      <c r="L385">
        <v>4</v>
      </c>
      <c r="M385" t="b">
        <v>0</v>
      </c>
      <c r="N385" t="s">
        <v>8269</v>
      </c>
      <c r="O385" s="17">
        <v>2</v>
      </c>
      <c r="P385">
        <v>10.25</v>
      </c>
      <c r="Q385" s="12" t="s">
        <v>8315</v>
      </c>
      <c r="R385" t="s">
        <v>8316</v>
      </c>
      <c r="S385" s="15">
        <v>41883.916678240741</v>
      </c>
      <c r="T385" s="15">
        <v>41906.916678240741</v>
      </c>
    </row>
    <row r="386" spans="1:20" ht="48" x14ac:dyDescent="0.2">
      <c r="A386">
        <v>3861</v>
      </c>
      <c r="B386" s="3" t="s">
        <v>3858</v>
      </c>
      <c r="C386" s="3" t="s">
        <v>7970</v>
      </c>
      <c r="D386" s="6">
        <v>2000</v>
      </c>
      <c r="E386" s="8">
        <v>100</v>
      </c>
      <c r="F386" t="s">
        <v>8220</v>
      </c>
      <c r="G386" t="s">
        <v>8223</v>
      </c>
      <c r="H386" t="s">
        <v>8245</v>
      </c>
      <c r="I386">
        <v>1415828820</v>
      </c>
      <c r="J386">
        <v>1412258977</v>
      </c>
      <c r="K386" t="b">
        <v>0</v>
      </c>
      <c r="L386">
        <v>1</v>
      </c>
      <c r="M386" t="b">
        <v>0</v>
      </c>
      <c r="N386" t="s">
        <v>8269</v>
      </c>
      <c r="O386" s="17">
        <v>5</v>
      </c>
      <c r="P386">
        <v>100</v>
      </c>
      <c r="Q386" s="12" t="s">
        <v>8315</v>
      </c>
      <c r="R386" t="s">
        <v>8316</v>
      </c>
      <c r="S386" s="15">
        <v>41914.590011574073</v>
      </c>
      <c r="T386" s="15">
        <v>41955.907638888893</v>
      </c>
    </row>
    <row r="387" spans="1:20" ht="176" x14ac:dyDescent="0.2">
      <c r="A387">
        <v>3964</v>
      </c>
      <c r="B387" s="3" t="s">
        <v>3961</v>
      </c>
      <c r="C387" s="3" t="s">
        <v>8071</v>
      </c>
      <c r="D387" s="6">
        <v>2000</v>
      </c>
      <c r="E387" s="8">
        <v>126</v>
      </c>
      <c r="F387" t="s">
        <v>8220</v>
      </c>
      <c r="G387" t="s">
        <v>8223</v>
      </c>
      <c r="H387" t="s">
        <v>8245</v>
      </c>
      <c r="I387">
        <v>1429460386</v>
      </c>
      <c r="J387">
        <v>1424279986</v>
      </c>
      <c r="K387" t="b">
        <v>0</v>
      </c>
      <c r="L387">
        <v>3</v>
      </c>
      <c r="M387" t="b">
        <v>0</v>
      </c>
      <c r="N387" t="s">
        <v>8269</v>
      </c>
      <c r="O387" s="17">
        <v>6</v>
      </c>
      <c r="P387">
        <v>42</v>
      </c>
      <c r="Q387" s="12" t="s">
        <v>8315</v>
      </c>
      <c r="R387" t="s">
        <v>8316</v>
      </c>
      <c r="S387" s="15">
        <v>42053.722060185188</v>
      </c>
      <c r="T387" s="15">
        <v>42113.680393518516</v>
      </c>
    </row>
    <row r="388" spans="1:20" ht="176" x14ac:dyDescent="0.2">
      <c r="A388">
        <v>4003</v>
      </c>
      <c r="B388" s="3" t="s">
        <v>3999</v>
      </c>
      <c r="C388" s="3" t="s">
        <v>8071</v>
      </c>
      <c r="D388" s="6">
        <v>2000</v>
      </c>
      <c r="E388" s="8">
        <v>201</v>
      </c>
      <c r="F388" t="s">
        <v>8220</v>
      </c>
      <c r="G388" t="s">
        <v>8223</v>
      </c>
      <c r="H388" t="s">
        <v>8245</v>
      </c>
      <c r="I388">
        <v>1424009147</v>
      </c>
      <c r="J388">
        <v>1421417147</v>
      </c>
      <c r="K388" t="b">
        <v>0</v>
      </c>
      <c r="L388">
        <v>2</v>
      </c>
      <c r="M388" t="b">
        <v>0</v>
      </c>
      <c r="N388" t="s">
        <v>8269</v>
      </c>
      <c r="O388" s="17">
        <v>10</v>
      </c>
      <c r="P388">
        <v>100.5</v>
      </c>
      <c r="Q388" s="12" t="s">
        <v>8315</v>
      </c>
      <c r="R388" t="s">
        <v>8316</v>
      </c>
      <c r="S388" s="15">
        <v>42020.587349537032</v>
      </c>
      <c r="T388" s="15">
        <v>42050.587349537032</v>
      </c>
    </row>
    <row r="389" spans="1:20" ht="208" x14ac:dyDescent="0.2">
      <c r="A389">
        <v>3978</v>
      </c>
      <c r="B389" s="3" t="s">
        <v>3975</v>
      </c>
      <c r="C389" s="3" t="s">
        <v>8085</v>
      </c>
      <c r="D389" s="6">
        <v>2000</v>
      </c>
      <c r="E389" s="8">
        <v>214</v>
      </c>
      <c r="F389" t="s">
        <v>8220</v>
      </c>
      <c r="G389" t="s">
        <v>8223</v>
      </c>
      <c r="H389" t="s">
        <v>8245</v>
      </c>
      <c r="I389">
        <v>1422717953</v>
      </c>
      <c r="J389">
        <v>1417533953</v>
      </c>
      <c r="K389" t="b">
        <v>0</v>
      </c>
      <c r="L389">
        <v>8</v>
      </c>
      <c r="M389" t="b">
        <v>0</v>
      </c>
      <c r="N389" t="s">
        <v>8269</v>
      </c>
      <c r="O389" s="17">
        <v>11</v>
      </c>
      <c r="P389">
        <v>26.75</v>
      </c>
      <c r="Q389" s="12" t="s">
        <v>8315</v>
      </c>
      <c r="R389" t="s">
        <v>8316</v>
      </c>
      <c r="S389" s="15">
        <v>41975.642974537041</v>
      </c>
      <c r="T389" s="15">
        <v>42035.642974537041</v>
      </c>
    </row>
    <row r="390" spans="1:20" ht="176" x14ac:dyDescent="0.2">
      <c r="A390">
        <v>4088</v>
      </c>
      <c r="B390" s="3" t="s">
        <v>4084</v>
      </c>
      <c r="C390" s="3" t="s">
        <v>8191</v>
      </c>
      <c r="D390" s="6">
        <v>2000</v>
      </c>
      <c r="E390" s="8">
        <v>216</v>
      </c>
      <c r="F390" t="s">
        <v>8220</v>
      </c>
      <c r="G390" t="s">
        <v>8224</v>
      </c>
      <c r="H390" t="s">
        <v>8246</v>
      </c>
      <c r="I390">
        <v>1421403960</v>
      </c>
      <c r="J390">
        <v>1418827324</v>
      </c>
      <c r="K390" t="b">
        <v>0</v>
      </c>
      <c r="L390">
        <v>3</v>
      </c>
      <c r="M390" t="b">
        <v>0</v>
      </c>
      <c r="N390" t="s">
        <v>8269</v>
      </c>
      <c r="O390" s="17">
        <v>11</v>
      </c>
      <c r="P390">
        <v>72</v>
      </c>
      <c r="Q390" s="12" t="s">
        <v>8315</v>
      </c>
      <c r="R390" t="s">
        <v>8316</v>
      </c>
      <c r="S390" s="15">
        <v>41990.612546296295</v>
      </c>
      <c r="T390" s="15">
        <v>42020.434722222228</v>
      </c>
    </row>
    <row r="391" spans="1:20" ht="192" x14ac:dyDescent="0.2">
      <c r="A391">
        <v>3867</v>
      </c>
      <c r="B391" s="3" t="s">
        <v>3864</v>
      </c>
      <c r="C391" s="3" t="s">
        <v>7976</v>
      </c>
      <c r="D391" s="6">
        <v>2000</v>
      </c>
      <c r="E391" s="8">
        <v>251</v>
      </c>
      <c r="F391" t="s">
        <v>8220</v>
      </c>
      <c r="G391" t="s">
        <v>8223</v>
      </c>
      <c r="H391" t="s">
        <v>8245</v>
      </c>
      <c r="I391">
        <v>1466278339</v>
      </c>
      <c r="J391">
        <v>1463686339</v>
      </c>
      <c r="K391" t="b">
        <v>0</v>
      </c>
      <c r="L391">
        <v>5</v>
      </c>
      <c r="M391" t="b">
        <v>0</v>
      </c>
      <c r="N391" t="s">
        <v>8269</v>
      </c>
      <c r="O391" s="17">
        <v>13</v>
      </c>
      <c r="P391">
        <v>50.2</v>
      </c>
      <c r="Q391" s="12" t="s">
        <v>8315</v>
      </c>
      <c r="R391" t="s">
        <v>8316</v>
      </c>
      <c r="S391" s="15">
        <v>42509.814108796301</v>
      </c>
      <c r="T391" s="15">
        <v>42539.814108796301</v>
      </c>
    </row>
    <row r="392" spans="1:20" ht="224" x14ac:dyDescent="0.2">
      <c r="A392">
        <v>3965</v>
      </c>
      <c r="B392" s="3" t="s">
        <v>3962</v>
      </c>
      <c r="C392" s="3" t="s">
        <v>8072</v>
      </c>
      <c r="D392" s="6">
        <v>2000</v>
      </c>
      <c r="E392" s="8">
        <v>285</v>
      </c>
      <c r="F392" t="s">
        <v>8220</v>
      </c>
      <c r="G392" t="s">
        <v>8223</v>
      </c>
      <c r="H392" t="s">
        <v>8245</v>
      </c>
      <c r="I392">
        <v>1460608780</v>
      </c>
      <c r="J392">
        <v>1455428380</v>
      </c>
      <c r="K392" t="b">
        <v>0</v>
      </c>
      <c r="L392">
        <v>4</v>
      </c>
      <c r="M392" t="b">
        <v>0</v>
      </c>
      <c r="N392" t="s">
        <v>8269</v>
      </c>
      <c r="O392" s="17">
        <v>14</v>
      </c>
      <c r="P392">
        <v>71.25</v>
      </c>
      <c r="Q392" s="12" t="s">
        <v>8315</v>
      </c>
      <c r="R392" t="s">
        <v>8316</v>
      </c>
      <c r="S392" s="15">
        <v>42414.235879629632</v>
      </c>
      <c r="T392" s="15">
        <v>42474.194212962961</v>
      </c>
    </row>
    <row r="393" spans="1:20" ht="224" x14ac:dyDescent="0.2">
      <c r="A393">
        <v>3740</v>
      </c>
      <c r="B393" s="3" t="s">
        <v>3737</v>
      </c>
      <c r="C393" s="3" t="s">
        <v>7850</v>
      </c>
      <c r="D393" s="6">
        <v>2000</v>
      </c>
      <c r="E393" s="8">
        <v>358</v>
      </c>
      <c r="F393" t="s">
        <v>8220</v>
      </c>
      <c r="G393" t="s">
        <v>8223</v>
      </c>
      <c r="H393" t="s">
        <v>8245</v>
      </c>
      <c r="I393">
        <v>1407808438</v>
      </c>
      <c r="J393">
        <v>1405217355</v>
      </c>
      <c r="K393" t="b">
        <v>0</v>
      </c>
      <c r="L393">
        <v>14</v>
      </c>
      <c r="M393" t="b">
        <v>0</v>
      </c>
      <c r="N393" t="s">
        <v>8269</v>
      </c>
      <c r="O393" s="17">
        <v>18</v>
      </c>
      <c r="P393">
        <v>25.57</v>
      </c>
      <c r="Q393" s="12" t="s">
        <v>8315</v>
      </c>
      <c r="R393" t="s">
        <v>8316</v>
      </c>
      <c r="S393" s="15">
        <v>41833.089756944442</v>
      </c>
      <c r="T393" s="15">
        <v>41863.079143518517</v>
      </c>
    </row>
    <row r="394" spans="1:20" ht="208" x14ac:dyDescent="0.2">
      <c r="A394">
        <v>4064</v>
      </c>
      <c r="B394" s="3" t="s">
        <v>4060</v>
      </c>
      <c r="C394" s="3" t="s">
        <v>8168</v>
      </c>
      <c r="D394" s="6">
        <v>2000</v>
      </c>
      <c r="E394" s="8">
        <v>385</v>
      </c>
      <c r="F394" t="s">
        <v>8220</v>
      </c>
      <c r="G394" t="s">
        <v>8225</v>
      </c>
      <c r="H394" t="s">
        <v>8247</v>
      </c>
      <c r="I394">
        <v>1430316426</v>
      </c>
      <c r="J394">
        <v>1427724426</v>
      </c>
      <c r="K394" t="b">
        <v>0</v>
      </c>
      <c r="L394">
        <v>6</v>
      </c>
      <c r="M394" t="b">
        <v>0</v>
      </c>
      <c r="N394" t="s">
        <v>8269</v>
      </c>
      <c r="O394" s="17">
        <v>19</v>
      </c>
      <c r="P394">
        <v>64.17</v>
      </c>
      <c r="Q394" s="12" t="s">
        <v>8315</v>
      </c>
      <c r="R394" t="s">
        <v>8316</v>
      </c>
      <c r="S394" s="15">
        <v>42093.588263888887</v>
      </c>
      <c r="T394" s="15">
        <v>42123.588263888887</v>
      </c>
    </row>
    <row r="395" spans="1:20" ht="240" x14ac:dyDescent="0.2">
      <c r="A395">
        <v>2917</v>
      </c>
      <c r="B395" s="3" t="s">
        <v>2917</v>
      </c>
      <c r="C395" s="3" t="s">
        <v>7027</v>
      </c>
      <c r="D395" s="6">
        <v>2000</v>
      </c>
      <c r="E395" s="8">
        <v>437</v>
      </c>
      <c r="F395" t="s">
        <v>8220</v>
      </c>
      <c r="G395" t="s">
        <v>8223</v>
      </c>
      <c r="H395" t="s">
        <v>8245</v>
      </c>
      <c r="I395">
        <v>1442381847</v>
      </c>
      <c r="J395">
        <v>1440826647</v>
      </c>
      <c r="K395" t="b">
        <v>0</v>
      </c>
      <c r="L395">
        <v>9</v>
      </c>
      <c r="M395" t="b">
        <v>0</v>
      </c>
      <c r="N395" t="s">
        <v>8269</v>
      </c>
      <c r="O395" s="17">
        <v>22</v>
      </c>
      <c r="P395">
        <v>48.56</v>
      </c>
      <c r="Q395" s="12" t="s">
        <v>8315</v>
      </c>
      <c r="R395" t="s">
        <v>8316</v>
      </c>
      <c r="S395" s="15">
        <v>42245.234340277777</v>
      </c>
      <c r="T395" s="15">
        <v>42263.234340277777</v>
      </c>
    </row>
    <row r="396" spans="1:20" ht="208" x14ac:dyDescent="0.2">
      <c r="A396">
        <v>3888</v>
      </c>
      <c r="B396" s="3" t="s">
        <v>3885</v>
      </c>
      <c r="C396" s="3" t="s">
        <v>7996</v>
      </c>
      <c r="D396" s="6">
        <v>2000</v>
      </c>
      <c r="E396" s="8">
        <v>542</v>
      </c>
      <c r="F396" t="s">
        <v>8220</v>
      </c>
      <c r="G396" t="s">
        <v>8224</v>
      </c>
      <c r="H396" t="s">
        <v>8246</v>
      </c>
      <c r="I396">
        <v>1488114358</v>
      </c>
      <c r="J396">
        <v>1485522358</v>
      </c>
      <c r="K396" t="b">
        <v>0</v>
      </c>
      <c r="L396">
        <v>14</v>
      </c>
      <c r="M396" t="b">
        <v>0</v>
      </c>
      <c r="N396" t="s">
        <v>8269</v>
      </c>
      <c r="O396" s="17">
        <v>27</v>
      </c>
      <c r="P396">
        <v>38.71</v>
      </c>
      <c r="Q396" s="12" t="s">
        <v>8315</v>
      </c>
      <c r="R396" t="s">
        <v>8316</v>
      </c>
      <c r="S396" s="15">
        <v>42762.545810185184</v>
      </c>
      <c r="T396" s="15">
        <v>42792.545810185184</v>
      </c>
    </row>
    <row r="397" spans="1:20" ht="176" x14ac:dyDescent="0.2">
      <c r="A397">
        <v>4028</v>
      </c>
      <c r="B397" s="3" t="s">
        <v>4024</v>
      </c>
      <c r="C397" s="3" t="s">
        <v>8133</v>
      </c>
      <c r="D397" s="6">
        <v>2000</v>
      </c>
      <c r="E397" s="8">
        <v>561</v>
      </c>
      <c r="F397" t="s">
        <v>8220</v>
      </c>
      <c r="G397" t="s">
        <v>8223</v>
      </c>
      <c r="H397" t="s">
        <v>8245</v>
      </c>
      <c r="I397">
        <v>1402007500</v>
      </c>
      <c r="J397">
        <v>1399415500</v>
      </c>
      <c r="K397" t="b">
        <v>0</v>
      </c>
      <c r="L397">
        <v>11</v>
      </c>
      <c r="M397" t="b">
        <v>0</v>
      </c>
      <c r="N397" t="s">
        <v>8269</v>
      </c>
      <c r="O397" s="17">
        <v>28</v>
      </c>
      <c r="P397">
        <v>51</v>
      </c>
      <c r="Q397" s="12" t="s">
        <v>8315</v>
      </c>
      <c r="R397" t="s">
        <v>8316</v>
      </c>
      <c r="S397" s="15">
        <v>41765.938657407409</v>
      </c>
      <c r="T397" s="15">
        <v>41795.938657407409</v>
      </c>
    </row>
    <row r="398" spans="1:20" ht="208" x14ac:dyDescent="0.2">
      <c r="A398">
        <v>4075</v>
      </c>
      <c r="B398" s="3" t="s">
        <v>4071</v>
      </c>
      <c r="C398" s="3" t="s">
        <v>8178</v>
      </c>
      <c r="D398" s="6">
        <v>2000</v>
      </c>
      <c r="E398" s="8">
        <v>576</v>
      </c>
      <c r="F398" t="s">
        <v>8220</v>
      </c>
      <c r="G398" t="s">
        <v>8224</v>
      </c>
      <c r="H398" t="s">
        <v>8246</v>
      </c>
      <c r="I398">
        <v>1404149280</v>
      </c>
      <c r="J398">
        <v>1400547969</v>
      </c>
      <c r="K398" t="b">
        <v>0</v>
      </c>
      <c r="L398">
        <v>13</v>
      </c>
      <c r="M398" t="b">
        <v>0</v>
      </c>
      <c r="N398" t="s">
        <v>8269</v>
      </c>
      <c r="O398" s="17">
        <v>29</v>
      </c>
      <c r="P398">
        <v>44.31</v>
      </c>
      <c r="Q398" s="12" t="s">
        <v>8315</v>
      </c>
      <c r="R398" t="s">
        <v>8316</v>
      </c>
      <c r="S398" s="15">
        <v>41779.045937499999</v>
      </c>
      <c r="T398" s="15">
        <v>41820.727777777778</v>
      </c>
    </row>
    <row r="399" spans="1:20" ht="208" x14ac:dyDescent="0.2">
      <c r="A399">
        <v>3958</v>
      </c>
      <c r="B399" s="3" t="s">
        <v>3955</v>
      </c>
      <c r="C399" s="3" t="s">
        <v>8065</v>
      </c>
      <c r="D399" s="6">
        <v>2000</v>
      </c>
      <c r="E399" s="8">
        <v>641</v>
      </c>
      <c r="F399" t="s">
        <v>8220</v>
      </c>
      <c r="G399" t="s">
        <v>8223</v>
      </c>
      <c r="H399" t="s">
        <v>8245</v>
      </c>
      <c r="I399">
        <v>1406988000</v>
      </c>
      <c r="J399">
        <v>1403822912</v>
      </c>
      <c r="K399" t="b">
        <v>0</v>
      </c>
      <c r="L399">
        <v>16</v>
      </c>
      <c r="M399" t="b">
        <v>0</v>
      </c>
      <c r="N399" t="s">
        <v>8269</v>
      </c>
      <c r="O399" s="17">
        <v>32</v>
      </c>
      <c r="P399">
        <v>40.06</v>
      </c>
      <c r="Q399" s="12" t="s">
        <v>8315</v>
      </c>
      <c r="R399" t="s">
        <v>8316</v>
      </c>
      <c r="S399" s="15">
        <v>41816.950370370374</v>
      </c>
      <c r="T399" s="15">
        <v>41853.583333333336</v>
      </c>
    </row>
    <row r="400" spans="1:20" ht="208" x14ac:dyDescent="0.2">
      <c r="A400">
        <v>3985</v>
      </c>
      <c r="B400" s="3" t="s">
        <v>3981</v>
      </c>
      <c r="C400" s="3" t="s">
        <v>8091</v>
      </c>
      <c r="D400" s="6">
        <v>2000</v>
      </c>
      <c r="E400" s="8">
        <v>641</v>
      </c>
      <c r="F400" t="s">
        <v>8220</v>
      </c>
      <c r="G400" t="s">
        <v>8223</v>
      </c>
      <c r="H400" t="s">
        <v>8245</v>
      </c>
      <c r="I400">
        <v>1456002300</v>
      </c>
      <c r="J400">
        <v>1454173120</v>
      </c>
      <c r="K400" t="b">
        <v>0</v>
      </c>
      <c r="L400">
        <v>19</v>
      </c>
      <c r="M400" t="b">
        <v>0</v>
      </c>
      <c r="N400" t="s">
        <v>8269</v>
      </c>
      <c r="O400" s="17">
        <v>32</v>
      </c>
      <c r="P400">
        <v>33.74</v>
      </c>
      <c r="Q400" s="12" t="s">
        <v>8315</v>
      </c>
      <c r="R400" t="s">
        <v>8316</v>
      </c>
      <c r="S400" s="15">
        <v>42399.707407407404</v>
      </c>
      <c r="T400" s="15">
        <v>42420.878472222219</v>
      </c>
    </row>
    <row r="401" spans="1:20" ht="192" x14ac:dyDescent="0.2">
      <c r="A401">
        <v>4094</v>
      </c>
      <c r="B401" s="3" t="s">
        <v>4090</v>
      </c>
      <c r="C401" s="3" t="s">
        <v>8197</v>
      </c>
      <c r="D401" s="6">
        <v>2000</v>
      </c>
      <c r="E401" s="8">
        <v>730</v>
      </c>
      <c r="F401" t="s">
        <v>8220</v>
      </c>
      <c r="G401" t="s">
        <v>8223</v>
      </c>
      <c r="H401" t="s">
        <v>8245</v>
      </c>
      <c r="I401">
        <v>1413953940</v>
      </c>
      <c r="J401">
        <v>1410141900</v>
      </c>
      <c r="K401" t="b">
        <v>0</v>
      </c>
      <c r="L401">
        <v>8</v>
      </c>
      <c r="M401" t="b">
        <v>0</v>
      </c>
      <c r="N401" t="s">
        <v>8269</v>
      </c>
      <c r="O401" s="17">
        <v>37</v>
      </c>
      <c r="P401">
        <v>91.25</v>
      </c>
      <c r="Q401" s="12" t="s">
        <v>8315</v>
      </c>
      <c r="R401" t="s">
        <v>8316</v>
      </c>
      <c r="S401" s="15">
        <v>41890.086805555555</v>
      </c>
      <c r="T401" s="15">
        <v>41934.207638888889</v>
      </c>
    </row>
    <row r="402" spans="1:20" ht="208" x14ac:dyDescent="0.2">
      <c r="A402">
        <v>533</v>
      </c>
      <c r="B402" s="3" t="s">
        <v>534</v>
      </c>
      <c r="C402" s="3" t="s">
        <v>4643</v>
      </c>
      <c r="D402" s="6">
        <v>2000</v>
      </c>
      <c r="E402" s="8">
        <v>2004</v>
      </c>
      <c r="F402" t="s">
        <v>8218</v>
      </c>
      <c r="G402" t="s">
        <v>8224</v>
      </c>
      <c r="H402" t="s">
        <v>8246</v>
      </c>
      <c r="I402">
        <v>1463394365</v>
      </c>
      <c r="J402">
        <v>1461320765</v>
      </c>
      <c r="K402" t="b">
        <v>0</v>
      </c>
      <c r="L402">
        <v>17</v>
      </c>
      <c r="M402" t="b">
        <v>1</v>
      </c>
      <c r="N402" t="s">
        <v>8269</v>
      </c>
      <c r="O402" s="17">
        <v>100</v>
      </c>
      <c r="P402">
        <v>117.88</v>
      </c>
      <c r="Q402" s="12" t="s">
        <v>8315</v>
      </c>
      <c r="R402" t="s">
        <v>8316</v>
      </c>
      <c r="S402" s="15">
        <v>42482.43478009259</v>
      </c>
      <c r="T402" s="15">
        <v>42506.43478009259</v>
      </c>
    </row>
    <row r="403" spans="1:20" ht="208" x14ac:dyDescent="0.2">
      <c r="A403">
        <v>3216</v>
      </c>
      <c r="B403" s="3" t="s">
        <v>3216</v>
      </c>
      <c r="C403" s="3" t="s">
        <v>7326</v>
      </c>
      <c r="D403" s="6">
        <v>2000</v>
      </c>
      <c r="E403" s="8">
        <v>2001</v>
      </c>
      <c r="F403" t="s">
        <v>8218</v>
      </c>
      <c r="G403" t="s">
        <v>8224</v>
      </c>
      <c r="H403" t="s">
        <v>8246</v>
      </c>
      <c r="I403">
        <v>1436625000</v>
      </c>
      <c r="J403">
        <v>1433934371</v>
      </c>
      <c r="K403" t="b">
        <v>1</v>
      </c>
      <c r="L403">
        <v>35</v>
      </c>
      <c r="M403" t="b">
        <v>1</v>
      </c>
      <c r="N403" t="s">
        <v>8269</v>
      </c>
      <c r="O403" s="17">
        <v>100</v>
      </c>
      <c r="P403">
        <v>57.17</v>
      </c>
      <c r="Q403" s="12" t="s">
        <v>8315</v>
      </c>
      <c r="R403" t="s">
        <v>8316</v>
      </c>
      <c r="S403" s="15">
        <v>42165.462627314817</v>
      </c>
      <c r="T403" s="15">
        <v>42196.604166666672</v>
      </c>
    </row>
    <row r="404" spans="1:20" ht="208" x14ac:dyDescent="0.2">
      <c r="A404">
        <v>3373</v>
      </c>
      <c r="B404" s="3" t="s">
        <v>3372</v>
      </c>
      <c r="C404" s="3" t="s">
        <v>7483</v>
      </c>
      <c r="D404" s="6">
        <v>2000</v>
      </c>
      <c r="E404" s="8">
        <v>2005</v>
      </c>
      <c r="F404" t="s">
        <v>8218</v>
      </c>
      <c r="G404" t="s">
        <v>8224</v>
      </c>
      <c r="H404" t="s">
        <v>8246</v>
      </c>
      <c r="I404">
        <v>1437235200</v>
      </c>
      <c r="J404">
        <v>1435177840</v>
      </c>
      <c r="K404" t="b">
        <v>0</v>
      </c>
      <c r="L404">
        <v>30</v>
      </c>
      <c r="M404" t="b">
        <v>1</v>
      </c>
      <c r="N404" t="s">
        <v>8269</v>
      </c>
      <c r="O404" s="17">
        <v>100</v>
      </c>
      <c r="P404">
        <v>66.83</v>
      </c>
      <c r="Q404" s="12" t="s">
        <v>8315</v>
      </c>
      <c r="R404" t="s">
        <v>8316</v>
      </c>
      <c r="S404" s="15">
        <v>42179.854629629626</v>
      </c>
      <c r="T404" s="15">
        <v>42203.666666666672</v>
      </c>
    </row>
    <row r="405" spans="1:20" ht="192" x14ac:dyDescent="0.2">
      <c r="A405">
        <v>3385</v>
      </c>
      <c r="B405" s="3" t="s">
        <v>3384</v>
      </c>
      <c r="C405" s="3" t="s">
        <v>7495</v>
      </c>
      <c r="D405" s="6">
        <v>2000</v>
      </c>
      <c r="E405" s="8">
        <v>2000</v>
      </c>
      <c r="F405" t="s">
        <v>8218</v>
      </c>
      <c r="G405" t="s">
        <v>8223</v>
      </c>
      <c r="H405" t="s">
        <v>8245</v>
      </c>
      <c r="I405">
        <v>1418244552</v>
      </c>
      <c r="J405">
        <v>1415652552</v>
      </c>
      <c r="K405" t="b">
        <v>0</v>
      </c>
      <c r="L405">
        <v>15</v>
      </c>
      <c r="M405" t="b">
        <v>1</v>
      </c>
      <c r="N405" t="s">
        <v>8269</v>
      </c>
      <c r="O405" s="17">
        <v>100</v>
      </c>
      <c r="P405">
        <v>133.33000000000001</v>
      </c>
      <c r="Q405" s="12" t="s">
        <v>8315</v>
      </c>
      <c r="R405" t="s">
        <v>8316</v>
      </c>
      <c r="S405" s="15">
        <v>41953.8675</v>
      </c>
      <c r="T405" s="15">
        <v>41983.8675</v>
      </c>
    </row>
    <row r="406" spans="1:20" ht="192" x14ac:dyDescent="0.2">
      <c r="A406">
        <v>3403</v>
      </c>
      <c r="B406" s="3" t="s">
        <v>3402</v>
      </c>
      <c r="C406" s="3" t="s">
        <v>7513</v>
      </c>
      <c r="D406" s="6">
        <v>2000</v>
      </c>
      <c r="E406" s="8">
        <v>2000</v>
      </c>
      <c r="F406" t="s">
        <v>8218</v>
      </c>
      <c r="G406" t="s">
        <v>8224</v>
      </c>
      <c r="H406" t="s">
        <v>8246</v>
      </c>
      <c r="I406">
        <v>1435230324</v>
      </c>
      <c r="J406">
        <v>1432638324</v>
      </c>
      <c r="K406" t="b">
        <v>0</v>
      </c>
      <c r="L406">
        <v>17</v>
      </c>
      <c r="M406" t="b">
        <v>1</v>
      </c>
      <c r="N406" t="s">
        <v>8269</v>
      </c>
      <c r="O406" s="17">
        <v>100</v>
      </c>
      <c r="P406">
        <v>117.65</v>
      </c>
      <c r="Q406" s="12" t="s">
        <v>8315</v>
      </c>
      <c r="R406" t="s">
        <v>8316</v>
      </c>
      <c r="S406" s="15">
        <v>42150.462083333332</v>
      </c>
      <c r="T406" s="15">
        <v>42180.462083333332</v>
      </c>
    </row>
    <row r="407" spans="1:20" ht="192" x14ac:dyDescent="0.2">
      <c r="A407">
        <v>3431</v>
      </c>
      <c r="B407" s="3" t="s">
        <v>3430</v>
      </c>
      <c r="C407" s="3" t="s">
        <v>7541</v>
      </c>
      <c r="D407" s="6">
        <v>2000</v>
      </c>
      <c r="E407" s="8">
        <v>2000</v>
      </c>
      <c r="F407" t="s">
        <v>8218</v>
      </c>
      <c r="G407" t="s">
        <v>8223</v>
      </c>
      <c r="H407" t="s">
        <v>8245</v>
      </c>
      <c r="I407">
        <v>1408383153</v>
      </c>
      <c r="J407">
        <v>1405791153</v>
      </c>
      <c r="K407" t="b">
        <v>0</v>
      </c>
      <c r="L407">
        <v>21</v>
      </c>
      <c r="M407" t="b">
        <v>1</v>
      </c>
      <c r="N407" t="s">
        <v>8269</v>
      </c>
      <c r="O407" s="17">
        <v>100</v>
      </c>
      <c r="P407">
        <v>95.24</v>
      </c>
      <c r="Q407" s="12" t="s">
        <v>8315</v>
      </c>
      <c r="R407" t="s">
        <v>8316</v>
      </c>
      <c r="S407" s="15">
        <v>41839.730937500004</v>
      </c>
      <c r="T407" s="15">
        <v>41869.730937500004</v>
      </c>
    </row>
    <row r="408" spans="1:20" ht="176" x14ac:dyDescent="0.2">
      <c r="A408">
        <v>3445</v>
      </c>
      <c r="B408" s="3" t="s">
        <v>3444</v>
      </c>
      <c r="C408" s="3" t="s">
        <v>7555</v>
      </c>
      <c r="D408" s="6">
        <v>2000</v>
      </c>
      <c r="E408" s="8">
        <v>2000</v>
      </c>
      <c r="F408" t="s">
        <v>8218</v>
      </c>
      <c r="G408" t="s">
        <v>8224</v>
      </c>
      <c r="H408" t="s">
        <v>8246</v>
      </c>
      <c r="I408">
        <v>1445604236</v>
      </c>
      <c r="J408">
        <v>1443185036</v>
      </c>
      <c r="K408" t="b">
        <v>0</v>
      </c>
      <c r="L408">
        <v>31</v>
      </c>
      <c r="M408" t="b">
        <v>1</v>
      </c>
      <c r="N408" t="s">
        <v>8269</v>
      </c>
      <c r="O408" s="17">
        <v>100</v>
      </c>
      <c r="P408">
        <v>64.52</v>
      </c>
      <c r="Q408" s="12" t="s">
        <v>8315</v>
      </c>
      <c r="R408" t="s">
        <v>8316</v>
      </c>
      <c r="S408" s="15">
        <v>42272.530509259261</v>
      </c>
      <c r="T408" s="15">
        <v>42300.530509259261</v>
      </c>
    </row>
    <row r="409" spans="1:20" ht="240" x14ac:dyDescent="0.2">
      <c r="A409">
        <v>3627</v>
      </c>
      <c r="B409" s="3" t="s">
        <v>3625</v>
      </c>
      <c r="C409" s="3" t="s">
        <v>7737</v>
      </c>
      <c r="D409" s="6">
        <v>2000</v>
      </c>
      <c r="E409" s="8">
        <v>2000</v>
      </c>
      <c r="F409" t="s">
        <v>8218</v>
      </c>
      <c r="G409" t="s">
        <v>8223</v>
      </c>
      <c r="H409" t="s">
        <v>8245</v>
      </c>
      <c r="I409">
        <v>1463803140</v>
      </c>
      <c r="J409">
        <v>1459446487</v>
      </c>
      <c r="K409" t="b">
        <v>0</v>
      </c>
      <c r="L409">
        <v>29</v>
      </c>
      <c r="M409" t="b">
        <v>1</v>
      </c>
      <c r="N409" t="s">
        <v>8269</v>
      </c>
      <c r="O409" s="17">
        <v>100</v>
      </c>
      <c r="P409">
        <v>68.97</v>
      </c>
      <c r="Q409" s="12" t="s">
        <v>8315</v>
      </c>
      <c r="R409" t="s">
        <v>8316</v>
      </c>
      <c r="S409" s="15">
        <v>42460.741747685184</v>
      </c>
      <c r="T409" s="15">
        <v>42511.165972222225</v>
      </c>
    </row>
    <row r="410" spans="1:20" ht="224" x14ac:dyDescent="0.2">
      <c r="A410">
        <v>1284</v>
      </c>
      <c r="B410" s="3" t="s">
        <v>1285</v>
      </c>
      <c r="C410" s="3" t="s">
        <v>5394</v>
      </c>
      <c r="D410" s="6">
        <v>2000</v>
      </c>
      <c r="E410" s="8">
        <v>2020</v>
      </c>
      <c r="F410" t="s">
        <v>8218</v>
      </c>
      <c r="G410" t="s">
        <v>8223</v>
      </c>
      <c r="H410" t="s">
        <v>8245</v>
      </c>
      <c r="I410">
        <v>1483203540</v>
      </c>
      <c r="J410">
        <v>1481175482</v>
      </c>
      <c r="K410" t="b">
        <v>0</v>
      </c>
      <c r="L410">
        <v>31</v>
      </c>
      <c r="M410" t="b">
        <v>1</v>
      </c>
      <c r="N410" t="s">
        <v>8269</v>
      </c>
      <c r="O410" s="17">
        <v>101</v>
      </c>
      <c r="P410">
        <v>65.16</v>
      </c>
      <c r="Q410" s="12" t="s">
        <v>8315</v>
      </c>
      <c r="R410" t="s">
        <v>8316</v>
      </c>
      <c r="S410" s="15">
        <v>42712.23474537037</v>
      </c>
      <c r="T410" s="15">
        <v>42735.707638888889</v>
      </c>
    </row>
    <row r="411" spans="1:20" ht="224" x14ac:dyDescent="0.2">
      <c r="A411">
        <v>3357</v>
      </c>
      <c r="B411" s="3" t="s">
        <v>3356</v>
      </c>
      <c r="C411" s="3" t="s">
        <v>7467</v>
      </c>
      <c r="D411" s="6">
        <v>2000</v>
      </c>
      <c r="E411" s="8">
        <v>2020</v>
      </c>
      <c r="F411" t="s">
        <v>8218</v>
      </c>
      <c r="G411" t="s">
        <v>8224</v>
      </c>
      <c r="H411" t="s">
        <v>8246</v>
      </c>
      <c r="I411">
        <v>1406887310</v>
      </c>
      <c r="J411">
        <v>1404295310</v>
      </c>
      <c r="K411" t="b">
        <v>0</v>
      </c>
      <c r="L411">
        <v>21</v>
      </c>
      <c r="M411" t="b">
        <v>1</v>
      </c>
      <c r="N411" t="s">
        <v>8269</v>
      </c>
      <c r="O411" s="17">
        <v>101</v>
      </c>
      <c r="P411">
        <v>96.19</v>
      </c>
      <c r="Q411" s="12" t="s">
        <v>8315</v>
      </c>
      <c r="R411" t="s">
        <v>8316</v>
      </c>
      <c r="S411" s="15">
        <v>41822.417939814812</v>
      </c>
      <c r="T411" s="15">
        <v>41852.417939814812</v>
      </c>
    </row>
    <row r="412" spans="1:20" ht="176" x14ac:dyDescent="0.2">
      <c r="A412">
        <v>3474</v>
      </c>
      <c r="B412" s="3" t="s">
        <v>3473</v>
      </c>
      <c r="C412" s="3" t="s">
        <v>7584</v>
      </c>
      <c r="D412" s="6">
        <v>2000</v>
      </c>
      <c r="E412" s="8">
        <v>2020</v>
      </c>
      <c r="F412" t="s">
        <v>8218</v>
      </c>
      <c r="G412" t="s">
        <v>8224</v>
      </c>
      <c r="H412" t="s">
        <v>8246</v>
      </c>
      <c r="I412">
        <v>1469016131</v>
      </c>
      <c r="J412">
        <v>1466424131</v>
      </c>
      <c r="K412" t="b">
        <v>0</v>
      </c>
      <c r="L412">
        <v>39</v>
      </c>
      <c r="M412" t="b">
        <v>1</v>
      </c>
      <c r="N412" t="s">
        <v>8269</v>
      </c>
      <c r="O412" s="17">
        <v>101</v>
      </c>
      <c r="P412">
        <v>51.79</v>
      </c>
      <c r="Q412" s="12" t="s">
        <v>8315</v>
      </c>
      <c r="R412" t="s">
        <v>8316</v>
      </c>
      <c r="S412" s="15">
        <v>42541.501516203702</v>
      </c>
      <c r="T412" s="15">
        <v>42571.501516203702</v>
      </c>
    </row>
    <row r="413" spans="1:20" ht="160" x14ac:dyDescent="0.2">
      <c r="A413">
        <v>3519</v>
      </c>
      <c r="B413" s="3" t="s">
        <v>3518</v>
      </c>
      <c r="C413" s="3" t="s">
        <v>7629</v>
      </c>
      <c r="D413" s="6">
        <v>2000</v>
      </c>
      <c r="E413" s="8">
        <v>2027</v>
      </c>
      <c r="F413" t="s">
        <v>8218</v>
      </c>
      <c r="G413" t="s">
        <v>8224</v>
      </c>
      <c r="H413" t="s">
        <v>8246</v>
      </c>
      <c r="I413">
        <v>1425478950</v>
      </c>
      <c r="J413">
        <v>1422886950</v>
      </c>
      <c r="K413" t="b">
        <v>0</v>
      </c>
      <c r="L413">
        <v>28</v>
      </c>
      <c r="M413" t="b">
        <v>1</v>
      </c>
      <c r="N413" t="s">
        <v>8269</v>
      </c>
      <c r="O413" s="17">
        <v>101</v>
      </c>
      <c r="P413">
        <v>72.39</v>
      </c>
      <c r="Q413" s="12" t="s">
        <v>8315</v>
      </c>
      <c r="R413" t="s">
        <v>8316</v>
      </c>
      <c r="S413" s="15">
        <v>42037.598958333328</v>
      </c>
      <c r="T413" s="15">
        <v>42067.598958333328</v>
      </c>
    </row>
    <row r="414" spans="1:20" ht="160" x14ac:dyDescent="0.2">
      <c r="A414">
        <v>3520</v>
      </c>
      <c r="B414" s="3" t="s">
        <v>3519</v>
      </c>
      <c r="C414" s="3" t="s">
        <v>7630</v>
      </c>
      <c r="D414" s="6">
        <v>2000</v>
      </c>
      <c r="E414" s="8">
        <v>2015</v>
      </c>
      <c r="F414" t="s">
        <v>8218</v>
      </c>
      <c r="G414" t="s">
        <v>8224</v>
      </c>
      <c r="H414" t="s">
        <v>8246</v>
      </c>
      <c r="I414">
        <v>1441547220</v>
      </c>
      <c r="J414">
        <v>1439322412</v>
      </c>
      <c r="K414" t="b">
        <v>0</v>
      </c>
      <c r="L414">
        <v>21</v>
      </c>
      <c r="M414" t="b">
        <v>1</v>
      </c>
      <c r="N414" t="s">
        <v>8269</v>
      </c>
      <c r="O414" s="17">
        <v>101</v>
      </c>
      <c r="P414">
        <v>95.95</v>
      </c>
      <c r="Q414" s="12" t="s">
        <v>8315</v>
      </c>
      <c r="R414" t="s">
        <v>8316</v>
      </c>
      <c r="S414" s="15">
        <v>42227.824212962965</v>
      </c>
      <c r="T414" s="15">
        <v>42253.57430555555</v>
      </c>
    </row>
    <row r="415" spans="1:20" ht="208" x14ac:dyDescent="0.2">
      <c r="A415">
        <v>3618</v>
      </c>
      <c r="B415" s="3" t="s">
        <v>3616</v>
      </c>
      <c r="C415" s="3" t="s">
        <v>7728</v>
      </c>
      <c r="D415" s="6">
        <v>2000</v>
      </c>
      <c r="E415" s="8">
        <v>2020</v>
      </c>
      <c r="F415" t="s">
        <v>8218</v>
      </c>
      <c r="G415" t="s">
        <v>8224</v>
      </c>
      <c r="H415" t="s">
        <v>8246</v>
      </c>
      <c r="I415">
        <v>1433343850</v>
      </c>
      <c r="J415">
        <v>1430751850</v>
      </c>
      <c r="K415" t="b">
        <v>0</v>
      </c>
      <c r="L415">
        <v>56</v>
      </c>
      <c r="M415" t="b">
        <v>1</v>
      </c>
      <c r="N415" t="s">
        <v>8269</v>
      </c>
      <c r="O415" s="17">
        <v>101</v>
      </c>
      <c r="P415">
        <v>36.07</v>
      </c>
      <c r="Q415" s="12" t="s">
        <v>8315</v>
      </c>
      <c r="R415" t="s">
        <v>8316</v>
      </c>
      <c r="S415" s="15">
        <v>42128.627893518518</v>
      </c>
      <c r="T415" s="15">
        <v>42158.627893518518</v>
      </c>
    </row>
    <row r="416" spans="1:20" ht="208" x14ac:dyDescent="0.2">
      <c r="A416">
        <v>3653</v>
      </c>
      <c r="B416" s="3" t="s">
        <v>3650</v>
      </c>
      <c r="C416" s="3" t="s">
        <v>7763</v>
      </c>
      <c r="D416" s="6">
        <v>2000</v>
      </c>
      <c r="E416" s="8">
        <v>2010</v>
      </c>
      <c r="F416" t="s">
        <v>8218</v>
      </c>
      <c r="G416" t="s">
        <v>8224</v>
      </c>
      <c r="H416" t="s">
        <v>8246</v>
      </c>
      <c r="I416">
        <v>1438764207</v>
      </c>
      <c r="J416">
        <v>1436172207</v>
      </c>
      <c r="K416" t="b">
        <v>0</v>
      </c>
      <c r="L416">
        <v>33</v>
      </c>
      <c r="M416" t="b">
        <v>1</v>
      </c>
      <c r="N416" t="s">
        <v>8269</v>
      </c>
      <c r="O416" s="17">
        <v>101</v>
      </c>
      <c r="P416">
        <v>60.91</v>
      </c>
      <c r="Q416" s="12" t="s">
        <v>8315</v>
      </c>
      <c r="R416" t="s">
        <v>8316</v>
      </c>
      <c r="S416" s="15">
        <v>42191.363506944443</v>
      </c>
      <c r="T416" s="15">
        <v>42221.363506944443</v>
      </c>
    </row>
    <row r="417" spans="1:20" ht="176" x14ac:dyDescent="0.2">
      <c r="A417">
        <v>3727</v>
      </c>
      <c r="B417" s="3" t="s">
        <v>3724</v>
      </c>
      <c r="C417" s="3" t="s">
        <v>7837</v>
      </c>
      <c r="D417" s="6">
        <v>2000</v>
      </c>
      <c r="E417" s="8">
        <v>2015</v>
      </c>
      <c r="F417" t="s">
        <v>8218</v>
      </c>
      <c r="G417" t="s">
        <v>8223</v>
      </c>
      <c r="H417" t="s">
        <v>8245</v>
      </c>
      <c r="I417">
        <v>1476939300</v>
      </c>
      <c r="J417">
        <v>1474273294</v>
      </c>
      <c r="K417" t="b">
        <v>0</v>
      </c>
      <c r="L417">
        <v>33</v>
      </c>
      <c r="M417" t="b">
        <v>1</v>
      </c>
      <c r="N417" t="s">
        <v>8269</v>
      </c>
      <c r="O417" s="17">
        <v>101</v>
      </c>
      <c r="P417">
        <v>61.06</v>
      </c>
      <c r="Q417" s="12" t="s">
        <v>8315</v>
      </c>
      <c r="R417" t="s">
        <v>8316</v>
      </c>
      <c r="S417" s="15">
        <v>42632.348310185189</v>
      </c>
      <c r="T417" s="15">
        <v>42663.204861111109</v>
      </c>
    </row>
    <row r="418" spans="1:20" ht="208" x14ac:dyDescent="0.2">
      <c r="A418">
        <v>3809</v>
      </c>
      <c r="B418" s="3" t="s">
        <v>3806</v>
      </c>
      <c r="C418" s="3" t="s">
        <v>7919</v>
      </c>
      <c r="D418" s="6">
        <v>2000</v>
      </c>
      <c r="E418" s="8">
        <v>2025</v>
      </c>
      <c r="F418" t="s">
        <v>8218</v>
      </c>
      <c r="G418" t="s">
        <v>8224</v>
      </c>
      <c r="H418" t="s">
        <v>8246</v>
      </c>
      <c r="I418">
        <v>1406761200</v>
      </c>
      <c r="J418">
        <v>1402403907</v>
      </c>
      <c r="K418" t="b">
        <v>0</v>
      </c>
      <c r="L418">
        <v>38</v>
      </c>
      <c r="M418" t="b">
        <v>1</v>
      </c>
      <c r="N418" t="s">
        <v>8269</v>
      </c>
      <c r="O418" s="17">
        <v>101</v>
      </c>
      <c r="P418">
        <v>53.29</v>
      </c>
      <c r="Q418" s="12" t="s">
        <v>8315</v>
      </c>
      <c r="R418" t="s">
        <v>8316</v>
      </c>
      <c r="S418" s="15">
        <v>41800.526701388888</v>
      </c>
      <c r="T418" s="15">
        <v>41850.958333333336</v>
      </c>
    </row>
    <row r="419" spans="1:20" ht="208" x14ac:dyDescent="0.2">
      <c r="A419">
        <v>3839</v>
      </c>
      <c r="B419" s="3" t="s">
        <v>3836</v>
      </c>
      <c r="C419" s="3" t="s">
        <v>7948</v>
      </c>
      <c r="D419" s="6">
        <v>2000</v>
      </c>
      <c r="E419" s="8">
        <v>2025</v>
      </c>
      <c r="F419" t="s">
        <v>8218</v>
      </c>
      <c r="G419" t="s">
        <v>8223</v>
      </c>
      <c r="H419" t="s">
        <v>8245</v>
      </c>
      <c r="I419">
        <v>1438226724</v>
      </c>
      <c r="J419">
        <v>1433042724</v>
      </c>
      <c r="K419" t="b">
        <v>0</v>
      </c>
      <c r="L419">
        <v>32</v>
      </c>
      <c r="M419" t="b">
        <v>1</v>
      </c>
      <c r="N419" t="s">
        <v>8269</v>
      </c>
      <c r="O419" s="17">
        <v>101</v>
      </c>
      <c r="P419">
        <v>63.28</v>
      </c>
      <c r="Q419" s="12" t="s">
        <v>8315</v>
      </c>
      <c r="R419" t="s">
        <v>8316</v>
      </c>
      <c r="S419" s="15">
        <v>42155.142638888887</v>
      </c>
      <c r="T419" s="15">
        <v>42215.142638888887</v>
      </c>
    </row>
    <row r="420" spans="1:20" ht="192" x14ac:dyDescent="0.2">
      <c r="A420">
        <v>1285</v>
      </c>
      <c r="B420" s="3" t="s">
        <v>1286</v>
      </c>
      <c r="C420" s="3" t="s">
        <v>5395</v>
      </c>
      <c r="D420" s="6">
        <v>2000</v>
      </c>
      <c r="E420" s="8">
        <v>2033</v>
      </c>
      <c r="F420" t="s">
        <v>8218</v>
      </c>
      <c r="G420" t="s">
        <v>8224</v>
      </c>
      <c r="H420" t="s">
        <v>8246</v>
      </c>
      <c r="I420">
        <v>1434808775</v>
      </c>
      <c r="J420">
        <v>1433512775</v>
      </c>
      <c r="K420" t="b">
        <v>0</v>
      </c>
      <c r="L420">
        <v>63</v>
      </c>
      <c r="M420" t="b">
        <v>1</v>
      </c>
      <c r="N420" t="s">
        <v>8269</v>
      </c>
      <c r="O420" s="17">
        <v>102</v>
      </c>
      <c r="P420">
        <v>32.270000000000003</v>
      </c>
      <c r="Q420" s="12" t="s">
        <v>8315</v>
      </c>
      <c r="R420" t="s">
        <v>8316</v>
      </c>
      <c r="S420" s="15">
        <v>42160.583043981482</v>
      </c>
      <c r="T420" s="15">
        <v>42175.583043981482</v>
      </c>
    </row>
    <row r="421" spans="1:20" ht="176" x14ac:dyDescent="0.2">
      <c r="A421">
        <v>3225</v>
      </c>
      <c r="B421" s="3" t="s">
        <v>3225</v>
      </c>
      <c r="C421" s="3" t="s">
        <v>7335</v>
      </c>
      <c r="D421" s="6">
        <v>2000</v>
      </c>
      <c r="E421" s="8">
        <v>2047</v>
      </c>
      <c r="F421" t="s">
        <v>8218</v>
      </c>
      <c r="G421" t="s">
        <v>8223</v>
      </c>
      <c r="H421" t="s">
        <v>8245</v>
      </c>
      <c r="I421">
        <v>1464987600</v>
      </c>
      <c r="J421">
        <v>1463145938</v>
      </c>
      <c r="K421" t="b">
        <v>1</v>
      </c>
      <c r="L421">
        <v>39</v>
      </c>
      <c r="M421" t="b">
        <v>1</v>
      </c>
      <c r="N421" t="s">
        <v>8269</v>
      </c>
      <c r="O421" s="17">
        <v>102</v>
      </c>
      <c r="P421">
        <v>52.49</v>
      </c>
      <c r="Q421" s="12" t="s">
        <v>8315</v>
      </c>
      <c r="R421" t="s">
        <v>8316</v>
      </c>
      <c r="S421" s="15">
        <v>42503.559467592597</v>
      </c>
      <c r="T421" s="15">
        <v>42524.875</v>
      </c>
    </row>
    <row r="422" spans="1:20" ht="224" x14ac:dyDescent="0.2">
      <c r="A422">
        <v>3472</v>
      </c>
      <c r="B422" s="3" t="s">
        <v>3471</v>
      </c>
      <c r="C422" s="3" t="s">
        <v>7582</v>
      </c>
      <c r="D422" s="6">
        <v>2000</v>
      </c>
      <c r="E422" s="8">
        <v>2041</v>
      </c>
      <c r="F422" t="s">
        <v>8218</v>
      </c>
      <c r="G422" t="s">
        <v>8223</v>
      </c>
      <c r="H422" t="s">
        <v>8245</v>
      </c>
      <c r="I422">
        <v>1415253540</v>
      </c>
      <c r="J422">
        <v>1413432331</v>
      </c>
      <c r="K422" t="b">
        <v>0</v>
      </c>
      <c r="L422">
        <v>23</v>
      </c>
      <c r="M422" t="b">
        <v>1</v>
      </c>
      <c r="N422" t="s">
        <v>8269</v>
      </c>
      <c r="O422" s="17">
        <v>102</v>
      </c>
      <c r="P422">
        <v>88.74</v>
      </c>
      <c r="Q422" s="12" t="s">
        <v>8315</v>
      </c>
      <c r="R422" t="s">
        <v>8316</v>
      </c>
      <c r="S422" s="15">
        <v>41928.170497685183</v>
      </c>
      <c r="T422" s="15">
        <v>41949.249305555553</v>
      </c>
    </row>
    <row r="423" spans="1:20" ht="192" x14ac:dyDescent="0.2">
      <c r="A423">
        <v>3713</v>
      </c>
      <c r="B423" s="3" t="s">
        <v>3710</v>
      </c>
      <c r="C423" s="3" t="s">
        <v>7823</v>
      </c>
      <c r="D423" s="6">
        <v>2000</v>
      </c>
      <c r="E423" s="8">
        <v>2030</v>
      </c>
      <c r="F423" t="s">
        <v>8218</v>
      </c>
      <c r="G423" t="s">
        <v>8223</v>
      </c>
      <c r="H423" t="s">
        <v>8245</v>
      </c>
      <c r="I423">
        <v>1465062166</v>
      </c>
      <c r="J423">
        <v>1463334166</v>
      </c>
      <c r="K423" t="b">
        <v>0</v>
      </c>
      <c r="L423">
        <v>19</v>
      </c>
      <c r="M423" t="b">
        <v>1</v>
      </c>
      <c r="N423" t="s">
        <v>8269</v>
      </c>
      <c r="O423" s="17">
        <v>102</v>
      </c>
      <c r="P423">
        <v>106.84</v>
      </c>
      <c r="Q423" s="12" t="s">
        <v>8315</v>
      </c>
      <c r="R423" t="s">
        <v>8316</v>
      </c>
      <c r="S423" s="15">
        <v>42505.738032407404</v>
      </c>
      <c r="T423" s="15">
        <v>42525.738032407404</v>
      </c>
    </row>
    <row r="424" spans="1:20" ht="96" x14ac:dyDescent="0.2">
      <c r="A424">
        <v>3837</v>
      </c>
      <c r="B424" s="3" t="s">
        <v>3834</v>
      </c>
      <c r="C424" s="3" t="s">
        <v>7946</v>
      </c>
      <c r="D424" s="6">
        <v>2000</v>
      </c>
      <c r="E424" s="8">
        <v>2042</v>
      </c>
      <c r="F424" t="s">
        <v>8218</v>
      </c>
      <c r="G424" t="s">
        <v>8224</v>
      </c>
      <c r="H424" t="s">
        <v>8246</v>
      </c>
      <c r="I424">
        <v>1435947758</v>
      </c>
      <c r="J424">
        <v>1432837358</v>
      </c>
      <c r="K424" t="b">
        <v>0</v>
      </c>
      <c r="L424">
        <v>17</v>
      </c>
      <c r="M424" t="b">
        <v>1</v>
      </c>
      <c r="N424" t="s">
        <v>8269</v>
      </c>
      <c r="O424" s="17">
        <v>102</v>
      </c>
      <c r="P424">
        <v>120.12</v>
      </c>
      <c r="Q424" s="12" t="s">
        <v>8315</v>
      </c>
      <c r="R424" t="s">
        <v>8316</v>
      </c>
      <c r="S424" s="15">
        <v>42152.765717592592</v>
      </c>
      <c r="T424" s="15">
        <v>42188.765717592592</v>
      </c>
    </row>
    <row r="425" spans="1:20" ht="144" x14ac:dyDescent="0.2">
      <c r="A425">
        <v>535</v>
      </c>
      <c r="B425" s="3" t="s">
        <v>536</v>
      </c>
      <c r="C425" s="3" t="s">
        <v>4645</v>
      </c>
      <c r="D425" s="6">
        <v>2000</v>
      </c>
      <c r="E425" s="8">
        <v>2050</v>
      </c>
      <c r="F425" t="s">
        <v>8218</v>
      </c>
      <c r="G425" t="s">
        <v>8224</v>
      </c>
      <c r="H425" t="s">
        <v>8246</v>
      </c>
      <c r="I425">
        <v>1483707905</v>
      </c>
      <c r="J425">
        <v>1481115905</v>
      </c>
      <c r="K425" t="b">
        <v>0</v>
      </c>
      <c r="L425">
        <v>59</v>
      </c>
      <c r="M425" t="b">
        <v>1</v>
      </c>
      <c r="N425" t="s">
        <v>8269</v>
      </c>
      <c r="O425" s="17">
        <v>103</v>
      </c>
      <c r="P425">
        <v>34.75</v>
      </c>
      <c r="Q425" s="12" t="s">
        <v>8315</v>
      </c>
      <c r="R425" t="s">
        <v>8316</v>
      </c>
      <c r="S425" s="15">
        <v>42711.545196759253</v>
      </c>
      <c r="T425" s="15">
        <v>42741.545196759253</v>
      </c>
    </row>
    <row r="426" spans="1:20" ht="224" x14ac:dyDescent="0.2">
      <c r="A426">
        <v>1301</v>
      </c>
      <c r="B426" s="3" t="s">
        <v>1302</v>
      </c>
      <c r="C426" s="3" t="s">
        <v>5411</v>
      </c>
      <c r="D426" s="6">
        <v>2000</v>
      </c>
      <c r="E426" s="8">
        <v>2055</v>
      </c>
      <c r="F426" t="s">
        <v>8218</v>
      </c>
      <c r="G426" t="s">
        <v>8223</v>
      </c>
      <c r="H426" t="s">
        <v>8245</v>
      </c>
      <c r="I426">
        <v>1437447600</v>
      </c>
      <c r="J426">
        <v>1436551178</v>
      </c>
      <c r="K426" t="b">
        <v>0</v>
      </c>
      <c r="L426">
        <v>29</v>
      </c>
      <c r="M426" t="b">
        <v>1</v>
      </c>
      <c r="N426" t="s">
        <v>8269</v>
      </c>
      <c r="O426" s="17">
        <v>103</v>
      </c>
      <c r="P426">
        <v>70.86</v>
      </c>
      <c r="Q426" s="12" t="s">
        <v>8315</v>
      </c>
      <c r="R426" t="s">
        <v>8316</v>
      </c>
      <c r="S426" s="15">
        <v>42195.749745370369</v>
      </c>
      <c r="T426" s="15">
        <v>42206.125</v>
      </c>
    </row>
    <row r="427" spans="1:20" ht="160" x14ac:dyDescent="0.2">
      <c r="A427">
        <v>2788</v>
      </c>
      <c r="B427" s="3" t="s">
        <v>2788</v>
      </c>
      <c r="C427" s="3" t="s">
        <v>6898</v>
      </c>
      <c r="D427" s="6">
        <v>2000</v>
      </c>
      <c r="E427" s="8">
        <v>2050</v>
      </c>
      <c r="F427" t="s">
        <v>8218</v>
      </c>
      <c r="G427" t="s">
        <v>8223</v>
      </c>
      <c r="H427" t="s">
        <v>8245</v>
      </c>
      <c r="I427">
        <v>1469811043</v>
      </c>
      <c r="J427">
        <v>1467219043</v>
      </c>
      <c r="K427" t="b">
        <v>0</v>
      </c>
      <c r="L427">
        <v>20</v>
      </c>
      <c r="M427" t="b">
        <v>1</v>
      </c>
      <c r="N427" t="s">
        <v>8269</v>
      </c>
      <c r="O427" s="17">
        <v>103</v>
      </c>
      <c r="P427">
        <v>102.5</v>
      </c>
      <c r="Q427" s="12" t="s">
        <v>8315</v>
      </c>
      <c r="R427" t="s">
        <v>8316</v>
      </c>
      <c r="S427" s="15">
        <v>42550.701886574068</v>
      </c>
      <c r="T427" s="15">
        <v>42580.701886574068</v>
      </c>
    </row>
    <row r="428" spans="1:20" ht="208" x14ac:dyDescent="0.2">
      <c r="A428">
        <v>2791</v>
      </c>
      <c r="B428" s="3" t="s">
        <v>2791</v>
      </c>
      <c r="C428" s="3" t="s">
        <v>6901</v>
      </c>
      <c r="D428" s="6">
        <v>2000</v>
      </c>
      <c r="E428" s="8">
        <v>2050</v>
      </c>
      <c r="F428" t="s">
        <v>8218</v>
      </c>
      <c r="G428" t="s">
        <v>8223</v>
      </c>
      <c r="H428" t="s">
        <v>8245</v>
      </c>
      <c r="I428">
        <v>1473393600</v>
      </c>
      <c r="J428">
        <v>1470778559</v>
      </c>
      <c r="K428" t="b">
        <v>0</v>
      </c>
      <c r="L428">
        <v>28</v>
      </c>
      <c r="M428" t="b">
        <v>1</v>
      </c>
      <c r="N428" t="s">
        <v>8269</v>
      </c>
      <c r="O428" s="17">
        <v>103</v>
      </c>
      <c r="P428">
        <v>73.209999999999994</v>
      </c>
      <c r="Q428" s="12" t="s">
        <v>8315</v>
      </c>
      <c r="R428" t="s">
        <v>8316</v>
      </c>
      <c r="S428" s="15">
        <v>42591.899988425925</v>
      </c>
      <c r="T428" s="15">
        <v>42622.166666666672</v>
      </c>
    </row>
    <row r="429" spans="1:20" ht="224" x14ac:dyDescent="0.2">
      <c r="A429">
        <v>3280</v>
      </c>
      <c r="B429" s="3" t="s">
        <v>3280</v>
      </c>
      <c r="C429" s="3" t="s">
        <v>7390</v>
      </c>
      <c r="D429" s="6">
        <v>2000</v>
      </c>
      <c r="E429" s="8">
        <v>2060</v>
      </c>
      <c r="F429" t="s">
        <v>8218</v>
      </c>
      <c r="G429" t="s">
        <v>8223</v>
      </c>
      <c r="H429" t="s">
        <v>8245</v>
      </c>
      <c r="I429">
        <v>1433134800</v>
      </c>
      <c r="J429">
        <v>1430158198</v>
      </c>
      <c r="K429" t="b">
        <v>0</v>
      </c>
      <c r="L429">
        <v>30</v>
      </c>
      <c r="M429" t="b">
        <v>1</v>
      </c>
      <c r="N429" t="s">
        <v>8269</v>
      </c>
      <c r="O429" s="17">
        <v>103</v>
      </c>
      <c r="P429">
        <v>68.67</v>
      </c>
      <c r="Q429" s="12" t="s">
        <v>8315</v>
      </c>
      <c r="R429" t="s">
        <v>8316</v>
      </c>
      <c r="S429" s="15">
        <v>42121.756921296299</v>
      </c>
      <c r="T429" s="15">
        <v>42156.208333333328</v>
      </c>
    </row>
    <row r="430" spans="1:20" ht="176" x14ac:dyDescent="0.2">
      <c r="A430">
        <v>3428</v>
      </c>
      <c r="B430" s="3" t="s">
        <v>3427</v>
      </c>
      <c r="C430" s="3" t="s">
        <v>7538</v>
      </c>
      <c r="D430" s="6">
        <v>2000</v>
      </c>
      <c r="E430" s="8">
        <v>2055</v>
      </c>
      <c r="F430" t="s">
        <v>8218</v>
      </c>
      <c r="G430" t="s">
        <v>8224</v>
      </c>
      <c r="H430" t="s">
        <v>8246</v>
      </c>
      <c r="I430">
        <v>1425142800</v>
      </c>
      <c r="J430">
        <v>1422983847</v>
      </c>
      <c r="K430" t="b">
        <v>0</v>
      </c>
      <c r="L430">
        <v>51</v>
      </c>
      <c r="M430" t="b">
        <v>1</v>
      </c>
      <c r="N430" t="s">
        <v>8269</v>
      </c>
      <c r="O430" s="17">
        <v>103</v>
      </c>
      <c r="P430">
        <v>40.29</v>
      </c>
      <c r="Q430" s="12" t="s">
        <v>8315</v>
      </c>
      <c r="R430" t="s">
        <v>8316</v>
      </c>
      <c r="S430" s="15">
        <v>42038.720451388886</v>
      </c>
      <c r="T430" s="15">
        <v>42063.708333333328</v>
      </c>
    </row>
    <row r="431" spans="1:20" ht="208" x14ac:dyDescent="0.2">
      <c r="A431">
        <v>3465</v>
      </c>
      <c r="B431" s="3" t="s">
        <v>3464</v>
      </c>
      <c r="C431" s="3" t="s">
        <v>7575</v>
      </c>
      <c r="D431" s="6">
        <v>2000</v>
      </c>
      <c r="E431" s="8">
        <v>2060</v>
      </c>
      <c r="F431" t="s">
        <v>8218</v>
      </c>
      <c r="G431" t="s">
        <v>8224</v>
      </c>
      <c r="H431" t="s">
        <v>8246</v>
      </c>
      <c r="I431">
        <v>1439136000</v>
      </c>
      <c r="J431">
        <v>1436972472</v>
      </c>
      <c r="K431" t="b">
        <v>0</v>
      </c>
      <c r="L431">
        <v>36</v>
      </c>
      <c r="M431" t="b">
        <v>1</v>
      </c>
      <c r="N431" t="s">
        <v>8269</v>
      </c>
      <c r="O431" s="17">
        <v>103</v>
      </c>
      <c r="P431">
        <v>57.22</v>
      </c>
      <c r="Q431" s="12" t="s">
        <v>8315</v>
      </c>
      <c r="R431" t="s">
        <v>8316</v>
      </c>
      <c r="S431" s="15">
        <v>42200.625833333332</v>
      </c>
      <c r="T431" s="15">
        <v>42225.666666666672</v>
      </c>
    </row>
    <row r="432" spans="1:20" ht="176" x14ac:dyDescent="0.2">
      <c r="A432">
        <v>3535</v>
      </c>
      <c r="B432" s="3" t="s">
        <v>3534</v>
      </c>
      <c r="C432" s="3" t="s">
        <v>7645</v>
      </c>
      <c r="D432" s="6">
        <v>2000</v>
      </c>
      <c r="E432" s="8">
        <v>2063</v>
      </c>
      <c r="F432" t="s">
        <v>8218</v>
      </c>
      <c r="G432" t="s">
        <v>8224</v>
      </c>
      <c r="H432" t="s">
        <v>8246</v>
      </c>
      <c r="I432">
        <v>1443808800</v>
      </c>
      <c r="J432">
        <v>1441120910</v>
      </c>
      <c r="K432" t="b">
        <v>0</v>
      </c>
      <c r="L432">
        <v>46</v>
      </c>
      <c r="M432" t="b">
        <v>1</v>
      </c>
      <c r="N432" t="s">
        <v>8269</v>
      </c>
      <c r="O432" s="17">
        <v>103</v>
      </c>
      <c r="P432">
        <v>44.85</v>
      </c>
      <c r="Q432" s="12" t="s">
        <v>8315</v>
      </c>
      <c r="R432" t="s">
        <v>8316</v>
      </c>
      <c r="S432" s="15">
        <v>42248.640162037031</v>
      </c>
      <c r="T432" s="15">
        <v>42279.75</v>
      </c>
    </row>
    <row r="433" spans="1:20" ht="160" x14ac:dyDescent="0.2">
      <c r="A433">
        <v>3678</v>
      </c>
      <c r="B433" s="3" t="s">
        <v>3675</v>
      </c>
      <c r="C433" s="3" t="s">
        <v>7788</v>
      </c>
      <c r="D433" s="6">
        <v>2000</v>
      </c>
      <c r="E433" s="8">
        <v>2050</v>
      </c>
      <c r="F433" t="s">
        <v>8218</v>
      </c>
      <c r="G433" t="s">
        <v>8224</v>
      </c>
      <c r="H433" t="s">
        <v>8246</v>
      </c>
      <c r="I433">
        <v>1433076298</v>
      </c>
      <c r="J433">
        <v>1430052298</v>
      </c>
      <c r="K433" t="b">
        <v>0</v>
      </c>
      <c r="L433">
        <v>31</v>
      </c>
      <c r="M433" t="b">
        <v>1</v>
      </c>
      <c r="N433" t="s">
        <v>8269</v>
      </c>
      <c r="O433" s="17">
        <v>103</v>
      </c>
      <c r="P433">
        <v>66.13</v>
      </c>
      <c r="Q433" s="12" t="s">
        <v>8315</v>
      </c>
      <c r="R433" t="s">
        <v>8316</v>
      </c>
      <c r="S433" s="15">
        <v>42120.531226851846</v>
      </c>
      <c r="T433" s="15">
        <v>42155.531226851846</v>
      </c>
    </row>
    <row r="434" spans="1:20" ht="224" x14ac:dyDescent="0.2">
      <c r="A434">
        <v>3379</v>
      </c>
      <c r="B434" s="3" t="s">
        <v>3378</v>
      </c>
      <c r="C434" s="3" t="s">
        <v>7489</v>
      </c>
      <c r="D434" s="6">
        <v>2000</v>
      </c>
      <c r="E434" s="8">
        <v>2073</v>
      </c>
      <c r="F434" t="s">
        <v>8218</v>
      </c>
      <c r="G434" t="s">
        <v>8224</v>
      </c>
      <c r="H434" t="s">
        <v>8246</v>
      </c>
      <c r="I434">
        <v>1440630000</v>
      </c>
      <c r="J434">
        <v>1439122800</v>
      </c>
      <c r="K434" t="b">
        <v>0</v>
      </c>
      <c r="L434">
        <v>38</v>
      </c>
      <c r="M434" t="b">
        <v>1</v>
      </c>
      <c r="N434" t="s">
        <v>8269</v>
      </c>
      <c r="O434" s="17">
        <v>104</v>
      </c>
      <c r="P434">
        <v>54.55</v>
      </c>
      <c r="Q434" s="12" t="s">
        <v>8315</v>
      </c>
      <c r="R434" t="s">
        <v>8316</v>
      </c>
      <c r="S434" s="15">
        <v>42225.513888888891</v>
      </c>
      <c r="T434" s="15">
        <v>42242.958333333328</v>
      </c>
    </row>
    <row r="435" spans="1:20" ht="176" x14ac:dyDescent="0.2">
      <c r="A435">
        <v>3601</v>
      </c>
      <c r="B435" s="3" t="s">
        <v>3600</v>
      </c>
      <c r="C435" s="3" t="s">
        <v>7711</v>
      </c>
      <c r="D435" s="6">
        <v>2000</v>
      </c>
      <c r="E435" s="8">
        <v>2087</v>
      </c>
      <c r="F435" t="s">
        <v>8218</v>
      </c>
      <c r="G435" t="s">
        <v>8224</v>
      </c>
      <c r="H435" t="s">
        <v>8246</v>
      </c>
      <c r="I435">
        <v>1421452682</v>
      </c>
      <c r="J435">
        <v>1418860682</v>
      </c>
      <c r="K435" t="b">
        <v>0</v>
      </c>
      <c r="L435">
        <v>53</v>
      </c>
      <c r="M435" t="b">
        <v>1</v>
      </c>
      <c r="N435" t="s">
        <v>8269</v>
      </c>
      <c r="O435" s="17">
        <v>104</v>
      </c>
      <c r="P435">
        <v>39.380000000000003</v>
      </c>
      <c r="Q435" s="12" t="s">
        <v>8315</v>
      </c>
      <c r="R435" t="s">
        <v>8316</v>
      </c>
      <c r="S435" s="15">
        <v>41990.99863425926</v>
      </c>
      <c r="T435" s="15">
        <v>42020.99863425926</v>
      </c>
    </row>
    <row r="436" spans="1:20" ht="192" x14ac:dyDescent="0.2">
      <c r="A436">
        <v>1298</v>
      </c>
      <c r="B436" s="3" t="s">
        <v>1299</v>
      </c>
      <c r="C436" s="3" t="s">
        <v>5408</v>
      </c>
      <c r="D436" s="6">
        <v>2000</v>
      </c>
      <c r="E436" s="8">
        <v>2093</v>
      </c>
      <c r="F436" t="s">
        <v>8218</v>
      </c>
      <c r="G436" t="s">
        <v>8224</v>
      </c>
      <c r="H436" t="s">
        <v>8246</v>
      </c>
      <c r="I436">
        <v>1461860432</v>
      </c>
      <c r="J436">
        <v>1459268432</v>
      </c>
      <c r="K436" t="b">
        <v>0</v>
      </c>
      <c r="L436">
        <v>33</v>
      </c>
      <c r="M436" t="b">
        <v>1</v>
      </c>
      <c r="N436" t="s">
        <v>8269</v>
      </c>
      <c r="O436" s="17">
        <v>105</v>
      </c>
      <c r="P436">
        <v>63.42</v>
      </c>
      <c r="Q436" s="12" t="s">
        <v>8315</v>
      </c>
      <c r="R436" t="s">
        <v>8316</v>
      </c>
      <c r="S436" s="15">
        <v>42458.680925925932</v>
      </c>
      <c r="T436" s="15">
        <v>42488.680925925932</v>
      </c>
    </row>
    <row r="437" spans="1:20" ht="128" x14ac:dyDescent="0.2">
      <c r="A437">
        <v>2972</v>
      </c>
      <c r="B437" s="3" t="s">
        <v>2972</v>
      </c>
      <c r="C437" s="3" t="s">
        <v>7082</v>
      </c>
      <c r="D437" s="6">
        <v>2000</v>
      </c>
      <c r="E437" s="8">
        <v>2107</v>
      </c>
      <c r="F437" t="s">
        <v>8218</v>
      </c>
      <c r="G437" t="s">
        <v>8223</v>
      </c>
      <c r="H437" t="s">
        <v>8245</v>
      </c>
      <c r="I437">
        <v>1480899600</v>
      </c>
      <c r="J437">
        <v>1479609520</v>
      </c>
      <c r="K437" t="b">
        <v>0</v>
      </c>
      <c r="L437">
        <v>17</v>
      </c>
      <c r="M437" t="b">
        <v>1</v>
      </c>
      <c r="N437" t="s">
        <v>8269</v>
      </c>
      <c r="O437" s="17">
        <v>105</v>
      </c>
      <c r="P437">
        <v>123.94</v>
      </c>
      <c r="Q437" s="12" t="s">
        <v>8315</v>
      </c>
      <c r="R437" t="s">
        <v>8316</v>
      </c>
      <c r="S437" s="15">
        <v>42694.110185185185</v>
      </c>
      <c r="T437" s="15">
        <v>42709.041666666672</v>
      </c>
    </row>
    <row r="438" spans="1:20" ht="208" x14ac:dyDescent="0.2">
      <c r="A438">
        <v>3161</v>
      </c>
      <c r="B438" s="3" t="s">
        <v>3161</v>
      </c>
      <c r="C438" s="3" t="s">
        <v>7271</v>
      </c>
      <c r="D438" s="6">
        <v>2000</v>
      </c>
      <c r="E438" s="8">
        <v>2102</v>
      </c>
      <c r="F438" t="s">
        <v>8218</v>
      </c>
      <c r="G438" t="s">
        <v>8224</v>
      </c>
      <c r="H438" t="s">
        <v>8246</v>
      </c>
      <c r="I438">
        <v>1413377522</v>
      </c>
      <c r="J438">
        <v>1410785522</v>
      </c>
      <c r="K438" t="b">
        <v>1</v>
      </c>
      <c r="L438">
        <v>74</v>
      </c>
      <c r="M438" t="b">
        <v>1</v>
      </c>
      <c r="N438" t="s">
        <v>8269</v>
      </c>
      <c r="O438" s="17">
        <v>105</v>
      </c>
      <c r="P438">
        <v>28.41</v>
      </c>
      <c r="Q438" s="12" t="s">
        <v>8315</v>
      </c>
      <c r="R438" t="s">
        <v>8316</v>
      </c>
      <c r="S438" s="15">
        <v>41897.536134259259</v>
      </c>
      <c r="T438" s="15">
        <v>41927.536134259259</v>
      </c>
    </row>
    <row r="439" spans="1:20" ht="192" x14ac:dyDescent="0.2">
      <c r="A439">
        <v>3386</v>
      </c>
      <c r="B439" s="3" t="s">
        <v>3385</v>
      </c>
      <c r="C439" s="3" t="s">
        <v>7496</v>
      </c>
      <c r="D439" s="6">
        <v>2000</v>
      </c>
      <c r="E439" s="8">
        <v>2100</v>
      </c>
      <c r="F439" t="s">
        <v>8218</v>
      </c>
      <c r="G439" t="s">
        <v>8223</v>
      </c>
      <c r="H439" t="s">
        <v>8245</v>
      </c>
      <c r="I439">
        <v>1417620506</v>
      </c>
      <c r="J439">
        <v>1415028506</v>
      </c>
      <c r="K439" t="b">
        <v>0</v>
      </c>
      <c r="L439">
        <v>41</v>
      </c>
      <c r="M439" t="b">
        <v>1</v>
      </c>
      <c r="N439" t="s">
        <v>8269</v>
      </c>
      <c r="O439" s="17">
        <v>105</v>
      </c>
      <c r="P439">
        <v>51.22</v>
      </c>
      <c r="Q439" s="12" t="s">
        <v>8315</v>
      </c>
      <c r="R439" t="s">
        <v>8316</v>
      </c>
      <c r="S439" s="15">
        <v>41946.644745370373</v>
      </c>
      <c r="T439" s="15">
        <v>41976.644745370373</v>
      </c>
    </row>
    <row r="440" spans="1:20" ht="208" x14ac:dyDescent="0.2">
      <c r="A440">
        <v>3566</v>
      </c>
      <c r="B440" s="3" t="s">
        <v>3565</v>
      </c>
      <c r="C440" s="3" t="s">
        <v>7676</v>
      </c>
      <c r="D440" s="6">
        <v>2000</v>
      </c>
      <c r="E440" s="8">
        <v>2095</v>
      </c>
      <c r="F440" t="s">
        <v>8218</v>
      </c>
      <c r="G440" t="s">
        <v>8224</v>
      </c>
      <c r="H440" t="s">
        <v>8246</v>
      </c>
      <c r="I440">
        <v>1422015083</v>
      </c>
      <c r="J440">
        <v>1419423083</v>
      </c>
      <c r="K440" t="b">
        <v>0</v>
      </c>
      <c r="L440">
        <v>38</v>
      </c>
      <c r="M440" t="b">
        <v>1</v>
      </c>
      <c r="N440" t="s">
        <v>8269</v>
      </c>
      <c r="O440" s="17">
        <v>105</v>
      </c>
      <c r="P440">
        <v>55.13</v>
      </c>
      <c r="Q440" s="12" t="s">
        <v>8315</v>
      </c>
      <c r="R440" t="s">
        <v>8316</v>
      </c>
      <c r="S440" s="15">
        <v>41997.507905092592</v>
      </c>
      <c r="T440" s="15">
        <v>42027.507905092592</v>
      </c>
    </row>
    <row r="441" spans="1:20" ht="208" x14ac:dyDescent="0.2">
      <c r="A441">
        <v>3257</v>
      </c>
      <c r="B441" s="3" t="s">
        <v>3257</v>
      </c>
      <c r="C441" s="3" t="s">
        <v>7367</v>
      </c>
      <c r="D441" s="6">
        <v>2000</v>
      </c>
      <c r="E441" s="8">
        <v>2125.9899999999998</v>
      </c>
      <c r="F441" t="s">
        <v>8218</v>
      </c>
      <c r="G441" t="s">
        <v>8224</v>
      </c>
      <c r="H441" t="s">
        <v>8246</v>
      </c>
      <c r="I441">
        <v>1487769952</v>
      </c>
      <c r="J441">
        <v>1485177952</v>
      </c>
      <c r="K441" t="b">
        <v>0</v>
      </c>
      <c r="L441">
        <v>41</v>
      </c>
      <c r="M441" t="b">
        <v>1</v>
      </c>
      <c r="N441" t="s">
        <v>8269</v>
      </c>
      <c r="O441" s="17">
        <v>106</v>
      </c>
      <c r="P441">
        <v>51.85</v>
      </c>
      <c r="Q441" s="12" t="s">
        <v>8315</v>
      </c>
      <c r="R441" t="s">
        <v>8316</v>
      </c>
      <c r="S441" s="15">
        <v>42758.559629629628</v>
      </c>
      <c r="T441" s="15">
        <v>42788.559629629628</v>
      </c>
    </row>
    <row r="442" spans="1:20" ht="208" x14ac:dyDescent="0.2">
      <c r="A442">
        <v>3499</v>
      </c>
      <c r="B442" s="3" t="s">
        <v>3498</v>
      </c>
      <c r="C442" s="3" t="s">
        <v>7609</v>
      </c>
      <c r="D442" s="6">
        <v>2000</v>
      </c>
      <c r="E442" s="8">
        <v>2110</v>
      </c>
      <c r="F442" t="s">
        <v>8218</v>
      </c>
      <c r="G442" t="s">
        <v>8223</v>
      </c>
      <c r="H442" t="s">
        <v>8245</v>
      </c>
      <c r="I442">
        <v>1435733940</v>
      </c>
      <c r="J442">
        <v>1431046325</v>
      </c>
      <c r="K442" t="b">
        <v>0</v>
      </c>
      <c r="L442">
        <v>35</v>
      </c>
      <c r="M442" t="b">
        <v>1</v>
      </c>
      <c r="N442" t="s">
        <v>8269</v>
      </c>
      <c r="O442" s="17">
        <v>106</v>
      </c>
      <c r="P442">
        <v>60.29</v>
      </c>
      <c r="Q442" s="12" t="s">
        <v>8315</v>
      </c>
      <c r="R442" t="s">
        <v>8316</v>
      </c>
      <c r="S442" s="15">
        <v>42132.036168981482</v>
      </c>
      <c r="T442" s="15">
        <v>42186.290972222225</v>
      </c>
    </row>
    <row r="443" spans="1:20" ht="208" x14ac:dyDescent="0.2">
      <c r="A443">
        <v>3407</v>
      </c>
      <c r="B443" s="3" t="s">
        <v>3406</v>
      </c>
      <c r="C443" s="3" t="s">
        <v>7517</v>
      </c>
      <c r="D443" s="6">
        <v>2000</v>
      </c>
      <c r="E443" s="8">
        <v>2142</v>
      </c>
      <c r="F443" t="s">
        <v>8218</v>
      </c>
      <c r="G443" t="s">
        <v>8224</v>
      </c>
      <c r="H443" t="s">
        <v>8246</v>
      </c>
      <c r="I443">
        <v>1404641289</v>
      </c>
      <c r="J443">
        <v>1402049289</v>
      </c>
      <c r="K443" t="b">
        <v>0</v>
      </c>
      <c r="L443">
        <v>67</v>
      </c>
      <c r="M443" t="b">
        <v>1</v>
      </c>
      <c r="N443" t="s">
        <v>8269</v>
      </c>
      <c r="O443" s="17">
        <v>107</v>
      </c>
      <c r="P443">
        <v>31.97</v>
      </c>
      <c r="Q443" s="12" t="s">
        <v>8315</v>
      </c>
      <c r="R443" t="s">
        <v>8316</v>
      </c>
      <c r="S443" s="15">
        <v>41796.422326388885</v>
      </c>
      <c r="T443" s="15">
        <v>41826.422326388885</v>
      </c>
    </row>
    <row r="444" spans="1:20" ht="240" x14ac:dyDescent="0.2">
      <c r="A444">
        <v>3817</v>
      </c>
      <c r="B444" s="3" t="s">
        <v>3814</v>
      </c>
      <c r="C444" s="3" t="s">
        <v>7927</v>
      </c>
      <c r="D444" s="6">
        <v>2000</v>
      </c>
      <c r="E444" s="8">
        <v>2145</v>
      </c>
      <c r="F444" t="s">
        <v>8218</v>
      </c>
      <c r="G444" t="s">
        <v>8223</v>
      </c>
      <c r="H444" t="s">
        <v>8245</v>
      </c>
      <c r="I444">
        <v>1445659140</v>
      </c>
      <c r="J444">
        <v>1444236216</v>
      </c>
      <c r="K444" t="b">
        <v>0</v>
      </c>
      <c r="L444">
        <v>20</v>
      </c>
      <c r="M444" t="b">
        <v>1</v>
      </c>
      <c r="N444" t="s">
        <v>8269</v>
      </c>
      <c r="O444" s="17">
        <v>107</v>
      </c>
      <c r="P444">
        <v>107.25</v>
      </c>
      <c r="Q444" s="12" t="s">
        <v>8315</v>
      </c>
      <c r="R444" t="s">
        <v>8316</v>
      </c>
      <c r="S444" s="15">
        <v>42284.69694444444</v>
      </c>
      <c r="T444" s="15">
        <v>42301.165972222225</v>
      </c>
    </row>
    <row r="445" spans="1:20" ht="192" x14ac:dyDescent="0.2">
      <c r="A445">
        <v>2792</v>
      </c>
      <c r="B445" s="3" t="s">
        <v>2792</v>
      </c>
      <c r="C445" s="3" t="s">
        <v>6902</v>
      </c>
      <c r="D445" s="6">
        <v>2000</v>
      </c>
      <c r="E445" s="8">
        <v>2152</v>
      </c>
      <c r="F445" t="s">
        <v>8218</v>
      </c>
      <c r="G445" t="s">
        <v>8223</v>
      </c>
      <c r="H445" t="s">
        <v>8245</v>
      </c>
      <c r="I445">
        <v>1439357559</v>
      </c>
      <c r="J445">
        <v>1435469559</v>
      </c>
      <c r="K445" t="b">
        <v>0</v>
      </c>
      <c r="L445">
        <v>24</v>
      </c>
      <c r="M445" t="b">
        <v>1</v>
      </c>
      <c r="N445" t="s">
        <v>8269</v>
      </c>
      <c r="O445" s="17">
        <v>108</v>
      </c>
      <c r="P445">
        <v>89.67</v>
      </c>
      <c r="Q445" s="12" t="s">
        <v>8315</v>
      </c>
      <c r="R445" t="s">
        <v>8316</v>
      </c>
      <c r="S445" s="15">
        <v>42183.231006944443</v>
      </c>
      <c r="T445" s="15">
        <v>42228.231006944443</v>
      </c>
    </row>
    <row r="446" spans="1:20" ht="224" x14ac:dyDescent="0.2">
      <c r="A446">
        <v>2826</v>
      </c>
      <c r="B446" s="3" t="s">
        <v>2826</v>
      </c>
      <c r="C446" s="3" t="s">
        <v>6936</v>
      </c>
      <c r="D446" s="6">
        <v>2000</v>
      </c>
      <c r="E446" s="8">
        <v>2155</v>
      </c>
      <c r="F446" t="s">
        <v>8218</v>
      </c>
      <c r="G446" t="s">
        <v>8223</v>
      </c>
      <c r="H446" t="s">
        <v>8245</v>
      </c>
      <c r="I446">
        <v>1436511600</v>
      </c>
      <c r="J446">
        <v>1434415812</v>
      </c>
      <c r="K446" t="b">
        <v>0</v>
      </c>
      <c r="L446">
        <v>19</v>
      </c>
      <c r="M446" t="b">
        <v>1</v>
      </c>
      <c r="N446" t="s">
        <v>8269</v>
      </c>
      <c r="O446" s="17">
        <v>108</v>
      </c>
      <c r="P446">
        <v>113.42</v>
      </c>
      <c r="Q446" s="12" t="s">
        <v>8315</v>
      </c>
      <c r="R446" t="s">
        <v>8316</v>
      </c>
      <c r="S446" s="15">
        <v>42171.034861111111</v>
      </c>
      <c r="T446" s="15">
        <v>42195.291666666672</v>
      </c>
    </row>
    <row r="447" spans="1:20" ht="176" x14ac:dyDescent="0.2">
      <c r="A447">
        <v>3697</v>
      </c>
      <c r="B447" s="3" t="s">
        <v>3694</v>
      </c>
      <c r="C447" s="3" t="s">
        <v>7807</v>
      </c>
      <c r="D447" s="6">
        <v>2000</v>
      </c>
      <c r="E447" s="8">
        <v>2160</v>
      </c>
      <c r="F447" t="s">
        <v>8218</v>
      </c>
      <c r="G447" t="s">
        <v>8224</v>
      </c>
      <c r="H447" t="s">
        <v>8246</v>
      </c>
      <c r="I447">
        <v>1462878648</v>
      </c>
      <c r="J447">
        <v>1461064248</v>
      </c>
      <c r="K447" t="b">
        <v>0</v>
      </c>
      <c r="L447">
        <v>30</v>
      </c>
      <c r="M447" t="b">
        <v>1</v>
      </c>
      <c r="N447" t="s">
        <v>8269</v>
      </c>
      <c r="O447" s="17">
        <v>108</v>
      </c>
      <c r="P447">
        <v>72</v>
      </c>
      <c r="Q447" s="12" t="s">
        <v>8315</v>
      </c>
      <c r="R447" t="s">
        <v>8316</v>
      </c>
      <c r="S447" s="15">
        <v>42479.465833333335</v>
      </c>
      <c r="T447" s="15">
        <v>42500.465833333335</v>
      </c>
    </row>
    <row r="448" spans="1:20" ht="208" x14ac:dyDescent="0.2">
      <c r="A448">
        <v>3430</v>
      </c>
      <c r="B448" s="3" t="s">
        <v>3429</v>
      </c>
      <c r="C448" s="3" t="s">
        <v>7540</v>
      </c>
      <c r="D448" s="6">
        <v>2000</v>
      </c>
      <c r="E448" s="8">
        <v>2170.9899999999998</v>
      </c>
      <c r="F448" t="s">
        <v>8218</v>
      </c>
      <c r="G448" t="s">
        <v>8224</v>
      </c>
      <c r="H448" t="s">
        <v>8246</v>
      </c>
      <c r="I448">
        <v>1406760101</v>
      </c>
      <c r="J448">
        <v>1404168101</v>
      </c>
      <c r="K448" t="b">
        <v>0</v>
      </c>
      <c r="L448">
        <v>72</v>
      </c>
      <c r="M448" t="b">
        <v>1</v>
      </c>
      <c r="N448" t="s">
        <v>8269</v>
      </c>
      <c r="O448" s="17">
        <v>109</v>
      </c>
      <c r="P448">
        <v>30.15</v>
      </c>
      <c r="Q448" s="12" t="s">
        <v>8315</v>
      </c>
      <c r="R448" t="s">
        <v>8316</v>
      </c>
      <c r="S448" s="15">
        <v>41820.945613425924</v>
      </c>
      <c r="T448" s="15">
        <v>41850.945613425924</v>
      </c>
    </row>
    <row r="449" spans="1:20" ht="192" x14ac:dyDescent="0.2">
      <c r="A449">
        <v>3432</v>
      </c>
      <c r="B449" s="3" t="s">
        <v>3431</v>
      </c>
      <c r="C449" s="3" t="s">
        <v>7542</v>
      </c>
      <c r="D449" s="6">
        <v>2000</v>
      </c>
      <c r="E449" s="8">
        <v>2193</v>
      </c>
      <c r="F449" t="s">
        <v>8218</v>
      </c>
      <c r="G449" t="s">
        <v>8223</v>
      </c>
      <c r="H449" t="s">
        <v>8245</v>
      </c>
      <c r="I449">
        <v>1454709600</v>
      </c>
      <c r="J449">
        <v>1452520614</v>
      </c>
      <c r="K449" t="b">
        <v>0</v>
      </c>
      <c r="L449">
        <v>42</v>
      </c>
      <c r="M449" t="b">
        <v>1</v>
      </c>
      <c r="N449" t="s">
        <v>8269</v>
      </c>
      <c r="O449" s="17">
        <v>110</v>
      </c>
      <c r="P449">
        <v>52.21</v>
      </c>
      <c r="Q449" s="12" t="s">
        <v>8315</v>
      </c>
      <c r="R449" t="s">
        <v>8316</v>
      </c>
      <c r="S449" s="15">
        <v>42380.581180555557</v>
      </c>
      <c r="T449" s="15">
        <v>42405.916666666672</v>
      </c>
    </row>
    <row r="450" spans="1:20" ht="224" x14ac:dyDescent="0.2">
      <c r="A450">
        <v>3679</v>
      </c>
      <c r="B450" s="3" t="s">
        <v>3676</v>
      </c>
      <c r="C450" s="3" t="s">
        <v>7789</v>
      </c>
      <c r="D450" s="6">
        <v>2000</v>
      </c>
      <c r="E450" s="8">
        <v>2202</v>
      </c>
      <c r="F450" t="s">
        <v>8218</v>
      </c>
      <c r="G450" t="s">
        <v>8223</v>
      </c>
      <c r="H450" t="s">
        <v>8245</v>
      </c>
      <c r="I450">
        <v>1404190740</v>
      </c>
      <c r="J450">
        <v>1401214581</v>
      </c>
      <c r="K450" t="b">
        <v>0</v>
      </c>
      <c r="L450">
        <v>30</v>
      </c>
      <c r="M450" t="b">
        <v>1</v>
      </c>
      <c r="N450" t="s">
        <v>8269</v>
      </c>
      <c r="O450" s="17">
        <v>110</v>
      </c>
      <c r="P450">
        <v>73.400000000000006</v>
      </c>
      <c r="Q450" s="12" t="s">
        <v>8315</v>
      </c>
      <c r="R450" t="s">
        <v>8316</v>
      </c>
      <c r="S450" s="15">
        <v>41786.761354166665</v>
      </c>
      <c r="T450" s="15">
        <v>41821.207638888889</v>
      </c>
    </row>
    <row r="451" spans="1:20" ht="224" x14ac:dyDescent="0.2">
      <c r="A451">
        <v>3812</v>
      </c>
      <c r="B451" s="3" t="s">
        <v>3809</v>
      </c>
      <c r="C451" s="3" t="s">
        <v>7922</v>
      </c>
      <c r="D451" s="6">
        <v>2000</v>
      </c>
      <c r="E451" s="8">
        <v>2191</v>
      </c>
      <c r="F451" t="s">
        <v>8218</v>
      </c>
      <c r="G451" t="s">
        <v>8228</v>
      </c>
      <c r="H451" t="s">
        <v>8250</v>
      </c>
      <c r="I451">
        <v>1433131140</v>
      </c>
      <c r="J451">
        <v>1429120908</v>
      </c>
      <c r="K451" t="b">
        <v>0</v>
      </c>
      <c r="L451">
        <v>11</v>
      </c>
      <c r="M451" t="b">
        <v>1</v>
      </c>
      <c r="N451" t="s">
        <v>8269</v>
      </c>
      <c r="O451" s="17">
        <v>110</v>
      </c>
      <c r="P451">
        <v>199.18</v>
      </c>
      <c r="Q451" s="12" t="s">
        <v>8315</v>
      </c>
      <c r="R451" t="s">
        <v>8316</v>
      </c>
      <c r="S451" s="15">
        <v>42109.751250000001</v>
      </c>
      <c r="T451" s="15">
        <v>42156.165972222225</v>
      </c>
    </row>
    <row r="452" spans="1:20" ht="224" x14ac:dyDescent="0.2">
      <c r="A452">
        <v>3657</v>
      </c>
      <c r="B452" s="3" t="s">
        <v>3654</v>
      </c>
      <c r="C452" s="3" t="s">
        <v>7767</v>
      </c>
      <c r="D452" s="6">
        <v>2000</v>
      </c>
      <c r="E452" s="8">
        <v>2215</v>
      </c>
      <c r="F452" t="s">
        <v>8218</v>
      </c>
      <c r="G452" t="s">
        <v>8231</v>
      </c>
      <c r="H452" t="s">
        <v>8252</v>
      </c>
      <c r="I452">
        <v>1464817320</v>
      </c>
      <c r="J452">
        <v>1462806419</v>
      </c>
      <c r="K452" t="b">
        <v>0</v>
      </c>
      <c r="L452">
        <v>20</v>
      </c>
      <c r="M452" t="b">
        <v>1</v>
      </c>
      <c r="N452" t="s">
        <v>8269</v>
      </c>
      <c r="O452" s="17">
        <v>111</v>
      </c>
      <c r="P452">
        <v>110.75</v>
      </c>
      <c r="Q452" s="12" t="s">
        <v>8315</v>
      </c>
      <c r="R452" t="s">
        <v>8316</v>
      </c>
      <c r="S452" s="15">
        <v>42499.629849537043</v>
      </c>
      <c r="T452" s="15">
        <v>42522.904166666667</v>
      </c>
    </row>
    <row r="453" spans="1:20" ht="160" x14ac:dyDescent="0.2">
      <c r="A453">
        <v>3170</v>
      </c>
      <c r="B453" s="3" t="s">
        <v>3170</v>
      </c>
      <c r="C453" s="3" t="s">
        <v>7280</v>
      </c>
      <c r="D453" s="6">
        <v>2000</v>
      </c>
      <c r="E453" s="8">
        <v>2245</v>
      </c>
      <c r="F453" t="s">
        <v>8218</v>
      </c>
      <c r="G453" t="s">
        <v>8223</v>
      </c>
      <c r="H453" t="s">
        <v>8245</v>
      </c>
      <c r="I453">
        <v>1404273600</v>
      </c>
      <c r="J453">
        <v>1401414944</v>
      </c>
      <c r="K453" t="b">
        <v>1</v>
      </c>
      <c r="L453">
        <v>71</v>
      </c>
      <c r="M453" t="b">
        <v>1</v>
      </c>
      <c r="N453" t="s">
        <v>8269</v>
      </c>
      <c r="O453" s="17">
        <v>112</v>
      </c>
      <c r="P453">
        <v>31.62</v>
      </c>
      <c r="Q453" s="12" t="s">
        <v>8315</v>
      </c>
      <c r="R453" t="s">
        <v>8316</v>
      </c>
      <c r="S453" s="15">
        <v>41789.080370370371</v>
      </c>
      <c r="T453" s="15">
        <v>41822.166666666664</v>
      </c>
    </row>
    <row r="454" spans="1:20" ht="192" x14ac:dyDescent="0.2">
      <c r="A454">
        <v>3478</v>
      </c>
      <c r="B454" s="3" t="s">
        <v>3477</v>
      </c>
      <c r="C454" s="3" t="s">
        <v>7588</v>
      </c>
      <c r="D454" s="6">
        <v>2000</v>
      </c>
      <c r="E454" s="8">
        <v>2257</v>
      </c>
      <c r="F454" t="s">
        <v>8218</v>
      </c>
      <c r="G454" t="s">
        <v>8223</v>
      </c>
      <c r="H454" t="s">
        <v>8245</v>
      </c>
      <c r="I454">
        <v>1426539600</v>
      </c>
      <c r="J454">
        <v>1424296822</v>
      </c>
      <c r="K454" t="b">
        <v>0</v>
      </c>
      <c r="L454">
        <v>57</v>
      </c>
      <c r="M454" t="b">
        <v>1</v>
      </c>
      <c r="N454" t="s">
        <v>8269</v>
      </c>
      <c r="O454" s="17">
        <v>113</v>
      </c>
      <c r="P454">
        <v>39.6</v>
      </c>
      <c r="Q454" s="12" t="s">
        <v>8315</v>
      </c>
      <c r="R454" t="s">
        <v>8316</v>
      </c>
      <c r="S454" s="15">
        <v>42053.916921296302</v>
      </c>
      <c r="T454" s="15">
        <v>42079.875</v>
      </c>
    </row>
    <row r="455" spans="1:20" ht="192" x14ac:dyDescent="0.2">
      <c r="A455">
        <v>3570</v>
      </c>
      <c r="B455" s="3" t="s">
        <v>3569</v>
      </c>
      <c r="C455" s="3" t="s">
        <v>7680</v>
      </c>
      <c r="D455" s="6">
        <v>2000</v>
      </c>
      <c r="E455" s="8">
        <v>2287</v>
      </c>
      <c r="F455" t="s">
        <v>8218</v>
      </c>
      <c r="G455" t="s">
        <v>8223</v>
      </c>
      <c r="H455" t="s">
        <v>8245</v>
      </c>
      <c r="I455">
        <v>1420009200</v>
      </c>
      <c r="J455">
        <v>1417593483</v>
      </c>
      <c r="K455" t="b">
        <v>0</v>
      </c>
      <c r="L455">
        <v>26</v>
      </c>
      <c r="M455" t="b">
        <v>1</v>
      </c>
      <c r="N455" t="s">
        <v>8269</v>
      </c>
      <c r="O455" s="17">
        <v>114</v>
      </c>
      <c r="P455">
        <v>87.96</v>
      </c>
      <c r="Q455" s="12" t="s">
        <v>8315</v>
      </c>
      <c r="R455" t="s">
        <v>8316</v>
      </c>
      <c r="S455" s="15">
        <v>41976.331979166673</v>
      </c>
      <c r="T455" s="15">
        <v>42004.291666666672</v>
      </c>
    </row>
    <row r="456" spans="1:20" ht="208" x14ac:dyDescent="0.2">
      <c r="A456">
        <v>3172</v>
      </c>
      <c r="B456" s="3" t="s">
        <v>3172</v>
      </c>
      <c r="C456" s="3" t="s">
        <v>7282</v>
      </c>
      <c r="D456" s="6">
        <v>2000</v>
      </c>
      <c r="E456" s="8">
        <v>2300</v>
      </c>
      <c r="F456" t="s">
        <v>8218</v>
      </c>
      <c r="G456" t="s">
        <v>8223</v>
      </c>
      <c r="H456" t="s">
        <v>8245</v>
      </c>
      <c r="I456">
        <v>1329240668</v>
      </c>
      <c r="J456">
        <v>1326648668</v>
      </c>
      <c r="K456" t="b">
        <v>1</v>
      </c>
      <c r="L456">
        <v>29</v>
      </c>
      <c r="M456" t="b">
        <v>1</v>
      </c>
      <c r="N456" t="s">
        <v>8269</v>
      </c>
      <c r="O456" s="17">
        <v>115</v>
      </c>
      <c r="P456">
        <v>79.31</v>
      </c>
      <c r="Q456" s="12" t="s">
        <v>8315</v>
      </c>
      <c r="R456" t="s">
        <v>8316</v>
      </c>
      <c r="S456" s="15">
        <v>40923.729953703703</v>
      </c>
      <c r="T456" s="15">
        <v>40953.729953703703</v>
      </c>
    </row>
    <row r="457" spans="1:20" ht="176" x14ac:dyDescent="0.2">
      <c r="A457">
        <v>3313</v>
      </c>
      <c r="B457" s="3" t="s">
        <v>3313</v>
      </c>
      <c r="C457" s="3" t="s">
        <v>7423</v>
      </c>
      <c r="D457" s="6">
        <v>2000</v>
      </c>
      <c r="E457" s="8">
        <v>2321</v>
      </c>
      <c r="F457" t="s">
        <v>8218</v>
      </c>
      <c r="G457" t="s">
        <v>8223</v>
      </c>
      <c r="H457" t="s">
        <v>8245</v>
      </c>
      <c r="I457">
        <v>1453856400</v>
      </c>
      <c r="J457">
        <v>1452664317</v>
      </c>
      <c r="K457" t="b">
        <v>0</v>
      </c>
      <c r="L457">
        <v>29</v>
      </c>
      <c r="M457" t="b">
        <v>1</v>
      </c>
      <c r="N457" t="s">
        <v>8269</v>
      </c>
      <c r="O457" s="17">
        <v>116</v>
      </c>
      <c r="P457">
        <v>80.03</v>
      </c>
      <c r="Q457" s="12" t="s">
        <v>8315</v>
      </c>
      <c r="R457" t="s">
        <v>8316</v>
      </c>
      <c r="S457" s="15">
        <v>42382.244409722218</v>
      </c>
      <c r="T457" s="15">
        <v>42396.041666666672</v>
      </c>
    </row>
    <row r="458" spans="1:20" ht="224" x14ac:dyDescent="0.2">
      <c r="A458">
        <v>3347</v>
      </c>
      <c r="B458" s="3" t="s">
        <v>3347</v>
      </c>
      <c r="C458" s="3" t="s">
        <v>7457</v>
      </c>
      <c r="D458" s="6">
        <v>2000</v>
      </c>
      <c r="E458" s="8">
        <v>2389</v>
      </c>
      <c r="F458" t="s">
        <v>8218</v>
      </c>
      <c r="G458" t="s">
        <v>8224</v>
      </c>
      <c r="H458" t="s">
        <v>8246</v>
      </c>
      <c r="I458">
        <v>1462741200</v>
      </c>
      <c r="J458">
        <v>1461503654</v>
      </c>
      <c r="K458" t="b">
        <v>0</v>
      </c>
      <c r="L458">
        <v>22</v>
      </c>
      <c r="M458" t="b">
        <v>1</v>
      </c>
      <c r="N458" t="s">
        <v>8269</v>
      </c>
      <c r="O458" s="17">
        <v>119</v>
      </c>
      <c r="P458">
        <v>108.59</v>
      </c>
      <c r="Q458" s="12" t="s">
        <v>8315</v>
      </c>
      <c r="R458" t="s">
        <v>8316</v>
      </c>
      <c r="S458" s="15">
        <v>42484.551550925928</v>
      </c>
      <c r="T458" s="15">
        <v>42498.875</v>
      </c>
    </row>
    <row r="459" spans="1:20" ht="224" x14ac:dyDescent="0.2">
      <c r="A459">
        <v>2827</v>
      </c>
      <c r="B459" s="3" t="s">
        <v>2827</v>
      </c>
      <c r="C459" s="3" t="s">
        <v>6937</v>
      </c>
      <c r="D459" s="6">
        <v>2000</v>
      </c>
      <c r="E459" s="8">
        <v>2405</v>
      </c>
      <c r="F459" t="s">
        <v>8218</v>
      </c>
      <c r="G459" t="s">
        <v>8223</v>
      </c>
      <c r="H459" t="s">
        <v>8245</v>
      </c>
      <c r="I459">
        <v>1464971400</v>
      </c>
      <c r="J459">
        <v>1462379066</v>
      </c>
      <c r="K459" t="b">
        <v>0</v>
      </c>
      <c r="L459">
        <v>23</v>
      </c>
      <c r="M459" t="b">
        <v>1</v>
      </c>
      <c r="N459" t="s">
        <v>8269</v>
      </c>
      <c r="O459" s="17">
        <v>120</v>
      </c>
      <c r="P459">
        <v>104.57</v>
      </c>
      <c r="Q459" s="12" t="s">
        <v>8315</v>
      </c>
      <c r="R459" t="s">
        <v>8316</v>
      </c>
      <c r="S459" s="15">
        <v>42494.683634259258</v>
      </c>
      <c r="T459" s="15">
        <v>42524.6875</v>
      </c>
    </row>
    <row r="460" spans="1:20" ht="192" x14ac:dyDescent="0.2">
      <c r="A460">
        <v>2838</v>
      </c>
      <c r="B460" s="3" t="s">
        <v>2838</v>
      </c>
      <c r="C460" s="3" t="s">
        <v>6948</v>
      </c>
      <c r="D460" s="6">
        <v>2000</v>
      </c>
      <c r="E460" s="8">
        <v>2405</v>
      </c>
      <c r="F460" t="s">
        <v>8218</v>
      </c>
      <c r="G460" t="s">
        <v>8223</v>
      </c>
      <c r="H460" t="s">
        <v>8245</v>
      </c>
      <c r="I460">
        <v>1407967200</v>
      </c>
      <c r="J460">
        <v>1406039696</v>
      </c>
      <c r="K460" t="b">
        <v>0</v>
      </c>
      <c r="L460">
        <v>54</v>
      </c>
      <c r="M460" t="b">
        <v>1</v>
      </c>
      <c r="N460" t="s">
        <v>8269</v>
      </c>
      <c r="O460" s="17">
        <v>120</v>
      </c>
      <c r="P460">
        <v>44.54</v>
      </c>
      <c r="Q460" s="12" t="s">
        <v>8315</v>
      </c>
      <c r="R460" t="s">
        <v>8316</v>
      </c>
      <c r="S460" s="15">
        <v>41842.607592592591</v>
      </c>
      <c r="T460" s="15">
        <v>41864.916666666664</v>
      </c>
    </row>
    <row r="461" spans="1:20" ht="192" x14ac:dyDescent="0.2">
      <c r="A461">
        <v>537</v>
      </c>
      <c r="B461" s="3" t="s">
        <v>538</v>
      </c>
      <c r="C461" s="3" t="s">
        <v>4647</v>
      </c>
      <c r="D461" s="6">
        <v>2000</v>
      </c>
      <c r="E461" s="8">
        <v>2410</v>
      </c>
      <c r="F461" t="s">
        <v>8218</v>
      </c>
      <c r="G461" t="s">
        <v>8223</v>
      </c>
      <c r="H461" t="s">
        <v>8245</v>
      </c>
      <c r="I461">
        <v>1446665191</v>
      </c>
      <c r="J461">
        <v>1444069591</v>
      </c>
      <c r="K461" t="b">
        <v>0</v>
      </c>
      <c r="L461">
        <v>59</v>
      </c>
      <c r="M461" t="b">
        <v>1</v>
      </c>
      <c r="N461" t="s">
        <v>8269</v>
      </c>
      <c r="O461" s="17">
        <v>121</v>
      </c>
      <c r="P461">
        <v>40.85</v>
      </c>
      <c r="Q461" s="12" t="s">
        <v>8315</v>
      </c>
      <c r="R461" t="s">
        <v>8316</v>
      </c>
      <c r="S461" s="15">
        <v>42282.768414351856</v>
      </c>
      <c r="T461" s="15">
        <v>42312.810081018513</v>
      </c>
    </row>
    <row r="462" spans="1:20" ht="208" x14ac:dyDescent="0.2">
      <c r="A462">
        <v>3290</v>
      </c>
      <c r="B462" s="3" t="s">
        <v>3290</v>
      </c>
      <c r="C462" s="3" t="s">
        <v>7400</v>
      </c>
      <c r="D462" s="6">
        <v>2000</v>
      </c>
      <c r="E462" s="8">
        <v>2424</v>
      </c>
      <c r="F462" t="s">
        <v>8218</v>
      </c>
      <c r="G462" t="s">
        <v>8224</v>
      </c>
      <c r="H462" t="s">
        <v>8246</v>
      </c>
      <c r="I462">
        <v>1489234891</v>
      </c>
      <c r="J462">
        <v>1486642891</v>
      </c>
      <c r="K462" t="b">
        <v>0</v>
      </c>
      <c r="L462">
        <v>72</v>
      </c>
      <c r="M462" t="b">
        <v>1</v>
      </c>
      <c r="N462" t="s">
        <v>8269</v>
      </c>
      <c r="O462" s="17">
        <v>121</v>
      </c>
      <c r="P462">
        <v>33.67</v>
      </c>
      <c r="Q462" s="12" t="s">
        <v>8315</v>
      </c>
      <c r="R462" t="s">
        <v>8316</v>
      </c>
      <c r="S462" s="15">
        <v>42775.51494212963</v>
      </c>
      <c r="T462" s="15">
        <v>42805.51494212963</v>
      </c>
    </row>
    <row r="463" spans="1:20" ht="112" x14ac:dyDescent="0.2">
      <c r="A463">
        <v>3318</v>
      </c>
      <c r="B463" s="3" t="s">
        <v>3318</v>
      </c>
      <c r="C463" s="3" t="s">
        <v>7428</v>
      </c>
      <c r="D463" s="6">
        <v>2000</v>
      </c>
      <c r="E463" s="8">
        <v>2512</v>
      </c>
      <c r="F463" t="s">
        <v>8218</v>
      </c>
      <c r="G463" t="s">
        <v>8228</v>
      </c>
      <c r="H463" t="s">
        <v>8250</v>
      </c>
      <c r="I463">
        <v>1460341800</v>
      </c>
      <c r="J463">
        <v>1456902893</v>
      </c>
      <c r="K463" t="b">
        <v>0</v>
      </c>
      <c r="L463">
        <v>32</v>
      </c>
      <c r="M463" t="b">
        <v>1</v>
      </c>
      <c r="N463" t="s">
        <v>8269</v>
      </c>
      <c r="O463" s="17">
        <v>126</v>
      </c>
      <c r="P463">
        <v>78.5</v>
      </c>
      <c r="Q463" s="12" t="s">
        <v>8315</v>
      </c>
      <c r="R463" t="s">
        <v>8316</v>
      </c>
      <c r="S463" s="15">
        <v>42431.302002314813</v>
      </c>
      <c r="T463" s="15">
        <v>42471.104166666672</v>
      </c>
    </row>
    <row r="464" spans="1:20" ht="176" x14ac:dyDescent="0.2">
      <c r="A464">
        <v>3592</v>
      </c>
      <c r="B464" s="3" t="s">
        <v>3591</v>
      </c>
      <c r="C464" s="3" t="s">
        <v>7702</v>
      </c>
      <c r="D464" s="6">
        <v>2000</v>
      </c>
      <c r="E464" s="8">
        <v>2545</v>
      </c>
      <c r="F464" t="s">
        <v>8218</v>
      </c>
      <c r="G464" t="s">
        <v>8223</v>
      </c>
      <c r="H464" t="s">
        <v>8245</v>
      </c>
      <c r="I464">
        <v>1423630740</v>
      </c>
      <c r="J464">
        <v>1418673307</v>
      </c>
      <c r="K464" t="b">
        <v>0</v>
      </c>
      <c r="L464">
        <v>35</v>
      </c>
      <c r="M464" t="b">
        <v>1</v>
      </c>
      <c r="N464" t="s">
        <v>8269</v>
      </c>
      <c r="O464" s="17">
        <v>127</v>
      </c>
      <c r="P464">
        <v>72.709999999999994</v>
      </c>
      <c r="Q464" s="12" t="s">
        <v>8315</v>
      </c>
      <c r="R464" t="s">
        <v>8316</v>
      </c>
      <c r="S464" s="15">
        <v>41988.829942129625</v>
      </c>
      <c r="T464" s="15">
        <v>42046.207638888889</v>
      </c>
    </row>
    <row r="465" spans="1:20" ht="208" x14ac:dyDescent="0.2">
      <c r="A465">
        <v>3268</v>
      </c>
      <c r="B465" s="3" t="s">
        <v>3268</v>
      </c>
      <c r="C465" s="3" t="s">
        <v>7378</v>
      </c>
      <c r="D465" s="6">
        <v>2000</v>
      </c>
      <c r="E465" s="8">
        <v>2560</v>
      </c>
      <c r="F465" t="s">
        <v>8218</v>
      </c>
      <c r="G465" t="s">
        <v>8223</v>
      </c>
      <c r="H465" t="s">
        <v>8245</v>
      </c>
      <c r="I465">
        <v>1472074928</v>
      </c>
      <c r="J465">
        <v>1470692528</v>
      </c>
      <c r="K465" t="b">
        <v>1</v>
      </c>
      <c r="L465">
        <v>42</v>
      </c>
      <c r="M465" t="b">
        <v>1</v>
      </c>
      <c r="N465" t="s">
        <v>8269</v>
      </c>
      <c r="O465" s="17">
        <v>128</v>
      </c>
      <c r="P465">
        <v>60.95</v>
      </c>
      <c r="Q465" s="12" t="s">
        <v>8315</v>
      </c>
      <c r="R465" t="s">
        <v>8316</v>
      </c>
      <c r="S465" s="15">
        <v>42590.90425925926</v>
      </c>
      <c r="T465" s="15">
        <v>42606.90425925926</v>
      </c>
    </row>
    <row r="466" spans="1:20" ht="224" x14ac:dyDescent="0.2">
      <c r="A466">
        <v>3487</v>
      </c>
      <c r="B466" s="3" t="s">
        <v>3486</v>
      </c>
      <c r="C466" s="3" t="s">
        <v>7597</v>
      </c>
      <c r="D466" s="6">
        <v>2000</v>
      </c>
      <c r="E466" s="8">
        <v>2555</v>
      </c>
      <c r="F466" t="s">
        <v>8218</v>
      </c>
      <c r="G466" t="s">
        <v>8224</v>
      </c>
      <c r="H466" t="s">
        <v>8246</v>
      </c>
      <c r="I466">
        <v>1435185252</v>
      </c>
      <c r="J466">
        <v>1432593252</v>
      </c>
      <c r="K466" t="b">
        <v>0</v>
      </c>
      <c r="L466">
        <v>66</v>
      </c>
      <c r="M466" t="b">
        <v>1</v>
      </c>
      <c r="N466" t="s">
        <v>8269</v>
      </c>
      <c r="O466" s="17">
        <v>128</v>
      </c>
      <c r="P466">
        <v>38.71</v>
      </c>
      <c r="Q466" s="12" t="s">
        <v>8315</v>
      </c>
      <c r="R466" t="s">
        <v>8316</v>
      </c>
      <c r="S466" s="15">
        <v>42149.940416666665</v>
      </c>
      <c r="T466" s="15">
        <v>42179.940416666665</v>
      </c>
    </row>
    <row r="467" spans="1:20" ht="224" x14ac:dyDescent="0.2">
      <c r="A467">
        <v>3538</v>
      </c>
      <c r="B467" s="3" t="s">
        <v>3537</v>
      </c>
      <c r="C467" s="3" t="s">
        <v>7648</v>
      </c>
      <c r="D467" s="6">
        <v>2000</v>
      </c>
      <c r="E467" s="8">
        <v>2569</v>
      </c>
      <c r="F467" t="s">
        <v>8218</v>
      </c>
      <c r="G467" t="s">
        <v>8224</v>
      </c>
      <c r="H467" t="s">
        <v>8246</v>
      </c>
      <c r="I467">
        <v>1471428340</v>
      </c>
      <c r="J467">
        <v>1469009140</v>
      </c>
      <c r="K467" t="b">
        <v>0</v>
      </c>
      <c r="L467">
        <v>83</v>
      </c>
      <c r="M467" t="b">
        <v>1</v>
      </c>
      <c r="N467" t="s">
        <v>8269</v>
      </c>
      <c r="O467" s="17">
        <v>128</v>
      </c>
      <c r="P467">
        <v>30.95</v>
      </c>
      <c r="Q467" s="12" t="s">
        <v>8315</v>
      </c>
      <c r="R467" t="s">
        <v>8316</v>
      </c>
      <c r="S467" s="15">
        <v>42571.420601851853</v>
      </c>
      <c r="T467" s="15">
        <v>42599.420601851853</v>
      </c>
    </row>
    <row r="468" spans="1:20" ht="112" x14ac:dyDescent="0.2">
      <c r="A468">
        <v>3457</v>
      </c>
      <c r="B468" s="3" t="s">
        <v>3456</v>
      </c>
      <c r="C468" s="3" t="s">
        <v>7567</v>
      </c>
      <c r="D468" s="6">
        <v>2000</v>
      </c>
      <c r="E468" s="8">
        <v>2804</v>
      </c>
      <c r="F468" t="s">
        <v>8218</v>
      </c>
      <c r="G468" t="s">
        <v>8223</v>
      </c>
      <c r="H468" t="s">
        <v>8245</v>
      </c>
      <c r="I468">
        <v>1423720740</v>
      </c>
      <c r="J468">
        <v>1421081857</v>
      </c>
      <c r="K468" t="b">
        <v>0</v>
      </c>
      <c r="L468">
        <v>55</v>
      </c>
      <c r="M468" t="b">
        <v>1</v>
      </c>
      <c r="N468" t="s">
        <v>8269</v>
      </c>
      <c r="O468" s="17">
        <v>140</v>
      </c>
      <c r="P468">
        <v>50.98</v>
      </c>
      <c r="Q468" s="12" t="s">
        <v>8315</v>
      </c>
      <c r="R468" t="s">
        <v>8316</v>
      </c>
      <c r="S468" s="15">
        <v>42016.706678240742</v>
      </c>
      <c r="T468" s="15">
        <v>42047.249305555553</v>
      </c>
    </row>
    <row r="469" spans="1:20" ht="160" x14ac:dyDescent="0.2">
      <c r="A469">
        <v>3696</v>
      </c>
      <c r="B469" s="3" t="s">
        <v>3693</v>
      </c>
      <c r="C469" s="3" t="s">
        <v>7806</v>
      </c>
      <c r="D469" s="6">
        <v>2000</v>
      </c>
      <c r="E469" s="8">
        <v>3100</v>
      </c>
      <c r="F469" t="s">
        <v>8218</v>
      </c>
      <c r="G469" t="s">
        <v>8224</v>
      </c>
      <c r="H469" t="s">
        <v>8246</v>
      </c>
      <c r="I469">
        <v>1423838916</v>
      </c>
      <c r="J469">
        <v>1418654916</v>
      </c>
      <c r="K469" t="b">
        <v>0</v>
      </c>
      <c r="L469">
        <v>78</v>
      </c>
      <c r="M469" t="b">
        <v>1</v>
      </c>
      <c r="N469" t="s">
        <v>8269</v>
      </c>
      <c r="O469" s="17">
        <v>155</v>
      </c>
      <c r="P469">
        <v>39.74</v>
      </c>
      <c r="Q469" s="12" t="s">
        <v>8315</v>
      </c>
      <c r="R469" t="s">
        <v>8316</v>
      </c>
      <c r="S469" s="15">
        <v>41988.617083333331</v>
      </c>
      <c r="T469" s="15">
        <v>42048.617083333331</v>
      </c>
    </row>
    <row r="470" spans="1:20" ht="208" x14ac:dyDescent="0.2">
      <c r="A470">
        <v>3813</v>
      </c>
      <c r="B470" s="3" t="s">
        <v>3810</v>
      </c>
      <c r="C470" s="3" t="s">
        <v>7923</v>
      </c>
      <c r="D470" s="6">
        <v>2100</v>
      </c>
      <c r="E470" s="8">
        <v>2119.9899999999998</v>
      </c>
      <c r="F470" t="s">
        <v>8218</v>
      </c>
      <c r="G470" t="s">
        <v>8223</v>
      </c>
      <c r="H470" t="s">
        <v>8245</v>
      </c>
      <c r="I470">
        <v>1465940580</v>
      </c>
      <c r="J470">
        <v>1462603021</v>
      </c>
      <c r="K470" t="b">
        <v>0</v>
      </c>
      <c r="L470">
        <v>27</v>
      </c>
      <c r="M470" t="b">
        <v>1</v>
      </c>
      <c r="N470" t="s">
        <v>8269</v>
      </c>
      <c r="O470" s="17">
        <v>101</v>
      </c>
      <c r="P470">
        <v>78.52</v>
      </c>
      <c r="Q470" s="12" t="s">
        <v>8315</v>
      </c>
      <c r="R470" t="s">
        <v>8316</v>
      </c>
      <c r="S470" s="15">
        <v>42497.275706018518</v>
      </c>
      <c r="T470" s="15">
        <v>42535.904861111107</v>
      </c>
    </row>
    <row r="471" spans="1:20" ht="176" x14ac:dyDescent="0.2">
      <c r="A471">
        <v>3548</v>
      </c>
      <c r="B471" s="3" t="s">
        <v>3547</v>
      </c>
      <c r="C471" s="3" t="s">
        <v>7658</v>
      </c>
      <c r="D471" s="6">
        <v>2100</v>
      </c>
      <c r="E471" s="8">
        <v>2140</v>
      </c>
      <c r="F471" t="s">
        <v>8218</v>
      </c>
      <c r="G471" t="s">
        <v>8223</v>
      </c>
      <c r="H471" t="s">
        <v>8245</v>
      </c>
      <c r="I471">
        <v>1457139600</v>
      </c>
      <c r="J471">
        <v>1455230214</v>
      </c>
      <c r="K471" t="b">
        <v>0</v>
      </c>
      <c r="L471">
        <v>13</v>
      </c>
      <c r="M471" t="b">
        <v>1</v>
      </c>
      <c r="N471" t="s">
        <v>8269</v>
      </c>
      <c r="O471" s="17">
        <v>102</v>
      </c>
      <c r="P471">
        <v>164.62</v>
      </c>
      <c r="Q471" s="12" t="s">
        <v>8315</v>
      </c>
      <c r="R471" t="s">
        <v>8316</v>
      </c>
      <c r="S471" s="15">
        <v>42411.942291666666</v>
      </c>
      <c r="T471" s="15">
        <v>42434.041666666672</v>
      </c>
    </row>
    <row r="472" spans="1:20" ht="176" x14ac:dyDescent="0.2">
      <c r="A472">
        <v>3448</v>
      </c>
      <c r="B472" s="3" t="s">
        <v>3447</v>
      </c>
      <c r="C472" s="3" t="s">
        <v>7558</v>
      </c>
      <c r="D472" s="6">
        <v>2100</v>
      </c>
      <c r="E472" s="8">
        <v>2305</v>
      </c>
      <c r="F472" t="s">
        <v>8218</v>
      </c>
      <c r="G472" t="s">
        <v>8223</v>
      </c>
      <c r="H472" t="s">
        <v>8245</v>
      </c>
      <c r="I472">
        <v>1418784689</v>
      </c>
      <c r="J472">
        <v>1416192689</v>
      </c>
      <c r="K472" t="b">
        <v>0</v>
      </c>
      <c r="L472">
        <v>45</v>
      </c>
      <c r="M472" t="b">
        <v>1</v>
      </c>
      <c r="N472" t="s">
        <v>8269</v>
      </c>
      <c r="O472" s="17">
        <v>110</v>
      </c>
      <c r="P472">
        <v>51.22</v>
      </c>
      <c r="Q472" s="12" t="s">
        <v>8315</v>
      </c>
      <c r="R472" t="s">
        <v>8316</v>
      </c>
      <c r="S472" s="15">
        <v>41960.119085648148</v>
      </c>
      <c r="T472" s="15">
        <v>41990.119085648148</v>
      </c>
    </row>
    <row r="473" spans="1:20" ht="160" x14ac:dyDescent="0.2">
      <c r="A473">
        <v>3743</v>
      </c>
      <c r="B473" s="3" t="s">
        <v>3740</v>
      </c>
      <c r="C473" s="3" t="s">
        <v>7853</v>
      </c>
      <c r="D473" s="6">
        <v>2200</v>
      </c>
      <c r="E473" s="8">
        <v>0</v>
      </c>
      <c r="F473" t="s">
        <v>8220</v>
      </c>
      <c r="G473" t="s">
        <v>8223</v>
      </c>
      <c r="H473" t="s">
        <v>8245</v>
      </c>
      <c r="I473">
        <v>1404406964</v>
      </c>
      <c r="J473">
        <v>1401814964</v>
      </c>
      <c r="K473" t="b">
        <v>0</v>
      </c>
      <c r="L473">
        <v>0</v>
      </c>
      <c r="M473" t="b">
        <v>0</v>
      </c>
      <c r="N473" t="s">
        <v>8269</v>
      </c>
      <c r="O473" s="17">
        <v>0</v>
      </c>
      <c r="P473">
        <v>0</v>
      </c>
      <c r="Q473" s="12" t="s">
        <v>8315</v>
      </c>
      <c r="R473" t="s">
        <v>8316</v>
      </c>
      <c r="S473" s="15">
        <v>41793.710231481484</v>
      </c>
      <c r="T473" s="15">
        <v>41823.710231481484</v>
      </c>
    </row>
    <row r="474" spans="1:20" ht="192" x14ac:dyDescent="0.2">
      <c r="A474">
        <v>3556</v>
      </c>
      <c r="B474" s="3" t="s">
        <v>3555</v>
      </c>
      <c r="C474" s="3" t="s">
        <v>7666</v>
      </c>
      <c r="D474" s="6">
        <v>2200</v>
      </c>
      <c r="E474" s="8">
        <v>2210</v>
      </c>
      <c r="F474" t="s">
        <v>8218</v>
      </c>
      <c r="G474" t="s">
        <v>8224</v>
      </c>
      <c r="H474" t="s">
        <v>8246</v>
      </c>
      <c r="I474">
        <v>1408289724</v>
      </c>
      <c r="J474">
        <v>1403105724</v>
      </c>
      <c r="K474" t="b">
        <v>0</v>
      </c>
      <c r="L474">
        <v>20</v>
      </c>
      <c r="M474" t="b">
        <v>1</v>
      </c>
      <c r="N474" t="s">
        <v>8269</v>
      </c>
      <c r="O474" s="17">
        <v>100</v>
      </c>
      <c r="P474">
        <v>110.5</v>
      </c>
      <c r="Q474" s="12" t="s">
        <v>8315</v>
      </c>
      <c r="R474" t="s">
        <v>8316</v>
      </c>
      <c r="S474" s="15">
        <v>41808.649583333332</v>
      </c>
      <c r="T474" s="15">
        <v>41868.649583333332</v>
      </c>
    </row>
    <row r="475" spans="1:20" ht="192" x14ac:dyDescent="0.2">
      <c r="A475">
        <v>3152</v>
      </c>
      <c r="B475" s="3" t="s">
        <v>3152</v>
      </c>
      <c r="C475" s="3" t="s">
        <v>7262</v>
      </c>
      <c r="D475" s="6">
        <v>2200</v>
      </c>
      <c r="E475" s="8">
        <v>2331</v>
      </c>
      <c r="F475" t="s">
        <v>8218</v>
      </c>
      <c r="G475" t="s">
        <v>8224</v>
      </c>
      <c r="H475" t="s">
        <v>8246</v>
      </c>
      <c r="I475">
        <v>1383425367</v>
      </c>
      <c r="J475">
        <v>1380833367</v>
      </c>
      <c r="K475" t="b">
        <v>1</v>
      </c>
      <c r="L475">
        <v>67</v>
      </c>
      <c r="M475" t="b">
        <v>1</v>
      </c>
      <c r="N475" t="s">
        <v>8269</v>
      </c>
      <c r="O475" s="17">
        <v>106</v>
      </c>
      <c r="P475">
        <v>34.79</v>
      </c>
      <c r="Q475" s="12" t="s">
        <v>8315</v>
      </c>
      <c r="R475" t="s">
        <v>8316</v>
      </c>
      <c r="S475" s="15">
        <v>41550.867673611108</v>
      </c>
      <c r="T475" s="15">
        <v>41580.867673611108</v>
      </c>
    </row>
    <row r="476" spans="1:20" ht="176" x14ac:dyDescent="0.2">
      <c r="A476">
        <v>4081</v>
      </c>
      <c r="B476" s="3" t="s">
        <v>4077</v>
      </c>
      <c r="C476" s="3" t="s">
        <v>8184</v>
      </c>
      <c r="D476" s="6">
        <v>2224</v>
      </c>
      <c r="E476" s="8">
        <v>350</v>
      </c>
      <c r="F476" t="s">
        <v>8220</v>
      </c>
      <c r="G476" t="s">
        <v>8223</v>
      </c>
      <c r="H476" t="s">
        <v>8245</v>
      </c>
      <c r="I476">
        <v>1425819425</v>
      </c>
      <c r="J476">
        <v>1423231025</v>
      </c>
      <c r="K476" t="b">
        <v>0</v>
      </c>
      <c r="L476">
        <v>12</v>
      </c>
      <c r="M476" t="b">
        <v>0</v>
      </c>
      <c r="N476" t="s">
        <v>8269</v>
      </c>
      <c r="O476" s="17">
        <v>16</v>
      </c>
      <c r="P476">
        <v>29.17</v>
      </c>
      <c r="Q476" s="12" t="s">
        <v>8315</v>
      </c>
      <c r="R476" t="s">
        <v>8316</v>
      </c>
      <c r="S476" s="15">
        <v>42041.581307870365</v>
      </c>
      <c r="T476" s="15">
        <v>42071.539641203708</v>
      </c>
    </row>
    <row r="477" spans="1:20" ht="160" x14ac:dyDescent="0.2">
      <c r="A477">
        <v>3252</v>
      </c>
      <c r="B477" s="3" t="s">
        <v>3252</v>
      </c>
      <c r="C477" s="3" t="s">
        <v>7362</v>
      </c>
      <c r="D477" s="6">
        <v>2250</v>
      </c>
      <c r="E477" s="8">
        <v>2876</v>
      </c>
      <c r="F477" t="s">
        <v>8218</v>
      </c>
      <c r="G477" t="s">
        <v>8224</v>
      </c>
      <c r="H477" t="s">
        <v>8246</v>
      </c>
      <c r="I477">
        <v>1473247240</v>
      </c>
      <c r="J477">
        <v>1470655240</v>
      </c>
      <c r="K477" t="b">
        <v>1</v>
      </c>
      <c r="L477">
        <v>50</v>
      </c>
      <c r="M477" t="b">
        <v>1</v>
      </c>
      <c r="N477" t="s">
        <v>8269</v>
      </c>
      <c r="O477" s="17">
        <v>128</v>
      </c>
      <c r="P477">
        <v>57.52</v>
      </c>
      <c r="Q477" s="12" t="s">
        <v>8315</v>
      </c>
      <c r="R477" t="s">
        <v>8316</v>
      </c>
      <c r="S477" s="15">
        <v>42590.472685185188</v>
      </c>
      <c r="T477" s="15">
        <v>42620.472685185188</v>
      </c>
    </row>
    <row r="478" spans="1:20" ht="208" x14ac:dyDescent="0.2">
      <c r="A478">
        <v>3555</v>
      </c>
      <c r="B478" s="3" t="s">
        <v>3554</v>
      </c>
      <c r="C478" s="3" t="s">
        <v>7665</v>
      </c>
      <c r="D478" s="6">
        <v>2400</v>
      </c>
      <c r="E478" s="8">
        <v>2400</v>
      </c>
      <c r="F478" t="s">
        <v>8218</v>
      </c>
      <c r="G478" t="s">
        <v>8236</v>
      </c>
      <c r="H478" t="s">
        <v>8248</v>
      </c>
      <c r="I478">
        <v>1479382594</v>
      </c>
      <c r="J478">
        <v>1476786994</v>
      </c>
      <c r="K478" t="b">
        <v>0</v>
      </c>
      <c r="L478">
        <v>14</v>
      </c>
      <c r="M478" t="b">
        <v>1</v>
      </c>
      <c r="N478" t="s">
        <v>8269</v>
      </c>
      <c r="O478" s="17">
        <v>100</v>
      </c>
      <c r="P478">
        <v>171.43</v>
      </c>
      <c r="Q478" s="12" t="s">
        <v>8315</v>
      </c>
      <c r="R478" t="s">
        <v>8316</v>
      </c>
      <c r="S478" s="15">
        <v>42661.442060185189</v>
      </c>
      <c r="T478" s="15">
        <v>42691.483726851846</v>
      </c>
    </row>
    <row r="479" spans="1:20" ht="192" x14ac:dyDescent="0.2">
      <c r="A479">
        <v>3865</v>
      </c>
      <c r="B479" s="3" t="s">
        <v>3862</v>
      </c>
      <c r="C479" s="3" t="s">
        <v>7974</v>
      </c>
      <c r="D479" s="6">
        <v>2413</v>
      </c>
      <c r="E479" s="8">
        <v>650</v>
      </c>
      <c r="F479" t="s">
        <v>8220</v>
      </c>
      <c r="G479" t="s">
        <v>8228</v>
      </c>
      <c r="H479" t="s">
        <v>8250</v>
      </c>
      <c r="I479">
        <v>1409376600</v>
      </c>
      <c r="J479">
        <v>1405957098</v>
      </c>
      <c r="K479" t="b">
        <v>0</v>
      </c>
      <c r="L479">
        <v>14</v>
      </c>
      <c r="M479" t="b">
        <v>0</v>
      </c>
      <c r="N479" t="s">
        <v>8269</v>
      </c>
      <c r="O479" s="17">
        <v>27</v>
      </c>
      <c r="P479">
        <v>46.43</v>
      </c>
      <c r="Q479" s="12" t="s">
        <v>8315</v>
      </c>
      <c r="R479" t="s">
        <v>8316</v>
      </c>
      <c r="S479" s="15">
        <v>41841.651597222226</v>
      </c>
      <c r="T479" s="15">
        <v>41881.229166666664</v>
      </c>
    </row>
    <row r="480" spans="1:20" ht="192" x14ac:dyDescent="0.2">
      <c r="A480">
        <v>2907</v>
      </c>
      <c r="B480" s="3" t="s">
        <v>2907</v>
      </c>
      <c r="C480" s="3" t="s">
        <v>7017</v>
      </c>
      <c r="D480" s="6">
        <v>2500</v>
      </c>
      <c r="E480" s="8">
        <v>2</v>
      </c>
      <c r="F480" t="s">
        <v>8220</v>
      </c>
      <c r="G480" t="s">
        <v>8223</v>
      </c>
      <c r="H480" t="s">
        <v>8245</v>
      </c>
      <c r="I480">
        <v>1463259837</v>
      </c>
      <c r="J480">
        <v>1458075837</v>
      </c>
      <c r="K480" t="b">
        <v>0</v>
      </c>
      <c r="L480">
        <v>2</v>
      </c>
      <c r="M480" t="b">
        <v>0</v>
      </c>
      <c r="N480" t="s">
        <v>8269</v>
      </c>
      <c r="O480" s="17">
        <v>0</v>
      </c>
      <c r="P480">
        <v>1</v>
      </c>
      <c r="Q480" s="12" t="s">
        <v>8315</v>
      </c>
      <c r="R480" t="s">
        <v>8316</v>
      </c>
      <c r="S480" s="15">
        <v>42444.877743055549</v>
      </c>
      <c r="T480" s="15">
        <v>42504.877743055549</v>
      </c>
    </row>
    <row r="481" spans="1:20" ht="192" x14ac:dyDescent="0.2">
      <c r="A481">
        <v>3859</v>
      </c>
      <c r="B481" s="3" t="s">
        <v>3856</v>
      </c>
      <c r="C481" s="3" t="s">
        <v>7968</v>
      </c>
      <c r="D481" s="6">
        <v>2500</v>
      </c>
      <c r="E481" s="8">
        <v>1</v>
      </c>
      <c r="F481" t="s">
        <v>8220</v>
      </c>
      <c r="G481" t="s">
        <v>8223</v>
      </c>
      <c r="H481" t="s">
        <v>8245</v>
      </c>
      <c r="I481">
        <v>1403730000</v>
      </c>
      <c r="J481">
        <v>1401485207</v>
      </c>
      <c r="K481" t="b">
        <v>0</v>
      </c>
      <c r="L481">
        <v>1</v>
      </c>
      <c r="M481" t="b">
        <v>0</v>
      </c>
      <c r="N481" t="s">
        <v>8269</v>
      </c>
      <c r="O481" s="17">
        <v>0</v>
      </c>
      <c r="P481">
        <v>1</v>
      </c>
      <c r="Q481" s="12" t="s">
        <v>8315</v>
      </c>
      <c r="R481" t="s">
        <v>8316</v>
      </c>
      <c r="S481" s="15">
        <v>41789.893599537041</v>
      </c>
      <c r="T481" s="15">
        <v>41815.875</v>
      </c>
    </row>
    <row r="482" spans="1:20" ht="192" x14ac:dyDescent="0.2">
      <c r="A482">
        <v>4112</v>
      </c>
      <c r="B482" s="3" t="s">
        <v>4108</v>
      </c>
      <c r="C482" s="3" t="s">
        <v>6961</v>
      </c>
      <c r="D482" s="6">
        <v>2500</v>
      </c>
      <c r="E482" s="8">
        <v>1</v>
      </c>
      <c r="F482" t="s">
        <v>8220</v>
      </c>
      <c r="G482" t="s">
        <v>8240</v>
      </c>
      <c r="H482" t="s">
        <v>8248</v>
      </c>
      <c r="I482">
        <v>1456617600</v>
      </c>
      <c r="J482">
        <v>1454280186</v>
      </c>
      <c r="K482" t="b">
        <v>0</v>
      </c>
      <c r="L482">
        <v>1</v>
      </c>
      <c r="M482" t="b">
        <v>0</v>
      </c>
      <c r="N482" t="s">
        <v>8269</v>
      </c>
      <c r="O482" s="17">
        <v>0</v>
      </c>
      <c r="P482">
        <v>1</v>
      </c>
      <c r="Q482" s="12" t="s">
        <v>8315</v>
      </c>
      <c r="R482" t="s">
        <v>8316</v>
      </c>
      <c r="S482" s="15">
        <v>42400.946597222224</v>
      </c>
      <c r="T482" s="15">
        <v>42428</v>
      </c>
    </row>
    <row r="483" spans="1:20" ht="128" x14ac:dyDescent="0.2">
      <c r="A483">
        <v>3747</v>
      </c>
      <c r="B483" s="3" t="s">
        <v>3744</v>
      </c>
      <c r="C483" s="3" t="s">
        <v>7857</v>
      </c>
      <c r="D483" s="6">
        <v>2500</v>
      </c>
      <c r="E483" s="8">
        <v>25</v>
      </c>
      <c r="F483" t="s">
        <v>8220</v>
      </c>
      <c r="G483" t="s">
        <v>8224</v>
      </c>
      <c r="H483" t="s">
        <v>8246</v>
      </c>
      <c r="I483">
        <v>1436137140</v>
      </c>
      <c r="J483">
        <v>1433833896</v>
      </c>
      <c r="K483" t="b">
        <v>0</v>
      </c>
      <c r="L483">
        <v>1</v>
      </c>
      <c r="M483" t="b">
        <v>0</v>
      </c>
      <c r="N483" t="s">
        <v>8269</v>
      </c>
      <c r="O483" s="17">
        <v>1</v>
      </c>
      <c r="P483">
        <v>25</v>
      </c>
      <c r="Q483" s="12" t="s">
        <v>8315</v>
      </c>
      <c r="R483" t="s">
        <v>8316</v>
      </c>
      <c r="S483" s="15">
        <v>42164.299722222218</v>
      </c>
      <c r="T483" s="15">
        <v>42190.957638888889</v>
      </c>
    </row>
    <row r="484" spans="1:20" ht="224" x14ac:dyDescent="0.2">
      <c r="A484">
        <v>3927</v>
      </c>
      <c r="B484" s="3" t="s">
        <v>3924</v>
      </c>
      <c r="C484" s="3" t="s">
        <v>8035</v>
      </c>
      <c r="D484" s="6">
        <v>2500</v>
      </c>
      <c r="E484" s="8">
        <v>25</v>
      </c>
      <c r="F484" t="s">
        <v>8220</v>
      </c>
      <c r="G484" t="s">
        <v>8224</v>
      </c>
      <c r="H484" t="s">
        <v>8246</v>
      </c>
      <c r="I484">
        <v>1407565504</v>
      </c>
      <c r="J484">
        <v>1404973504</v>
      </c>
      <c r="K484" t="b">
        <v>0</v>
      </c>
      <c r="L484">
        <v>2</v>
      </c>
      <c r="M484" t="b">
        <v>0</v>
      </c>
      <c r="N484" t="s">
        <v>8269</v>
      </c>
      <c r="O484" s="17">
        <v>1</v>
      </c>
      <c r="P484">
        <v>12.5</v>
      </c>
      <c r="Q484" s="12" t="s">
        <v>8315</v>
      </c>
      <c r="R484" t="s">
        <v>8316</v>
      </c>
      <c r="S484" s="15">
        <v>41830.267407407409</v>
      </c>
      <c r="T484" s="15">
        <v>41860.267407407409</v>
      </c>
    </row>
    <row r="485" spans="1:20" ht="64" x14ac:dyDescent="0.2">
      <c r="A485">
        <v>2864</v>
      </c>
      <c r="B485" s="3" t="s">
        <v>2864</v>
      </c>
      <c r="C485" s="3" t="s">
        <v>6974</v>
      </c>
      <c r="D485" s="6">
        <v>2500</v>
      </c>
      <c r="E485" s="8">
        <v>40</v>
      </c>
      <c r="F485" t="s">
        <v>8220</v>
      </c>
      <c r="G485" t="s">
        <v>8224</v>
      </c>
      <c r="H485" t="s">
        <v>8246</v>
      </c>
      <c r="I485">
        <v>1437139080</v>
      </c>
      <c r="J485">
        <v>1434552207</v>
      </c>
      <c r="K485" t="b">
        <v>0</v>
      </c>
      <c r="L485">
        <v>3</v>
      </c>
      <c r="M485" t="b">
        <v>0</v>
      </c>
      <c r="N485" t="s">
        <v>8269</v>
      </c>
      <c r="O485" s="17">
        <v>2</v>
      </c>
      <c r="P485">
        <v>13.33</v>
      </c>
      <c r="Q485" s="12" t="s">
        <v>8315</v>
      </c>
      <c r="R485" t="s">
        <v>8316</v>
      </c>
      <c r="S485" s="15">
        <v>42172.613506944443</v>
      </c>
      <c r="T485" s="15">
        <v>42202.554166666669</v>
      </c>
    </row>
    <row r="486" spans="1:20" ht="208" x14ac:dyDescent="0.2">
      <c r="A486">
        <v>4093</v>
      </c>
      <c r="B486" s="3" t="s">
        <v>4089</v>
      </c>
      <c r="C486" s="3" t="s">
        <v>8196</v>
      </c>
      <c r="D486" s="6">
        <v>2500</v>
      </c>
      <c r="E486" s="8">
        <v>60</v>
      </c>
      <c r="F486" t="s">
        <v>8220</v>
      </c>
      <c r="G486" t="s">
        <v>8224</v>
      </c>
      <c r="H486" t="s">
        <v>8246</v>
      </c>
      <c r="I486">
        <v>1440272093</v>
      </c>
      <c r="J486">
        <v>1435088093</v>
      </c>
      <c r="K486" t="b">
        <v>0</v>
      </c>
      <c r="L486">
        <v>4</v>
      </c>
      <c r="M486" t="b">
        <v>0</v>
      </c>
      <c r="N486" t="s">
        <v>8269</v>
      </c>
      <c r="O486" s="17">
        <v>2</v>
      </c>
      <c r="P486">
        <v>15</v>
      </c>
      <c r="Q486" s="12" t="s">
        <v>8315</v>
      </c>
      <c r="R486" t="s">
        <v>8316</v>
      </c>
      <c r="S486" s="15">
        <v>42178.815891203703</v>
      </c>
      <c r="T486" s="15">
        <v>42238.815891203703</v>
      </c>
    </row>
    <row r="487" spans="1:20" ht="144" x14ac:dyDescent="0.2">
      <c r="A487">
        <v>3900</v>
      </c>
      <c r="B487" s="3" t="s">
        <v>3897</v>
      </c>
      <c r="C487" s="3" t="s">
        <v>8008</v>
      </c>
      <c r="D487" s="6">
        <v>2500</v>
      </c>
      <c r="E487" s="8">
        <v>135</v>
      </c>
      <c r="F487" t="s">
        <v>8220</v>
      </c>
      <c r="G487" t="s">
        <v>8223</v>
      </c>
      <c r="H487" t="s">
        <v>8245</v>
      </c>
      <c r="I487">
        <v>1433988791</v>
      </c>
      <c r="J487">
        <v>1431396791</v>
      </c>
      <c r="K487" t="b">
        <v>0</v>
      </c>
      <c r="L487">
        <v>5</v>
      </c>
      <c r="M487" t="b">
        <v>0</v>
      </c>
      <c r="N487" t="s">
        <v>8269</v>
      </c>
      <c r="O487" s="17">
        <v>5</v>
      </c>
      <c r="P487">
        <v>27</v>
      </c>
      <c r="Q487" s="12" t="s">
        <v>8315</v>
      </c>
      <c r="R487" t="s">
        <v>8316</v>
      </c>
      <c r="S487" s="15">
        <v>42136.092488425929</v>
      </c>
      <c r="T487" s="15">
        <v>42166.092488425929</v>
      </c>
    </row>
    <row r="488" spans="1:20" ht="208" x14ac:dyDescent="0.2">
      <c r="A488">
        <v>3920</v>
      </c>
      <c r="B488" s="3" t="s">
        <v>3917</v>
      </c>
      <c r="C488" s="3" t="s">
        <v>8028</v>
      </c>
      <c r="D488" s="6">
        <v>2500</v>
      </c>
      <c r="E488" s="8">
        <v>135</v>
      </c>
      <c r="F488" t="s">
        <v>8220</v>
      </c>
      <c r="G488" t="s">
        <v>8224</v>
      </c>
      <c r="H488" t="s">
        <v>8246</v>
      </c>
      <c r="I488">
        <v>1479032260</v>
      </c>
      <c r="J488">
        <v>1476436660</v>
      </c>
      <c r="K488" t="b">
        <v>0</v>
      </c>
      <c r="L488">
        <v>3</v>
      </c>
      <c r="M488" t="b">
        <v>0</v>
      </c>
      <c r="N488" t="s">
        <v>8269</v>
      </c>
      <c r="O488" s="17">
        <v>5</v>
      </c>
      <c r="P488">
        <v>45</v>
      </c>
      <c r="Q488" s="12" t="s">
        <v>8315</v>
      </c>
      <c r="R488" t="s">
        <v>8316</v>
      </c>
      <c r="S488" s="15">
        <v>42657.38726851852</v>
      </c>
      <c r="T488" s="15">
        <v>42687.428935185191</v>
      </c>
    </row>
    <row r="489" spans="1:20" ht="224" x14ac:dyDescent="0.2">
      <c r="A489">
        <v>4038</v>
      </c>
      <c r="B489" s="3" t="s">
        <v>4034</v>
      </c>
      <c r="C489" s="3" t="s">
        <v>8142</v>
      </c>
      <c r="D489" s="6">
        <v>2500</v>
      </c>
      <c r="E489" s="8">
        <v>301</v>
      </c>
      <c r="F489" t="s">
        <v>8220</v>
      </c>
      <c r="G489" t="s">
        <v>8223</v>
      </c>
      <c r="H489" t="s">
        <v>8245</v>
      </c>
      <c r="I489">
        <v>1413573010</v>
      </c>
      <c r="J489">
        <v>1408389010</v>
      </c>
      <c r="K489" t="b">
        <v>0</v>
      </c>
      <c r="L489">
        <v>4</v>
      </c>
      <c r="M489" t="b">
        <v>0</v>
      </c>
      <c r="N489" t="s">
        <v>8269</v>
      </c>
      <c r="O489" s="17">
        <v>12</v>
      </c>
      <c r="P489">
        <v>75.25</v>
      </c>
      <c r="Q489" s="12" t="s">
        <v>8315</v>
      </c>
      <c r="R489" t="s">
        <v>8316</v>
      </c>
      <c r="S489" s="15">
        <v>41869.798726851855</v>
      </c>
      <c r="T489" s="15">
        <v>41929.798726851855</v>
      </c>
    </row>
    <row r="490" spans="1:20" ht="192" x14ac:dyDescent="0.2">
      <c r="A490">
        <v>4030</v>
      </c>
      <c r="B490" s="3" t="s">
        <v>4026</v>
      </c>
      <c r="C490" s="3" t="s">
        <v>8135</v>
      </c>
      <c r="D490" s="6">
        <v>2500</v>
      </c>
      <c r="E490" s="8">
        <v>400</v>
      </c>
      <c r="F490" t="s">
        <v>8220</v>
      </c>
      <c r="G490" t="s">
        <v>8223</v>
      </c>
      <c r="H490" t="s">
        <v>8245</v>
      </c>
      <c r="I490">
        <v>1454525340</v>
      </c>
      <c r="J490">
        <v>1452008599</v>
      </c>
      <c r="K490" t="b">
        <v>0</v>
      </c>
      <c r="L490">
        <v>6</v>
      </c>
      <c r="M490" t="b">
        <v>0</v>
      </c>
      <c r="N490" t="s">
        <v>8269</v>
      </c>
      <c r="O490" s="17">
        <v>16</v>
      </c>
      <c r="P490">
        <v>66.67</v>
      </c>
      <c r="Q490" s="12" t="s">
        <v>8315</v>
      </c>
      <c r="R490" t="s">
        <v>8316</v>
      </c>
      <c r="S490" s="15">
        <v>42374.655081018514</v>
      </c>
      <c r="T490" s="15">
        <v>42403.784027777772</v>
      </c>
    </row>
    <row r="491" spans="1:20" ht="192" x14ac:dyDescent="0.2">
      <c r="A491">
        <v>3897</v>
      </c>
      <c r="B491" s="3" t="s">
        <v>3894</v>
      </c>
      <c r="C491" s="3" t="s">
        <v>8005</v>
      </c>
      <c r="D491" s="6">
        <v>2500</v>
      </c>
      <c r="E491" s="8">
        <v>440</v>
      </c>
      <c r="F491" t="s">
        <v>8220</v>
      </c>
      <c r="G491" t="s">
        <v>8227</v>
      </c>
      <c r="H491" t="s">
        <v>8249</v>
      </c>
      <c r="I491">
        <v>1420750683</v>
      </c>
      <c r="J491">
        <v>1418158683</v>
      </c>
      <c r="K491" t="b">
        <v>0</v>
      </c>
      <c r="L491">
        <v>10</v>
      </c>
      <c r="M491" t="b">
        <v>0</v>
      </c>
      <c r="N491" t="s">
        <v>8269</v>
      </c>
      <c r="O491" s="17">
        <v>18</v>
      </c>
      <c r="P491">
        <v>44</v>
      </c>
      <c r="Q491" s="12" t="s">
        <v>8315</v>
      </c>
      <c r="R491" t="s">
        <v>8316</v>
      </c>
      <c r="S491" s="15">
        <v>41982.87364583333</v>
      </c>
      <c r="T491" s="15">
        <v>42012.87364583333</v>
      </c>
    </row>
    <row r="492" spans="1:20" ht="224" x14ac:dyDescent="0.2">
      <c r="A492">
        <v>3980</v>
      </c>
      <c r="B492" s="3" t="s">
        <v>3977</v>
      </c>
      <c r="C492" s="3" t="s">
        <v>8087</v>
      </c>
      <c r="D492" s="6">
        <v>2500</v>
      </c>
      <c r="E492" s="8">
        <v>450</v>
      </c>
      <c r="F492" t="s">
        <v>8220</v>
      </c>
      <c r="G492" t="s">
        <v>8223</v>
      </c>
      <c r="H492" t="s">
        <v>8245</v>
      </c>
      <c r="I492">
        <v>1404570147</v>
      </c>
      <c r="J492">
        <v>1401978147</v>
      </c>
      <c r="K492" t="b">
        <v>0</v>
      </c>
      <c r="L492">
        <v>7</v>
      </c>
      <c r="M492" t="b">
        <v>0</v>
      </c>
      <c r="N492" t="s">
        <v>8269</v>
      </c>
      <c r="O492" s="17">
        <v>18</v>
      </c>
      <c r="P492">
        <v>64.290000000000006</v>
      </c>
      <c r="Q492" s="12" t="s">
        <v>8315</v>
      </c>
      <c r="R492" t="s">
        <v>8316</v>
      </c>
      <c r="S492" s="15">
        <v>41795.598923611113</v>
      </c>
      <c r="T492" s="15">
        <v>41825.598923611113</v>
      </c>
    </row>
    <row r="493" spans="1:20" ht="224" x14ac:dyDescent="0.2">
      <c r="A493">
        <v>2867</v>
      </c>
      <c r="B493" s="3" t="s">
        <v>2867</v>
      </c>
      <c r="C493" s="3" t="s">
        <v>6977</v>
      </c>
      <c r="D493" s="6">
        <v>2500</v>
      </c>
      <c r="E493" s="8">
        <v>504</v>
      </c>
      <c r="F493" t="s">
        <v>8220</v>
      </c>
      <c r="G493" t="s">
        <v>8223</v>
      </c>
      <c r="H493" t="s">
        <v>8245</v>
      </c>
      <c r="I493">
        <v>1467604800</v>
      </c>
      <c r="J493">
        <v>1465533672</v>
      </c>
      <c r="K493" t="b">
        <v>0</v>
      </c>
      <c r="L493">
        <v>10</v>
      </c>
      <c r="M493" t="b">
        <v>0</v>
      </c>
      <c r="N493" t="s">
        <v>8269</v>
      </c>
      <c r="O493" s="17">
        <v>20</v>
      </c>
      <c r="P493">
        <v>50.4</v>
      </c>
      <c r="Q493" s="12" t="s">
        <v>8315</v>
      </c>
      <c r="R493" t="s">
        <v>8316</v>
      </c>
      <c r="S493" s="15">
        <v>42531.195277777777</v>
      </c>
      <c r="T493" s="15">
        <v>42555.166666666672</v>
      </c>
    </row>
    <row r="494" spans="1:20" ht="224" x14ac:dyDescent="0.2">
      <c r="A494">
        <v>2920</v>
      </c>
      <c r="B494" s="3" t="s">
        <v>2920</v>
      </c>
      <c r="C494" s="3" t="s">
        <v>7030</v>
      </c>
      <c r="D494" s="6">
        <v>2500</v>
      </c>
      <c r="E494" s="8">
        <v>671</v>
      </c>
      <c r="F494" t="s">
        <v>8220</v>
      </c>
      <c r="G494" t="s">
        <v>8228</v>
      </c>
      <c r="H494" t="s">
        <v>8250</v>
      </c>
      <c r="I494">
        <v>1427306470</v>
      </c>
      <c r="J494">
        <v>1424718070</v>
      </c>
      <c r="K494" t="b">
        <v>0</v>
      </c>
      <c r="L494">
        <v>13</v>
      </c>
      <c r="M494" t="b">
        <v>0</v>
      </c>
      <c r="N494" t="s">
        <v>8269</v>
      </c>
      <c r="O494" s="17">
        <v>27</v>
      </c>
      <c r="P494">
        <v>51.62</v>
      </c>
      <c r="Q494" s="12" t="s">
        <v>8315</v>
      </c>
      <c r="R494" t="s">
        <v>8316</v>
      </c>
      <c r="S494" s="15">
        <v>42058.792476851857</v>
      </c>
      <c r="T494" s="15">
        <v>42088.750810185185</v>
      </c>
    </row>
    <row r="495" spans="1:20" ht="208" x14ac:dyDescent="0.2">
      <c r="A495">
        <v>3898</v>
      </c>
      <c r="B495" s="3" t="s">
        <v>3895</v>
      </c>
      <c r="C495" s="3" t="s">
        <v>8006</v>
      </c>
      <c r="D495" s="6">
        <v>2500</v>
      </c>
      <c r="E495" s="8">
        <v>814</v>
      </c>
      <c r="F495" t="s">
        <v>8220</v>
      </c>
      <c r="G495" t="s">
        <v>8224</v>
      </c>
      <c r="H495" t="s">
        <v>8246</v>
      </c>
      <c r="I495">
        <v>1439827200</v>
      </c>
      <c r="J495">
        <v>1436355270</v>
      </c>
      <c r="K495" t="b">
        <v>0</v>
      </c>
      <c r="L495">
        <v>16</v>
      </c>
      <c r="M495" t="b">
        <v>0</v>
      </c>
      <c r="N495" t="s">
        <v>8269</v>
      </c>
      <c r="O495" s="17">
        <v>33</v>
      </c>
      <c r="P495">
        <v>50.88</v>
      </c>
      <c r="Q495" s="12" t="s">
        <v>8315</v>
      </c>
      <c r="R495" t="s">
        <v>8316</v>
      </c>
      <c r="S495" s="15">
        <v>42193.482291666667</v>
      </c>
      <c r="T495" s="15">
        <v>42233.666666666672</v>
      </c>
    </row>
    <row r="496" spans="1:20" ht="176" x14ac:dyDescent="0.2">
      <c r="A496">
        <v>3851</v>
      </c>
      <c r="B496" s="3" t="s">
        <v>3848</v>
      </c>
      <c r="C496" s="3" t="s">
        <v>7960</v>
      </c>
      <c r="D496" s="6">
        <v>2500</v>
      </c>
      <c r="E496" s="8">
        <v>852</v>
      </c>
      <c r="F496" t="s">
        <v>8220</v>
      </c>
      <c r="G496" t="s">
        <v>8224</v>
      </c>
      <c r="H496" t="s">
        <v>8246</v>
      </c>
      <c r="I496">
        <v>1437129179</v>
      </c>
      <c r="J496">
        <v>1434537179</v>
      </c>
      <c r="K496" t="b">
        <v>1</v>
      </c>
      <c r="L496">
        <v>24</v>
      </c>
      <c r="M496" t="b">
        <v>0</v>
      </c>
      <c r="N496" t="s">
        <v>8269</v>
      </c>
      <c r="O496" s="17">
        <v>34</v>
      </c>
      <c r="P496">
        <v>35.5</v>
      </c>
      <c r="Q496" s="12" t="s">
        <v>8315</v>
      </c>
      <c r="R496" t="s">
        <v>8316</v>
      </c>
      <c r="S496" s="15">
        <v>42172.439571759256</v>
      </c>
      <c r="T496" s="15">
        <v>42202.439571759256</v>
      </c>
    </row>
    <row r="497" spans="1:20" ht="208" x14ac:dyDescent="0.2">
      <c r="A497">
        <v>3914</v>
      </c>
      <c r="B497" s="3" t="s">
        <v>3911</v>
      </c>
      <c r="C497" s="3" t="s">
        <v>8022</v>
      </c>
      <c r="D497" s="6">
        <v>2500</v>
      </c>
      <c r="E497" s="8">
        <v>909</v>
      </c>
      <c r="F497" t="s">
        <v>8220</v>
      </c>
      <c r="G497" t="s">
        <v>8224</v>
      </c>
      <c r="H497" t="s">
        <v>8246</v>
      </c>
      <c r="I497">
        <v>1431298740</v>
      </c>
      <c r="J497">
        <v>1429558756</v>
      </c>
      <c r="K497" t="b">
        <v>0</v>
      </c>
      <c r="L497">
        <v>27</v>
      </c>
      <c r="M497" t="b">
        <v>0</v>
      </c>
      <c r="N497" t="s">
        <v>8269</v>
      </c>
      <c r="O497" s="17">
        <v>36</v>
      </c>
      <c r="P497">
        <v>33.67</v>
      </c>
      <c r="Q497" s="12" t="s">
        <v>8315</v>
      </c>
      <c r="R497" t="s">
        <v>8316</v>
      </c>
      <c r="S497" s="15">
        <v>42114.818935185183</v>
      </c>
      <c r="T497" s="15">
        <v>42134.957638888889</v>
      </c>
    </row>
    <row r="498" spans="1:20" ht="224" x14ac:dyDescent="0.2">
      <c r="A498">
        <v>2873</v>
      </c>
      <c r="B498" s="3" t="s">
        <v>2873</v>
      </c>
      <c r="C498" s="3" t="s">
        <v>6983</v>
      </c>
      <c r="D498" s="6">
        <v>2500</v>
      </c>
      <c r="E498" s="8">
        <v>953</v>
      </c>
      <c r="F498" t="s">
        <v>8220</v>
      </c>
      <c r="G498" t="s">
        <v>8223</v>
      </c>
      <c r="H498" t="s">
        <v>8245</v>
      </c>
      <c r="I498">
        <v>1422473831</v>
      </c>
      <c r="J498">
        <v>1419881831</v>
      </c>
      <c r="K498" t="b">
        <v>0</v>
      </c>
      <c r="L498">
        <v>8</v>
      </c>
      <c r="M498" t="b">
        <v>0</v>
      </c>
      <c r="N498" t="s">
        <v>8269</v>
      </c>
      <c r="O498" s="17">
        <v>38</v>
      </c>
      <c r="P498">
        <v>119.13</v>
      </c>
      <c r="Q498" s="12" t="s">
        <v>8315</v>
      </c>
      <c r="R498" t="s">
        <v>8316</v>
      </c>
      <c r="S498" s="15">
        <v>42002.817488425921</v>
      </c>
      <c r="T498" s="15">
        <v>42032.817488425921</v>
      </c>
    </row>
    <row r="499" spans="1:20" ht="144" x14ac:dyDescent="0.2">
      <c r="A499">
        <v>1302</v>
      </c>
      <c r="B499" s="3" t="s">
        <v>1303</v>
      </c>
      <c r="C499" s="3" t="s">
        <v>5412</v>
      </c>
      <c r="D499" s="6">
        <v>2500</v>
      </c>
      <c r="E499" s="8">
        <v>2500</v>
      </c>
      <c r="F499" t="s">
        <v>8218</v>
      </c>
      <c r="G499" t="s">
        <v>8223</v>
      </c>
      <c r="H499" t="s">
        <v>8245</v>
      </c>
      <c r="I499">
        <v>1480559011</v>
      </c>
      <c r="J499">
        <v>1477963411</v>
      </c>
      <c r="K499" t="b">
        <v>0</v>
      </c>
      <c r="L499">
        <v>50</v>
      </c>
      <c r="M499" t="b">
        <v>1</v>
      </c>
      <c r="N499" t="s">
        <v>8269</v>
      </c>
      <c r="O499" s="17">
        <v>100</v>
      </c>
      <c r="P499">
        <v>50</v>
      </c>
      <c r="Q499" s="12" t="s">
        <v>8315</v>
      </c>
      <c r="R499" t="s">
        <v>8316</v>
      </c>
      <c r="S499" s="15">
        <v>42675.057997685188</v>
      </c>
      <c r="T499" s="15">
        <v>42705.099664351852</v>
      </c>
    </row>
    <row r="500" spans="1:20" ht="144" x14ac:dyDescent="0.2">
      <c r="A500">
        <v>3287</v>
      </c>
      <c r="B500" s="3" t="s">
        <v>3287</v>
      </c>
      <c r="C500" s="3" t="s">
        <v>7397</v>
      </c>
      <c r="D500" s="6">
        <v>2500</v>
      </c>
      <c r="E500" s="8">
        <v>2500</v>
      </c>
      <c r="F500" t="s">
        <v>8218</v>
      </c>
      <c r="G500" t="s">
        <v>8228</v>
      </c>
      <c r="H500" t="s">
        <v>8250</v>
      </c>
      <c r="I500">
        <v>1448733628</v>
      </c>
      <c r="J500">
        <v>1446573628</v>
      </c>
      <c r="K500" t="b">
        <v>0</v>
      </c>
      <c r="L500">
        <v>34</v>
      </c>
      <c r="M500" t="b">
        <v>1</v>
      </c>
      <c r="N500" t="s">
        <v>8269</v>
      </c>
      <c r="O500" s="17">
        <v>100</v>
      </c>
      <c r="P500">
        <v>73.53</v>
      </c>
      <c r="Q500" s="12" t="s">
        <v>8315</v>
      </c>
      <c r="R500" t="s">
        <v>8316</v>
      </c>
      <c r="S500" s="15">
        <v>42311.750324074077</v>
      </c>
      <c r="T500" s="15">
        <v>42336.750324074077</v>
      </c>
    </row>
    <row r="501" spans="1:20" ht="192" x14ac:dyDescent="0.2">
      <c r="A501">
        <v>3312</v>
      </c>
      <c r="B501" s="3" t="s">
        <v>3312</v>
      </c>
      <c r="C501" s="3" t="s">
        <v>7422</v>
      </c>
      <c r="D501" s="6">
        <v>2500</v>
      </c>
      <c r="E501" s="8">
        <v>2501</v>
      </c>
      <c r="F501" t="s">
        <v>8218</v>
      </c>
      <c r="G501" t="s">
        <v>8223</v>
      </c>
      <c r="H501" t="s">
        <v>8245</v>
      </c>
      <c r="I501">
        <v>1478901600</v>
      </c>
      <c r="J501">
        <v>1477077946</v>
      </c>
      <c r="K501" t="b">
        <v>0</v>
      </c>
      <c r="L501">
        <v>41</v>
      </c>
      <c r="M501" t="b">
        <v>1</v>
      </c>
      <c r="N501" t="s">
        <v>8269</v>
      </c>
      <c r="O501" s="17">
        <v>100</v>
      </c>
      <c r="P501">
        <v>61</v>
      </c>
      <c r="Q501" s="12" t="s">
        <v>8315</v>
      </c>
      <c r="R501" t="s">
        <v>8316</v>
      </c>
      <c r="S501" s="15">
        <v>42664.809560185182</v>
      </c>
      <c r="T501" s="15">
        <v>42685.916666666672</v>
      </c>
    </row>
    <row r="502" spans="1:20" ht="208" x14ac:dyDescent="0.2">
      <c r="A502">
        <v>3516</v>
      </c>
      <c r="B502" s="3" t="s">
        <v>3515</v>
      </c>
      <c r="C502" s="3" t="s">
        <v>7626</v>
      </c>
      <c r="D502" s="6">
        <v>2500</v>
      </c>
      <c r="E502" s="8">
        <v>2500</v>
      </c>
      <c r="F502" t="s">
        <v>8218</v>
      </c>
      <c r="G502" t="s">
        <v>8223</v>
      </c>
      <c r="H502" t="s">
        <v>8245</v>
      </c>
      <c r="I502">
        <v>1410145200</v>
      </c>
      <c r="J502">
        <v>1407197670</v>
      </c>
      <c r="K502" t="b">
        <v>0</v>
      </c>
      <c r="L502">
        <v>11</v>
      </c>
      <c r="M502" t="b">
        <v>1</v>
      </c>
      <c r="N502" t="s">
        <v>8269</v>
      </c>
      <c r="O502" s="17">
        <v>100</v>
      </c>
      <c r="P502">
        <v>227.27</v>
      </c>
      <c r="Q502" s="12" t="s">
        <v>8315</v>
      </c>
      <c r="R502" t="s">
        <v>8316</v>
      </c>
      <c r="S502" s="15">
        <v>41856.010069444441</v>
      </c>
      <c r="T502" s="15">
        <v>41890.125</v>
      </c>
    </row>
    <row r="503" spans="1:20" ht="160" x14ac:dyDescent="0.2">
      <c r="A503">
        <v>3544</v>
      </c>
      <c r="B503" s="3" t="s">
        <v>3543</v>
      </c>
      <c r="C503" s="3" t="s">
        <v>7654</v>
      </c>
      <c r="D503" s="6">
        <v>2500</v>
      </c>
      <c r="E503" s="8">
        <v>2500</v>
      </c>
      <c r="F503" t="s">
        <v>8218</v>
      </c>
      <c r="G503" t="s">
        <v>8223</v>
      </c>
      <c r="H503" t="s">
        <v>8245</v>
      </c>
      <c r="I503">
        <v>1425758257</v>
      </c>
      <c r="J503">
        <v>1423166257</v>
      </c>
      <c r="K503" t="b">
        <v>0</v>
      </c>
      <c r="L503">
        <v>24</v>
      </c>
      <c r="M503" t="b">
        <v>1</v>
      </c>
      <c r="N503" t="s">
        <v>8269</v>
      </c>
      <c r="O503" s="17">
        <v>100</v>
      </c>
      <c r="P503">
        <v>104.17</v>
      </c>
      <c r="Q503" s="12" t="s">
        <v>8315</v>
      </c>
      <c r="R503" t="s">
        <v>8316</v>
      </c>
      <c r="S503" s="15">
        <v>42040.831678240742</v>
      </c>
      <c r="T503" s="15">
        <v>42070.831678240742</v>
      </c>
    </row>
    <row r="504" spans="1:20" ht="176" x14ac:dyDescent="0.2">
      <c r="A504">
        <v>3320</v>
      </c>
      <c r="B504" s="3" t="s">
        <v>3320</v>
      </c>
      <c r="C504" s="3" t="s">
        <v>7430</v>
      </c>
      <c r="D504" s="6">
        <v>2500</v>
      </c>
      <c r="E504" s="8">
        <v>2525</v>
      </c>
      <c r="F504" t="s">
        <v>8218</v>
      </c>
      <c r="G504" t="s">
        <v>8223</v>
      </c>
      <c r="H504" t="s">
        <v>8245</v>
      </c>
      <c r="I504">
        <v>1466557557</v>
      </c>
      <c r="J504">
        <v>1463965557</v>
      </c>
      <c r="K504" t="b">
        <v>0</v>
      </c>
      <c r="L504">
        <v>38</v>
      </c>
      <c r="M504" t="b">
        <v>1</v>
      </c>
      <c r="N504" t="s">
        <v>8269</v>
      </c>
      <c r="O504" s="17">
        <v>101</v>
      </c>
      <c r="P504">
        <v>66.45</v>
      </c>
      <c r="Q504" s="12" t="s">
        <v>8315</v>
      </c>
      <c r="R504" t="s">
        <v>8316</v>
      </c>
      <c r="S504" s="15">
        <v>42513.045798611114</v>
      </c>
      <c r="T504" s="15">
        <v>42543.045798611114</v>
      </c>
    </row>
    <row r="505" spans="1:20" ht="192" x14ac:dyDescent="0.2">
      <c r="A505">
        <v>3614</v>
      </c>
      <c r="B505" s="3" t="s">
        <v>3439</v>
      </c>
      <c r="C505" s="3" t="s">
        <v>7724</v>
      </c>
      <c r="D505" s="6">
        <v>2500</v>
      </c>
      <c r="E505" s="8">
        <v>2520</v>
      </c>
      <c r="F505" t="s">
        <v>8218</v>
      </c>
      <c r="G505" t="s">
        <v>8223</v>
      </c>
      <c r="H505" t="s">
        <v>8245</v>
      </c>
      <c r="I505">
        <v>1434675616</v>
      </c>
      <c r="J505">
        <v>1432083616</v>
      </c>
      <c r="K505" t="b">
        <v>0</v>
      </c>
      <c r="L505">
        <v>71</v>
      </c>
      <c r="M505" t="b">
        <v>1</v>
      </c>
      <c r="N505" t="s">
        <v>8269</v>
      </c>
      <c r="O505" s="17">
        <v>101</v>
      </c>
      <c r="P505">
        <v>35.49</v>
      </c>
      <c r="Q505" s="12" t="s">
        <v>8315</v>
      </c>
      <c r="R505" t="s">
        <v>8316</v>
      </c>
      <c r="S505" s="15">
        <v>42144.041851851856</v>
      </c>
      <c r="T505" s="15">
        <v>42174.041851851856</v>
      </c>
    </row>
    <row r="506" spans="1:20" ht="224" x14ac:dyDescent="0.2">
      <c r="A506">
        <v>3699</v>
      </c>
      <c r="B506" s="3" t="s">
        <v>3696</v>
      </c>
      <c r="C506" s="3" t="s">
        <v>7809</v>
      </c>
      <c r="D506" s="6">
        <v>2500</v>
      </c>
      <c r="E506" s="8">
        <v>2520</v>
      </c>
      <c r="F506" t="s">
        <v>8218</v>
      </c>
      <c r="G506" t="s">
        <v>8223</v>
      </c>
      <c r="H506" t="s">
        <v>8245</v>
      </c>
      <c r="I506">
        <v>1413383216</v>
      </c>
      <c r="J506">
        <v>1410791216</v>
      </c>
      <c r="K506" t="b">
        <v>0</v>
      </c>
      <c r="L506">
        <v>40</v>
      </c>
      <c r="M506" t="b">
        <v>1</v>
      </c>
      <c r="N506" t="s">
        <v>8269</v>
      </c>
      <c r="O506" s="17">
        <v>101</v>
      </c>
      <c r="P506">
        <v>63</v>
      </c>
      <c r="Q506" s="12" t="s">
        <v>8315</v>
      </c>
      <c r="R506" t="s">
        <v>8316</v>
      </c>
      <c r="S506" s="15">
        <v>41897.602037037039</v>
      </c>
      <c r="T506" s="15">
        <v>41927.602037037039</v>
      </c>
    </row>
    <row r="507" spans="1:20" ht="224" x14ac:dyDescent="0.2">
      <c r="A507">
        <v>1295</v>
      </c>
      <c r="B507" s="3" t="s">
        <v>1296</v>
      </c>
      <c r="C507" s="3" t="s">
        <v>5405</v>
      </c>
      <c r="D507" s="6">
        <v>2500</v>
      </c>
      <c r="E507" s="8">
        <v>2549</v>
      </c>
      <c r="F507" t="s">
        <v>8218</v>
      </c>
      <c r="G507" t="s">
        <v>8224</v>
      </c>
      <c r="H507" t="s">
        <v>8246</v>
      </c>
      <c r="I507">
        <v>1438189200</v>
      </c>
      <c r="J507">
        <v>1435585497</v>
      </c>
      <c r="K507" t="b">
        <v>0</v>
      </c>
      <c r="L507">
        <v>64</v>
      </c>
      <c r="M507" t="b">
        <v>1</v>
      </c>
      <c r="N507" t="s">
        <v>8269</v>
      </c>
      <c r="O507" s="17">
        <v>102</v>
      </c>
      <c r="P507">
        <v>39.83</v>
      </c>
      <c r="Q507" s="12" t="s">
        <v>8315</v>
      </c>
      <c r="R507" t="s">
        <v>8316</v>
      </c>
      <c r="S507" s="15">
        <v>42184.572881944448</v>
      </c>
      <c r="T507" s="15">
        <v>42214.708333333328</v>
      </c>
    </row>
    <row r="508" spans="1:20" ht="224" x14ac:dyDescent="0.2">
      <c r="A508">
        <v>2809</v>
      </c>
      <c r="B508" s="3" t="s">
        <v>2809</v>
      </c>
      <c r="C508" s="3" t="s">
        <v>6919</v>
      </c>
      <c r="D508" s="6">
        <v>2500</v>
      </c>
      <c r="E508" s="8">
        <v>2560</v>
      </c>
      <c r="F508" t="s">
        <v>8218</v>
      </c>
      <c r="G508" t="s">
        <v>8223</v>
      </c>
      <c r="H508" t="s">
        <v>8245</v>
      </c>
      <c r="I508">
        <v>1459348740</v>
      </c>
      <c r="J508">
        <v>1458647725</v>
      </c>
      <c r="K508" t="b">
        <v>0</v>
      </c>
      <c r="L508">
        <v>21</v>
      </c>
      <c r="M508" t="b">
        <v>1</v>
      </c>
      <c r="N508" t="s">
        <v>8269</v>
      </c>
      <c r="O508" s="17">
        <v>102</v>
      </c>
      <c r="P508">
        <v>121.9</v>
      </c>
      <c r="Q508" s="12" t="s">
        <v>8315</v>
      </c>
      <c r="R508" t="s">
        <v>8316</v>
      </c>
      <c r="S508" s="15">
        <v>42451.496817129635</v>
      </c>
      <c r="T508" s="15">
        <v>42459.610416666663</v>
      </c>
    </row>
    <row r="509" spans="1:20" ht="256" x14ac:dyDescent="0.2">
      <c r="A509">
        <v>3561</v>
      </c>
      <c r="B509" s="3" t="s">
        <v>3560</v>
      </c>
      <c r="C509" s="3" t="s">
        <v>7671</v>
      </c>
      <c r="D509" s="6">
        <v>2500</v>
      </c>
      <c r="E509" s="8">
        <v>2560</v>
      </c>
      <c r="F509" t="s">
        <v>8218</v>
      </c>
      <c r="G509" t="s">
        <v>8223</v>
      </c>
      <c r="H509" t="s">
        <v>8245</v>
      </c>
      <c r="I509">
        <v>1438799760</v>
      </c>
      <c r="J509">
        <v>1437236378</v>
      </c>
      <c r="K509" t="b">
        <v>0</v>
      </c>
      <c r="L509">
        <v>54</v>
      </c>
      <c r="M509" t="b">
        <v>1</v>
      </c>
      <c r="N509" t="s">
        <v>8269</v>
      </c>
      <c r="O509" s="17">
        <v>102</v>
      </c>
      <c r="P509">
        <v>47.41</v>
      </c>
      <c r="Q509" s="12" t="s">
        <v>8315</v>
      </c>
      <c r="R509" t="s">
        <v>8316</v>
      </c>
      <c r="S509" s="15">
        <v>42203.680300925931</v>
      </c>
      <c r="T509" s="15">
        <v>42221.774999999994</v>
      </c>
    </row>
    <row r="510" spans="1:20" ht="160" x14ac:dyDescent="0.2">
      <c r="A510">
        <v>3264</v>
      </c>
      <c r="B510" s="3" t="s">
        <v>3264</v>
      </c>
      <c r="C510" s="3" t="s">
        <v>7374</v>
      </c>
      <c r="D510" s="6">
        <v>2500</v>
      </c>
      <c r="E510" s="8">
        <v>2575</v>
      </c>
      <c r="F510" t="s">
        <v>8218</v>
      </c>
      <c r="G510" t="s">
        <v>8223</v>
      </c>
      <c r="H510" t="s">
        <v>8245</v>
      </c>
      <c r="I510">
        <v>1422482400</v>
      </c>
      <c r="J510">
        <v>1421089938</v>
      </c>
      <c r="K510" t="b">
        <v>1</v>
      </c>
      <c r="L510">
        <v>49</v>
      </c>
      <c r="M510" t="b">
        <v>1</v>
      </c>
      <c r="N510" t="s">
        <v>8269</v>
      </c>
      <c r="O510" s="17">
        <v>103</v>
      </c>
      <c r="P510">
        <v>52.55</v>
      </c>
      <c r="Q510" s="12" t="s">
        <v>8315</v>
      </c>
      <c r="R510" t="s">
        <v>8316</v>
      </c>
      <c r="S510" s="15">
        <v>42016.800208333334</v>
      </c>
      <c r="T510" s="15">
        <v>42032.916666666672</v>
      </c>
    </row>
    <row r="511" spans="1:20" ht="224" x14ac:dyDescent="0.2">
      <c r="A511">
        <v>3278</v>
      </c>
      <c r="B511" s="3" t="s">
        <v>3278</v>
      </c>
      <c r="C511" s="3" t="s">
        <v>7388</v>
      </c>
      <c r="D511" s="6">
        <v>2500</v>
      </c>
      <c r="E511" s="8">
        <v>2585</v>
      </c>
      <c r="F511" t="s">
        <v>8218</v>
      </c>
      <c r="G511" t="s">
        <v>8224</v>
      </c>
      <c r="H511" t="s">
        <v>8246</v>
      </c>
      <c r="I511">
        <v>1433017303</v>
      </c>
      <c r="J511">
        <v>1430425303</v>
      </c>
      <c r="K511" t="b">
        <v>1</v>
      </c>
      <c r="L511">
        <v>34</v>
      </c>
      <c r="M511" t="b">
        <v>1</v>
      </c>
      <c r="N511" t="s">
        <v>8269</v>
      </c>
      <c r="O511" s="17">
        <v>103</v>
      </c>
      <c r="P511">
        <v>76.03</v>
      </c>
      <c r="Q511" s="12" t="s">
        <v>8315</v>
      </c>
      <c r="R511" t="s">
        <v>8316</v>
      </c>
      <c r="S511" s="15">
        <v>42124.848414351851</v>
      </c>
      <c r="T511" s="15">
        <v>42154.848414351851</v>
      </c>
    </row>
    <row r="512" spans="1:20" ht="192" x14ac:dyDescent="0.2">
      <c r="A512">
        <v>3441</v>
      </c>
      <c r="B512" s="3" t="s">
        <v>3440</v>
      </c>
      <c r="C512" s="3" t="s">
        <v>7551</v>
      </c>
      <c r="D512" s="6">
        <v>2500</v>
      </c>
      <c r="E512" s="8">
        <v>2565</v>
      </c>
      <c r="F512" t="s">
        <v>8218</v>
      </c>
      <c r="G512" t="s">
        <v>8223</v>
      </c>
      <c r="H512" t="s">
        <v>8245</v>
      </c>
      <c r="I512">
        <v>1447445820</v>
      </c>
      <c r="J512">
        <v>1445077121</v>
      </c>
      <c r="K512" t="b">
        <v>0</v>
      </c>
      <c r="L512">
        <v>43</v>
      </c>
      <c r="M512" t="b">
        <v>1</v>
      </c>
      <c r="N512" t="s">
        <v>8269</v>
      </c>
      <c r="O512" s="17">
        <v>103</v>
      </c>
      <c r="P512">
        <v>59.65</v>
      </c>
      <c r="Q512" s="12" t="s">
        <v>8315</v>
      </c>
      <c r="R512" t="s">
        <v>8316</v>
      </c>
      <c r="S512" s="15">
        <v>42294.429641203707</v>
      </c>
      <c r="T512" s="15">
        <v>42321.845138888893</v>
      </c>
    </row>
    <row r="513" spans="1:20" ht="128" x14ac:dyDescent="0.2">
      <c r="A513">
        <v>3597</v>
      </c>
      <c r="B513" s="3" t="s">
        <v>3596</v>
      </c>
      <c r="C513" s="3" t="s">
        <v>7707</v>
      </c>
      <c r="D513" s="6">
        <v>2500</v>
      </c>
      <c r="E513" s="8">
        <v>2565</v>
      </c>
      <c r="F513" t="s">
        <v>8218</v>
      </c>
      <c r="G513" t="s">
        <v>8223</v>
      </c>
      <c r="H513" t="s">
        <v>8245</v>
      </c>
      <c r="I513">
        <v>1456984740</v>
      </c>
      <c r="J513">
        <v>1455717790</v>
      </c>
      <c r="K513" t="b">
        <v>0</v>
      </c>
      <c r="L513">
        <v>33</v>
      </c>
      <c r="M513" t="b">
        <v>1</v>
      </c>
      <c r="N513" t="s">
        <v>8269</v>
      </c>
      <c r="O513" s="17">
        <v>103</v>
      </c>
      <c r="P513">
        <v>77.73</v>
      </c>
      <c r="Q513" s="12" t="s">
        <v>8315</v>
      </c>
      <c r="R513" t="s">
        <v>8316</v>
      </c>
      <c r="S513" s="15">
        <v>42417.585532407407</v>
      </c>
      <c r="T513" s="15">
        <v>42432.249305555553</v>
      </c>
    </row>
    <row r="514" spans="1:20" ht="240" x14ac:dyDescent="0.2">
      <c r="A514">
        <v>2840</v>
      </c>
      <c r="B514" s="3" t="s">
        <v>2840</v>
      </c>
      <c r="C514" s="3" t="s">
        <v>6950</v>
      </c>
      <c r="D514" s="6">
        <v>2500</v>
      </c>
      <c r="E514" s="8">
        <v>2600</v>
      </c>
      <c r="F514" t="s">
        <v>8218</v>
      </c>
      <c r="G514" t="s">
        <v>8224</v>
      </c>
      <c r="H514" t="s">
        <v>8246</v>
      </c>
      <c r="I514">
        <v>1426698000</v>
      </c>
      <c r="J514">
        <v>1424825479</v>
      </c>
      <c r="K514" t="b">
        <v>0</v>
      </c>
      <c r="L514">
        <v>132</v>
      </c>
      <c r="M514" t="b">
        <v>1</v>
      </c>
      <c r="N514" t="s">
        <v>8269</v>
      </c>
      <c r="O514" s="17">
        <v>104</v>
      </c>
      <c r="P514">
        <v>19.7</v>
      </c>
      <c r="Q514" s="12" t="s">
        <v>8315</v>
      </c>
      <c r="R514" t="s">
        <v>8316</v>
      </c>
      <c r="S514" s="15">
        <v>42060.035636574074</v>
      </c>
      <c r="T514" s="15">
        <v>42081.708333333328</v>
      </c>
    </row>
    <row r="515" spans="1:20" ht="224" x14ac:dyDescent="0.2">
      <c r="A515">
        <v>3365</v>
      </c>
      <c r="B515" s="3" t="s">
        <v>3364</v>
      </c>
      <c r="C515" s="3" t="s">
        <v>7475</v>
      </c>
      <c r="D515" s="6">
        <v>2500</v>
      </c>
      <c r="E515" s="8">
        <v>2600</v>
      </c>
      <c r="F515" t="s">
        <v>8218</v>
      </c>
      <c r="G515" t="s">
        <v>8223</v>
      </c>
      <c r="H515" t="s">
        <v>8245</v>
      </c>
      <c r="I515">
        <v>1449973592</v>
      </c>
      <c r="J515">
        <v>1447381592</v>
      </c>
      <c r="K515" t="b">
        <v>0</v>
      </c>
      <c r="L515">
        <v>3</v>
      </c>
      <c r="M515" t="b">
        <v>1</v>
      </c>
      <c r="N515" t="s">
        <v>8269</v>
      </c>
      <c r="O515" s="17">
        <v>104</v>
      </c>
      <c r="P515">
        <v>866.67</v>
      </c>
      <c r="Q515" s="12" t="s">
        <v>8315</v>
      </c>
      <c r="R515" t="s">
        <v>8316</v>
      </c>
      <c r="S515" s="15">
        <v>42321.101759259262</v>
      </c>
      <c r="T515" s="15">
        <v>42351.101759259262</v>
      </c>
    </row>
    <row r="516" spans="1:20" ht="224" x14ac:dyDescent="0.2">
      <c r="A516">
        <v>3438</v>
      </c>
      <c r="B516" s="3" t="s">
        <v>3437</v>
      </c>
      <c r="C516" s="3" t="s">
        <v>7548</v>
      </c>
      <c r="D516" s="6">
        <v>2500</v>
      </c>
      <c r="E516" s="8">
        <v>2605</v>
      </c>
      <c r="F516" t="s">
        <v>8218</v>
      </c>
      <c r="G516" t="s">
        <v>8224</v>
      </c>
      <c r="H516" t="s">
        <v>8246</v>
      </c>
      <c r="I516">
        <v>1430600400</v>
      </c>
      <c r="J516">
        <v>1428358567</v>
      </c>
      <c r="K516" t="b">
        <v>0</v>
      </c>
      <c r="L516">
        <v>14</v>
      </c>
      <c r="M516" t="b">
        <v>1</v>
      </c>
      <c r="N516" t="s">
        <v>8269</v>
      </c>
      <c r="O516" s="17">
        <v>104</v>
      </c>
      <c r="P516">
        <v>186.07</v>
      </c>
      <c r="Q516" s="12" t="s">
        <v>8315</v>
      </c>
      <c r="R516" t="s">
        <v>8316</v>
      </c>
      <c r="S516" s="15">
        <v>42100.927858796291</v>
      </c>
      <c r="T516" s="15">
        <v>42126.875</v>
      </c>
    </row>
    <row r="517" spans="1:20" ht="192" x14ac:dyDescent="0.2">
      <c r="A517">
        <v>3505</v>
      </c>
      <c r="B517" s="3" t="s">
        <v>3504</v>
      </c>
      <c r="C517" s="3" t="s">
        <v>7615</v>
      </c>
      <c r="D517" s="6">
        <v>2500</v>
      </c>
      <c r="E517" s="8">
        <v>2594</v>
      </c>
      <c r="F517" t="s">
        <v>8218</v>
      </c>
      <c r="G517" t="s">
        <v>8223</v>
      </c>
      <c r="H517" t="s">
        <v>8245</v>
      </c>
      <c r="I517">
        <v>1399953600</v>
      </c>
      <c r="J517">
        <v>1398983245</v>
      </c>
      <c r="K517" t="b">
        <v>0</v>
      </c>
      <c r="L517">
        <v>39</v>
      </c>
      <c r="M517" t="b">
        <v>1</v>
      </c>
      <c r="N517" t="s">
        <v>8269</v>
      </c>
      <c r="O517" s="17">
        <v>104</v>
      </c>
      <c r="P517">
        <v>66.510000000000005</v>
      </c>
      <c r="Q517" s="12" t="s">
        <v>8315</v>
      </c>
      <c r="R517" t="s">
        <v>8316</v>
      </c>
      <c r="S517" s="15">
        <v>41760.935706018521</v>
      </c>
      <c r="T517" s="15">
        <v>41772.166666666664</v>
      </c>
    </row>
    <row r="518" spans="1:20" ht="192" x14ac:dyDescent="0.2">
      <c r="A518">
        <v>3550</v>
      </c>
      <c r="B518" s="3" t="s">
        <v>3549</v>
      </c>
      <c r="C518" s="3" t="s">
        <v>7660</v>
      </c>
      <c r="D518" s="6">
        <v>2500</v>
      </c>
      <c r="E518" s="8">
        <v>2620</v>
      </c>
      <c r="F518" t="s">
        <v>8218</v>
      </c>
      <c r="G518" t="s">
        <v>8224</v>
      </c>
      <c r="H518" t="s">
        <v>8246</v>
      </c>
      <c r="I518">
        <v>1462224398</v>
      </c>
      <c r="J518">
        <v>1459632398</v>
      </c>
      <c r="K518" t="b">
        <v>0</v>
      </c>
      <c r="L518">
        <v>64</v>
      </c>
      <c r="M518" t="b">
        <v>1</v>
      </c>
      <c r="N518" t="s">
        <v>8269</v>
      </c>
      <c r="O518" s="17">
        <v>105</v>
      </c>
      <c r="P518">
        <v>40.94</v>
      </c>
      <c r="Q518" s="12" t="s">
        <v>8315</v>
      </c>
      <c r="R518" t="s">
        <v>8316</v>
      </c>
      <c r="S518" s="15">
        <v>42462.893495370372</v>
      </c>
      <c r="T518" s="15">
        <v>42492.893495370372</v>
      </c>
    </row>
    <row r="519" spans="1:20" ht="208" x14ac:dyDescent="0.2">
      <c r="A519">
        <v>3247</v>
      </c>
      <c r="B519" s="3" t="s">
        <v>3247</v>
      </c>
      <c r="C519" s="3" t="s">
        <v>7357</v>
      </c>
      <c r="D519" s="6">
        <v>2500</v>
      </c>
      <c r="E519" s="8">
        <v>2646.5</v>
      </c>
      <c r="F519" t="s">
        <v>8218</v>
      </c>
      <c r="G519" t="s">
        <v>8224</v>
      </c>
      <c r="H519" t="s">
        <v>8246</v>
      </c>
      <c r="I519">
        <v>1436696712</v>
      </c>
      <c r="J519">
        <v>1434104712</v>
      </c>
      <c r="K519" t="b">
        <v>1</v>
      </c>
      <c r="L519">
        <v>57</v>
      </c>
      <c r="M519" t="b">
        <v>1</v>
      </c>
      <c r="N519" t="s">
        <v>8269</v>
      </c>
      <c r="O519" s="17">
        <v>106</v>
      </c>
      <c r="P519">
        <v>46.43</v>
      </c>
      <c r="Q519" s="12" t="s">
        <v>8315</v>
      </c>
      <c r="R519" t="s">
        <v>8316</v>
      </c>
      <c r="S519" s="15">
        <v>42167.434166666666</v>
      </c>
      <c r="T519" s="15">
        <v>42197.434166666666</v>
      </c>
    </row>
    <row r="520" spans="1:20" ht="192" x14ac:dyDescent="0.2">
      <c r="A520">
        <v>3823</v>
      </c>
      <c r="B520" s="3" t="s">
        <v>3820</v>
      </c>
      <c r="C520" s="3" t="s">
        <v>7932</v>
      </c>
      <c r="D520" s="6">
        <v>2500</v>
      </c>
      <c r="E520" s="8">
        <v>2650</v>
      </c>
      <c r="F520" t="s">
        <v>8218</v>
      </c>
      <c r="G520" t="s">
        <v>8223</v>
      </c>
      <c r="H520" t="s">
        <v>8245</v>
      </c>
      <c r="I520">
        <v>1437364740</v>
      </c>
      <c r="J520">
        <v>1434405044</v>
      </c>
      <c r="K520" t="b">
        <v>0</v>
      </c>
      <c r="L520">
        <v>41</v>
      </c>
      <c r="M520" t="b">
        <v>1</v>
      </c>
      <c r="N520" t="s">
        <v>8269</v>
      </c>
      <c r="O520" s="17">
        <v>106</v>
      </c>
      <c r="P520">
        <v>64.63</v>
      </c>
      <c r="Q520" s="12" t="s">
        <v>8315</v>
      </c>
      <c r="R520" t="s">
        <v>8316</v>
      </c>
      <c r="S520" s="15">
        <v>42170.910231481481</v>
      </c>
      <c r="T520" s="15">
        <v>42205.165972222225</v>
      </c>
    </row>
    <row r="521" spans="1:20" ht="208" x14ac:dyDescent="0.2">
      <c r="A521">
        <v>2829</v>
      </c>
      <c r="B521" s="3" t="s">
        <v>2829</v>
      </c>
      <c r="C521" s="3" t="s">
        <v>6939</v>
      </c>
      <c r="D521" s="6">
        <v>2500</v>
      </c>
      <c r="E521" s="8">
        <v>2663</v>
      </c>
      <c r="F521" t="s">
        <v>8218</v>
      </c>
      <c r="G521" t="s">
        <v>8224</v>
      </c>
      <c r="H521" t="s">
        <v>8246</v>
      </c>
      <c r="I521">
        <v>1464863118</v>
      </c>
      <c r="J521">
        <v>1462443918</v>
      </c>
      <c r="K521" t="b">
        <v>0</v>
      </c>
      <c r="L521">
        <v>76</v>
      </c>
      <c r="M521" t="b">
        <v>1</v>
      </c>
      <c r="N521" t="s">
        <v>8269</v>
      </c>
      <c r="O521" s="17">
        <v>107</v>
      </c>
      <c r="P521">
        <v>35.04</v>
      </c>
      <c r="Q521" s="12" t="s">
        <v>8315</v>
      </c>
      <c r="R521" t="s">
        <v>8316</v>
      </c>
      <c r="S521" s="15">
        <v>42495.434236111112</v>
      </c>
      <c r="T521" s="15">
        <v>42523.434236111112</v>
      </c>
    </row>
    <row r="522" spans="1:20" ht="192" x14ac:dyDescent="0.2">
      <c r="A522">
        <v>3164</v>
      </c>
      <c r="B522" s="3" t="s">
        <v>3164</v>
      </c>
      <c r="C522" s="3" t="s">
        <v>7274</v>
      </c>
      <c r="D522" s="6">
        <v>2500</v>
      </c>
      <c r="E522" s="8">
        <v>2669</v>
      </c>
      <c r="F522" t="s">
        <v>8218</v>
      </c>
      <c r="G522" t="s">
        <v>8223</v>
      </c>
      <c r="H522" t="s">
        <v>8245</v>
      </c>
      <c r="I522">
        <v>1402341615</v>
      </c>
      <c r="J522">
        <v>1399490415</v>
      </c>
      <c r="K522" t="b">
        <v>1</v>
      </c>
      <c r="L522">
        <v>71</v>
      </c>
      <c r="M522" t="b">
        <v>1</v>
      </c>
      <c r="N522" t="s">
        <v>8269</v>
      </c>
      <c r="O522" s="17">
        <v>107</v>
      </c>
      <c r="P522">
        <v>37.590000000000003</v>
      </c>
      <c r="Q522" s="12" t="s">
        <v>8315</v>
      </c>
      <c r="R522" t="s">
        <v>8316</v>
      </c>
      <c r="S522" s="15">
        <v>41766.80572916667</v>
      </c>
      <c r="T522" s="15">
        <v>41799.80572916667</v>
      </c>
    </row>
    <row r="523" spans="1:20" ht="192" x14ac:dyDescent="0.2">
      <c r="A523">
        <v>3615</v>
      </c>
      <c r="B523" s="3" t="s">
        <v>3613</v>
      </c>
      <c r="C523" s="3" t="s">
        <v>7725</v>
      </c>
      <c r="D523" s="6">
        <v>2500</v>
      </c>
      <c r="E523" s="8">
        <v>2670</v>
      </c>
      <c r="F523" t="s">
        <v>8218</v>
      </c>
      <c r="G523" t="s">
        <v>8224</v>
      </c>
      <c r="H523" t="s">
        <v>8246</v>
      </c>
      <c r="I523">
        <v>1449756896</v>
      </c>
      <c r="J523">
        <v>1447164896</v>
      </c>
      <c r="K523" t="b">
        <v>0</v>
      </c>
      <c r="L523">
        <v>72</v>
      </c>
      <c r="M523" t="b">
        <v>1</v>
      </c>
      <c r="N523" t="s">
        <v>8269</v>
      </c>
      <c r="O523" s="17">
        <v>107</v>
      </c>
      <c r="P523">
        <v>37.08</v>
      </c>
      <c r="Q523" s="12" t="s">
        <v>8315</v>
      </c>
      <c r="R523" t="s">
        <v>8316</v>
      </c>
      <c r="S523" s="15">
        <v>42318.593703703707</v>
      </c>
      <c r="T523" s="15">
        <v>42348.593703703707</v>
      </c>
    </row>
    <row r="524" spans="1:20" ht="208" x14ac:dyDescent="0.2">
      <c r="A524">
        <v>2810</v>
      </c>
      <c r="B524" s="3" t="s">
        <v>2810</v>
      </c>
      <c r="C524" s="3" t="s">
        <v>6920</v>
      </c>
      <c r="D524" s="6">
        <v>2500</v>
      </c>
      <c r="E524" s="8">
        <v>2705</v>
      </c>
      <c r="F524" t="s">
        <v>8218</v>
      </c>
      <c r="G524" t="s">
        <v>8223</v>
      </c>
      <c r="H524" t="s">
        <v>8245</v>
      </c>
      <c r="I524">
        <v>1401595140</v>
      </c>
      <c r="J524">
        <v>1398828064</v>
      </c>
      <c r="K524" t="b">
        <v>0</v>
      </c>
      <c r="L524">
        <v>57</v>
      </c>
      <c r="M524" t="b">
        <v>1</v>
      </c>
      <c r="N524" t="s">
        <v>8269</v>
      </c>
      <c r="O524" s="17">
        <v>108</v>
      </c>
      <c r="P524">
        <v>47.46</v>
      </c>
      <c r="Q524" s="12" t="s">
        <v>8315</v>
      </c>
      <c r="R524" t="s">
        <v>8316</v>
      </c>
      <c r="S524" s="15">
        <v>41759.13962962963</v>
      </c>
      <c r="T524" s="15">
        <v>41791.165972222225</v>
      </c>
    </row>
    <row r="525" spans="1:20" ht="192" x14ac:dyDescent="0.2">
      <c r="A525">
        <v>3503</v>
      </c>
      <c r="B525" s="3" t="s">
        <v>3502</v>
      </c>
      <c r="C525" s="3" t="s">
        <v>7613</v>
      </c>
      <c r="D525" s="6">
        <v>2500</v>
      </c>
      <c r="E525" s="8">
        <v>2689</v>
      </c>
      <c r="F525" t="s">
        <v>8218</v>
      </c>
      <c r="G525" t="s">
        <v>8224</v>
      </c>
      <c r="H525" t="s">
        <v>8246</v>
      </c>
      <c r="I525">
        <v>1469359728</v>
      </c>
      <c r="J525">
        <v>1466767728</v>
      </c>
      <c r="K525" t="b">
        <v>0</v>
      </c>
      <c r="L525">
        <v>38</v>
      </c>
      <c r="M525" t="b">
        <v>1</v>
      </c>
      <c r="N525" t="s">
        <v>8269</v>
      </c>
      <c r="O525" s="17">
        <v>108</v>
      </c>
      <c r="P525">
        <v>70.760000000000005</v>
      </c>
      <c r="Q525" s="12" t="s">
        <v>8315</v>
      </c>
      <c r="R525" t="s">
        <v>8316</v>
      </c>
      <c r="S525" s="15">
        <v>42545.478333333333</v>
      </c>
      <c r="T525" s="15">
        <v>42575.478333333333</v>
      </c>
    </row>
    <row r="526" spans="1:20" ht="160" x14ac:dyDescent="0.2">
      <c r="A526">
        <v>3183</v>
      </c>
      <c r="B526" s="3" t="s">
        <v>3183</v>
      </c>
      <c r="C526" s="3" t="s">
        <v>7293</v>
      </c>
      <c r="D526" s="6">
        <v>2500</v>
      </c>
      <c r="E526" s="8">
        <v>2725</v>
      </c>
      <c r="F526" t="s">
        <v>8218</v>
      </c>
      <c r="G526" t="s">
        <v>8223</v>
      </c>
      <c r="H526" t="s">
        <v>8245</v>
      </c>
      <c r="I526">
        <v>1377284669</v>
      </c>
      <c r="J526">
        <v>1375729469</v>
      </c>
      <c r="K526" t="b">
        <v>1</v>
      </c>
      <c r="L526">
        <v>68</v>
      </c>
      <c r="M526" t="b">
        <v>1</v>
      </c>
      <c r="N526" t="s">
        <v>8269</v>
      </c>
      <c r="O526" s="17">
        <v>109</v>
      </c>
      <c r="P526">
        <v>40.07</v>
      </c>
      <c r="Q526" s="12" t="s">
        <v>8315</v>
      </c>
      <c r="R526" t="s">
        <v>8316</v>
      </c>
      <c r="S526" s="15">
        <v>41491.79478009259</v>
      </c>
      <c r="T526" s="15">
        <v>41509.79478009259</v>
      </c>
    </row>
    <row r="527" spans="1:20" ht="192" x14ac:dyDescent="0.2">
      <c r="A527">
        <v>3311</v>
      </c>
      <c r="B527" s="3" t="s">
        <v>3311</v>
      </c>
      <c r="C527" s="3" t="s">
        <v>7421</v>
      </c>
      <c r="D527" s="6">
        <v>2500</v>
      </c>
      <c r="E527" s="8">
        <v>2746</v>
      </c>
      <c r="F527" t="s">
        <v>8218</v>
      </c>
      <c r="G527" t="s">
        <v>8223</v>
      </c>
      <c r="H527" t="s">
        <v>8245</v>
      </c>
      <c r="I527">
        <v>1445065210</v>
      </c>
      <c r="J527">
        <v>1442473210</v>
      </c>
      <c r="K527" t="b">
        <v>0</v>
      </c>
      <c r="L527">
        <v>45</v>
      </c>
      <c r="M527" t="b">
        <v>1</v>
      </c>
      <c r="N527" t="s">
        <v>8269</v>
      </c>
      <c r="O527" s="17">
        <v>110</v>
      </c>
      <c r="P527">
        <v>61.02</v>
      </c>
      <c r="Q527" s="12" t="s">
        <v>8315</v>
      </c>
      <c r="R527" t="s">
        <v>8316</v>
      </c>
      <c r="S527" s="15">
        <v>42264.29178240741</v>
      </c>
      <c r="T527" s="15">
        <v>42294.29178240741</v>
      </c>
    </row>
    <row r="528" spans="1:20" ht="176" x14ac:dyDescent="0.2">
      <c r="A528">
        <v>3337</v>
      </c>
      <c r="B528" s="3" t="s">
        <v>3337</v>
      </c>
      <c r="C528" s="3" t="s">
        <v>7447</v>
      </c>
      <c r="D528" s="6">
        <v>2500</v>
      </c>
      <c r="E528" s="8">
        <v>2755</v>
      </c>
      <c r="F528" t="s">
        <v>8218</v>
      </c>
      <c r="G528" t="s">
        <v>8224</v>
      </c>
      <c r="H528" t="s">
        <v>8246</v>
      </c>
      <c r="I528">
        <v>1412974800</v>
      </c>
      <c r="J528">
        <v>1411109167</v>
      </c>
      <c r="K528" t="b">
        <v>0</v>
      </c>
      <c r="L528">
        <v>34</v>
      </c>
      <c r="M528" t="b">
        <v>1</v>
      </c>
      <c r="N528" t="s">
        <v>8269</v>
      </c>
      <c r="O528" s="17">
        <v>110</v>
      </c>
      <c r="P528">
        <v>81.03</v>
      </c>
      <c r="Q528" s="12" t="s">
        <v>8315</v>
      </c>
      <c r="R528" t="s">
        <v>8316</v>
      </c>
      <c r="S528" s="15">
        <v>41901.282025462962</v>
      </c>
      <c r="T528" s="15">
        <v>41922.875</v>
      </c>
    </row>
    <row r="529" spans="1:20" ht="128" x14ac:dyDescent="0.2">
      <c r="A529">
        <v>3263</v>
      </c>
      <c r="B529" s="3" t="s">
        <v>3263</v>
      </c>
      <c r="C529" s="3" t="s">
        <v>7373</v>
      </c>
      <c r="D529" s="6">
        <v>2500</v>
      </c>
      <c r="E529" s="8">
        <v>2804.16</v>
      </c>
      <c r="F529" t="s">
        <v>8218</v>
      </c>
      <c r="G529" t="s">
        <v>8223</v>
      </c>
      <c r="H529" t="s">
        <v>8245</v>
      </c>
      <c r="I529">
        <v>1446238800</v>
      </c>
      <c r="J529">
        <v>1444220588</v>
      </c>
      <c r="K529" t="b">
        <v>1</v>
      </c>
      <c r="L529">
        <v>68</v>
      </c>
      <c r="M529" t="b">
        <v>1</v>
      </c>
      <c r="N529" t="s">
        <v>8269</v>
      </c>
      <c r="O529" s="17">
        <v>112</v>
      </c>
      <c r="P529">
        <v>41.24</v>
      </c>
      <c r="Q529" s="12" t="s">
        <v>8315</v>
      </c>
      <c r="R529" t="s">
        <v>8316</v>
      </c>
      <c r="S529" s="15">
        <v>42284.516064814816</v>
      </c>
      <c r="T529" s="15">
        <v>42307.875</v>
      </c>
    </row>
    <row r="530" spans="1:20" ht="224" x14ac:dyDescent="0.2">
      <c r="A530">
        <v>3484</v>
      </c>
      <c r="B530" s="3" t="s">
        <v>3483</v>
      </c>
      <c r="C530" s="3" t="s">
        <v>7594</v>
      </c>
      <c r="D530" s="6">
        <v>2500</v>
      </c>
      <c r="E530" s="8">
        <v>2856</v>
      </c>
      <c r="F530" t="s">
        <v>8218</v>
      </c>
      <c r="G530" t="s">
        <v>8223</v>
      </c>
      <c r="H530" t="s">
        <v>8245</v>
      </c>
      <c r="I530">
        <v>1466014499</v>
      </c>
      <c r="J530">
        <v>1463422499</v>
      </c>
      <c r="K530" t="b">
        <v>0</v>
      </c>
      <c r="L530">
        <v>44</v>
      </c>
      <c r="M530" t="b">
        <v>1</v>
      </c>
      <c r="N530" t="s">
        <v>8269</v>
      </c>
      <c r="O530" s="17">
        <v>114</v>
      </c>
      <c r="P530">
        <v>64.91</v>
      </c>
      <c r="Q530" s="12" t="s">
        <v>8315</v>
      </c>
      <c r="R530" t="s">
        <v>8316</v>
      </c>
      <c r="S530" s="15">
        <v>42506.760405092587</v>
      </c>
      <c r="T530" s="15">
        <v>42536.760405092587</v>
      </c>
    </row>
    <row r="531" spans="1:20" ht="192" x14ac:dyDescent="0.2">
      <c r="A531">
        <v>2832</v>
      </c>
      <c r="B531" s="3" t="s">
        <v>2832</v>
      </c>
      <c r="C531" s="3" t="s">
        <v>6942</v>
      </c>
      <c r="D531" s="6">
        <v>2500</v>
      </c>
      <c r="E531" s="8">
        <v>2867.99</v>
      </c>
      <c r="F531" t="s">
        <v>8218</v>
      </c>
      <c r="G531" t="s">
        <v>8224</v>
      </c>
      <c r="H531" t="s">
        <v>8246</v>
      </c>
      <c r="I531">
        <v>1416780000</v>
      </c>
      <c r="J531">
        <v>1414342894</v>
      </c>
      <c r="K531" t="b">
        <v>0</v>
      </c>
      <c r="L531">
        <v>95</v>
      </c>
      <c r="M531" t="b">
        <v>1</v>
      </c>
      <c r="N531" t="s">
        <v>8269</v>
      </c>
      <c r="O531" s="17">
        <v>115</v>
      </c>
      <c r="P531">
        <v>30.19</v>
      </c>
      <c r="Q531" s="12" t="s">
        <v>8315</v>
      </c>
      <c r="R531" t="s">
        <v>8316</v>
      </c>
      <c r="S531" s="15">
        <v>41938.709421296298</v>
      </c>
      <c r="T531" s="15">
        <v>41966.916666666672</v>
      </c>
    </row>
    <row r="532" spans="1:20" ht="208" x14ac:dyDescent="0.2">
      <c r="A532">
        <v>3177</v>
      </c>
      <c r="B532" s="3" t="s">
        <v>3177</v>
      </c>
      <c r="C532" s="3" t="s">
        <v>7287</v>
      </c>
      <c r="D532" s="6">
        <v>2500</v>
      </c>
      <c r="E532" s="8">
        <v>2935</v>
      </c>
      <c r="F532" t="s">
        <v>8218</v>
      </c>
      <c r="G532" t="s">
        <v>8223</v>
      </c>
      <c r="H532" t="s">
        <v>8245</v>
      </c>
      <c r="I532">
        <v>1403366409</v>
      </c>
      <c r="J532">
        <v>1400774409</v>
      </c>
      <c r="K532" t="b">
        <v>1</v>
      </c>
      <c r="L532">
        <v>51</v>
      </c>
      <c r="M532" t="b">
        <v>1</v>
      </c>
      <c r="N532" t="s">
        <v>8269</v>
      </c>
      <c r="O532" s="17">
        <v>117</v>
      </c>
      <c r="P532">
        <v>57.55</v>
      </c>
      <c r="Q532" s="12" t="s">
        <v>8315</v>
      </c>
      <c r="R532" t="s">
        <v>8316</v>
      </c>
      <c r="S532" s="15">
        <v>41781.666770833333</v>
      </c>
      <c r="T532" s="15">
        <v>41811.666770833333</v>
      </c>
    </row>
    <row r="533" spans="1:20" ht="128" x14ac:dyDescent="0.2">
      <c r="A533">
        <v>2786</v>
      </c>
      <c r="B533" s="3" t="s">
        <v>2786</v>
      </c>
      <c r="C533" s="3" t="s">
        <v>6896</v>
      </c>
      <c r="D533" s="6">
        <v>2500</v>
      </c>
      <c r="E533" s="8">
        <v>2946</v>
      </c>
      <c r="F533" t="s">
        <v>8218</v>
      </c>
      <c r="G533" t="s">
        <v>8224</v>
      </c>
      <c r="H533" t="s">
        <v>8246</v>
      </c>
      <c r="I533">
        <v>1404913180</v>
      </c>
      <c r="J533">
        <v>1403703580</v>
      </c>
      <c r="K533" t="b">
        <v>0</v>
      </c>
      <c r="L533">
        <v>74</v>
      </c>
      <c r="M533" t="b">
        <v>1</v>
      </c>
      <c r="N533" t="s">
        <v>8269</v>
      </c>
      <c r="O533" s="17">
        <v>118</v>
      </c>
      <c r="P533">
        <v>39.81</v>
      </c>
      <c r="Q533" s="12" t="s">
        <v>8315</v>
      </c>
      <c r="R533" t="s">
        <v>8316</v>
      </c>
      <c r="S533" s="15">
        <v>41815.569212962961</v>
      </c>
      <c r="T533" s="15">
        <v>41829.569212962961</v>
      </c>
    </row>
    <row r="534" spans="1:20" ht="160" x14ac:dyDescent="0.2">
      <c r="A534">
        <v>3623</v>
      </c>
      <c r="B534" s="3" t="s">
        <v>3621</v>
      </c>
      <c r="C534" s="3" t="s">
        <v>7733</v>
      </c>
      <c r="D534" s="6">
        <v>2500</v>
      </c>
      <c r="E534" s="8">
        <v>3000</v>
      </c>
      <c r="F534" t="s">
        <v>8218</v>
      </c>
      <c r="G534" t="s">
        <v>8223</v>
      </c>
      <c r="H534" t="s">
        <v>8245</v>
      </c>
      <c r="I534">
        <v>1406358000</v>
      </c>
      <c r="J534">
        <v>1404841270</v>
      </c>
      <c r="K534" t="b">
        <v>0</v>
      </c>
      <c r="L534">
        <v>34</v>
      </c>
      <c r="M534" t="b">
        <v>1</v>
      </c>
      <c r="N534" t="s">
        <v>8269</v>
      </c>
      <c r="O534" s="17">
        <v>120</v>
      </c>
      <c r="P534">
        <v>88.24</v>
      </c>
      <c r="Q534" s="12" t="s">
        <v>8315</v>
      </c>
      <c r="R534" t="s">
        <v>8316</v>
      </c>
      <c r="S534" s="15">
        <v>41828.736921296295</v>
      </c>
      <c r="T534" s="15">
        <v>41846.291666666664</v>
      </c>
    </row>
    <row r="535" spans="1:20" ht="192" x14ac:dyDescent="0.2">
      <c r="A535">
        <v>3168</v>
      </c>
      <c r="B535" s="3" t="s">
        <v>3168</v>
      </c>
      <c r="C535" s="3" t="s">
        <v>7278</v>
      </c>
      <c r="D535" s="6">
        <v>2500</v>
      </c>
      <c r="E535" s="8">
        <v>3105</v>
      </c>
      <c r="F535" t="s">
        <v>8218</v>
      </c>
      <c r="G535" t="s">
        <v>8223</v>
      </c>
      <c r="H535" t="s">
        <v>8245</v>
      </c>
      <c r="I535">
        <v>1402696800</v>
      </c>
      <c r="J535">
        <v>1399948353</v>
      </c>
      <c r="K535" t="b">
        <v>1</v>
      </c>
      <c r="L535">
        <v>61</v>
      </c>
      <c r="M535" t="b">
        <v>1</v>
      </c>
      <c r="N535" t="s">
        <v>8269</v>
      </c>
      <c r="O535" s="17">
        <v>124</v>
      </c>
      <c r="P535">
        <v>50.9</v>
      </c>
      <c r="Q535" s="12" t="s">
        <v>8315</v>
      </c>
      <c r="R535" t="s">
        <v>8316</v>
      </c>
      <c r="S535" s="15">
        <v>41772.105937500004</v>
      </c>
      <c r="T535" s="15">
        <v>41803.916666666664</v>
      </c>
    </row>
    <row r="536" spans="1:20" ht="144" x14ac:dyDescent="0.2">
      <c r="A536">
        <v>3222</v>
      </c>
      <c r="B536" s="3" t="s">
        <v>3222</v>
      </c>
      <c r="C536" s="3" t="s">
        <v>7332</v>
      </c>
      <c r="D536" s="6">
        <v>2500</v>
      </c>
      <c r="E536" s="8">
        <v>3120</v>
      </c>
      <c r="F536" t="s">
        <v>8218</v>
      </c>
      <c r="G536" t="s">
        <v>8223</v>
      </c>
      <c r="H536" t="s">
        <v>8245</v>
      </c>
      <c r="I536">
        <v>1445722140</v>
      </c>
      <c r="J536">
        <v>1443016697</v>
      </c>
      <c r="K536" t="b">
        <v>1</v>
      </c>
      <c r="L536">
        <v>84</v>
      </c>
      <c r="M536" t="b">
        <v>1</v>
      </c>
      <c r="N536" t="s">
        <v>8269</v>
      </c>
      <c r="O536" s="17">
        <v>125</v>
      </c>
      <c r="P536">
        <v>37.14</v>
      </c>
      <c r="Q536" s="12" t="s">
        <v>8315</v>
      </c>
      <c r="R536" t="s">
        <v>8316</v>
      </c>
      <c r="S536" s="15">
        <v>42270.582141203704</v>
      </c>
      <c r="T536" s="15">
        <v>42301.895138888889</v>
      </c>
    </row>
    <row r="537" spans="1:20" ht="224" x14ac:dyDescent="0.2">
      <c r="A537">
        <v>3616</v>
      </c>
      <c r="B537" s="3" t="s">
        <v>3614</v>
      </c>
      <c r="C537" s="3" t="s">
        <v>7726</v>
      </c>
      <c r="D537" s="6">
        <v>2500</v>
      </c>
      <c r="E537" s="8">
        <v>3120</v>
      </c>
      <c r="F537" t="s">
        <v>8218</v>
      </c>
      <c r="G537" t="s">
        <v>8224</v>
      </c>
      <c r="H537" t="s">
        <v>8246</v>
      </c>
      <c r="I537">
        <v>1426801664</v>
      </c>
      <c r="J537">
        <v>1424213264</v>
      </c>
      <c r="K537" t="b">
        <v>0</v>
      </c>
      <c r="L537">
        <v>45</v>
      </c>
      <c r="M537" t="b">
        <v>1</v>
      </c>
      <c r="N537" t="s">
        <v>8269</v>
      </c>
      <c r="O537" s="17">
        <v>125</v>
      </c>
      <c r="P537">
        <v>69.33</v>
      </c>
      <c r="Q537" s="12" t="s">
        <v>8315</v>
      </c>
      <c r="R537" t="s">
        <v>8316</v>
      </c>
      <c r="S537" s="15">
        <v>42052.949814814812</v>
      </c>
      <c r="T537" s="15">
        <v>42082.908148148148</v>
      </c>
    </row>
    <row r="538" spans="1:20" ht="208" x14ac:dyDescent="0.2">
      <c r="A538">
        <v>3611</v>
      </c>
      <c r="B538" s="3" t="s">
        <v>3610</v>
      </c>
      <c r="C538" s="3" t="s">
        <v>7721</v>
      </c>
      <c r="D538" s="6">
        <v>2500</v>
      </c>
      <c r="E538" s="8">
        <v>3400</v>
      </c>
      <c r="F538" t="s">
        <v>8218</v>
      </c>
      <c r="G538" t="s">
        <v>8224</v>
      </c>
      <c r="H538" t="s">
        <v>8246</v>
      </c>
      <c r="I538">
        <v>1428483201</v>
      </c>
      <c r="J538">
        <v>1425891201</v>
      </c>
      <c r="K538" t="b">
        <v>0</v>
      </c>
      <c r="L538">
        <v>51</v>
      </c>
      <c r="M538" t="b">
        <v>1</v>
      </c>
      <c r="N538" t="s">
        <v>8269</v>
      </c>
      <c r="O538" s="17">
        <v>136</v>
      </c>
      <c r="P538">
        <v>66.67</v>
      </c>
      <c r="Q538" s="12" t="s">
        <v>8315</v>
      </c>
      <c r="R538" t="s">
        <v>8316</v>
      </c>
      <c r="S538" s="15">
        <v>42072.370381944449</v>
      </c>
      <c r="T538" s="15">
        <v>42102.370381944449</v>
      </c>
    </row>
    <row r="539" spans="1:20" ht="208" x14ac:dyDescent="0.2">
      <c r="A539">
        <v>3230</v>
      </c>
      <c r="B539" s="3" t="s">
        <v>3230</v>
      </c>
      <c r="C539" s="3" t="s">
        <v>7340</v>
      </c>
      <c r="D539" s="6">
        <v>2600</v>
      </c>
      <c r="E539" s="8">
        <v>2857</v>
      </c>
      <c r="F539" t="s">
        <v>8218</v>
      </c>
      <c r="G539" t="s">
        <v>8223</v>
      </c>
      <c r="H539" t="s">
        <v>8245</v>
      </c>
      <c r="I539">
        <v>1412135940</v>
      </c>
      <c r="J539">
        <v>1410840126</v>
      </c>
      <c r="K539" t="b">
        <v>1</v>
      </c>
      <c r="L539">
        <v>37</v>
      </c>
      <c r="M539" t="b">
        <v>1</v>
      </c>
      <c r="N539" t="s">
        <v>8269</v>
      </c>
      <c r="O539" s="17">
        <v>110</v>
      </c>
      <c r="P539">
        <v>77.22</v>
      </c>
      <c r="Q539" s="12" t="s">
        <v>8315</v>
      </c>
      <c r="R539" t="s">
        <v>8316</v>
      </c>
      <c r="S539" s="15">
        <v>41898.168125000004</v>
      </c>
      <c r="T539" s="15">
        <v>41913.165972222225</v>
      </c>
    </row>
    <row r="540" spans="1:20" ht="112" x14ac:dyDescent="0.2">
      <c r="A540">
        <v>3595</v>
      </c>
      <c r="B540" s="3" t="s">
        <v>3594</v>
      </c>
      <c r="C540" s="3" t="s">
        <v>7705</v>
      </c>
      <c r="D540" s="6">
        <v>2600</v>
      </c>
      <c r="E540" s="8">
        <v>3081</v>
      </c>
      <c r="F540" t="s">
        <v>8218</v>
      </c>
      <c r="G540" t="s">
        <v>8223</v>
      </c>
      <c r="H540" t="s">
        <v>8245</v>
      </c>
      <c r="I540">
        <v>1426229940</v>
      </c>
      <c r="J540">
        <v>1423959123</v>
      </c>
      <c r="K540" t="b">
        <v>0</v>
      </c>
      <c r="L540">
        <v>62</v>
      </c>
      <c r="M540" t="b">
        <v>1</v>
      </c>
      <c r="N540" t="s">
        <v>8269</v>
      </c>
      <c r="O540" s="17">
        <v>119</v>
      </c>
      <c r="P540">
        <v>49.69</v>
      </c>
      <c r="Q540" s="12" t="s">
        <v>8315</v>
      </c>
      <c r="R540" t="s">
        <v>8316</v>
      </c>
      <c r="S540" s="15">
        <v>42050.008368055554</v>
      </c>
      <c r="T540" s="15">
        <v>42076.290972222225</v>
      </c>
    </row>
    <row r="541" spans="1:20" ht="64" x14ac:dyDescent="0.2">
      <c r="A541">
        <v>2833</v>
      </c>
      <c r="B541" s="3" t="s">
        <v>2833</v>
      </c>
      <c r="C541" s="3" t="s">
        <v>6943</v>
      </c>
      <c r="D541" s="6">
        <v>2700</v>
      </c>
      <c r="E541" s="8">
        <v>2923</v>
      </c>
      <c r="F541" t="s">
        <v>8218</v>
      </c>
      <c r="G541" t="s">
        <v>8223</v>
      </c>
      <c r="H541" t="s">
        <v>8245</v>
      </c>
      <c r="I541">
        <v>1444528800</v>
      </c>
      <c r="J541">
        <v>1442804633</v>
      </c>
      <c r="K541" t="b">
        <v>0</v>
      </c>
      <c r="L541">
        <v>35</v>
      </c>
      <c r="M541" t="b">
        <v>1</v>
      </c>
      <c r="N541" t="s">
        <v>8269</v>
      </c>
      <c r="O541" s="17">
        <v>108</v>
      </c>
      <c r="P541">
        <v>83.51</v>
      </c>
      <c r="Q541" s="12" t="s">
        <v>8315</v>
      </c>
      <c r="R541" t="s">
        <v>8316</v>
      </c>
      <c r="S541" s="15">
        <v>42268.127696759257</v>
      </c>
      <c r="T541" s="15">
        <v>42288.083333333328</v>
      </c>
    </row>
    <row r="542" spans="1:20" ht="160" x14ac:dyDescent="0.2">
      <c r="A542">
        <v>3265</v>
      </c>
      <c r="B542" s="3" t="s">
        <v>3265</v>
      </c>
      <c r="C542" s="3" t="s">
        <v>7375</v>
      </c>
      <c r="D542" s="6">
        <v>2700</v>
      </c>
      <c r="E542" s="8">
        <v>4428</v>
      </c>
      <c r="F542" t="s">
        <v>8218</v>
      </c>
      <c r="G542" t="s">
        <v>8240</v>
      </c>
      <c r="H542" t="s">
        <v>8248</v>
      </c>
      <c r="I542">
        <v>1449162000</v>
      </c>
      <c r="J542">
        <v>1446570315</v>
      </c>
      <c r="K542" t="b">
        <v>1</v>
      </c>
      <c r="L542">
        <v>63</v>
      </c>
      <c r="M542" t="b">
        <v>1</v>
      </c>
      <c r="N542" t="s">
        <v>8269</v>
      </c>
      <c r="O542" s="17">
        <v>164</v>
      </c>
      <c r="P542">
        <v>70.290000000000006</v>
      </c>
      <c r="Q542" s="12" t="s">
        <v>8315</v>
      </c>
      <c r="R542" t="s">
        <v>8316</v>
      </c>
      <c r="S542" s="15">
        <v>42311.711979166663</v>
      </c>
      <c r="T542" s="15">
        <v>42341.708333333328</v>
      </c>
    </row>
    <row r="543" spans="1:20" ht="192" x14ac:dyDescent="0.2">
      <c r="A543">
        <v>3142</v>
      </c>
      <c r="B543" s="3" t="s">
        <v>3142</v>
      </c>
      <c r="C543" s="3" t="s">
        <v>7252</v>
      </c>
      <c r="D543" s="6">
        <v>2750</v>
      </c>
      <c r="E543" s="8">
        <v>45</v>
      </c>
      <c r="F543" t="s">
        <v>8221</v>
      </c>
      <c r="G543" t="s">
        <v>8224</v>
      </c>
      <c r="H543" t="s">
        <v>8246</v>
      </c>
      <c r="I543">
        <v>1489922339</v>
      </c>
      <c r="J543">
        <v>1487333939</v>
      </c>
      <c r="K543" t="b">
        <v>0</v>
      </c>
      <c r="L543">
        <v>3</v>
      </c>
      <c r="M543" t="b">
        <v>0</v>
      </c>
      <c r="N543" t="s">
        <v>8269</v>
      </c>
      <c r="O543" s="17">
        <v>2</v>
      </c>
      <c r="P543">
        <v>15</v>
      </c>
      <c r="Q543" s="12" t="s">
        <v>8315</v>
      </c>
      <c r="R543" t="s">
        <v>8316</v>
      </c>
      <c r="S543" s="15">
        <v>42783.513182870374</v>
      </c>
      <c r="T543" s="15">
        <v>42813.471516203703</v>
      </c>
    </row>
    <row r="544" spans="1:20" ht="224" x14ac:dyDescent="0.2">
      <c r="A544">
        <v>4074</v>
      </c>
      <c r="B544" s="3" t="s">
        <v>4070</v>
      </c>
      <c r="C544" s="3" t="s">
        <v>8177</v>
      </c>
      <c r="D544" s="6">
        <v>2750</v>
      </c>
      <c r="E544" s="8">
        <v>735</v>
      </c>
      <c r="F544" t="s">
        <v>8220</v>
      </c>
      <c r="G544" t="s">
        <v>8224</v>
      </c>
      <c r="H544" t="s">
        <v>8246</v>
      </c>
      <c r="I544">
        <v>1446732975</v>
      </c>
      <c r="J544">
        <v>1444137375</v>
      </c>
      <c r="K544" t="b">
        <v>0</v>
      </c>
      <c r="L544">
        <v>21</v>
      </c>
      <c r="M544" t="b">
        <v>0</v>
      </c>
      <c r="N544" t="s">
        <v>8269</v>
      </c>
      <c r="O544" s="17">
        <v>27</v>
      </c>
      <c r="P544">
        <v>35</v>
      </c>
      <c r="Q544" s="12" t="s">
        <v>8315</v>
      </c>
      <c r="R544" t="s">
        <v>8316</v>
      </c>
      <c r="S544" s="15">
        <v>42283.552951388891</v>
      </c>
      <c r="T544" s="15">
        <v>42313.594618055555</v>
      </c>
    </row>
    <row r="545" spans="1:20" ht="208" x14ac:dyDescent="0.2">
      <c r="A545">
        <v>3530</v>
      </c>
      <c r="B545" s="3" t="s">
        <v>3529</v>
      </c>
      <c r="C545" s="3" t="s">
        <v>7640</v>
      </c>
      <c r="D545" s="6">
        <v>2750</v>
      </c>
      <c r="E545" s="8">
        <v>2750</v>
      </c>
      <c r="F545" t="s">
        <v>8218</v>
      </c>
      <c r="G545" t="s">
        <v>8224</v>
      </c>
      <c r="H545" t="s">
        <v>8246</v>
      </c>
      <c r="I545">
        <v>1460318400</v>
      </c>
      <c r="J545">
        <v>1457881057</v>
      </c>
      <c r="K545" t="b">
        <v>0</v>
      </c>
      <c r="L545">
        <v>22</v>
      </c>
      <c r="M545" t="b">
        <v>1</v>
      </c>
      <c r="N545" t="s">
        <v>8269</v>
      </c>
      <c r="O545" s="17">
        <v>100</v>
      </c>
      <c r="P545">
        <v>125</v>
      </c>
      <c r="Q545" s="12" t="s">
        <v>8315</v>
      </c>
      <c r="R545" t="s">
        <v>8316</v>
      </c>
      <c r="S545" s="15">
        <v>42442.623344907406</v>
      </c>
      <c r="T545" s="15">
        <v>42470.833333333328</v>
      </c>
    </row>
    <row r="546" spans="1:20" ht="224" x14ac:dyDescent="0.2">
      <c r="A546">
        <v>3419</v>
      </c>
      <c r="B546" s="3" t="s">
        <v>3418</v>
      </c>
      <c r="C546" s="3" t="s">
        <v>7529</v>
      </c>
      <c r="D546" s="6">
        <v>2750</v>
      </c>
      <c r="E546" s="8">
        <v>2930</v>
      </c>
      <c r="F546" t="s">
        <v>8218</v>
      </c>
      <c r="G546" t="s">
        <v>8240</v>
      </c>
      <c r="H546" t="s">
        <v>8248</v>
      </c>
      <c r="I546">
        <v>1459978200</v>
      </c>
      <c r="J546">
        <v>1458416585</v>
      </c>
      <c r="K546" t="b">
        <v>0</v>
      </c>
      <c r="L546">
        <v>46</v>
      </c>
      <c r="M546" t="b">
        <v>1</v>
      </c>
      <c r="N546" t="s">
        <v>8269</v>
      </c>
      <c r="O546" s="17">
        <v>107</v>
      </c>
      <c r="P546">
        <v>63.7</v>
      </c>
      <c r="Q546" s="12" t="s">
        <v>8315</v>
      </c>
      <c r="R546" t="s">
        <v>8316</v>
      </c>
      <c r="S546" s="15">
        <v>42448.821585648147</v>
      </c>
      <c r="T546" s="15">
        <v>42466.895833333328</v>
      </c>
    </row>
    <row r="547" spans="1:20" ht="192" x14ac:dyDescent="0.2">
      <c r="A547">
        <v>3238</v>
      </c>
      <c r="B547" s="3" t="s">
        <v>3238</v>
      </c>
      <c r="C547" s="3" t="s">
        <v>7348</v>
      </c>
      <c r="D547" s="6">
        <v>2800</v>
      </c>
      <c r="E547" s="8">
        <v>3145</v>
      </c>
      <c r="F547" t="s">
        <v>8218</v>
      </c>
      <c r="G547" t="s">
        <v>8224</v>
      </c>
      <c r="H547" t="s">
        <v>8246</v>
      </c>
      <c r="I547">
        <v>1435752898</v>
      </c>
      <c r="J547">
        <v>1433160898</v>
      </c>
      <c r="K547" t="b">
        <v>1</v>
      </c>
      <c r="L547">
        <v>79</v>
      </c>
      <c r="M547" t="b">
        <v>1</v>
      </c>
      <c r="N547" t="s">
        <v>8269</v>
      </c>
      <c r="O547" s="17">
        <v>112</v>
      </c>
      <c r="P547">
        <v>39.81</v>
      </c>
      <c r="Q547" s="12" t="s">
        <v>8315</v>
      </c>
      <c r="R547" t="s">
        <v>8316</v>
      </c>
      <c r="S547" s="15">
        <v>42156.510393518518</v>
      </c>
      <c r="T547" s="15">
        <v>42186.510393518518</v>
      </c>
    </row>
    <row r="548" spans="1:20" ht="240" x14ac:dyDescent="0.2">
      <c r="A548">
        <v>3469</v>
      </c>
      <c r="B548" s="3" t="s">
        <v>3468</v>
      </c>
      <c r="C548" s="3" t="s">
        <v>7579</v>
      </c>
      <c r="D548" s="6">
        <v>2800</v>
      </c>
      <c r="E548" s="8">
        <v>3175</v>
      </c>
      <c r="F548" t="s">
        <v>8218</v>
      </c>
      <c r="G548" t="s">
        <v>8223</v>
      </c>
      <c r="H548" t="s">
        <v>8245</v>
      </c>
      <c r="I548">
        <v>1461857045</v>
      </c>
      <c r="J548">
        <v>1459265045</v>
      </c>
      <c r="K548" t="b">
        <v>0</v>
      </c>
      <c r="L548">
        <v>63</v>
      </c>
      <c r="M548" t="b">
        <v>1</v>
      </c>
      <c r="N548" t="s">
        <v>8269</v>
      </c>
      <c r="O548" s="17">
        <v>113</v>
      </c>
      <c r="P548">
        <v>50.4</v>
      </c>
      <c r="Q548" s="12" t="s">
        <v>8315</v>
      </c>
      <c r="R548" t="s">
        <v>8316</v>
      </c>
      <c r="S548" s="15">
        <v>42458.641724537039</v>
      </c>
      <c r="T548" s="15">
        <v>42488.641724537039</v>
      </c>
    </row>
    <row r="549" spans="1:20" ht="208" x14ac:dyDescent="0.2">
      <c r="A549">
        <v>3513</v>
      </c>
      <c r="B549" s="3" t="s">
        <v>3512</v>
      </c>
      <c r="C549" s="3" t="s">
        <v>7623</v>
      </c>
      <c r="D549" s="6">
        <v>2800</v>
      </c>
      <c r="E549" s="8">
        <v>3315</v>
      </c>
      <c r="F549" t="s">
        <v>8218</v>
      </c>
      <c r="G549" t="s">
        <v>8223</v>
      </c>
      <c r="H549" t="s">
        <v>8245</v>
      </c>
      <c r="I549">
        <v>1401857940</v>
      </c>
      <c r="J549">
        <v>1400725112</v>
      </c>
      <c r="K549" t="b">
        <v>0</v>
      </c>
      <c r="L549">
        <v>44</v>
      </c>
      <c r="M549" t="b">
        <v>1</v>
      </c>
      <c r="N549" t="s">
        <v>8269</v>
      </c>
      <c r="O549" s="17">
        <v>118</v>
      </c>
      <c r="P549">
        <v>75.34</v>
      </c>
      <c r="Q549" s="12" t="s">
        <v>8315</v>
      </c>
      <c r="R549" t="s">
        <v>8316</v>
      </c>
      <c r="S549" s="15">
        <v>41781.096203703702</v>
      </c>
      <c r="T549" s="15">
        <v>41794.207638888889</v>
      </c>
    </row>
    <row r="550" spans="1:20" ht="192" x14ac:dyDescent="0.2">
      <c r="A550">
        <v>2813</v>
      </c>
      <c r="B550" s="3" t="s">
        <v>2813</v>
      </c>
      <c r="C550" s="3" t="s">
        <v>6923</v>
      </c>
      <c r="D550" s="6">
        <v>2800</v>
      </c>
      <c r="E550" s="8">
        <v>3572.12</v>
      </c>
      <c r="F550" t="s">
        <v>8218</v>
      </c>
      <c r="G550" t="s">
        <v>8223</v>
      </c>
      <c r="H550" t="s">
        <v>8245</v>
      </c>
      <c r="I550">
        <v>1481737761</v>
      </c>
      <c r="J550">
        <v>1479577761</v>
      </c>
      <c r="K550" t="b">
        <v>0</v>
      </c>
      <c r="L550">
        <v>96</v>
      </c>
      <c r="M550" t="b">
        <v>1</v>
      </c>
      <c r="N550" t="s">
        <v>8269</v>
      </c>
      <c r="O550" s="17">
        <v>128</v>
      </c>
      <c r="P550">
        <v>37.21</v>
      </c>
      <c r="Q550" s="12" t="s">
        <v>8315</v>
      </c>
      <c r="R550" t="s">
        <v>8316</v>
      </c>
      <c r="S550" s="15">
        <v>42693.742604166662</v>
      </c>
      <c r="T550" s="15">
        <v>42718.742604166662</v>
      </c>
    </row>
    <row r="551" spans="1:20" ht="208" x14ac:dyDescent="0.2">
      <c r="A551">
        <v>3969</v>
      </c>
      <c r="B551" s="3" t="s">
        <v>3966</v>
      </c>
      <c r="C551" s="3" t="s">
        <v>8076</v>
      </c>
      <c r="D551" s="6">
        <v>2825</v>
      </c>
      <c r="E551" s="8">
        <v>211</v>
      </c>
      <c r="F551" t="s">
        <v>8220</v>
      </c>
      <c r="G551" t="s">
        <v>8223</v>
      </c>
      <c r="H551" t="s">
        <v>8245</v>
      </c>
      <c r="I551">
        <v>1472442900</v>
      </c>
      <c r="J551">
        <v>1471638646</v>
      </c>
      <c r="K551" t="b">
        <v>0</v>
      </c>
      <c r="L551">
        <v>6</v>
      </c>
      <c r="M551" t="b">
        <v>0</v>
      </c>
      <c r="N551" t="s">
        <v>8269</v>
      </c>
      <c r="O551" s="17">
        <v>7</v>
      </c>
      <c r="P551">
        <v>35.17</v>
      </c>
      <c r="Q551" s="12" t="s">
        <v>8315</v>
      </c>
      <c r="R551" t="s">
        <v>8316</v>
      </c>
      <c r="S551" s="15">
        <v>42601.854699074072</v>
      </c>
      <c r="T551" s="15">
        <v>42611.163194444445</v>
      </c>
    </row>
    <row r="552" spans="1:20" ht="176" x14ac:dyDescent="0.2">
      <c r="A552">
        <v>3705</v>
      </c>
      <c r="B552" s="3" t="s">
        <v>3702</v>
      </c>
      <c r="C552" s="3" t="s">
        <v>7815</v>
      </c>
      <c r="D552" s="6">
        <v>2827</v>
      </c>
      <c r="E552" s="8">
        <v>2925</v>
      </c>
      <c r="F552" t="s">
        <v>8218</v>
      </c>
      <c r="G552" t="s">
        <v>8223</v>
      </c>
      <c r="H552" t="s">
        <v>8245</v>
      </c>
      <c r="I552">
        <v>1403546400</v>
      </c>
      <c r="J552">
        <v>1401714114</v>
      </c>
      <c r="K552" t="b">
        <v>0</v>
      </c>
      <c r="L552">
        <v>35</v>
      </c>
      <c r="M552" t="b">
        <v>1</v>
      </c>
      <c r="N552" t="s">
        <v>8269</v>
      </c>
      <c r="O552" s="17">
        <v>103</v>
      </c>
      <c r="P552">
        <v>83.57</v>
      </c>
      <c r="Q552" s="12" t="s">
        <v>8315</v>
      </c>
      <c r="R552" t="s">
        <v>8316</v>
      </c>
      <c r="S552" s="15">
        <v>41792.542986111112</v>
      </c>
      <c r="T552" s="15">
        <v>41813.75</v>
      </c>
    </row>
    <row r="553" spans="1:20" ht="176" x14ac:dyDescent="0.2">
      <c r="A553">
        <v>3937</v>
      </c>
      <c r="B553" s="3" t="s">
        <v>3934</v>
      </c>
      <c r="C553" s="3" t="s">
        <v>8045</v>
      </c>
      <c r="D553" s="6">
        <v>2885</v>
      </c>
      <c r="E553" s="8">
        <v>2485</v>
      </c>
      <c r="F553" t="s">
        <v>8220</v>
      </c>
      <c r="G553" t="s">
        <v>8223</v>
      </c>
      <c r="H553" t="s">
        <v>8245</v>
      </c>
      <c r="I553">
        <v>1468249760</v>
      </c>
      <c r="J553">
        <v>1465830560</v>
      </c>
      <c r="K553" t="b">
        <v>0</v>
      </c>
      <c r="L553">
        <v>10</v>
      </c>
      <c r="M553" t="b">
        <v>0</v>
      </c>
      <c r="N553" t="s">
        <v>8269</v>
      </c>
      <c r="O553" s="17">
        <v>86</v>
      </c>
      <c r="P553">
        <v>248.5</v>
      </c>
      <c r="Q553" s="12" t="s">
        <v>8315</v>
      </c>
      <c r="R553" t="s">
        <v>8316</v>
      </c>
      <c r="S553" s="15">
        <v>42534.631481481483</v>
      </c>
      <c r="T553" s="15">
        <v>42562.631481481483</v>
      </c>
    </row>
    <row r="554" spans="1:20" ht="176" x14ac:dyDescent="0.2">
      <c r="A554">
        <v>2865</v>
      </c>
      <c r="B554" s="3" t="s">
        <v>2865</v>
      </c>
      <c r="C554" s="3" t="s">
        <v>6975</v>
      </c>
      <c r="D554" s="6">
        <v>2888</v>
      </c>
      <c r="E554" s="8">
        <v>0</v>
      </c>
      <c r="F554" t="s">
        <v>8220</v>
      </c>
      <c r="G554" t="s">
        <v>8223</v>
      </c>
      <c r="H554" t="s">
        <v>8245</v>
      </c>
      <c r="I554">
        <v>1420512259</v>
      </c>
      <c r="J554">
        <v>1415328259</v>
      </c>
      <c r="K554" t="b">
        <v>0</v>
      </c>
      <c r="L554">
        <v>0</v>
      </c>
      <c r="M554" t="b">
        <v>0</v>
      </c>
      <c r="N554" t="s">
        <v>8269</v>
      </c>
      <c r="O554" s="17">
        <v>0</v>
      </c>
      <c r="P554">
        <v>0</v>
      </c>
      <c r="Q554" s="12" t="s">
        <v>8315</v>
      </c>
      <c r="R554" t="s">
        <v>8316</v>
      </c>
      <c r="S554" s="15">
        <v>41950.114108796297</v>
      </c>
      <c r="T554" s="15">
        <v>42010.114108796297</v>
      </c>
    </row>
    <row r="555" spans="1:20" ht="192" x14ac:dyDescent="0.2">
      <c r="A555">
        <v>3401</v>
      </c>
      <c r="B555" s="3" t="s">
        <v>3400</v>
      </c>
      <c r="C555" s="3" t="s">
        <v>7511</v>
      </c>
      <c r="D555" s="6">
        <v>2900</v>
      </c>
      <c r="E555" s="8">
        <v>2954</v>
      </c>
      <c r="F555" t="s">
        <v>8218</v>
      </c>
      <c r="G555" t="s">
        <v>8224</v>
      </c>
      <c r="H555" t="s">
        <v>8246</v>
      </c>
      <c r="I555">
        <v>1438968146</v>
      </c>
      <c r="J555">
        <v>1436376146</v>
      </c>
      <c r="K555" t="b">
        <v>0</v>
      </c>
      <c r="L555">
        <v>66</v>
      </c>
      <c r="M555" t="b">
        <v>1</v>
      </c>
      <c r="N555" t="s">
        <v>8269</v>
      </c>
      <c r="O555" s="17">
        <v>102</v>
      </c>
      <c r="P555">
        <v>44.76</v>
      </c>
      <c r="Q555" s="12" t="s">
        <v>8315</v>
      </c>
      <c r="R555" t="s">
        <v>8316</v>
      </c>
      <c r="S555" s="15">
        <v>42193.723912037036</v>
      </c>
      <c r="T555" s="15">
        <v>42223.723912037036</v>
      </c>
    </row>
    <row r="556" spans="1:20" ht="176" x14ac:dyDescent="0.2">
      <c r="A556">
        <v>2872</v>
      </c>
      <c r="B556" s="3" t="s">
        <v>2872</v>
      </c>
      <c r="C556" s="3" t="s">
        <v>6982</v>
      </c>
      <c r="D556" s="6">
        <v>3000</v>
      </c>
      <c r="E556" s="8">
        <v>0</v>
      </c>
      <c r="F556" t="s">
        <v>8220</v>
      </c>
      <c r="G556" t="s">
        <v>8223</v>
      </c>
      <c r="H556" t="s">
        <v>8245</v>
      </c>
      <c r="I556">
        <v>1434768438</v>
      </c>
      <c r="J556">
        <v>1429584438</v>
      </c>
      <c r="K556" t="b">
        <v>0</v>
      </c>
      <c r="L556">
        <v>0</v>
      </c>
      <c r="M556" t="b">
        <v>0</v>
      </c>
      <c r="N556" t="s">
        <v>8269</v>
      </c>
      <c r="O556" s="17">
        <v>0</v>
      </c>
      <c r="P556">
        <v>0</v>
      </c>
      <c r="Q556" s="12" t="s">
        <v>8315</v>
      </c>
      <c r="R556" t="s">
        <v>8316</v>
      </c>
      <c r="S556" s="15">
        <v>42115.11618055556</v>
      </c>
      <c r="T556" s="15">
        <v>42175.11618055556</v>
      </c>
    </row>
    <row r="557" spans="1:20" ht="224" x14ac:dyDescent="0.2">
      <c r="A557">
        <v>2887</v>
      </c>
      <c r="B557" s="3" t="s">
        <v>2887</v>
      </c>
      <c r="C557" s="3" t="s">
        <v>6997</v>
      </c>
      <c r="D557" s="6">
        <v>3000</v>
      </c>
      <c r="E557" s="8">
        <v>5</v>
      </c>
      <c r="F557" t="s">
        <v>8220</v>
      </c>
      <c r="G557" t="s">
        <v>8223</v>
      </c>
      <c r="H557" t="s">
        <v>8245</v>
      </c>
      <c r="I557">
        <v>1420971324</v>
      </c>
      <c r="J557">
        <v>1418379324</v>
      </c>
      <c r="K557" t="b">
        <v>0</v>
      </c>
      <c r="L557">
        <v>1</v>
      </c>
      <c r="M557" t="b">
        <v>0</v>
      </c>
      <c r="N557" t="s">
        <v>8269</v>
      </c>
      <c r="O557" s="17">
        <v>0</v>
      </c>
      <c r="P557">
        <v>5</v>
      </c>
      <c r="Q557" s="12" t="s">
        <v>8315</v>
      </c>
      <c r="R557" t="s">
        <v>8316</v>
      </c>
      <c r="S557" s="15">
        <v>41985.427361111113</v>
      </c>
      <c r="T557" s="15">
        <v>42015.427361111113</v>
      </c>
    </row>
    <row r="558" spans="1:20" ht="192" x14ac:dyDescent="0.2">
      <c r="A558">
        <v>3921</v>
      </c>
      <c r="B558" s="3" t="s">
        <v>3918</v>
      </c>
      <c r="C558" s="3" t="s">
        <v>8029</v>
      </c>
      <c r="D558" s="6">
        <v>3000</v>
      </c>
      <c r="E558" s="8">
        <v>0</v>
      </c>
      <c r="F558" t="s">
        <v>8220</v>
      </c>
      <c r="G558" t="s">
        <v>8224</v>
      </c>
      <c r="H558" t="s">
        <v>8246</v>
      </c>
      <c r="I558">
        <v>1414346400</v>
      </c>
      <c r="J558">
        <v>1413291655</v>
      </c>
      <c r="K558" t="b">
        <v>0</v>
      </c>
      <c r="L558">
        <v>0</v>
      </c>
      <c r="M558" t="b">
        <v>0</v>
      </c>
      <c r="N558" t="s">
        <v>8269</v>
      </c>
      <c r="O558" s="17">
        <v>0</v>
      </c>
      <c r="P558">
        <v>0</v>
      </c>
      <c r="Q558" s="12" t="s">
        <v>8315</v>
      </c>
      <c r="R558" t="s">
        <v>8316</v>
      </c>
      <c r="S558" s="15">
        <v>41926.542303240742</v>
      </c>
      <c r="T558" s="15">
        <v>41938.75</v>
      </c>
    </row>
    <row r="559" spans="1:20" ht="192" x14ac:dyDescent="0.2">
      <c r="A559">
        <v>3989</v>
      </c>
      <c r="B559" s="3" t="s">
        <v>3985</v>
      </c>
      <c r="C559" s="3" t="s">
        <v>8095</v>
      </c>
      <c r="D559" s="6">
        <v>3000</v>
      </c>
      <c r="E559" s="8">
        <v>0</v>
      </c>
      <c r="F559" t="s">
        <v>8220</v>
      </c>
      <c r="G559" t="s">
        <v>8223</v>
      </c>
      <c r="H559" t="s">
        <v>8245</v>
      </c>
      <c r="I559">
        <v>1447009181</v>
      </c>
      <c r="J559">
        <v>1444413581</v>
      </c>
      <c r="K559" t="b">
        <v>0</v>
      </c>
      <c r="L559">
        <v>0</v>
      </c>
      <c r="M559" t="b">
        <v>0</v>
      </c>
      <c r="N559" t="s">
        <v>8269</v>
      </c>
      <c r="O559" s="17">
        <v>0</v>
      </c>
      <c r="P559">
        <v>0</v>
      </c>
      <c r="Q559" s="12" t="s">
        <v>8315</v>
      </c>
      <c r="R559" t="s">
        <v>8316</v>
      </c>
      <c r="S559" s="15">
        <v>42286.749780092592</v>
      </c>
      <c r="T559" s="15">
        <v>42316.791446759264</v>
      </c>
    </row>
    <row r="560" spans="1:20" ht="208" x14ac:dyDescent="0.2">
      <c r="A560">
        <v>3997</v>
      </c>
      <c r="B560" s="3" t="s">
        <v>3993</v>
      </c>
      <c r="C560" s="3" t="s">
        <v>8103</v>
      </c>
      <c r="D560" s="6">
        <v>3000</v>
      </c>
      <c r="E560" s="8">
        <v>0</v>
      </c>
      <c r="F560" t="s">
        <v>8220</v>
      </c>
      <c r="G560" t="s">
        <v>8224</v>
      </c>
      <c r="H560" t="s">
        <v>8246</v>
      </c>
      <c r="I560">
        <v>1428222221</v>
      </c>
      <c r="J560">
        <v>1425633821</v>
      </c>
      <c r="K560" t="b">
        <v>0</v>
      </c>
      <c r="L560">
        <v>0</v>
      </c>
      <c r="M560" t="b">
        <v>0</v>
      </c>
      <c r="N560" t="s">
        <v>8269</v>
      </c>
      <c r="O560" s="17">
        <v>0</v>
      </c>
      <c r="P560">
        <v>0</v>
      </c>
      <c r="Q560" s="12" t="s">
        <v>8315</v>
      </c>
      <c r="R560" t="s">
        <v>8316</v>
      </c>
      <c r="S560" s="15">
        <v>42069.391446759255</v>
      </c>
      <c r="T560" s="15">
        <v>42099.349780092598</v>
      </c>
    </row>
    <row r="561" spans="1:20" ht="192" x14ac:dyDescent="0.2">
      <c r="A561">
        <v>4079</v>
      </c>
      <c r="B561" s="3" t="s">
        <v>4075</v>
      </c>
      <c r="C561" s="3" t="s">
        <v>8182</v>
      </c>
      <c r="D561" s="6">
        <v>3000</v>
      </c>
      <c r="E561" s="8">
        <v>5</v>
      </c>
      <c r="F561" t="s">
        <v>8220</v>
      </c>
      <c r="G561" t="s">
        <v>8223</v>
      </c>
      <c r="H561" t="s">
        <v>8245</v>
      </c>
      <c r="I561">
        <v>1466375521</v>
      </c>
      <c r="J561">
        <v>1463783521</v>
      </c>
      <c r="K561" t="b">
        <v>0</v>
      </c>
      <c r="L561">
        <v>1</v>
      </c>
      <c r="M561" t="b">
        <v>0</v>
      </c>
      <c r="N561" t="s">
        <v>8269</v>
      </c>
      <c r="O561" s="17">
        <v>0</v>
      </c>
      <c r="P561">
        <v>5</v>
      </c>
      <c r="Q561" s="12" t="s">
        <v>8315</v>
      </c>
      <c r="R561" t="s">
        <v>8316</v>
      </c>
      <c r="S561" s="15">
        <v>42510.938900462963</v>
      </c>
      <c r="T561" s="15">
        <v>42540.938900462963</v>
      </c>
    </row>
    <row r="562" spans="1:20" ht="192" x14ac:dyDescent="0.2">
      <c r="A562">
        <v>4080</v>
      </c>
      <c r="B562" s="3" t="s">
        <v>4076</v>
      </c>
      <c r="C562" s="3" t="s">
        <v>8183</v>
      </c>
      <c r="D562" s="6">
        <v>3000</v>
      </c>
      <c r="E562" s="8">
        <v>0</v>
      </c>
      <c r="F562" t="s">
        <v>8220</v>
      </c>
      <c r="G562" t="s">
        <v>8223</v>
      </c>
      <c r="H562" t="s">
        <v>8245</v>
      </c>
      <c r="I562">
        <v>1465930440</v>
      </c>
      <c r="J562">
        <v>1463849116</v>
      </c>
      <c r="K562" t="b">
        <v>0</v>
      </c>
      <c r="L562">
        <v>0</v>
      </c>
      <c r="M562" t="b">
        <v>0</v>
      </c>
      <c r="N562" t="s">
        <v>8269</v>
      </c>
      <c r="O562" s="17">
        <v>0</v>
      </c>
      <c r="P562">
        <v>0</v>
      </c>
      <c r="Q562" s="12" t="s">
        <v>8315</v>
      </c>
      <c r="R562" t="s">
        <v>8316</v>
      </c>
      <c r="S562" s="15">
        <v>42511.698101851856</v>
      </c>
      <c r="T562" s="15">
        <v>42535.787500000006</v>
      </c>
    </row>
    <row r="563" spans="1:20" ht="208" x14ac:dyDescent="0.2">
      <c r="A563">
        <v>4084</v>
      </c>
      <c r="B563" s="3" t="s">
        <v>4080</v>
      </c>
      <c r="C563" s="3" t="s">
        <v>8187</v>
      </c>
      <c r="D563" s="6">
        <v>3000</v>
      </c>
      <c r="E563" s="8">
        <v>10</v>
      </c>
      <c r="F563" t="s">
        <v>8220</v>
      </c>
      <c r="G563" t="s">
        <v>8236</v>
      </c>
      <c r="H563" t="s">
        <v>8248</v>
      </c>
      <c r="I563">
        <v>1476008906</v>
      </c>
      <c r="J563">
        <v>1473416906</v>
      </c>
      <c r="K563" t="b">
        <v>0</v>
      </c>
      <c r="L563">
        <v>1</v>
      </c>
      <c r="M563" t="b">
        <v>0</v>
      </c>
      <c r="N563" t="s">
        <v>8269</v>
      </c>
      <c r="O563" s="17">
        <v>0</v>
      </c>
      <c r="P563">
        <v>10</v>
      </c>
      <c r="Q563" s="12" t="s">
        <v>8315</v>
      </c>
      <c r="R563" t="s">
        <v>8316</v>
      </c>
      <c r="S563" s="15">
        <v>42622.436412037037</v>
      </c>
      <c r="T563" s="15">
        <v>42652.436412037037</v>
      </c>
    </row>
    <row r="564" spans="1:20" ht="208" x14ac:dyDescent="0.2">
      <c r="A564">
        <v>3901</v>
      </c>
      <c r="B564" s="3" t="s">
        <v>3898</v>
      </c>
      <c r="C564" s="3" t="s">
        <v>8009</v>
      </c>
      <c r="D564" s="6">
        <v>3000</v>
      </c>
      <c r="E564" s="8">
        <v>25</v>
      </c>
      <c r="F564" t="s">
        <v>8220</v>
      </c>
      <c r="G564" t="s">
        <v>8223</v>
      </c>
      <c r="H564" t="s">
        <v>8245</v>
      </c>
      <c r="I564">
        <v>1450554599</v>
      </c>
      <c r="J564">
        <v>1447098599</v>
      </c>
      <c r="K564" t="b">
        <v>0</v>
      </c>
      <c r="L564">
        <v>1</v>
      </c>
      <c r="M564" t="b">
        <v>0</v>
      </c>
      <c r="N564" t="s">
        <v>8269</v>
      </c>
      <c r="O564" s="17">
        <v>1</v>
      </c>
      <c r="P564">
        <v>25</v>
      </c>
      <c r="Q564" s="12" t="s">
        <v>8315</v>
      </c>
      <c r="R564" t="s">
        <v>8316</v>
      </c>
      <c r="S564" s="15">
        <v>42317.826377314821</v>
      </c>
      <c r="T564" s="15">
        <v>42357.826377314821</v>
      </c>
    </row>
    <row r="565" spans="1:20" ht="192" x14ac:dyDescent="0.2">
      <c r="A565">
        <v>4005</v>
      </c>
      <c r="B565" s="3" t="s">
        <v>4001</v>
      </c>
      <c r="C565" s="3" t="s">
        <v>8110</v>
      </c>
      <c r="D565" s="6">
        <v>3000</v>
      </c>
      <c r="E565" s="8">
        <v>40</v>
      </c>
      <c r="F565" t="s">
        <v>8220</v>
      </c>
      <c r="G565" t="s">
        <v>8223</v>
      </c>
      <c r="H565" t="s">
        <v>8245</v>
      </c>
      <c r="I565">
        <v>1413832985</v>
      </c>
      <c r="J565">
        <v>1408648985</v>
      </c>
      <c r="K565" t="b">
        <v>0</v>
      </c>
      <c r="L565">
        <v>2</v>
      </c>
      <c r="M565" t="b">
        <v>0</v>
      </c>
      <c r="N565" t="s">
        <v>8269</v>
      </c>
      <c r="O565" s="17">
        <v>1</v>
      </c>
      <c r="P565">
        <v>20</v>
      </c>
      <c r="Q565" s="12" t="s">
        <v>8315</v>
      </c>
      <c r="R565" t="s">
        <v>8316</v>
      </c>
      <c r="S565" s="15">
        <v>41872.807696759257</v>
      </c>
      <c r="T565" s="15">
        <v>41932.807696759257</v>
      </c>
    </row>
    <row r="566" spans="1:20" ht="192" x14ac:dyDescent="0.2">
      <c r="A566">
        <v>2878</v>
      </c>
      <c r="B566" s="3" t="s">
        <v>2878</v>
      </c>
      <c r="C566" s="3" t="s">
        <v>6988</v>
      </c>
      <c r="D566" s="6">
        <v>3000</v>
      </c>
      <c r="E566" s="8">
        <v>63</v>
      </c>
      <c r="F566" t="s">
        <v>8220</v>
      </c>
      <c r="G566" t="s">
        <v>8224</v>
      </c>
      <c r="H566" t="s">
        <v>8246</v>
      </c>
      <c r="I566">
        <v>1435934795</v>
      </c>
      <c r="J566">
        <v>1430750795</v>
      </c>
      <c r="K566" t="b">
        <v>0</v>
      </c>
      <c r="L566">
        <v>4</v>
      </c>
      <c r="M566" t="b">
        <v>0</v>
      </c>
      <c r="N566" t="s">
        <v>8269</v>
      </c>
      <c r="O566" s="17">
        <v>2</v>
      </c>
      <c r="P566">
        <v>15.75</v>
      </c>
      <c r="Q566" s="12" t="s">
        <v>8315</v>
      </c>
      <c r="R566" t="s">
        <v>8316</v>
      </c>
      <c r="S566" s="15">
        <v>42128.615682870368</v>
      </c>
      <c r="T566" s="15">
        <v>42188.615682870368</v>
      </c>
    </row>
    <row r="567" spans="1:20" ht="208" x14ac:dyDescent="0.2">
      <c r="A567">
        <v>3960</v>
      </c>
      <c r="B567" s="3" t="s">
        <v>3957</v>
      </c>
      <c r="C567" s="3" t="s">
        <v>8067</v>
      </c>
      <c r="D567" s="6">
        <v>3000</v>
      </c>
      <c r="E567" s="8">
        <v>45</v>
      </c>
      <c r="F567" t="s">
        <v>8220</v>
      </c>
      <c r="G567" t="s">
        <v>8223</v>
      </c>
      <c r="H567" t="s">
        <v>8245</v>
      </c>
      <c r="I567">
        <v>1451852256</v>
      </c>
      <c r="J567">
        <v>1449260256</v>
      </c>
      <c r="K567" t="b">
        <v>0</v>
      </c>
      <c r="L567">
        <v>4</v>
      </c>
      <c r="M567" t="b">
        <v>0</v>
      </c>
      <c r="N567" t="s">
        <v>8269</v>
      </c>
      <c r="O567" s="17">
        <v>2</v>
      </c>
      <c r="P567">
        <v>11.25</v>
      </c>
      <c r="Q567" s="12" t="s">
        <v>8315</v>
      </c>
      <c r="R567" t="s">
        <v>8316</v>
      </c>
      <c r="S567" s="15">
        <v>42342.845555555556</v>
      </c>
      <c r="T567" s="15">
        <v>42372.845555555556</v>
      </c>
    </row>
    <row r="568" spans="1:20" ht="208" x14ac:dyDescent="0.2">
      <c r="A568">
        <v>4108</v>
      </c>
      <c r="B568" s="3" t="s">
        <v>4104</v>
      </c>
      <c r="C568" s="3" t="s">
        <v>8211</v>
      </c>
      <c r="D568" s="6">
        <v>3000</v>
      </c>
      <c r="E568" s="8">
        <v>59</v>
      </c>
      <c r="F568" t="s">
        <v>8220</v>
      </c>
      <c r="G568" t="s">
        <v>8223</v>
      </c>
      <c r="H568" t="s">
        <v>8245</v>
      </c>
      <c r="I568">
        <v>1488517200</v>
      </c>
      <c r="J568">
        <v>1485909937</v>
      </c>
      <c r="K568" t="b">
        <v>0</v>
      </c>
      <c r="L568">
        <v>1</v>
      </c>
      <c r="M568" t="b">
        <v>0</v>
      </c>
      <c r="N568" t="s">
        <v>8269</v>
      </c>
      <c r="O568" s="17">
        <v>2</v>
      </c>
      <c r="P568">
        <v>59</v>
      </c>
      <c r="Q568" s="12" t="s">
        <v>8315</v>
      </c>
      <c r="R568" t="s">
        <v>8316</v>
      </c>
      <c r="S568" s="15">
        <v>42767.031678240746</v>
      </c>
      <c r="T568" s="15">
        <v>42797.208333333328</v>
      </c>
    </row>
    <row r="569" spans="1:20" ht="192" x14ac:dyDescent="0.2">
      <c r="A569">
        <v>3947</v>
      </c>
      <c r="B569" s="3" t="s">
        <v>3944</v>
      </c>
      <c r="C569" s="3" t="s">
        <v>8055</v>
      </c>
      <c r="D569" s="6">
        <v>3000</v>
      </c>
      <c r="E569" s="8">
        <v>101</v>
      </c>
      <c r="F569" t="s">
        <v>8220</v>
      </c>
      <c r="G569" t="s">
        <v>8223</v>
      </c>
      <c r="H569" t="s">
        <v>8245</v>
      </c>
      <c r="I569">
        <v>1475378744</v>
      </c>
      <c r="J569">
        <v>1472786744</v>
      </c>
      <c r="K569" t="b">
        <v>0</v>
      </c>
      <c r="L569">
        <v>2</v>
      </c>
      <c r="M569" t="b">
        <v>0</v>
      </c>
      <c r="N569" t="s">
        <v>8269</v>
      </c>
      <c r="O569" s="17">
        <v>3</v>
      </c>
      <c r="P569">
        <v>50.5</v>
      </c>
      <c r="Q569" s="12" t="s">
        <v>8315</v>
      </c>
      <c r="R569" t="s">
        <v>8316</v>
      </c>
      <c r="S569" s="15">
        <v>42615.142870370371</v>
      </c>
      <c r="T569" s="15">
        <v>42645.142870370371</v>
      </c>
    </row>
    <row r="570" spans="1:20" ht="192" x14ac:dyDescent="0.2">
      <c r="A570">
        <v>4111</v>
      </c>
      <c r="B570" s="3" t="s">
        <v>4107</v>
      </c>
      <c r="C570" s="3" t="s">
        <v>8214</v>
      </c>
      <c r="D570" s="6">
        <v>3000</v>
      </c>
      <c r="E570" s="8">
        <v>94</v>
      </c>
      <c r="F570" t="s">
        <v>8220</v>
      </c>
      <c r="G570" t="s">
        <v>8223</v>
      </c>
      <c r="H570" t="s">
        <v>8245</v>
      </c>
      <c r="I570">
        <v>1424747740</v>
      </c>
      <c r="J570">
        <v>1422155740</v>
      </c>
      <c r="K570" t="b">
        <v>0</v>
      </c>
      <c r="L570">
        <v>6</v>
      </c>
      <c r="M570" t="b">
        <v>0</v>
      </c>
      <c r="N570" t="s">
        <v>8269</v>
      </c>
      <c r="O570" s="17">
        <v>3</v>
      </c>
      <c r="P570">
        <v>15.67</v>
      </c>
      <c r="Q570" s="12" t="s">
        <v>8315</v>
      </c>
      <c r="R570" t="s">
        <v>8316</v>
      </c>
      <c r="S570" s="15">
        <v>42029.135879629626</v>
      </c>
      <c r="T570" s="15">
        <v>42059.135879629626</v>
      </c>
    </row>
    <row r="571" spans="1:20" ht="208" x14ac:dyDescent="0.2">
      <c r="A571">
        <v>2856</v>
      </c>
      <c r="B571" s="3" t="s">
        <v>2856</v>
      </c>
      <c r="C571" s="3" t="s">
        <v>6966</v>
      </c>
      <c r="D571" s="6">
        <v>3000</v>
      </c>
      <c r="E571" s="8">
        <v>146</v>
      </c>
      <c r="F571" t="s">
        <v>8220</v>
      </c>
      <c r="G571" t="s">
        <v>8223</v>
      </c>
      <c r="H571" t="s">
        <v>8245</v>
      </c>
      <c r="I571">
        <v>1439069640</v>
      </c>
      <c r="J571">
        <v>1433897647</v>
      </c>
      <c r="K571" t="b">
        <v>0</v>
      </c>
      <c r="L571">
        <v>6</v>
      </c>
      <c r="M571" t="b">
        <v>0</v>
      </c>
      <c r="N571" t="s">
        <v>8269</v>
      </c>
      <c r="O571" s="17">
        <v>5</v>
      </c>
      <c r="P571">
        <v>24.33</v>
      </c>
      <c r="Q571" s="12" t="s">
        <v>8315</v>
      </c>
      <c r="R571" t="s">
        <v>8316</v>
      </c>
      <c r="S571" s="15">
        <v>42165.037581018521</v>
      </c>
      <c r="T571" s="15">
        <v>42224.898611111115</v>
      </c>
    </row>
    <row r="572" spans="1:20" ht="208" x14ac:dyDescent="0.2">
      <c r="A572">
        <v>4027</v>
      </c>
      <c r="B572" s="3" t="s">
        <v>4023</v>
      </c>
      <c r="C572" s="3" t="s">
        <v>8132</v>
      </c>
      <c r="D572" s="6">
        <v>3000</v>
      </c>
      <c r="E572" s="8">
        <v>215</v>
      </c>
      <c r="F572" t="s">
        <v>8220</v>
      </c>
      <c r="G572" t="s">
        <v>8223</v>
      </c>
      <c r="H572" t="s">
        <v>8245</v>
      </c>
      <c r="I572">
        <v>1487811600</v>
      </c>
      <c r="J572">
        <v>1486077481</v>
      </c>
      <c r="K572" t="b">
        <v>0</v>
      </c>
      <c r="L572">
        <v>7</v>
      </c>
      <c r="M572" t="b">
        <v>0</v>
      </c>
      <c r="N572" t="s">
        <v>8269</v>
      </c>
      <c r="O572" s="17">
        <v>7</v>
      </c>
      <c r="P572">
        <v>30.71</v>
      </c>
      <c r="Q572" s="12" t="s">
        <v>8315</v>
      </c>
      <c r="R572" t="s">
        <v>8316</v>
      </c>
      <c r="S572" s="15">
        <v>42768.97084490741</v>
      </c>
      <c r="T572" s="15">
        <v>42789.041666666672</v>
      </c>
    </row>
    <row r="573" spans="1:20" ht="224" x14ac:dyDescent="0.2">
      <c r="A573">
        <v>3996</v>
      </c>
      <c r="B573" s="3" t="s">
        <v>3992</v>
      </c>
      <c r="C573" s="3" t="s">
        <v>8102</v>
      </c>
      <c r="D573" s="6">
        <v>3000</v>
      </c>
      <c r="E573" s="8">
        <v>497</v>
      </c>
      <c r="F573" t="s">
        <v>8220</v>
      </c>
      <c r="G573" t="s">
        <v>8223</v>
      </c>
      <c r="H573" t="s">
        <v>8245</v>
      </c>
      <c r="I573">
        <v>1416499440</v>
      </c>
      <c r="J573">
        <v>1415341464</v>
      </c>
      <c r="K573" t="b">
        <v>0</v>
      </c>
      <c r="L573">
        <v>17</v>
      </c>
      <c r="M573" t="b">
        <v>0</v>
      </c>
      <c r="N573" t="s">
        <v>8269</v>
      </c>
      <c r="O573" s="17">
        <v>17</v>
      </c>
      <c r="P573">
        <v>29.24</v>
      </c>
      <c r="Q573" s="12" t="s">
        <v>8315</v>
      </c>
      <c r="R573" t="s">
        <v>8316</v>
      </c>
      <c r="S573" s="15">
        <v>41950.26694444444</v>
      </c>
      <c r="T573" s="15">
        <v>41963.669444444444</v>
      </c>
    </row>
    <row r="574" spans="1:20" ht="128" x14ac:dyDescent="0.2">
      <c r="A574">
        <v>2896</v>
      </c>
      <c r="B574" s="3" t="s">
        <v>2896</v>
      </c>
      <c r="C574" s="3" t="s">
        <v>7006</v>
      </c>
      <c r="D574" s="6">
        <v>3000</v>
      </c>
      <c r="E574" s="8">
        <v>625</v>
      </c>
      <c r="F574" t="s">
        <v>8220</v>
      </c>
      <c r="G574" t="s">
        <v>8223</v>
      </c>
      <c r="H574" t="s">
        <v>8245</v>
      </c>
      <c r="I574">
        <v>1481522400</v>
      </c>
      <c r="J574">
        <v>1480283321</v>
      </c>
      <c r="K574" t="b">
        <v>0</v>
      </c>
      <c r="L574">
        <v>12</v>
      </c>
      <c r="M574" t="b">
        <v>0</v>
      </c>
      <c r="N574" t="s">
        <v>8269</v>
      </c>
      <c r="O574" s="17">
        <v>21</v>
      </c>
      <c r="P574">
        <v>52.08</v>
      </c>
      <c r="Q574" s="12" t="s">
        <v>8315</v>
      </c>
      <c r="R574" t="s">
        <v>8316</v>
      </c>
      <c r="S574" s="15">
        <v>42701.908807870372</v>
      </c>
      <c r="T574" s="15">
        <v>42716.25</v>
      </c>
    </row>
    <row r="575" spans="1:20" ht="192" x14ac:dyDescent="0.2">
      <c r="A575">
        <v>4104</v>
      </c>
      <c r="B575" s="3" t="s">
        <v>4100</v>
      </c>
      <c r="C575" s="3" t="s">
        <v>8207</v>
      </c>
      <c r="D575" s="6">
        <v>3000</v>
      </c>
      <c r="E575" s="8">
        <v>641</v>
      </c>
      <c r="F575" t="s">
        <v>8220</v>
      </c>
      <c r="G575" t="s">
        <v>8225</v>
      </c>
      <c r="H575" t="s">
        <v>8247</v>
      </c>
      <c r="I575">
        <v>1477550434</v>
      </c>
      <c r="J575">
        <v>1474958434</v>
      </c>
      <c r="K575" t="b">
        <v>0</v>
      </c>
      <c r="L575">
        <v>14</v>
      </c>
      <c r="M575" t="b">
        <v>0</v>
      </c>
      <c r="N575" t="s">
        <v>8269</v>
      </c>
      <c r="O575" s="17">
        <v>21</v>
      </c>
      <c r="P575">
        <v>45.79</v>
      </c>
      <c r="Q575" s="12" t="s">
        <v>8315</v>
      </c>
      <c r="R575" t="s">
        <v>8316</v>
      </c>
      <c r="S575" s="15">
        <v>42640.278171296297</v>
      </c>
      <c r="T575" s="15">
        <v>42670.278171296297</v>
      </c>
    </row>
    <row r="576" spans="1:20" ht="208" x14ac:dyDescent="0.2">
      <c r="A576">
        <v>2889</v>
      </c>
      <c r="B576" s="3" t="s">
        <v>2889</v>
      </c>
      <c r="C576" s="3" t="s">
        <v>6999</v>
      </c>
      <c r="D576" s="6">
        <v>3000</v>
      </c>
      <c r="E576" s="8">
        <v>1142</v>
      </c>
      <c r="F576" t="s">
        <v>8220</v>
      </c>
      <c r="G576" t="s">
        <v>8223</v>
      </c>
      <c r="H576" t="s">
        <v>8245</v>
      </c>
      <c r="I576">
        <v>1409344985</v>
      </c>
      <c r="J576">
        <v>1406752985</v>
      </c>
      <c r="K576" t="b">
        <v>0</v>
      </c>
      <c r="L576">
        <v>14</v>
      </c>
      <c r="M576" t="b">
        <v>0</v>
      </c>
      <c r="N576" t="s">
        <v>8269</v>
      </c>
      <c r="O576" s="17">
        <v>38</v>
      </c>
      <c r="P576">
        <v>81.569999999999993</v>
      </c>
      <c r="Q576" s="12" t="s">
        <v>8315</v>
      </c>
      <c r="R576" t="s">
        <v>8316</v>
      </c>
      <c r="S576" s="15">
        <v>41850.863252314812</v>
      </c>
      <c r="T576" s="15">
        <v>41880.863252314812</v>
      </c>
    </row>
    <row r="577" spans="1:20" ht="224" x14ac:dyDescent="0.2">
      <c r="A577">
        <v>4052</v>
      </c>
      <c r="B577" s="3" t="s">
        <v>4048</v>
      </c>
      <c r="C577" s="3" t="s">
        <v>8156</v>
      </c>
      <c r="D577" s="6">
        <v>3000</v>
      </c>
      <c r="E577" s="8">
        <v>1126</v>
      </c>
      <c r="F577" t="s">
        <v>8220</v>
      </c>
      <c r="G577" t="s">
        <v>8223</v>
      </c>
      <c r="H577" t="s">
        <v>8245</v>
      </c>
      <c r="I577">
        <v>1413234316</v>
      </c>
      <c r="J577">
        <v>1408050316</v>
      </c>
      <c r="K577" t="b">
        <v>0</v>
      </c>
      <c r="L577">
        <v>13</v>
      </c>
      <c r="M577" t="b">
        <v>0</v>
      </c>
      <c r="N577" t="s">
        <v>8269</v>
      </c>
      <c r="O577" s="17">
        <v>38</v>
      </c>
      <c r="P577">
        <v>86.62</v>
      </c>
      <c r="Q577" s="12" t="s">
        <v>8315</v>
      </c>
      <c r="R577" t="s">
        <v>8316</v>
      </c>
      <c r="S577" s="15">
        <v>41865.878657407404</v>
      </c>
      <c r="T577" s="15">
        <v>41925.878657407404</v>
      </c>
    </row>
    <row r="578" spans="1:20" ht="208" x14ac:dyDescent="0.2">
      <c r="A578">
        <v>3935</v>
      </c>
      <c r="B578" s="3" t="s">
        <v>3932</v>
      </c>
      <c r="C578" s="3" t="s">
        <v>8043</v>
      </c>
      <c r="D578" s="6">
        <v>3000</v>
      </c>
      <c r="E578" s="8">
        <v>1315</v>
      </c>
      <c r="F578" t="s">
        <v>8220</v>
      </c>
      <c r="G578" t="s">
        <v>8224</v>
      </c>
      <c r="H578" t="s">
        <v>8246</v>
      </c>
      <c r="I578">
        <v>1443973546</v>
      </c>
      <c r="J578">
        <v>1438789546</v>
      </c>
      <c r="K578" t="b">
        <v>0</v>
      </c>
      <c r="L578">
        <v>23</v>
      </c>
      <c r="M578" t="b">
        <v>0</v>
      </c>
      <c r="N578" t="s">
        <v>8269</v>
      </c>
      <c r="O578" s="17">
        <v>44</v>
      </c>
      <c r="P578">
        <v>57.17</v>
      </c>
      <c r="Q578" s="12" t="s">
        <v>8315</v>
      </c>
      <c r="R578" t="s">
        <v>8316</v>
      </c>
      <c r="S578" s="15">
        <v>42221.656782407401</v>
      </c>
      <c r="T578" s="15">
        <v>42281.656782407401</v>
      </c>
    </row>
    <row r="579" spans="1:20" ht="192" x14ac:dyDescent="0.2">
      <c r="A579">
        <v>3902</v>
      </c>
      <c r="B579" s="3" t="s">
        <v>3899</v>
      </c>
      <c r="C579" s="3" t="s">
        <v>8010</v>
      </c>
      <c r="D579" s="6">
        <v>3000</v>
      </c>
      <c r="E579" s="8">
        <v>1465</v>
      </c>
      <c r="F579" t="s">
        <v>8220</v>
      </c>
      <c r="G579" t="s">
        <v>8224</v>
      </c>
      <c r="H579" t="s">
        <v>8246</v>
      </c>
      <c r="I579">
        <v>1479125642</v>
      </c>
      <c r="J579">
        <v>1476962042</v>
      </c>
      <c r="K579" t="b">
        <v>0</v>
      </c>
      <c r="L579">
        <v>31</v>
      </c>
      <c r="M579" t="b">
        <v>0</v>
      </c>
      <c r="N579" t="s">
        <v>8269</v>
      </c>
      <c r="O579" s="17">
        <v>49</v>
      </c>
      <c r="P579">
        <v>47.26</v>
      </c>
      <c r="Q579" s="12" t="s">
        <v>8315</v>
      </c>
      <c r="R579" t="s">
        <v>8316</v>
      </c>
      <c r="S579" s="15">
        <v>42663.468078703707</v>
      </c>
      <c r="T579" s="15">
        <v>42688.509745370371</v>
      </c>
    </row>
    <row r="580" spans="1:20" ht="144" x14ac:dyDescent="0.2">
      <c r="A580">
        <v>2830</v>
      </c>
      <c r="B580" s="3" t="s">
        <v>2830</v>
      </c>
      <c r="C580" s="3" t="s">
        <v>6940</v>
      </c>
      <c r="D580" s="6">
        <v>3000</v>
      </c>
      <c r="E580" s="8">
        <v>3000</v>
      </c>
      <c r="F580" t="s">
        <v>8218</v>
      </c>
      <c r="G580" t="s">
        <v>8223</v>
      </c>
      <c r="H580" t="s">
        <v>8245</v>
      </c>
      <c r="I580">
        <v>1399867140</v>
      </c>
      <c r="J580">
        <v>1398802148</v>
      </c>
      <c r="K580" t="b">
        <v>0</v>
      </c>
      <c r="L580">
        <v>11</v>
      </c>
      <c r="M580" t="b">
        <v>1</v>
      </c>
      <c r="N580" t="s">
        <v>8269</v>
      </c>
      <c r="O580" s="17">
        <v>100</v>
      </c>
      <c r="P580">
        <v>272.73</v>
      </c>
      <c r="Q580" s="12" t="s">
        <v>8315</v>
      </c>
      <c r="R580" t="s">
        <v>8316</v>
      </c>
      <c r="S580" s="15">
        <v>41758.839675925927</v>
      </c>
      <c r="T580" s="15">
        <v>41771.165972222225</v>
      </c>
    </row>
    <row r="581" spans="1:20" ht="208" x14ac:dyDescent="0.2">
      <c r="A581">
        <v>3375</v>
      </c>
      <c r="B581" s="3" t="s">
        <v>3374</v>
      </c>
      <c r="C581" s="3" t="s">
        <v>7485</v>
      </c>
      <c r="D581" s="6">
        <v>3000</v>
      </c>
      <c r="E581" s="8">
        <v>3000</v>
      </c>
      <c r="F581" t="s">
        <v>8218</v>
      </c>
      <c r="G581" t="s">
        <v>8224</v>
      </c>
      <c r="H581" t="s">
        <v>8246</v>
      </c>
      <c r="I581">
        <v>1400423973</v>
      </c>
      <c r="J581">
        <v>1399387173</v>
      </c>
      <c r="K581" t="b">
        <v>0</v>
      </c>
      <c r="L581">
        <v>17</v>
      </c>
      <c r="M581" t="b">
        <v>1</v>
      </c>
      <c r="N581" t="s">
        <v>8269</v>
      </c>
      <c r="O581" s="17">
        <v>100</v>
      </c>
      <c r="P581">
        <v>176.47</v>
      </c>
      <c r="Q581" s="12" t="s">
        <v>8315</v>
      </c>
      <c r="R581" t="s">
        <v>8316</v>
      </c>
      <c r="S581" s="15">
        <v>41765.610798611109</v>
      </c>
      <c r="T581" s="15">
        <v>41777.610798611109</v>
      </c>
    </row>
    <row r="582" spans="1:20" ht="208" x14ac:dyDescent="0.2">
      <c r="A582">
        <v>3412</v>
      </c>
      <c r="B582" s="3" t="s">
        <v>3411</v>
      </c>
      <c r="C582" s="3" t="s">
        <v>7522</v>
      </c>
      <c r="D582" s="6">
        <v>3000</v>
      </c>
      <c r="E582" s="8">
        <v>3000</v>
      </c>
      <c r="F582" t="s">
        <v>8218</v>
      </c>
      <c r="G582" t="s">
        <v>8224</v>
      </c>
      <c r="H582" t="s">
        <v>8246</v>
      </c>
      <c r="I582">
        <v>1411858862</v>
      </c>
      <c r="J582">
        <v>1409266862</v>
      </c>
      <c r="K582" t="b">
        <v>0</v>
      </c>
      <c r="L582">
        <v>26</v>
      </c>
      <c r="M582" t="b">
        <v>1</v>
      </c>
      <c r="N582" t="s">
        <v>8269</v>
      </c>
      <c r="O582" s="17">
        <v>100</v>
      </c>
      <c r="P582">
        <v>115.38</v>
      </c>
      <c r="Q582" s="12" t="s">
        <v>8315</v>
      </c>
      <c r="R582" t="s">
        <v>8316</v>
      </c>
      <c r="S582" s="15">
        <v>41879.959050925929</v>
      </c>
      <c r="T582" s="15">
        <v>41909.959050925929</v>
      </c>
    </row>
    <row r="583" spans="1:20" ht="96" x14ac:dyDescent="0.2">
      <c r="A583">
        <v>2789</v>
      </c>
      <c r="B583" s="3" t="s">
        <v>2789</v>
      </c>
      <c r="C583" s="3" t="s">
        <v>6899</v>
      </c>
      <c r="D583" s="6">
        <v>3000</v>
      </c>
      <c r="E583" s="8">
        <v>3035</v>
      </c>
      <c r="F583" t="s">
        <v>8218</v>
      </c>
      <c r="G583" t="s">
        <v>8223</v>
      </c>
      <c r="H583" t="s">
        <v>8245</v>
      </c>
      <c r="I583">
        <v>1426132800</v>
      </c>
      <c r="J583">
        <v>1424477934</v>
      </c>
      <c r="K583" t="b">
        <v>0</v>
      </c>
      <c r="L583">
        <v>24</v>
      </c>
      <c r="M583" t="b">
        <v>1</v>
      </c>
      <c r="N583" t="s">
        <v>8269</v>
      </c>
      <c r="O583" s="17">
        <v>101</v>
      </c>
      <c r="P583">
        <v>126.46</v>
      </c>
      <c r="Q583" s="12" t="s">
        <v>8315</v>
      </c>
      <c r="R583" t="s">
        <v>8316</v>
      </c>
      <c r="S583" s="15">
        <v>42056.013124999998</v>
      </c>
      <c r="T583" s="15">
        <v>42075.166666666672</v>
      </c>
    </row>
    <row r="584" spans="1:20" ht="208" x14ac:dyDescent="0.2">
      <c r="A584">
        <v>3174</v>
      </c>
      <c r="B584" s="3" t="s">
        <v>3174</v>
      </c>
      <c r="C584" s="3" t="s">
        <v>7284</v>
      </c>
      <c r="D584" s="6">
        <v>3000</v>
      </c>
      <c r="E584" s="8">
        <v>3034</v>
      </c>
      <c r="F584" t="s">
        <v>8218</v>
      </c>
      <c r="G584" t="s">
        <v>8223</v>
      </c>
      <c r="H584" t="s">
        <v>8245</v>
      </c>
      <c r="I584">
        <v>1408999508</v>
      </c>
      <c r="J584">
        <v>1407789908</v>
      </c>
      <c r="K584" t="b">
        <v>1</v>
      </c>
      <c r="L584">
        <v>23</v>
      </c>
      <c r="M584" t="b">
        <v>1</v>
      </c>
      <c r="N584" t="s">
        <v>8269</v>
      </c>
      <c r="O584" s="17">
        <v>101</v>
      </c>
      <c r="P584">
        <v>131.91</v>
      </c>
      <c r="Q584" s="12" t="s">
        <v>8315</v>
      </c>
      <c r="R584" t="s">
        <v>8316</v>
      </c>
      <c r="S584" s="15">
        <v>41862.864675925928</v>
      </c>
      <c r="T584" s="15">
        <v>41876.864675925928</v>
      </c>
    </row>
    <row r="585" spans="1:20" ht="208" x14ac:dyDescent="0.2">
      <c r="A585">
        <v>3240</v>
      </c>
      <c r="B585" s="3" t="s">
        <v>3240</v>
      </c>
      <c r="C585" s="3" t="s">
        <v>7350</v>
      </c>
      <c r="D585" s="6">
        <v>3000</v>
      </c>
      <c r="E585" s="8">
        <v>3017</v>
      </c>
      <c r="F585" t="s">
        <v>8218</v>
      </c>
      <c r="G585" t="s">
        <v>8224</v>
      </c>
      <c r="H585" t="s">
        <v>8246</v>
      </c>
      <c r="I585">
        <v>1487286000</v>
      </c>
      <c r="J585">
        <v>1484843948</v>
      </c>
      <c r="K585" t="b">
        <v>0</v>
      </c>
      <c r="L585">
        <v>34</v>
      </c>
      <c r="M585" t="b">
        <v>1</v>
      </c>
      <c r="N585" t="s">
        <v>8269</v>
      </c>
      <c r="O585" s="17">
        <v>101</v>
      </c>
      <c r="P585">
        <v>88.74</v>
      </c>
      <c r="Q585" s="12" t="s">
        <v>8315</v>
      </c>
      <c r="R585" t="s">
        <v>8316</v>
      </c>
      <c r="S585" s="15">
        <v>42754.693842592591</v>
      </c>
      <c r="T585" s="15">
        <v>42782.958333333328</v>
      </c>
    </row>
    <row r="586" spans="1:20" ht="192" x14ac:dyDescent="0.2">
      <c r="A586">
        <v>3437</v>
      </c>
      <c r="B586" s="3" t="s">
        <v>3436</v>
      </c>
      <c r="C586" s="3" t="s">
        <v>7547</v>
      </c>
      <c r="D586" s="6">
        <v>3000</v>
      </c>
      <c r="E586" s="8">
        <v>3030</v>
      </c>
      <c r="F586" t="s">
        <v>8218</v>
      </c>
      <c r="G586" t="s">
        <v>8223</v>
      </c>
      <c r="H586" t="s">
        <v>8245</v>
      </c>
      <c r="I586">
        <v>1440003820</v>
      </c>
      <c r="J586">
        <v>1437411820</v>
      </c>
      <c r="K586" t="b">
        <v>0</v>
      </c>
      <c r="L586">
        <v>36</v>
      </c>
      <c r="M586" t="b">
        <v>1</v>
      </c>
      <c r="N586" t="s">
        <v>8269</v>
      </c>
      <c r="O586" s="17">
        <v>101</v>
      </c>
      <c r="P586">
        <v>84.17</v>
      </c>
      <c r="Q586" s="12" t="s">
        <v>8315</v>
      </c>
      <c r="R586" t="s">
        <v>8316</v>
      </c>
      <c r="S586" s="15">
        <v>42205.710879629631</v>
      </c>
      <c r="T586" s="15">
        <v>42235.710879629631</v>
      </c>
    </row>
    <row r="587" spans="1:20" ht="48" x14ac:dyDescent="0.2">
      <c r="A587">
        <v>3467</v>
      </c>
      <c r="B587" s="3" t="s">
        <v>3466</v>
      </c>
      <c r="C587" s="3" t="s">
        <v>7577</v>
      </c>
      <c r="D587" s="6">
        <v>3000</v>
      </c>
      <c r="E587" s="8">
        <v>3030</v>
      </c>
      <c r="F587" t="s">
        <v>8218</v>
      </c>
      <c r="G587" t="s">
        <v>8223</v>
      </c>
      <c r="H587" t="s">
        <v>8245</v>
      </c>
      <c r="I587">
        <v>1426864032</v>
      </c>
      <c r="J587">
        <v>1424275632</v>
      </c>
      <c r="K587" t="b">
        <v>0</v>
      </c>
      <c r="L587">
        <v>47</v>
      </c>
      <c r="M587" t="b">
        <v>1</v>
      </c>
      <c r="N587" t="s">
        <v>8269</v>
      </c>
      <c r="O587" s="17">
        <v>101</v>
      </c>
      <c r="P587">
        <v>64.47</v>
      </c>
      <c r="Q587" s="12" t="s">
        <v>8315</v>
      </c>
      <c r="R587" t="s">
        <v>8316</v>
      </c>
      <c r="S587" s="15">
        <v>42053.671666666662</v>
      </c>
      <c r="T587" s="15">
        <v>42083.630000000005</v>
      </c>
    </row>
    <row r="588" spans="1:20" ht="208" x14ac:dyDescent="0.2">
      <c r="A588">
        <v>2802</v>
      </c>
      <c r="B588" s="3" t="s">
        <v>2802</v>
      </c>
      <c r="C588" s="3" t="s">
        <v>6912</v>
      </c>
      <c r="D588" s="6">
        <v>3000</v>
      </c>
      <c r="E588" s="8">
        <v>3055</v>
      </c>
      <c r="F588" t="s">
        <v>8218</v>
      </c>
      <c r="G588" t="s">
        <v>8224</v>
      </c>
      <c r="H588" t="s">
        <v>8246</v>
      </c>
      <c r="I588">
        <v>1438875107</v>
      </c>
      <c r="J588">
        <v>1436283107</v>
      </c>
      <c r="K588" t="b">
        <v>0</v>
      </c>
      <c r="L588">
        <v>90</v>
      </c>
      <c r="M588" t="b">
        <v>1</v>
      </c>
      <c r="N588" t="s">
        <v>8269</v>
      </c>
      <c r="O588" s="17">
        <v>102</v>
      </c>
      <c r="P588">
        <v>33.94</v>
      </c>
      <c r="Q588" s="12" t="s">
        <v>8315</v>
      </c>
      <c r="R588" t="s">
        <v>8316</v>
      </c>
      <c r="S588" s="15">
        <v>42192.64707175926</v>
      </c>
      <c r="T588" s="15">
        <v>42222.64707175926</v>
      </c>
    </row>
    <row r="589" spans="1:20" ht="176" x14ac:dyDescent="0.2">
      <c r="A589">
        <v>3284</v>
      </c>
      <c r="B589" s="3" t="s">
        <v>3284</v>
      </c>
      <c r="C589" s="3" t="s">
        <v>7394</v>
      </c>
      <c r="D589" s="6">
        <v>3000</v>
      </c>
      <c r="E589" s="8">
        <v>3048</v>
      </c>
      <c r="F589" t="s">
        <v>8218</v>
      </c>
      <c r="G589" t="s">
        <v>8223</v>
      </c>
      <c r="H589" t="s">
        <v>8245</v>
      </c>
      <c r="I589">
        <v>1454047140</v>
      </c>
      <c r="J589">
        <v>1452546853</v>
      </c>
      <c r="K589" t="b">
        <v>0</v>
      </c>
      <c r="L589">
        <v>15</v>
      </c>
      <c r="M589" t="b">
        <v>1</v>
      </c>
      <c r="N589" t="s">
        <v>8269</v>
      </c>
      <c r="O589" s="17">
        <v>102</v>
      </c>
      <c r="P589">
        <v>203.2</v>
      </c>
      <c r="Q589" s="12" t="s">
        <v>8315</v>
      </c>
      <c r="R589" t="s">
        <v>8316</v>
      </c>
      <c r="S589" s="15">
        <v>42380.884872685187</v>
      </c>
      <c r="T589" s="15">
        <v>42398.249305555553</v>
      </c>
    </row>
    <row r="590" spans="1:20" ht="160" x14ac:dyDescent="0.2">
      <c r="A590">
        <v>3354</v>
      </c>
      <c r="B590" s="3" t="s">
        <v>3353</v>
      </c>
      <c r="C590" s="3" t="s">
        <v>7464</v>
      </c>
      <c r="D590" s="6">
        <v>3000</v>
      </c>
      <c r="E590" s="8">
        <v>3058</v>
      </c>
      <c r="F590" t="s">
        <v>8218</v>
      </c>
      <c r="G590" t="s">
        <v>8223</v>
      </c>
      <c r="H590" t="s">
        <v>8245</v>
      </c>
      <c r="I590">
        <v>1446091260</v>
      </c>
      <c r="J590">
        <v>1443029206</v>
      </c>
      <c r="K590" t="b">
        <v>0</v>
      </c>
      <c r="L590">
        <v>55</v>
      </c>
      <c r="M590" t="b">
        <v>1</v>
      </c>
      <c r="N590" t="s">
        <v>8269</v>
      </c>
      <c r="O590" s="17">
        <v>102</v>
      </c>
      <c r="P590">
        <v>55.6</v>
      </c>
      <c r="Q590" s="12" t="s">
        <v>8315</v>
      </c>
      <c r="R590" t="s">
        <v>8316</v>
      </c>
      <c r="S590" s="15">
        <v>42270.7269212963</v>
      </c>
      <c r="T590" s="15">
        <v>42306.167361111111</v>
      </c>
    </row>
    <row r="591" spans="1:20" ht="208" x14ac:dyDescent="0.2">
      <c r="A591">
        <v>3506</v>
      </c>
      <c r="B591" s="3" t="s">
        <v>3505</v>
      </c>
      <c r="C591" s="3" t="s">
        <v>7616</v>
      </c>
      <c r="D591" s="6">
        <v>3000</v>
      </c>
      <c r="E591" s="8">
        <v>3045</v>
      </c>
      <c r="F591" t="s">
        <v>8218</v>
      </c>
      <c r="G591" t="s">
        <v>8223</v>
      </c>
      <c r="H591" t="s">
        <v>8245</v>
      </c>
      <c r="I591">
        <v>1408815440</v>
      </c>
      <c r="J591">
        <v>1404927440</v>
      </c>
      <c r="K591" t="b">
        <v>0</v>
      </c>
      <c r="L591">
        <v>29</v>
      </c>
      <c r="M591" t="b">
        <v>1</v>
      </c>
      <c r="N591" t="s">
        <v>8269</v>
      </c>
      <c r="O591" s="17">
        <v>102</v>
      </c>
      <c r="P591">
        <v>105</v>
      </c>
      <c r="Q591" s="12" t="s">
        <v>8315</v>
      </c>
      <c r="R591" t="s">
        <v>8316</v>
      </c>
      <c r="S591" s="15">
        <v>41829.734259259261</v>
      </c>
      <c r="T591" s="15">
        <v>41874.734259259261</v>
      </c>
    </row>
    <row r="592" spans="1:20" ht="176" x14ac:dyDescent="0.2">
      <c r="A592">
        <v>3659</v>
      </c>
      <c r="B592" s="3" t="s">
        <v>3656</v>
      </c>
      <c r="C592" s="3" t="s">
        <v>7769</v>
      </c>
      <c r="D592" s="6">
        <v>3000</v>
      </c>
      <c r="E592" s="8">
        <v>3061</v>
      </c>
      <c r="F592" t="s">
        <v>8218</v>
      </c>
      <c r="G592" t="s">
        <v>8223</v>
      </c>
      <c r="H592" t="s">
        <v>8245</v>
      </c>
      <c r="I592">
        <v>1426775940</v>
      </c>
      <c r="J592">
        <v>1424414350</v>
      </c>
      <c r="K592" t="b">
        <v>0</v>
      </c>
      <c r="L592">
        <v>13</v>
      </c>
      <c r="M592" t="b">
        <v>1</v>
      </c>
      <c r="N592" t="s">
        <v>8269</v>
      </c>
      <c r="O592" s="17">
        <v>102</v>
      </c>
      <c r="P592">
        <v>235.46</v>
      </c>
      <c r="Q592" s="12" t="s">
        <v>8315</v>
      </c>
      <c r="R592" t="s">
        <v>8316</v>
      </c>
      <c r="S592" s="15">
        <v>42055.277199074073</v>
      </c>
      <c r="T592" s="15">
        <v>42082.610416666663</v>
      </c>
    </row>
    <row r="593" spans="1:20" ht="224" x14ac:dyDescent="0.2">
      <c r="A593">
        <v>3672</v>
      </c>
      <c r="B593" s="3" t="s">
        <v>3669</v>
      </c>
      <c r="C593" s="3" t="s">
        <v>7782</v>
      </c>
      <c r="D593" s="6">
        <v>3000</v>
      </c>
      <c r="E593" s="8">
        <v>3046</v>
      </c>
      <c r="F593" t="s">
        <v>8218</v>
      </c>
      <c r="G593" t="s">
        <v>8224</v>
      </c>
      <c r="H593" t="s">
        <v>8246</v>
      </c>
      <c r="I593">
        <v>1411771384</v>
      </c>
      <c r="J593">
        <v>1409179384</v>
      </c>
      <c r="K593" t="b">
        <v>0</v>
      </c>
      <c r="L593">
        <v>57</v>
      </c>
      <c r="M593" t="b">
        <v>1</v>
      </c>
      <c r="N593" t="s">
        <v>8269</v>
      </c>
      <c r="O593" s="17">
        <v>102</v>
      </c>
      <c r="P593">
        <v>53.44</v>
      </c>
      <c r="Q593" s="12" t="s">
        <v>8315</v>
      </c>
      <c r="R593" t="s">
        <v>8316</v>
      </c>
      <c r="S593" s="15">
        <v>41878.946574074071</v>
      </c>
      <c r="T593" s="15">
        <v>41908.946574074071</v>
      </c>
    </row>
    <row r="594" spans="1:20" ht="240" x14ac:dyDescent="0.2">
      <c r="A594">
        <v>2825</v>
      </c>
      <c r="B594" s="3" t="s">
        <v>2825</v>
      </c>
      <c r="C594" s="3" t="s">
        <v>6935</v>
      </c>
      <c r="D594" s="6">
        <v>3000</v>
      </c>
      <c r="E594" s="8">
        <v>3100</v>
      </c>
      <c r="F594" t="s">
        <v>8218</v>
      </c>
      <c r="G594" t="s">
        <v>8224</v>
      </c>
      <c r="H594" t="s">
        <v>8246</v>
      </c>
      <c r="I594">
        <v>1449255686</v>
      </c>
      <c r="J594">
        <v>1446663686</v>
      </c>
      <c r="K594" t="b">
        <v>0</v>
      </c>
      <c r="L594">
        <v>51</v>
      </c>
      <c r="M594" t="b">
        <v>1</v>
      </c>
      <c r="N594" t="s">
        <v>8269</v>
      </c>
      <c r="O594" s="17">
        <v>103</v>
      </c>
      <c r="P594">
        <v>60.78</v>
      </c>
      <c r="Q594" s="12" t="s">
        <v>8315</v>
      </c>
      <c r="R594" t="s">
        <v>8316</v>
      </c>
      <c r="S594" s="15">
        <v>42312.792662037042</v>
      </c>
      <c r="T594" s="15">
        <v>42342.792662037042</v>
      </c>
    </row>
    <row r="595" spans="1:20" ht="192" x14ac:dyDescent="0.2">
      <c r="A595">
        <v>3515</v>
      </c>
      <c r="B595" s="3" t="s">
        <v>3514</v>
      </c>
      <c r="C595" s="3" t="s">
        <v>7625</v>
      </c>
      <c r="D595" s="6">
        <v>3000</v>
      </c>
      <c r="E595" s="8">
        <v>3080</v>
      </c>
      <c r="F595" t="s">
        <v>8218</v>
      </c>
      <c r="G595" t="s">
        <v>8223</v>
      </c>
      <c r="H595" t="s">
        <v>8245</v>
      </c>
      <c r="I595">
        <v>1433097171</v>
      </c>
      <c r="J595">
        <v>1430505171</v>
      </c>
      <c r="K595" t="b">
        <v>0</v>
      </c>
      <c r="L595">
        <v>46</v>
      </c>
      <c r="M595" t="b">
        <v>1</v>
      </c>
      <c r="N595" t="s">
        <v>8269</v>
      </c>
      <c r="O595" s="17">
        <v>103</v>
      </c>
      <c r="P595">
        <v>66.959999999999994</v>
      </c>
      <c r="Q595" s="12" t="s">
        <v>8315</v>
      </c>
      <c r="R595" t="s">
        <v>8316</v>
      </c>
      <c r="S595" s="15">
        <v>42125.772812499999</v>
      </c>
      <c r="T595" s="15">
        <v>42155.772812499999</v>
      </c>
    </row>
    <row r="596" spans="1:20" ht="160" x14ac:dyDescent="0.2">
      <c r="A596">
        <v>3573</v>
      </c>
      <c r="B596" s="3" t="s">
        <v>3572</v>
      </c>
      <c r="C596" s="3" t="s">
        <v>7683</v>
      </c>
      <c r="D596" s="6">
        <v>3000</v>
      </c>
      <c r="E596" s="8">
        <v>3084</v>
      </c>
      <c r="F596" t="s">
        <v>8218</v>
      </c>
      <c r="G596" t="s">
        <v>8224</v>
      </c>
      <c r="H596" t="s">
        <v>8246</v>
      </c>
      <c r="I596">
        <v>1415440846</v>
      </c>
      <c r="J596">
        <v>1412845246</v>
      </c>
      <c r="K596" t="b">
        <v>0</v>
      </c>
      <c r="L596">
        <v>78</v>
      </c>
      <c r="M596" t="b">
        <v>1</v>
      </c>
      <c r="N596" t="s">
        <v>8269</v>
      </c>
      <c r="O596" s="17">
        <v>103</v>
      </c>
      <c r="P596">
        <v>39.54</v>
      </c>
      <c r="Q596" s="12" t="s">
        <v>8315</v>
      </c>
      <c r="R596" t="s">
        <v>8316</v>
      </c>
      <c r="S596" s="15">
        <v>41921.375532407408</v>
      </c>
      <c r="T596" s="15">
        <v>41951.417199074072</v>
      </c>
    </row>
    <row r="597" spans="1:20" ht="192" x14ac:dyDescent="0.2">
      <c r="A597">
        <v>3625</v>
      </c>
      <c r="B597" s="3" t="s">
        <v>3623</v>
      </c>
      <c r="C597" s="3" t="s">
        <v>7735</v>
      </c>
      <c r="D597" s="6">
        <v>3000</v>
      </c>
      <c r="E597" s="8">
        <v>3080</v>
      </c>
      <c r="F597" t="s">
        <v>8218</v>
      </c>
      <c r="G597" t="s">
        <v>8224</v>
      </c>
      <c r="H597" t="s">
        <v>8246</v>
      </c>
      <c r="I597">
        <v>1435851577</v>
      </c>
      <c r="J597">
        <v>1433259577</v>
      </c>
      <c r="K597" t="b">
        <v>0</v>
      </c>
      <c r="L597">
        <v>78</v>
      </c>
      <c r="M597" t="b">
        <v>1</v>
      </c>
      <c r="N597" t="s">
        <v>8269</v>
      </c>
      <c r="O597" s="17">
        <v>103</v>
      </c>
      <c r="P597">
        <v>39.49</v>
      </c>
      <c r="Q597" s="12" t="s">
        <v>8315</v>
      </c>
      <c r="R597" t="s">
        <v>8316</v>
      </c>
      <c r="S597" s="15">
        <v>42157.652511574073</v>
      </c>
      <c r="T597" s="15">
        <v>42187.652511574073</v>
      </c>
    </row>
    <row r="598" spans="1:20" ht="176" x14ac:dyDescent="0.2">
      <c r="A598">
        <v>3667</v>
      </c>
      <c r="B598" s="3" t="s">
        <v>3664</v>
      </c>
      <c r="C598" s="3" t="s">
        <v>7777</v>
      </c>
      <c r="D598" s="6">
        <v>3000</v>
      </c>
      <c r="E598" s="8">
        <v>3095.11</v>
      </c>
      <c r="F598" t="s">
        <v>8218</v>
      </c>
      <c r="G598" t="s">
        <v>8224</v>
      </c>
      <c r="H598" t="s">
        <v>8246</v>
      </c>
      <c r="I598">
        <v>1437261419</v>
      </c>
      <c r="J598">
        <v>1434669419</v>
      </c>
      <c r="K598" t="b">
        <v>0</v>
      </c>
      <c r="L598">
        <v>58</v>
      </c>
      <c r="M598" t="b">
        <v>1</v>
      </c>
      <c r="N598" t="s">
        <v>8269</v>
      </c>
      <c r="O598" s="17">
        <v>103</v>
      </c>
      <c r="P598">
        <v>53.36</v>
      </c>
      <c r="Q598" s="12" t="s">
        <v>8315</v>
      </c>
      <c r="R598" t="s">
        <v>8316</v>
      </c>
      <c r="S598" s="15">
        <v>42173.970127314817</v>
      </c>
      <c r="T598" s="15">
        <v>42203.970127314817</v>
      </c>
    </row>
    <row r="599" spans="1:20" ht="192" x14ac:dyDescent="0.2">
      <c r="A599">
        <v>3380</v>
      </c>
      <c r="B599" s="3" t="s">
        <v>3379</v>
      </c>
      <c r="C599" s="3" t="s">
        <v>7490</v>
      </c>
      <c r="D599" s="6">
        <v>3000</v>
      </c>
      <c r="E599" s="8">
        <v>3133</v>
      </c>
      <c r="F599" t="s">
        <v>8218</v>
      </c>
      <c r="G599" t="s">
        <v>8223</v>
      </c>
      <c r="H599" t="s">
        <v>8245</v>
      </c>
      <c r="I599">
        <v>1417305178</v>
      </c>
      <c r="J599">
        <v>1414277578</v>
      </c>
      <c r="K599" t="b">
        <v>0</v>
      </c>
      <c r="L599">
        <v>28</v>
      </c>
      <c r="M599" t="b">
        <v>1</v>
      </c>
      <c r="N599" t="s">
        <v>8269</v>
      </c>
      <c r="O599" s="17">
        <v>104</v>
      </c>
      <c r="P599">
        <v>111.89</v>
      </c>
      <c r="Q599" s="12" t="s">
        <v>8315</v>
      </c>
      <c r="R599" t="s">
        <v>8316</v>
      </c>
      <c r="S599" s="15">
        <v>41937.95344907407</v>
      </c>
      <c r="T599" s="15">
        <v>41972.995115740734</v>
      </c>
    </row>
    <row r="600" spans="1:20" ht="208" x14ac:dyDescent="0.2">
      <c r="A600">
        <v>3414</v>
      </c>
      <c r="B600" s="3" t="s">
        <v>3413</v>
      </c>
      <c r="C600" s="3" t="s">
        <v>7524</v>
      </c>
      <c r="D600" s="6">
        <v>3000</v>
      </c>
      <c r="E600" s="8">
        <v>3105</v>
      </c>
      <c r="F600" t="s">
        <v>8218</v>
      </c>
      <c r="G600" t="s">
        <v>8223</v>
      </c>
      <c r="H600" t="s">
        <v>8245</v>
      </c>
      <c r="I600">
        <v>1480579140</v>
      </c>
      <c r="J600">
        <v>1478030325</v>
      </c>
      <c r="K600" t="b">
        <v>0</v>
      </c>
      <c r="L600">
        <v>44</v>
      </c>
      <c r="M600" t="b">
        <v>1</v>
      </c>
      <c r="N600" t="s">
        <v>8269</v>
      </c>
      <c r="O600" s="17">
        <v>104</v>
      </c>
      <c r="P600">
        <v>70.569999999999993</v>
      </c>
      <c r="Q600" s="12" t="s">
        <v>8315</v>
      </c>
      <c r="R600" t="s">
        <v>8316</v>
      </c>
      <c r="S600" s="15">
        <v>42675.832465277781</v>
      </c>
      <c r="T600" s="15">
        <v>42705.332638888889</v>
      </c>
    </row>
    <row r="601" spans="1:20" ht="192" x14ac:dyDescent="0.2">
      <c r="A601">
        <v>2790</v>
      </c>
      <c r="B601" s="3" t="s">
        <v>2790</v>
      </c>
      <c r="C601" s="3" t="s">
        <v>6900</v>
      </c>
      <c r="D601" s="6">
        <v>3000</v>
      </c>
      <c r="E601" s="8">
        <v>3160</v>
      </c>
      <c r="F601" t="s">
        <v>8218</v>
      </c>
      <c r="G601" t="s">
        <v>8223</v>
      </c>
      <c r="H601" t="s">
        <v>8245</v>
      </c>
      <c r="I601">
        <v>1423693903</v>
      </c>
      <c r="J601">
        <v>1421101903</v>
      </c>
      <c r="K601" t="b">
        <v>0</v>
      </c>
      <c r="L601">
        <v>66</v>
      </c>
      <c r="M601" t="b">
        <v>1</v>
      </c>
      <c r="N601" t="s">
        <v>8269</v>
      </c>
      <c r="O601" s="17">
        <v>105</v>
      </c>
      <c r="P601">
        <v>47.88</v>
      </c>
      <c r="Q601" s="12" t="s">
        <v>8315</v>
      </c>
      <c r="R601" t="s">
        <v>8316</v>
      </c>
      <c r="S601" s="15">
        <v>42016.938692129625</v>
      </c>
      <c r="T601" s="15">
        <v>42046.938692129625</v>
      </c>
    </row>
    <row r="602" spans="1:20" ht="256" x14ac:dyDescent="0.2">
      <c r="A602">
        <v>3624</v>
      </c>
      <c r="B602" s="3" t="s">
        <v>3622</v>
      </c>
      <c r="C602" s="3" t="s">
        <v>7734</v>
      </c>
      <c r="D602" s="6">
        <v>3000</v>
      </c>
      <c r="E602" s="8">
        <v>3148</v>
      </c>
      <c r="F602" t="s">
        <v>8218</v>
      </c>
      <c r="G602" t="s">
        <v>8223</v>
      </c>
      <c r="H602" t="s">
        <v>8245</v>
      </c>
      <c r="I602">
        <v>1471977290</v>
      </c>
      <c r="J602">
        <v>1466793290</v>
      </c>
      <c r="K602" t="b">
        <v>0</v>
      </c>
      <c r="L602">
        <v>39</v>
      </c>
      <c r="M602" t="b">
        <v>1</v>
      </c>
      <c r="N602" t="s">
        <v>8269</v>
      </c>
      <c r="O602" s="17">
        <v>105</v>
      </c>
      <c r="P602">
        <v>80.72</v>
      </c>
      <c r="Q602" s="12" t="s">
        <v>8315</v>
      </c>
      <c r="R602" t="s">
        <v>8316</v>
      </c>
      <c r="S602" s="15">
        <v>42545.774189814809</v>
      </c>
      <c r="T602" s="15">
        <v>42605.774189814809</v>
      </c>
    </row>
    <row r="603" spans="1:20" ht="208" x14ac:dyDescent="0.2">
      <c r="A603">
        <v>3364</v>
      </c>
      <c r="B603" s="3" t="s">
        <v>3363</v>
      </c>
      <c r="C603" s="3" t="s">
        <v>7474</v>
      </c>
      <c r="D603" s="6">
        <v>3000</v>
      </c>
      <c r="E603" s="8">
        <v>3178</v>
      </c>
      <c r="F603" t="s">
        <v>8218</v>
      </c>
      <c r="G603" t="s">
        <v>8224</v>
      </c>
      <c r="H603" t="s">
        <v>8246</v>
      </c>
      <c r="I603">
        <v>1458075600</v>
      </c>
      <c r="J603">
        <v>1456183649</v>
      </c>
      <c r="K603" t="b">
        <v>0</v>
      </c>
      <c r="L603">
        <v>72</v>
      </c>
      <c r="M603" t="b">
        <v>1</v>
      </c>
      <c r="N603" t="s">
        <v>8269</v>
      </c>
      <c r="O603" s="17">
        <v>106</v>
      </c>
      <c r="P603">
        <v>44.14</v>
      </c>
      <c r="Q603" s="12" t="s">
        <v>8315</v>
      </c>
      <c r="R603" t="s">
        <v>8316</v>
      </c>
      <c r="S603" s="15">
        <v>42422.977418981478</v>
      </c>
      <c r="T603" s="15">
        <v>42444.875</v>
      </c>
    </row>
    <row r="604" spans="1:20" ht="208" x14ac:dyDescent="0.2">
      <c r="A604">
        <v>3509</v>
      </c>
      <c r="B604" s="3" t="s">
        <v>3508</v>
      </c>
      <c r="C604" s="3" t="s">
        <v>7619</v>
      </c>
      <c r="D604" s="6">
        <v>3000</v>
      </c>
      <c r="E604" s="8">
        <v>3190</v>
      </c>
      <c r="F604" t="s">
        <v>8218</v>
      </c>
      <c r="G604" t="s">
        <v>8223</v>
      </c>
      <c r="H604" t="s">
        <v>8245</v>
      </c>
      <c r="I604">
        <v>1416545700</v>
      </c>
      <c r="J604">
        <v>1415392666</v>
      </c>
      <c r="K604" t="b">
        <v>0</v>
      </c>
      <c r="L604">
        <v>33</v>
      </c>
      <c r="M604" t="b">
        <v>1</v>
      </c>
      <c r="N604" t="s">
        <v>8269</v>
      </c>
      <c r="O604" s="17">
        <v>106</v>
      </c>
      <c r="P604">
        <v>96.67</v>
      </c>
      <c r="Q604" s="12" t="s">
        <v>8315</v>
      </c>
      <c r="R604" t="s">
        <v>8316</v>
      </c>
      <c r="S604" s="15">
        <v>41950.859560185185</v>
      </c>
      <c r="T604" s="15">
        <v>41964.204861111109</v>
      </c>
    </row>
    <row r="605" spans="1:20" ht="160" x14ac:dyDescent="0.2">
      <c r="A605">
        <v>2980</v>
      </c>
      <c r="B605" s="3" t="s">
        <v>2980</v>
      </c>
      <c r="C605" s="3" t="s">
        <v>7090</v>
      </c>
      <c r="D605" s="6">
        <v>3000</v>
      </c>
      <c r="E605" s="8">
        <v>3275</v>
      </c>
      <c r="F605" t="s">
        <v>8218</v>
      </c>
      <c r="G605" t="s">
        <v>8223</v>
      </c>
      <c r="H605" t="s">
        <v>8245</v>
      </c>
      <c r="I605">
        <v>1440381600</v>
      </c>
      <c r="J605">
        <v>1438639130</v>
      </c>
      <c r="K605" t="b">
        <v>0</v>
      </c>
      <c r="L605">
        <v>24</v>
      </c>
      <c r="M605" t="b">
        <v>1</v>
      </c>
      <c r="N605" t="s">
        <v>8269</v>
      </c>
      <c r="O605" s="17">
        <v>109</v>
      </c>
      <c r="P605">
        <v>136.46</v>
      </c>
      <c r="Q605" s="12" t="s">
        <v>8315</v>
      </c>
      <c r="R605" t="s">
        <v>8316</v>
      </c>
      <c r="S605" s="15">
        <v>42219.915856481486</v>
      </c>
      <c r="T605" s="15">
        <v>42240.083333333328</v>
      </c>
    </row>
    <row r="606" spans="1:20" ht="176" x14ac:dyDescent="0.2">
      <c r="A606">
        <v>3410</v>
      </c>
      <c r="B606" s="3" t="s">
        <v>3409</v>
      </c>
      <c r="C606" s="3" t="s">
        <v>7520</v>
      </c>
      <c r="D606" s="6">
        <v>3000</v>
      </c>
      <c r="E606" s="8">
        <v>3255</v>
      </c>
      <c r="F606" t="s">
        <v>8218</v>
      </c>
      <c r="G606" t="s">
        <v>8223</v>
      </c>
      <c r="H606" t="s">
        <v>8245</v>
      </c>
      <c r="I606">
        <v>1465196400</v>
      </c>
      <c r="J606">
        <v>1462841990</v>
      </c>
      <c r="K606" t="b">
        <v>0</v>
      </c>
      <c r="L606">
        <v>40</v>
      </c>
      <c r="M606" t="b">
        <v>1</v>
      </c>
      <c r="N606" t="s">
        <v>8269</v>
      </c>
      <c r="O606" s="17">
        <v>109</v>
      </c>
      <c r="P606">
        <v>81.38</v>
      </c>
      <c r="Q606" s="12" t="s">
        <v>8315</v>
      </c>
      <c r="R606" t="s">
        <v>8316</v>
      </c>
      <c r="S606" s="15">
        <v>42500.041550925926</v>
      </c>
      <c r="T606" s="15">
        <v>42527.291666666672</v>
      </c>
    </row>
    <row r="607" spans="1:20" ht="208" x14ac:dyDescent="0.2">
      <c r="A607">
        <v>3422</v>
      </c>
      <c r="B607" s="3" t="s">
        <v>3421</v>
      </c>
      <c r="C607" s="3" t="s">
        <v>7532</v>
      </c>
      <c r="D607" s="6">
        <v>3000</v>
      </c>
      <c r="E607" s="8">
        <v>3273</v>
      </c>
      <c r="F607" t="s">
        <v>8218</v>
      </c>
      <c r="G607" t="s">
        <v>8224</v>
      </c>
      <c r="H607" t="s">
        <v>8246</v>
      </c>
      <c r="I607">
        <v>1450051200</v>
      </c>
      <c r="J607">
        <v>1447594176</v>
      </c>
      <c r="K607" t="b">
        <v>0</v>
      </c>
      <c r="L607">
        <v>46</v>
      </c>
      <c r="M607" t="b">
        <v>1</v>
      </c>
      <c r="N607" t="s">
        <v>8269</v>
      </c>
      <c r="O607" s="17">
        <v>109</v>
      </c>
      <c r="P607">
        <v>71.150000000000006</v>
      </c>
      <c r="Q607" s="12" t="s">
        <v>8315</v>
      </c>
      <c r="R607" t="s">
        <v>8316</v>
      </c>
      <c r="S607" s="15">
        <v>42323.562222222223</v>
      </c>
      <c r="T607" s="15">
        <v>42352</v>
      </c>
    </row>
    <row r="608" spans="1:20" ht="192" x14ac:dyDescent="0.2">
      <c r="A608">
        <v>3583</v>
      </c>
      <c r="B608" s="3" t="s">
        <v>3582</v>
      </c>
      <c r="C608" s="3" t="s">
        <v>7693</v>
      </c>
      <c r="D608" s="6">
        <v>3000</v>
      </c>
      <c r="E608" s="8">
        <v>3255</v>
      </c>
      <c r="F608" t="s">
        <v>8218</v>
      </c>
      <c r="G608" t="s">
        <v>8223</v>
      </c>
      <c r="H608" t="s">
        <v>8245</v>
      </c>
      <c r="I608">
        <v>1460970805</v>
      </c>
      <c r="J608">
        <v>1455790405</v>
      </c>
      <c r="K608" t="b">
        <v>0</v>
      </c>
      <c r="L608">
        <v>24</v>
      </c>
      <c r="M608" t="b">
        <v>1</v>
      </c>
      <c r="N608" t="s">
        <v>8269</v>
      </c>
      <c r="O608" s="17">
        <v>109</v>
      </c>
      <c r="P608">
        <v>135.63</v>
      </c>
      <c r="Q608" s="12" t="s">
        <v>8315</v>
      </c>
      <c r="R608" t="s">
        <v>8316</v>
      </c>
      <c r="S608" s="15">
        <v>42418.425983796296</v>
      </c>
      <c r="T608" s="15">
        <v>42478.384317129632</v>
      </c>
    </row>
    <row r="609" spans="1:20" ht="176" x14ac:dyDescent="0.2">
      <c r="A609">
        <v>3688</v>
      </c>
      <c r="B609" s="3" t="s">
        <v>3685</v>
      </c>
      <c r="C609" s="3" t="s">
        <v>7798</v>
      </c>
      <c r="D609" s="6">
        <v>3000</v>
      </c>
      <c r="E609" s="8">
        <v>3275</v>
      </c>
      <c r="F609" t="s">
        <v>8218</v>
      </c>
      <c r="G609" t="s">
        <v>8224</v>
      </c>
      <c r="H609" t="s">
        <v>8246</v>
      </c>
      <c r="I609">
        <v>1407524004</v>
      </c>
      <c r="J609">
        <v>1404932004</v>
      </c>
      <c r="K609" t="b">
        <v>0</v>
      </c>
      <c r="L609">
        <v>39</v>
      </c>
      <c r="M609" t="b">
        <v>1</v>
      </c>
      <c r="N609" t="s">
        <v>8269</v>
      </c>
      <c r="O609" s="17">
        <v>109</v>
      </c>
      <c r="P609">
        <v>83.97</v>
      </c>
      <c r="Q609" s="12" t="s">
        <v>8315</v>
      </c>
      <c r="R609" t="s">
        <v>8316</v>
      </c>
      <c r="S609" s="15">
        <v>41829.787083333329</v>
      </c>
      <c r="T609" s="15">
        <v>41859.787083333329</v>
      </c>
    </row>
    <row r="610" spans="1:20" ht="208" x14ac:dyDescent="0.2">
      <c r="A610">
        <v>3702</v>
      </c>
      <c r="B610" s="3" t="s">
        <v>3699</v>
      </c>
      <c r="C610" s="3" t="s">
        <v>7812</v>
      </c>
      <c r="D610" s="6">
        <v>3000</v>
      </c>
      <c r="E610" s="8">
        <v>3275</v>
      </c>
      <c r="F610" t="s">
        <v>8218</v>
      </c>
      <c r="G610" t="s">
        <v>8224</v>
      </c>
      <c r="H610" t="s">
        <v>8246</v>
      </c>
      <c r="I610">
        <v>1468191540</v>
      </c>
      <c r="J610">
        <v>1464958484</v>
      </c>
      <c r="K610" t="b">
        <v>0</v>
      </c>
      <c r="L610">
        <v>21</v>
      </c>
      <c r="M610" t="b">
        <v>1</v>
      </c>
      <c r="N610" t="s">
        <v>8269</v>
      </c>
      <c r="O610" s="17">
        <v>109</v>
      </c>
      <c r="P610">
        <v>155.94999999999999</v>
      </c>
      <c r="Q610" s="12" t="s">
        <v>8315</v>
      </c>
      <c r="R610" t="s">
        <v>8316</v>
      </c>
      <c r="S610" s="15">
        <v>42524.53800925926</v>
      </c>
      <c r="T610" s="15">
        <v>42561.957638888889</v>
      </c>
    </row>
    <row r="611" spans="1:20" ht="224" x14ac:dyDescent="0.2">
      <c r="A611">
        <v>3834</v>
      </c>
      <c r="B611" s="3" t="s">
        <v>3831</v>
      </c>
      <c r="C611" s="3" t="s">
        <v>7943</v>
      </c>
      <c r="D611" s="6">
        <v>3000</v>
      </c>
      <c r="E611" s="8">
        <v>3271</v>
      </c>
      <c r="F611" t="s">
        <v>8218</v>
      </c>
      <c r="G611" t="s">
        <v>8224</v>
      </c>
      <c r="H611" t="s">
        <v>8246</v>
      </c>
      <c r="I611">
        <v>1434624067</v>
      </c>
      <c r="J611">
        <v>1432032067</v>
      </c>
      <c r="K611" t="b">
        <v>0</v>
      </c>
      <c r="L611">
        <v>57</v>
      </c>
      <c r="M611" t="b">
        <v>1</v>
      </c>
      <c r="N611" t="s">
        <v>8269</v>
      </c>
      <c r="O611" s="17">
        <v>109</v>
      </c>
      <c r="P611">
        <v>57.39</v>
      </c>
      <c r="Q611" s="12" t="s">
        <v>8315</v>
      </c>
      <c r="R611" t="s">
        <v>8316</v>
      </c>
      <c r="S611" s="15">
        <v>42143.445219907408</v>
      </c>
      <c r="T611" s="15">
        <v>42173.445219907408</v>
      </c>
    </row>
    <row r="612" spans="1:20" ht="224" x14ac:dyDescent="0.2">
      <c r="A612">
        <v>3621</v>
      </c>
      <c r="B612" s="3" t="s">
        <v>3619</v>
      </c>
      <c r="C612" s="3" t="s">
        <v>7731</v>
      </c>
      <c r="D612" s="6">
        <v>3000</v>
      </c>
      <c r="E612" s="8">
        <v>3292</v>
      </c>
      <c r="F612" t="s">
        <v>8218</v>
      </c>
      <c r="G612" t="s">
        <v>8223</v>
      </c>
      <c r="H612" t="s">
        <v>8245</v>
      </c>
      <c r="I612">
        <v>1475269200</v>
      </c>
      <c r="J612">
        <v>1473200844</v>
      </c>
      <c r="K612" t="b">
        <v>0</v>
      </c>
      <c r="L612">
        <v>70</v>
      </c>
      <c r="M612" t="b">
        <v>1</v>
      </c>
      <c r="N612" t="s">
        <v>8269</v>
      </c>
      <c r="O612" s="17">
        <v>110</v>
      </c>
      <c r="P612">
        <v>47.03</v>
      </c>
      <c r="Q612" s="12" t="s">
        <v>8315</v>
      </c>
      <c r="R612" t="s">
        <v>8316</v>
      </c>
      <c r="S612" s="15">
        <v>42619.935694444444</v>
      </c>
      <c r="T612" s="15">
        <v>42643.875</v>
      </c>
    </row>
    <row r="613" spans="1:20" ht="144" x14ac:dyDescent="0.2">
      <c r="A613">
        <v>2831</v>
      </c>
      <c r="B613" s="3" t="s">
        <v>2831</v>
      </c>
      <c r="C613" s="3" t="s">
        <v>6941</v>
      </c>
      <c r="D613" s="6">
        <v>3000</v>
      </c>
      <c r="E613" s="8">
        <v>3320</v>
      </c>
      <c r="F613" t="s">
        <v>8218</v>
      </c>
      <c r="G613" t="s">
        <v>8223</v>
      </c>
      <c r="H613" t="s">
        <v>8245</v>
      </c>
      <c r="I613">
        <v>1437076070</v>
      </c>
      <c r="J613">
        <v>1434484070</v>
      </c>
      <c r="K613" t="b">
        <v>0</v>
      </c>
      <c r="L613">
        <v>52</v>
      </c>
      <c r="M613" t="b">
        <v>1</v>
      </c>
      <c r="N613" t="s">
        <v>8269</v>
      </c>
      <c r="O613" s="17">
        <v>111</v>
      </c>
      <c r="P613">
        <v>63.85</v>
      </c>
      <c r="Q613" s="12" t="s">
        <v>8315</v>
      </c>
      <c r="R613" t="s">
        <v>8316</v>
      </c>
      <c r="S613" s="15">
        <v>42171.824884259258</v>
      </c>
      <c r="T613" s="15">
        <v>42201.824884259258</v>
      </c>
    </row>
    <row r="614" spans="1:20" ht="176" x14ac:dyDescent="0.2">
      <c r="A614">
        <v>3593</v>
      </c>
      <c r="B614" s="3" t="s">
        <v>3592</v>
      </c>
      <c r="C614" s="3" t="s">
        <v>7703</v>
      </c>
      <c r="D614" s="6">
        <v>3000</v>
      </c>
      <c r="E614" s="8">
        <v>3319</v>
      </c>
      <c r="F614" t="s">
        <v>8218</v>
      </c>
      <c r="G614" t="s">
        <v>8223</v>
      </c>
      <c r="H614" t="s">
        <v>8245</v>
      </c>
      <c r="I614">
        <v>1420489560</v>
      </c>
      <c r="J614">
        <v>1417469639</v>
      </c>
      <c r="K614" t="b">
        <v>0</v>
      </c>
      <c r="L614">
        <v>43</v>
      </c>
      <c r="M614" t="b">
        <v>1</v>
      </c>
      <c r="N614" t="s">
        <v>8269</v>
      </c>
      <c r="O614" s="17">
        <v>111</v>
      </c>
      <c r="P614">
        <v>77.19</v>
      </c>
      <c r="Q614" s="12" t="s">
        <v>8315</v>
      </c>
      <c r="R614" t="s">
        <v>8316</v>
      </c>
      <c r="S614" s="15">
        <v>41974.898599537039</v>
      </c>
      <c r="T614" s="15">
        <v>42009.851388888885</v>
      </c>
    </row>
    <row r="615" spans="1:20" ht="208" x14ac:dyDescent="0.2">
      <c r="A615">
        <v>3661</v>
      </c>
      <c r="B615" s="3" t="s">
        <v>3658</v>
      </c>
      <c r="C615" s="3" t="s">
        <v>7771</v>
      </c>
      <c r="D615" s="6">
        <v>3000</v>
      </c>
      <c r="E615" s="8">
        <v>3330</v>
      </c>
      <c r="F615" t="s">
        <v>8218</v>
      </c>
      <c r="G615" t="s">
        <v>8223</v>
      </c>
      <c r="H615" t="s">
        <v>8245</v>
      </c>
      <c r="I615">
        <v>1460260800</v>
      </c>
      <c r="J615">
        <v>1458336672</v>
      </c>
      <c r="K615" t="b">
        <v>0</v>
      </c>
      <c r="L615">
        <v>36</v>
      </c>
      <c r="M615" t="b">
        <v>1</v>
      </c>
      <c r="N615" t="s">
        <v>8269</v>
      </c>
      <c r="O615" s="17">
        <v>111</v>
      </c>
      <c r="P615">
        <v>92.5</v>
      </c>
      <c r="Q615" s="12" t="s">
        <v>8315</v>
      </c>
      <c r="R615" t="s">
        <v>8316</v>
      </c>
      <c r="S615" s="15">
        <v>42447.896666666667</v>
      </c>
      <c r="T615" s="15">
        <v>42470.166666666672</v>
      </c>
    </row>
    <row r="616" spans="1:20" ht="192" x14ac:dyDescent="0.2">
      <c r="A616">
        <v>2806</v>
      </c>
      <c r="B616" s="3" t="s">
        <v>2806</v>
      </c>
      <c r="C616" s="3" t="s">
        <v>6916</v>
      </c>
      <c r="D616" s="6">
        <v>3000</v>
      </c>
      <c r="E616" s="8">
        <v>3363</v>
      </c>
      <c r="F616" t="s">
        <v>8218</v>
      </c>
      <c r="G616" t="s">
        <v>8224</v>
      </c>
      <c r="H616" t="s">
        <v>8246</v>
      </c>
      <c r="I616">
        <v>1438772400</v>
      </c>
      <c r="J616">
        <v>1435645490</v>
      </c>
      <c r="K616" t="b">
        <v>0</v>
      </c>
      <c r="L616">
        <v>76</v>
      </c>
      <c r="M616" t="b">
        <v>1</v>
      </c>
      <c r="N616" t="s">
        <v>8269</v>
      </c>
      <c r="O616" s="17">
        <v>112</v>
      </c>
      <c r="P616">
        <v>44.25</v>
      </c>
      <c r="Q616" s="12" t="s">
        <v>8315</v>
      </c>
      <c r="R616" t="s">
        <v>8316</v>
      </c>
      <c r="S616" s="15">
        <v>42185.267245370371</v>
      </c>
      <c r="T616" s="15">
        <v>42221.458333333328</v>
      </c>
    </row>
    <row r="617" spans="1:20" ht="208" x14ac:dyDescent="0.2">
      <c r="A617">
        <v>3604</v>
      </c>
      <c r="B617" s="3" t="s">
        <v>3603</v>
      </c>
      <c r="C617" s="3" t="s">
        <v>7714</v>
      </c>
      <c r="D617" s="6">
        <v>3000</v>
      </c>
      <c r="E617" s="8">
        <v>3385</v>
      </c>
      <c r="F617" t="s">
        <v>8218</v>
      </c>
      <c r="G617" t="s">
        <v>8223</v>
      </c>
      <c r="H617" t="s">
        <v>8245</v>
      </c>
      <c r="I617">
        <v>1461913140</v>
      </c>
      <c r="J617">
        <v>1461370956</v>
      </c>
      <c r="K617" t="b">
        <v>0</v>
      </c>
      <c r="L617">
        <v>69</v>
      </c>
      <c r="M617" t="b">
        <v>1</v>
      </c>
      <c r="N617" t="s">
        <v>8269</v>
      </c>
      <c r="O617" s="17">
        <v>113</v>
      </c>
      <c r="P617">
        <v>49.06</v>
      </c>
      <c r="Q617" s="12" t="s">
        <v>8315</v>
      </c>
      <c r="R617" t="s">
        <v>8316</v>
      </c>
      <c r="S617" s="15">
        <v>42483.015694444446</v>
      </c>
      <c r="T617" s="15">
        <v>42489.290972222225</v>
      </c>
    </row>
    <row r="618" spans="1:20" ht="160" x14ac:dyDescent="0.2">
      <c r="A618">
        <v>3680</v>
      </c>
      <c r="B618" s="3" t="s">
        <v>3677</v>
      </c>
      <c r="C618" s="3" t="s">
        <v>7790</v>
      </c>
      <c r="D618" s="6">
        <v>3000</v>
      </c>
      <c r="E618" s="8">
        <v>3383</v>
      </c>
      <c r="F618" t="s">
        <v>8218</v>
      </c>
      <c r="G618" t="s">
        <v>8223</v>
      </c>
      <c r="H618" t="s">
        <v>8245</v>
      </c>
      <c r="I618">
        <v>1475664834</v>
      </c>
      <c r="J618">
        <v>1473850434</v>
      </c>
      <c r="K618" t="b">
        <v>0</v>
      </c>
      <c r="L618">
        <v>34</v>
      </c>
      <c r="M618" t="b">
        <v>1</v>
      </c>
      <c r="N618" t="s">
        <v>8269</v>
      </c>
      <c r="O618" s="17">
        <v>113</v>
      </c>
      <c r="P618">
        <v>99.5</v>
      </c>
      <c r="Q618" s="12" t="s">
        <v>8315</v>
      </c>
      <c r="R618" t="s">
        <v>8316</v>
      </c>
      <c r="S618" s="15">
        <v>42627.454097222217</v>
      </c>
      <c r="T618" s="15">
        <v>42648.454097222217</v>
      </c>
    </row>
    <row r="619" spans="1:20" ht="272" x14ac:dyDescent="0.2">
      <c r="A619">
        <v>2977</v>
      </c>
      <c r="B619" s="3" t="s">
        <v>2977</v>
      </c>
      <c r="C619" s="3" t="s">
        <v>7087</v>
      </c>
      <c r="D619" s="6">
        <v>3000</v>
      </c>
      <c r="E619" s="8">
        <v>3407</v>
      </c>
      <c r="F619" t="s">
        <v>8218</v>
      </c>
      <c r="G619" t="s">
        <v>8223</v>
      </c>
      <c r="H619" t="s">
        <v>8245</v>
      </c>
      <c r="I619">
        <v>1427076840</v>
      </c>
      <c r="J619">
        <v>1421960934</v>
      </c>
      <c r="K619" t="b">
        <v>0</v>
      </c>
      <c r="L619">
        <v>30</v>
      </c>
      <c r="M619" t="b">
        <v>1</v>
      </c>
      <c r="N619" t="s">
        <v>8269</v>
      </c>
      <c r="O619" s="17">
        <v>114</v>
      </c>
      <c r="P619">
        <v>113.57</v>
      </c>
      <c r="Q619" s="12" t="s">
        <v>8315</v>
      </c>
      <c r="R619" t="s">
        <v>8316</v>
      </c>
      <c r="S619" s="15">
        <v>42026.88118055556</v>
      </c>
      <c r="T619" s="15">
        <v>42086.093055555553</v>
      </c>
    </row>
    <row r="620" spans="1:20" ht="144" x14ac:dyDescent="0.2">
      <c r="A620">
        <v>522</v>
      </c>
      <c r="B620" s="3" t="s">
        <v>523</v>
      </c>
      <c r="C620" s="3" t="s">
        <v>4632</v>
      </c>
      <c r="D620" s="6">
        <v>3000</v>
      </c>
      <c r="E620" s="8">
        <v>3440</v>
      </c>
      <c r="F620" t="s">
        <v>8218</v>
      </c>
      <c r="G620" t="s">
        <v>8223</v>
      </c>
      <c r="H620" t="s">
        <v>8245</v>
      </c>
      <c r="I620">
        <v>1458518325</v>
      </c>
      <c r="J620">
        <v>1456793925</v>
      </c>
      <c r="K620" t="b">
        <v>0</v>
      </c>
      <c r="L620">
        <v>31</v>
      </c>
      <c r="M620" t="b">
        <v>1</v>
      </c>
      <c r="N620" t="s">
        <v>8269</v>
      </c>
      <c r="O620" s="17">
        <v>115</v>
      </c>
      <c r="P620">
        <v>110.97</v>
      </c>
      <c r="Q620" s="12" t="s">
        <v>8315</v>
      </c>
      <c r="R620" t="s">
        <v>8316</v>
      </c>
      <c r="S620" s="15">
        <v>42430.040798611109</v>
      </c>
      <c r="T620" s="15">
        <v>42449.999131944445</v>
      </c>
    </row>
    <row r="621" spans="1:20" ht="96" x14ac:dyDescent="0.2">
      <c r="A621">
        <v>3167</v>
      </c>
      <c r="B621" s="3" t="s">
        <v>3167</v>
      </c>
      <c r="C621" s="3" t="s">
        <v>7277</v>
      </c>
      <c r="D621" s="6">
        <v>3000</v>
      </c>
      <c r="E621" s="8">
        <v>3485</v>
      </c>
      <c r="F621" t="s">
        <v>8218</v>
      </c>
      <c r="G621" t="s">
        <v>8223</v>
      </c>
      <c r="H621" t="s">
        <v>8245</v>
      </c>
      <c r="I621">
        <v>1406952781</v>
      </c>
      <c r="J621">
        <v>1405743181</v>
      </c>
      <c r="K621" t="b">
        <v>1</v>
      </c>
      <c r="L621">
        <v>55</v>
      </c>
      <c r="M621" t="b">
        <v>1</v>
      </c>
      <c r="N621" t="s">
        <v>8269</v>
      </c>
      <c r="O621" s="17">
        <v>116</v>
      </c>
      <c r="P621">
        <v>63.36</v>
      </c>
      <c r="Q621" s="12" t="s">
        <v>8315</v>
      </c>
      <c r="R621" t="s">
        <v>8316</v>
      </c>
      <c r="S621" s="15">
        <v>41839.175706018519</v>
      </c>
      <c r="T621" s="15">
        <v>41853.175706018519</v>
      </c>
    </row>
    <row r="622" spans="1:20" ht="224" x14ac:dyDescent="0.2">
      <c r="A622">
        <v>3299</v>
      </c>
      <c r="B622" s="3" t="s">
        <v>3299</v>
      </c>
      <c r="C622" s="3" t="s">
        <v>7409</v>
      </c>
      <c r="D622" s="6">
        <v>3000</v>
      </c>
      <c r="E622" s="8">
        <v>3486</v>
      </c>
      <c r="F622" t="s">
        <v>8218</v>
      </c>
      <c r="G622" t="s">
        <v>8223</v>
      </c>
      <c r="H622" t="s">
        <v>8245</v>
      </c>
      <c r="I622">
        <v>1444860063</v>
      </c>
      <c r="J622">
        <v>1442268063</v>
      </c>
      <c r="K622" t="b">
        <v>0</v>
      </c>
      <c r="L622">
        <v>63</v>
      </c>
      <c r="M622" t="b">
        <v>1</v>
      </c>
      <c r="N622" t="s">
        <v>8269</v>
      </c>
      <c r="O622" s="17">
        <v>116</v>
      </c>
      <c r="P622">
        <v>55.33</v>
      </c>
      <c r="Q622" s="12" t="s">
        <v>8315</v>
      </c>
      <c r="R622" t="s">
        <v>8316</v>
      </c>
      <c r="S622" s="15">
        <v>42261.917395833334</v>
      </c>
      <c r="T622" s="15">
        <v>42291.917395833334</v>
      </c>
    </row>
    <row r="623" spans="1:20" ht="224" x14ac:dyDescent="0.2">
      <c r="A623">
        <v>3584</v>
      </c>
      <c r="B623" s="3" t="s">
        <v>3583</v>
      </c>
      <c r="C623" s="3" t="s">
        <v>7694</v>
      </c>
      <c r="D623" s="6">
        <v>3000</v>
      </c>
      <c r="E623" s="8">
        <v>3465</v>
      </c>
      <c r="F623" t="s">
        <v>8218</v>
      </c>
      <c r="G623" t="s">
        <v>8224</v>
      </c>
      <c r="H623" t="s">
        <v>8246</v>
      </c>
      <c r="I623">
        <v>1436772944</v>
      </c>
      <c r="J623">
        <v>1434180944</v>
      </c>
      <c r="K623" t="b">
        <v>0</v>
      </c>
      <c r="L623">
        <v>112</v>
      </c>
      <c r="M623" t="b">
        <v>1</v>
      </c>
      <c r="N623" t="s">
        <v>8269</v>
      </c>
      <c r="O623" s="17">
        <v>116</v>
      </c>
      <c r="P623">
        <v>30.94</v>
      </c>
      <c r="Q623" s="12" t="s">
        <v>8315</v>
      </c>
      <c r="R623" t="s">
        <v>8316</v>
      </c>
      <c r="S623" s="15">
        <v>42168.316481481481</v>
      </c>
      <c r="T623" s="15">
        <v>42198.316481481481</v>
      </c>
    </row>
    <row r="624" spans="1:20" ht="240" x14ac:dyDescent="0.2">
      <c r="A624">
        <v>3387</v>
      </c>
      <c r="B624" s="3" t="s">
        <v>3386</v>
      </c>
      <c r="C624" s="3" t="s">
        <v>7497</v>
      </c>
      <c r="D624" s="6">
        <v>3000</v>
      </c>
      <c r="E624" s="8">
        <v>3506</v>
      </c>
      <c r="F624" t="s">
        <v>8218</v>
      </c>
      <c r="G624" t="s">
        <v>8223</v>
      </c>
      <c r="H624" t="s">
        <v>8245</v>
      </c>
      <c r="I624">
        <v>1418581088</v>
      </c>
      <c r="J624">
        <v>1415125088</v>
      </c>
      <c r="K624" t="b">
        <v>0</v>
      </c>
      <c r="L624">
        <v>35</v>
      </c>
      <c r="M624" t="b">
        <v>1</v>
      </c>
      <c r="N624" t="s">
        <v>8269</v>
      </c>
      <c r="O624" s="17">
        <v>117</v>
      </c>
      <c r="P624">
        <v>100.17</v>
      </c>
      <c r="Q624" s="12" t="s">
        <v>8315</v>
      </c>
      <c r="R624" t="s">
        <v>8316</v>
      </c>
      <c r="S624" s="15">
        <v>41947.762592592589</v>
      </c>
      <c r="T624" s="15">
        <v>41987.762592592597</v>
      </c>
    </row>
    <row r="625" spans="1:20" ht="208" x14ac:dyDescent="0.2">
      <c r="A625">
        <v>3689</v>
      </c>
      <c r="B625" s="3" t="s">
        <v>3686</v>
      </c>
      <c r="C625" s="3" t="s">
        <v>7799</v>
      </c>
      <c r="D625" s="6">
        <v>3000</v>
      </c>
      <c r="E625" s="8">
        <v>3550</v>
      </c>
      <c r="F625" t="s">
        <v>8218</v>
      </c>
      <c r="G625" t="s">
        <v>8223</v>
      </c>
      <c r="H625" t="s">
        <v>8245</v>
      </c>
      <c r="I625">
        <v>1434925500</v>
      </c>
      <c r="J625">
        <v>1432410639</v>
      </c>
      <c r="K625" t="b">
        <v>0</v>
      </c>
      <c r="L625">
        <v>62</v>
      </c>
      <c r="M625" t="b">
        <v>1</v>
      </c>
      <c r="N625" t="s">
        <v>8269</v>
      </c>
      <c r="O625" s="17">
        <v>118</v>
      </c>
      <c r="P625">
        <v>57.26</v>
      </c>
      <c r="Q625" s="12" t="s">
        <v>8315</v>
      </c>
      <c r="R625" t="s">
        <v>8316</v>
      </c>
      <c r="S625" s="15">
        <v>42147.826840277776</v>
      </c>
      <c r="T625" s="15">
        <v>42176.934027777781</v>
      </c>
    </row>
    <row r="626" spans="1:20" ht="208" x14ac:dyDescent="0.2">
      <c r="A626">
        <v>3488</v>
      </c>
      <c r="B626" s="3" t="s">
        <v>3487</v>
      </c>
      <c r="C626" s="3" t="s">
        <v>7598</v>
      </c>
      <c r="D626" s="6">
        <v>3000</v>
      </c>
      <c r="E626" s="8">
        <v>3636</v>
      </c>
      <c r="F626" t="s">
        <v>8218</v>
      </c>
      <c r="G626" t="s">
        <v>8223</v>
      </c>
      <c r="H626" t="s">
        <v>8245</v>
      </c>
      <c r="I626">
        <v>1429286400</v>
      </c>
      <c r="J626">
        <v>1427221560</v>
      </c>
      <c r="K626" t="b">
        <v>0</v>
      </c>
      <c r="L626">
        <v>29</v>
      </c>
      <c r="M626" t="b">
        <v>1</v>
      </c>
      <c r="N626" t="s">
        <v>8269</v>
      </c>
      <c r="O626" s="17">
        <v>121</v>
      </c>
      <c r="P626">
        <v>125.38</v>
      </c>
      <c r="Q626" s="12" t="s">
        <v>8315</v>
      </c>
      <c r="R626" t="s">
        <v>8316</v>
      </c>
      <c r="S626" s="15">
        <v>42087.768055555556</v>
      </c>
      <c r="T626" s="15">
        <v>42111.666666666672</v>
      </c>
    </row>
    <row r="627" spans="1:20" ht="224" x14ac:dyDescent="0.2">
      <c r="A627">
        <v>3496</v>
      </c>
      <c r="B627" s="3" t="s">
        <v>3495</v>
      </c>
      <c r="C627" s="3" t="s">
        <v>7606</v>
      </c>
      <c r="D627" s="6">
        <v>3000</v>
      </c>
      <c r="E627" s="8">
        <v>3732</v>
      </c>
      <c r="F627" t="s">
        <v>8218</v>
      </c>
      <c r="G627" t="s">
        <v>8223</v>
      </c>
      <c r="H627" t="s">
        <v>8245</v>
      </c>
      <c r="I627">
        <v>1473625166</v>
      </c>
      <c r="J627">
        <v>1470169166</v>
      </c>
      <c r="K627" t="b">
        <v>0</v>
      </c>
      <c r="L627">
        <v>78</v>
      </c>
      <c r="M627" t="b">
        <v>1</v>
      </c>
      <c r="N627" t="s">
        <v>8269</v>
      </c>
      <c r="O627" s="17">
        <v>124</v>
      </c>
      <c r="P627">
        <v>47.85</v>
      </c>
      <c r="Q627" s="12" t="s">
        <v>8315</v>
      </c>
      <c r="R627" t="s">
        <v>8316</v>
      </c>
      <c r="S627" s="15">
        <v>42584.846828703703</v>
      </c>
      <c r="T627" s="15">
        <v>42624.846828703703</v>
      </c>
    </row>
    <row r="628" spans="1:20" ht="224" x14ac:dyDescent="0.2">
      <c r="A628">
        <v>3210</v>
      </c>
      <c r="B628" s="3" t="s">
        <v>3210</v>
      </c>
      <c r="C628" s="3" t="s">
        <v>7320</v>
      </c>
      <c r="D628" s="6">
        <v>3000</v>
      </c>
      <c r="E628" s="8">
        <v>3773</v>
      </c>
      <c r="F628" t="s">
        <v>8218</v>
      </c>
      <c r="G628" t="s">
        <v>8223</v>
      </c>
      <c r="H628" t="s">
        <v>8245</v>
      </c>
      <c r="I628">
        <v>1338523140</v>
      </c>
      <c r="J628">
        <v>1334442519</v>
      </c>
      <c r="K628" t="b">
        <v>1</v>
      </c>
      <c r="L628">
        <v>60</v>
      </c>
      <c r="M628" t="b">
        <v>1</v>
      </c>
      <c r="N628" t="s">
        <v>8269</v>
      </c>
      <c r="O628" s="17">
        <v>126</v>
      </c>
      <c r="P628">
        <v>62.88</v>
      </c>
      <c r="Q628" s="12" t="s">
        <v>8315</v>
      </c>
      <c r="R628" t="s">
        <v>8316</v>
      </c>
      <c r="S628" s="15">
        <v>41013.936562499999</v>
      </c>
      <c r="T628" s="15">
        <v>41061.165972222225</v>
      </c>
    </row>
    <row r="629" spans="1:20" ht="224" x14ac:dyDescent="0.2">
      <c r="A629">
        <v>3606</v>
      </c>
      <c r="B629" s="3" t="s">
        <v>3605</v>
      </c>
      <c r="C629" s="3" t="s">
        <v>7716</v>
      </c>
      <c r="D629" s="6">
        <v>3000</v>
      </c>
      <c r="E629" s="8">
        <v>3908</v>
      </c>
      <c r="F629" t="s">
        <v>8218</v>
      </c>
      <c r="G629" t="s">
        <v>8224</v>
      </c>
      <c r="H629" t="s">
        <v>8246</v>
      </c>
      <c r="I629">
        <v>1471185057</v>
      </c>
      <c r="J629">
        <v>1468593057</v>
      </c>
      <c r="K629" t="b">
        <v>0</v>
      </c>
      <c r="L629">
        <v>64</v>
      </c>
      <c r="M629" t="b">
        <v>1</v>
      </c>
      <c r="N629" t="s">
        <v>8269</v>
      </c>
      <c r="O629" s="17">
        <v>130</v>
      </c>
      <c r="P629">
        <v>61.06</v>
      </c>
      <c r="Q629" s="12" t="s">
        <v>8315</v>
      </c>
      <c r="R629" t="s">
        <v>8316</v>
      </c>
      <c r="S629" s="15">
        <v>42566.604826388888</v>
      </c>
      <c r="T629" s="15">
        <v>42596.604826388888</v>
      </c>
    </row>
    <row r="630" spans="1:20" ht="208" x14ac:dyDescent="0.2">
      <c r="A630">
        <v>3301</v>
      </c>
      <c r="B630" s="3" t="s">
        <v>3301</v>
      </c>
      <c r="C630" s="3" t="s">
        <v>7411</v>
      </c>
      <c r="D630" s="6">
        <v>3000</v>
      </c>
      <c r="E630" s="8">
        <v>4004</v>
      </c>
      <c r="F630" t="s">
        <v>8218</v>
      </c>
      <c r="G630" t="s">
        <v>8223</v>
      </c>
      <c r="H630" t="s">
        <v>8245</v>
      </c>
      <c r="I630">
        <v>1470034740</v>
      </c>
      <c r="J630">
        <v>1466185176</v>
      </c>
      <c r="K630" t="b">
        <v>0</v>
      </c>
      <c r="L630">
        <v>70</v>
      </c>
      <c r="M630" t="b">
        <v>1</v>
      </c>
      <c r="N630" t="s">
        <v>8269</v>
      </c>
      <c r="O630" s="17">
        <v>133</v>
      </c>
      <c r="P630">
        <v>57.2</v>
      </c>
      <c r="Q630" s="12" t="s">
        <v>8315</v>
      </c>
      <c r="R630" t="s">
        <v>8316</v>
      </c>
      <c r="S630" s="15">
        <v>42538.73583333334</v>
      </c>
      <c r="T630" s="15">
        <v>42583.290972222225</v>
      </c>
    </row>
    <row r="631" spans="1:20" ht="224" x14ac:dyDescent="0.2">
      <c r="A631">
        <v>1300</v>
      </c>
      <c r="B631" s="3" t="s">
        <v>1301</v>
      </c>
      <c r="C631" s="3" t="s">
        <v>5410</v>
      </c>
      <c r="D631" s="6">
        <v>3000</v>
      </c>
      <c r="E631" s="8">
        <v>4050</v>
      </c>
      <c r="F631" t="s">
        <v>8218</v>
      </c>
      <c r="G631" t="s">
        <v>8223</v>
      </c>
      <c r="H631" t="s">
        <v>8245</v>
      </c>
      <c r="I631">
        <v>1464807420</v>
      </c>
      <c r="J631">
        <v>1461427938</v>
      </c>
      <c r="K631" t="b">
        <v>0</v>
      </c>
      <c r="L631">
        <v>24</v>
      </c>
      <c r="M631" t="b">
        <v>1</v>
      </c>
      <c r="N631" t="s">
        <v>8269</v>
      </c>
      <c r="O631" s="17">
        <v>135</v>
      </c>
      <c r="P631">
        <v>168.75</v>
      </c>
      <c r="Q631" s="12" t="s">
        <v>8315</v>
      </c>
      <c r="R631" t="s">
        <v>8316</v>
      </c>
      <c r="S631" s="15">
        <v>42483.675208333334</v>
      </c>
      <c r="T631" s="15">
        <v>42522.789583333331</v>
      </c>
    </row>
    <row r="632" spans="1:20" ht="160" x14ac:dyDescent="0.2">
      <c r="A632">
        <v>3300</v>
      </c>
      <c r="B632" s="3" t="s">
        <v>3300</v>
      </c>
      <c r="C632" s="3" t="s">
        <v>7410</v>
      </c>
      <c r="D632" s="6">
        <v>3000</v>
      </c>
      <c r="E632" s="8">
        <v>4085</v>
      </c>
      <c r="F632" t="s">
        <v>8218</v>
      </c>
      <c r="G632" t="s">
        <v>8223</v>
      </c>
      <c r="H632" t="s">
        <v>8245</v>
      </c>
      <c r="I632">
        <v>1430329862</v>
      </c>
      <c r="J632">
        <v>1428515462</v>
      </c>
      <c r="K632" t="b">
        <v>0</v>
      </c>
      <c r="L632">
        <v>88</v>
      </c>
      <c r="M632" t="b">
        <v>1</v>
      </c>
      <c r="N632" t="s">
        <v>8269</v>
      </c>
      <c r="O632" s="17">
        <v>136</v>
      </c>
      <c r="P632">
        <v>46.42</v>
      </c>
      <c r="Q632" s="12" t="s">
        <v>8315</v>
      </c>
      <c r="R632" t="s">
        <v>8316</v>
      </c>
      <c r="S632" s="15">
        <v>42102.743773148148</v>
      </c>
      <c r="T632" s="15">
        <v>42123.743773148148</v>
      </c>
    </row>
    <row r="633" spans="1:20" ht="208" x14ac:dyDescent="0.2">
      <c r="A633">
        <v>3340</v>
      </c>
      <c r="B633" s="3" t="s">
        <v>3340</v>
      </c>
      <c r="C633" s="3" t="s">
        <v>7450</v>
      </c>
      <c r="D633" s="6">
        <v>3000</v>
      </c>
      <c r="E633" s="8">
        <v>4145</v>
      </c>
      <c r="F633" t="s">
        <v>8218</v>
      </c>
      <c r="G633" t="s">
        <v>8223</v>
      </c>
      <c r="H633" t="s">
        <v>8245</v>
      </c>
      <c r="I633">
        <v>1481066554</v>
      </c>
      <c r="J633">
        <v>1478906554</v>
      </c>
      <c r="K633" t="b">
        <v>0</v>
      </c>
      <c r="L633">
        <v>38</v>
      </c>
      <c r="M633" t="b">
        <v>1</v>
      </c>
      <c r="N633" t="s">
        <v>8269</v>
      </c>
      <c r="O633" s="17">
        <v>138</v>
      </c>
      <c r="P633">
        <v>109.08</v>
      </c>
      <c r="Q633" s="12" t="s">
        <v>8315</v>
      </c>
      <c r="R633" t="s">
        <v>8316</v>
      </c>
      <c r="S633" s="15">
        <v>42685.974004629628</v>
      </c>
      <c r="T633" s="15">
        <v>42710.974004629628</v>
      </c>
    </row>
    <row r="634" spans="1:20" ht="192" x14ac:dyDescent="0.2">
      <c r="A634">
        <v>3482</v>
      </c>
      <c r="B634" s="3" t="s">
        <v>3481</v>
      </c>
      <c r="C634" s="3" t="s">
        <v>7592</v>
      </c>
      <c r="D634" s="6">
        <v>3000</v>
      </c>
      <c r="E634" s="8">
        <v>4150</v>
      </c>
      <c r="F634" t="s">
        <v>8218</v>
      </c>
      <c r="G634" t="s">
        <v>8224</v>
      </c>
      <c r="H634" t="s">
        <v>8246</v>
      </c>
      <c r="I634">
        <v>1404671466</v>
      </c>
      <c r="J634">
        <v>1402079466</v>
      </c>
      <c r="K634" t="b">
        <v>0</v>
      </c>
      <c r="L634">
        <v>80</v>
      </c>
      <c r="M634" t="b">
        <v>1</v>
      </c>
      <c r="N634" t="s">
        <v>8269</v>
      </c>
      <c r="O634" s="17">
        <v>138</v>
      </c>
      <c r="P634">
        <v>51.88</v>
      </c>
      <c r="Q634" s="12" t="s">
        <v>8315</v>
      </c>
      <c r="R634" t="s">
        <v>8316</v>
      </c>
      <c r="S634" s="15">
        <v>41796.771597222221</v>
      </c>
      <c r="T634" s="15">
        <v>41826.771597222221</v>
      </c>
    </row>
    <row r="635" spans="1:20" ht="192" x14ac:dyDescent="0.2">
      <c r="A635">
        <v>3682</v>
      </c>
      <c r="B635" s="3" t="s">
        <v>3679</v>
      </c>
      <c r="C635" s="3" t="s">
        <v>7792</v>
      </c>
      <c r="D635" s="6">
        <v>3000</v>
      </c>
      <c r="E635" s="8">
        <v>4176</v>
      </c>
      <c r="F635" t="s">
        <v>8218</v>
      </c>
      <c r="G635" t="s">
        <v>8223</v>
      </c>
      <c r="H635" t="s">
        <v>8245</v>
      </c>
      <c r="I635">
        <v>1402901940</v>
      </c>
      <c r="J635">
        <v>1399998418</v>
      </c>
      <c r="K635" t="b">
        <v>0</v>
      </c>
      <c r="L635">
        <v>67</v>
      </c>
      <c r="M635" t="b">
        <v>1</v>
      </c>
      <c r="N635" t="s">
        <v>8269</v>
      </c>
      <c r="O635" s="17">
        <v>139</v>
      </c>
      <c r="P635">
        <v>62.33</v>
      </c>
      <c r="Q635" s="12" t="s">
        <v>8315</v>
      </c>
      <c r="R635" t="s">
        <v>8316</v>
      </c>
      <c r="S635" s="15">
        <v>41772.685393518521</v>
      </c>
      <c r="T635" s="15">
        <v>41806.290972222225</v>
      </c>
    </row>
    <row r="636" spans="1:20" ht="192" x14ac:dyDescent="0.2">
      <c r="A636">
        <v>2816</v>
      </c>
      <c r="B636" s="3" t="s">
        <v>2816</v>
      </c>
      <c r="C636" s="3" t="s">
        <v>6926</v>
      </c>
      <c r="D636" s="6">
        <v>3000</v>
      </c>
      <c r="E636" s="8">
        <v>4247</v>
      </c>
      <c r="F636" t="s">
        <v>8218</v>
      </c>
      <c r="G636" t="s">
        <v>8224</v>
      </c>
      <c r="H636" t="s">
        <v>8246</v>
      </c>
      <c r="I636">
        <v>1438531200</v>
      </c>
      <c r="J636">
        <v>1435921992</v>
      </c>
      <c r="K636" t="b">
        <v>0</v>
      </c>
      <c r="L636">
        <v>169</v>
      </c>
      <c r="M636" t="b">
        <v>1</v>
      </c>
      <c r="N636" t="s">
        <v>8269</v>
      </c>
      <c r="O636" s="17">
        <v>142</v>
      </c>
      <c r="P636">
        <v>25.13</v>
      </c>
      <c r="Q636" s="12" t="s">
        <v>8315</v>
      </c>
      <c r="R636" t="s">
        <v>8316</v>
      </c>
      <c r="S636" s="15">
        <v>42188.467499999999</v>
      </c>
      <c r="T636" s="15">
        <v>42218.666666666672</v>
      </c>
    </row>
    <row r="637" spans="1:20" ht="208" x14ac:dyDescent="0.2">
      <c r="A637">
        <v>1291</v>
      </c>
      <c r="B637" s="3" t="s">
        <v>1292</v>
      </c>
      <c r="C637" s="3" t="s">
        <v>5401</v>
      </c>
      <c r="D637" s="6">
        <v>3000</v>
      </c>
      <c r="E637" s="8">
        <v>4371</v>
      </c>
      <c r="F637" t="s">
        <v>8218</v>
      </c>
      <c r="G637" t="s">
        <v>8223</v>
      </c>
      <c r="H637" t="s">
        <v>8245</v>
      </c>
      <c r="I637">
        <v>1428390000</v>
      </c>
      <c r="J637">
        <v>1425224391</v>
      </c>
      <c r="K637" t="b">
        <v>0</v>
      </c>
      <c r="L637">
        <v>42</v>
      </c>
      <c r="M637" t="b">
        <v>1</v>
      </c>
      <c r="N637" t="s">
        <v>8269</v>
      </c>
      <c r="O637" s="17">
        <v>146</v>
      </c>
      <c r="P637">
        <v>104.07</v>
      </c>
      <c r="Q637" s="12" t="s">
        <v>8315</v>
      </c>
      <c r="R637" t="s">
        <v>8316</v>
      </c>
      <c r="S637" s="15">
        <v>42064.652673611112</v>
      </c>
      <c r="T637" s="15">
        <v>42101.291666666672</v>
      </c>
    </row>
    <row r="638" spans="1:20" ht="224" x14ac:dyDescent="0.2">
      <c r="A638">
        <v>3827</v>
      </c>
      <c r="B638" s="3" t="s">
        <v>3824</v>
      </c>
      <c r="C638" s="3" t="s">
        <v>7936</v>
      </c>
      <c r="D638" s="6">
        <v>3000</v>
      </c>
      <c r="E638" s="8">
        <v>4580</v>
      </c>
      <c r="F638" t="s">
        <v>8218</v>
      </c>
      <c r="G638" t="s">
        <v>8224</v>
      </c>
      <c r="H638" t="s">
        <v>8246</v>
      </c>
      <c r="I638">
        <v>1427414400</v>
      </c>
      <c r="J638">
        <v>1422656201</v>
      </c>
      <c r="K638" t="b">
        <v>0</v>
      </c>
      <c r="L638">
        <v>65</v>
      </c>
      <c r="M638" t="b">
        <v>1</v>
      </c>
      <c r="N638" t="s">
        <v>8269</v>
      </c>
      <c r="O638" s="17">
        <v>153</v>
      </c>
      <c r="P638">
        <v>70.459999999999994</v>
      </c>
      <c r="Q638" s="12" t="s">
        <v>8315</v>
      </c>
      <c r="R638" t="s">
        <v>8316</v>
      </c>
      <c r="S638" s="15">
        <v>42034.928252314814</v>
      </c>
      <c r="T638" s="15">
        <v>42090</v>
      </c>
    </row>
    <row r="639" spans="1:20" ht="192" x14ac:dyDescent="0.2">
      <c r="A639">
        <v>3486</v>
      </c>
      <c r="B639" s="3" t="s">
        <v>3485</v>
      </c>
      <c r="C639" s="3" t="s">
        <v>7596</v>
      </c>
      <c r="D639" s="6">
        <v>3000</v>
      </c>
      <c r="E639" s="8">
        <v>4656</v>
      </c>
      <c r="F639" t="s">
        <v>8218</v>
      </c>
      <c r="G639" t="s">
        <v>8223</v>
      </c>
      <c r="H639" t="s">
        <v>8245</v>
      </c>
      <c r="I639">
        <v>1433314740</v>
      </c>
      <c r="J639">
        <v>1430600401</v>
      </c>
      <c r="K639" t="b">
        <v>0</v>
      </c>
      <c r="L639">
        <v>56</v>
      </c>
      <c r="M639" t="b">
        <v>1</v>
      </c>
      <c r="N639" t="s">
        <v>8269</v>
      </c>
      <c r="O639" s="17">
        <v>155</v>
      </c>
      <c r="P639">
        <v>83.14</v>
      </c>
      <c r="Q639" s="12" t="s">
        <v>8315</v>
      </c>
      <c r="R639" t="s">
        <v>8316</v>
      </c>
      <c r="S639" s="15">
        <v>42126.87501157407</v>
      </c>
      <c r="T639" s="15">
        <v>42158.290972222225</v>
      </c>
    </row>
    <row r="640" spans="1:20" ht="192" x14ac:dyDescent="0.2">
      <c r="A640">
        <v>3456</v>
      </c>
      <c r="B640" s="3" t="s">
        <v>3455</v>
      </c>
      <c r="C640" s="3" t="s">
        <v>7566</v>
      </c>
      <c r="D640" s="6">
        <v>3000</v>
      </c>
      <c r="E640" s="8">
        <v>5739</v>
      </c>
      <c r="F640" t="s">
        <v>8218</v>
      </c>
      <c r="G640" t="s">
        <v>8223</v>
      </c>
      <c r="H640" t="s">
        <v>8245</v>
      </c>
      <c r="I640">
        <v>1406876340</v>
      </c>
      <c r="J640">
        <v>1404190567</v>
      </c>
      <c r="K640" t="b">
        <v>0</v>
      </c>
      <c r="L640">
        <v>16</v>
      </c>
      <c r="M640" t="b">
        <v>1</v>
      </c>
      <c r="N640" t="s">
        <v>8269</v>
      </c>
      <c r="O640" s="17">
        <v>191</v>
      </c>
      <c r="P640">
        <v>358.69</v>
      </c>
      <c r="Q640" s="12" t="s">
        <v>8315</v>
      </c>
      <c r="R640" t="s">
        <v>8316</v>
      </c>
      <c r="S640" s="15">
        <v>41821.205636574072</v>
      </c>
      <c r="T640" s="15">
        <v>41852.290972222225</v>
      </c>
    </row>
    <row r="641" spans="1:20" ht="176" x14ac:dyDescent="0.2">
      <c r="A641">
        <v>3153</v>
      </c>
      <c r="B641" s="3" t="s">
        <v>3153</v>
      </c>
      <c r="C641" s="3" t="s">
        <v>7263</v>
      </c>
      <c r="D641" s="6">
        <v>3000</v>
      </c>
      <c r="E641" s="8">
        <v>10067.5</v>
      </c>
      <c r="F641" t="s">
        <v>8218</v>
      </c>
      <c r="G641" t="s">
        <v>8223</v>
      </c>
      <c r="H641" t="s">
        <v>8245</v>
      </c>
      <c r="I641">
        <v>1304225940</v>
      </c>
      <c r="J641">
        <v>1301542937</v>
      </c>
      <c r="K641" t="b">
        <v>1</v>
      </c>
      <c r="L641">
        <v>241</v>
      </c>
      <c r="M641" t="b">
        <v>1</v>
      </c>
      <c r="N641" t="s">
        <v>8269</v>
      </c>
      <c r="O641" s="17">
        <v>336</v>
      </c>
      <c r="P641">
        <v>41.77</v>
      </c>
      <c r="Q641" s="12" t="s">
        <v>8315</v>
      </c>
      <c r="R641" t="s">
        <v>8316</v>
      </c>
      <c r="S641" s="15">
        <v>40633.154363425929</v>
      </c>
      <c r="T641" s="15">
        <v>40664.207638888889</v>
      </c>
    </row>
    <row r="642" spans="1:20" ht="144" x14ac:dyDescent="0.2">
      <c r="A642">
        <v>3223</v>
      </c>
      <c r="B642" s="3" t="s">
        <v>3223</v>
      </c>
      <c r="C642" s="3" t="s">
        <v>7333</v>
      </c>
      <c r="D642" s="6">
        <v>3100</v>
      </c>
      <c r="E642" s="8">
        <v>3395</v>
      </c>
      <c r="F642" t="s">
        <v>8218</v>
      </c>
      <c r="G642" t="s">
        <v>8223</v>
      </c>
      <c r="H642" t="s">
        <v>8245</v>
      </c>
      <c r="I642">
        <v>1440100976</v>
      </c>
      <c r="J642">
        <v>1437508976</v>
      </c>
      <c r="K642" t="b">
        <v>1</v>
      </c>
      <c r="L642">
        <v>74</v>
      </c>
      <c r="M642" t="b">
        <v>1</v>
      </c>
      <c r="N642" t="s">
        <v>8269</v>
      </c>
      <c r="O642" s="17">
        <v>110</v>
      </c>
      <c r="P642">
        <v>45.88</v>
      </c>
      <c r="Q642" s="12" t="s">
        <v>8315</v>
      </c>
      <c r="R642" t="s">
        <v>8316</v>
      </c>
      <c r="S642" s="15">
        <v>42206.835370370376</v>
      </c>
      <c r="T642" s="15">
        <v>42236.835370370376</v>
      </c>
    </row>
    <row r="643" spans="1:20" ht="208" x14ac:dyDescent="0.2">
      <c r="A643">
        <v>2971</v>
      </c>
      <c r="B643" s="3" t="s">
        <v>2971</v>
      </c>
      <c r="C643" s="3" t="s">
        <v>7081</v>
      </c>
      <c r="D643" s="6">
        <v>3200</v>
      </c>
      <c r="E643" s="8">
        <v>3205</v>
      </c>
      <c r="F643" t="s">
        <v>8218</v>
      </c>
      <c r="G643" t="s">
        <v>8223</v>
      </c>
      <c r="H643" t="s">
        <v>8245</v>
      </c>
      <c r="I643">
        <v>1409500078</v>
      </c>
      <c r="J643">
        <v>1406908078</v>
      </c>
      <c r="K643" t="b">
        <v>0</v>
      </c>
      <c r="L643">
        <v>43</v>
      </c>
      <c r="M643" t="b">
        <v>1</v>
      </c>
      <c r="N643" t="s">
        <v>8269</v>
      </c>
      <c r="O643" s="17">
        <v>100</v>
      </c>
      <c r="P643">
        <v>74.53</v>
      </c>
      <c r="Q643" s="12" t="s">
        <v>8315</v>
      </c>
      <c r="R643" t="s">
        <v>8316</v>
      </c>
      <c r="S643" s="15">
        <v>41852.658310185187</v>
      </c>
      <c r="T643" s="15">
        <v>41882.658310185187</v>
      </c>
    </row>
    <row r="644" spans="1:20" ht="192" x14ac:dyDescent="0.2">
      <c r="A644">
        <v>3186</v>
      </c>
      <c r="B644" s="3" t="s">
        <v>3186</v>
      </c>
      <c r="C644" s="3" t="s">
        <v>7296</v>
      </c>
      <c r="D644" s="6">
        <v>3200</v>
      </c>
      <c r="E644" s="8">
        <v>3270</v>
      </c>
      <c r="F644" t="s">
        <v>8218</v>
      </c>
      <c r="G644" t="s">
        <v>8224</v>
      </c>
      <c r="H644" t="s">
        <v>8246</v>
      </c>
      <c r="I644">
        <v>1410901200</v>
      </c>
      <c r="J644">
        <v>1408313438</v>
      </c>
      <c r="K644" t="b">
        <v>1</v>
      </c>
      <c r="L644">
        <v>70</v>
      </c>
      <c r="M644" t="b">
        <v>1</v>
      </c>
      <c r="N644" t="s">
        <v>8269</v>
      </c>
      <c r="O644" s="17">
        <v>102</v>
      </c>
      <c r="P644">
        <v>46.71</v>
      </c>
      <c r="Q644" s="12" t="s">
        <v>8315</v>
      </c>
      <c r="R644" t="s">
        <v>8316</v>
      </c>
      <c r="S644" s="15">
        <v>41868.924050925925</v>
      </c>
      <c r="T644" s="15">
        <v>41898.875</v>
      </c>
    </row>
    <row r="645" spans="1:20" ht="208" x14ac:dyDescent="0.2">
      <c r="A645">
        <v>3560</v>
      </c>
      <c r="B645" s="3" t="s">
        <v>3559</v>
      </c>
      <c r="C645" s="3" t="s">
        <v>7670</v>
      </c>
      <c r="D645" s="6">
        <v>3200</v>
      </c>
      <c r="E645" s="8">
        <v>3470</v>
      </c>
      <c r="F645" t="s">
        <v>8218</v>
      </c>
      <c r="G645" t="s">
        <v>8228</v>
      </c>
      <c r="H645" t="s">
        <v>8250</v>
      </c>
      <c r="I645">
        <v>1432694700</v>
      </c>
      <c r="J645">
        <v>1429651266</v>
      </c>
      <c r="K645" t="b">
        <v>0</v>
      </c>
      <c r="L645">
        <v>74</v>
      </c>
      <c r="M645" t="b">
        <v>1</v>
      </c>
      <c r="N645" t="s">
        <v>8269</v>
      </c>
      <c r="O645" s="17">
        <v>108</v>
      </c>
      <c r="P645">
        <v>46.89</v>
      </c>
      <c r="Q645" s="12" t="s">
        <v>8315</v>
      </c>
      <c r="R645" t="s">
        <v>8316</v>
      </c>
      <c r="S645" s="15">
        <v>42115.889652777783</v>
      </c>
      <c r="T645" s="15">
        <v>42151.114583333328</v>
      </c>
    </row>
    <row r="646" spans="1:20" ht="192" x14ac:dyDescent="0.2">
      <c r="A646">
        <v>3938</v>
      </c>
      <c r="B646" s="3" t="s">
        <v>3935</v>
      </c>
      <c r="C646" s="3" t="s">
        <v>8046</v>
      </c>
      <c r="D646" s="6">
        <v>3255</v>
      </c>
      <c r="E646" s="8">
        <v>397</v>
      </c>
      <c r="F646" t="s">
        <v>8220</v>
      </c>
      <c r="G646" t="s">
        <v>8223</v>
      </c>
      <c r="H646" t="s">
        <v>8245</v>
      </c>
      <c r="I646">
        <v>1435441454</v>
      </c>
      <c r="J646">
        <v>1432763054</v>
      </c>
      <c r="K646" t="b">
        <v>0</v>
      </c>
      <c r="L646">
        <v>5</v>
      </c>
      <c r="M646" t="b">
        <v>0</v>
      </c>
      <c r="N646" t="s">
        <v>8269</v>
      </c>
      <c r="O646" s="17">
        <v>12</v>
      </c>
      <c r="P646">
        <v>79.400000000000006</v>
      </c>
      <c r="Q646" s="12" t="s">
        <v>8315</v>
      </c>
      <c r="R646" t="s">
        <v>8316</v>
      </c>
      <c r="S646" s="15">
        <v>42151.905717592599</v>
      </c>
      <c r="T646" s="15">
        <v>42182.905717592599</v>
      </c>
    </row>
    <row r="647" spans="1:20" ht="208" x14ac:dyDescent="0.2">
      <c r="A647">
        <v>3261</v>
      </c>
      <c r="B647" s="3" t="s">
        <v>3261</v>
      </c>
      <c r="C647" s="3" t="s">
        <v>7371</v>
      </c>
      <c r="D647" s="6">
        <v>3300</v>
      </c>
      <c r="E647" s="8">
        <v>3315</v>
      </c>
      <c r="F647" t="s">
        <v>8218</v>
      </c>
      <c r="G647" t="s">
        <v>8223</v>
      </c>
      <c r="H647" t="s">
        <v>8245</v>
      </c>
      <c r="I647">
        <v>1437067476</v>
      </c>
      <c r="J647">
        <v>1434475476</v>
      </c>
      <c r="K647" t="b">
        <v>1</v>
      </c>
      <c r="L647">
        <v>49</v>
      </c>
      <c r="M647" t="b">
        <v>1</v>
      </c>
      <c r="N647" t="s">
        <v>8269</v>
      </c>
      <c r="O647" s="17">
        <v>100</v>
      </c>
      <c r="P647">
        <v>67.650000000000006</v>
      </c>
      <c r="Q647" s="12" t="s">
        <v>8315</v>
      </c>
      <c r="R647" t="s">
        <v>8316</v>
      </c>
      <c r="S647" s="15">
        <v>42171.725416666668</v>
      </c>
      <c r="T647" s="15">
        <v>42201.725416666668</v>
      </c>
    </row>
    <row r="648" spans="1:20" ht="192" x14ac:dyDescent="0.2">
      <c r="A648">
        <v>3322</v>
      </c>
      <c r="B648" s="3" t="s">
        <v>3322</v>
      </c>
      <c r="C648" s="3" t="s">
        <v>7432</v>
      </c>
      <c r="D648" s="6">
        <v>3300</v>
      </c>
      <c r="E648" s="8">
        <v>3350</v>
      </c>
      <c r="F648" t="s">
        <v>8218</v>
      </c>
      <c r="G648" t="s">
        <v>8223</v>
      </c>
      <c r="H648" t="s">
        <v>8245</v>
      </c>
      <c r="I648">
        <v>1466567700</v>
      </c>
      <c r="J648">
        <v>1464653696</v>
      </c>
      <c r="K648" t="b">
        <v>0</v>
      </c>
      <c r="L648">
        <v>23</v>
      </c>
      <c r="M648" t="b">
        <v>1</v>
      </c>
      <c r="N648" t="s">
        <v>8269</v>
      </c>
      <c r="O648" s="17">
        <v>102</v>
      </c>
      <c r="P648">
        <v>145.65</v>
      </c>
      <c r="Q648" s="12" t="s">
        <v>8315</v>
      </c>
      <c r="R648" t="s">
        <v>8316</v>
      </c>
      <c r="S648" s="15">
        <v>42521.010370370372</v>
      </c>
      <c r="T648" s="15">
        <v>42543.163194444445</v>
      </c>
    </row>
    <row r="649" spans="1:20" ht="192" x14ac:dyDescent="0.2">
      <c r="A649">
        <v>3526</v>
      </c>
      <c r="B649" s="3" t="s">
        <v>3525</v>
      </c>
      <c r="C649" s="3" t="s">
        <v>7636</v>
      </c>
      <c r="D649" s="6">
        <v>3300</v>
      </c>
      <c r="E649" s="8">
        <v>3366</v>
      </c>
      <c r="F649" t="s">
        <v>8218</v>
      </c>
      <c r="G649" t="s">
        <v>8223</v>
      </c>
      <c r="H649" t="s">
        <v>8245</v>
      </c>
      <c r="I649">
        <v>1461823140</v>
      </c>
      <c r="J649">
        <v>1459411371</v>
      </c>
      <c r="K649" t="b">
        <v>0</v>
      </c>
      <c r="L649">
        <v>34</v>
      </c>
      <c r="M649" t="b">
        <v>1</v>
      </c>
      <c r="N649" t="s">
        <v>8269</v>
      </c>
      <c r="O649" s="17">
        <v>102</v>
      </c>
      <c r="P649">
        <v>99</v>
      </c>
      <c r="Q649" s="12" t="s">
        <v>8315</v>
      </c>
      <c r="R649" t="s">
        <v>8316</v>
      </c>
      <c r="S649" s="15">
        <v>42460.335312499999</v>
      </c>
      <c r="T649" s="15">
        <v>42488.249305555553</v>
      </c>
    </row>
    <row r="650" spans="1:20" ht="112" x14ac:dyDescent="0.2">
      <c r="A650">
        <v>3720</v>
      </c>
      <c r="B650" s="3" t="s">
        <v>3717</v>
      </c>
      <c r="C650" s="3" t="s">
        <v>7830</v>
      </c>
      <c r="D650" s="6">
        <v>3300</v>
      </c>
      <c r="E650" s="8">
        <v>3449</v>
      </c>
      <c r="F650" t="s">
        <v>8218</v>
      </c>
      <c r="G650" t="s">
        <v>8223</v>
      </c>
      <c r="H650" t="s">
        <v>8245</v>
      </c>
      <c r="I650">
        <v>1435881006</v>
      </c>
      <c r="J650">
        <v>1433980206</v>
      </c>
      <c r="K650" t="b">
        <v>0</v>
      </c>
      <c r="L650">
        <v>40</v>
      </c>
      <c r="M650" t="b">
        <v>1</v>
      </c>
      <c r="N650" t="s">
        <v>8269</v>
      </c>
      <c r="O650" s="17">
        <v>105</v>
      </c>
      <c r="P650">
        <v>86.23</v>
      </c>
      <c r="Q650" s="12" t="s">
        <v>8315</v>
      </c>
      <c r="R650" t="s">
        <v>8316</v>
      </c>
      <c r="S650" s="15">
        <v>42165.993125000001</v>
      </c>
      <c r="T650" s="15">
        <v>42187.993125000001</v>
      </c>
    </row>
    <row r="651" spans="1:20" ht="224" x14ac:dyDescent="0.2">
      <c r="A651">
        <v>536</v>
      </c>
      <c r="B651" s="3" t="s">
        <v>537</v>
      </c>
      <c r="C651" s="3" t="s">
        <v>4646</v>
      </c>
      <c r="D651" s="6">
        <v>3300</v>
      </c>
      <c r="E651" s="8">
        <v>3902.5</v>
      </c>
      <c r="F651" t="s">
        <v>8218</v>
      </c>
      <c r="G651" t="s">
        <v>8224</v>
      </c>
      <c r="H651" t="s">
        <v>8246</v>
      </c>
      <c r="I651">
        <v>1438624800</v>
      </c>
      <c r="J651">
        <v>1435133807</v>
      </c>
      <c r="K651" t="b">
        <v>0</v>
      </c>
      <c r="L651">
        <v>39</v>
      </c>
      <c r="M651" t="b">
        <v>1</v>
      </c>
      <c r="N651" t="s">
        <v>8269</v>
      </c>
      <c r="O651" s="17">
        <v>118</v>
      </c>
      <c r="P651">
        <v>100.06</v>
      </c>
      <c r="Q651" s="12" t="s">
        <v>8315</v>
      </c>
      <c r="R651" t="s">
        <v>8316</v>
      </c>
      <c r="S651" s="15">
        <v>42179.344988425932</v>
      </c>
      <c r="T651" s="15">
        <v>42219.75</v>
      </c>
    </row>
    <row r="652" spans="1:20" ht="208" x14ac:dyDescent="0.2">
      <c r="A652">
        <v>3341</v>
      </c>
      <c r="B652" s="3" t="s">
        <v>3341</v>
      </c>
      <c r="C652" s="3" t="s">
        <v>7451</v>
      </c>
      <c r="D652" s="6">
        <v>3350</v>
      </c>
      <c r="E652" s="8">
        <v>3350</v>
      </c>
      <c r="F652" t="s">
        <v>8218</v>
      </c>
      <c r="G652" t="s">
        <v>8224</v>
      </c>
      <c r="H652" t="s">
        <v>8246</v>
      </c>
      <c r="I652">
        <v>1465750800</v>
      </c>
      <c r="J652">
        <v>1463771421</v>
      </c>
      <c r="K652" t="b">
        <v>0</v>
      </c>
      <c r="L652">
        <v>28</v>
      </c>
      <c r="M652" t="b">
        <v>1</v>
      </c>
      <c r="N652" t="s">
        <v>8269</v>
      </c>
      <c r="O652" s="17">
        <v>100</v>
      </c>
      <c r="P652">
        <v>119.64</v>
      </c>
      <c r="Q652" s="12" t="s">
        <v>8315</v>
      </c>
      <c r="R652" t="s">
        <v>8316</v>
      </c>
      <c r="S652" s="15">
        <v>42510.798854166671</v>
      </c>
      <c r="T652" s="15">
        <v>42533.708333333328</v>
      </c>
    </row>
    <row r="653" spans="1:20" ht="176" x14ac:dyDescent="0.2">
      <c r="A653">
        <v>3483</v>
      </c>
      <c r="B653" s="3" t="s">
        <v>3482</v>
      </c>
      <c r="C653" s="3" t="s">
        <v>7593</v>
      </c>
      <c r="D653" s="6">
        <v>3350</v>
      </c>
      <c r="E653" s="8">
        <v>5358</v>
      </c>
      <c r="F653" t="s">
        <v>8218</v>
      </c>
      <c r="G653" t="s">
        <v>8223</v>
      </c>
      <c r="H653" t="s">
        <v>8245</v>
      </c>
      <c r="I653">
        <v>1404403381</v>
      </c>
      <c r="J653">
        <v>1401811381</v>
      </c>
      <c r="K653" t="b">
        <v>0</v>
      </c>
      <c r="L653">
        <v>133</v>
      </c>
      <c r="M653" t="b">
        <v>1</v>
      </c>
      <c r="N653" t="s">
        <v>8269</v>
      </c>
      <c r="O653" s="17">
        <v>160</v>
      </c>
      <c r="P653">
        <v>40.29</v>
      </c>
      <c r="Q653" s="12" t="s">
        <v>8315</v>
      </c>
      <c r="R653" t="s">
        <v>8316</v>
      </c>
      <c r="S653" s="15">
        <v>41793.668761574074</v>
      </c>
      <c r="T653" s="15">
        <v>41823.668761574074</v>
      </c>
    </row>
    <row r="654" spans="1:20" ht="176" x14ac:dyDescent="0.2">
      <c r="A654">
        <v>3585</v>
      </c>
      <c r="B654" s="3" t="s">
        <v>3584</v>
      </c>
      <c r="C654" s="3" t="s">
        <v>7695</v>
      </c>
      <c r="D654" s="6">
        <v>3400</v>
      </c>
      <c r="E654" s="8">
        <v>4050</v>
      </c>
      <c r="F654" t="s">
        <v>8218</v>
      </c>
      <c r="G654" t="s">
        <v>8223</v>
      </c>
      <c r="H654" t="s">
        <v>8245</v>
      </c>
      <c r="I654">
        <v>1419181890</v>
      </c>
      <c r="J654">
        <v>1416589890</v>
      </c>
      <c r="K654" t="b">
        <v>0</v>
      </c>
      <c r="L654">
        <v>23</v>
      </c>
      <c r="M654" t="b">
        <v>1</v>
      </c>
      <c r="N654" t="s">
        <v>8269</v>
      </c>
      <c r="O654" s="17">
        <v>119</v>
      </c>
      <c r="P654">
        <v>176.09</v>
      </c>
      <c r="Q654" s="12" t="s">
        <v>8315</v>
      </c>
      <c r="R654" t="s">
        <v>8316</v>
      </c>
      <c r="S654" s="15">
        <v>41964.716319444444</v>
      </c>
      <c r="T654" s="15">
        <v>41994.716319444444</v>
      </c>
    </row>
    <row r="655" spans="1:20" ht="224" x14ac:dyDescent="0.2">
      <c r="A655">
        <v>530</v>
      </c>
      <c r="B655" s="3" t="s">
        <v>531</v>
      </c>
      <c r="C655" s="3" t="s">
        <v>4640</v>
      </c>
      <c r="D655" s="6">
        <v>3405</v>
      </c>
      <c r="E655" s="8">
        <v>3670</v>
      </c>
      <c r="F655" t="s">
        <v>8218</v>
      </c>
      <c r="G655" t="s">
        <v>8223</v>
      </c>
      <c r="H655" t="s">
        <v>8245</v>
      </c>
      <c r="I655">
        <v>1435111200</v>
      </c>
      <c r="J655">
        <v>1433254268</v>
      </c>
      <c r="K655" t="b">
        <v>0</v>
      </c>
      <c r="L655">
        <v>29</v>
      </c>
      <c r="M655" t="b">
        <v>1</v>
      </c>
      <c r="N655" t="s">
        <v>8269</v>
      </c>
      <c r="O655" s="17">
        <v>108</v>
      </c>
      <c r="P655">
        <v>126.55</v>
      </c>
      <c r="Q655" s="12" t="s">
        <v>8315</v>
      </c>
      <c r="R655" t="s">
        <v>8316</v>
      </c>
      <c r="S655" s="15">
        <v>42157.591064814813</v>
      </c>
      <c r="T655" s="15">
        <v>42179.083333333328</v>
      </c>
    </row>
    <row r="656" spans="1:20" ht="160" x14ac:dyDescent="0.2">
      <c r="A656">
        <v>4068</v>
      </c>
      <c r="B656" s="3" t="s">
        <v>4064</v>
      </c>
      <c r="C656" s="3" t="s">
        <v>8171</v>
      </c>
      <c r="D656" s="6">
        <v>3495</v>
      </c>
      <c r="E656" s="8">
        <v>34.950000000000003</v>
      </c>
      <c r="F656" t="s">
        <v>8220</v>
      </c>
      <c r="G656" t="s">
        <v>8223</v>
      </c>
      <c r="H656" t="s">
        <v>8245</v>
      </c>
      <c r="I656">
        <v>1484348700</v>
      </c>
      <c r="J656">
        <v>1481756855</v>
      </c>
      <c r="K656" t="b">
        <v>0</v>
      </c>
      <c r="L656">
        <v>1</v>
      </c>
      <c r="M656" t="b">
        <v>0</v>
      </c>
      <c r="N656" t="s">
        <v>8269</v>
      </c>
      <c r="O656" s="17">
        <v>1</v>
      </c>
      <c r="P656">
        <v>34.950000000000003</v>
      </c>
      <c r="Q656" s="12" t="s">
        <v>8315</v>
      </c>
      <c r="R656" t="s">
        <v>8316</v>
      </c>
      <c r="S656" s="15">
        <v>42718.963599537034</v>
      </c>
      <c r="T656" s="15">
        <v>42748.961805555555</v>
      </c>
    </row>
    <row r="657" spans="1:20" ht="192" x14ac:dyDescent="0.2">
      <c r="A657">
        <v>3917</v>
      </c>
      <c r="B657" s="3" t="s">
        <v>3914</v>
      </c>
      <c r="C657" s="3" t="s">
        <v>8025</v>
      </c>
      <c r="D657" s="6">
        <v>3500</v>
      </c>
      <c r="E657" s="8">
        <v>10</v>
      </c>
      <c r="F657" t="s">
        <v>8220</v>
      </c>
      <c r="G657" t="s">
        <v>8224</v>
      </c>
      <c r="H657" t="s">
        <v>8246</v>
      </c>
      <c r="I657">
        <v>1410439161</v>
      </c>
      <c r="J657">
        <v>1407847161</v>
      </c>
      <c r="K657" t="b">
        <v>0</v>
      </c>
      <c r="L657">
        <v>1</v>
      </c>
      <c r="M657" t="b">
        <v>0</v>
      </c>
      <c r="N657" t="s">
        <v>8269</v>
      </c>
      <c r="O657" s="17">
        <v>0</v>
      </c>
      <c r="P657">
        <v>10</v>
      </c>
      <c r="Q657" s="12" t="s">
        <v>8315</v>
      </c>
      <c r="R657" t="s">
        <v>8316</v>
      </c>
      <c r="S657" s="15">
        <v>41863.527326388888</v>
      </c>
      <c r="T657" s="15">
        <v>41893.527326388888</v>
      </c>
    </row>
    <row r="658" spans="1:20" ht="208" x14ac:dyDescent="0.2">
      <c r="A658">
        <v>4085</v>
      </c>
      <c r="B658" s="3" t="s">
        <v>4081</v>
      </c>
      <c r="C658" s="3" t="s">
        <v>8188</v>
      </c>
      <c r="D658" s="6">
        <v>3500</v>
      </c>
      <c r="E658" s="8">
        <v>10</v>
      </c>
      <c r="F658" t="s">
        <v>8220</v>
      </c>
      <c r="G658" t="s">
        <v>8223</v>
      </c>
      <c r="H658" t="s">
        <v>8245</v>
      </c>
      <c r="I658">
        <v>1427169540</v>
      </c>
      <c r="J658">
        <v>1424701775</v>
      </c>
      <c r="K658" t="b">
        <v>0</v>
      </c>
      <c r="L658">
        <v>1</v>
      </c>
      <c r="M658" t="b">
        <v>0</v>
      </c>
      <c r="N658" t="s">
        <v>8269</v>
      </c>
      <c r="O658" s="17">
        <v>0</v>
      </c>
      <c r="P658">
        <v>10</v>
      </c>
      <c r="Q658" s="12" t="s">
        <v>8315</v>
      </c>
      <c r="R658" t="s">
        <v>8316</v>
      </c>
      <c r="S658" s="15">
        <v>42058.603877314818</v>
      </c>
      <c r="T658" s="15">
        <v>42087.165972222225</v>
      </c>
    </row>
    <row r="659" spans="1:20" ht="208" x14ac:dyDescent="0.2">
      <c r="A659">
        <v>4019</v>
      </c>
      <c r="B659" s="3" t="s">
        <v>4015</v>
      </c>
      <c r="C659" s="3" t="s">
        <v>8124</v>
      </c>
      <c r="D659" s="6">
        <v>3500</v>
      </c>
      <c r="E659" s="8">
        <v>29</v>
      </c>
      <c r="F659" t="s">
        <v>8220</v>
      </c>
      <c r="G659" t="s">
        <v>8223</v>
      </c>
      <c r="H659" t="s">
        <v>8245</v>
      </c>
      <c r="I659">
        <v>1460737680</v>
      </c>
      <c r="J659">
        <v>1455725596</v>
      </c>
      <c r="K659" t="b">
        <v>0</v>
      </c>
      <c r="L659">
        <v>4</v>
      </c>
      <c r="M659" t="b">
        <v>0</v>
      </c>
      <c r="N659" t="s">
        <v>8269</v>
      </c>
      <c r="O659" s="17">
        <v>1</v>
      </c>
      <c r="P659">
        <v>7.25</v>
      </c>
      <c r="Q659" s="12" t="s">
        <v>8315</v>
      </c>
      <c r="R659" t="s">
        <v>8316</v>
      </c>
      <c r="S659" s="15">
        <v>42417.675879629634</v>
      </c>
      <c r="T659" s="15">
        <v>42475.686111111107</v>
      </c>
    </row>
    <row r="660" spans="1:20" ht="208" x14ac:dyDescent="0.2">
      <c r="A660">
        <v>4073</v>
      </c>
      <c r="B660" s="3" t="s">
        <v>4069</v>
      </c>
      <c r="C660" s="3" t="s">
        <v>8176</v>
      </c>
      <c r="D660" s="6">
        <v>3500</v>
      </c>
      <c r="E660" s="8">
        <v>37</v>
      </c>
      <c r="F660" t="s">
        <v>8220</v>
      </c>
      <c r="G660" t="s">
        <v>8223</v>
      </c>
      <c r="H660" t="s">
        <v>8245</v>
      </c>
      <c r="I660">
        <v>1431144000</v>
      </c>
      <c r="J660">
        <v>1426407426</v>
      </c>
      <c r="K660" t="b">
        <v>0</v>
      </c>
      <c r="L660">
        <v>2</v>
      </c>
      <c r="M660" t="b">
        <v>0</v>
      </c>
      <c r="N660" t="s">
        <v>8269</v>
      </c>
      <c r="O660" s="17">
        <v>1</v>
      </c>
      <c r="P660">
        <v>18.5</v>
      </c>
      <c r="Q660" s="12" t="s">
        <v>8315</v>
      </c>
      <c r="R660" t="s">
        <v>8316</v>
      </c>
      <c r="S660" s="15">
        <v>42078.34520833334</v>
      </c>
      <c r="T660" s="15">
        <v>42133.166666666672</v>
      </c>
    </row>
    <row r="661" spans="1:20" ht="192" x14ac:dyDescent="0.2">
      <c r="A661">
        <v>4096</v>
      </c>
      <c r="B661" s="3" t="s">
        <v>4092</v>
      </c>
      <c r="C661" s="3" t="s">
        <v>8199</v>
      </c>
      <c r="D661" s="6">
        <v>3500</v>
      </c>
      <c r="E661" s="8">
        <v>400</v>
      </c>
      <c r="F661" t="s">
        <v>8220</v>
      </c>
      <c r="G661" t="s">
        <v>8224</v>
      </c>
      <c r="H661" t="s">
        <v>8246</v>
      </c>
      <c r="I661">
        <v>1488271860</v>
      </c>
      <c r="J661">
        <v>1484484219</v>
      </c>
      <c r="K661" t="b">
        <v>0</v>
      </c>
      <c r="L661">
        <v>5</v>
      </c>
      <c r="M661" t="b">
        <v>0</v>
      </c>
      <c r="N661" t="s">
        <v>8269</v>
      </c>
      <c r="O661" s="17">
        <v>11</v>
      </c>
      <c r="P661">
        <v>80</v>
      </c>
      <c r="Q661" s="12" t="s">
        <v>8315</v>
      </c>
      <c r="R661" t="s">
        <v>8316</v>
      </c>
      <c r="S661" s="15">
        <v>42750.530312499999</v>
      </c>
      <c r="T661" s="15">
        <v>42794.368749999994</v>
      </c>
    </row>
    <row r="662" spans="1:20" ht="192" x14ac:dyDescent="0.2">
      <c r="A662">
        <v>2905</v>
      </c>
      <c r="B662" s="3" t="s">
        <v>2905</v>
      </c>
      <c r="C662" s="3" t="s">
        <v>7015</v>
      </c>
      <c r="D662" s="6">
        <v>3500</v>
      </c>
      <c r="E662" s="8">
        <v>622</v>
      </c>
      <c r="F662" t="s">
        <v>8220</v>
      </c>
      <c r="G662" t="s">
        <v>8223</v>
      </c>
      <c r="H662" t="s">
        <v>8245</v>
      </c>
      <c r="I662">
        <v>1473211313</v>
      </c>
      <c r="J662">
        <v>1472001713</v>
      </c>
      <c r="K662" t="b">
        <v>0</v>
      </c>
      <c r="L662">
        <v>17</v>
      </c>
      <c r="M662" t="b">
        <v>0</v>
      </c>
      <c r="N662" t="s">
        <v>8269</v>
      </c>
      <c r="O662" s="17">
        <v>18</v>
      </c>
      <c r="P662">
        <v>36.590000000000003</v>
      </c>
      <c r="Q662" s="12" t="s">
        <v>8315</v>
      </c>
      <c r="R662" t="s">
        <v>8316</v>
      </c>
      <c r="S662" s="15">
        <v>42606.056863425925</v>
      </c>
      <c r="T662" s="15">
        <v>42620.056863425925</v>
      </c>
    </row>
    <row r="663" spans="1:20" ht="240" x14ac:dyDescent="0.2">
      <c r="A663">
        <v>4057</v>
      </c>
      <c r="B663" s="3" t="s">
        <v>4053</v>
      </c>
      <c r="C663" s="3" t="s">
        <v>8161</v>
      </c>
      <c r="D663" s="6">
        <v>3500</v>
      </c>
      <c r="E663" s="8">
        <v>775</v>
      </c>
      <c r="F663" t="s">
        <v>8220</v>
      </c>
      <c r="G663" t="s">
        <v>8224</v>
      </c>
      <c r="H663" t="s">
        <v>8246</v>
      </c>
      <c r="I663">
        <v>1448492400</v>
      </c>
      <c r="J663">
        <v>1446506080</v>
      </c>
      <c r="K663" t="b">
        <v>0</v>
      </c>
      <c r="L663">
        <v>6</v>
      </c>
      <c r="M663" t="b">
        <v>0</v>
      </c>
      <c r="N663" t="s">
        <v>8269</v>
      </c>
      <c r="O663" s="17">
        <v>22</v>
      </c>
      <c r="P663">
        <v>129.16999999999999</v>
      </c>
      <c r="Q663" s="12" t="s">
        <v>8315</v>
      </c>
      <c r="R663" t="s">
        <v>8316</v>
      </c>
      <c r="S663" s="15">
        <v>42310.968518518523</v>
      </c>
      <c r="T663" s="15">
        <v>42333.958333333328</v>
      </c>
    </row>
    <row r="664" spans="1:20" ht="208" x14ac:dyDescent="0.2">
      <c r="A664">
        <v>4083</v>
      </c>
      <c r="B664" s="3" t="s">
        <v>4079</v>
      </c>
      <c r="C664" s="3" t="s">
        <v>8186</v>
      </c>
      <c r="D664" s="6">
        <v>3500</v>
      </c>
      <c r="E664" s="8">
        <v>759</v>
      </c>
      <c r="F664" t="s">
        <v>8220</v>
      </c>
      <c r="G664" t="s">
        <v>8223</v>
      </c>
      <c r="H664" t="s">
        <v>8245</v>
      </c>
      <c r="I664">
        <v>1452795416</v>
      </c>
      <c r="J664">
        <v>1450203416</v>
      </c>
      <c r="K664" t="b">
        <v>0</v>
      </c>
      <c r="L664">
        <v>6</v>
      </c>
      <c r="M664" t="b">
        <v>0</v>
      </c>
      <c r="N664" t="s">
        <v>8269</v>
      </c>
      <c r="O664" s="17">
        <v>22</v>
      </c>
      <c r="P664">
        <v>126.5</v>
      </c>
      <c r="Q664" s="12" t="s">
        <v>8315</v>
      </c>
      <c r="R664" t="s">
        <v>8316</v>
      </c>
      <c r="S664" s="15">
        <v>42353.761759259258</v>
      </c>
      <c r="T664" s="15">
        <v>42383.761759259258</v>
      </c>
    </row>
    <row r="665" spans="1:20" ht="176" x14ac:dyDescent="0.2">
      <c r="A665">
        <v>3151</v>
      </c>
      <c r="B665" s="3" t="s">
        <v>3151</v>
      </c>
      <c r="C665" s="3" t="s">
        <v>7261</v>
      </c>
      <c r="D665" s="6">
        <v>3500</v>
      </c>
      <c r="E665" s="8">
        <v>3514</v>
      </c>
      <c r="F665" t="s">
        <v>8218</v>
      </c>
      <c r="G665" t="s">
        <v>8223</v>
      </c>
      <c r="H665" t="s">
        <v>8245</v>
      </c>
      <c r="I665">
        <v>1410379774</v>
      </c>
      <c r="J665">
        <v>1407787774</v>
      </c>
      <c r="K665" t="b">
        <v>1</v>
      </c>
      <c r="L665">
        <v>34</v>
      </c>
      <c r="M665" t="b">
        <v>1</v>
      </c>
      <c r="N665" t="s">
        <v>8269</v>
      </c>
      <c r="O665" s="17">
        <v>100</v>
      </c>
      <c r="P665">
        <v>103.35</v>
      </c>
      <c r="Q665" s="12" t="s">
        <v>8315</v>
      </c>
      <c r="R665" t="s">
        <v>8316</v>
      </c>
      <c r="S665" s="15">
        <v>41862.83997685185</v>
      </c>
      <c r="T665" s="15">
        <v>41892.83997685185</v>
      </c>
    </row>
    <row r="666" spans="1:20" ht="240" x14ac:dyDescent="0.2">
      <c r="A666">
        <v>3150</v>
      </c>
      <c r="B666" s="3" t="s">
        <v>3150</v>
      </c>
      <c r="C666" s="3" t="s">
        <v>7260</v>
      </c>
      <c r="D666" s="6">
        <v>3500</v>
      </c>
      <c r="E666" s="8">
        <v>3535</v>
      </c>
      <c r="F666" t="s">
        <v>8218</v>
      </c>
      <c r="G666" t="s">
        <v>8223</v>
      </c>
      <c r="H666" t="s">
        <v>8245</v>
      </c>
      <c r="I666">
        <v>1295928000</v>
      </c>
      <c r="J666">
        <v>1288160403</v>
      </c>
      <c r="K666" t="b">
        <v>1</v>
      </c>
      <c r="L666">
        <v>104</v>
      </c>
      <c r="M666" t="b">
        <v>1</v>
      </c>
      <c r="N666" t="s">
        <v>8269</v>
      </c>
      <c r="O666" s="17">
        <v>101</v>
      </c>
      <c r="P666">
        <v>33.99</v>
      </c>
      <c r="Q666" s="12" t="s">
        <v>8315</v>
      </c>
      <c r="R666" t="s">
        <v>8316</v>
      </c>
      <c r="S666" s="15">
        <v>40478.263923611114</v>
      </c>
      <c r="T666" s="15">
        <v>40568.166666666664</v>
      </c>
    </row>
    <row r="667" spans="1:20" ht="224" x14ac:dyDescent="0.2">
      <c r="A667">
        <v>3382</v>
      </c>
      <c r="B667" s="3" t="s">
        <v>3381</v>
      </c>
      <c r="C667" s="3" t="s">
        <v>7492</v>
      </c>
      <c r="D667" s="6">
        <v>3500</v>
      </c>
      <c r="E667" s="8">
        <v>3526</v>
      </c>
      <c r="F667" t="s">
        <v>8218</v>
      </c>
      <c r="G667" t="s">
        <v>8224</v>
      </c>
      <c r="H667" t="s">
        <v>8246</v>
      </c>
      <c r="I667">
        <v>1470092340</v>
      </c>
      <c r="J667">
        <v>1467973256</v>
      </c>
      <c r="K667" t="b">
        <v>0</v>
      </c>
      <c r="L667">
        <v>46</v>
      </c>
      <c r="M667" t="b">
        <v>1</v>
      </c>
      <c r="N667" t="s">
        <v>8269</v>
      </c>
      <c r="O667" s="17">
        <v>101</v>
      </c>
      <c r="P667">
        <v>76.650000000000006</v>
      </c>
      <c r="Q667" s="12" t="s">
        <v>8315</v>
      </c>
      <c r="R667" t="s">
        <v>8316</v>
      </c>
      <c r="S667" s="15">
        <v>42559.431203703702</v>
      </c>
      <c r="T667" s="15">
        <v>42583.957638888889</v>
      </c>
    </row>
    <row r="668" spans="1:20" ht="208" x14ac:dyDescent="0.2">
      <c r="A668">
        <v>3671</v>
      </c>
      <c r="B668" s="3" t="s">
        <v>3668</v>
      </c>
      <c r="C668" s="3" t="s">
        <v>7781</v>
      </c>
      <c r="D668" s="6">
        <v>3500</v>
      </c>
      <c r="E668" s="8">
        <v>3530</v>
      </c>
      <c r="F668" t="s">
        <v>8218</v>
      </c>
      <c r="G668" t="s">
        <v>8223</v>
      </c>
      <c r="H668" t="s">
        <v>8245</v>
      </c>
      <c r="I668">
        <v>1405915140</v>
      </c>
      <c r="J668">
        <v>1404140667</v>
      </c>
      <c r="K668" t="b">
        <v>0</v>
      </c>
      <c r="L668">
        <v>40</v>
      </c>
      <c r="M668" t="b">
        <v>1</v>
      </c>
      <c r="N668" t="s">
        <v>8269</v>
      </c>
      <c r="O668" s="17">
        <v>101</v>
      </c>
      <c r="P668">
        <v>88.25</v>
      </c>
      <c r="Q668" s="12" t="s">
        <v>8315</v>
      </c>
      <c r="R668" t="s">
        <v>8316</v>
      </c>
      <c r="S668" s="15">
        <v>41820.62809027778</v>
      </c>
      <c r="T668" s="15">
        <v>41841.165972222225</v>
      </c>
    </row>
    <row r="669" spans="1:20" ht="208" x14ac:dyDescent="0.2">
      <c r="A669">
        <v>3715</v>
      </c>
      <c r="B669" s="3" t="s">
        <v>3712</v>
      </c>
      <c r="C669" s="3" t="s">
        <v>7825</v>
      </c>
      <c r="D669" s="6">
        <v>3500</v>
      </c>
      <c r="E669" s="8">
        <v>3590</v>
      </c>
      <c r="F669" t="s">
        <v>8218</v>
      </c>
      <c r="G669" t="s">
        <v>8224</v>
      </c>
      <c r="H669" t="s">
        <v>8246</v>
      </c>
      <c r="I669">
        <v>1427806320</v>
      </c>
      <c r="J669">
        <v>1422834819</v>
      </c>
      <c r="K669" t="b">
        <v>0</v>
      </c>
      <c r="L669">
        <v>27</v>
      </c>
      <c r="M669" t="b">
        <v>1</v>
      </c>
      <c r="N669" t="s">
        <v>8269</v>
      </c>
      <c r="O669" s="17">
        <v>103</v>
      </c>
      <c r="P669">
        <v>132.96</v>
      </c>
      <c r="Q669" s="12" t="s">
        <v>8315</v>
      </c>
      <c r="R669" t="s">
        <v>8316</v>
      </c>
      <c r="S669" s="15">
        <v>42036.995590277773</v>
      </c>
      <c r="T669" s="15">
        <v>42094.536111111112</v>
      </c>
    </row>
    <row r="670" spans="1:20" ht="224" x14ac:dyDescent="0.2">
      <c r="A670">
        <v>3350</v>
      </c>
      <c r="B670" s="3" t="s">
        <v>3349</v>
      </c>
      <c r="C670" s="3" t="s">
        <v>7460</v>
      </c>
      <c r="D670" s="6">
        <v>3500</v>
      </c>
      <c r="E670" s="8">
        <v>3655</v>
      </c>
      <c r="F670" t="s">
        <v>8218</v>
      </c>
      <c r="G670" t="s">
        <v>8242</v>
      </c>
      <c r="H670" t="s">
        <v>8248</v>
      </c>
      <c r="I670">
        <v>1448838000</v>
      </c>
      <c r="J670">
        <v>1445791811</v>
      </c>
      <c r="K670" t="b">
        <v>0</v>
      </c>
      <c r="L670">
        <v>51</v>
      </c>
      <c r="M670" t="b">
        <v>1</v>
      </c>
      <c r="N670" t="s">
        <v>8269</v>
      </c>
      <c r="O670" s="17">
        <v>104</v>
      </c>
      <c r="P670">
        <v>71.67</v>
      </c>
      <c r="Q670" s="12" t="s">
        <v>8315</v>
      </c>
      <c r="R670" t="s">
        <v>8316</v>
      </c>
      <c r="S670" s="15">
        <v>42302.701516203699</v>
      </c>
      <c r="T670" s="15">
        <v>42337.958333333328</v>
      </c>
    </row>
    <row r="671" spans="1:20" ht="208" x14ac:dyDescent="0.2">
      <c r="A671">
        <v>3333</v>
      </c>
      <c r="B671" s="3" t="s">
        <v>3333</v>
      </c>
      <c r="C671" s="3" t="s">
        <v>7443</v>
      </c>
      <c r="D671" s="6">
        <v>3500</v>
      </c>
      <c r="E671" s="8">
        <v>3660</v>
      </c>
      <c r="F671" t="s">
        <v>8218</v>
      </c>
      <c r="G671" t="s">
        <v>8223</v>
      </c>
      <c r="H671" t="s">
        <v>8245</v>
      </c>
      <c r="I671">
        <v>1434384880</v>
      </c>
      <c r="J671">
        <v>1432484080</v>
      </c>
      <c r="K671" t="b">
        <v>0</v>
      </c>
      <c r="L671">
        <v>111</v>
      </c>
      <c r="M671" t="b">
        <v>1</v>
      </c>
      <c r="N671" t="s">
        <v>8269</v>
      </c>
      <c r="O671" s="17">
        <v>105</v>
      </c>
      <c r="P671">
        <v>32.97</v>
      </c>
      <c r="Q671" s="12" t="s">
        <v>8315</v>
      </c>
      <c r="R671" t="s">
        <v>8316</v>
      </c>
      <c r="S671" s="15">
        <v>42148.676851851851</v>
      </c>
      <c r="T671" s="15">
        <v>42170.676851851851</v>
      </c>
    </row>
    <row r="672" spans="1:20" ht="224" x14ac:dyDescent="0.2">
      <c r="A672">
        <v>3821</v>
      </c>
      <c r="B672" s="3" t="s">
        <v>3818</v>
      </c>
      <c r="C672" s="3" t="s">
        <v>7930</v>
      </c>
      <c r="D672" s="6">
        <v>3500</v>
      </c>
      <c r="E672" s="8">
        <v>3659</v>
      </c>
      <c r="F672" t="s">
        <v>8218</v>
      </c>
      <c r="G672" t="s">
        <v>8223</v>
      </c>
      <c r="H672" t="s">
        <v>8245</v>
      </c>
      <c r="I672">
        <v>1451881207</v>
      </c>
      <c r="J672">
        <v>1449116407</v>
      </c>
      <c r="K672" t="b">
        <v>0</v>
      </c>
      <c r="L672">
        <v>46</v>
      </c>
      <c r="M672" t="b">
        <v>1</v>
      </c>
      <c r="N672" t="s">
        <v>8269</v>
      </c>
      <c r="O672" s="17">
        <v>105</v>
      </c>
      <c r="P672">
        <v>79.540000000000006</v>
      </c>
      <c r="Q672" s="12" t="s">
        <v>8315</v>
      </c>
      <c r="R672" t="s">
        <v>8316</v>
      </c>
      <c r="S672" s="15">
        <v>42341.180636574078</v>
      </c>
      <c r="T672" s="15">
        <v>42373.180636574078</v>
      </c>
    </row>
    <row r="673" spans="1:20" ht="128" x14ac:dyDescent="0.2">
      <c r="A673">
        <v>2968</v>
      </c>
      <c r="B673" s="3" t="s">
        <v>2968</v>
      </c>
      <c r="C673" s="3" t="s">
        <v>7078</v>
      </c>
      <c r="D673" s="6">
        <v>3500</v>
      </c>
      <c r="E673" s="8">
        <v>3710</v>
      </c>
      <c r="F673" t="s">
        <v>8218</v>
      </c>
      <c r="G673" t="s">
        <v>8223</v>
      </c>
      <c r="H673" t="s">
        <v>8245</v>
      </c>
      <c r="I673">
        <v>1471406340</v>
      </c>
      <c r="J673">
        <v>1470227660</v>
      </c>
      <c r="K673" t="b">
        <v>0</v>
      </c>
      <c r="L673">
        <v>47</v>
      </c>
      <c r="M673" t="b">
        <v>1</v>
      </c>
      <c r="N673" t="s">
        <v>8269</v>
      </c>
      <c r="O673" s="17">
        <v>106</v>
      </c>
      <c r="P673">
        <v>78.94</v>
      </c>
      <c r="Q673" s="12" t="s">
        <v>8315</v>
      </c>
      <c r="R673" t="s">
        <v>8316</v>
      </c>
      <c r="S673" s="15">
        <v>42585.523842592593</v>
      </c>
      <c r="T673" s="15">
        <v>42599.165972222225</v>
      </c>
    </row>
    <row r="674" spans="1:20" ht="176" x14ac:dyDescent="0.2">
      <c r="A674">
        <v>3374</v>
      </c>
      <c r="B674" s="3" t="s">
        <v>3373</v>
      </c>
      <c r="C674" s="3" t="s">
        <v>7484</v>
      </c>
      <c r="D674" s="6">
        <v>3500</v>
      </c>
      <c r="E674" s="8">
        <v>3730</v>
      </c>
      <c r="F674" t="s">
        <v>8218</v>
      </c>
      <c r="G674" t="s">
        <v>8228</v>
      </c>
      <c r="H674" t="s">
        <v>8250</v>
      </c>
      <c r="I674">
        <v>1446053616</v>
      </c>
      <c r="J674">
        <v>1443461616</v>
      </c>
      <c r="K674" t="b">
        <v>0</v>
      </c>
      <c r="L674">
        <v>52</v>
      </c>
      <c r="M674" t="b">
        <v>1</v>
      </c>
      <c r="N674" t="s">
        <v>8269</v>
      </c>
      <c r="O674" s="17">
        <v>107</v>
      </c>
      <c r="P674">
        <v>71.73</v>
      </c>
      <c r="Q674" s="12" t="s">
        <v>8315</v>
      </c>
      <c r="R674" t="s">
        <v>8316</v>
      </c>
      <c r="S674" s="15">
        <v>42275.731666666667</v>
      </c>
      <c r="T674" s="15">
        <v>42305.731666666667</v>
      </c>
    </row>
    <row r="675" spans="1:20" ht="176" x14ac:dyDescent="0.2">
      <c r="A675">
        <v>3694</v>
      </c>
      <c r="B675" s="3" t="s">
        <v>3691</v>
      </c>
      <c r="C675" s="3" t="s">
        <v>7804</v>
      </c>
      <c r="D675" s="6">
        <v>3500</v>
      </c>
      <c r="E675" s="8">
        <v>3760</v>
      </c>
      <c r="F675" t="s">
        <v>8218</v>
      </c>
      <c r="G675" t="s">
        <v>8223</v>
      </c>
      <c r="H675" t="s">
        <v>8245</v>
      </c>
      <c r="I675">
        <v>1465178400</v>
      </c>
      <c r="J675">
        <v>1461985967</v>
      </c>
      <c r="K675" t="b">
        <v>0</v>
      </c>
      <c r="L675">
        <v>60</v>
      </c>
      <c r="M675" t="b">
        <v>1</v>
      </c>
      <c r="N675" t="s">
        <v>8269</v>
      </c>
      <c r="O675" s="17">
        <v>107</v>
      </c>
      <c r="P675">
        <v>62.67</v>
      </c>
      <c r="Q675" s="12" t="s">
        <v>8315</v>
      </c>
      <c r="R675" t="s">
        <v>8316</v>
      </c>
      <c r="S675" s="15">
        <v>42490.133877314816</v>
      </c>
      <c r="T675" s="15">
        <v>42527.083333333328</v>
      </c>
    </row>
    <row r="676" spans="1:20" ht="208" x14ac:dyDescent="0.2">
      <c r="A676">
        <v>524</v>
      </c>
      <c r="B676" s="3" t="s">
        <v>525</v>
      </c>
      <c r="C676" s="3" t="s">
        <v>4634</v>
      </c>
      <c r="D676" s="6">
        <v>3500</v>
      </c>
      <c r="E676" s="8">
        <v>3803.55</v>
      </c>
      <c r="F676" t="s">
        <v>8218</v>
      </c>
      <c r="G676" t="s">
        <v>8224</v>
      </c>
      <c r="H676" t="s">
        <v>8246</v>
      </c>
      <c r="I676">
        <v>1464801169</v>
      </c>
      <c r="J676">
        <v>1462209169</v>
      </c>
      <c r="K676" t="b">
        <v>0</v>
      </c>
      <c r="L676">
        <v>130</v>
      </c>
      <c r="M676" t="b">
        <v>1</v>
      </c>
      <c r="N676" t="s">
        <v>8269</v>
      </c>
      <c r="O676" s="17">
        <v>109</v>
      </c>
      <c r="P676">
        <v>29.26</v>
      </c>
      <c r="Q676" s="12" t="s">
        <v>8315</v>
      </c>
      <c r="R676" t="s">
        <v>8316</v>
      </c>
      <c r="S676" s="15">
        <v>42492.717233796298</v>
      </c>
      <c r="T676" s="15">
        <v>42522.717233796298</v>
      </c>
    </row>
    <row r="677" spans="1:20" ht="80" x14ac:dyDescent="0.2">
      <c r="A677">
        <v>1290</v>
      </c>
      <c r="B677" s="3" t="s">
        <v>1291</v>
      </c>
      <c r="C677" s="3" t="s">
        <v>5400</v>
      </c>
      <c r="D677" s="6">
        <v>3500</v>
      </c>
      <c r="E677" s="8">
        <v>3800</v>
      </c>
      <c r="F677" t="s">
        <v>8218</v>
      </c>
      <c r="G677" t="s">
        <v>8223</v>
      </c>
      <c r="H677" t="s">
        <v>8245</v>
      </c>
      <c r="I677">
        <v>1429772340</v>
      </c>
      <c r="J677">
        <v>1427121931</v>
      </c>
      <c r="K677" t="b">
        <v>0</v>
      </c>
      <c r="L677">
        <v>86</v>
      </c>
      <c r="M677" t="b">
        <v>1</v>
      </c>
      <c r="N677" t="s">
        <v>8269</v>
      </c>
      <c r="O677" s="17">
        <v>109</v>
      </c>
      <c r="P677">
        <v>44.19</v>
      </c>
      <c r="Q677" s="12" t="s">
        <v>8315</v>
      </c>
      <c r="R677" t="s">
        <v>8316</v>
      </c>
      <c r="S677" s="15">
        <v>42086.614942129629</v>
      </c>
      <c r="T677" s="15">
        <v>42117.290972222225</v>
      </c>
    </row>
    <row r="678" spans="1:20" ht="208" x14ac:dyDescent="0.2">
      <c r="A678">
        <v>2839</v>
      </c>
      <c r="B678" s="3" t="s">
        <v>2839</v>
      </c>
      <c r="C678" s="3" t="s">
        <v>6949</v>
      </c>
      <c r="D678" s="6">
        <v>3500</v>
      </c>
      <c r="E678" s="8">
        <v>3900</v>
      </c>
      <c r="F678" t="s">
        <v>8218</v>
      </c>
      <c r="G678" t="s">
        <v>8223</v>
      </c>
      <c r="H678" t="s">
        <v>8245</v>
      </c>
      <c r="I678">
        <v>1408942740</v>
      </c>
      <c r="J678">
        <v>1406958354</v>
      </c>
      <c r="K678" t="b">
        <v>0</v>
      </c>
      <c r="L678">
        <v>31</v>
      </c>
      <c r="M678" t="b">
        <v>1</v>
      </c>
      <c r="N678" t="s">
        <v>8269</v>
      </c>
      <c r="O678" s="17">
        <v>111</v>
      </c>
      <c r="P678">
        <v>125.81</v>
      </c>
      <c r="Q678" s="12" t="s">
        <v>8315</v>
      </c>
      <c r="R678" t="s">
        <v>8316</v>
      </c>
      <c r="S678" s="15">
        <v>41853.240208333329</v>
      </c>
      <c r="T678" s="15">
        <v>41876.207638888889</v>
      </c>
    </row>
    <row r="679" spans="1:20" ht="144" x14ac:dyDescent="0.2">
      <c r="A679">
        <v>3683</v>
      </c>
      <c r="B679" s="3" t="s">
        <v>3680</v>
      </c>
      <c r="C679" s="3" t="s">
        <v>7793</v>
      </c>
      <c r="D679" s="6">
        <v>3500</v>
      </c>
      <c r="E679" s="8">
        <v>3880</v>
      </c>
      <c r="F679" t="s">
        <v>8218</v>
      </c>
      <c r="G679" t="s">
        <v>8223</v>
      </c>
      <c r="H679" t="s">
        <v>8245</v>
      </c>
      <c r="I679">
        <v>1476931696</v>
      </c>
      <c r="J679">
        <v>1474339696</v>
      </c>
      <c r="K679" t="b">
        <v>0</v>
      </c>
      <c r="L679">
        <v>66</v>
      </c>
      <c r="M679" t="b">
        <v>1</v>
      </c>
      <c r="N679" t="s">
        <v>8269</v>
      </c>
      <c r="O679" s="17">
        <v>111</v>
      </c>
      <c r="P679">
        <v>58.79</v>
      </c>
      <c r="Q679" s="12" t="s">
        <v>8315</v>
      </c>
      <c r="R679" t="s">
        <v>8316</v>
      </c>
      <c r="S679" s="15">
        <v>42633.116851851853</v>
      </c>
      <c r="T679" s="15">
        <v>42663.116851851853</v>
      </c>
    </row>
    <row r="680" spans="1:20" ht="192" x14ac:dyDescent="0.2">
      <c r="A680">
        <v>3308</v>
      </c>
      <c r="B680" s="3" t="s">
        <v>3308</v>
      </c>
      <c r="C680" s="3" t="s">
        <v>7418</v>
      </c>
      <c r="D680" s="6">
        <v>3500</v>
      </c>
      <c r="E680" s="8">
        <v>4280</v>
      </c>
      <c r="F680" t="s">
        <v>8218</v>
      </c>
      <c r="G680" t="s">
        <v>8223</v>
      </c>
      <c r="H680" t="s">
        <v>8245</v>
      </c>
      <c r="I680">
        <v>1460581365</v>
      </c>
      <c r="J680">
        <v>1458766965</v>
      </c>
      <c r="K680" t="b">
        <v>0</v>
      </c>
      <c r="L680">
        <v>57</v>
      </c>
      <c r="M680" t="b">
        <v>1</v>
      </c>
      <c r="N680" t="s">
        <v>8269</v>
      </c>
      <c r="O680" s="17">
        <v>122</v>
      </c>
      <c r="P680">
        <v>75.09</v>
      </c>
      <c r="Q680" s="12" t="s">
        <v>8315</v>
      </c>
      <c r="R680" t="s">
        <v>8316</v>
      </c>
      <c r="S680" s="15">
        <v>42452.876909722225</v>
      </c>
      <c r="T680" s="15">
        <v>42473.876909722225</v>
      </c>
    </row>
    <row r="681" spans="1:20" ht="160" x14ac:dyDescent="0.2">
      <c r="A681">
        <v>1299</v>
      </c>
      <c r="B681" s="3" t="s">
        <v>1300</v>
      </c>
      <c r="C681" s="3" t="s">
        <v>5409</v>
      </c>
      <c r="D681" s="6">
        <v>3500</v>
      </c>
      <c r="E681" s="8">
        <v>4340</v>
      </c>
      <c r="F681" t="s">
        <v>8218</v>
      </c>
      <c r="G681" t="s">
        <v>8223</v>
      </c>
      <c r="H681" t="s">
        <v>8245</v>
      </c>
      <c r="I681">
        <v>1436902359</v>
      </c>
      <c r="J681">
        <v>1434310359</v>
      </c>
      <c r="K681" t="b">
        <v>0</v>
      </c>
      <c r="L681">
        <v>32</v>
      </c>
      <c r="M681" t="b">
        <v>1</v>
      </c>
      <c r="N681" t="s">
        <v>8269</v>
      </c>
      <c r="O681" s="17">
        <v>124</v>
      </c>
      <c r="P681">
        <v>135.63</v>
      </c>
      <c r="Q681" s="12" t="s">
        <v>8315</v>
      </c>
      <c r="R681" t="s">
        <v>8316</v>
      </c>
      <c r="S681" s="15">
        <v>42169.814340277779</v>
      </c>
      <c r="T681" s="15">
        <v>42199.814340277779</v>
      </c>
    </row>
    <row r="682" spans="1:20" ht="176" x14ac:dyDescent="0.2">
      <c r="A682">
        <v>3466</v>
      </c>
      <c r="B682" s="3" t="s">
        <v>3465</v>
      </c>
      <c r="C682" s="3" t="s">
        <v>7576</v>
      </c>
      <c r="D682" s="6">
        <v>3500</v>
      </c>
      <c r="E682" s="8">
        <v>4450</v>
      </c>
      <c r="F682" t="s">
        <v>8218</v>
      </c>
      <c r="G682" t="s">
        <v>8223</v>
      </c>
      <c r="H682" t="s">
        <v>8245</v>
      </c>
      <c r="I682">
        <v>1461108450</v>
      </c>
      <c r="J682">
        <v>1455928050</v>
      </c>
      <c r="K682" t="b">
        <v>0</v>
      </c>
      <c r="L682">
        <v>61</v>
      </c>
      <c r="M682" t="b">
        <v>1</v>
      </c>
      <c r="N682" t="s">
        <v>8269</v>
      </c>
      <c r="O682" s="17">
        <v>127</v>
      </c>
      <c r="P682">
        <v>72.95</v>
      </c>
      <c r="Q682" s="12" t="s">
        <v>8315</v>
      </c>
      <c r="R682" t="s">
        <v>8316</v>
      </c>
      <c r="S682" s="15">
        <v>42420.019097222219</v>
      </c>
      <c r="T682" s="15">
        <v>42479.977430555555</v>
      </c>
    </row>
    <row r="683" spans="1:20" ht="96" x14ac:dyDescent="0.2">
      <c r="A683">
        <v>1303</v>
      </c>
      <c r="B683" s="3" t="s">
        <v>1304</v>
      </c>
      <c r="C683" s="3" t="s">
        <v>5413</v>
      </c>
      <c r="D683" s="6">
        <v>3500</v>
      </c>
      <c r="E683" s="8">
        <v>4559.13</v>
      </c>
      <c r="F683" t="s">
        <v>8218</v>
      </c>
      <c r="G683" t="s">
        <v>8224</v>
      </c>
      <c r="H683" t="s">
        <v>8246</v>
      </c>
      <c r="I683">
        <v>1469962800</v>
      </c>
      <c r="J683">
        <v>1468578920</v>
      </c>
      <c r="K683" t="b">
        <v>0</v>
      </c>
      <c r="L683">
        <v>108</v>
      </c>
      <c r="M683" t="b">
        <v>1</v>
      </c>
      <c r="N683" t="s">
        <v>8269</v>
      </c>
      <c r="O683" s="17">
        <v>130</v>
      </c>
      <c r="P683">
        <v>42.21</v>
      </c>
      <c r="Q683" s="12" t="s">
        <v>8315</v>
      </c>
      <c r="R683" t="s">
        <v>8316</v>
      </c>
      <c r="S683" s="15">
        <v>42566.441203703704</v>
      </c>
      <c r="T683" s="15">
        <v>42582.458333333328</v>
      </c>
    </row>
    <row r="684" spans="1:20" ht="208" x14ac:dyDescent="0.2">
      <c r="A684">
        <v>4058</v>
      </c>
      <c r="B684" s="3" t="s">
        <v>4054</v>
      </c>
      <c r="C684" s="3" t="s">
        <v>8162</v>
      </c>
      <c r="D684" s="6">
        <v>3750</v>
      </c>
      <c r="E684" s="8">
        <v>95</v>
      </c>
      <c r="F684" t="s">
        <v>8220</v>
      </c>
      <c r="G684" t="s">
        <v>8223</v>
      </c>
      <c r="H684" t="s">
        <v>8245</v>
      </c>
      <c r="I684">
        <v>1459483140</v>
      </c>
      <c r="J684">
        <v>1458178044</v>
      </c>
      <c r="K684" t="b">
        <v>0</v>
      </c>
      <c r="L684">
        <v>4</v>
      </c>
      <c r="M684" t="b">
        <v>0</v>
      </c>
      <c r="N684" t="s">
        <v>8269</v>
      </c>
      <c r="O684" s="17">
        <v>3</v>
      </c>
      <c r="P684">
        <v>23.75</v>
      </c>
      <c r="Q684" s="12" t="s">
        <v>8315</v>
      </c>
      <c r="R684" t="s">
        <v>8316</v>
      </c>
      <c r="S684" s="15">
        <v>42446.060694444444</v>
      </c>
      <c r="T684" s="15">
        <v>42461.165972222225</v>
      </c>
    </row>
    <row r="685" spans="1:20" ht="176" x14ac:dyDescent="0.2">
      <c r="A685">
        <v>3426</v>
      </c>
      <c r="B685" s="3" t="s">
        <v>3425</v>
      </c>
      <c r="C685" s="3" t="s">
        <v>7536</v>
      </c>
      <c r="D685" s="6">
        <v>3750</v>
      </c>
      <c r="E685" s="8">
        <v>4055</v>
      </c>
      <c r="F685" t="s">
        <v>8218</v>
      </c>
      <c r="G685" t="s">
        <v>8223</v>
      </c>
      <c r="H685" t="s">
        <v>8245</v>
      </c>
      <c r="I685">
        <v>1411264800</v>
      </c>
      <c r="J685">
        <v>1409620903</v>
      </c>
      <c r="K685" t="b">
        <v>0</v>
      </c>
      <c r="L685">
        <v>87</v>
      </c>
      <c r="M685" t="b">
        <v>1</v>
      </c>
      <c r="N685" t="s">
        <v>8269</v>
      </c>
      <c r="O685" s="17">
        <v>108</v>
      </c>
      <c r="P685">
        <v>46.61</v>
      </c>
      <c r="Q685" s="12" t="s">
        <v>8315</v>
      </c>
      <c r="R685" t="s">
        <v>8316</v>
      </c>
      <c r="S685" s="15">
        <v>41884.056747685187</v>
      </c>
      <c r="T685" s="15">
        <v>41903.083333333336</v>
      </c>
    </row>
    <row r="686" spans="1:20" ht="192" x14ac:dyDescent="0.2">
      <c r="A686">
        <v>3492</v>
      </c>
      <c r="B686" s="3" t="s">
        <v>3491</v>
      </c>
      <c r="C686" s="3" t="s">
        <v>7602</v>
      </c>
      <c r="D686" s="6">
        <v>3800</v>
      </c>
      <c r="E686" s="8">
        <v>4000.22</v>
      </c>
      <c r="F686" t="s">
        <v>8218</v>
      </c>
      <c r="G686" t="s">
        <v>8223</v>
      </c>
      <c r="H686" t="s">
        <v>8245</v>
      </c>
      <c r="I686">
        <v>1445818397</v>
      </c>
      <c r="J686">
        <v>1442794397</v>
      </c>
      <c r="K686" t="b">
        <v>0</v>
      </c>
      <c r="L686">
        <v>35</v>
      </c>
      <c r="M686" t="b">
        <v>1</v>
      </c>
      <c r="N686" t="s">
        <v>8269</v>
      </c>
      <c r="O686" s="17">
        <v>105</v>
      </c>
      <c r="P686">
        <v>114.29</v>
      </c>
      <c r="Q686" s="12" t="s">
        <v>8315</v>
      </c>
      <c r="R686" t="s">
        <v>8316</v>
      </c>
      <c r="S686" s="15">
        <v>42268.009224537032</v>
      </c>
      <c r="T686" s="15">
        <v>42303.009224537032</v>
      </c>
    </row>
    <row r="687" spans="1:20" ht="144" x14ac:dyDescent="0.2">
      <c r="A687">
        <v>3334</v>
      </c>
      <c r="B687" s="3" t="s">
        <v>3334</v>
      </c>
      <c r="C687" s="3" t="s">
        <v>7444</v>
      </c>
      <c r="D687" s="6">
        <v>3871</v>
      </c>
      <c r="E687" s="8">
        <v>5366</v>
      </c>
      <c r="F687" t="s">
        <v>8218</v>
      </c>
      <c r="G687" t="s">
        <v>8223</v>
      </c>
      <c r="H687" t="s">
        <v>8245</v>
      </c>
      <c r="I687">
        <v>1438259422</v>
      </c>
      <c r="J687">
        <v>1435667422</v>
      </c>
      <c r="K687" t="b">
        <v>0</v>
      </c>
      <c r="L687">
        <v>46</v>
      </c>
      <c r="M687" t="b">
        <v>1</v>
      </c>
      <c r="N687" t="s">
        <v>8269</v>
      </c>
      <c r="O687" s="17">
        <v>139</v>
      </c>
      <c r="P687">
        <v>116.65</v>
      </c>
      <c r="Q687" s="12" t="s">
        <v>8315</v>
      </c>
      <c r="R687" t="s">
        <v>8316</v>
      </c>
      <c r="S687" s="15">
        <v>42185.521087962959</v>
      </c>
      <c r="T687" s="15">
        <v>42215.521087962959</v>
      </c>
    </row>
    <row r="688" spans="1:20" ht="144" x14ac:dyDescent="0.2">
      <c r="A688">
        <v>4026</v>
      </c>
      <c r="B688" s="3" t="s">
        <v>4022</v>
      </c>
      <c r="C688" s="3" t="s">
        <v>8131</v>
      </c>
      <c r="D688" s="6">
        <v>4000</v>
      </c>
      <c r="E688" s="8">
        <v>0</v>
      </c>
      <c r="F688" t="s">
        <v>8220</v>
      </c>
      <c r="G688" t="s">
        <v>8223</v>
      </c>
      <c r="H688" t="s">
        <v>8245</v>
      </c>
      <c r="I688">
        <v>1449247439</v>
      </c>
      <c r="J688">
        <v>1444059839</v>
      </c>
      <c r="K688" t="b">
        <v>0</v>
      </c>
      <c r="L688">
        <v>0</v>
      </c>
      <c r="M688" t="b">
        <v>0</v>
      </c>
      <c r="N688" t="s">
        <v>8269</v>
      </c>
      <c r="O688" s="17">
        <v>0</v>
      </c>
      <c r="P688">
        <v>0</v>
      </c>
      <c r="Q688" s="12" t="s">
        <v>8315</v>
      </c>
      <c r="R688" t="s">
        <v>8316</v>
      </c>
      <c r="S688" s="15">
        <v>42282.655543981484</v>
      </c>
      <c r="T688" s="15">
        <v>42342.697210648148</v>
      </c>
    </row>
    <row r="689" spans="1:20" ht="240" x14ac:dyDescent="0.2">
      <c r="A689">
        <v>3950</v>
      </c>
      <c r="B689" s="3" t="s">
        <v>3947</v>
      </c>
      <c r="C689" s="3" t="s">
        <v>8058</v>
      </c>
      <c r="D689" s="6">
        <v>4000</v>
      </c>
      <c r="E689" s="8">
        <v>25</v>
      </c>
      <c r="F689" t="s">
        <v>8220</v>
      </c>
      <c r="G689" t="s">
        <v>8223</v>
      </c>
      <c r="H689" t="s">
        <v>8245</v>
      </c>
      <c r="I689">
        <v>1460140500</v>
      </c>
      <c r="J689">
        <v>1457628680</v>
      </c>
      <c r="K689" t="b">
        <v>0</v>
      </c>
      <c r="L689">
        <v>1</v>
      </c>
      <c r="M689" t="b">
        <v>0</v>
      </c>
      <c r="N689" t="s">
        <v>8269</v>
      </c>
      <c r="O689" s="17">
        <v>1</v>
      </c>
      <c r="P689">
        <v>25</v>
      </c>
      <c r="Q689" s="12" t="s">
        <v>8315</v>
      </c>
      <c r="R689" t="s">
        <v>8316</v>
      </c>
      <c r="S689" s="15">
        <v>42439.702314814815</v>
      </c>
      <c r="T689" s="15">
        <v>42468.774305555555</v>
      </c>
    </row>
    <row r="690" spans="1:20" ht="144" x14ac:dyDescent="0.2">
      <c r="A690">
        <v>4065</v>
      </c>
      <c r="B690" s="3" t="s">
        <v>4061</v>
      </c>
      <c r="C690" s="3" t="s">
        <v>8169</v>
      </c>
      <c r="D690" s="6">
        <v>4000</v>
      </c>
      <c r="E690" s="8">
        <v>27</v>
      </c>
      <c r="F690" t="s">
        <v>8220</v>
      </c>
      <c r="G690" t="s">
        <v>8223</v>
      </c>
      <c r="H690" t="s">
        <v>8245</v>
      </c>
      <c r="I690">
        <v>1407883811</v>
      </c>
      <c r="J690">
        <v>1405291811</v>
      </c>
      <c r="K690" t="b">
        <v>0</v>
      </c>
      <c r="L690">
        <v>4</v>
      </c>
      <c r="M690" t="b">
        <v>0</v>
      </c>
      <c r="N690" t="s">
        <v>8269</v>
      </c>
      <c r="O690" s="17">
        <v>1</v>
      </c>
      <c r="P690">
        <v>6.75</v>
      </c>
      <c r="Q690" s="12" t="s">
        <v>8315</v>
      </c>
      <c r="R690" t="s">
        <v>8316</v>
      </c>
      <c r="S690" s="15">
        <v>41833.951516203706</v>
      </c>
      <c r="T690" s="15">
        <v>41863.951516203706</v>
      </c>
    </row>
    <row r="691" spans="1:20" ht="208" x14ac:dyDescent="0.2">
      <c r="A691">
        <v>2860</v>
      </c>
      <c r="B691" s="3" t="s">
        <v>2860</v>
      </c>
      <c r="C691" s="3" t="s">
        <v>6970</v>
      </c>
      <c r="D691" s="6">
        <v>4000</v>
      </c>
      <c r="E691" s="8">
        <v>266</v>
      </c>
      <c r="F691" t="s">
        <v>8220</v>
      </c>
      <c r="G691" t="s">
        <v>8223</v>
      </c>
      <c r="H691" t="s">
        <v>8245</v>
      </c>
      <c r="I691">
        <v>1466363576</v>
      </c>
      <c r="J691">
        <v>1461179576</v>
      </c>
      <c r="K691" t="b">
        <v>0</v>
      </c>
      <c r="L691">
        <v>9</v>
      </c>
      <c r="M691" t="b">
        <v>0</v>
      </c>
      <c r="N691" t="s">
        <v>8269</v>
      </c>
      <c r="O691" s="17">
        <v>7</v>
      </c>
      <c r="P691">
        <v>29.56</v>
      </c>
      <c r="Q691" s="12" t="s">
        <v>8315</v>
      </c>
      <c r="R691" t="s">
        <v>8316</v>
      </c>
      <c r="S691" s="15">
        <v>42480.800648148142</v>
      </c>
      <c r="T691" s="15">
        <v>42540.800648148142</v>
      </c>
    </row>
    <row r="692" spans="1:20" ht="224" x14ac:dyDescent="0.2">
      <c r="A692">
        <v>3739</v>
      </c>
      <c r="B692" s="3" t="s">
        <v>3736</v>
      </c>
      <c r="C692" s="3" t="s">
        <v>7849</v>
      </c>
      <c r="D692" s="6">
        <v>4000</v>
      </c>
      <c r="E692" s="8">
        <v>805</v>
      </c>
      <c r="F692" t="s">
        <v>8220</v>
      </c>
      <c r="G692" t="s">
        <v>8224</v>
      </c>
      <c r="H692" t="s">
        <v>8246</v>
      </c>
      <c r="I692">
        <v>1468752468</v>
      </c>
      <c r="J692">
        <v>1467024468</v>
      </c>
      <c r="K692" t="b">
        <v>0</v>
      </c>
      <c r="L692">
        <v>8</v>
      </c>
      <c r="M692" t="b">
        <v>0</v>
      </c>
      <c r="N692" t="s">
        <v>8269</v>
      </c>
      <c r="O692" s="17">
        <v>20</v>
      </c>
      <c r="P692">
        <v>100.63</v>
      </c>
      <c r="Q692" s="12" t="s">
        <v>8315</v>
      </c>
      <c r="R692" t="s">
        <v>8316</v>
      </c>
      <c r="S692" s="15">
        <v>42548.449861111112</v>
      </c>
      <c r="T692" s="15">
        <v>42568.449861111112</v>
      </c>
    </row>
    <row r="693" spans="1:20" ht="240" x14ac:dyDescent="0.2">
      <c r="A693">
        <v>531</v>
      </c>
      <c r="B693" s="3" t="s">
        <v>532</v>
      </c>
      <c r="C693" s="3" t="s">
        <v>4641</v>
      </c>
      <c r="D693" s="6">
        <v>4000</v>
      </c>
      <c r="E693" s="8">
        <v>4000</v>
      </c>
      <c r="F693" t="s">
        <v>8218</v>
      </c>
      <c r="G693" t="s">
        <v>8223</v>
      </c>
      <c r="H693" t="s">
        <v>8245</v>
      </c>
      <c r="I693">
        <v>1481957940</v>
      </c>
      <c r="J693">
        <v>1478050429</v>
      </c>
      <c r="K693" t="b">
        <v>0</v>
      </c>
      <c r="L693">
        <v>31</v>
      </c>
      <c r="M693" t="b">
        <v>1</v>
      </c>
      <c r="N693" t="s">
        <v>8269</v>
      </c>
      <c r="O693" s="17">
        <v>100</v>
      </c>
      <c r="P693">
        <v>129.03</v>
      </c>
      <c r="Q693" s="12" t="s">
        <v>8315</v>
      </c>
      <c r="R693" t="s">
        <v>8316</v>
      </c>
      <c r="S693" s="15">
        <v>42676.065150462964</v>
      </c>
      <c r="T693" s="15">
        <v>42721.290972222225</v>
      </c>
    </row>
    <row r="694" spans="1:20" ht="208" x14ac:dyDescent="0.2">
      <c r="A694">
        <v>1288</v>
      </c>
      <c r="B694" s="3" t="s">
        <v>1289</v>
      </c>
      <c r="C694" s="3" t="s">
        <v>5398</v>
      </c>
      <c r="D694" s="6">
        <v>4000</v>
      </c>
      <c r="E694" s="8">
        <v>4018</v>
      </c>
      <c r="F694" t="s">
        <v>8218</v>
      </c>
      <c r="G694" t="s">
        <v>8223</v>
      </c>
      <c r="H694" t="s">
        <v>8245</v>
      </c>
      <c r="I694">
        <v>1470801600</v>
      </c>
      <c r="J694">
        <v>1468122163</v>
      </c>
      <c r="K694" t="b">
        <v>0</v>
      </c>
      <c r="L694">
        <v>61</v>
      </c>
      <c r="M694" t="b">
        <v>1</v>
      </c>
      <c r="N694" t="s">
        <v>8269</v>
      </c>
      <c r="O694" s="17">
        <v>100</v>
      </c>
      <c r="P694">
        <v>65.87</v>
      </c>
      <c r="Q694" s="12" t="s">
        <v>8315</v>
      </c>
      <c r="R694" t="s">
        <v>8316</v>
      </c>
      <c r="S694" s="15">
        <v>42561.154664351852</v>
      </c>
      <c r="T694" s="15">
        <v>42592.166666666672</v>
      </c>
    </row>
    <row r="695" spans="1:20" ht="208" x14ac:dyDescent="0.2">
      <c r="A695">
        <v>3234</v>
      </c>
      <c r="B695" s="3" t="s">
        <v>3234</v>
      </c>
      <c r="C695" s="3" t="s">
        <v>7344</v>
      </c>
      <c r="D695" s="6">
        <v>4000</v>
      </c>
      <c r="E695" s="8">
        <v>4015.71</v>
      </c>
      <c r="F695" t="s">
        <v>8218</v>
      </c>
      <c r="G695" t="s">
        <v>8224</v>
      </c>
      <c r="H695" t="s">
        <v>8246</v>
      </c>
      <c r="I695">
        <v>1485991860</v>
      </c>
      <c r="J695">
        <v>1483124208</v>
      </c>
      <c r="K695" t="b">
        <v>0</v>
      </c>
      <c r="L695">
        <v>115</v>
      </c>
      <c r="M695" t="b">
        <v>1</v>
      </c>
      <c r="N695" t="s">
        <v>8269</v>
      </c>
      <c r="O695" s="17">
        <v>100</v>
      </c>
      <c r="P695">
        <v>34.92</v>
      </c>
      <c r="Q695" s="12" t="s">
        <v>8315</v>
      </c>
      <c r="R695" t="s">
        <v>8316</v>
      </c>
      <c r="S695" s="15">
        <v>42734.789444444439</v>
      </c>
      <c r="T695" s="15">
        <v>42767.979861111111</v>
      </c>
    </row>
    <row r="696" spans="1:20" ht="176" x14ac:dyDescent="0.2">
      <c r="A696">
        <v>3517</v>
      </c>
      <c r="B696" s="3" t="s">
        <v>3516</v>
      </c>
      <c r="C696" s="3" t="s">
        <v>7627</v>
      </c>
      <c r="D696" s="6">
        <v>4000</v>
      </c>
      <c r="E696" s="8">
        <v>4000</v>
      </c>
      <c r="F696" t="s">
        <v>8218</v>
      </c>
      <c r="G696" t="s">
        <v>8224</v>
      </c>
      <c r="H696" t="s">
        <v>8246</v>
      </c>
      <c r="I696">
        <v>1404471600</v>
      </c>
      <c r="J696">
        <v>1401910634</v>
      </c>
      <c r="K696" t="b">
        <v>0</v>
      </c>
      <c r="L696">
        <v>13</v>
      </c>
      <c r="M696" t="b">
        <v>1</v>
      </c>
      <c r="N696" t="s">
        <v>8269</v>
      </c>
      <c r="O696" s="17">
        <v>100</v>
      </c>
      <c r="P696">
        <v>307.69</v>
      </c>
      <c r="Q696" s="12" t="s">
        <v>8315</v>
      </c>
      <c r="R696" t="s">
        <v>8316</v>
      </c>
      <c r="S696" s="15">
        <v>41794.817523148151</v>
      </c>
      <c r="T696" s="15">
        <v>41824.458333333336</v>
      </c>
    </row>
    <row r="697" spans="1:20" ht="208" x14ac:dyDescent="0.2">
      <c r="A697">
        <v>3602</v>
      </c>
      <c r="B697" s="3" t="s">
        <v>3601</v>
      </c>
      <c r="C697" s="3" t="s">
        <v>7712</v>
      </c>
      <c r="D697" s="6">
        <v>4000</v>
      </c>
      <c r="E697" s="8">
        <v>4002</v>
      </c>
      <c r="F697" t="s">
        <v>8218</v>
      </c>
      <c r="G697" t="s">
        <v>8223</v>
      </c>
      <c r="H697" t="s">
        <v>8245</v>
      </c>
      <c r="I697">
        <v>1463520479</v>
      </c>
      <c r="J697">
        <v>1458336479</v>
      </c>
      <c r="K697" t="b">
        <v>0</v>
      </c>
      <c r="L697">
        <v>49</v>
      </c>
      <c r="M697" t="b">
        <v>1</v>
      </c>
      <c r="N697" t="s">
        <v>8269</v>
      </c>
      <c r="O697" s="17">
        <v>100</v>
      </c>
      <c r="P697">
        <v>81.67</v>
      </c>
      <c r="Q697" s="12" t="s">
        <v>8315</v>
      </c>
      <c r="R697" t="s">
        <v>8316</v>
      </c>
      <c r="S697" s="15">
        <v>42447.894432870366</v>
      </c>
      <c r="T697" s="15">
        <v>42507.894432870366</v>
      </c>
    </row>
    <row r="698" spans="1:20" ht="208" x14ac:dyDescent="0.2">
      <c r="A698">
        <v>3695</v>
      </c>
      <c r="B698" s="3" t="s">
        <v>3692</v>
      </c>
      <c r="C698" s="3" t="s">
        <v>7805</v>
      </c>
      <c r="D698" s="6">
        <v>4000</v>
      </c>
      <c r="E698" s="8">
        <v>4005</v>
      </c>
      <c r="F698" t="s">
        <v>8218</v>
      </c>
      <c r="G698" t="s">
        <v>8223</v>
      </c>
      <c r="H698" t="s">
        <v>8245</v>
      </c>
      <c r="I698">
        <v>1421009610</v>
      </c>
      <c r="J698">
        <v>1419281610</v>
      </c>
      <c r="K698" t="b">
        <v>0</v>
      </c>
      <c r="L698">
        <v>33</v>
      </c>
      <c r="M698" t="b">
        <v>1</v>
      </c>
      <c r="N698" t="s">
        <v>8269</v>
      </c>
      <c r="O698" s="17">
        <v>100</v>
      </c>
      <c r="P698">
        <v>121.36</v>
      </c>
      <c r="Q698" s="12" t="s">
        <v>8315</v>
      </c>
      <c r="R698" t="s">
        <v>8316</v>
      </c>
      <c r="S698" s="15">
        <v>41995.870486111111</v>
      </c>
      <c r="T698" s="15">
        <v>42015.870486111111</v>
      </c>
    </row>
    <row r="699" spans="1:20" ht="96" x14ac:dyDescent="0.2">
      <c r="A699">
        <v>3157</v>
      </c>
      <c r="B699" s="3" t="s">
        <v>3157</v>
      </c>
      <c r="C699" s="3" t="s">
        <v>7267</v>
      </c>
      <c r="D699" s="6">
        <v>4000</v>
      </c>
      <c r="E699" s="8">
        <v>4040</v>
      </c>
      <c r="F699" t="s">
        <v>8218</v>
      </c>
      <c r="G699" t="s">
        <v>8223</v>
      </c>
      <c r="H699" t="s">
        <v>8245</v>
      </c>
      <c r="I699">
        <v>1405746000</v>
      </c>
      <c r="J699">
        <v>1404932105</v>
      </c>
      <c r="K699" t="b">
        <v>1</v>
      </c>
      <c r="L699">
        <v>41</v>
      </c>
      <c r="M699" t="b">
        <v>1</v>
      </c>
      <c r="N699" t="s">
        <v>8269</v>
      </c>
      <c r="O699" s="17">
        <v>101</v>
      </c>
      <c r="P699">
        <v>98.54</v>
      </c>
      <c r="Q699" s="12" t="s">
        <v>8315</v>
      </c>
      <c r="R699" t="s">
        <v>8316</v>
      </c>
      <c r="S699" s="15">
        <v>41829.788252314815</v>
      </c>
      <c r="T699" s="15">
        <v>41839.208333333336</v>
      </c>
    </row>
    <row r="700" spans="1:20" ht="224" x14ac:dyDescent="0.2">
      <c r="A700">
        <v>3418</v>
      </c>
      <c r="B700" s="3" t="s">
        <v>3417</v>
      </c>
      <c r="C700" s="3" t="s">
        <v>7528</v>
      </c>
      <c r="D700" s="6">
        <v>4000</v>
      </c>
      <c r="E700" s="8">
        <v>4035</v>
      </c>
      <c r="F700" t="s">
        <v>8218</v>
      </c>
      <c r="G700" t="s">
        <v>8223</v>
      </c>
      <c r="H700" t="s">
        <v>8245</v>
      </c>
      <c r="I700">
        <v>1400875307</v>
      </c>
      <c r="J700">
        <v>1398283307</v>
      </c>
      <c r="K700" t="b">
        <v>0</v>
      </c>
      <c r="L700">
        <v>56</v>
      </c>
      <c r="M700" t="b">
        <v>1</v>
      </c>
      <c r="N700" t="s">
        <v>8269</v>
      </c>
      <c r="O700" s="17">
        <v>101</v>
      </c>
      <c r="P700">
        <v>72.05</v>
      </c>
      <c r="Q700" s="12" t="s">
        <v>8315</v>
      </c>
      <c r="R700" t="s">
        <v>8316</v>
      </c>
      <c r="S700" s="15">
        <v>41752.83457175926</v>
      </c>
      <c r="T700" s="15">
        <v>41782.83457175926</v>
      </c>
    </row>
    <row r="701" spans="1:20" ht="176" x14ac:dyDescent="0.2">
      <c r="A701">
        <v>3717</v>
      </c>
      <c r="B701" s="3" t="s">
        <v>3714</v>
      </c>
      <c r="C701" s="3" t="s">
        <v>7827</v>
      </c>
      <c r="D701" s="6">
        <v>4000</v>
      </c>
      <c r="E701" s="8">
        <v>4030</v>
      </c>
      <c r="F701" t="s">
        <v>8218</v>
      </c>
      <c r="G701" t="s">
        <v>8224</v>
      </c>
      <c r="H701" t="s">
        <v>8246</v>
      </c>
      <c r="I701">
        <v>1431204449</v>
      </c>
      <c r="J701">
        <v>1428526049</v>
      </c>
      <c r="K701" t="b">
        <v>0</v>
      </c>
      <c r="L701">
        <v>13</v>
      </c>
      <c r="M701" t="b">
        <v>1</v>
      </c>
      <c r="N701" t="s">
        <v>8269</v>
      </c>
      <c r="O701" s="17">
        <v>101</v>
      </c>
      <c r="P701">
        <v>310</v>
      </c>
      <c r="Q701" s="12" t="s">
        <v>8315</v>
      </c>
      <c r="R701" t="s">
        <v>8316</v>
      </c>
      <c r="S701" s="15">
        <v>42102.866307870368</v>
      </c>
      <c r="T701" s="15">
        <v>42133.866307870368</v>
      </c>
    </row>
    <row r="702" spans="1:20" ht="192" x14ac:dyDescent="0.2">
      <c r="A702">
        <v>3305</v>
      </c>
      <c r="B702" s="3" t="s">
        <v>3305</v>
      </c>
      <c r="C702" s="3" t="s">
        <v>7415</v>
      </c>
      <c r="D702" s="6">
        <v>4000</v>
      </c>
      <c r="E702" s="8">
        <v>4081</v>
      </c>
      <c r="F702" t="s">
        <v>8218</v>
      </c>
      <c r="G702" t="s">
        <v>8223</v>
      </c>
      <c r="H702" t="s">
        <v>8245</v>
      </c>
      <c r="I702">
        <v>1438374748</v>
      </c>
      <c r="J702">
        <v>1435782748</v>
      </c>
      <c r="K702" t="b">
        <v>0</v>
      </c>
      <c r="L702">
        <v>20</v>
      </c>
      <c r="M702" t="b">
        <v>1</v>
      </c>
      <c r="N702" t="s">
        <v>8269</v>
      </c>
      <c r="O702" s="17">
        <v>102</v>
      </c>
      <c r="P702">
        <v>204.05</v>
      </c>
      <c r="Q702" s="12" t="s">
        <v>8315</v>
      </c>
      <c r="R702" t="s">
        <v>8316</v>
      </c>
      <c r="S702" s="15">
        <v>42186.855879629627</v>
      </c>
      <c r="T702" s="15">
        <v>42216.855879629627</v>
      </c>
    </row>
    <row r="703" spans="1:20" ht="208" x14ac:dyDescent="0.2">
      <c r="A703">
        <v>3381</v>
      </c>
      <c r="B703" s="3" t="s">
        <v>3380</v>
      </c>
      <c r="C703" s="3" t="s">
        <v>7491</v>
      </c>
      <c r="D703" s="6">
        <v>4000</v>
      </c>
      <c r="E703" s="8">
        <v>4090</v>
      </c>
      <c r="F703" t="s">
        <v>8218</v>
      </c>
      <c r="G703" t="s">
        <v>8223</v>
      </c>
      <c r="H703" t="s">
        <v>8245</v>
      </c>
      <c r="I703">
        <v>1426044383</v>
      </c>
      <c r="J703">
        <v>1423455983</v>
      </c>
      <c r="K703" t="b">
        <v>0</v>
      </c>
      <c r="L703">
        <v>48</v>
      </c>
      <c r="M703" t="b">
        <v>1</v>
      </c>
      <c r="N703" t="s">
        <v>8269</v>
      </c>
      <c r="O703" s="17">
        <v>102</v>
      </c>
      <c r="P703">
        <v>85.21</v>
      </c>
      <c r="Q703" s="12" t="s">
        <v>8315</v>
      </c>
      <c r="R703" t="s">
        <v>8316</v>
      </c>
      <c r="S703" s="15">
        <v>42044.184988425928</v>
      </c>
      <c r="T703" s="15">
        <v>42074.143321759257</v>
      </c>
    </row>
    <row r="704" spans="1:20" ht="224" x14ac:dyDescent="0.2">
      <c r="A704">
        <v>3626</v>
      </c>
      <c r="B704" s="3" t="s">
        <v>3624</v>
      </c>
      <c r="C704" s="3" t="s">
        <v>7736</v>
      </c>
      <c r="D704" s="6">
        <v>4000</v>
      </c>
      <c r="E704" s="8">
        <v>4073</v>
      </c>
      <c r="F704" t="s">
        <v>8218</v>
      </c>
      <c r="G704" t="s">
        <v>8224</v>
      </c>
      <c r="H704" t="s">
        <v>8246</v>
      </c>
      <c r="I704">
        <v>1408204857</v>
      </c>
      <c r="J704">
        <v>1406390457</v>
      </c>
      <c r="K704" t="b">
        <v>0</v>
      </c>
      <c r="L704">
        <v>48</v>
      </c>
      <c r="M704" t="b">
        <v>1</v>
      </c>
      <c r="N704" t="s">
        <v>8269</v>
      </c>
      <c r="O704" s="17">
        <v>102</v>
      </c>
      <c r="P704">
        <v>84.85</v>
      </c>
      <c r="Q704" s="12" t="s">
        <v>8315</v>
      </c>
      <c r="R704" t="s">
        <v>8316</v>
      </c>
      <c r="S704" s="15">
        <v>41846.667326388888</v>
      </c>
      <c r="T704" s="15">
        <v>41867.667326388888</v>
      </c>
    </row>
    <row r="705" spans="1:20" ht="224" x14ac:dyDescent="0.2">
      <c r="A705">
        <v>3221</v>
      </c>
      <c r="B705" s="3" t="s">
        <v>3221</v>
      </c>
      <c r="C705" s="3" t="s">
        <v>7331</v>
      </c>
      <c r="D705" s="6">
        <v>4000</v>
      </c>
      <c r="E705" s="8">
        <v>4137</v>
      </c>
      <c r="F705" t="s">
        <v>8218</v>
      </c>
      <c r="G705" t="s">
        <v>8224</v>
      </c>
      <c r="H705" t="s">
        <v>8246</v>
      </c>
      <c r="I705">
        <v>1436114603</v>
      </c>
      <c r="J705">
        <v>1433090603</v>
      </c>
      <c r="K705" t="b">
        <v>1</v>
      </c>
      <c r="L705">
        <v>113</v>
      </c>
      <c r="M705" t="b">
        <v>1</v>
      </c>
      <c r="N705" t="s">
        <v>8269</v>
      </c>
      <c r="O705" s="17">
        <v>103</v>
      </c>
      <c r="P705">
        <v>36.61</v>
      </c>
      <c r="Q705" s="12" t="s">
        <v>8315</v>
      </c>
      <c r="R705" t="s">
        <v>8316</v>
      </c>
      <c r="S705" s="15">
        <v>42155.696793981479</v>
      </c>
      <c r="T705" s="15">
        <v>42190.696793981479</v>
      </c>
    </row>
    <row r="706" spans="1:20" ht="192" x14ac:dyDescent="0.2">
      <c r="A706">
        <v>3502</v>
      </c>
      <c r="B706" s="3" t="s">
        <v>3501</v>
      </c>
      <c r="C706" s="3" t="s">
        <v>7612</v>
      </c>
      <c r="D706" s="6">
        <v>4000</v>
      </c>
      <c r="E706" s="8">
        <v>4216</v>
      </c>
      <c r="F706" t="s">
        <v>8218</v>
      </c>
      <c r="G706" t="s">
        <v>8223</v>
      </c>
      <c r="H706" t="s">
        <v>8245</v>
      </c>
      <c r="I706">
        <v>1458100740</v>
      </c>
      <c r="J706">
        <v>1456862924</v>
      </c>
      <c r="K706" t="b">
        <v>0</v>
      </c>
      <c r="L706">
        <v>31</v>
      </c>
      <c r="M706" t="b">
        <v>1</v>
      </c>
      <c r="N706" t="s">
        <v>8269</v>
      </c>
      <c r="O706" s="17">
        <v>105</v>
      </c>
      <c r="P706">
        <v>136</v>
      </c>
      <c r="Q706" s="12" t="s">
        <v>8315</v>
      </c>
      <c r="R706" t="s">
        <v>8316</v>
      </c>
      <c r="S706" s="15">
        <v>42430.839398148149</v>
      </c>
      <c r="T706" s="15">
        <v>42445.165972222225</v>
      </c>
    </row>
    <row r="707" spans="1:20" ht="128" x14ac:dyDescent="0.2">
      <c r="A707">
        <v>3359</v>
      </c>
      <c r="B707" s="3" t="s">
        <v>3358</v>
      </c>
      <c r="C707" s="3" t="s">
        <v>7469</v>
      </c>
      <c r="D707" s="6">
        <v>4000</v>
      </c>
      <c r="E707" s="8">
        <v>4250</v>
      </c>
      <c r="F707" t="s">
        <v>8218</v>
      </c>
      <c r="G707" t="s">
        <v>8223</v>
      </c>
      <c r="H707" t="s">
        <v>8245</v>
      </c>
      <c r="I707">
        <v>1487985734</v>
      </c>
      <c r="J707">
        <v>1484097734</v>
      </c>
      <c r="K707" t="b">
        <v>0</v>
      </c>
      <c r="L707">
        <v>23</v>
      </c>
      <c r="M707" t="b">
        <v>1</v>
      </c>
      <c r="N707" t="s">
        <v>8269</v>
      </c>
      <c r="O707" s="17">
        <v>106</v>
      </c>
      <c r="P707">
        <v>184.78</v>
      </c>
      <c r="Q707" s="12" t="s">
        <v>8315</v>
      </c>
      <c r="R707" t="s">
        <v>8316</v>
      </c>
      <c r="S707" s="15">
        <v>42746.057106481487</v>
      </c>
      <c r="T707" s="15">
        <v>42791.057106481487</v>
      </c>
    </row>
    <row r="708" spans="1:20" ht="208" x14ac:dyDescent="0.2">
      <c r="A708">
        <v>3273</v>
      </c>
      <c r="B708" s="3" t="s">
        <v>3273</v>
      </c>
      <c r="C708" s="3" t="s">
        <v>7383</v>
      </c>
      <c r="D708" s="6">
        <v>4000</v>
      </c>
      <c r="E708" s="8">
        <v>4296</v>
      </c>
      <c r="F708" t="s">
        <v>8218</v>
      </c>
      <c r="G708" t="s">
        <v>8223</v>
      </c>
      <c r="H708" t="s">
        <v>8245</v>
      </c>
      <c r="I708">
        <v>1473879600</v>
      </c>
      <c r="J708">
        <v>1472498042</v>
      </c>
      <c r="K708" t="b">
        <v>1</v>
      </c>
      <c r="L708">
        <v>21</v>
      </c>
      <c r="M708" t="b">
        <v>1</v>
      </c>
      <c r="N708" t="s">
        <v>8269</v>
      </c>
      <c r="O708" s="17">
        <v>107</v>
      </c>
      <c r="P708">
        <v>204.57</v>
      </c>
      <c r="Q708" s="12" t="s">
        <v>8315</v>
      </c>
      <c r="R708" t="s">
        <v>8316</v>
      </c>
      <c r="S708" s="15">
        <v>42611.801412037035</v>
      </c>
      <c r="T708" s="15">
        <v>42627.791666666672</v>
      </c>
    </row>
    <row r="709" spans="1:20" ht="176" x14ac:dyDescent="0.2">
      <c r="A709">
        <v>3315</v>
      </c>
      <c r="B709" s="3" t="s">
        <v>3315</v>
      </c>
      <c r="C709" s="3" t="s">
        <v>7425</v>
      </c>
      <c r="D709" s="6">
        <v>4000</v>
      </c>
      <c r="E709" s="8">
        <v>4400</v>
      </c>
      <c r="F709" t="s">
        <v>8218</v>
      </c>
      <c r="G709" t="s">
        <v>8224</v>
      </c>
      <c r="H709" t="s">
        <v>8246</v>
      </c>
      <c r="I709">
        <v>1462519041</v>
      </c>
      <c r="J709">
        <v>1459927041</v>
      </c>
      <c r="K709" t="b">
        <v>0</v>
      </c>
      <c r="L709">
        <v>89</v>
      </c>
      <c r="M709" t="b">
        <v>1</v>
      </c>
      <c r="N709" t="s">
        <v>8269</v>
      </c>
      <c r="O709" s="17">
        <v>110</v>
      </c>
      <c r="P709">
        <v>49.44</v>
      </c>
      <c r="Q709" s="12" t="s">
        <v>8315</v>
      </c>
      <c r="R709" t="s">
        <v>8316</v>
      </c>
      <c r="S709" s="15">
        <v>42466.303715277783</v>
      </c>
      <c r="T709" s="15">
        <v>42496.303715277783</v>
      </c>
    </row>
    <row r="710" spans="1:20" ht="224" x14ac:dyDescent="0.2">
      <c r="A710">
        <v>3398</v>
      </c>
      <c r="B710" s="3" t="s">
        <v>3397</v>
      </c>
      <c r="C710" s="3" t="s">
        <v>7508</v>
      </c>
      <c r="D710" s="6">
        <v>4000</v>
      </c>
      <c r="E710" s="8">
        <v>4443</v>
      </c>
      <c r="F710" t="s">
        <v>8218</v>
      </c>
      <c r="G710" t="s">
        <v>8223</v>
      </c>
      <c r="H710" t="s">
        <v>8245</v>
      </c>
      <c r="I710">
        <v>1416589200</v>
      </c>
      <c r="J710">
        <v>1414605776</v>
      </c>
      <c r="K710" t="b">
        <v>0</v>
      </c>
      <c r="L710">
        <v>65</v>
      </c>
      <c r="M710" t="b">
        <v>1</v>
      </c>
      <c r="N710" t="s">
        <v>8269</v>
      </c>
      <c r="O710" s="17">
        <v>111</v>
      </c>
      <c r="P710">
        <v>68.349999999999994</v>
      </c>
      <c r="Q710" s="12" t="s">
        <v>8315</v>
      </c>
      <c r="R710" t="s">
        <v>8316</v>
      </c>
      <c r="S710" s="15">
        <v>41941.75203703704</v>
      </c>
      <c r="T710" s="15">
        <v>41964.708333333328</v>
      </c>
    </row>
    <row r="711" spans="1:20" ht="192" x14ac:dyDescent="0.2">
      <c r="A711">
        <v>3523</v>
      </c>
      <c r="B711" s="3" t="s">
        <v>3522</v>
      </c>
      <c r="C711" s="3" t="s">
        <v>7633</v>
      </c>
      <c r="D711" s="6">
        <v>4000</v>
      </c>
      <c r="E711" s="8">
        <v>4546</v>
      </c>
      <c r="F711" t="s">
        <v>8218</v>
      </c>
      <c r="G711" t="s">
        <v>8224</v>
      </c>
      <c r="H711" t="s">
        <v>8246</v>
      </c>
      <c r="I711">
        <v>1474844400</v>
      </c>
      <c r="J711">
        <v>1469871148</v>
      </c>
      <c r="K711" t="b">
        <v>0</v>
      </c>
      <c r="L711">
        <v>80</v>
      </c>
      <c r="M711" t="b">
        <v>1</v>
      </c>
      <c r="N711" t="s">
        <v>8269</v>
      </c>
      <c r="O711" s="17">
        <v>114</v>
      </c>
      <c r="P711">
        <v>56.83</v>
      </c>
      <c r="Q711" s="12" t="s">
        <v>8315</v>
      </c>
      <c r="R711" t="s">
        <v>8316</v>
      </c>
      <c r="S711" s="15">
        <v>42581.397546296299</v>
      </c>
      <c r="T711" s="15">
        <v>42638.958333333328</v>
      </c>
    </row>
    <row r="712" spans="1:20" ht="176" x14ac:dyDescent="0.2">
      <c r="A712">
        <v>3673</v>
      </c>
      <c r="B712" s="3" t="s">
        <v>3670</v>
      </c>
      <c r="C712" s="3" t="s">
        <v>7783</v>
      </c>
      <c r="D712" s="6">
        <v>4000</v>
      </c>
      <c r="E712" s="8">
        <v>4545</v>
      </c>
      <c r="F712" t="s">
        <v>8218</v>
      </c>
      <c r="G712" t="s">
        <v>8224</v>
      </c>
      <c r="H712" t="s">
        <v>8246</v>
      </c>
      <c r="I712">
        <v>1415191920</v>
      </c>
      <c r="J712">
        <v>1412233497</v>
      </c>
      <c r="K712" t="b">
        <v>0</v>
      </c>
      <c r="L712">
        <v>114</v>
      </c>
      <c r="M712" t="b">
        <v>1</v>
      </c>
      <c r="N712" t="s">
        <v>8269</v>
      </c>
      <c r="O712" s="17">
        <v>114</v>
      </c>
      <c r="P712">
        <v>39.869999999999997</v>
      </c>
      <c r="Q712" s="12" t="s">
        <v>8315</v>
      </c>
      <c r="R712" t="s">
        <v>8316</v>
      </c>
      <c r="S712" s="15">
        <v>41914.295104166667</v>
      </c>
      <c r="T712" s="15">
        <v>41948.536111111112</v>
      </c>
    </row>
    <row r="713" spans="1:20" ht="224" x14ac:dyDescent="0.2">
      <c r="A713">
        <v>3416</v>
      </c>
      <c r="B713" s="3" t="s">
        <v>3415</v>
      </c>
      <c r="C713" s="3" t="s">
        <v>7526</v>
      </c>
      <c r="D713" s="6">
        <v>4000</v>
      </c>
      <c r="E713" s="8">
        <v>4784</v>
      </c>
      <c r="F713" t="s">
        <v>8218</v>
      </c>
      <c r="G713" t="s">
        <v>8224</v>
      </c>
      <c r="H713" t="s">
        <v>8246</v>
      </c>
      <c r="I713">
        <v>1429813800</v>
      </c>
      <c r="J713">
        <v>1427363645</v>
      </c>
      <c r="K713" t="b">
        <v>0</v>
      </c>
      <c r="L713">
        <v>30</v>
      </c>
      <c r="M713" t="b">
        <v>1</v>
      </c>
      <c r="N713" t="s">
        <v>8269</v>
      </c>
      <c r="O713" s="17">
        <v>120</v>
      </c>
      <c r="P713">
        <v>159.47</v>
      </c>
      <c r="Q713" s="12" t="s">
        <v>8315</v>
      </c>
      <c r="R713" t="s">
        <v>8316</v>
      </c>
      <c r="S713" s="15">
        <v>42089.412557870368</v>
      </c>
      <c r="T713" s="15">
        <v>42117.770833333328</v>
      </c>
    </row>
    <row r="714" spans="1:20" ht="128" x14ac:dyDescent="0.2">
      <c r="A714">
        <v>3212</v>
      </c>
      <c r="B714" s="3" t="s">
        <v>3212</v>
      </c>
      <c r="C714" s="3" t="s">
        <v>7322</v>
      </c>
      <c r="D714" s="6">
        <v>4000</v>
      </c>
      <c r="E714" s="8">
        <v>5050</v>
      </c>
      <c r="F714" t="s">
        <v>8218</v>
      </c>
      <c r="G714" t="s">
        <v>8223</v>
      </c>
      <c r="H714" t="s">
        <v>8245</v>
      </c>
      <c r="I714">
        <v>1407524751</v>
      </c>
      <c r="J714">
        <v>1404932751</v>
      </c>
      <c r="K714" t="b">
        <v>1</v>
      </c>
      <c r="L714">
        <v>94</v>
      </c>
      <c r="M714" t="b">
        <v>1</v>
      </c>
      <c r="N714" t="s">
        <v>8269</v>
      </c>
      <c r="O714" s="17">
        <v>126</v>
      </c>
      <c r="P714">
        <v>53.72</v>
      </c>
      <c r="Q714" s="12" t="s">
        <v>8315</v>
      </c>
      <c r="R714" t="s">
        <v>8316</v>
      </c>
      <c r="S714" s="15">
        <v>41829.795729166668</v>
      </c>
      <c r="T714" s="15">
        <v>41859.795729166668</v>
      </c>
    </row>
    <row r="715" spans="1:20" ht="224" x14ac:dyDescent="0.2">
      <c r="A715">
        <v>3162</v>
      </c>
      <c r="B715" s="3" t="s">
        <v>3162</v>
      </c>
      <c r="C715" s="3" t="s">
        <v>7272</v>
      </c>
      <c r="D715" s="6">
        <v>4000</v>
      </c>
      <c r="E715" s="8">
        <v>5086</v>
      </c>
      <c r="F715" t="s">
        <v>8218</v>
      </c>
      <c r="G715" t="s">
        <v>8223</v>
      </c>
      <c r="H715" t="s">
        <v>8245</v>
      </c>
      <c r="I715">
        <v>1404698400</v>
      </c>
      <c r="J715">
        <v>1402331262</v>
      </c>
      <c r="K715" t="b">
        <v>1</v>
      </c>
      <c r="L715">
        <v>63</v>
      </c>
      <c r="M715" t="b">
        <v>1</v>
      </c>
      <c r="N715" t="s">
        <v>8269</v>
      </c>
      <c r="O715" s="17">
        <v>127</v>
      </c>
      <c r="P715">
        <v>80.73</v>
      </c>
      <c r="Q715" s="12" t="s">
        <v>8315</v>
      </c>
      <c r="R715" t="s">
        <v>8316</v>
      </c>
      <c r="S715" s="15">
        <v>41799.685902777775</v>
      </c>
      <c r="T715" s="15">
        <v>41827.083333333336</v>
      </c>
    </row>
    <row r="716" spans="1:20" ht="192" x14ac:dyDescent="0.2">
      <c r="A716">
        <v>3589</v>
      </c>
      <c r="B716" s="3" t="s">
        <v>3588</v>
      </c>
      <c r="C716" s="3" t="s">
        <v>7699</v>
      </c>
      <c r="D716" s="6">
        <v>4000</v>
      </c>
      <c r="E716" s="8">
        <v>5100</v>
      </c>
      <c r="F716" t="s">
        <v>8218</v>
      </c>
      <c r="G716" t="s">
        <v>8223</v>
      </c>
      <c r="H716" t="s">
        <v>8245</v>
      </c>
      <c r="I716">
        <v>1432654347</v>
      </c>
      <c r="J716">
        <v>1430494347</v>
      </c>
      <c r="K716" t="b">
        <v>0</v>
      </c>
      <c r="L716">
        <v>62</v>
      </c>
      <c r="M716" t="b">
        <v>1</v>
      </c>
      <c r="N716" t="s">
        <v>8269</v>
      </c>
      <c r="O716" s="17">
        <v>128</v>
      </c>
      <c r="P716">
        <v>82.26</v>
      </c>
      <c r="Q716" s="12" t="s">
        <v>8315</v>
      </c>
      <c r="R716" t="s">
        <v>8316</v>
      </c>
      <c r="S716" s="15">
        <v>42125.647534722222</v>
      </c>
      <c r="T716" s="15">
        <v>42150.647534722222</v>
      </c>
    </row>
    <row r="717" spans="1:20" ht="96" x14ac:dyDescent="0.2">
      <c r="A717">
        <v>3131</v>
      </c>
      <c r="B717" s="3" t="s">
        <v>3131</v>
      </c>
      <c r="C717" s="3" t="s">
        <v>7241</v>
      </c>
      <c r="D717" s="6">
        <v>4100</v>
      </c>
      <c r="E717" s="8">
        <v>645</v>
      </c>
      <c r="F717" t="s">
        <v>8221</v>
      </c>
      <c r="G717" t="s">
        <v>8223</v>
      </c>
      <c r="H717" t="s">
        <v>8245</v>
      </c>
      <c r="I717">
        <v>1491656045</v>
      </c>
      <c r="J717">
        <v>1489067645</v>
      </c>
      <c r="K717" t="b">
        <v>0</v>
      </c>
      <c r="L717">
        <v>12</v>
      </c>
      <c r="M717" t="b">
        <v>0</v>
      </c>
      <c r="N717" t="s">
        <v>8269</v>
      </c>
      <c r="O717" s="17">
        <v>16</v>
      </c>
      <c r="P717">
        <v>53.75</v>
      </c>
      <c r="Q717" s="12" t="s">
        <v>8315</v>
      </c>
      <c r="R717" t="s">
        <v>8316</v>
      </c>
      <c r="S717" s="15">
        <v>42803.579224537039</v>
      </c>
      <c r="T717" s="15">
        <v>42833.537557870368</v>
      </c>
    </row>
    <row r="718" spans="1:20" ht="160" x14ac:dyDescent="0.2">
      <c r="A718">
        <v>3179</v>
      </c>
      <c r="B718" s="3" t="s">
        <v>3179</v>
      </c>
      <c r="C718" s="3" t="s">
        <v>7289</v>
      </c>
      <c r="D718" s="6">
        <v>4200</v>
      </c>
      <c r="E718" s="8">
        <v>4794.82</v>
      </c>
      <c r="F718" t="s">
        <v>8218</v>
      </c>
      <c r="G718" t="s">
        <v>8223</v>
      </c>
      <c r="H718" t="s">
        <v>8245</v>
      </c>
      <c r="I718">
        <v>1367859071</v>
      </c>
      <c r="J718">
        <v>1365699071</v>
      </c>
      <c r="K718" t="b">
        <v>1</v>
      </c>
      <c r="L718">
        <v>62</v>
      </c>
      <c r="M718" t="b">
        <v>1</v>
      </c>
      <c r="N718" t="s">
        <v>8269</v>
      </c>
      <c r="O718" s="17">
        <v>114</v>
      </c>
      <c r="P718">
        <v>77.34</v>
      </c>
      <c r="Q718" s="12" t="s">
        <v>8315</v>
      </c>
      <c r="R718" t="s">
        <v>8316</v>
      </c>
      <c r="S718" s="15">
        <v>41375.702210648145</v>
      </c>
      <c r="T718" s="15">
        <v>41400.702210648145</v>
      </c>
    </row>
    <row r="719" spans="1:20" ht="240" x14ac:dyDescent="0.2">
      <c r="A719">
        <v>3724</v>
      </c>
      <c r="B719" s="3" t="s">
        <v>3721</v>
      </c>
      <c r="C719" s="3" t="s">
        <v>7834</v>
      </c>
      <c r="D719" s="6">
        <v>4300</v>
      </c>
      <c r="E719" s="8">
        <v>4409.55</v>
      </c>
      <c r="F719" t="s">
        <v>8218</v>
      </c>
      <c r="G719" t="s">
        <v>8224</v>
      </c>
      <c r="H719" t="s">
        <v>8246</v>
      </c>
      <c r="I719">
        <v>1462402800</v>
      </c>
      <c r="J719">
        <v>1459856860</v>
      </c>
      <c r="K719" t="b">
        <v>0</v>
      </c>
      <c r="L719">
        <v>89</v>
      </c>
      <c r="M719" t="b">
        <v>1</v>
      </c>
      <c r="N719" t="s">
        <v>8269</v>
      </c>
      <c r="O719" s="17">
        <v>103</v>
      </c>
      <c r="P719">
        <v>49.55</v>
      </c>
      <c r="Q719" s="12" t="s">
        <v>8315</v>
      </c>
      <c r="R719" t="s">
        <v>8316</v>
      </c>
      <c r="S719" s="15">
        <v>42465.491435185191</v>
      </c>
      <c r="T719" s="15">
        <v>42494.958333333328</v>
      </c>
    </row>
    <row r="720" spans="1:20" ht="160" x14ac:dyDescent="0.2">
      <c r="A720">
        <v>3184</v>
      </c>
      <c r="B720" s="3" t="s">
        <v>3184</v>
      </c>
      <c r="C720" s="3" t="s">
        <v>7294</v>
      </c>
      <c r="D720" s="6">
        <v>4300</v>
      </c>
      <c r="E720" s="8">
        <v>4610</v>
      </c>
      <c r="F720" t="s">
        <v>8218</v>
      </c>
      <c r="G720" t="s">
        <v>8223</v>
      </c>
      <c r="H720" t="s">
        <v>8245</v>
      </c>
      <c r="I720">
        <v>1404258631</v>
      </c>
      <c r="J720">
        <v>1401666631</v>
      </c>
      <c r="K720" t="b">
        <v>1</v>
      </c>
      <c r="L720">
        <v>46</v>
      </c>
      <c r="M720" t="b">
        <v>1</v>
      </c>
      <c r="N720" t="s">
        <v>8269</v>
      </c>
      <c r="O720" s="17">
        <v>107</v>
      </c>
      <c r="P720">
        <v>100.22</v>
      </c>
      <c r="Q720" s="12" t="s">
        <v>8315</v>
      </c>
      <c r="R720" t="s">
        <v>8316</v>
      </c>
      <c r="S720" s="15">
        <v>41791.993414351848</v>
      </c>
      <c r="T720" s="15">
        <v>41821.993414351848</v>
      </c>
    </row>
    <row r="721" spans="1:20" ht="192" x14ac:dyDescent="0.2">
      <c r="A721">
        <v>2851</v>
      </c>
      <c r="B721" s="3" t="s">
        <v>2851</v>
      </c>
      <c r="C721" s="3" t="s">
        <v>6961</v>
      </c>
      <c r="D721" s="6">
        <v>4500</v>
      </c>
      <c r="E721" s="8">
        <v>0</v>
      </c>
      <c r="F721" t="s">
        <v>8220</v>
      </c>
      <c r="G721" t="s">
        <v>8240</v>
      </c>
      <c r="H721" t="s">
        <v>8248</v>
      </c>
      <c r="I721">
        <v>1454109420</v>
      </c>
      <c r="J721">
        <v>1453334629</v>
      </c>
      <c r="K721" t="b">
        <v>0</v>
      </c>
      <c r="L721">
        <v>0</v>
      </c>
      <c r="M721" t="b">
        <v>0</v>
      </c>
      <c r="N721" t="s">
        <v>8269</v>
      </c>
      <c r="O721" s="17">
        <v>0</v>
      </c>
      <c r="P721">
        <v>0</v>
      </c>
      <c r="Q721" s="12" t="s">
        <v>8315</v>
      </c>
      <c r="R721" t="s">
        <v>8316</v>
      </c>
      <c r="S721" s="15">
        <v>42390.002650462964</v>
      </c>
      <c r="T721" s="15">
        <v>42398.970138888893</v>
      </c>
    </row>
    <row r="722" spans="1:20" ht="224" x14ac:dyDescent="0.2">
      <c r="A722">
        <v>4099</v>
      </c>
      <c r="B722" s="3" t="s">
        <v>4095</v>
      </c>
      <c r="C722" s="3" t="s">
        <v>8202</v>
      </c>
      <c r="D722" s="6">
        <v>4500</v>
      </c>
      <c r="E722" s="8">
        <v>50</v>
      </c>
      <c r="F722" t="s">
        <v>8220</v>
      </c>
      <c r="G722" t="s">
        <v>8223</v>
      </c>
      <c r="H722" t="s">
        <v>8245</v>
      </c>
      <c r="I722">
        <v>1472847873</v>
      </c>
      <c r="J722">
        <v>1468959873</v>
      </c>
      <c r="K722" t="b">
        <v>0</v>
      </c>
      <c r="L722">
        <v>1</v>
      </c>
      <c r="M722" t="b">
        <v>0</v>
      </c>
      <c r="N722" t="s">
        <v>8269</v>
      </c>
      <c r="O722" s="17">
        <v>1</v>
      </c>
      <c r="P722">
        <v>50</v>
      </c>
      <c r="Q722" s="12" t="s">
        <v>8315</v>
      </c>
      <c r="R722" t="s">
        <v>8316</v>
      </c>
      <c r="S722" s="15">
        <v>42570.850381944445</v>
      </c>
      <c r="T722" s="15">
        <v>42615.850381944445</v>
      </c>
    </row>
    <row r="723" spans="1:20" ht="208" x14ac:dyDescent="0.2">
      <c r="A723">
        <v>2808</v>
      </c>
      <c r="B723" s="3" t="s">
        <v>2808</v>
      </c>
      <c r="C723" s="3" t="s">
        <v>6918</v>
      </c>
      <c r="D723" s="6">
        <v>4500</v>
      </c>
      <c r="E723" s="8">
        <v>4511</v>
      </c>
      <c r="F723" t="s">
        <v>8218</v>
      </c>
      <c r="G723" t="s">
        <v>8223</v>
      </c>
      <c r="H723" t="s">
        <v>8245</v>
      </c>
      <c r="I723">
        <v>1440274735</v>
      </c>
      <c r="J723">
        <v>1437682735</v>
      </c>
      <c r="K723" t="b">
        <v>0</v>
      </c>
      <c r="L723">
        <v>69</v>
      </c>
      <c r="M723" t="b">
        <v>1</v>
      </c>
      <c r="N723" t="s">
        <v>8269</v>
      </c>
      <c r="O723" s="17">
        <v>100</v>
      </c>
      <c r="P723">
        <v>65.38</v>
      </c>
      <c r="Q723" s="12" t="s">
        <v>8315</v>
      </c>
      <c r="R723" t="s">
        <v>8316</v>
      </c>
      <c r="S723" s="15">
        <v>42208.84646990741</v>
      </c>
      <c r="T723" s="15">
        <v>42238.84646990741</v>
      </c>
    </row>
    <row r="724" spans="1:20" ht="224" x14ac:dyDescent="0.2">
      <c r="A724">
        <v>3674</v>
      </c>
      <c r="B724" s="3" t="s">
        <v>3671</v>
      </c>
      <c r="C724" s="3" t="s">
        <v>7784</v>
      </c>
      <c r="D724" s="6">
        <v>4500</v>
      </c>
      <c r="E724" s="8">
        <v>4500</v>
      </c>
      <c r="F724" t="s">
        <v>8218</v>
      </c>
      <c r="G724" t="s">
        <v>8235</v>
      </c>
      <c r="H724" t="s">
        <v>8248</v>
      </c>
      <c r="I724">
        <v>1472936229</v>
      </c>
      <c r="J724">
        <v>1467752229</v>
      </c>
      <c r="K724" t="b">
        <v>0</v>
      </c>
      <c r="L724">
        <v>31</v>
      </c>
      <c r="M724" t="b">
        <v>1</v>
      </c>
      <c r="N724" t="s">
        <v>8269</v>
      </c>
      <c r="O724" s="17">
        <v>100</v>
      </c>
      <c r="P724">
        <v>145.16</v>
      </c>
      <c r="Q724" s="12" t="s">
        <v>8315</v>
      </c>
      <c r="R724" t="s">
        <v>8316</v>
      </c>
      <c r="S724" s="15">
        <v>42556.873020833329</v>
      </c>
      <c r="T724" s="15">
        <v>42616.873020833329</v>
      </c>
    </row>
    <row r="725" spans="1:20" ht="224" x14ac:dyDescent="0.2">
      <c r="A725">
        <v>3344</v>
      </c>
      <c r="B725" s="3" t="s">
        <v>3344</v>
      </c>
      <c r="C725" s="3" t="s">
        <v>7454</v>
      </c>
      <c r="D725" s="6">
        <v>4500</v>
      </c>
      <c r="E725" s="8">
        <v>4565</v>
      </c>
      <c r="F725" t="s">
        <v>8218</v>
      </c>
      <c r="G725" t="s">
        <v>8223</v>
      </c>
      <c r="H725" t="s">
        <v>8245</v>
      </c>
      <c r="I725">
        <v>1409374093</v>
      </c>
      <c r="J725">
        <v>1406782093</v>
      </c>
      <c r="K725" t="b">
        <v>0</v>
      </c>
      <c r="L725">
        <v>40</v>
      </c>
      <c r="M725" t="b">
        <v>1</v>
      </c>
      <c r="N725" t="s">
        <v>8269</v>
      </c>
      <c r="O725" s="17">
        <v>101</v>
      </c>
      <c r="P725">
        <v>114.13</v>
      </c>
      <c r="Q725" s="12" t="s">
        <v>8315</v>
      </c>
      <c r="R725" t="s">
        <v>8316</v>
      </c>
      <c r="S725" s="15">
        <v>41851.200150462959</v>
      </c>
      <c r="T725" s="15">
        <v>41881.200150462959</v>
      </c>
    </row>
    <row r="726" spans="1:20" ht="208" x14ac:dyDescent="0.2">
      <c r="A726">
        <v>3160</v>
      </c>
      <c r="B726" s="3" t="s">
        <v>3160</v>
      </c>
      <c r="C726" s="3" t="s">
        <v>7270</v>
      </c>
      <c r="D726" s="6">
        <v>4500</v>
      </c>
      <c r="E726" s="8">
        <v>4569</v>
      </c>
      <c r="F726" t="s">
        <v>8218</v>
      </c>
      <c r="G726" t="s">
        <v>8223</v>
      </c>
      <c r="H726" t="s">
        <v>8245</v>
      </c>
      <c r="I726">
        <v>1407905940</v>
      </c>
      <c r="J726">
        <v>1405923687</v>
      </c>
      <c r="K726" t="b">
        <v>1</v>
      </c>
      <c r="L726">
        <v>57</v>
      </c>
      <c r="M726" t="b">
        <v>1</v>
      </c>
      <c r="N726" t="s">
        <v>8269</v>
      </c>
      <c r="O726" s="17">
        <v>102</v>
      </c>
      <c r="P726">
        <v>80.16</v>
      </c>
      <c r="Q726" s="12" t="s">
        <v>8315</v>
      </c>
      <c r="R726" t="s">
        <v>8316</v>
      </c>
      <c r="S726" s="15">
        <v>41841.26489583333</v>
      </c>
      <c r="T726" s="15">
        <v>41864.207638888889</v>
      </c>
    </row>
    <row r="727" spans="1:20" ht="96" x14ac:dyDescent="0.2">
      <c r="A727">
        <v>3723</v>
      </c>
      <c r="B727" s="3" t="s">
        <v>3720</v>
      </c>
      <c r="C727" s="3" t="s">
        <v>7833</v>
      </c>
      <c r="D727" s="6">
        <v>4500</v>
      </c>
      <c r="E727" s="8">
        <v>4592</v>
      </c>
      <c r="F727" t="s">
        <v>8218</v>
      </c>
      <c r="G727" t="s">
        <v>8224</v>
      </c>
      <c r="H727" t="s">
        <v>8246</v>
      </c>
      <c r="I727">
        <v>1417374262</v>
      </c>
      <c r="J727">
        <v>1414778662</v>
      </c>
      <c r="K727" t="b">
        <v>0</v>
      </c>
      <c r="L727">
        <v>63</v>
      </c>
      <c r="M727" t="b">
        <v>1</v>
      </c>
      <c r="N727" t="s">
        <v>8269</v>
      </c>
      <c r="O727" s="17">
        <v>102</v>
      </c>
      <c r="P727">
        <v>72.89</v>
      </c>
      <c r="Q727" s="12" t="s">
        <v>8315</v>
      </c>
      <c r="R727" t="s">
        <v>8316</v>
      </c>
      <c r="S727" s="15">
        <v>41943.753032407411</v>
      </c>
      <c r="T727" s="15">
        <v>41973.794699074075</v>
      </c>
    </row>
    <row r="728" spans="1:20" ht="160" x14ac:dyDescent="0.2">
      <c r="A728">
        <v>3217</v>
      </c>
      <c r="B728" s="3" t="s">
        <v>3217</v>
      </c>
      <c r="C728" s="3" t="s">
        <v>7327</v>
      </c>
      <c r="D728" s="6">
        <v>4500</v>
      </c>
      <c r="E728" s="8">
        <v>5221</v>
      </c>
      <c r="F728" t="s">
        <v>8218</v>
      </c>
      <c r="G728" t="s">
        <v>8223</v>
      </c>
      <c r="H728" t="s">
        <v>8245</v>
      </c>
      <c r="I728">
        <v>1478264784</v>
      </c>
      <c r="J728">
        <v>1475672784</v>
      </c>
      <c r="K728" t="b">
        <v>1</v>
      </c>
      <c r="L728">
        <v>104</v>
      </c>
      <c r="M728" t="b">
        <v>1</v>
      </c>
      <c r="N728" t="s">
        <v>8269</v>
      </c>
      <c r="O728" s="17">
        <v>116</v>
      </c>
      <c r="P728">
        <v>50.2</v>
      </c>
      <c r="Q728" s="12" t="s">
        <v>8315</v>
      </c>
      <c r="R728" t="s">
        <v>8316</v>
      </c>
      <c r="S728" s="15">
        <v>42648.546111111107</v>
      </c>
      <c r="T728" s="15">
        <v>42678.546111111107</v>
      </c>
    </row>
    <row r="729" spans="1:20" ht="208" x14ac:dyDescent="0.2">
      <c r="A729">
        <v>3276</v>
      </c>
      <c r="B729" s="3" t="s">
        <v>3276</v>
      </c>
      <c r="C729" s="3" t="s">
        <v>7386</v>
      </c>
      <c r="D729" s="6">
        <v>4500</v>
      </c>
      <c r="E729" s="8">
        <v>5258</v>
      </c>
      <c r="F729" t="s">
        <v>8218</v>
      </c>
      <c r="G729" t="s">
        <v>8228</v>
      </c>
      <c r="H729" t="s">
        <v>8250</v>
      </c>
      <c r="I729">
        <v>1459483140</v>
      </c>
      <c r="J729">
        <v>1456526879</v>
      </c>
      <c r="K729" t="b">
        <v>1</v>
      </c>
      <c r="L729">
        <v>100</v>
      </c>
      <c r="M729" t="b">
        <v>1</v>
      </c>
      <c r="N729" t="s">
        <v>8269</v>
      </c>
      <c r="O729" s="17">
        <v>117</v>
      </c>
      <c r="P729">
        <v>52.58</v>
      </c>
      <c r="Q729" s="12" t="s">
        <v>8315</v>
      </c>
      <c r="R729" t="s">
        <v>8316</v>
      </c>
      <c r="S729" s="15">
        <v>42426.949988425928</v>
      </c>
      <c r="T729" s="15">
        <v>42461.165972222225</v>
      </c>
    </row>
    <row r="730" spans="1:20" ht="224" x14ac:dyDescent="0.2">
      <c r="A730">
        <v>3293</v>
      </c>
      <c r="B730" s="3" t="s">
        <v>3293</v>
      </c>
      <c r="C730" s="3" t="s">
        <v>7403</v>
      </c>
      <c r="D730" s="6">
        <v>4500</v>
      </c>
      <c r="E730" s="8">
        <v>7670</v>
      </c>
      <c r="F730" t="s">
        <v>8218</v>
      </c>
      <c r="G730" t="s">
        <v>8227</v>
      </c>
      <c r="H730" t="s">
        <v>8249</v>
      </c>
      <c r="I730">
        <v>1488622352</v>
      </c>
      <c r="J730">
        <v>1486030352</v>
      </c>
      <c r="K730" t="b">
        <v>0</v>
      </c>
      <c r="L730">
        <v>91</v>
      </c>
      <c r="M730" t="b">
        <v>1</v>
      </c>
      <c r="N730" t="s">
        <v>8269</v>
      </c>
      <c r="O730" s="17">
        <v>170</v>
      </c>
      <c r="P730">
        <v>84.29</v>
      </c>
      <c r="Q730" s="12" t="s">
        <v>8315</v>
      </c>
      <c r="R730" t="s">
        <v>8316</v>
      </c>
      <c r="S730" s="15">
        <v>42768.425370370373</v>
      </c>
      <c r="T730" s="15">
        <v>42798.425370370373</v>
      </c>
    </row>
    <row r="731" spans="1:20" ht="208" x14ac:dyDescent="0.2">
      <c r="A731">
        <v>3473</v>
      </c>
      <c r="B731" s="3" t="s">
        <v>3472</v>
      </c>
      <c r="C731" s="3" t="s">
        <v>7583</v>
      </c>
      <c r="D731" s="6">
        <v>4900</v>
      </c>
      <c r="E731" s="8">
        <v>4900</v>
      </c>
      <c r="F731" t="s">
        <v>8218</v>
      </c>
      <c r="G731" t="s">
        <v>8223</v>
      </c>
      <c r="H731" t="s">
        <v>8245</v>
      </c>
      <c r="I731">
        <v>1426883220</v>
      </c>
      <c r="J731">
        <v>1425067296</v>
      </c>
      <c r="K731" t="b">
        <v>0</v>
      </c>
      <c r="L731">
        <v>33</v>
      </c>
      <c r="M731" t="b">
        <v>1</v>
      </c>
      <c r="N731" t="s">
        <v>8269</v>
      </c>
      <c r="O731" s="17">
        <v>100</v>
      </c>
      <c r="P731">
        <v>148.47999999999999</v>
      </c>
      <c r="Q731" s="12" t="s">
        <v>8315</v>
      </c>
      <c r="R731" t="s">
        <v>8316</v>
      </c>
      <c r="S731" s="15">
        <v>42062.834444444445</v>
      </c>
      <c r="T731" s="15">
        <v>42083.852083333331</v>
      </c>
    </row>
    <row r="732" spans="1:20" ht="48" x14ac:dyDescent="0.2">
      <c r="A732">
        <v>3285</v>
      </c>
      <c r="B732" s="3" t="s">
        <v>3285</v>
      </c>
      <c r="C732" s="3" t="s">
        <v>7395</v>
      </c>
      <c r="D732" s="6">
        <v>4999</v>
      </c>
      <c r="E732" s="8">
        <v>5604</v>
      </c>
      <c r="F732" t="s">
        <v>8218</v>
      </c>
      <c r="G732" t="s">
        <v>8223</v>
      </c>
      <c r="H732" t="s">
        <v>8245</v>
      </c>
      <c r="I732">
        <v>1488258000</v>
      </c>
      <c r="J732">
        <v>1485556626</v>
      </c>
      <c r="K732" t="b">
        <v>0</v>
      </c>
      <c r="L732">
        <v>81</v>
      </c>
      <c r="M732" t="b">
        <v>1</v>
      </c>
      <c r="N732" t="s">
        <v>8269</v>
      </c>
      <c r="O732" s="17">
        <v>112</v>
      </c>
      <c r="P732">
        <v>69.19</v>
      </c>
      <c r="Q732" s="12" t="s">
        <v>8315</v>
      </c>
      <c r="R732" t="s">
        <v>8316</v>
      </c>
      <c r="S732" s="15">
        <v>42762.942430555559</v>
      </c>
      <c r="T732" s="15">
        <v>42794.208333333328</v>
      </c>
    </row>
    <row r="733" spans="1:20" ht="224" x14ac:dyDescent="0.2">
      <c r="A733">
        <v>3856</v>
      </c>
      <c r="B733" s="3" t="s">
        <v>3853</v>
      </c>
      <c r="C733" s="3" t="s">
        <v>7965</v>
      </c>
      <c r="D733" s="6">
        <v>5000</v>
      </c>
      <c r="E733" s="8">
        <v>1</v>
      </c>
      <c r="F733" t="s">
        <v>8220</v>
      </c>
      <c r="G733" t="s">
        <v>8223</v>
      </c>
      <c r="H733" t="s">
        <v>8245</v>
      </c>
      <c r="I733">
        <v>1425833403</v>
      </c>
      <c r="J733">
        <v>1423245003</v>
      </c>
      <c r="K733" t="b">
        <v>0</v>
      </c>
      <c r="L733">
        <v>1</v>
      </c>
      <c r="M733" t="b">
        <v>0</v>
      </c>
      <c r="N733" t="s">
        <v>8269</v>
      </c>
      <c r="O733" s="17">
        <v>0</v>
      </c>
      <c r="P733">
        <v>1</v>
      </c>
      <c r="Q733" s="12" t="s">
        <v>8315</v>
      </c>
      <c r="R733" t="s">
        <v>8316</v>
      </c>
      <c r="S733" s="15">
        <v>42041.743090277778</v>
      </c>
      <c r="T733" s="15">
        <v>42071.701423611114</v>
      </c>
    </row>
    <row r="734" spans="1:20" ht="160" x14ac:dyDescent="0.2">
      <c r="A734">
        <v>3926</v>
      </c>
      <c r="B734" s="3" t="s">
        <v>3923</v>
      </c>
      <c r="C734" s="3" t="s">
        <v>8034</v>
      </c>
      <c r="D734" s="6">
        <v>5000</v>
      </c>
      <c r="E734" s="8">
        <v>15</v>
      </c>
      <c r="F734" t="s">
        <v>8220</v>
      </c>
      <c r="G734" t="s">
        <v>8225</v>
      </c>
      <c r="H734" t="s">
        <v>8247</v>
      </c>
      <c r="I734">
        <v>1419645748</v>
      </c>
      <c r="J734">
        <v>1417053748</v>
      </c>
      <c r="K734" t="b">
        <v>0</v>
      </c>
      <c r="L734">
        <v>1</v>
      </c>
      <c r="M734" t="b">
        <v>0</v>
      </c>
      <c r="N734" t="s">
        <v>8269</v>
      </c>
      <c r="O734" s="17">
        <v>0</v>
      </c>
      <c r="P734">
        <v>15</v>
      </c>
      <c r="Q734" s="12" t="s">
        <v>8315</v>
      </c>
      <c r="R734" t="s">
        <v>8316</v>
      </c>
      <c r="S734" s="15">
        <v>41970.085046296299</v>
      </c>
      <c r="T734" s="15">
        <v>42000.085046296299</v>
      </c>
    </row>
    <row r="735" spans="1:20" ht="192" x14ac:dyDescent="0.2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 s="17">
        <v>0</v>
      </c>
      <c r="P735">
        <v>5</v>
      </c>
      <c r="Q735" s="12" t="s">
        <v>8315</v>
      </c>
      <c r="R735" t="s">
        <v>8316</v>
      </c>
      <c r="S735" s="15">
        <v>41915.400219907409</v>
      </c>
      <c r="T735" s="15">
        <v>41919.1875</v>
      </c>
    </row>
    <row r="736" spans="1:20" ht="208" x14ac:dyDescent="0.2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 s="17">
        <v>0</v>
      </c>
      <c r="P736">
        <v>5.5</v>
      </c>
      <c r="Q736" s="12" t="s">
        <v>8315</v>
      </c>
      <c r="R736" t="s">
        <v>8316</v>
      </c>
      <c r="S736" s="15">
        <v>41961.492488425924</v>
      </c>
      <c r="T736" s="15">
        <v>42006.492488425924</v>
      </c>
    </row>
    <row r="737" spans="1:20" ht="224" x14ac:dyDescent="0.2">
      <c r="A737">
        <v>3944</v>
      </c>
      <c r="B737" s="3" t="s">
        <v>3941</v>
      </c>
      <c r="C737" s="3" t="s">
        <v>8052</v>
      </c>
      <c r="D737" s="6">
        <v>5000</v>
      </c>
      <c r="E737" s="8">
        <v>0</v>
      </c>
      <c r="F737" t="s">
        <v>8220</v>
      </c>
      <c r="G737" t="s">
        <v>8223</v>
      </c>
      <c r="H737" t="s">
        <v>8245</v>
      </c>
      <c r="I737">
        <v>1440690875</v>
      </c>
      <c r="J737">
        <v>1438098875</v>
      </c>
      <c r="K737" t="b">
        <v>0</v>
      </c>
      <c r="L737">
        <v>0</v>
      </c>
      <c r="M737" t="b">
        <v>0</v>
      </c>
      <c r="N737" t="s">
        <v>8269</v>
      </c>
      <c r="O737" s="17">
        <v>0</v>
      </c>
      <c r="P737">
        <v>0</v>
      </c>
      <c r="Q737" s="12" t="s">
        <v>8315</v>
      </c>
      <c r="R737" t="s">
        <v>8316</v>
      </c>
      <c r="S737" s="15">
        <v>42213.662905092591</v>
      </c>
      <c r="T737" s="15">
        <v>42243.662905092591</v>
      </c>
    </row>
    <row r="738" spans="1:20" ht="208" x14ac:dyDescent="0.2">
      <c r="A738">
        <v>3961</v>
      </c>
      <c r="B738" s="3" t="s">
        <v>3958</v>
      </c>
      <c r="C738" s="3" t="s">
        <v>8068</v>
      </c>
      <c r="D738" s="6">
        <v>5000</v>
      </c>
      <c r="E738" s="8">
        <v>21</v>
      </c>
      <c r="F738" t="s">
        <v>8220</v>
      </c>
      <c r="G738" t="s">
        <v>8224</v>
      </c>
      <c r="H738" t="s">
        <v>8246</v>
      </c>
      <c r="I738">
        <v>1399584210</v>
      </c>
      <c r="J738">
        <v>1397683410</v>
      </c>
      <c r="K738" t="b">
        <v>0</v>
      </c>
      <c r="L738">
        <v>2</v>
      </c>
      <c r="M738" t="b">
        <v>0</v>
      </c>
      <c r="N738" t="s">
        <v>8269</v>
      </c>
      <c r="O738" s="17">
        <v>0</v>
      </c>
      <c r="P738">
        <v>10.5</v>
      </c>
      <c r="Q738" s="12" t="s">
        <v>8315</v>
      </c>
      <c r="R738" t="s">
        <v>8316</v>
      </c>
      <c r="S738" s="15">
        <v>41745.891319444447</v>
      </c>
      <c r="T738" s="15">
        <v>41767.891319444447</v>
      </c>
    </row>
    <row r="739" spans="1:20" ht="208" x14ac:dyDescent="0.2">
      <c r="A739">
        <v>4031</v>
      </c>
      <c r="B739" s="3" t="s">
        <v>4027</v>
      </c>
      <c r="C739" s="3" t="s">
        <v>8136</v>
      </c>
      <c r="D739" s="6">
        <v>5000</v>
      </c>
      <c r="E739" s="8">
        <v>0</v>
      </c>
      <c r="F739" t="s">
        <v>8220</v>
      </c>
      <c r="G739" t="s">
        <v>8223</v>
      </c>
      <c r="H739" t="s">
        <v>8245</v>
      </c>
      <c r="I739">
        <v>1418914964</v>
      </c>
      <c r="J739">
        <v>1414591364</v>
      </c>
      <c r="K739" t="b">
        <v>0</v>
      </c>
      <c r="L739">
        <v>0</v>
      </c>
      <c r="M739" t="b">
        <v>0</v>
      </c>
      <c r="N739" t="s">
        <v>8269</v>
      </c>
      <c r="O739" s="17">
        <v>0</v>
      </c>
      <c r="P739">
        <v>0</v>
      </c>
      <c r="Q739" s="12" t="s">
        <v>8315</v>
      </c>
      <c r="R739" t="s">
        <v>8316</v>
      </c>
      <c r="S739" s="15">
        <v>41941.585231481484</v>
      </c>
      <c r="T739" s="15">
        <v>41991.626898148148</v>
      </c>
    </row>
    <row r="740" spans="1:20" ht="144" x14ac:dyDescent="0.2">
      <c r="A740">
        <v>4041</v>
      </c>
      <c r="B740" s="3" t="s">
        <v>4037</v>
      </c>
      <c r="C740" s="3" t="s">
        <v>8145</v>
      </c>
      <c r="D740" s="6">
        <v>5000</v>
      </c>
      <c r="E740" s="8">
        <v>21</v>
      </c>
      <c r="F740" t="s">
        <v>8220</v>
      </c>
      <c r="G740" t="s">
        <v>8224</v>
      </c>
      <c r="H740" t="s">
        <v>8246</v>
      </c>
      <c r="I740">
        <v>1473160954</v>
      </c>
      <c r="J740">
        <v>1467976954</v>
      </c>
      <c r="K740" t="b">
        <v>0</v>
      </c>
      <c r="L740">
        <v>2</v>
      </c>
      <c r="M740" t="b">
        <v>0</v>
      </c>
      <c r="N740" t="s">
        <v>8269</v>
      </c>
      <c r="O740" s="17">
        <v>0</v>
      </c>
      <c r="P740">
        <v>10.5</v>
      </c>
      <c r="Q740" s="12" t="s">
        <v>8315</v>
      </c>
      <c r="R740" t="s">
        <v>8316</v>
      </c>
      <c r="S740" s="15">
        <v>42559.474004629628</v>
      </c>
      <c r="T740" s="15">
        <v>42619.474004629628</v>
      </c>
    </row>
    <row r="741" spans="1:20" ht="208" x14ac:dyDescent="0.2">
      <c r="A741">
        <v>4045</v>
      </c>
      <c r="B741" s="3" t="s">
        <v>4041</v>
      </c>
      <c r="C741" s="3" t="s">
        <v>8149</v>
      </c>
      <c r="D741" s="6">
        <v>5000</v>
      </c>
      <c r="E741" s="8">
        <v>1</v>
      </c>
      <c r="F741" t="s">
        <v>8220</v>
      </c>
      <c r="G741" t="s">
        <v>8225</v>
      </c>
      <c r="H741" t="s">
        <v>8247</v>
      </c>
      <c r="I741">
        <v>1408596589</v>
      </c>
      <c r="J741">
        <v>1406004589</v>
      </c>
      <c r="K741" t="b">
        <v>0</v>
      </c>
      <c r="L741">
        <v>1</v>
      </c>
      <c r="M741" t="b">
        <v>0</v>
      </c>
      <c r="N741" t="s">
        <v>8269</v>
      </c>
      <c r="O741" s="17">
        <v>0</v>
      </c>
      <c r="P741">
        <v>1</v>
      </c>
      <c r="Q741" s="12" t="s">
        <v>8315</v>
      </c>
      <c r="R741" t="s">
        <v>8316</v>
      </c>
      <c r="S741" s="15">
        <v>41842.201261574075</v>
      </c>
      <c r="T741" s="15">
        <v>41872.201261574075</v>
      </c>
    </row>
    <row r="742" spans="1:20" ht="192" x14ac:dyDescent="0.2">
      <c r="A742">
        <v>2866</v>
      </c>
      <c r="B742" s="3" t="s">
        <v>2866</v>
      </c>
      <c r="C742" s="3" t="s">
        <v>6976</v>
      </c>
      <c r="D742" s="6">
        <v>5000</v>
      </c>
      <c r="E742" s="8">
        <v>45</v>
      </c>
      <c r="F742" t="s">
        <v>8220</v>
      </c>
      <c r="G742" t="s">
        <v>8223</v>
      </c>
      <c r="H742" t="s">
        <v>8245</v>
      </c>
      <c r="I742">
        <v>1476482400</v>
      </c>
      <c r="J742">
        <v>1473893721</v>
      </c>
      <c r="K742" t="b">
        <v>0</v>
      </c>
      <c r="L742">
        <v>2</v>
      </c>
      <c r="M742" t="b">
        <v>0</v>
      </c>
      <c r="N742" t="s">
        <v>8269</v>
      </c>
      <c r="O742" s="17">
        <v>1</v>
      </c>
      <c r="P742">
        <v>22.5</v>
      </c>
      <c r="Q742" s="12" t="s">
        <v>8315</v>
      </c>
      <c r="R742" t="s">
        <v>8316</v>
      </c>
      <c r="S742" s="15">
        <v>42627.955104166671</v>
      </c>
      <c r="T742" s="15">
        <v>42657.916666666672</v>
      </c>
    </row>
    <row r="743" spans="1:20" ht="80" x14ac:dyDescent="0.2">
      <c r="A743">
        <v>2893</v>
      </c>
      <c r="B743" s="3" t="s">
        <v>2893</v>
      </c>
      <c r="C743" s="3" t="s">
        <v>7003</v>
      </c>
      <c r="D743" s="6">
        <v>5000</v>
      </c>
      <c r="E743" s="8">
        <v>25</v>
      </c>
      <c r="F743" t="s">
        <v>8220</v>
      </c>
      <c r="G743" t="s">
        <v>8223</v>
      </c>
      <c r="H743" t="s">
        <v>8245</v>
      </c>
      <c r="I743">
        <v>1420768800</v>
      </c>
      <c r="J743">
        <v>1415644395</v>
      </c>
      <c r="K743" t="b">
        <v>0</v>
      </c>
      <c r="L743">
        <v>2</v>
      </c>
      <c r="M743" t="b">
        <v>0</v>
      </c>
      <c r="N743" t="s">
        <v>8269</v>
      </c>
      <c r="O743" s="17">
        <v>1</v>
      </c>
      <c r="P743">
        <v>12.5</v>
      </c>
      <c r="Q743" s="12" t="s">
        <v>8315</v>
      </c>
      <c r="R743" t="s">
        <v>8316</v>
      </c>
      <c r="S743" s="15">
        <v>41953.773090277777</v>
      </c>
      <c r="T743" s="15">
        <v>42013.083333333328</v>
      </c>
    </row>
    <row r="744" spans="1:20" ht="208" x14ac:dyDescent="0.2">
      <c r="A744">
        <v>2903</v>
      </c>
      <c r="B744" s="3" t="s">
        <v>2903</v>
      </c>
      <c r="C744" s="3" t="s">
        <v>7013</v>
      </c>
      <c r="D744" s="6">
        <v>5000</v>
      </c>
      <c r="E744" s="8">
        <v>39</v>
      </c>
      <c r="F744" t="s">
        <v>8220</v>
      </c>
      <c r="G744" t="s">
        <v>8223</v>
      </c>
      <c r="H744" t="s">
        <v>8245</v>
      </c>
      <c r="I744">
        <v>1441771218</v>
      </c>
      <c r="J744">
        <v>1436587218</v>
      </c>
      <c r="K744" t="b">
        <v>0</v>
      </c>
      <c r="L744">
        <v>4</v>
      </c>
      <c r="M744" t="b">
        <v>0</v>
      </c>
      <c r="N744" t="s">
        <v>8269</v>
      </c>
      <c r="O744" s="17">
        <v>1</v>
      </c>
      <c r="P744">
        <v>9.75</v>
      </c>
      <c r="Q744" s="12" t="s">
        <v>8315</v>
      </c>
      <c r="R744" t="s">
        <v>8316</v>
      </c>
      <c r="S744" s="15">
        <v>42196.166874999995</v>
      </c>
      <c r="T744" s="15">
        <v>42256.166874999995</v>
      </c>
    </row>
    <row r="745" spans="1:20" ht="208" x14ac:dyDescent="0.2">
      <c r="A745">
        <v>3864</v>
      </c>
      <c r="B745" s="3" t="s">
        <v>3861</v>
      </c>
      <c r="C745" s="3" t="s">
        <v>7973</v>
      </c>
      <c r="D745" s="6">
        <v>5000</v>
      </c>
      <c r="E745" s="8">
        <v>60</v>
      </c>
      <c r="F745" t="s">
        <v>8220</v>
      </c>
      <c r="G745" t="s">
        <v>8223</v>
      </c>
      <c r="H745" t="s">
        <v>8245</v>
      </c>
      <c r="I745">
        <v>1447799054</v>
      </c>
      <c r="J745">
        <v>1445203454</v>
      </c>
      <c r="K745" t="b">
        <v>0</v>
      </c>
      <c r="L745">
        <v>3</v>
      </c>
      <c r="M745" t="b">
        <v>0</v>
      </c>
      <c r="N745" t="s">
        <v>8269</v>
      </c>
      <c r="O745" s="17">
        <v>1</v>
      </c>
      <c r="P745">
        <v>20</v>
      </c>
      <c r="Q745" s="12" t="s">
        <v>8315</v>
      </c>
      <c r="R745" t="s">
        <v>8316</v>
      </c>
      <c r="S745" s="15">
        <v>42295.891828703709</v>
      </c>
      <c r="T745" s="15">
        <v>42325.933495370366</v>
      </c>
    </row>
    <row r="746" spans="1:20" ht="176" x14ac:dyDescent="0.2">
      <c r="A746">
        <v>2852</v>
      </c>
      <c r="B746" s="3" t="s">
        <v>2852</v>
      </c>
      <c r="C746" s="3" t="s">
        <v>6962</v>
      </c>
      <c r="D746" s="6">
        <v>5000</v>
      </c>
      <c r="E746" s="8">
        <v>95</v>
      </c>
      <c r="F746" t="s">
        <v>8220</v>
      </c>
      <c r="G746" t="s">
        <v>8223</v>
      </c>
      <c r="H746" t="s">
        <v>8245</v>
      </c>
      <c r="I746">
        <v>1403312703</v>
      </c>
      <c r="J746">
        <v>1400720703</v>
      </c>
      <c r="K746" t="b">
        <v>0</v>
      </c>
      <c r="L746">
        <v>6</v>
      </c>
      <c r="M746" t="b">
        <v>0</v>
      </c>
      <c r="N746" t="s">
        <v>8269</v>
      </c>
      <c r="O746" s="17">
        <v>2</v>
      </c>
      <c r="P746">
        <v>15.83</v>
      </c>
      <c r="Q746" s="12" t="s">
        <v>8315</v>
      </c>
      <c r="R746" t="s">
        <v>8316</v>
      </c>
      <c r="S746" s="15">
        <v>41781.045173611114</v>
      </c>
      <c r="T746" s="15">
        <v>41811.045173611114</v>
      </c>
    </row>
    <row r="747" spans="1:20" ht="192" x14ac:dyDescent="0.2">
      <c r="A747">
        <v>3742</v>
      </c>
      <c r="B747" s="3" t="s">
        <v>3739</v>
      </c>
      <c r="C747" s="3" t="s">
        <v>7852</v>
      </c>
      <c r="D747" s="6">
        <v>5000</v>
      </c>
      <c r="E747" s="8">
        <v>100</v>
      </c>
      <c r="F747" t="s">
        <v>8220</v>
      </c>
      <c r="G747" t="s">
        <v>8223</v>
      </c>
      <c r="H747" t="s">
        <v>8245</v>
      </c>
      <c r="I747">
        <v>1409980144</v>
      </c>
      <c r="J747">
        <v>1407388144</v>
      </c>
      <c r="K747" t="b">
        <v>0</v>
      </c>
      <c r="L747">
        <v>4</v>
      </c>
      <c r="M747" t="b">
        <v>0</v>
      </c>
      <c r="N747" t="s">
        <v>8269</v>
      </c>
      <c r="O747" s="17">
        <v>2</v>
      </c>
      <c r="P747">
        <v>25</v>
      </c>
      <c r="Q747" s="12" t="s">
        <v>8315</v>
      </c>
      <c r="R747" t="s">
        <v>8316</v>
      </c>
      <c r="S747" s="15">
        <v>41858.214629629627</v>
      </c>
      <c r="T747" s="15">
        <v>41888.214629629627</v>
      </c>
    </row>
    <row r="748" spans="1:20" ht="176" x14ac:dyDescent="0.2">
      <c r="A748">
        <v>3919</v>
      </c>
      <c r="B748" s="3" t="s">
        <v>3916</v>
      </c>
      <c r="C748" s="3" t="s">
        <v>8027</v>
      </c>
      <c r="D748" s="6">
        <v>5000</v>
      </c>
      <c r="E748" s="8">
        <v>90</v>
      </c>
      <c r="F748" t="s">
        <v>8220</v>
      </c>
      <c r="G748" t="s">
        <v>8224</v>
      </c>
      <c r="H748" t="s">
        <v>8246</v>
      </c>
      <c r="I748">
        <v>1453075200</v>
      </c>
      <c r="J748">
        <v>1450628773</v>
      </c>
      <c r="K748" t="b">
        <v>0</v>
      </c>
      <c r="L748">
        <v>3</v>
      </c>
      <c r="M748" t="b">
        <v>0</v>
      </c>
      <c r="N748" t="s">
        <v>8269</v>
      </c>
      <c r="O748" s="17">
        <v>2</v>
      </c>
      <c r="P748">
        <v>30</v>
      </c>
      <c r="Q748" s="12" t="s">
        <v>8315</v>
      </c>
      <c r="R748" t="s">
        <v>8316</v>
      </c>
      <c r="S748" s="15">
        <v>42358.684872685189</v>
      </c>
      <c r="T748" s="15">
        <v>42387</v>
      </c>
    </row>
    <row r="749" spans="1:20" ht="192" x14ac:dyDescent="0.2">
      <c r="A749">
        <v>4047</v>
      </c>
      <c r="B749" s="3" t="s">
        <v>4043</v>
      </c>
      <c r="C749" s="3" t="s">
        <v>8151</v>
      </c>
      <c r="D749" s="6">
        <v>5000</v>
      </c>
      <c r="E749" s="8">
        <v>110</v>
      </c>
      <c r="F749" t="s">
        <v>8220</v>
      </c>
      <c r="G749" t="s">
        <v>8223</v>
      </c>
      <c r="H749" t="s">
        <v>8245</v>
      </c>
      <c r="I749">
        <v>1420938000</v>
      </c>
      <c r="J749">
        <v>1418862743</v>
      </c>
      <c r="K749" t="b">
        <v>0</v>
      </c>
      <c r="L749">
        <v>4</v>
      </c>
      <c r="M749" t="b">
        <v>0</v>
      </c>
      <c r="N749" t="s">
        <v>8269</v>
      </c>
      <c r="O749" s="17">
        <v>2</v>
      </c>
      <c r="P749">
        <v>27.5</v>
      </c>
      <c r="Q749" s="12" t="s">
        <v>8315</v>
      </c>
      <c r="R749" t="s">
        <v>8316</v>
      </c>
      <c r="S749" s="15">
        <v>41991.022488425922</v>
      </c>
      <c r="T749" s="15">
        <v>42015.041666666672</v>
      </c>
    </row>
    <row r="750" spans="1:20" ht="192" x14ac:dyDescent="0.2">
      <c r="A750">
        <v>2874</v>
      </c>
      <c r="B750" s="3" t="s">
        <v>2874</v>
      </c>
      <c r="C750" s="3" t="s">
        <v>6984</v>
      </c>
      <c r="D750" s="6">
        <v>5000</v>
      </c>
      <c r="E750" s="8">
        <v>271</v>
      </c>
      <c r="F750" t="s">
        <v>8220</v>
      </c>
      <c r="G750" t="s">
        <v>8223</v>
      </c>
      <c r="H750" t="s">
        <v>8245</v>
      </c>
      <c r="I750">
        <v>1484684186</v>
      </c>
      <c r="J750">
        <v>1482092186</v>
      </c>
      <c r="K750" t="b">
        <v>0</v>
      </c>
      <c r="L750">
        <v>3</v>
      </c>
      <c r="M750" t="b">
        <v>0</v>
      </c>
      <c r="N750" t="s">
        <v>8269</v>
      </c>
      <c r="O750" s="17">
        <v>5</v>
      </c>
      <c r="P750">
        <v>90.33</v>
      </c>
      <c r="Q750" s="12" t="s">
        <v>8315</v>
      </c>
      <c r="R750" t="s">
        <v>8316</v>
      </c>
      <c r="S750" s="15">
        <v>42722.84474537037</v>
      </c>
      <c r="T750" s="15">
        <v>42752.84474537037</v>
      </c>
    </row>
    <row r="751" spans="1:20" ht="208" x14ac:dyDescent="0.2">
      <c r="A751">
        <v>3857</v>
      </c>
      <c r="B751" s="3" t="s">
        <v>3854</v>
      </c>
      <c r="C751" s="3" t="s">
        <v>7966</v>
      </c>
      <c r="D751" s="6">
        <v>5000</v>
      </c>
      <c r="E751" s="8">
        <v>260</v>
      </c>
      <c r="F751" t="s">
        <v>8220</v>
      </c>
      <c r="G751" t="s">
        <v>8223</v>
      </c>
      <c r="H751" t="s">
        <v>8245</v>
      </c>
      <c r="I751">
        <v>1406913120</v>
      </c>
      <c r="J751">
        <v>1404927690</v>
      </c>
      <c r="K751" t="b">
        <v>0</v>
      </c>
      <c r="L751">
        <v>4</v>
      </c>
      <c r="M751" t="b">
        <v>0</v>
      </c>
      <c r="N751" t="s">
        <v>8269</v>
      </c>
      <c r="O751" s="17">
        <v>5</v>
      </c>
      <c r="P751">
        <v>65</v>
      </c>
      <c r="Q751" s="12" t="s">
        <v>8315</v>
      </c>
      <c r="R751" t="s">
        <v>8316</v>
      </c>
      <c r="S751" s="15">
        <v>41829.73715277778</v>
      </c>
      <c r="T751" s="15">
        <v>41852.716666666667</v>
      </c>
    </row>
    <row r="752" spans="1:20" ht="208" x14ac:dyDescent="0.2">
      <c r="A752">
        <v>4025</v>
      </c>
      <c r="B752" s="3" t="s">
        <v>4021</v>
      </c>
      <c r="C752" s="3" t="s">
        <v>8130</v>
      </c>
      <c r="D752" s="6">
        <v>5000</v>
      </c>
      <c r="E752" s="8">
        <v>250</v>
      </c>
      <c r="F752" t="s">
        <v>8220</v>
      </c>
      <c r="G752" t="s">
        <v>8229</v>
      </c>
      <c r="H752" t="s">
        <v>8248</v>
      </c>
      <c r="I752">
        <v>1437889336</v>
      </c>
      <c r="J752">
        <v>1432705336</v>
      </c>
      <c r="K752" t="b">
        <v>0</v>
      </c>
      <c r="L752">
        <v>4</v>
      </c>
      <c r="M752" t="b">
        <v>0</v>
      </c>
      <c r="N752" t="s">
        <v>8269</v>
      </c>
      <c r="O752" s="17">
        <v>5</v>
      </c>
      <c r="P752">
        <v>62.5</v>
      </c>
      <c r="Q752" s="12" t="s">
        <v>8315</v>
      </c>
      <c r="R752" t="s">
        <v>8316</v>
      </c>
      <c r="S752" s="15">
        <v>42151.237685185188</v>
      </c>
      <c r="T752" s="15">
        <v>42211.237685185188</v>
      </c>
    </row>
    <row r="753" spans="1:20" ht="208" x14ac:dyDescent="0.2">
      <c r="A753">
        <v>4089</v>
      </c>
      <c r="B753" s="3" t="s">
        <v>4085</v>
      </c>
      <c r="C753" s="3" t="s">
        <v>8192</v>
      </c>
      <c r="D753" s="6">
        <v>5000</v>
      </c>
      <c r="E753" s="8">
        <v>240</v>
      </c>
      <c r="F753" t="s">
        <v>8220</v>
      </c>
      <c r="G753" t="s">
        <v>8223</v>
      </c>
      <c r="H753" t="s">
        <v>8245</v>
      </c>
      <c r="I753">
        <v>1433093700</v>
      </c>
      <c r="J753">
        <v>1430242488</v>
      </c>
      <c r="K753" t="b">
        <v>0</v>
      </c>
      <c r="L753">
        <v>8</v>
      </c>
      <c r="M753" t="b">
        <v>0</v>
      </c>
      <c r="N753" t="s">
        <v>8269</v>
      </c>
      <c r="O753" s="17">
        <v>5</v>
      </c>
      <c r="P753">
        <v>30</v>
      </c>
      <c r="Q753" s="12" t="s">
        <v>8315</v>
      </c>
      <c r="R753" t="s">
        <v>8316</v>
      </c>
      <c r="S753" s="15">
        <v>42122.732499999998</v>
      </c>
      <c r="T753" s="15">
        <v>42155.732638888891</v>
      </c>
    </row>
    <row r="754" spans="1:20" ht="208" x14ac:dyDescent="0.2">
      <c r="A754">
        <v>3729</v>
      </c>
      <c r="B754" s="3" t="s">
        <v>3726</v>
      </c>
      <c r="C754" s="3" t="s">
        <v>7839</v>
      </c>
      <c r="D754" s="6">
        <v>5000</v>
      </c>
      <c r="E754" s="8">
        <v>362</v>
      </c>
      <c r="F754" t="s">
        <v>8220</v>
      </c>
      <c r="G754" t="s">
        <v>8223</v>
      </c>
      <c r="H754" t="s">
        <v>8245</v>
      </c>
      <c r="I754">
        <v>1427082912</v>
      </c>
      <c r="J754">
        <v>1423198512</v>
      </c>
      <c r="K754" t="b">
        <v>0</v>
      </c>
      <c r="L754">
        <v>5</v>
      </c>
      <c r="M754" t="b">
        <v>0</v>
      </c>
      <c r="N754" t="s">
        <v>8269</v>
      </c>
      <c r="O754" s="17">
        <v>7</v>
      </c>
      <c r="P754">
        <v>72.400000000000006</v>
      </c>
      <c r="Q754" s="12" t="s">
        <v>8315</v>
      </c>
      <c r="R754" t="s">
        <v>8316</v>
      </c>
      <c r="S754" s="15">
        <v>42041.205000000002</v>
      </c>
      <c r="T754" s="15">
        <v>42086.16333333333</v>
      </c>
    </row>
    <row r="755" spans="1:20" ht="224" x14ac:dyDescent="0.2">
      <c r="A755">
        <v>3986</v>
      </c>
      <c r="B755" s="3" t="s">
        <v>3982</v>
      </c>
      <c r="C755" s="3" t="s">
        <v>8092</v>
      </c>
      <c r="D755" s="6">
        <v>5000</v>
      </c>
      <c r="E755" s="8">
        <v>488</v>
      </c>
      <c r="F755" t="s">
        <v>8220</v>
      </c>
      <c r="G755" t="s">
        <v>8224</v>
      </c>
      <c r="H755" t="s">
        <v>8246</v>
      </c>
      <c r="I755">
        <v>1462539840</v>
      </c>
      <c r="J755">
        <v>1460034594</v>
      </c>
      <c r="K755" t="b">
        <v>0</v>
      </c>
      <c r="L755">
        <v>13</v>
      </c>
      <c r="M755" t="b">
        <v>0</v>
      </c>
      <c r="N755" t="s">
        <v>8269</v>
      </c>
      <c r="O755" s="17">
        <v>10</v>
      </c>
      <c r="P755">
        <v>37.54</v>
      </c>
      <c r="Q755" s="12" t="s">
        <v>8315</v>
      </c>
      <c r="R755" t="s">
        <v>8316</v>
      </c>
      <c r="S755" s="15">
        <v>42467.548541666663</v>
      </c>
      <c r="T755" s="15">
        <v>42496.544444444444</v>
      </c>
    </row>
    <row r="756" spans="1:20" ht="208" x14ac:dyDescent="0.2">
      <c r="A756">
        <v>3934</v>
      </c>
      <c r="B756" s="3" t="s">
        <v>3931</v>
      </c>
      <c r="C756" s="3" t="s">
        <v>8042</v>
      </c>
      <c r="D756" s="6">
        <v>5000</v>
      </c>
      <c r="E756" s="8">
        <v>550</v>
      </c>
      <c r="F756" t="s">
        <v>8220</v>
      </c>
      <c r="G756" t="s">
        <v>8223</v>
      </c>
      <c r="H756" t="s">
        <v>8245</v>
      </c>
      <c r="I756">
        <v>1443704400</v>
      </c>
      <c r="J756">
        <v>1439827639</v>
      </c>
      <c r="K756" t="b">
        <v>0</v>
      </c>
      <c r="L756">
        <v>12</v>
      </c>
      <c r="M756" t="b">
        <v>0</v>
      </c>
      <c r="N756" t="s">
        <v>8269</v>
      </c>
      <c r="O756" s="17">
        <v>11</v>
      </c>
      <c r="P756">
        <v>45.83</v>
      </c>
      <c r="Q756" s="12" t="s">
        <v>8315</v>
      </c>
      <c r="R756" t="s">
        <v>8316</v>
      </c>
      <c r="S756" s="15">
        <v>42233.671747685185</v>
      </c>
      <c r="T756" s="15">
        <v>42278.541666666672</v>
      </c>
    </row>
    <row r="757" spans="1:20" ht="160" x14ac:dyDescent="0.2">
      <c r="A757">
        <v>3968</v>
      </c>
      <c r="B757" s="3" t="s">
        <v>3965</v>
      </c>
      <c r="C757" s="3" t="s">
        <v>8075</v>
      </c>
      <c r="D757" s="6">
        <v>5000</v>
      </c>
      <c r="E757" s="8">
        <v>527</v>
      </c>
      <c r="F757" t="s">
        <v>8220</v>
      </c>
      <c r="G757" t="s">
        <v>8223</v>
      </c>
      <c r="H757" t="s">
        <v>8245</v>
      </c>
      <c r="I757">
        <v>1463945673</v>
      </c>
      <c r="J757">
        <v>1458761673</v>
      </c>
      <c r="K757" t="b">
        <v>0</v>
      </c>
      <c r="L757">
        <v>11</v>
      </c>
      <c r="M757" t="b">
        <v>0</v>
      </c>
      <c r="N757" t="s">
        <v>8269</v>
      </c>
      <c r="O757" s="17">
        <v>11</v>
      </c>
      <c r="P757">
        <v>47.91</v>
      </c>
      <c r="Q757" s="12" t="s">
        <v>8315</v>
      </c>
      <c r="R757" t="s">
        <v>8316</v>
      </c>
      <c r="S757" s="15">
        <v>42452.815659722226</v>
      </c>
      <c r="T757" s="15">
        <v>42512.815659722226</v>
      </c>
    </row>
    <row r="758" spans="1:20" ht="224" x14ac:dyDescent="0.2">
      <c r="A758">
        <v>3928</v>
      </c>
      <c r="B758" s="3" t="s">
        <v>3925</v>
      </c>
      <c r="C758" s="3" t="s">
        <v>8036</v>
      </c>
      <c r="D758" s="6">
        <v>5000</v>
      </c>
      <c r="E758" s="8">
        <v>651</v>
      </c>
      <c r="F758" t="s">
        <v>8220</v>
      </c>
      <c r="G758" t="s">
        <v>8223</v>
      </c>
      <c r="H758" t="s">
        <v>8245</v>
      </c>
      <c r="I758">
        <v>1444971540</v>
      </c>
      <c r="J758">
        <v>1442593427</v>
      </c>
      <c r="K758" t="b">
        <v>0</v>
      </c>
      <c r="L758">
        <v>7</v>
      </c>
      <c r="M758" t="b">
        <v>0</v>
      </c>
      <c r="N758" t="s">
        <v>8269</v>
      </c>
      <c r="O758" s="17">
        <v>13</v>
      </c>
      <c r="P758">
        <v>93</v>
      </c>
      <c r="Q758" s="12" t="s">
        <v>8315</v>
      </c>
      <c r="R758" t="s">
        <v>8316</v>
      </c>
      <c r="S758" s="15">
        <v>42265.683182870373</v>
      </c>
      <c r="T758" s="15">
        <v>42293.207638888889</v>
      </c>
    </row>
    <row r="759" spans="1:20" ht="192" x14ac:dyDescent="0.2">
      <c r="A759">
        <v>2870</v>
      </c>
      <c r="B759" s="3" t="s">
        <v>2870</v>
      </c>
      <c r="C759" s="3" t="s">
        <v>6980</v>
      </c>
      <c r="D759" s="6">
        <v>5000</v>
      </c>
      <c r="E759" s="8">
        <v>750</v>
      </c>
      <c r="F759" t="s">
        <v>8220</v>
      </c>
      <c r="G759" t="s">
        <v>8223</v>
      </c>
      <c r="H759" t="s">
        <v>8245</v>
      </c>
      <c r="I759">
        <v>1400301165</v>
      </c>
      <c r="J759">
        <v>1397709165</v>
      </c>
      <c r="K759" t="b">
        <v>0</v>
      </c>
      <c r="L759">
        <v>9</v>
      </c>
      <c r="M759" t="b">
        <v>0</v>
      </c>
      <c r="N759" t="s">
        <v>8269</v>
      </c>
      <c r="O759" s="17">
        <v>15</v>
      </c>
      <c r="P759">
        <v>83.33</v>
      </c>
      <c r="Q759" s="12" t="s">
        <v>8315</v>
      </c>
      <c r="R759" t="s">
        <v>8316</v>
      </c>
      <c r="S759" s="15">
        <v>41746.189409722225</v>
      </c>
      <c r="T759" s="15">
        <v>41776.189409722225</v>
      </c>
    </row>
    <row r="760" spans="1:20" ht="208" x14ac:dyDescent="0.2">
      <c r="A760">
        <v>4055</v>
      </c>
      <c r="B760" s="3" t="s">
        <v>4051</v>
      </c>
      <c r="C760" s="3" t="s">
        <v>8159</v>
      </c>
      <c r="D760" s="6">
        <v>5000</v>
      </c>
      <c r="E760" s="8">
        <v>881</v>
      </c>
      <c r="F760" t="s">
        <v>8220</v>
      </c>
      <c r="G760" t="s">
        <v>8224</v>
      </c>
      <c r="H760" t="s">
        <v>8246</v>
      </c>
      <c r="I760">
        <v>1403192031</v>
      </c>
      <c r="J760">
        <v>1400600031</v>
      </c>
      <c r="K760" t="b">
        <v>0</v>
      </c>
      <c r="L760">
        <v>21</v>
      </c>
      <c r="M760" t="b">
        <v>0</v>
      </c>
      <c r="N760" t="s">
        <v>8269</v>
      </c>
      <c r="O760" s="17">
        <v>18</v>
      </c>
      <c r="P760">
        <v>41.95</v>
      </c>
      <c r="Q760" s="12" t="s">
        <v>8315</v>
      </c>
      <c r="R760" t="s">
        <v>8316</v>
      </c>
      <c r="S760" s="15">
        <v>41779.648506944446</v>
      </c>
      <c r="T760" s="15">
        <v>41809.648506944446</v>
      </c>
    </row>
    <row r="761" spans="1:20" ht="192" x14ac:dyDescent="0.2">
      <c r="A761">
        <v>3843</v>
      </c>
      <c r="B761" s="3" t="s">
        <v>3840</v>
      </c>
      <c r="C761" s="3" t="s">
        <v>7952</v>
      </c>
      <c r="D761" s="6">
        <v>5000</v>
      </c>
      <c r="E761" s="8">
        <v>1065</v>
      </c>
      <c r="F761" t="s">
        <v>8220</v>
      </c>
      <c r="G761" t="s">
        <v>8223</v>
      </c>
      <c r="H761" t="s">
        <v>8245</v>
      </c>
      <c r="I761">
        <v>1401587064</v>
      </c>
      <c r="J761">
        <v>1399427064</v>
      </c>
      <c r="K761" t="b">
        <v>1</v>
      </c>
      <c r="L761">
        <v>19</v>
      </c>
      <c r="M761" t="b">
        <v>0</v>
      </c>
      <c r="N761" t="s">
        <v>8269</v>
      </c>
      <c r="O761" s="17">
        <v>21</v>
      </c>
      <c r="P761">
        <v>56.05</v>
      </c>
      <c r="Q761" s="12" t="s">
        <v>8315</v>
      </c>
      <c r="R761" t="s">
        <v>8316</v>
      </c>
      <c r="S761" s="15">
        <v>41766.072500000002</v>
      </c>
      <c r="T761" s="15">
        <v>41791.072500000002</v>
      </c>
    </row>
    <row r="762" spans="1:20" ht="192" x14ac:dyDescent="0.2">
      <c r="A762">
        <v>3842</v>
      </c>
      <c r="B762" s="3" t="s">
        <v>3839</v>
      </c>
      <c r="C762" s="3" t="s">
        <v>7951</v>
      </c>
      <c r="D762" s="6">
        <v>5000</v>
      </c>
      <c r="E762" s="8">
        <v>1097</v>
      </c>
      <c r="F762" t="s">
        <v>8220</v>
      </c>
      <c r="G762" t="s">
        <v>8224</v>
      </c>
      <c r="H762" t="s">
        <v>8246</v>
      </c>
      <c r="I762">
        <v>1399809052</v>
      </c>
      <c r="J762">
        <v>1397217052</v>
      </c>
      <c r="K762" t="b">
        <v>1</v>
      </c>
      <c r="L762">
        <v>23</v>
      </c>
      <c r="M762" t="b">
        <v>0</v>
      </c>
      <c r="N762" t="s">
        <v>8269</v>
      </c>
      <c r="O762" s="17">
        <v>22</v>
      </c>
      <c r="P762">
        <v>47.7</v>
      </c>
      <c r="Q762" s="12" t="s">
        <v>8315</v>
      </c>
      <c r="R762" t="s">
        <v>8316</v>
      </c>
      <c r="S762" s="15">
        <v>41740.493657407409</v>
      </c>
      <c r="T762" s="15">
        <v>41770.493657407409</v>
      </c>
    </row>
    <row r="763" spans="1:20" ht="208" x14ac:dyDescent="0.2">
      <c r="A763">
        <v>2918</v>
      </c>
      <c r="B763" s="3" t="s">
        <v>2918</v>
      </c>
      <c r="C763" s="3" t="s">
        <v>7028</v>
      </c>
      <c r="D763" s="6">
        <v>5000</v>
      </c>
      <c r="E763" s="8">
        <v>1362</v>
      </c>
      <c r="F763" t="s">
        <v>8220</v>
      </c>
      <c r="G763" t="s">
        <v>8223</v>
      </c>
      <c r="H763" t="s">
        <v>8245</v>
      </c>
      <c r="I763">
        <v>1446131207</v>
      </c>
      <c r="J763">
        <v>1443712007</v>
      </c>
      <c r="K763" t="b">
        <v>0</v>
      </c>
      <c r="L763">
        <v>20</v>
      </c>
      <c r="M763" t="b">
        <v>0</v>
      </c>
      <c r="N763" t="s">
        <v>8269</v>
      </c>
      <c r="O763" s="17">
        <v>27</v>
      </c>
      <c r="P763">
        <v>68.099999999999994</v>
      </c>
      <c r="Q763" s="12" t="s">
        <v>8315</v>
      </c>
      <c r="R763" t="s">
        <v>8316</v>
      </c>
      <c r="S763" s="15">
        <v>42278.629710648151</v>
      </c>
      <c r="T763" s="15">
        <v>42306.629710648151</v>
      </c>
    </row>
    <row r="764" spans="1:20" ht="176" x14ac:dyDescent="0.2">
      <c r="A764">
        <v>3943</v>
      </c>
      <c r="B764" s="3" t="s">
        <v>3940</v>
      </c>
      <c r="C764" s="3" t="s">
        <v>8051</v>
      </c>
      <c r="D764" s="6">
        <v>5000</v>
      </c>
      <c r="E764" s="8">
        <v>1782</v>
      </c>
      <c r="F764" t="s">
        <v>8220</v>
      </c>
      <c r="G764" t="s">
        <v>8223</v>
      </c>
      <c r="H764" t="s">
        <v>8245</v>
      </c>
      <c r="I764">
        <v>1446483000</v>
      </c>
      <c r="J764">
        <v>1443811268</v>
      </c>
      <c r="K764" t="b">
        <v>0</v>
      </c>
      <c r="L764">
        <v>13</v>
      </c>
      <c r="M764" t="b">
        <v>0</v>
      </c>
      <c r="N764" t="s">
        <v>8269</v>
      </c>
      <c r="O764" s="17">
        <v>36</v>
      </c>
      <c r="P764">
        <v>137.08000000000001</v>
      </c>
      <c r="Q764" s="12" t="s">
        <v>8315</v>
      </c>
      <c r="R764" t="s">
        <v>8316</v>
      </c>
      <c r="S764" s="15">
        <v>42279.778564814813</v>
      </c>
      <c r="T764" s="15">
        <v>42310.701388888891</v>
      </c>
    </row>
    <row r="765" spans="1:20" ht="208" x14ac:dyDescent="0.2">
      <c r="A765">
        <v>4067</v>
      </c>
      <c r="B765" s="3" t="s">
        <v>4063</v>
      </c>
      <c r="C765" s="3" t="s">
        <v>7998</v>
      </c>
      <c r="D765" s="6">
        <v>5000</v>
      </c>
      <c r="E765" s="8">
        <v>3045</v>
      </c>
      <c r="F765" t="s">
        <v>8220</v>
      </c>
      <c r="G765" t="s">
        <v>8223</v>
      </c>
      <c r="H765" t="s">
        <v>8245</v>
      </c>
      <c r="I765">
        <v>1443408550</v>
      </c>
      <c r="J765">
        <v>1439952550</v>
      </c>
      <c r="K765" t="b">
        <v>0</v>
      </c>
      <c r="L765">
        <v>17</v>
      </c>
      <c r="M765" t="b">
        <v>0</v>
      </c>
      <c r="N765" t="s">
        <v>8269</v>
      </c>
      <c r="O765" s="17">
        <v>61</v>
      </c>
      <c r="P765">
        <v>179.12</v>
      </c>
      <c r="Q765" s="12" t="s">
        <v>8315</v>
      </c>
      <c r="R765" t="s">
        <v>8316</v>
      </c>
      <c r="S765" s="15">
        <v>42235.117476851854</v>
      </c>
      <c r="T765" s="15">
        <v>42275.117476851854</v>
      </c>
    </row>
    <row r="766" spans="1:20" ht="208" x14ac:dyDescent="0.2">
      <c r="A766">
        <v>4106</v>
      </c>
      <c r="B766" s="3" t="s">
        <v>4102</v>
      </c>
      <c r="C766" s="3" t="s">
        <v>8209</v>
      </c>
      <c r="D766" s="6">
        <v>5000</v>
      </c>
      <c r="E766" s="8">
        <v>3530</v>
      </c>
      <c r="F766" t="s">
        <v>8220</v>
      </c>
      <c r="G766" t="s">
        <v>8223</v>
      </c>
      <c r="H766" t="s">
        <v>8245</v>
      </c>
      <c r="I766">
        <v>1427936400</v>
      </c>
      <c r="J766">
        <v>1424221866</v>
      </c>
      <c r="K766" t="b">
        <v>0</v>
      </c>
      <c r="L766">
        <v>33</v>
      </c>
      <c r="M766" t="b">
        <v>0</v>
      </c>
      <c r="N766" t="s">
        <v>8269</v>
      </c>
      <c r="O766" s="17">
        <v>71</v>
      </c>
      <c r="P766">
        <v>106.97</v>
      </c>
      <c r="Q766" s="12" t="s">
        <v>8315</v>
      </c>
      <c r="R766" t="s">
        <v>8316</v>
      </c>
      <c r="S766" s="15">
        <v>42053.049375000002</v>
      </c>
      <c r="T766" s="15">
        <v>42096.041666666672</v>
      </c>
    </row>
    <row r="767" spans="1:20" ht="208" x14ac:dyDescent="0.2">
      <c r="A767">
        <v>3973</v>
      </c>
      <c r="B767" s="3" t="s">
        <v>3970</v>
      </c>
      <c r="C767" s="3" t="s">
        <v>8080</v>
      </c>
      <c r="D767" s="6">
        <v>5000</v>
      </c>
      <c r="E767" s="8">
        <v>3905</v>
      </c>
      <c r="F767" t="s">
        <v>8220</v>
      </c>
      <c r="G767" t="s">
        <v>8223</v>
      </c>
      <c r="H767" t="s">
        <v>8245</v>
      </c>
      <c r="I767">
        <v>1462766400</v>
      </c>
      <c r="J767">
        <v>1460219110</v>
      </c>
      <c r="K767" t="b">
        <v>0</v>
      </c>
      <c r="L767">
        <v>37</v>
      </c>
      <c r="M767" t="b">
        <v>0</v>
      </c>
      <c r="N767" t="s">
        <v>8269</v>
      </c>
      <c r="O767" s="17">
        <v>78</v>
      </c>
      <c r="P767">
        <v>105.54</v>
      </c>
      <c r="Q767" s="12" t="s">
        <v>8315</v>
      </c>
      <c r="R767" t="s">
        <v>8316</v>
      </c>
      <c r="S767" s="15">
        <v>42469.68414351852</v>
      </c>
      <c r="T767" s="15">
        <v>42499.166666666672</v>
      </c>
    </row>
    <row r="768" spans="1:20" ht="224" x14ac:dyDescent="0.2">
      <c r="A768">
        <v>3335</v>
      </c>
      <c r="B768" s="3" t="s">
        <v>3335</v>
      </c>
      <c r="C768" s="3" t="s">
        <v>7445</v>
      </c>
      <c r="D768" s="6">
        <v>5000</v>
      </c>
      <c r="E768" s="8">
        <v>5016</v>
      </c>
      <c r="F768" t="s">
        <v>8218</v>
      </c>
      <c r="G768" t="s">
        <v>8224</v>
      </c>
      <c r="H768" t="s">
        <v>8246</v>
      </c>
      <c r="I768">
        <v>1407106800</v>
      </c>
      <c r="J768">
        <v>1404749446</v>
      </c>
      <c r="K768" t="b">
        <v>0</v>
      </c>
      <c r="L768">
        <v>63</v>
      </c>
      <c r="M768" t="b">
        <v>1</v>
      </c>
      <c r="N768" t="s">
        <v>8269</v>
      </c>
      <c r="O768" s="17">
        <v>100</v>
      </c>
      <c r="P768">
        <v>79.62</v>
      </c>
      <c r="Q768" s="12" t="s">
        <v>8315</v>
      </c>
      <c r="R768" t="s">
        <v>8316</v>
      </c>
      <c r="S768" s="15">
        <v>41827.674143518518</v>
      </c>
      <c r="T768" s="15">
        <v>41854.958333333336</v>
      </c>
    </row>
    <row r="769" spans="1:20" ht="192" x14ac:dyDescent="0.2">
      <c r="A769">
        <v>3569</v>
      </c>
      <c r="B769" s="3" t="s">
        <v>3568</v>
      </c>
      <c r="C769" s="3" t="s">
        <v>7679</v>
      </c>
      <c r="D769" s="6">
        <v>5000</v>
      </c>
      <c r="E769" s="8">
        <v>5024</v>
      </c>
      <c r="F769" t="s">
        <v>8218</v>
      </c>
      <c r="G769" t="s">
        <v>8223</v>
      </c>
      <c r="H769" t="s">
        <v>8245</v>
      </c>
      <c r="I769">
        <v>1420734696</v>
      </c>
      <c r="J769">
        <v>1418142696</v>
      </c>
      <c r="K769" t="b">
        <v>0</v>
      </c>
      <c r="L769">
        <v>41</v>
      </c>
      <c r="M769" t="b">
        <v>1</v>
      </c>
      <c r="N769" t="s">
        <v>8269</v>
      </c>
      <c r="O769" s="17">
        <v>100</v>
      </c>
      <c r="P769">
        <v>122.54</v>
      </c>
      <c r="Q769" s="12" t="s">
        <v>8315</v>
      </c>
      <c r="R769" t="s">
        <v>8316</v>
      </c>
      <c r="S769" s="15">
        <v>41982.688611111109</v>
      </c>
      <c r="T769" s="15">
        <v>42012.688611111109</v>
      </c>
    </row>
    <row r="770" spans="1:20" ht="224" x14ac:dyDescent="0.2">
      <c r="A770">
        <v>3590</v>
      </c>
      <c r="B770" s="3" t="s">
        <v>3589</v>
      </c>
      <c r="C770" s="3" t="s">
        <v>7700</v>
      </c>
      <c r="D770" s="6">
        <v>5000</v>
      </c>
      <c r="E770" s="8">
        <v>5003</v>
      </c>
      <c r="F770" t="s">
        <v>8218</v>
      </c>
      <c r="G770" t="s">
        <v>8224</v>
      </c>
      <c r="H770" t="s">
        <v>8246</v>
      </c>
      <c r="I770">
        <v>1413792034</v>
      </c>
      <c r="J770">
        <v>1411200034</v>
      </c>
      <c r="K770" t="b">
        <v>0</v>
      </c>
      <c r="L770">
        <v>73</v>
      </c>
      <c r="M770" t="b">
        <v>1</v>
      </c>
      <c r="N770" t="s">
        <v>8269</v>
      </c>
      <c r="O770" s="17">
        <v>100</v>
      </c>
      <c r="P770">
        <v>68.53</v>
      </c>
      <c r="Q770" s="12" t="s">
        <v>8315</v>
      </c>
      <c r="R770" t="s">
        <v>8316</v>
      </c>
      <c r="S770" s="15">
        <v>41902.333726851852</v>
      </c>
      <c r="T770" s="15">
        <v>41932.333726851852</v>
      </c>
    </row>
    <row r="771" spans="1:20" ht="208" x14ac:dyDescent="0.2">
      <c r="A771">
        <v>3687</v>
      </c>
      <c r="B771" s="3" t="s">
        <v>3684</v>
      </c>
      <c r="C771" s="3" t="s">
        <v>7797</v>
      </c>
      <c r="D771" s="6">
        <v>5000</v>
      </c>
      <c r="E771" s="8">
        <v>5012.25</v>
      </c>
      <c r="F771" t="s">
        <v>8218</v>
      </c>
      <c r="G771" t="s">
        <v>8223</v>
      </c>
      <c r="H771" t="s">
        <v>8245</v>
      </c>
      <c r="I771">
        <v>1403846055</v>
      </c>
      <c r="J771">
        <v>1401254055</v>
      </c>
      <c r="K771" t="b">
        <v>0</v>
      </c>
      <c r="L771">
        <v>25</v>
      </c>
      <c r="M771" t="b">
        <v>1</v>
      </c>
      <c r="N771" t="s">
        <v>8269</v>
      </c>
      <c r="O771" s="17">
        <v>100</v>
      </c>
      <c r="P771">
        <v>200.49</v>
      </c>
      <c r="Q771" s="12" t="s">
        <v>8315</v>
      </c>
      <c r="R771" t="s">
        <v>8316</v>
      </c>
      <c r="S771" s="15">
        <v>41787.218229166669</v>
      </c>
      <c r="T771" s="15">
        <v>41817.218229166669</v>
      </c>
    </row>
    <row r="772" spans="1:20" ht="208" x14ac:dyDescent="0.2">
      <c r="A772">
        <v>3828</v>
      </c>
      <c r="B772" s="3" t="s">
        <v>3825</v>
      </c>
      <c r="C772" s="3" t="s">
        <v>7937</v>
      </c>
      <c r="D772" s="6">
        <v>5000</v>
      </c>
      <c r="E772" s="8">
        <v>5000</v>
      </c>
      <c r="F772" t="s">
        <v>8218</v>
      </c>
      <c r="G772" t="s">
        <v>8223</v>
      </c>
      <c r="H772" t="s">
        <v>8245</v>
      </c>
      <c r="I772">
        <v>1420033187</v>
      </c>
      <c r="J772">
        <v>1414845587</v>
      </c>
      <c r="K772" t="b">
        <v>0</v>
      </c>
      <c r="L772">
        <v>28</v>
      </c>
      <c r="M772" t="b">
        <v>1</v>
      </c>
      <c r="N772" t="s">
        <v>8269</v>
      </c>
      <c r="O772" s="17">
        <v>100</v>
      </c>
      <c r="P772">
        <v>178.57</v>
      </c>
      <c r="Q772" s="12" t="s">
        <v>8315</v>
      </c>
      <c r="R772" t="s">
        <v>8316</v>
      </c>
      <c r="S772" s="15">
        <v>41944.527627314819</v>
      </c>
      <c r="T772" s="15">
        <v>42004.569293981483</v>
      </c>
    </row>
    <row r="773" spans="1:20" ht="224" x14ac:dyDescent="0.2">
      <c r="A773">
        <v>2798</v>
      </c>
      <c r="B773" s="3" t="s">
        <v>2798</v>
      </c>
      <c r="C773" s="3" t="s">
        <v>6908</v>
      </c>
      <c r="D773" s="6">
        <v>5000</v>
      </c>
      <c r="E773" s="8">
        <v>5070</v>
      </c>
      <c r="F773" t="s">
        <v>8218</v>
      </c>
      <c r="G773" t="s">
        <v>8224</v>
      </c>
      <c r="H773" t="s">
        <v>8246</v>
      </c>
      <c r="I773">
        <v>1438358400</v>
      </c>
      <c r="J773">
        <v>1437063121</v>
      </c>
      <c r="K773" t="b">
        <v>0</v>
      </c>
      <c r="L773">
        <v>139</v>
      </c>
      <c r="M773" t="b">
        <v>1</v>
      </c>
      <c r="N773" t="s">
        <v>8269</v>
      </c>
      <c r="O773" s="17">
        <v>101</v>
      </c>
      <c r="P773">
        <v>36.47</v>
      </c>
      <c r="Q773" s="12" t="s">
        <v>8315</v>
      </c>
      <c r="R773" t="s">
        <v>8316</v>
      </c>
      <c r="S773" s="15">
        <v>42201.675011574072</v>
      </c>
      <c r="T773" s="15">
        <v>42216.666666666672</v>
      </c>
    </row>
    <row r="774" spans="1:20" ht="192" x14ac:dyDescent="0.2">
      <c r="A774">
        <v>2964</v>
      </c>
      <c r="B774" s="3" t="s">
        <v>2964</v>
      </c>
      <c r="C774" s="3" t="s">
        <v>7074</v>
      </c>
      <c r="D774" s="6">
        <v>5000</v>
      </c>
      <c r="E774" s="8">
        <v>5035.6899999999996</v>
      </c>
      <c r="F774" t="s">
        <v>8218</v>
      </c>
      <c r="G774" t="s">
        <v>8223</v>
      </c>
      <c r="H774" t="s">
        <v>8245</v>
      </c>
      <c r="I774">
        <v>1407360720</v>
      </c>
      <c r="J774">
        <v>1404769819</v>
      </c>
      <c r="K774" t="b">
        <v>0</v>
      </c>
      <c r="L774">
        <v>196</v>
      </c>
      <c r="M774" t="b">
        <v>1</v>
      </c>
      <c r="N774" t="s">
        <v>8269</v>
      </c>
      <c r="O774" s="17">
        <v>101</v>
      </c>
      <c r="P774">
        <v>25.69</v>
      </c>
      <c r="Q774" s="12" t="s">
        <v>8315</v>
      </c>
      <c r="R774" t="s">
        <v>8316</v>
      </c>
      <c r="S774" s="15">
        <v>41827.909942129627</v>
      </c>
      <c r="T774" s="15">
        <v>41857.897222222222</v>
      </c>
    </row>
    <row r="775" spans="1:20" ht="208" x14ac:dyDescent="0.2">
      <c r="A775">
        <v>2979</v>
      </c>
      <c r="B775" s="3" t="s">
        <v>2979</v>
      </c>
      <c r="C775" s="3" t="s">
        <v>7089</v>
      </c>
      <c r="D775" s="6">
        <v>5000</v>
      </c>
      <c r="E775" s="8">
        <v>5070</v>
      </c>
      <c r="F775" t="s">
        <v>8218</v>
      </c>
      <c r="G775" t="s">
        <v>8223</v>
      </c>
      <c r="H775" t="s">
        <v>8245</v>
      </c>
      <c r="I775">
        <v>1420524000</v>
      </c>
      <c r="J775">
        <v>1419104823</v>
      </c>
      <c r="K775" t="b">
        <v>0</v>
      </c>
      <c r="L775">
        <v>46</v>
      </c>
      <c r="M775" t="b">
        <v>1</v>
      </c>
      <c r="N775" t="s">
        <v>8269</v>
      </c>
      <c r="O775" s="17">
        <v>101</v>
      </c>
      <c r="P775">
        <v>110.22</v>
      </c>
      <c r="Q775" s="12" t="s">
        <v>8315</v>
      </c>
      <c r="R775" t="s">
        <v>8316</v>
      </c>
      <c r="S775" s="15">
        <v>41993.824340277773</v>
      </c>
      <c r="T775" s="15">
        <v>42010.25</v>
      </c>
    </row>
    <row r="776" spans="1:20" ht="208" x14ac:dyDescent="0.2">
      <c r="A776">
        <v>3351</v>
      </c>
      <c r="B776" s="3" t="s">
        <v>3350</v>
      </c>
      <c r="C776" s="3" t="s">
        <v>7461</v>
      </c>
      <c r="D776" s="6">
        <v>5000</v>
      </c>
      <c r="E776" s="8">
        <v>5055</v>
      </c>
      <c r="F776" t="s">
        <v>8218</v>
      </c>
      <c r="G776" t="s">
        <v>8224</v>
      </c>
      <c r="H776" t="s">
        <v>8246</v>
      </c>
      <c r="I776">
        <v>1406113200</v>
      </c>
      <c r="J776">
        <v>1402910965</v>
      </c>
      <c r="K776" t="b">
        <v>0</v>
      </c>
      <c r="L776">
        <v>54</v>
      </c>
      <c r="M776" t="b">
        <v>1</v>
      </c>
      <c r="N776" t="s">
        <v>8269</v>
      </c>
      <c r="O776" s="17">
        <v>101</v>
      </c>
      <c r="P776">
        <v>93.61</v>
      </c>
      <c r="Q776" s="12" t="s">
        <v>8315</v>
      </c>
      <c r="R776" t="s">
        <v>8316</v>
      </c>
      <c r="S776" s="15">
        <v>41806.395428240743</v>
      </c>
      <c r="T776" s="15">
        <v>41843.458333333336</v>
      </c>
    </row>
    <row r="777" spans="1:20" ht="224" x14ac:dyDescent="0.2">
      <c r="A777">
        <v>3721</v>
      </c>
      <c r="B777" s="3" t="s">
        <v>3718</v>
      </c>
      <c r="C777" s="3" t="s">
        <v>7831</v>
      </c>
      <c r="D777" s="6">
        <v>5000</v>
      </c>
      <c r="E777" s="8">
        <v>5040</v>
      </c>
      <c r="F777" t="s">
        <v>8218</v>
      </c>
      <c r="G777" t="s">
        <v>8223</v>
      </c>
      <c r="H777" t="s">
        <v>8245</v>
      </c>
      <c r="I777">
        <v>1415230084</v>
      </c>
      <c r="J777">
        <v>1413412084</v>
      </c>
      <c r="K777" t="b">
        <v>0</v>
      </c>
      <c r="L777">
        <v>44</v>
      </c>
      <c r="M777" t="b">
        <v>1</v>
      </c>
      <c r="N777" t="s">
        <v>8269</v>
      </c>
      <c r="O777" s="17">
        <v>101</v>
      </c>
      <c r="P777">
        <v>114.55</v>
      </c>
      <c r="Q777" s="12" t="s">
        <v>8315</v>
      </c>
      <c r="R777" t="s">
        <v>8316</v>
      </c>
      <c r="S777" s="15">
        <v>41927.936157407406</v>
      </c>
      <c r="T777" s="15">
        <v>41948.977824074071</v>
      </c>
    </row>
    <row r="778" spans="1:20" ht="224" x14ac:dyDescent="0.2">
      <c r="A778">
        <v>520</v>
      </c>
      <c r="B778" s="3" t="s">
        <v>521</v>
      </c>
      <c r="C778" s="3" t="s">
        <v>4630</v>
      </c>
      <c r="D778" s="6">
        <v>5000</v>
      </c>
      <c r="E778" s="8">
        <v>5105</v>
      </c>
      <c r="F778" t="s">
        <v>8218</v>
      </c>
      <c r="G778" t="s">
        <v>8224</v>
      </c>
      <c r="H778" t="s">
        <v>8246</v>
      </c>
      <c r="I778">
        <v>1449766261</v>
      </c>
      <c r="J778">
        <v>1447174261</v>
      </c>
      <c r="K778" t="b">
        <v>0</v>
      </c>
      <c r="L778">
        <v>34</v>
      </c>
      <c r="M778" t="b">
        <v>1</v>
      </c>
      <c r="N778" t="s">
        <v>8269</v>
      </c>
      <c r="O778" s="17">
        <v>102</v>
      </c>
      <c r="P778">
        <v>150.15</v>
      </c>
      <c r="Q778" s="12" t="s">
        <v>8315</v>
      </c>
      <c r="R778" t="s">
        <v>8316</v>
      </c>
      <c r="S778" s="15">
        <v>42318.702094907407</v>
      </c>
      <c r="T778" s="15">
        <v>42348.702094907407</v>
      </c>
    </row>
    <row r="779" spans="1:20" ht="208" x14ac:dyDescent="0.2">
      <c r="A779">
        <v>2974</v>
      </c>
      <c r="B779" s="3" t="s">
        <v>2974</v>
      </c>
      <c r="C779" s="3" t="s">
        <v>7084</v>
      </c>
      <c r="D779" s="6">
        <v>5000</v>
      </c>
      <c r="E779" s="8">
        <v>5100</v>
      </c>
      <c r="F779" t="s">
        <v>8218</v>
      </c>
      <c r="G779" t="s">
        <v>8223</v>
      </c>
      <c r="H779" t="s">
        <v>8245</v>
      </c>
      <c r="I779">
        <v>1411695300</v>
      </c>
      <c r="J779">
        <v>1409275671</v>
      </c>
      <c r="K779" t="b">
        <v>0</v>
      </c>
      <c r="L779">
        <v>87</v>
      </c>
      <c r="M779" t="b">
        <v>1</v>
      </c>
      <c r="N779" t="s">
        <v>8269</v>
      </c>
      <c r="O779" s="17">
        <v>102</v>
      </c>
      <c r="P779">
        <v>58.62</v>
      </c>
      <c r="Q779" s="12" t="s">
        <v>8315</v>
      </c>
      <c r="R779" t="s">
        <v>8316</v>
      </c>
      <c r="S779" s="15">
        <v>41880.061006944445</v>
      </c>
      <c r="T779" s="15">
        <v>41908.065972222219</v>
      </c>
    </row>
    <row r="780" spans="1:20" ht="224" x14ac:dyDescent="0.2">
      <c r="A780">
        <v>3464</v>
      </c>
      <c r="B780" s="3" t="s">
        <v>3463</v>
      </c>
      <c r="C780" s="3" t="s">
        <v>7574</v>
      </c>
      <c r="D780" s="6">
        <v>5000</v>
      </c>
      <c r="E780" s="8">
        <v>5116.18</v>
      </c>
      <c r="F780" t="s">
        <v>8218</v>
      </c>
      <c r="G780" t="s">
        <v>8223</v>
      </c>
      <c r="H780" t="s">
        <v>8245</v>
      </c>
      <c r="I780">
        <v>1471921637</v>
      </c>
      <c r="J780">
        <v>1469329637</v>
      </c>
      <c r="K780" t="b">
        <v>0</v>
      </c>
      <c r="L780">
        <v>93</v>
      </c>
      <c r="M780" t="b">
        <v>1</v>
      </c>
      <c r="N780" t="s">
        <v>8269</v>
      </c>
      <c r="O780" s="17">
        <v>102</v>
      </c>
      <c r="P780">
        <v>55.01</v>
      </c>
      <c r="Q780" s="12" t="s">
        <v>8315</v>
      </c>
      <c r="R780" t="s">
        <v>8316</v>
      </c>
      <c r="S780" s="15">
        <v>42575.130057870367</v>
      </c>
      <c r="T780" s="15">
        <v>42605.130057870367</v>
      </c>
    </row>
    <row r="781" spans="1:20" ht="192" x14ac:dyDescent="0.2">
      <c r="A781">
        <v>3208</v>
      </c>
      <c r="B781" s="3" t="s">
        <v>3208</v>
      </c>
      <c r="C781" s="3" t="s">
        <v>7318</v>
      </c>
      <c r="D781" s="6">
        <v>5000</v>
      </c>
      <c r="E781" s="8">
        <v>5175</v>
      </c>
      <c r="F781" t="s">
        <v>8218</v>
      </c>
      <c r="G781" t="s">
        <v>8223</v>
      </c>
      <c r="H781" t="s">
        <v>8245</v>
      </c>
      <c r="I781">
        <v>1406557877</v>
      </c>
      <c r="J781">
        <v>1404743477</v>
      </c>
      <c r="K781" t="b">
        <v>1</v>
      </c>
      <c r="L781">
        <v>82</v>
      </c>
      <c r="M781" t="b">
        <v>1</v>
      </c>
      <c r="N781" t="s">
        <v>8269</v>
      </c>
      <c r="O781" s="17">
        <v>104</v>
      </c>
      <c r="P781">
        <v>63.11</v>
      </c>
      <c r="Q781" s="12" t="s">
        <v>8315</v>
      </c>
      <c r="R781" t="s">
        <v>8316</v>
      </c>
      <c r="S781" s="15">
        <v>41827.605057870373</v>
      </c>
      <c r="T781" s="15">
        <v>41848.605057870373</v>
      </c>
    </row>
    <row r="782" spans="1:20" ht="160" x14ac:dyDescent="0.2">
      <c r="A782">
        <v>3369</v>
      </c>
      <c r="B782" s="3" t="s">
        <v>3368</v>
      </c>
      <c r="C782" s="3" t="s">
        <v>7479</v>
      </c>
      <c r="D782" s="6">
        <v>5000</v>
      </c>
      <c r="E782" s="8">
        <v>5195</v>
      </c>
      <c r="F782" t="s">
        <v>8218</v>
      </c>
      <c r="G782" t="s">
        <v>8240</v>
      </c>
      <c r="H782" t="s">
        <v>8248</v>
      </c>
      <c r="I782">
        <v>1484441980</v>
      </c>
      <c r="J782">
        <v>1479257980</v>
      </c>
      <c r="K782" t="b">
        <v>0</v>
      </c>
      <c r="L782">
        <v>54</v>
      </c>
      <c r="M782" t="b">
        <v>1</v>
      </c>
      <c r="N782" t="s">
        <v>8269</v>
      </c>
      <c r="O782" s="17">
        <v>104</v>
      </c>
      <c r="P782">
        <v>96.2</v>
      </c>
      <c r="Q782" s="12" t="s">
        <v>8315</v>
      </c>
      <c r="R782" t="s">
        <v>8316</v>
      </c>
      <c r="S782" s="15">
        <v>42690.041435185187</v>
      </c>
      <c r="T782" s="15">
        <v>42750.041435185187</v>
      </c>
    </row>
    <row r="783" spans="1:20" ht="224" x14ac:dyDescent="0.2">
      <c r="A783">
        <v>521</v>
      </c>
      <c r="B783" s="3" t="s">
        <v>522</v>
      </c>
      <c r="C783" s="3" t="s">
        <v>4631</v>
      </c>
      <c r="D783" s="6">
        <v>5000</v>
      </c>
      <c r="E783" s="8">
        <v>5232</v>
      </c>
      <c r="F783" t="s">
        <v>8218</v>
      </c>
      <c r="G783" t="s">
        <v>8223</v>
      </c>
      <c r="H783" t="s">
        <v>8245</v>
      </c>
      <c r="I783">
        <v>1477976340</v>
      </c>
      <c r="J783">
        <v>1475460819</v>
      </c>
      <c r="K783" t="b">
        <v>0</v>
      </c>
      <c r="L783">
        <v>56</v>
      </c>
      <c r="M783" t="b">
        <v>1</v>
      </c>
      <c r="N783" t="s">
        <v>8269</v>
      </c>
      <c r="O783" s="17">
        <v>105</v>
      </c>
      <c r="P783">
        <v>93.43</v>
      </c>
      <c r="Q783" s="12" t="s">
        <v>8315</v>
      </c>
      <c r="R783" t="s">
        <v>8316</v>
      </c>
      <c r="S783" s="15">
        <v>42646.092812499999</v>
      </c>
      <c r="T783" s="15">
        <v>42675.207638888889</v>
      </c>
    </row>
    <row r="784" spans="1:20" ht="160" x14ac:dyDescent="0.2">
      <c r="A784">
        <v>2785</v>
      </c>
      <c r="B784" s="3" t="s">
        <v>2785</v>
      </c>
      <c r="C784" s="3" t="s">
        <v>6895</v>
      </c>
      <c r="D784" s="6">
        <v>5000</v>
      </c>
      <c r="E784" s="8">
        <v>5234</v>
      </c>
      <c r="F784" t="s">
        <v>8218</v>
      </c>
      <c r="G784" t="s">
        <v>8223</v>
      </c>
      <c r="H784" t="s">
        <v>8245</v>
      </c>
      <c r="I784">
        <v>1470430800</v>
      </c>
      <c r="J784">
        <v>1467865967</v>
      </c>
      <c r="K784" t="b">
        <v>0</v>
      </c>
      <c r="L784">
        <v>142</v>
      </c>
      <c r="M784" t="b">
        <v>1</v>
      </c>
      <c r="N784" t="s">
        <v>8269</v>
      </c>
      <c r="O784" s="17">
        <v>105</v>
      </c>
      <c r="P784">
        <v>36.86</v>
      </c>
      <c r="Q784" s="12" t="s">
        <v>8315</v>
      </c>
      <c r="R784" t="s">
        <v>8316</v>
      </c>
      <c r="S784" s="15">
        <v>42558.189432870371</v>
      </c>
      <c r="T784" s="15">
        <v>42587.875</v>
      </c>
    </row>
    <row r="785" spans="1:20" ht="192" x14ac:dyDescent="0.2">
      <c r="A785">
        <v>2819</v>
      </c>
      <c r="B785" s="3" t="s">
        <v>2819</v>
      </c>
      <c r="C785" s="3" t="s">
        <v>6929</v>
      </c>
      <c r="D785" s="6">
        <v>5000</v>
      </c>
      <c r="E785" s="8">
        <v>5240</v>
      </c>
      <c r="F785" t="s">
        <v>8218</v>
      </c>
      <c r="G785" t="s">
        <v>8224</v>
      </c>
      <c r="H785" t="s">
        <v>8246</v>
      </c>
      <c r="I785">
        <v>1434285409</v>
      </c>
      <c r="J785">
        <v>1431693409</v>
      </c>
      <c r="K785" t="b">
        <v>0</v>
      </c>
      <c r="L785">
        <v>104</v>
      </c>
      <c r="M785" t="b">
        <v>1</v>
      </c>
      <c r="N785" t="s">
        <v>8269</v>
      </c>
      <c r="O785" s="17">
        <v>105</v>
      </c>
      <c r="P785">
        <v>50.38</v>
      </c>
      <c r="Q785" s="12" t="s">
        <v>8315</v>
      </c>
      <c r="R785" t="s">
        <v>8316</v>
      </c>
      <c r="S785" s="15">
        <v>42139.525567129633</v>
      </c>
      <c r="T785" s="15">
        <v>42169.525567129633</v>
      </c>
    </row>
    <row r="786" spans="1:20" ht="192" x14ac:dyDescent="0.2">
      <c r="A786">
        <v>3331</v>
      </c>
      <c r="B786" s="3" t="s">
        <v>3331</v>
      </c>
      <c r="C786" s="3" t="s">
        <v>7441</v>
      </c>
      <c r="D786" s="6">
        <v>5000</v>
      </c>
      <c r="E786" s="8">
        <v>5226</v>
      </c>
      <c r="F786" t="s">
        <v>8218</v>
      </c>
      <c r="G786" t="s">
        <v>8223</v>
      </c>
      <c r="H786" t="s">
        <v>8245</v>
      </c>
      <c r="I786">
        <v>1444149886</v>
      </c>
      <c r="J786">
        <v>1441125886</v>
      </c>
      <c r="K786" t="b">
        <v>0</v>
      </c>
      <c r="L786">
        <v>65</v>
      </c>
      <c r="M786" t="b">
        <v>1</v>
      </c>
      <c r="N786" t="s">
        <v>8269</v>
      </c>
      <c r="O786" s="17">
        <v>105</v>
      </c>
      <c r="P786">
        <v>80.400000000000006</v>
      </c>
      <c r="Q786" s="12" t="s">
        <v>8315</v>
      </c>
      <c r="R786" t="s">
        <v>8316</v>
      </c>
      <c r="S786" s="15">
        <v>42248.697754629626</v>
      </c>
      <c r="T786" s="15">
        <v>42283.697754629626</v>
      </c>
    </row>
    <row r="787" spans="1:20" ht="208" x14ac:dyDescent="0.2">
      <c r="A787">
        <v>3440</v>
      </c>
      <c r="B787" s="3" t="s">
        <v>3439</v>
      </c>
      <c r="C787" s="3" t="s">
        <v>7550</v>
      </c>
      <c r="D787" s="6">
        <v>5000</v>
      </c>
      <c r="E787" s="8">
        <v>5260.92</v>
      </c>
      <c r="F787" t="s">
        <v>8218</v>
      </c>
      <c r="G787" t="s">
        <v>8223</v>
      </c>
      <c r="H787" t="s">
        <v>8245</v>
      </c>
      <c r="I787">
        <v>1405095300</v>
      </c>
      <c r="J787">
        <v>1403146628</v>
      </c>
      <c r="K787" t="b">
        <v>0</v>
      </c>
      <c r="L787">
        <v>82</v>
      </c>
      <c r="M787" t="b">
        <v>1</v>
      </c>
      <c r="N787" t="s">
        <v>8269</v>
      </c>
      <c r="O787" s="17">
        <v>105</v>
      </c>
      <c r="P787">
        <v>64.16</v>
      </c>
      <c r="Q787" s="12" t="s">
        <v>8315</v>
      </c>
      <c r="R787" t="s">
        <v>8316</v>
      </c>
      <c r="S787" s="15">
        <v>41809.12300925926</v>
      </c>
      <c r="T787" s="15">
        <v>41831.677083333336</v>
      </c>
    </row>
    <row r="788" spans="1:20" ht="208" x14ac:dyDescent="0.2">
      <c r="A788">
        <v>3825</v>
      </c>
      <c r="B788" s="3" t="s">
        <v>3822</v>
      </c>
      <c r="C788" s="3" t="s">
        <v>7934</v>
      </c>
      <c r="D788" s="6">
        <v>5000</v>
      </c>
      <c r="E788" s="8">
        <v>5271</v>
      </c>
      <c r="F788" t="s">
        <v>8218</v>
      </c>
      <c r="G788" t="s">
        <v>8223</v>
      </c>
      <c r="H788" t="s">
        <v>8245</v>
      </c>
      <c r="I788">
        <v>1434505214</v>
      </c>
      <c r="J788">
        <v>1432690814</v>
      </c>
      <c r="K788" t="b">
        <v>0</v>
      </c>
      <c r="L788">
        <v>49</v>
      </c>
      <c r="M788" t="b">
        <v>1</v>
      </c>
      <c r="N788" t="s">
        <v>8269</v>
      </c>
      <c r="O788" s="17">
        <v>105</v>
      </c>
      <c r="P788">
        <v>107.57</v>
      </c>
      <c r="Q788" s="12" t="s">
        <v>8315</v>
      </c>
      <c r="R788" t="s">
        <v>8316</v>
      </c>
      <c r="S788" s="15">
        <v>42151.069606481484</v>
      </c>
      <c r="T788" s="15">
        <v>42172.069606481484</v>
      </c>
    </row>
    <row r="789" spans="1:20" ht="208" x14ac:dyDescent="0.2">
      <c r="A789">
        <v>3436</v>
      </c>
      <c r="B789" s="3" t="s">
        <v>3435</v>
      </c>
      <c r="C789" s="3" t="s">
        <v>7546</v>
      </c>
      <c r="D789" s="6">
        <v>5000</v>
      </c>
      <c r="E789" s="8">
        <v>5295</v>
      </c>
      <c r="F789" t="s">
        <v>8218</v>
      </c>
      <c r="G789" t="s">
        <v>8223</v>
      </c>
      <c r="H789" t="s">
        <v>8245</v>
      </c>
      <c r="I789">
        <v>1408638480</v>
      </c>
      <c r="J789">
        <v>1406811593</v>
      </c>
      <c r="K789" t="b">
        <v>0</v>
      </c>
      <c r="L789">
        <v>37</v>
      </c>
      <c r="M789" t="b">
        <v>1</v>
      </c>
      <c r="N789" t="s">
        <v>8269</v>
      </c>
      <c r="O789" s="17">
        <v>106</v>
      </c>
      <c r="P789">
        <v>143.11000000000001</v>
      </c>
      <c r="Q789" s="12" t="s">
        <v>8315</v>
      </c>
      <c r="R789" t="s">
        <v>8316</v>
      </c>
      <c r="S789" s="15">
        <v>41851.541585648149</v>
      </c>
      <c r="T789" s="15">
        <v>41872.686111111114</v>
      </c>
    </row>
    <row r="790" spans="1:20" ht="192" x14ac:dyDescent="0.2">
      <c r="A790">
        <v>3656</v>
      </c>
      <c r="B790" s="3" t="s">
        <v>3653</v>
      </c>
      <c r="C790" s="3" t="s">
        <v>7766</v>
      </c>
      <c r="D790" s="6">
        <v>5000</v>
      </c>
      <c r="E790" s="8">
        <v>5291</v>
      </c>
      <c r="F790" t="s">
        <v>8218</v>
      </c>
      <c r="G790" t="s">
        <v>8239</v>
      </c>
      <c r="H790" t="s">
        <v>8256</v>
      </c>
      <c r="I790">
        <v>1485989940</v>
      </c>
      <c r="J790">
        <v>1483393836</v>
      </c>
      <c r="K790" t="b">
        <v>0</v>
      </c>
      <c r="L790">
        <v>46</v>
      </c>
      <c r="M790" t="b">
        <v>1</v>
      </c>
      <c r="N790" t="s">
        <v>8269</v>
      </c>
      <c r="O790" s="17">
        <v>106</v>
      </c>
      <c r="P790">
        <v>115.02</v>
      </c>
      <c r="Q790" s="12" t="s">
        <v>8315</v>
      </c>
      <c r="R790" t="s">
        <v>8316</v>
      </c>
      <c r="S790" s="15">
        <v>42737.910138888896</v>
      </c>
      <c r="T790" s="15">
        <v>42767.957638888889</v>
      </c>
    </row>
    <row r="791" spans="1:20" ht="192" x14ac:dyDescent="0.2">
      <c r="A791">
        <v>3685</v>
      </c>
      <c r="B791" s="3" t="s">
        <v>3682</v>
      </c>
      <c r="C791" s="3" t="s">
        <v>7795</v>
      </c>
      <c r="D791" s="6">
        <v>5000</v>
      </c>
      <c r="E791" s="8">
        <v>5285</v>
      </c>
      <c r="F791" t="s">
        <v>8218</v>
      </c>
      <c r="G791" t="s">
        <v>8223</v>
      </c>
      <c r="H791" t="s">
        <v>8245</v>
      </c>
      <c r="I791">
        <v>1400533200</v>
      </c>
      <c r="J791">
        <v>1398348859</v>
      </c>
      <c r="K791" t="b">
        <v>0</v>
      </c>
      <c r="L791">
        <v>126</v>
      </c>
      <c r="M791" t="b">
        <v>1</v>
      </c>
      <c r="N791" t="s">
        <v>8269</v>
      </c>
      <c r="O791" s="17">
        <v>106</v>
      </c>
      <c r="P791">
        <v>41.94</v>
      </c>
      <c r="Q791" s="12" t="s">
        <v>8315</v>
      </c>
      <c r="R791" t="s">
        <v>8316</v>
      </c>
      <c r="S791" s="15">
        <v>41753.593275462961</v>
      </c>
      <c r="T791" s="15">
        <v>41778.875</v>
      </c>
    </row>
    <row r="792" spans="1:20" ht="208" x14ac:dyDescent="0.2">
      <c r="A792">
        <v>3495</v>
      </c>
      <c r="B792" s="3" t="s">
        <v>3494</v>
      </c>
      <c r="C792" s="3" t="s">
        <v>7605</v>
      </c>
      <c r="D792" s="6">
        <v>5000</v>
      </c>
      <c r="E792" s="8">
        <v>5343</v>
      </c>
      <c r="F792" t="s">
        <v>8218</v>
      </c>
      <c r="G792" t="s">
        <v>8228</v>
      </c>
      <c r="H792" t="s">
        <v>8250</v>
      </c>
      <c r="I792">
        <v>1414862280</v>
      </c>
      <c r="J792">
        <v>1412360309</v>
      </c>
      <c r="K792" t="b">
        <v>0</v>
      </c>
      <c r="L792">
        <v>72</v>
      </c>
      <c r="M792" t="b">
        <v>1</v>
      </c>
      <c r="N792" t="s">
        <v>8269</v>
      </c>
      <c r="O792" s="17">
        <v>107</v>
      </c>
      <c r="P792">
        <v>74.209999999999994</v>
      </c>
      <c r="Q792" s="12" t="s">
        <v>8315</v>
      </c>
      <c r="R792" t="s">
        <v>8316</v>
      </c>
      <c r="S792" s="15">
        <v>41915.762835648151</v>
      </c>
      <c r="T792" s="15">
        <v>41944.720833333333</v>
      </c>
    </row>
    <row r="793" spans="1:20" ht="224" x14ac:dyDescent="0.2">
      <c r="A793">
        <v>3352</v>
      </c>
      <c r="B793" s="3" t="s">
        <v>3351</v>
      </c>
      <c r="C793" s="3" t="s">
        <v>7462</v>
      </c>
      <c r="D793" s="6">
        <v>5000</v>
      </c>
      <c r="E793" s="8">
        <v>5376</v>
      </c>
      <c r="F793" t="s">
        <v>8218</v>
      </c>
      <c r="G793" t="s">
        <v>8224</v>
      </c>
      <c r="H793" t="s">
        <v>8246</v>
      </c>
      <c r="I793">
        <v>1467414000</v>
      </c>
      <c r="J793">
        <v>1462492178</v>
      </c>
      <c r="K793" t="b">
        <v>0</v>
      </c>
      <c r="L793">
        <v>70</v>
      </c>
      <c r="M793" t="b">
        <v>1</v>
      </c>
      <c r="N793" t="s">
        <v>8269</v>
      </c>
      <c r="O793" s="17">
        <v>108</v>
      </c>
      <c r="P793">
        <v>76.8</v>
      </c>
      <c r="Q793" s="12" t="s">
        <v>8315</v>
      </c>
      <c r="R793" t="s">
        <v>8316</v>
      </c>
      <c r="S793" s="15">
        <v>42495.992800925931</v>
      </c>
      <c r="T793" s="15">
        <v>42552.958333333328</v>
      </c>
    </row>
    <row r="794" spans="1:20" ht="160" x14ac:dyDescent="0.2">
      <c r="A794">
        <v>3260</v>
      </c>
      <c r="B794" s="3" t="s">
        <v>3260</v>
      </c>
      <c r="C794" s="3" t="s">
        <v>7370</v>
      </c>
      <c r="D794" s="6">
        <v>5000</v>
      </c>
      <c r="E794" s="8">
        <v>5462</v>
      </c>
      <c r="F794" t="s">
        <v>8218</v>
      </c>
      <c r="G794" t="s">
        <v>8223</v>
      </c>
      <c r="H794" t="s">
        <v>8245</v>
      </c>
      <c r="I794">
        <v>1448903318</v>
      </c>
      <c r="J794">
        <v>1445875718</v>
      </c>
      <c r="K794" t="b">
        <v>1</v>
      </c>
      <c r="L794">
        <v>73</v>
      </c>
      <c r="M794" t="b">
        <v>1</v>
      </c>
      <c r="N794" t="s">
        <v>8269</v>
      </c>
      <c r="O794" s="17">
        <v>109</v>
      </c>
      <c r="P794">
        <v>74.819999999999993</v>
      </c>
      <c r="Q794" s="12" t="s">
        <v>8315</v>
      </c>
      <c r="R794" t="s">
        <v>8316</v>
      </c>
      <c r="S794" s="15">
        <v>42303.672662037032</v>
      </c>
      <c r="T794" s="15">
        <v>42338.714328703703</v>
      </c>
    </row>
    <row r="795" spans="1:20" ht="208" x14ac:dyDescent="0.2">
      <c r="A795">
        <v>3277</v>
      </c>
      <c r="B795" s="3" t="s">
        <v>3277</v>
      </c>
      <c r="C795" s="3" t="s">
        <v>7387</v>
      </c>
      <c r="D795" s="6">
        <v>5000</v>
      </c>
      <c r="E795" s="8">
        <v>5430</v>
      </c>
      <c r="F795" t="s">
        <v>8218</v>
      </c>
      <c r="G795" t="s">
        <v>8224</v>
      </c>
      <c r="H795" t="s">
        <v>8246</v>
      </c>
      <c r="I795">
        <v>1416331406</v>
      </c>
      <c r="J795">
        <v>1413735806</v>
      </c>
      <c r="K795" t="b">
        <v>1</v>
      </c>
      <c r="L795">
        <v>100</v>
      </c>
      <c r="M795" t="b">
        <v>1</v>
      </c>
      <c r="N795" t="s">
        <v>8269</v>
      </c>
      <c r="O795" s="17">
        <v>109</v>
      </c>
      <c r="P795">
        <v>54.3</v>
      </c>
      <c r="Q795" s="12" t="s">
        <v>8315</v>
      </c>
      <c r="R795" t="s">
        <v>8316</v>
      </c>
      <c r="S795" s="15">
        <v>41931.682939814818</v>
      </c>
      <c r="T795" s="15">
        <v>41961.724606481483</v>
      </c>
    </row>
    <row r="796" spans="1:20" ht="208" x14ac:dyDescent="0.2">
      <c r="A796">
        <v>2961</v>
      </c>
      <c r="B796" s="3" t="s">
        <v>2961</v>
      </c>
      <c r="C796" s="3" t="s">
        <v>7071</v>
      </c>
      <c r="D796" s="6">
        <v>5000</v>
      </c>
      <c r="E796" s="8">
        <v>5481</v>
      </c>
      <c r="F796" t="s">
        <v>8218</v>
      </c>
      <c r="G796" t="s">
        <v>8223</v>
      </c>
      <c r="H796" t="s">
        <v>8245</v>
      </c>
      <c r="I796">
        <v>1427342400</v>
      </c>
      <c r="J796">
        <v>1424927159</v>
      </c>
      <c r="K796" t="b">
        <v>0</v>
      </c>
      <c r="L796">
        <v>108</v>
      </c>
      <c r="M796" t="b">
        <v>1</v>
      </c>
      <c r="N796" t="s">
        <v>8269</v>
      </c>
      <c r="O796" s="17">
        <v>110</v>
      </c>
      <c r="P796">
        <v>50.75</v>
      </c>
      <c r="Q796" s="12" t="s">
        <v>8315</v>
      </c>
      <c r="R796" t="s">
        <v>8316</v>
      </c>
      <c r="S796" s="15">
        <v>42061.212488425925</v>
      </c>
      <c r="T796" s="15">
        <v>42089.166666666672</v>
      </c>
    </row>
    <row r="797" spans="1:20" ht="256" x14ac:dyDescent="0.2">
      <c r="A797">
        <v>3175</v>
      </c>
      <c r="B797" s="3" t="s">
        <v>3175</v>
      </c>
      <c r="C797" s="3" t="s">
        <v>7285</v>
      </c>
      <c r="D797" s="6">
        <v>5000</v>
      </c>
      <c r="E797" s="8">
        <v>5478</v>
      </c>
      <c r="F797" t="s">
        <v>8218</v>
      </c>
      <c r="G797" t="s">
        <v>8223</v>
      </c>
      <c r="H797" t="s">
        <v>8245</v>
      </c>
      <c r="I797">
        <v>1297977427</v>
      </c>
      <c r="J797">
        <v>1292793427</v>
      </c>
      <c r="K797" t="b">
        <v>1</v>
      </c>
      <c r="L797">
        <v>60</v>
      </c>
      <c r="M797" t="b">
        <v>1</v>
      </c>
      <c r="N797" t="s">
        <v>8269</v>
      </c>
      <c r="O797" s="17">
        <v>110</v>
      </c>
      <c r="P797">
        <v>91.3</v>
      </c>
      <c r="Q797" s="12" t="s">
        <v>8315</v>
      </c>
      <c r="R797" t="s">
        <v>8316</v>
      </c>
      <c r="S797" s="15">
        <v>40531.886886574073</v>
      </c>
      <c r="T797" s="15">
        <v>40591.886886574073</v>
      </c>
    </row>
    <row r="798" spans="1:20" ht="240" x14ac:dyDescent="0.2">
      <c r="A798">
        <v>3822</v>
      </c>
      <c r="B798" s="3" t="s">
        <v>3819</v>
      </c>
      <c r="C798" s="3" t="s">
        <v>7931</v>
      </c>
      <c r="D798" s="6">
        <v>5000</v>
      </c>
      <c r="E798" s="8">
        <v>5501</v>
      </c>
      <c r="F798" t="s">
        <v>8218</v>
      </c>
      <c r="G798" t="s">
        <v>8235</v>
      </c>
      <c r="H798" t="s">
        <v>8248</v>
      </c>
      <c r="I798">
        <v>1453244340</v>
      </c>
      <c r="J798">
        <v>1448136417</v>
      </c>
      <c r="K798" t="b">
        <v>0</v>
      </c>
      <c r="L798">
        <v>76</v>
      </c>
      <c r="M798" t="b">
        <v>1</v>
      </c>
      <c r="N798" t="s">
        <v>8269</v>
      </c>
      <c r="O798" s="17">
        <v>110</v>
      </c>
      <c r="P798">
        <v>72.38</v>
      </c>
      <c r="Q798" s="12" t="s">
        <v>8315</v>
      </c>
      <c r="R798" t="s">
        <v>8316</v>
      </c>
      <c r="S798" s="15">
        <v>42329.838159722218</v>
      </c>
      <c r="T798" s="15">
        <v>42388.957638888889</v>
      </c>
    </row>
    <row r="799" spans="1:20" ht="176" x14ac:dyDescent="0.2">
      <c r="A799">
        <v>3698</v>
      </c>
      <c r="B799" s="3" t="s">
        <v>3695</v>
      </c>
      <c r="C799" s="3" t="s">
        <v>7808</v>
      </c>
      <c r="D799" s="6">
        <v>5000</v>
      </c>
      <c r="E799" s="8">
        <v>5526</v>
      </c>
      <c r="F799" t="s">
        <v>8218</v>
      </c>
      <c r="G799" t="s">
        <v>8223</v>
      </c>
      <c r="H799" t="s">
        <v>8245</v>
      </c>
      <c r="I799">
        <v>1456946487</v>
      </c>
      <c r="J799">
        <v>1454354487</v>
      </c>
      <c r="K799" t="b">
        <v>0</v>
      </c>
      <c r="L799">
        <v>136</v>
      </c>
      <c r="M799" t="b">
        <v>1</v>
      </c>
      <c r="N799" t="s">
        <v>8269</v>
      </c>
      <c r="O799" s="17">
        <v>111</v>
      </c>
      <c r="P799">
        <v>40.630000000000003</v>
      </c>
      <c r="Q799" s="12" t="s">
        <v>8315</v>
      </c>
      <c r="R799" t="s">
        <v>8316</v>
      </c>
      <c r="S799" s="15">
        <v>42401.806562500002</v>
      </c>
      <c r="T799" s="15">
        <v>42431.806562500002</v>
      </c>
    </row>
    <row r="800" spans="1:20" ht="144" x14ac:dyDescent="0.2">
      <c r="A800">
        <v>2812</v>
      </c>
      <c r="B800" s="3" t="s">
        <v>2812</v>
      </c>
      <c r="C800" s="3" t="s">
        <v>6922</v>
      </c>
      <c r="D800" s="6">
        <v>5000</v>
      </c>
      <c r="E800" s="8">
        <v>5665</v>
      </c>
      <c r="F800" t="s">
        <v>8218</v>
      </c>
      <c r="G800" t="s">
        <v>8228</v>
      </c>
      <c r="H800" t="s">
        <v>8250</v>
      </c>
      <c r="I800">
        <v>1428292800</v>
      </c>
      <c r="J800">
        <v>1424368298</v>
      </c>
      <c r="K800" t="b">
        <v>0</v>
      </c>
      <c r="L800">
        <v>83</v>
      </c>
      <c r="M800" t="b">
        <v>1</v>
      </c>
      <c r="N800" t="s">
        <v>8269</v>
      </c>
      <c r="O800" s="17">
        <v>113</v>
      </c>
      <c r="P800">
        <v>68.25</v>
      </c>
      <c r="Q800" s="12" t="s">
        <v>8315</v>
      </c>
      <c r="R800" t="s">
        <v>8316</v>
      </c>
      <c r="S800" s="15">
        <v>42054.74418981481</v>
      </c>
      <c r="T800" s="15">
        <v>42100.166666666672</v>
      </c>
    </row>
    <row r="801" spans="1:20" ht="208" x14ac:dyDescent="0.2">
      <c r="A801">
        <v>3361</v>
      </c>
      <c r="B801" s="3" t="s">
        <v>3360</v>
      </c>
      <c r="C801" s="3" t="s">
        <v>7471</v>
      </c>
      <c r="D801" s="6">
        <v>5000</v>
      </c>
      <c r="E801" s="8">
        <v>5673</v>
      </c>
      <c r="F801" t="s">
        <v>8218</v>
      </c>
      <c r="G801" t="s">
        <v>8223</v>
      </c>
      <c r="H801" t="s">
        <v>8245</v>
      </c>
      <c r="I801">
        <v>1409587140</v>
      </c>
      <c r="J801">
        <v>1408062990</v>
      </c>
      <c r="K801" t="b">
        <v>0</v>
      </c>
      <c r="L801">
        <v>68</v>
      </c>
      <c r="M801" t="b">
        <v>1</v>
      </c>
      <c r="N801" t="s">
        <v>8269</v>
      </c>
      <c r="O801" s="17">
        <v>113</v>
      </c>
      <c r="P801">
        <v>83.43</v>
      </c>
      <c r="Q801" s="12" t="s">
        <v>8315</v>
      </c>
      <c r="R801" t="s">
        <v>8316</v>
      </c>
      <c r="S801" s="15">
        <v>41866.025347222225</v>
      </c>
      <c r="T801" s="15">
        <v>41883.665972222225</v>
      </c>
    </row>
    <row r="802" spans="1:20" ht="224" x14ac:dyDescent="0.2">
      <c r="A802">
        <v>3489</v>
      </c>
      <c r="B802" s="3" t="s">
        <v>3488</v>
      </c>
      <c r="C802" s="3" t="s">
        <v>7599</v>
      </c>
      <c r="D802" s="6">
        <v>5000</v>
      </c>
      <c r="E802" s="8">
        <v>5635</v>
      </c>
      <c r="F802" t="s">
        <v>8218</v>
      </c>
      <c r="G802" t="s">
        <v>8224</v>
      </c>
      <c r="H802" t="s">
        <v>8246</v>
      </c>
      <c r="I802">
        <v>1400965200</v>
      </c>
      <c r="J802">
        <v>1398352531</v>
      </c>
      <c r="K802" t="b">
        <v>0</v>
      </c>
      <c r="L802">
        <v>72</v>
      </c>
      <c r="M802" t="b">
        <v>1</v>
      </c>
      <c r="N802" t="s">
        <v>8269</v>
      </c>
      <c r="O802" s="17">
        <v>113</v>
      </c>
      <c r="P802">
        <v>78.260000000000005</v>
      </c>
      <c r="Q802" s="12" t="s">
        <v>8315</v>
      </c>
      <c r="R802" t="s">
        <v>8316</v>
      </c>
      <c r="S802" s="15">
        <v>41753.635775462964</v>
      </c>
      <c r="T802" s="15">
        <v>41783.875</v>
      </c>
    </row>
    <row r="803" spans="1:20" ht="176" x14ac:dyDescent="0.2">
      <c r="A803">
        <v>3554</v>
      </c>
      <c r="B803" s="3" t="s">
        <v>3553</v>
      </c>
      <c r="C803" s="3" t="s">
        <v>7664</v>
      </c>
      <c r="D803" s="6">
        <v>5000</v>
      </c>
      <c r="E803" s="8">
        <v>5671.11</v>
      </c>
      <c r="F803" t="s">
        <v>8218</v>
      </c>
      <c r="G803" t="s">
        <v>8223</v>
      </c>
      <c r="H803" t="s">
        <v>8245</v>
      </c>
      <c r="I803">
        <v>1423674000</v>
      </c>
      <c r="J803">
        <v>1421025159</v>
      </c>
      <c r="K803" t="b">
        <v>0</v>
      </c>
      <c r="L803">
        <v>53</v>
      </c>
      <c r="M803" t="b">
        <v>1</v>
      </c>
      <c r="N803" t="s">
        <v>8269</v>
      </c>
      <c r="O803" s="17">
        <v>113</v>
      </c>
      <c r="P803">
        <v>107</v>
      </c>
      <c r="Q803" s="12" t="s">
        <v>8315</v>
      </c>
      <c r="R803" t="s">
        <v>8316</v>
      </c>
      <c r="S803" s="15">
        <v>42016.050451388888</v>
      </c>
      <c r="T803" s="15">
        <v>42046.708333333328</v>
      </c>
    </row>
    <row r="804" spans="1:20" ht="160" x14ac:dyDescent="0.2">
      <c r="A804">
        <v>2967</v>
      </c>
      <c r="B804" s="3" t="s">
        <v>2967</v>
      </c>
      <c r="C804" s="3" t="s">
        <v>7077</v>
      </c>
      <c r="D804" s="6">
        <v>5000</v>
      </c>
      <c r="E804" s="8">
        <v>5696</v>
      </c>
      <c r="F804" t="s">
        <v>8218</v>
      </c>
      <c r="G804" t="s">
        <v>8223</v>
      </c>
      <c r="H804" t="s">
        <v>8245</v>
      </c>
      <c r="I804">
        <v>1425872692</v>
      </c>
      <c r="J804">
        <v>1423284292</v>
      </c>
      <c r="K804" t="b">
        <v>0</v>
      </c>
      <c r="L804">
        <v>71</v>
      </c>
      <c r="M804" t="b">
        <v>1</v>
      </c>
      <c r="N804" t="s">
        <v>8269</v>
      </c>
      <c r="O804" s="17">
        <v>114</v>
      </c>
      <c r="P804">
        <v>80.23</v>
      </c>
      <c r="Q804" s="12" t="s">
        <v>8315</v>
      </c>
      <c r="R804" t="s">
        <v>8316</v>
      </c>
      <c r="S804" s="15">
        <v>42042.197824074072</v>
      </c>
      <c r="T804" s="15">
        <v>42072.156157407408</v>
      </c>
    </row>
    <row r="805" spans="1:20" ht="96" x14ac:dyDescent="0.2">
      <c r="A805">
        <v>3158</v>
      </c>
      <c r="B805" s="3" t="s">
        <v>3158</v>
      </c>
      <c r="C805" s="3" t="s">
        <v>7268</v>
      </c>
      <c r="D805" s="6">
        <v>5000</v>
      </c>
      <c r="E805" s="8">
        <v>5700</v>
      </c>
      <c r="F805" t="s">
        <v>8218</v>
      </c>
      <c r="G805" t="s">
        <v>8223</v>
      </c>
      <c r="H805" t="s">
        <v>8245</v>
      </c>
      <c r="I805">
        <v>1374523752</v>
      </c>
      <c r="J805">
        <v>1371931752</v>
      </c>
      <c r="K805" t="b">
        <v>1</v>
      </c>
      <c r="L805">
        <v>69</v>
      </c>
      <c r="M805" t="b">
        <v>1</v>
      </c>
      <c r="N805" t="s">
        <v>8269</v>
      </c>
      <c r="O805" s="17">
        <v>114</v>
      </c>
      <c r="P805">
        <v>82.61</v>
      </c>
      <c r="Q805" s="12" t="s">
        <v>8315</v>
      </c>
      <c r="R805" t="s">
        <v>8316</v>
      </c>
      <c r="S805" s="15">
        <v>41447.839722222219</v>
      </c>
      <c r="T805" s="15">
        <v>41477.839722222219</v>
      </c>
    </row>
    <row r="806" spans="1:20" ht="240" x14ac:dyDescent="0.2">
      <c r="A806">
        <v>3655</v>
      </c>
      <c r="B806" s="3" t="s">
        <v>3652</v>
      </c>
      <c r="C806" s="3" t="s">
        <v>7765</v>
      </c>
      <c r="D806" s="6">
        <v>5000</v>
      </c>
      <c r="E806" s="8">
        <v>5813</v>
      </c>
      <c r="F806" t="s">
        <v>8218</v>
      </c>
      <c r="G806" t="s">
        <v>8223</v>
      </c>
      <c r="H806" t="s">
        <v>8245</v>
      </c>
      <c r="I806">
        <v>1437202740</v>
      </c>
      <c r="J806">
        <v>1434654998</v>
      </c>
      <c r="K806" t="b">
        <v>0</v>
      </c>
      <c r="L806">
        <v>79</v>
      </c>
      <c r="M806" t="b">
        <v>1</v>
      </c>
      <c r="N806" t="s">
        <v>8269</v>
      </c>
      <c r="O806" s="17">
        <v>116</v>
      </c>
      <c r="P806">
        <v>73.58</v>
      </c>
      <c r="Q806" s="12" t="s">
        <v>8315</v>
      </c>
      <c r="R806" t="s">
        <v>8316</v>
      </c>
      <c r="S806" s="15">
        <v>42173.803217592591</v>
      </c>
      <c r="T806" s="15">
        <v>42203.290972222225</v>
      </c>
    </row>
    <row r="807" spans="1:20" ht="224" x14ac:dyDescent="0.2">
      <c r="A807">
        <v>2799</v>
      </c>
      <c r="B807" s="3" t="s">
        <v>2799</v>
      </c>
      <c r="C807" s="3" t="s">
        <v>6909</v>
      </c>
      <c r="D807" s="6">
        <v>5000</v>
      </c>
      <c r="E807" s="8">
        <v>5831.74</v>
      </c>
      <c r="F807" t="s">
        <v>8218</v>
      </c>
      <c r="G807" t="s">
        <v>8224</v>
      </c>
      <c r="H807" t="s">
        <v>8246</v>
      </c>
      <c r="I807">
        <v>1466179200</v>
      </c>
      <c r="J807">
        <v>1463466070</v>
      </c>
      <c r="K807" t="b">
        <v>0</v>
      </c>
      <c r="L807">
        <v>130</v>
      </c>
      <c r="M807" t="b">
        <v>1</v>
      </c>
      <c r="N807" t="s">
        <v>8269</v>
      </c>
      <c r="O807" s="17">
        <v>117</v>
      </c>
      <c r="P807">
        <v>44.86</v>
      </c>
      <c r="Q807" s="12" t="s">
        <v>8315</v>
      </c>
      <c r="R807" t="s">
        <v>8316</v>
      </c>
      <c r="S807" s="15">
        <v>42507.264699074076</v>
      </c>
      <c r="T807" s="15">
        <v>42538.666666666672</v>
      </c>
    </row>
    <row r="808" spans="1:20" ht="208" x14ac:dyDescent="0.2">
      <c r="A808">
        <v>3233</v>
      </c>
      <c r="B808" s="3" t="s">
        <v>3233</v>
      </c>
      <c r="C808" s="3" t="s">
        <v>7343</v>
      </c>
      <c r="D808" s="6">
        <v>5000</v>
      </c>
      <c r="E808" s="8">
        <v>5940</v>
      </c>
      <c r="F808" t="s">
        <v>8218</v>
      </c>
      <c r="G808" t="s">
        <v>8223</v>
      </c>
      <c r="H808" t="s">
        <v>8245</v>
      </c>
      <c r="I808">
        <v>1488482355</v>
      </c>
      <c r="J808">
        <v>1485890355</v>
      </c>
      <c r="K808" t="b">
        <v>0</v>
      </c>
      <c r="L808">
        <v>61</v>
      </c>
      <c r="M808" t="b">
        <v>1</v>
      </c>
      <c r="N808" t="s">
        <v>8269</v>
      </c>
      <c r="O808" s="17">
        <v>119</v>
      </c>
      <c r="P808">
        <v>97.38</v>
      </c>
      <c r="Q808" s="12" t="s">
        <v>8315</v>
      </c>
      <c r="R808" t="s">
        <v>8316</v>
      </c>
      <c r="S808" s="15">
        <v>42766.805034722223</v>
      </c>
      <c r="T808" s="15">
        <v>42796.805034722223</v>
      </c>
    </row>
    <row r="809" spans="1:20" ht="192" x14ac:dyDescent="0.2">
      <c r="A809">
        <v>523</v>
      </c>
      <c r="B809" s="3" t="s">
        <v>524</v>
      </c>
      <c r="C809" s="3" t="s">
        <v>4633</v>
      </c>
      <c r="D809" s="6">
        <v>5000</v>
      </c>
      <c r="E809" s="8">
        <v>6030</v>
      </c>
      <c r="F809" t="s">
        <v>8218</v>
      </c>
      <c r="G809" t="s">
        <v>8223</v>
      </c>
      <c r="H809" t="s">
        <v>8245</v>
      </c>
      <c r="I809">
        <v>1442805076</v>
      </c>
      <c r="J809">
        <v>1440213076</v>
      </c>
      <c r="K809" t="b">
        <v>0</v>
      </c>
      <c r="L809">
        <v>84</v>
      </c>
      <c r="M809" t="b">
        <v>1</v>
      </c>
      <c r="N809" t="s">
        <v>8269</v>
      </c>
      <c r="O809" s="17">
        <v>121</v>
      </c>
      <c r="P809">
        <v>71.790000000000006</v>
      </c>
      <c r="Q809" s="12" t="s">
        <v>8315</v>
      </c>
      <c r="R809" t="s">
        <v>8316</v>
      </c>
      <c r="S809" s="15">
        <v>42238.13282407407</v>
      </c>
      <c r="T809" s="15">
        <v>42268.13282407407</v>
      </c>
    </row>
    <row r="810" spans="1:20" ht="176" x14ac:dyDescent="0.2">
      <c r="A810">
        <v>3281</v>
      </c>
      <c r="B810" s="3" t="s">
        <v>3281</v>
      </c>
      <c r="C810" s="3" t="s">
        <v>7391</v>
      </c>
      <c r="D810" s="6">
        <v>5000</v>
      </c>
      <c r="E810" s="8">
        <v>6080</v>
      </c>
      <c r="F810" t="s">
        <v>8218</v>
      </c>
      <c r="G810" t="s">
        <v>8223</v>
      </c>
      <c r="H810" t="s">
        <v>8245</v>
      </c>
      <c r="I810">
        <v>1441153705</v>
      </c>
      <c r="J810">
        <v>1438561705</v>
      </c>
      <c r="K810" t="b">
        <v>0</v>
      </c>
      <c r="L810">
        <v>47</v>
      </c>
      <c r="M810" t="b">
        <v>1</v>
      </c>
      <c r="N810" t="s">
        <v>8269</v>
      </c>
      <c r="O810" s="17">
        <v>122</v>
      </c>
      <c r="P810">
        <v>129.36000000000001</v>
      </c>
      <c r="Q810" s="12" t="s">
        <v>8315</v>
      </c>
      <c r="R810" t="s">
        <v>8316</v>
      </c>
      <c r="S810" s="15">
        <v>42219.019733796296</v>
      </c>
      <c r="T810" s="15">
        <v>42249.019733796296</v>
      </c>
    </row>
    <row r="811" spans="1:20" ht="64" x14ac:dyDescent="0.2">
      <c r="A811">
        <v>2807</v>
      </c>
      <c r="B811" s="3" t="s">
        <v>2807</v>
      </c>
      <c r="C811" s="3" t="s">
        <v>6917</v>
      </c>
      <c r="D811" s="6">
        <v>5000</v>
      </c>
      <c r="E811" s="8">
        <v>6300</v>
      </c>
      <c r="F811" t="s">
        <v>8218</v>
      </c>
      <c r="G811" t="s">
        <v>8223</v>
      </c>
      <c r="H811" t="s">
        <v>8245</v>
      </c>
      <c r="I811">
        <v>1435611438</v>
      </c>
      <c r="J811">
        <v>1433019438</v>
      </c>
      <c r="K811" t="b">
        <v>0</v>
      </c>
      <c r="L811">
        <v>93</v>
      </c>
      <c r="M811" t="b">
        <v>1</v>
      </c>
      <c r="N811" t="s">
        <v>8269</v>
      </c>
      <c r="O811" s="17">
        <v>126</v>
      </c>
      <c r="P811">
        <v>67.739999999999995</v>
      </c>
      <c r="Q811" s="12" t="s">
        <v>8315</v>
      </c>
      <c r="R811" t="s">
        <v>8316</v>
      </c>
      <c r="S811" s="15">
        <v>42154.873124999998</v>
      </c>
      <c r="T811" s="15">
        <v>42184.873124999998</v>
      </c>
    </row>
    <row r="812" spans="1:20" ht="176" x14ac:dyDescent="0.2">
      <c r="A812">
        <v>3612</v>
      </c>
      <c r="B812" s="3" t="s">
        <v>3611</v>
      </c>
      <c r="C812" s="3" t="s">
        <v>7722</v>
      </c>
      <c r="D812" s="6">
        <v>5000</v>
      </c>
      <c r="E812" s="8">
        <v>7220</v>
      </c>
      <c r="F812" t="s">
        <v>8218</v>
      </c>
      <c r="G812" t="s">
        <v>8228</v>
      </c>
      <c r="H812" t="s">
        <v>8250</v>
      </c>
      <c r="I812">
        <v>1402334811</v>
      </c>
      <c r="J812">
        <v>1401470811</v>
      </c>
      <c r="K812" t="b">
        <v>0</v>
      </c>
      <c r="L812">
        <v>57</v>
      </c>
      <c r="M812" t="b">
        <v>1</v>
      </c>
      <c r="N812" t="s">
        <v>8269</v>
      </c>
      <c r="O812" s="17">
        <v>144</v>
      </c>
      <c r="P812">
        <v>126.67</v>
      </c>
      <c r="Q812" s="12" t="s">
        <v>8315</v>
      </c>
      <c r="R812" t="s">
        <v>8316</v>
      </c>
      <c r="S812" s="15">
        <v>41789.726979166669</v>
      </c>
      <c r="T812" s="15">
        <v>41799.726979166669</v>
      </c>
    </row>
    <row r="813" spans="1:20" ht="144" x14ac:dyDescent="0.2">
      <c r="A813">
        <v>3534</v>
      </c>
      <c r="B813" s="3" t="s">
        <v>3533</v>
      </c>
      <c r="C813" s="3" t="s">
        <v>7644</v>
      </c>
      <c r="D813" s="6">
        <v>5000</v>
      </c>
      <c r="E813" s="8">
        <v>7810</v>
      </c>
      <c r="F813" t="s">
        <v>8218</v>
      </c>
      <c r="G813" t="s">
        <v>8223</v>
      </c>
      <c r="H813" t="s">
        <v>8245</v>
      </c>
      <c r="I813">
        <v>1443711623</v>
      </c>
      <c r="J813">
        <v>1440687623</v>
      </c>
      <c r="K813" t="b">
        <v>0</v>
      </c>
      <c r="L813">
        <v>204</v>
      </c>
      <c r="M813" t="b">
        <v>1</v>
      </c>
      <c r="N813" t="s">
        <v>8269</v>
      </c>
      <c r="O813" s="17">
        <v>156</v>
      </c>
      <c r="P813">
        <v>38.28</v>
      </c>
      <c r="Q813" s="12" t="s">
        <v>8315</v>
      </c>
      <c r="R813" t="s">
        <v>8316</v>
      </c>
      <c r="S813" s="15">
        <v>42243.6252662037</v>
      </c>
      <c r="T813" s="15">
        <v>42278.6252662037</v>
      </c>
    </row>
    <row r="814" spans="1:20" ht="192" x14ac:dyDescent="0.2">
      <c r="A814">
        <v>2973</v>
      </c>
      <c r="B814" s="3" t="s">
        <v>2973</v>
      </c>
      <c r="C814" s="3" t="s">
        <v>7083</v>
      </c>
      <c r="D814" s="6">
        <v>5000</v>
      </c>
      <c r="E814" s="8">
        <v>8740</v>
      </c>
      <c r="F814" t="s">
        <v>8218</v>
      </c>
      <c r="G814" t="s">
        <v>8223</v>
      </c>
      <c r="H814" t="s">
        <v>8245</v>
      </c>
      <c r="I814">
        <v>1451620800</v>
      </c>
      <c r="J814">
        <v>1449171508</v>
      </c>
      <c r="K814" t="b">
        <v>0</v>
      </c>
      <c r="L814">
        <v>33</v>
      </c>
      <c r="M814" t="b">
        <v>1</v>
      </c>
      <c r="N814" t="s">
        <v>8269</v>
      </c>
      <c r="O814" s="17">
        <v>175</v>
      </c>
      <c r="P814">
        <v>264.85000000000002</v>
      </c>
      <c r="Q814" s="12" t="s">
        <v>8315</v>
      </c>
      <c r="R814" t="s">
        <v>8316</v>
      </c>
      <c r="S814" s="15">
        <v>42341.818379629629</v>
      </c>
      <c r="T814" s="15">
        <v>42370.166666666672</v>
      </c>
    </row>
    <row r="815" spans="1:20" ht="192" x14ac:dyDescent="0.2">
      <c r="A815">
        <v>3155</v>
      </c>
      <c r="B815" s="3" t="s">
        <v>3155</v>
      </c>
      <c r="C815" s="3" t="s">
        <v>7265</v>
      </c>
      <c r="D815" s="6">
        <v>5000</v>
      </c>
      <c r="E815" s="8">
        <v>9425.23</v>
      </c>
      <c r="F815" t="s">
        <v>8218</v>
      </c>
      <c r="G815" t="s">
        <v>8224</v>
      </c>
      <c r="H815" t="s">
        <v>8246</v>
      </c>
      <c r="I815">
        <v>1356004725</v>
      </c>
      <c r="J815">
        <v>1353412725</v>
      </c>
      <c r="K815" t="b">
        <v>1</v>
      </c>
      <c r="L815">
        <v>302</v>
      </c>
      <c r="M815" t="b">
        <v>1</v>
      </c>
      <c r="N815" t="s">
        <v>8269</v>
      </c>
      <c r="O815" s="17">
        <v>189</v>
      </c>
      <c r="P815">
        <v>31.21</v>
      </c>
      <c r="Q815" s="12" t="s">
        <v>8315</v>
      </c>
      <c r="R815" t="s">
        <v>8316</v>
      </c>
      <c r="S815" s="15">
        <v>41233.499131944445</v>
      </c>
      <c r="T815" s="15">
        <v>41263.499131944445</v>
      </c>
    </row>
    <row r="816" spans="1:20" ht="224" x14ac:dyDescent="0.2">
      <c r="A816">
        <v>538</v>
      </c>
      <c r="B816" s="3" t="s">
        <v>539</v>
      </c>
      <c r="C816" s="3" t="s">
        <v>4648</v>
      </c>
      <c r="D816" s="6">
        <v>5000</v>
      </c>
      <c r="E816" s="8">
        <v>15121</v>
      </c>
      <c r="F816" t="s">
        <v>8218</v>
      </c>
      <c r="G816" t="s">
        <v>8223</v>
      </c>
      <c r="H816" t="s">
        <v>8245</v>
      </c>
      <c r="I816">
        <v>1463166263</v>
      </c>
      <c r="J816">
        <v>1460574263</v>
      </c>
      <c r="K816" t="b">
        <v>0</v>
      </c>
      <c r="L816">
        <v>60</v>
      </c>
      <c r="M816" t="b">
        <v>1</v>
      </c>
      <c r="N816" t="s">
        <v>8269</v>
      </c>
      <c r="O816" s="17">
        <v>302</v>
      </c>
      <c r="P816">
        <v>252.02</v>
      </c>
      <c r="Q816" s="12" t="s">
        <v>8315</v>
      </c>
      <c r="R816" t="s">
        <v>8316</v>
      </c>
      <c r="S816" s="15">
        <v>42473.794710648144</v>
      </c>
      <c r="T816" s="15">
        <v>42503.794710648144</v>
      </c>
    </row>
    <row r="817" spans="1:20" ht="192" x14ac:dyDescent="0.2">
      <c r="A817">
        <v>2881</v>
      </c>
      <c r="B817" s="3" t="s">
        <v>2881</v>
      </c>
      <c r="C817" s="3" t="s">
        <v>6991</v>
      </c>
      <c r="D817" s="6">
        <v>5500</v>
      </c>
      <c r="E817" s="8">
        <v>0</v>
      </c>
      <c r="F817" t="s">
        <v>8220</v>
      </c>
      <c r="G817" t="s">
        <v>8223</v>
      </c>
      <c r="H817" t="s">
        <v>8245</v>
      </c>
      <c r="I817">
        <v>1417620036</v>
      </c>
      <c r="J817">
        <v>1412432436</v>
      </c>
      <c r="K817" t="b">
        <v>0</v>
      </c>
      <c r="L817">
        <v>0</v>
      </c>
      <c r="M817" t="b">
        <v>0</v>
      </c>
      <c r="N817" t="s">
        <v>8269</v>
      </c>
      <c r="O817" s="17">
        <v>0</v>
      </c>
      <c r="P817">
        <v>0</v>
      </c>
      <c r="Q817" s="12" t="s">
        <v>8315</v>
      </c>
      <c r="R817" t="s">
        <v>8316</v>
      </c>
      <c r="S817" s="15">
        <v>41916.597638888888</v>
      </c>
      <c r="T817" s="15">
        <v>41976.639305555553</v>
      </c>
    </row>
    <row r="818" spans="1:20" ht="192" x14ac:dyDescent="0.2">
      <c r="A818">
        <v>3956</v>
      </c>
      <c r="B818" s="3" t="s">
        <v>3953</v>
      </c>
      <c r="C818" s="3" t="s">
        <v>8063</v>
      </c>
      <c r="D818" s="6">
        <v>5500</v>
      </c>
      <c r="E818" s="8">
        <v>0</v>
      </c>
      <c r="F818" t="s">
        <v>8220</v>
      </c>
      <c r="G818" t="s">
        <v>8223</v>
      </c>
      <c r="H818" t="s">
        <v>8245</v>
      </c>
      <c r="I818">
        <v>1461543600</v>
      </c>
      <c r="J818">
        <v>1459203727</v>
      </c>
      <c r="K818" t="b">
        <v>0</v>
      </c>
      <c r="L818">
        <v>0</v>
      </c>
      <c r="M818" t="b">
        <v>0</v>
      </c>
      <c r="N818" t="s">
        <v>8269</v>
      </c>
      <c r="O818" s="17">
        <v>0</v>
      </c>
      <c r="P818">
        <v>0</v>
      </c>
      <c r="Q818" s="12" t="s">
        <v>8315</v>
      </c>
      <c r="R818" t="s">
        <v>8316</v>
      </c>
      <c r="S818" s="15">
        <v>42457.932025462964</v>
      </c>
      <c r="T818" s="15">
        <v>42485.013888888891</v>
      </c>
    </row>
    <row r="819" spans="1:20" ht="224" x14ac:dyDescent="0.2">
      <c r="A819">
        <v>3941</v>
      </c>
      <c r="B819" s="3" t="s">
        <v>3938</v>
      </c>
      <c r="C819" s="3" t="s">
        <v>8049</v>
      </c>
      <c r="D819" s="6">
        <v>5500</v>
      </c>
      <c r="E819" s="8">
        <v>50</v>
      </c>
      <c r="F819" t="s">
        <v>8220</v>
      </c>
      <c r="G819" t="s">
        <v>8223</v>
      </c>
      <c r="H819" t="s">
        <v>8245</v>
      </c>
      <c r="I819">
        <v>1416877200</v>
      </c>
      <c r="J819">
        <v>1414505137</v>
      </c>
      <c r="K819" t="b">
        <v>0</v>
      </c>
      <c r="L819">
        <v>2</v>
      </c>
      <c r="M819" t="b">
        <v>0</v>
      </c>
      <c r="N819" t="s">
        <v>8269</v>
      </c>
      <c r="O819" s="17">
        <v>1</v>
      </c>
      <c r="P819">
        <v>25</v>
      </c>
      <c r="Q819" s="12" t="s">
        <v>8315</v>
      </c>
      <c r="R819" t="s">
        <v>8316</v>
      </c>
      <c r="S819" s="15">
        <v>41940.587233796294</v>
      </c>
      <c r="T819" s="15">
        <v>41968.041666666672</v>
      </c>
    </row>
    <row r="820" spans="1:20" ht="192" x14ac:dyDescent="0.2">
      <c r="A820">
        <v>2892</v>
      </c>
      <c r="B820" s="3" t="s">
        <v>2892</v>
      </c>
      <c r="C820" s="3" t="s">
        <v>7002</v>
      </c>
      <c r="D820" s="6">
        <v>5500</v>
      </c>
      <c r="E820" s="8">
        <v>500</v>
      </c>
      <c r="F820" t="s">
        <v>8220</v>
      </c>
      <c r="G820" t="s">
        <v>8223</v>
      </c>
      <c r="H820" t="s">
        <v>8245</v>
      </c>
      <c r="I820">
        <v>1409000400</v>
      </c>
      <c r="J820">
        <v>1408381704</v>
      </c>
      <c r="K820" t="b">
        <v>0</v>
      </c>
      <c r="L820">
        <v>17</v>
      </c>
      <c r="M820" t="b">
        <v>0</v>
      </c>
      <c r="N820" t="s">
        <v>8269</v>
      </c>
      <c r="O820" s="17">
        <v>9</v>
      </c>
      <c r="P820">
        <v>29.41</v>
      </c>
      <c r="Q820" s="12" t="s">
        <v>8315</v>
      </c>
      <c r="R820" t="s">
        <v>8316</v>
      </c>
      <c r="S820" s="15">
        <v>41869.714166666665</v>
      </c>
      <c r="T820" s="15">
        <v>41876.875</v>
      </c>
    </row>
    <row r="821" spans="1:20" ht="224" x14ac:dyDescent="0.2">
      <c r="A821">
        <v>3731</v>
      </c>
      <c r="B821" s="3" t="s">
        <v>3728</v>
      </c>
      <c r="C821" s="3" t="s">
        <v>7841</v>
      </c>
      <c r="D821" s="6">
        <v>5500</v>
      </c>
      <c r="E821" s="8">
        <v>620</v>
      </c>
      <c r="F821" t="s">
        <v>8220</v>
      </c>
      <c r="G821" t="s">
        <v>8223</v>
      </c>
      <c r="H821" t="s">
        <v>8245</v>
      </c>
      <c r="I821">
        <v>1420860180</v>
      </c>
      <c r="J821">
        <v>1418234646</v>
      </c>
      <c r="K821" t="b">
        <v>0</v>
      </c>
      <c r="L821">
        <v>12</v>
      </c>
      <c r="M821" t="b">
        <v>0</v>
      </c>
      <c r="N821" t="s">
        <v>8269</v>
      </c>
      <c r="O821" s="17">
        <v>11</v>
      </c>
      <c r="P821">
        <v>51.67</v>
      </c>
      <c r="Q821" s="12" t="s">
        <v>8315</v>
      </c>
      <c r="R821" t="s">
        <v>8316</v>
      </c>
      <c r="S821" s="15">
        <v>41983.752847222218</v>
      </c>
      <c r="T821" s="15">
        <v>42014.140972222223</v>
      </c>
    </row>
    <row r="822" spans="1:20" ht="224" x14ac:dyDescent="0.2">
      <c r="A822">
        <v>2900</v>
      </c>
      <c r="B822" s="3" t="s">
        <v>2900</v>
      </c>
      <c r="C822" s="3" t="s">
        <v>7010</v>
      </c>
      <c r="D822" s="6">
        <v>5500</v>
      </c>
      <c r="E822" s="8">
        <v>3405</v>
      </c>
      <c r="F822" t="s">
        <v>8220</v>
      </c>
      <c r="G822" t="s">
        <v>8223</v>
      </c>
      <c r="H822" t="s">
        <v>8245</v>
      </c>
      <c r="I822">
        <v>1407562632</v>
      </c>
      <c r="J822">
        <v>1404970632</v>
      </c>
      <c r="K822" t="b">
        <v>0</v>
      </c>
      <c r="L822">
        <v>7</v>
      </c>
      <c r="M822" t="b">
        <v>0</v>
      </c>
      <c r="N822" t="s">
        <v>8269</v>
      </c>
      <c r="O822" s="17">
        <v>62</v>
      </c>
      <c r="P822">
        <v>486.43</v>
      </c>
      <c r="Q822" s="12" t="s">
        <v>8315</v>
      </c>
      <c r="R822" t="s">
        <v>8316</v>
      </c>
      <c r="S822" s="15">
        <v>41830.234166666669</v>
      </c>
      <c r="T822" s="15">
        <v>41860.234166666669</v>
      </c>
    </row>
    <row r="823" spans="1:20" ht="176" x14ac:dyDescent="0.2">
      <c r="A823">
        <v>3297</v>
      </c>
      <c r="B823" s="3" t="s">
        <v>3297</v>
      </c>
      <c r="C823" s="3" t="s">
        <v>7407</v>
      </c>
      <c r="D823" s="6">
        <v>5500</v>
      </c>
      <c r="E823" s="8">
        <v>5504</v>
      </c>
      <c r="F823" t="s">
        <v>8218</v>
      </c>
      <c r="G823" t="s">
        <v>8224</v>
      </c>
      <c r="H823" t="s">
        <v>8246</v>
      </c>
      <c r="I823">
        <v>1438037940</v>
      </c>
      <c r="J823">
        <v>1436380256</v>
      </c>
      <c r="K823" t="b">
        <v>0</v>
      </c>
      <c r="L823">
        <v>44</v>
      </c>
      <c r="M823" t="b">
        <v>1</v>
      </c>
      <c r="N823" t="s">
        <v>8269</v>
      </c>
      <c r="O823" s="17">
        <v>100</v>
      </c>
      <c r="P823">
        <v>125.09</v>
      </c>
      <c r="Q823" s="12" t="s">
        <v>8315</v>
      </c>
      <c r="R823" t="s">
        <v>8316</v>
      </c>
      <c r="S823" s="15">
        <v>42193.771481481483</v>
      </c>
      <c r="T823" s="15">
        <v>42212.957638888889</v>
      </c>
    </row>
    <row r="824" spans="1:20" ht="224" x14ac:dyDescent="0.2">
      <c r="A824">
        <v>3348</v>
      </c>
      <c r="B824" s="3" t="s">
        <v>3266</v>
      </c>
      <c r="C824" s="3" t="s">
        <v>7458</v>
      </c>
      <c r="D824" s="6">
        <v>5500</v>
      </c>
      <c r="E824" s="8">
        <v>5516</v>
      </c>
      <c r="F824" t="s">
        <v>8218</v>
      </c>
      <c r="G824" t="s">
        <v>8223</v>
      </c>
      <c r="H824" t="s">
        <v>8245</v>
      </c>
      <c r="I824">
        <v>1461988740</v>
      </c>
      <c r="J824">
        <v>1459949080</v>
      </c>
      <c r="K824" t="b">
        <v>0</v>
      </c>
      <c r="L824">
        <v>79</v>
      </c>
      <c r="M824" t="b">
        <v>1</v>
      </c>
      <c r="N824" t="s">
        <v>8269</v>
      </c>
      <c r="O824" s="17">
        <v>100</v>
      </c>
      <c r="P824">
        <v>69.819999999999993</v>
      </c>
      <c r="Q824" s="12" t="s">
        <v>8315</v>
      </c>
      <c r="R824" t="s">
        <v>8316</v>
      </c>
      <c r="S824" s="15">
        <v>42466.558796296296</v>
      </c>
      <c r="T824" s="15">
        <v>42490.165972222225</v>
      </c>
    </row>
    <row r="825" spans="1:20" ht="224" x14ac:dyDescent="0.2">
      <c r="A825">
        <v>3156</v>
      </c>
      <c r="B825" s="3" t="s">
        <v>3156</v>
      </c>
      <c r="C825" s="3" t="s">
        <v>7266</v>
      </c>
      <c r="D825" s="6">
        <v>5500</v>
      </c>
      <c r="E825" s="8">
        <v>5600</v>
      </c>
      <c r="F825" t="s">
        <v>8218</v>
      </c>
      <c r="G825" t="s">
        <v>8223</v>
      </c>
      <c r="H825" t="s">
        <v>8245</v>
      </c>
      <c r="I825">
        <v>1338591144</v>
      </c>
      <c r="J825">
        <v>1335567144</v>
      </c>
      <c r="K825" t="b">
        <v>1</v>
      </c>
      <c r="L825">
        <v>89</v>
      </c>
      <c r="M825" t="b">
        <v>1</v>
      </c>
      <c r="N825" t="s">
        <v>8269</v>
      </c>
      <c r="O825" s="17">
        <v>102</v>
      </c>
      <c r="P825">
        <v>62.92</v>
      </c>
      <c r="Q825" s="12" t="s">
        <v>8315</v>
      </c>
      <c r="R825" t="s">
        <v>8316</v>
      </c>
      <c r="S825" s="15">
        <v>41026.953055555554</v>
      </c>
      <c r="T825" s="15">
        <v>41061.953055555554</v>
      </c>
    </row>
    <row r="826" spans="1:20" ht="208" x14ac:dyDescent="0.2">
      <c r="A826">
        <v>3542</v>
      </c>
      <c r="B826" s="3" t="s">
        <v>3541</v>
      </c>
      <c r="C826" s="3" t="s">
        <v>7652</v>
      </c>
      <c r="D826" s="6">
        <v>5500</v>
      </c>
      <c r="E826" s="8">
        <v>5623</v>
      </c>
      <c r="F826" t="s">
        <v>8218</v>
      </c>
      <c r="G826" t="s">
        <v>8223</v>
      </c>
      <c r="H826" t="s">
        <v>8245</v>
      </c>
      <c r="I826">
        <v>1410099822</v>
      </c>
      <c r="J826">
        <v>1404915822</v>
      </c>
      <c r="K826" t="b">
        <v>0</v>
      </c>
      <c r="L826">
        <v>85</v>
      </c>
      <c r="M826" t="b">
        <v>1</v>
      </c>
      <c r="N826" t="s">
        <v>8269</v>
      </c>
      <c r="O826" s="17">
        <v>102</v>
      </c>
      <c r="P826">
        <v>66.150000000000006</v>
      </c>
      <c r="Q826" s="12" t="s">
        <v>8315</v>
      </c>
      <c r="R826" t="s">
        <v>8316</v>
      </c>
      <c r="S826" s="15">
        <v>41829.599791666667</v>
      </c>
      <c r="T826" s="15">
        <v>41889.599791666667</v>
      </c>
    </row>
    <row r="827" spans="1:20" ht="192" x14ac:dyDescent="0.2">
      <c r="A827">
        <v>3249</v>
      </c>
      <c r="B827" s="3" t="s">
        <v>3249</v>
      </c>
      <c r="C827" s="3" t="s">
        <v>7359</v>
      </c>
      <c r="D827" s="6">
        <v>5500</v>
      </c>
      <c r="E827" s="8">
        <v>5771</v>
      </c>
      <c r="F827" t="s">
        <v>8218</v>
      </c>
      <c r="G827" t="s">
        <v>8223</v>
      </c>
      <c r="H827" t="s">
        <v>8245</v>
      </c>
      <c r="I827">
        <v>1434822914</v>
      </c>
      <c r="J827">
        <v>1432230914</v>
      </c>
      <c r="K827" t="b">
        <v>1</v>
      </c>
      <c r="L827">
        <v>88</v>
      </c>
      <c r="M827" t="b">
        <v>1</v>
      </c>
      <c r="N827" t="s">
        <v>8269</v>
      </c>
      <c r="O827" s="17">
        <v>105</v>
      </c>
      <c r="P827">
        <v>65.58</v>
      </c>
      <c r="Q827" s="12" t="s">
        <v>8315</v>
      </c>
      <c r="R827" t="s">
        <v>8316</v>
      </c>
      <c r="S827" s="15">
        <v>42145.746689814812</v>
      </c>
      <c r="T827" s="15">
        <v>42175.746689814812</v>
      </c>
    </row>
    <row r="828" spans="1:20" ht="176" x14ac:dyDescent="0.2">
      <c r="A828">
        <v>3553</v>
      </c>
      <c r="B828" s="3" t="s">
        <v>3552</v>
      </c>
      <c r="C828" s="3" t="s">
        <v>7663</v>
      </c>
      <c r="D828" s="6">
        <v>5500</v>
      </c>
      <c r="E828" s="8">
        <v>5845</v>
      </c>
      <c r="F828" t="s">
        <v>8218</v>
      </c>
      <c r="G828" t="s">
        <v>8223</v>
      </c>
      <c r="H828" t="s">
        <v>8245</v>
      </c>
      <c r="I828">
        <v>1439337600</v>
      </c>
      <c r="J828">
        <v>1436575280</v>
      </c>
      <c r="K828" t="b">
        <v>0</v>
      </c>
      <c r="L828">
        <v>104</v>
      </c>
      <c r="M828" t="b">
        <v>1</v>
      </c>
      <c r="N828" t="s">
        <v>8269</v>
      </c>
      <c r="O828" s="17">
        <v>106</v>
      </c>
      <c r="P828">
        <v>56.2</v>
      </c>
      <c r="Q828" s="12" t="s">
        <v>8315</v>
      </c>
      <c r="R828" t="s">
        <v>8316</v>
      </c>
      <c r="S828" s="15">
        <v>42196.028703703705</v>
      </c>
      <c r="T828" s="15">
        <v>42228</v>
      </c>
    </row>
    <row r="829" spans="1:20" ht="208" x14ac:dyDescent="0.2">
      <c r="A829">
        <v>4046</v>
      </c>
      <c r="B829" s="3" t="s">
        <v>4042</v>
      </c>
      <c r="C829" s="3" t="s">
        <v>8150</v>
      </c>
      <c r="D829" s="6">
        <v>5600</v>
      </c>
      <c r="E829" s="8">
        <v>460</v>
      </c>
      <c r="F829" t="s">
        <v>8220</v>
      </c>
      <c r="G829" t="s">
        <v>8223</v>
      </c>
      <c r="H829" t="s">
        <v>8245</v>
      </c>
      <c r="I829">
        <v>1413992210</v>
      </c>
      <c r="J829">
        <v>1411400210</v>
      </c>
      <c r="K829" t="b">
        <v>0</v>
      </c>
      <c r="L829">
        <v>12</v>
      </c>
      <c r="M829" t="b">
        <v>0</v>
      </c>
      <c r="N829" t="s">
        <v>8269</v>
      </c>
      <c r="O829" s="17">
        <v>8</v>
      </c>
      <c r="P829">
        <v>38.33</v>
      </c>
      <c r="Q829" s="12" t="s">
        <v>8315</v>
      </c>
      <c r="R829" t="s">
        <v>8316</v>
      </c>
      <c r="S829" s="15">
        <v>41904.650578703702</v>
      </c>
      <c r="T829" s="15">
        <v>41934.650578703702</v>
      </c>
    </row>
    <row r="830" spans="1:20" ht="208" x14ac:dyDescent="0.2">
      <c r="A830">
        <v>3574</v>
      </c>
      <c r="B830" s="3" t="s">
        <v>3573</v>
      </c>
      <c r="C830" s="3" t="s">
        <v>7684</v>
      </c>
      <c r="D830" s="6">
        <v>5800</v>
      </c>
      <c r="E830" s="8">
        <v>6155</v>
      </c>
      <c r="F830" t="s">
        <v>8218</v>
      </c>
      <c r="G830" t="s">
        <v>8223</v>
      </c>
      <c r="H830" t="s">
        <v>8245</v>
      </c>
      <c r="I830">
        <v>1415921848</v>
      </c>
      <c r="J830">
        <v>1413326248</v>
      </c>
      <c r="K830" t="b">
        <v>0</v>
      </c>
      <c r="L830">
        <v>45</v>
      </c>
      <c r="M830" t="b">
        <v>1</v>
      </c>
      <c r="N830" t="s">
        <v>8269</v>
      </c>
      <c r="O830" s="17">
        <v>106</v>
      </c>
      <c r="P830">
        <v>136.78</v>
      </c>
      <c r="Q830" s="12" t="s">
        <v>8315</v>
      </c>
      <c r="R830" t="s">
        <v>8316</v>
      </c>
      <c r="S830" s="15">
        <v>41926.942685185182</v>
      </c>
      <c r="T830" s="15">
        <v>41956.984351851846</v>
      </c>
    </row>
    <row r="831" spans="1:20" ht="224" x14ac:dyDescent="0.2">
      <c r="A831">
        <v>3279</v>
      </c>
      <c r="B831" s="3" t="s">
        <v>3279</v>
      </c>
      <c r="C831" s="3" t="s">
        <v>7389</v>
      </c>
      <c r="D831" s="6">
        <v>5800</v>
      </c>
      <c r="E831" s="8">
        <v>6628</v>
      </c>
      <c r="F831" t="s">
        <v>8218</v>
      </c>
      <c r="G831" t="s">
        <v>8223</v>
      </c>
      <c r="H831" t="s">
        <v>8245</v>
      </c>
      <c r="I831">
        <v>1459474059</v>
      </c>
      <c r="J831">
        <v>1456885659</v>
      </c>
      <c r="K831" t="b">
        <v>0</v>
      </c>
      <c r="L831">
        <v>63</v>
      </c>
      <c r="M831" t="b">
        <v>1</v>
      </c>
      <c r="N831" t="s">
        <v>8269</v>
      </c>
      <c r="O831" s="17">
        <v>114</v>
      </c>
      <c r="P831">
        <v>105.21</v>
      </c>
      <c r="Q831" s="12" t="s">
        <v>8315</v>
      </c>
      <c r="R831" t="s">
        <v>8316</v>
      </c>
      <c r="S831" s="15">
        <v>42431.102534722217</v>
      </c>
      <c r="T831" s="15">
        <v>42461.06086805556</v>
      </c>
    </row>
    <row r="832" spans="1:20" ht="224" x14ac:dyDescent="0.2">
      <c r="A832">
        <v>3239</v>
      </c>
      <c r="B832" s="3" t="s">
        <v>3239</v>
      </c>
      <c r="C832" s="3" t="s">
        <v>7349</v>
      </c>
      <c r="D832" s="6">
        <v>5862</v>
      </c>
      <c r="E832" s="8">
        <v>6208.98</v>
      </c>
      <c r="F832" t="s">
        <v>8218</v>
      </c>
      <c r="G832" t="s">
        <v>8224</v>
      </c>
      <c r="H832" t="s">
        <v>8246</v>
      </c>
      <c r="I832">
        <v>1445817540</v>
      </c>
      <c r="J832">
        <v>1443665293</v>
      </c>
      <c r="K832" t="b">
        <v>1</v>
      </c>
      <c r="L832">
        <v>104</v>
      </c>
      <c r="M832" t="b">
        <v>1</v>
      </c>
      <c r="N832" t="s">
        <v>8269</v>
      </c>
      <c r="O832" s="17">
        <v>106</v>
      </c>
      <c r="P832">
        <v>59.7</v>
      </c>
      <c r="Q832" s="12" t="s">
        <v>8315</v>
      </c>
      <c r="R832" t="s">
        <v>8316</v>
      </c>
      <c r="S832" s="15">
        <v>42278.089039351849</v>
      </c>
      <c r="T832" s="15">
        <v>42302.999305555553</v>
      </c>
    </row>
    <row r="833" spans="1:20" ht="208" x14ac:dyDescent="0.2">
      <c r="A833">
        <v>3863</v>
      </c>
      <c r="B833" s="3" t="s">
        <v>3860</v>
      </c>
      <c r="C833" s="3" t="s">
        <v>7972</v>
      </c>
      <c r="D833" s="6">
        <v>6000</v>
      </c>
      <c r="E833" s="8">
        <v>0</v>
      </c>
      <c r="F833" t="s">
        <v>8220</v>
      </c>
      <c r="G833" t="s">
        <v>8223</v>
      </c>
      <c r="H833" t="s">
        <v>8245</v>
      </c>
      <c r="I833">
        <v>1446739905</v>
      </c>
      <c r="J833">
        <v>1441552305</v>
      </c>
      <c r="K833" t="b">
        <v>0</v>
      </c>
      <c r="L833">
        <v>0</v>
      </c>
      <c r="M833" t="b">
        <v>0</v>
      </c>
      <c r="N833" t="s">
        <v>8269</v>
      </c>
      <c r="O833" s="17">
        <v>0</v>
      </c>
      <c r="P833">
        <v>0</v>
      </c>
      <c r="Q833" s="12" t="s">
        <v>8315</v>
      </c>
      <c r="R833" t="s">
        <v>8316</v>
      </c>
      <c r="S833" s="15">
        <v>42253.633159722223</v>
      </c>
      <c r="T833" s="15">
        <v>42313.674826388888</v>
      </c>
    </row>
    <row r="834" spans="1:20" ht="224" x14ac:dyDescent="0.2">
      <c r="A834">
        <v>3979</v>
      </c>
      <c r="B834" s="3" t="s">
        <v>3976</v>
      </c>
      <c r="C834" s="3" t="s">
        <v>8086</v>
      </c>
      <c r="D834" s="6">
        <v>6000</v>
      </c>
      <c r="E834" s="8">
        <v>110</v>
      </c>
      <c r="F834" t="s">
        <v>8220</v>
      </c>
      <c r="G834" t="s">
        <v>8224</v>
      </c>
      <c r="H834" t="s">
        <v>8246</v>
      </c>
      <c r="I834">
        <v>1427659200</v>
      </c>
      <c r="J834">
        <v>1425678057</v>
      </c>
      <c r="K834" t="b">
        <v>0</v>
      </c>
      <c r="L834">
        <v>6</v>
      </c>
      <c r="M834" t="b">
        <v>0</v>
      </c>
      <c r="N834" t="s">
        <v>8269</v>
      </c>
      <c r="O834" s="17">
        <v>2</v>
      </c>
      <c r="P834">
        <v>18.329999999999998</v>
      </c>
      <c r="Q834" s="12" t="s">
        <v>8315</v>
      </c>
      <c r="R834" t="s">
        <v>8316</v>
      </c>
      <c r="S834" s="15">
        <v>42069.903437500005</v>
      </c>
      <c r="T834" s="15">
        <v>42092.833333333328</v>
      </c>
    </row>
    <row r="835" spans="1:20" ht="192" x14ac:dyDescent="0.2">
      <c r="A835">
        <v>3910</v>
      </c>
      <c r="B835" s="3" t="s">
        <v>3907</v>
      </c>
      <c r="C835" s="3" t="s">
        <v>8018</v>
      </c>
      <c r="D835" s="6">
        <v>6000</v>
      </c>
      <c r="E835" s="8">
        <v>185</v>
      </c>
      <c r="F835" t="s">
        <v>8220</v>
      </c>
      <c r="G835" t="s">
        <v>8223</v>
      </c>
      <c r="H835" t="s">
        <v>8245</v>
      </c>
      <c r="I835">
        <v>1441649397</v>
      </c>
      <c r="J835">
        <v>1439057397</v>
      </c>
      <c r="K835" t="b">
        <v>0</v>
      </c>
      <c r="L835">
        <v>3</v>
      </c>
      <c r="M835" t="b">
        <v>0</v>
      </c>
      <c r="N835" t="s">
        <v>8269</v>
      </c>
      <c r="O835" s="17">
        <v>3</v>
      </c>
      <c r="P835">
        <v>61.67</v>
      </c>
      <c r="Q835" s="12" t="s">
        <v>8315</v>
      </c>
      <c r="R835" t="s">
        <v>8316</v>
      </c>
      <c r="S835" s="15">
        <v>42224.756909722222</v>
      </c>
      <c r="T835" s="15">
        <v>42254.756909722222</v>
      </c>
    </row>
    <row r="836" spans="1:20" ht="128" x14ac:dyDescent="0.2">
      <c r="A836">
        <v>3946</v>
      </c>
      <c r="B836" s="3" t="s">
        <v>3943</v>
      </c>
      <c r="C836" s="3" t="s">
        <v>8054</v>
      </c>
      <c r="D836" s="6">
        <v>6000</v>
      </c>
      <c r="E836" s="8">
        <v>195</v>
      </c>
      <c r="F836" t="s">
        <v>8220</v>
      </c>
      <c r="G836" t="s">
        <v>8223</v>
      </c>
      <c r="H836" t="s">
        <v>8245</v>
      </c>
      <c r="I836">
        <v>1425110400</v>
      </c>
      <c r="J836">
        <v>1422388822</v>
      </c>
      <c r="K836" t="b">
        <v>0</v>
      </c>
      <c r="L836">
        <v>5</v>
      </c>
      <c r="M836" t="b">
        <v>0</v>
      </c>
      <c r="N836" t="s">
        <v>8269</v>
      </c>
      <c r="O836" s="17">
        <v>3</v>
      </c>
      <c r="P836">
        <v>39</v>
      </c>
      <c r="Q836" s="12" t="s">
        <v>8315</v>
      </c>
      <c r="R836" t="s">
        <v>8316</v>
      </c>
      <c r="S836" s="15">
        <v>42031.833587962959</v>
      </c>
      <c r="T836" s="15">
        <v>42063.333333333328</v>
      </c>
    </row>
    <row r="837" spans="1:20" ht="240" x14ac:dyDescent="0.2">
      <c r="A837">
        <v>2906</v>
      </c>
      <c r="B837" s="3" t="s">
        <v>2906</v>
      </c>
      <c r="C837" s="3" t="s">
        <v>7016</v>
      </c>
      <c r="D837" s="6">
        <v>6000</v>
      </c>
      <c r="E837" s="8">
        <v>565</v>
      </c>
      <c r="F837" t="s">
        <v>8220</v>
      </c>
      <c r="G837" t="s">
        <v>8223</v>
      </c>
      <c r="H837" t="s">
        <v>8245</v>
      </c>
      <c r="I837">
        <v>1438390800</v>
      </c>
      <c r="J837">
        <v>1436888066</v>
      </c>
      <c r="K837" t="b">
        <v>0</v>
      </c>
      <c r="L837">
        <v>7</v>
      </c>
      <c r="M837" t="b">
        <v>0</v>
      </c>
      <c r="N837" t="s">
        <v>8269</v>
      </c>
      <c r="O837" s="17">
        <v>9</v>
      </c>
      <c r="P837">
        <v>80.709999999999994</v>
      </c>
      <c r="Q837" s="12" t="s">
        <v>8315</v>
      </c>
      <c r="R837" t="s">
        <v>8316</v>
      </c>
      <c r="S837" s="15">
        <v>42199.648912037039</v>
      </c>
      <c r="T837" s="15">
        <v>42217.041666666672</v>
      </c>
    </row>
    <row r="838" spans="1:20" ht="192" x14ac:dyDescent="0.2">
      <c r="A838">
        <v>2877</v>
      </c>
      <c r="B838" s="3" t="s">
        <v>2877</v>
      </c>
      <c r="C838" s="3" t="s">
        <v>6987</v>
      </c>
      <c r="D838" s="6">
        <v>6000</v>
      </c>
      <c r="E838" s="8">
        <v>650</v>
      </c>
      <c r="F838" t="s">
        <v>8220</v>
      </c>
      <c r="G838" t="s">
        <v>8223</v>
      </c>
      <c r="H838" t="s">
        <v>8245</v>
      </c>
      <c r="I838">
        <v>1480525200</v>
      </c>
      <c r="J838">
        <v>1477781724</v>
      </c>
      <c r="K838" t="b">
        <v>0</v>
      </c>
      <c r="L838">
        <v>6</v>
      </c>
      <c r="M838" t="b">
        <v>0</v>
      </c>
      <c r="N838" t="s">
        <v>8269</v>
      </c>
      <c r="O838" s="17">
        <v>11</v>
      </c>
      <c r="P838">
        <v>108.33</v>
      </c>
      <c r="Q838" s="12" t="s">
        <v>8315</v>
      </c>
      <c r="R838" t="s">
        <v>8316</v>
      </c>
      <c r="S838" s="15">
        <v>42672.955138888887</v>
      </c>
      <c r="T838" s="15">
        <v>42704.708333333328</v>
      </c>
    </row>
    <row r="839" spans="1:20" ht="192" x14ac:dyDescent="0.2">
      <c r="A839">
        <v>3860</v>
      </c>
      <c r="B839" s="3" t="s">
        <v>3857</v>
      </c>
      <c r="C839" s="3" t="s">
        <v>7969</v>
      </c>
      <c r="D839" s="6">
        <v>6000</v>
      </c>
      <c r="E839" s="8">
        <v>1060</v>
      </c>
      <c r="F839" t="s">
        <v>8220</v>
      </c>
      <c r="G839" t="s">
        <v>8223</v>
      </c>
      <c r="H839" t="s">
        <v>8245</v>
      </c>
      <c r="I839">
        <v>1407858710</v>
      </c>
      <c r="J839">
        <v>1405266710</v>
      </c>
      <c r="K839" t="b">
        <v>0</v>
      </c>
      <c r="L839">
        <v>13</v>
      </c>
      <c r="M839" t="b">
        <v>0</v>
      </c>
      <c r="N839" t="s">
        <v>8269</v>
      </c>
      <c r="O839" s="17">
        <v>18</v>
      </c>
      <c r="P839">
        <v>81.540000000000006</v>
      </c>
      <c r="Q839" s="12" t="s">
        <v>8315</v>
      </c>
      <c r="R839" t="s">
        <v>8316</v>
      </c>
      <c r="S839" s="15">
        <v>41833.660995370366</v>
      </c>
      <c r="T839" s="15">
        <v>41863.660995370366</v>
      </c>
    </row>
    <row r="840" spans="1:20" ht="192" x14ac:dyDescent="0.2">
      <c r="A840">
        <v>4036</v>
      </c>
      <c r="B840" s="3" t="s">
        <v>4032</v>
      </c>
      <c r="C840" s="3" t="s">
        <v>7438</v>
      </c>
      <c r="D840" s="6">
        <v>6000</v>
      </c>
      <c r="E840" s="8">
        <v>2823</v>
      </c>
      <c r="F840" t="s">
        <v>8220</v>
      </c>
      <c r="G840" t="s">
        <v>8223</v>
      </c>
      <c r="H840" t="s">
        <v>8245</v>
      </c>
      <c r="I840">
        <v>1404253800</v>
      </c>
      <c r="J840">
        <v>1402784964</v>
      </c>
      <c r="K840" t="b">
        <v>0</v>
      </c>
      <c r="L840">
        <v>17</v>
      </c>
      <c r="M840" t="b">
        <v>0</v>
      </c>
      <c r="N840" t="s">
        <v>8269</v>
      </c>
      <c r="O840" s="17">
        <v>47</v>
      </c>
      <c r="P840">
        <v>166.06</v>
      </c>
      <c r="Q840" s="12" t="s">
        <v>8315</v>
      </c>
      <c r="R840" t="s">
        <v>8316</v>
      </c>
      <c r="S840" s="15">
        <v>41804.937083333331</v>
      </c>
      <c r="T840" s="15">
        <v>41821.9375</v>
      </c>
    </row>
    <row r="841" spans="1:20" ht="224" x14ac:dyDescent="0.2">
      <c r="A841">
        <v>2822</v>
      </c>
      <c r="B841" s="3" t="s">
        <v>2822</v>
      </c>
      <c r="C841" s="3" t="s">
        <v>6932</v>
      </c>
      <c r="D841" s="6">
        <v>6000</v>
      </c>
      <c r="E841" s="8">
        <v>6000</v>
      </c>
      <c r="F841" t="s">
        <v>8218</v>
      </c>
      <c r="G841" t="s">
        <v>8223</v>
      </c>
      <c r="H841" t="s">
        <v>8245</v>
      </c>
      <c r="I841">
        <v>1427469892</v>
      </c>
      <c r="J841">
        <v>1424881492</v>
      </c>
      <c r="K841" t="b">
        <v>0</v>
      </c>
      <c r="L841">
        <v>94</v>
      </c>
      <c r="M841" t="b">
        <v>1</v>
      </c>
      <c r="N841" t="s">
        <v>8269</v>
      </c>
      <c r="O841" s="17">
        <v>100</v>
      </c>
      <c r="P841">
        <v>63.83</v>
      </c>
      <c r="Q841" s="12" t="s">
        <v>8315</v>
      </c>
      <c r="R841" t="s">
        <v>8316</v>
      </c>
      <c r="S841" s="15">
        <v>42060.683935185181</v>
      </c>
      <c r="T841" s="15">
        <v>42090.642268518524</v>
      </c>
    </row>
    <row r="842" spans="1:20" ht="208" x14ac:dyDescent="0.2">
      <c r="A842">
        <v>3213</v>
      </c>
      <c r="B842" s="3" t="s">
        <v>3213</v>
      </c>
      <c r="C842" s="3" t="s">
        <v>7323</v>
      </c>
      <c r="D842" s="6">
        <v>6000</v>
      </c>
      <c r="E842" s="8">
        <v>6007</v>
      </c>
      <c r="F842" t="s">
        <v>8218</v>
      </c>
      <c r="G842" t="s">
        <v>8224</v>
      </c>
      <c r="H842" t="s">
        <v>8246</v>
      </c>
      <c r="I842">
        <v>1437934759</v>
      </c>
      <c r="J842">
        <v>1434478759</v>
      </c>
      <c r="K842" t="b">
        <v>1</v>
      </c>
      <c r="L842">
        <v>47</v>
      </c>
      <c r="M842" t="b">
        <v>1</v>
      </c>
      <c r="N842" t="s">
        <v>8269</v>
      </c>
      <c r="O842" s="17">
        <v>100</v>
      </c>
      <c r="P842">
        <v>127.81</v>
      </c>
      <c r="Q842" s="12" t="s">
        <v>8315</v>
      </c>
      <c r="R842" t="s">
        <v>8316</v>
      </c>
      <c r="S842" s="15">
        <v>42171.763414351852</v>
      </c>
      <c r="T842" s="15">
        <v>42211.763414351852</v>
      </c>
    </row>
    <row r="843" spans="1:20" ht="192" x14ac:dyDescent="0.2">
      <c r="A843">
        <v>3332</v>
      </c>
      <c r="B843" s="3" t="s">
        <v>3332</v>
      </c>
      <c r="C843" s="3" t="s">
        <v>7442</v>
      </c>
      <c r="D843" s="6">
        <v>6000</v>
      </c>
      <c r="E843" s="8">
        <v>6000</v>
      </c>
      <c r="F843" t="s">
        <v>8218</v>
      </c>
      <c r="G843" t="s">
        <v>8223</v>
      </c>
      <c r="H843" t="s">
        <v>8245</v>
      </c>
      <c r="I843">
        <v>1405802330</v>
      </c>
      <c r="J843">
        <v>1403210330</v>
      </c>
      <c r="K843" t="b">
        <v>0</v>
      </c>
      <c r="L843">
        <v>83</v>
      </c>
      <c r="M843" t="b">
        <v>1</v>
      </c>
      <c r="N843" t="s">
        <v>8269</v>
      </c>
      <c r="O843" s="17">
        <v>100</v>
      </c>
      <c r="P843">
        <v>72.290000000000006</v>
      </c>
      <c r="Q843" s="12" t="s">
        <v>8315</v>
      </c>
      <c r="R843" t="s">
        <v>8316</v>
      </c>
      <c r="S843" s="15">
        <v>41809.860300925924</v>
      </c>
      <c r="T843" s="15">
        <v>41839.860300925924</v>
      </c>
    </row>
    <row r="844" spans="1:20" ht="208" x14ac:dyDescent="0.2">
      <c r="A844">
        <v>3384</v>
      </c>
      <c r="B844" s="3" t="s">
        <v>3383</v>
      </c>
      <c r="C844" s="3" t="s">
        <v>7494</v>
      </c>
      <c r="D844" s="6">
        <v>6000</v>
      </c>
      <c r="E844" s="8">
        <v>6000.66</v>
      </c>
      <c r="F844" t="s">
        <v>8218</v>
      </c>
      <c r="G844" t="s">
        <v>8223</v>
      </c>
      <c r="H844" t="s">
        <v>8245</v>
      </c>
      <c r="I844">
        <v>1448074800</v>
      </c>
      <c r="J844">
        <v>1444874768</v>
      </c>
      <c r="K844" t="b">
        <v>0</v>
      </c>
      <c r="L844">
        <v>64</v>
      </c>
      <c r="M844" t="b">
        <v>1</v>
      </c>
      <c r="N844" t="s">
        <v>8269</v>
      </c>
      <c r="O844" s="17">
        <v>100</v>
      </c>
      <c r="P844">
        <v>93.76</v>
      </c>
      <c r="Q844" s="12" t="s">
        <v>8315</v>
      </c>
      <c r="R844" t="s">
        <v>8316</v>
      </c>
      <c r="S844" s="15">
        <v>42292.087592592594</v>
      </c>
      <c r="T844" s="15">
        <v>42329.125</v>
      </c>
    </row>
    <row r="845" spans="1:20" ht="144" x14ac:dyDescent="0.2">
      <c r="A845">
        <v>3342</v>
      </c>
      <c r="B845" s="3" t="s">
        <v>3342</v>
      </c>
      <c r="C845" s="3" t="s">
        <v>7452</v>
      </c>
      <c r="D845" s="6">
        <v>6000</v>
      </c>
      <c r="E845" s="8">
        <v>6100</v>
      </c>
      <c r="F845" t="s">
        <v>8218</v>
      </c>
      <c r="G845" t="s">
        <v>8223</v>
      </c>
      <c r="H845" t="s">
        <v>8245</v>
      </c>
      <c r="I845">
        <v>1427864340</v>
      </c>
      <c r="J845">
        <v>1425020810</v>
      </c>
      <c r="K845" t="b">
        <v>0</v>
      </c>
      <c r="L845">
        <v>78</v>
      </c>
      <c r="M845" t="b">
        <v>1</v>
      </c>
      <c r="N845" t="s">
        <v>8269</v>
      </c>
      <c r="O845" s="17">
        <v>102</v>
      </c>
      <c r="P845">
        <v>78.209999999999994</v>
      </c>
      <c r="Q845" s="12" t="s">
        <v>8315</v>
      </c>
      <c r="R845" t="s">
        <v>8316</v>
      </c>
      <c r="S845" s="15">
        <v>42062.296412037031</v>
      </c>
      <c r="T845" s="15">
        <v>42095.207638888889</v>
      </c>
    </row>
    <row r="846" spans="1:20" ht="208" x14ac:dyDescent="0.2">
      <c r="A846">
        <v>3424</v>
      </c>
      <c r="B846" s="3" t="s">
        <v>3423</v>
      </c>
      <c r="C846" s="3" t="s">
        <v>7534</v>
      </c>
      <c r="D846" s="6">
        <v>6000</v>
      </c>
      <c r="E846" s="8">
        <v>6215</v>
      </c>
      <c r="F846" t="s">
        <v>8218</v>
      </c>
      <c r="G846" t="s">
        <v>8223</v>
      </c>
      <c r="H846" t="s">
        <v>8245</v>
      </c>
      <c r="I846">
        <v>1423119540</v>
      </c>
      <c r="J846">
        <v>1421252084</v>
      </c>
      <c r="K846" t="b">
        <v>0</v>
      </c>
      <c r="L846">
        <v>76</v>
      </c>
      <c r="M846" t="b">
        <v>1</v>
      </c>
      <c r="N846" t="s">
        <v>8269</v>
      </c>
      <c r="O846" s="17">
        <v>104</v>
      </c>
      <c r="P846">
        <v>81.78</v>
      </c>
      <c r="Q846" s="12" t="s">
        <v>8315</v>
      </c>
      <c r="R846" t="s">
        <v>8316</v>
      </c>
      <c r="S846" s="15">
        <v>42018.676898148144</v>
      </c>
      <c r="T846" s="15">
        <v>42040.290972222225</v>
      </c>
    </row>
    <row r="847" spans="1:20" ht="192" x14ac:dyDescent="0.2">
      <c r="A847">
        <v>2970</v>
      </c>
      <c r="B847" s="3" t="s">
        <v>2970</v>
      </c>
      <c r="C847" s="3" t="s">
        <v>7080</v>
      </c>
      <c r="D847" s="6">
        <v>6000</v>
      </c>
      <c r="E847" s="8">
        <v>6360</v>
      </c>
      <c r="F847" t="s">
        <v>8218</v>
      </c>
      <c r="G847" t="s">
        <v>8223</v>
      </c>
      <c r="H847" t="s">
        <v>8245</v>
      </c>
      <c r="I847">
        <v>1405699451</v>
      </c>
      <c r="J847">
        <v>1403107451</v>
      </c>
      <c r="K847" t="b">
        <v>0</v>
      </c>
      <c r="L847">
        <v>91</v>
      </c>
      <c r="M847" t="b">
        <v>1</v>
      </c>
      <c r="N847" t="s">
        <v>8269</v>
      </c>
      <c r="O847" s="17">
        <v>106</v>
      </c>
      <c r="P847">
        <v>69.89</v>
      </c>
      <c r="Q847" s="12" t="s">
        <v>8315</v>
      </c>
      <c r="R847" t="s">
        <v>8316</v>
      </c>
      <c r="S847" s="15">
        <v>41808.669571759259</v>
      </c>
      <c r="T847" s="15">
        <v>41838.669571759259</v>
      </c>
    </row>
    <row r="848" spans="1:20" ht="224" x14ac:dyDescent="0.2">
      <c r="A848">
        <v>3527</v>
      </c>
      <c r="B848" s="3" t="s">
        <v>3526</v>
      </c>
      <c r="C848" s="3" t="s">
        <v>7637</v>
      </c>
      <c r="D848" s="6">
        <v>6000</v>
      </c>
      <c r="E848" s="8">
        <v>7015</v>
      </c>
      <c r="F848" t="s">
        <v>8218</v>
      </c>
      <c r="G848" t="s">
        <v>8223</v>
      </c>
      <c r="H848" t="s">
        <v>8245</v>
      </c>
      <c r="I848">
        <v>1436587140</v>
      </c>
      <c r="J848">
        <v>1434069205</v>
      </c>
      <c r="K848" t="b">
        <v>0</v>
      </c>
      <c r="L848">
        <v>86</v>
      </c>
      <c r="M848" t="b">
        <v>1</v>
      </c>
      <c r="N848" t="s">
        <v>8269</v>
      </c>
      <c r="O848" s="17">
        <v>117</v>
      </c>
      <c r="P848">
        <v>81.569999999999993</v>
      </c>
      <c r="Q848" s="12" t="s">
        <v>8315</v>
      </c>
      <c r="R848" t="s">
        <v>8316</v>
      </c>
      <c r="S848" s="15">
        <v>42167.023206018523</v>
      </c>
      <c r="T848" s="15">
        <v>42196.165972222225</v>
      </c>
    </row>
    <row r="849" spans="1:20" ht="176" x14ac:dyDescent="0.2">
      <c r="A849">
        <v>2784</v>
      </c>
      <c r="B849" s="3" t="s">
        <v>2784</v>
      </c>
      <c r="C849" s="3" t="s">
        <v>6894</v>
      </c>
      <c r="D849" s="6">
        <v>6000</v>
      </c>
      <c r="E849" s="8">
        <v>7140</v>
      </c>
      <c r="F849" t="s">
        <v>8218</v>
      </c>
      <c r="G849" t="s">
        <v>8223</v>
      </c>
      <c r="H849" t="s">
        <v>8245</v>
      </c>
      <c r="I849">
        <v>1414608843</v>
      </c>
      <c r="J849">
        <v>1412794443</v>
      </c>
      <c r="K849" t="b">
        <v>0</v>
      </c>
      <c r="L849">
        <v>108</v>
      </c>
      <c r="M849" t="b">
        <v>1</v>
      </c>
      <c r="N849" t="s">
        <v>8269</v>
      </c>
      <c r="O849" s="17">
        <v>119</v>
      </c>
      <c r="P849">
        <v>66.11</v>
      </c>
      <c r="Q849" s="12" t="s">
        <v>8315</v>
      </c>
      <c r="R849" t="s">
        <v>8316</v>
      </c>
      <c r="S849" s="15">
        <v>41920.787534722222</v>
      </c>
      <c r="T849" s="15">
        <v>41941.787534722222</v>
      </c>
    </row>
    <row r="850" spans="1:20" ht="176" x14ac:dyDescent="0.2">
      <c r="A850">
        <v>3266</v>
      </c>
      <c r="B850" s="3" t="s">
        <v>3266</v>
      </c>
      <c r="C850" s="3" t="s">
        <v>7376</v>
      </c>
      <c r="D850" s="6">
        <v>6000</v>
      </c>
      <c r="E850" s="8">
        <v>7877</v>
      </c>
      <c r="F850" t="s">
        <v>8218</v>
      </c>
      <c r="G850" t="s">
        <v>8223</v>
      </c>
      <c r="H850" t="s">
        <v>8245</v>
      </c>
      <c r="I850">
        <v>1434142800</v>
      </c>
      <c r="J850">
        <v>1431435122</v>
      </c>
      <c r="K850" t="b">
        <v>1</v>
      </c>
      <c r="L850">
        <v>163</v>
      </c>
      <c r="M850" t="b">
        <v>1</v>
      </c>
      <c r="N850" t="s">
        <v>8269</v>
      </c>
      <c r="O850" s="17">
        <v>131</v>
      </c>
      <c r="P850">
        <v>48.33</v>
      </c>
      <c r="Q850" s="12" t="s">
        <v>8315</v>
      </c>
      <c r="R850" t="s">
        <v>8316</v>
      </c>
      <c r="S850" s="15">
        <v>42136.536134259266</v>
      </c>
      <c r="T850" s="15">
        <v>42167.875</v>
      </c>
    </row>
    <row r="851" spans="1:20" ht="208" x14ac:dyDescent="0.2">
      <c r="A851">
        <v>4032</v>
      </c>
      <c r="B851" s="3" t="s">
        <v>4028</v>
      </c>
      <c r="C851" s="3" t="s">
        <v>8137</v>
      </c>
      <c r="D851" s="6">
        <v>6048</v>
      </c>
      <c r="E851" s="8">
        <v>413</v>
      </c>
      <c r="F851" t="s">
        <v>8220</v>
      </c>
      <c r="G851" t="s">
        <v>8223</v>
      </c>
      <c r="H851" t="s">
        <v>8245</v>
      </c>
      <c r="I851">
        <v>1450211116</v>
      </c>
      <c r="J851">
        <v>1445023516</v>
      </c>
      <c r="K851" t="b">
        <v>0</v>
      </c>
      <c r="L851">
        <v>7</v>
      </c>
      <c r="M851" t="b">
        <v>0</v>
      </c>
      <c r="N851" t="s">
        <v>8269</v>
      </c>
      <c r="O851" s="17">
        <v>7</v>
      </c>
      <c r="P851">
        <v>59</v>
      </c>
      <c r="Q851" s="12" t="s">
        <v>8315</v>
      </c>
      <c r="R851" t="s">
        <v>8316</v>
      </c>
      <c r="S851" s="15">
        <v>42293.809212962966</v>
      </c>
      <c r="T851" s="15">
        <v>42353.85087962963</v>
      </c>
    </row>
    <row r="852" spans="1:20" ht="144" x14ac:dyDescent="0.2">
      <c r="A852">
        <v>3310</v>
      </c>
      <c r="B852" s="3" t="s">
        <v>3310</v>
      </c>
      <c r="C852" s="3" t="s">
        <v>7420</v>
      </c>
      <c r="D852" s="6">
        <v>6500</v>
      </c>
      <c r="E852" s="8">
        <v>6505</v>
      </c>
      <c r="F852" t="s">
        <v>8218</v>
      </c>
      <c r="G852" t="s">
        <v>8223</v>
      </c>
      <c r="H852" t="s">
        <v>8245</v>
      </c>
      <c r="I852">
        <v>1444169825</v>
      </c>
      <c r="J852">
        <v>1441577825</v>
      </c>
      <c r="K852" t="b">
        <v>0</v>
      </c>
      <c r="L852">
        <v>31</v>
      </c>
      <c r="M852" t="b">
        <v>1</v>
      </c>
      <c r="N852" t="s">
        <v>8269</v>
      </c>
      <c r="O852" s="17">
        <v>100</v>
      </c>
      <c r="P852">
        <v>209.84</v>
      </c>
      <c r="Q852" s="12" t="s">
        <v>8315</v>
      </c>
      <c r="R852" t="s">
        <v>8316</v>
      </c>
      <c r="S852" s="15">
        <v>42253.928530092591</v>
      </c>
      <c r="T852" s="15">
        <v>42283.928530092591</v>
      </c>
    </row>
    <row r="853" spans="1:20" ht="224" x14ac:dyDescent="0.2">
      <c r="A853">
        <v>4015</v>
      </c>
      <c r="B853" s="3" t="s">
        <v>4011</v>
      </c>
      <c r="C853" s="3" t="s">
        <v>8120</v>
      </c>
      <c r="D853" s="6">
        <v>7000</v>
      </c>
      <c r="E853" s="8">
        <v>1</v>
      </c>
      <c r="F853" t="s">
        <v>8220</v>
      </c>
      <c r="G853" t="s">
        <v>8223</v>
      </c>
      <c r="H853" t="s">
        <v>8245</v>
      </c>
      <c r="I853">
        <v>1437331463</v>
      </c>
      <c r="J853">
        <v>1434739463</v>
      </c>
      <c r="K853" t="b">
        <v>0</v>
      </c>
      <c r="L853">
        <v>1</v>
      </c>
      <c r="M853" t="b">
        <v>0</v>
      </c>
      <c r="N853" t="s">
        <v>8269</v>
      </c>
      <c r="O853" s="17">
        <v>0</v>
      </c>
      <c r="P853">
        <v>1</v>
      </c>
      <c r="Q853" s="12" t="s">
        <v>8315</v>
      </c>
      <c r="R853" t="s">
        <v>8316</v>
      </c>
      <c r="S853" s="15">
        <v>42174.780821759254</v>
      </c>
      <c r="T853" s="15">
        <v>42204.780821759254</v>
      </c>
    </row>
    <row r="854" spans="1:20" ht="160" x14ac:dyDescent="0.2">
      <c r="A854">
        <v>4023</v>
      </c>
      <c r="B854" s="3" t="s">
        <v>4019</v>
      </c>
      <c r="C854" s="3" t="s">
        <v>8128</v>
      </c>
      <c r="D854" s="6">
        <v>7000</v>
      </c>
      <c r="E854" s="8">
        <v>0</v>
      </c>
      <c r="F854" t="s">
        <v>8220</v>
      </c>
      <c r="G854" t="s">
        <v>8223</v>
      </c>
      <c r="H854" t="s">
        <v>8245</v>
      </c>
      <c r="I854">
        <v>1458860363</v>
      </c>
      <c r="J854">
        <v>1454975963</v>
      </c>
      <c r="K854" t="b">
        <v>0</v>
      </c>
      <c r="L854">
        <v>0</v>
      </c>
      <c r="M854" t="b">
        <v>0</v>
      </c>
      <c r="N854" t="s">
        <v>8269</v>
      </c>
      <c r="O854" s="17">
        <v>0</v>
      </c>
      <c r="P854">
        <v>0</v>
      </c>
      <c r="Q854" s="12" t="s">
        <v>8315</v>
      </c>
      <c r="R854" t="s">
        <v>8316</v>
      </c>
      <c r="S854" s="15">
        <v>42408.999571759254</v>
      </c>
      <c r="T854" s="15">
        <v>42453.957905092597</v>
      </c>
    </row>
    <row r="855" spans="1:20" ht="192" x14ac:dyDescent="0.2">
      <c r="A855">
        <v>3846</v>
      </c>
      <c r="B855" s="3" t="s">
        <v>3843</v>
      </c>
      <c r="C855" s="3" t="s">
        <v>7955</v>
      </c>
      <c r="D855" s="6">
        <v>7000</v>
      </c>
      <c r="E855" s="8">
        <v>189</v>
      </c>
      <c r="F855" t="s">
        <v>8220</v>
      </c>
      <c r="G855" t="s">
        <v>8223</v>
      </c>
      <c r="H855" t="s">
        <v>8245</v>
      </c>
      <c r="I855">
        <v>1412405940</v>
      </c>
      <c r="J855">
        <v>1409721542</v>
      </c>
      <c r="K855" t="b">
        <v>1</v>
      </c>
      <c r="L855">
        <v>8</v>
      </c>
      <c r="M855" t="b">
        <v>0</v>
      </c>
      <c r="N855" t="s">
        <v>8269</v>
      </c>
      <c r="O855" s="17">
        <v>3</v>
      </c>
      <c r="P855">
        <v>23.63</v>
      </c>
      <c r="Q855" s="12" t="s">
        <v>8315</v>
      </c>
      <c r="R855" t="s">
        <v>8316</v>
      </c>
      <c r="S855" s="15">
        <v>41885.221550925926</v>
      </c>
      <c r="T855" s="15">
        <v>41916.290972222225</v>
      </c>
    </row>
    <row r="856" spans="1:20" ht="192" x14ac:dyDescent="0.2">
      <c r="A856">
        <v>3933</v>
      </c>
      <c r="B856" s="3" t="s">
        <v>3930</v>
      </c>
      <c r="C856" s="3" t="s">
        <v>8041</v>
      </c>
      <c r="D856" s="6">
        <v>7000</v>
      </c>
      <c r="E856" s="8">
        <v>1102</v>
      </c>
      <c r="F856" t="s">
        <v>8220</v>
      </c>
      <c r="G856" t="s">
        <v>8223</v>
      </c>
      <c r="H856" t="s">
        <v>8245</v>
      </c>
      <c r="I856">
        <v>1468716180</v>
      </c>
      <c r="J856">
        <v>1466205262</v>
      </c>
      <c r="K856" t="b">
        <v>0</v>
      </c>
      <c r="L856">
        <v>12</v>
      </c>
      <c r="M856" t="b">
        <v>0</v>
      </c>
      <c r="N856" t="s">
        <v>8269</v>
      </c>
      <c r="O856" s="17">
        <v>16</v>
      </c>
      <c r="P856">
        <v>91.83</v>
      </c>
      <c r="Q856" s="12" t="s">
        <v>8315</v>
      </c>
      <c r="R856" t="s">
        <v>8316</v>
      </c>
      <c r="S856" s="15">
        <v>42538.968310185184</v>
      </c>
      <c r="T856" s="15">
        <v>42568.029861111107</v>
      </c>
    </row>
    <row r="857" spans="1:20" ht="176" x14ac:dyDescent="0.2">
      <c r="A857">
        <v>3999</v>
      </c>
      <c r="B857" s="3" t="s">
        <v>3995</v>
      </c>
      <c r="C857" s="3" t="s">
        <v>8105</v>
      </c>
      <c r="D857" s="6">
        <v>7000</v>
      </c>
      <c r="E857" s="8">
        <v>1156</v>
      </c>
      <c r="F857" t="s">
        <v>8220</v>
      </c>
      <c r="G857" t="s">
        <v>8223</v>
      </c>
      <c r="H857" t="s">
        <v>8245</v>
      </c>
      <c r="I857">
        <v>1409514709</v>
      </c>
      <c r="J857">
        <v>1406058798</v>
      </c>
      <c r="K857" t="b">
        <v>0</v>
      </c>
      <c r="L857">
        <v>14</v>
      </c>
      <c r="M857" t="b">
        <v>0</v>
      </c>
      <c r="N857" t="s">
        <v>8269</v>
      </c>
      <c r="O857" s="17">
        <v>17</v>
      </c>
      <c r="P857">
        <v>82.57</v>
      </c>
      <c r="Q857" s="12" t="s">
        <v>8315</v>
      </c>
      <c r="R857" t="s">
        <v>8316</v>
      </c>
      <c r="S857" s="15">
        <v>41842.828680555554</v>
      </c>
      <c r="T857" s="15">
        <v>41882.827650462961</v>
      </c>
    </row>
    <row r="858" spans="1:20" ht="208" x14ac:dyDescent="0.2">
      <c r="A858">
        <v>3182</v>
      </c>
      <c r="B858" s="3" t="s">
        <v>3182</v>
      </c>
      <c r="C858" s="3" t="s">
        <v>7292</v>
      </c>
      <c r="D858" s="6">
        <v>7000</v>
      </c>
      <c r="E858" s="8">
        <v>7062</v>
      </c>
      <c r="F858" t="s">
        <v>8218</v>
      </c>
      <c r="G858" t="s">
        <v>8223</v>
      </c>
      <c r="H858" t="s">
        <v>8245</v>
      </c>
      <c r="I858">
        <v>1328029200</v>
      </c>
      <c r="J858">
        <v>1323211621</v>
      </c>
      <c r="K858" t="b">
        <v>1</v>
      </c>
      <c r="L858">
        <v>151</v>
      </c>
      <c r="M858" t="b">
        <v>1</v>
      </c>
      <c r="N858" t="s">
        <v>8269</v>
      </c>
      <c r="O858" s="17">
        <v>101</v>
      </c>
      <c r="P858">
        <v>46.77</v>
      </c>
      <c r="Q858" s="12" t="s">
        <v>8315</v>
      </c>
      <c r="R858" t="s">
        <v>8316</v>
      </c>
      <c r="S858" s="15">
        <v>40883.949317129627</v>
      </c>
      <c r="T858" s="15">
        <v>40939.708333333336</v>
      </c>
    </row>
    <row r="859" spans="1:20" ht="80" x14ac:dyDescent="0.2">
      <c r="A859">
        <v>3228</v>
      </c>
      <c r="B859" s="3" t="s">
        <v>3228</v>
      </c>
      <c r="C859" s="3" t="s">
        <v>7338</v>
      </c>
      <c r="D859" s="6">
        <v>7000</v>
      </c>
      <c r="E859" s="8">
        <v>7164</v>
      </c>
      <c r="F859" t="s">
        <v>8218</v>
      </c>
      <c r="G859" t="s">
        <v>8223</v>
      </c>
      <c r="H859" t="s">
        <v>8245</v>
      </c>
      <c r="I859">
        <v>1450328340</v>
      </c>
      <c r="J859">
        <v>1447606884</v>
      </c>
      <c r="K859" t="b">
        <v>1</v>
      </c>
      <c r="L859">
        <v>37</v>
      </c>
      <c r="M859" t="b">
        <v>1</v>
      </c>
      <c r="N859" t="s">
        <v>8269</v>
      </c>
      <c r="O859" s="17">
        <v>102</v>
      </c>
      <c r="P859">
        <v>193.62</v>
      </c>
      <c r="Q859" s="12" t="s">
        <v>8315</v>
      </c>
      <c r="R859" t="s">
        <v>8316</v>
      </c>
      <c r="S859" s="15">
        <v>42323.70930555556</v>
      </c>
      <c r="T859" s="15">
        <v>42355.207638888889</v>
      </c>
    </row>
    <row r="860" spans="1:20" ht="144" x14ac:dyDescent="0.2">
      <c r="A860">
        <v>3258</v>
      </c>
      <c r="B860" s="3" t="s">
        <v>3258</v>
      </c>
      <c r="C860" s="3" t="s">
        <v>7368</v>
      </c>
      <c r="D860" s="6">
        <v>7000</v>
      </c>
      <c r="E860" s="8">
        <v>7365</v>
      </c>
      <c r="F860" t="s">
        <v>8218</v>
      </c>
      <c r="G860" t="s">
        <v>8223</v>
      </c>
      <c r="H860" t="s">
        <v>8245</v>
      </c>
      <c r="I860">
        <v>1420751861</v>
      </c>
      <c r="J860">
        <v>1418159861</v>
      </c>
      <c r="K860" t="b">
        <v>1</v>
      </c>
      <c r="L860">
        <v>75</v>
      </c>
      <c r="M860" t="b">
        <v>1</v>
      </c>
      <c r="N860" t="s">
        <v>8269</v>
      </c>
      <c r="O860" s="17">
        <v>105</v>
      </c>
      <c r="P860">
        <v>98.2</v>
      </c>
      <c r="Q860" s="12" t="s">
        <v>8315</v>
      </c>
      <c r="R860" t="s">
        <v>8316</v>
      </c>
      <c r="S860" s="15">
        <v>41982.887280092589</v>
      </c>
      <c r="T860" s="15">
        <v>42012.887280092589</v>
      </c>
    </row>
    <row r="861" spans="1:20" ht="224" x14ac:dyDescent="0.2">
      <c r="A861">
        <v>3171</v>
      </c>
      <c r="B861" s="3" t="s">
        <v>3171</v>
      </c>
      <c r="C861" s="3" t="s">
        <v>7281</v>
      </c>
      <c r="D861" s="6">
        <v>7000</v>
      </c>
      <c r="E861" s="8">
        <v>7617</v>
      </c>
      <c r="F861" t="s">
        <v>8218</v>
      </c>
      <c r="G861" t="s">
        <v>8224</v>
      </c>
      <c r="H861" t="s">
        <v>8246</v>
      </c>
      <c r="I861">
        <v>1462545358</v>
      </c>
      <c r="J861">
        <v>1459953358</v>
      </c>
      <c r="K861" t="b">
        <v>1</v>
      </c>
      <c r="L861">
        <v>117</v>
      </c>
      <c r="M861" t="b">
        <v>1</v>
      </c>
      <c r="N861" t="s">
        <v>8269</v>
      </c>
      <c r="O861" s="17">
        <v>109</v>
      </c>
      <c r="P861">
        <v>65.099999999999994</v>
      </c>
      <c r="Q861" s="12" t="s">
        <v>8315</v>
      </c>
      <c r="R861" t="s">
        <v>8316</v>
      </c>
      <c r="S861" s="15">
        <v>42466.608310185184</v>
      </c>
      <c r="T861" s="15">
        <v>42496.608310185184</v>
      </c>
    </row>
    <row r="862" spans="1:20" ht="208" x14ac:dyDescent="0.2">
      <c r="A862">
        <v>3154</v>
      </c>
      <c r="B862" s="3" t="s">
        <v>3154</v>
      </c>
      <c r="C862" s="3" t="s">
        <v>7264</v>
      </c>
      <c r="D862" s="6">
        <v>7000</v>
      </c>
      <c r="E862" s="8">
        <v>7905</v>
      </c>
      <c r="F862" t="s">
        <v>8218</v>
      </c>
      <c r="G862" t="s">
        <v>8223</v>
      </c>
      <c r="H862" t="s">
        <v>8245</v>
      </c>
      <c r="I862">
        <v>1333310458</v>
      </c>
      <c r="J862">
        <v>1330722058</v>
      </c>
      <c r="K862" t="b">
        <v>1</v>
      </c>
      <c r="L862">
        <v>123</v>
      </c>
      <c r="M862" t="b">
        <v>1</v>
      </c>
      <c r="N862" t="s">
        <v>8269</v>
      </c>
      <c r="O862" s="17">
        <v>113</v>
      </c>
      <c r="P862">
        <v>64.27</v>
      </c>
      <c r="Q862" s="12" t="s">
        <v>8315</v>
      </c>
      <c r="R862" t="s">
        <v>8316</v>
      </c>
      <c r="S862" s="15">
        <v>40970.875671296293</v>
      </c>
      <c r="T862" s="15">
        <v>41000.834004629629</v>
      </c>
    </row>
    <row r="863" spans="1:20" ht="176" x14ac:dyDescent="0.2">
      <c r="A863">
        <v>4010</v>
      </c>
      <c r="B863" s="3" t="s">
        <v>4006</v>
      </c>
      <c r="C863" s="3" t="s">
        <v>8115</v>
      </c>
      <c r="D863" s="6">
        <v>7200</v>
      </c>
      <c r="E863" s="8">
        <v>1742</v>
      </c>
      <c r="F863" t="s">
        <v>8220</v>
      </c>
      <c r="G863" t="s">
        <v>8223</v>
      </c>
      <c r="H863" t="s">
        <v>8245</v>
      </c>
      <c r="I863">
        <v>1414348166</v>
      </c>
      <c r="J863">
        <v>1412879366</v>
      </c>
      <c r="K863" t="b">
        <v>0</v>
      </c>
      <c r="L863">
        <v>38</v>
      </c>
      <c r="M863" t="b">
        <v>0</v>
      </c>
      <c r="N863" t="s">
        <v>8269</v>
      </c>
      <c r="O863" s="17">
        <v>24</v>
      </c>
      <c r="P863">
        <v>45.84</v>
      </c>
      <c r="Q863" s="12" t="s">
        <v>8315</v>
      </c>
      <c r="R863" t="s">
        <v>8316</v>
      </c>
      <c r="S863" s="15">
        <v>41921.770439814813</v>
      </c>
      <c r="T863" s="15">
        <v>41938.770439814813</v>
      </c>
    </row>
    <row r="864" spans="1:20" ht="128" x14ac:dyDescent="0.2">
      <c r="A864">
        <v>3862</v>
      </c>
      <c r="B864" s="3" t="s">
        <v>3859</v>
      </c>
      <c r="C864" s="3" t="s">
        <v>7971</v>
      </c>
      <c r="D864" s="6">
        <v>7500</v>
      </c>
      <c r="E864" s="8">
        <v>1</v>
      </c>
      <c r="F864" t="s">
        <v>8220</v>
      </c>
      <c r="G864" t="s">
        <v>8223</v>
      </c>
      <c r="H864" t="s">
        <v>8245</v>
      </c>
      <c r="I864">
        <v>1473699540</v>
      </c>
      <c r="J864">
        <v>1472451356</v>
      </c>
      <c r="K864" t="b">
        <v>0</v>
      </c>
      <c r="L864">
        <v>1</v>
      </c>
      <c r="M864" t="b">
        <v>0</v>
      </c>
      <c r="N864" t="s">
        <v>8269</v>
      </c>
      <c r="O864" s="17">
        <v>0</v>
      </c>
      <c r="P864">
        <v>1</v>
      </c>
      <c r="Q864" s="12" t="s">
        <v>8315</v>
      </c>
      <c r="R864" t="s">
        <v>8316</v>
      </c>
      <c r="S864" s="15">
        <v>42611.261064814811</v>
      </c>
      <c r="T864" s="15">
        <v>42625.707638888889</v>
      </c>
    </row>
    <row r="865" spans="1:20" ht="208" x14ac:dyDescent="0.2">
      <c r="A865">
        <v>3966</v>
      </c>
      <c r="B865" s="3" t="s">
        <v>3963</v>
      </c>
      <c r="C865" s="3" t="s">
        <v>8073</v>
      </c>
      <c r="D865" s="6">
        <v>7500</v>
      </c>
      <c r="E865" s="8">
        <v>45</v>
      </c>
      <c r="F865" t="s">
        <v>8220</v>
      </c>
      <c r="G865" t="s">
        <v>8223</v>
      </c>
      <c r="H865" t="s">
        <v>8245</v>
      </c>
      <c r="I865">
        <v>1406170740</v>
      </c>
      <c r="J865">
        <v>1402506278</v>
      </c>
      <c r="K865" t="b">
        <v>0</v>
      </c>
      <c r="L865">
        <v>2</v>
      </c>
      <c r="M865" t="b">
        <v>0</v>
      </c>
      <c r="N865" t="s">
        <v>8269</v>
      </c>
      <c r="O865" s="17">
        <v>1</v>
      </c>
      <c r="P865">
        <v>22.5</v>
      </c>
      <c r="Q865" s="12" t="s">
        <v>8315</v>
      </c>
      <c r="R865" t="s">
        <v>8316</v>
      </c>
      <c r="S865" s="15">
        <v>41801.711550925924</v>
      </c>
      <c r="T865" s="15">
        <v>41844.124305555553</v>
      </c>
    </row>
    <row r="866" spans="1:20" ht="224" x14ac:dyDescent="0.2">
      <c r="A866">
        <v>2898</v>
      </c>
      <c r="B866" s="3" t="s">
        <v>2898</v>
      </c>
      <c r="C866" s="3" t="s">
        <v>7008</v>
      </c>
      <c r="D866" s="6">
        <v>7500</v>
      </c>
      <c r="E866" s="8">
        <v>316</v>
      </c>
      <c r="F866" t="s">
        <v>8220</v>
      </c>
      <c r="G866" t="s">
        <v>8223</v>
      </c>
      <c r="H866" t="s">
        <v>8245</v>
      </c>
      <c r="I866">
        <v>1446307053</v>
      </c>
      <c r="J866">
        <v>1443715053</v>
      </c>
      <c r="K866" t="b">
        <v>0</v>
      </c>
      <c r="L866">
        <v>12</v>
      </c>
      <c r="M866" t="b">
        <v>0</v>
      </c>
      <c r="N866" t="s">
        <v>8269</v>
      </c>
      <c r="O866" s="17">
        <v>4</v>
      </c>
      <c r="P866">
        <v>26.33</v>
      </c>
      <c r="Q866" s="12" t="s">
        <v>8315</v>
      </c>
      <c r="R866" t="s">
        <v>8316</v>
      </c>
      <c r="S866" s="15">
        <v>42278.664965277778</v>
      </c>
      <c r="T866" s="15">
        <v>42308.664965277778</v>
      </c>
    </row>
    <row r="867" spans="1:20" ht="192" x14ac:dyDescent="0.2">
      <c r="A867">
        <v>2845</v>
      </c>
      <c r="B867" s="3" t="s">
        <v>2845</v>
      </c>
      <c r="C867" s="3" t="s">
        <v>6955</v>
      </c>
      <c r="D867" s="6">
        <v>7500</v>
      </c>
      <c r="E867" s="8">
        <v>2366</v>
      </c>
      <c r="F867" t="s">
        <v>8220</v>
      </c>
      <c r="G867" t="s">
        <v>8223</v>
      </c>
      <c r="H867" t="s">
        <v>8245</v>
      </c>
      <c r="I867">
        <v>1433723033</v>
      </c>
      <c r="J867">
        <v>1428539033</v>
      </c>
      <c r="K867" t="b">
        <v>0</v>
      </c>
      <c r="L867">
        <v>39</v>
      </c>
      <c r="M867" t="b">
        <v>0</v>
      </c>
      <c r="N867" t="s">
        <v>8269</v>
      </c>
      <c r="O867" s="17">
        <v>32</v>
      </c>
      <c r="P867">
        <v>60.67</v>
      </c>
      <c r="Q867" s="12" t="s">
        <v>8315</v>
      </c>
      <c r="R867" t="s">
        <v>8316</v>
      </c>
      <c r="S867" s="15">
        <v>42103.016585648147</v>
      </c>
      <c r="T867" s="15">
        <v>42163.016585648147</v>
      </c>
    </row>
    <row r="868" spans="1:20" ht="80" x14ac:dyDescent="0.2">
      <c r="A868">
        <v>3586</v>
      </c>
      <c r="B868" s="3" t="s">
        <v>3585</v>
      </c>
      <c r="C868" s="3" t="s">
        <v>7696</v>
      </c>
      <c r="D868" s="6">
        <v>7500</v>
      </c>
      <c r="E868" s="8">
        <v>8207</v>
      </c>
      <c r="F868" t="s">
        <v>8218</v>
      </c>
      <c r="G868" t="s">
        <v>8223</v>
      </c>
      <c r="H868" t="s">
        <v>8245</v>
      </c>
      <c r="I868">
        <v>1474649070</v>
      </c>
      <c r="J868">
        <v>1469465070</v>
      </c>
      <c r="K868" t="b">
        <v>0</v>
      </c>
      <c r="L868">
        <v>54</v>
      </c>
      <c r="M868" t="b">
        <v>1</v>
      </c>
      <c r="N868" t="s">
        <v>8269</v>
      </c>
      <c r="O868" s="17">
        <v>109</v>
      </c>
      <c r="P868">
        <v>151.97999999999999</v>
      </c>
      <c r="Q868" s="12" t="s">
        <v>8315</v>
      </c>
      <c r="R868" t="s">
        <v>8316</v>
      </c>
      <c r="S868" s="15">
        <v>42576.697569444441</v>
      </c>
      <c r="T868" s="15">
        <v>42636.697569444441</v>
      </c>
    </row>
    <row r="869" spans="1:20" ht="224" x14ac:dyDescent="0.2">
      <c r="A869">
        <v>3712</v>
      </c>
      <c r="B869" s="3" t="s">
        <v>3709</v>
      </c>
      <c r="C869" s="3" t="s">
        <v>7822</v>
      </c>
      <c r="D869" s="6">
        <v>7500</v>
      </c>
      <c r="E869" s="8">
        <v>11530</v>
      </c>
      <c r="F869" t="s">
        <v>8218</v>
      </c>
      <c r="G869" t="s">
        <v>8223</v>
      </c>
      <c r="H869" t="s">
        <v>8245</v>
      </c>
      <c r="I869">
        <v>1433055540</v>
      </c>
      <c r="J869">
        <v>1431230867</v>
      </c>
      <c r="K869" t="b">
        <v>0</v>
      </c>
      <c r="L869">
        <v>104</v>
      </c>
      <c r="M869" t="b">
        <v>1</v>
      </c>
      <c r="N869" t="s">
        <v>8269</v>
      </c>
      <c r="O869" s="17">
        <v>154</v>
      </c>
      <c r="P869">
        <v>110.87</v>
      </c>
      <c r="Q869" s="12" t="s">
        <v>8315</v>
      </c>
      <c r="R869" t="s">
        <v>8316</v>
      </c>
      <c r="S869" s="15">
        <v>42134.172071759262</v>
      </c>
      <c r="T869" s="15">
        <v>42155.290972222225</v>
      </c>
    </row>
    <row r="870" spans="1:20" ht="176" x14ac:dyDescent="0.2">
      <c r="A870">
        <v>3363</v>
      </c>
      <c r="B870" s="3" t="s">
        <v>3362</v>
      </c>
      <c r="C870" s="3" t="s">
        <v>7473</v>
      </c>
      <c r="D870" s="6">
        <v>7750</v>
      </c>
      <c r="E870" s="8">
        <v>7860</v>
      </c>
      <c r="F870" t="s">
        <v>8218</v>
      </c>
      <c r="G870" t="s">
        <v>8223</v>
      </c>
      <c r="H870" t="s">
        <v>8245</v>
      </c>
      <c r="I870">
        <v>1408464000</v>
      </c>
      <c r="J870">
        <v>1406831445</v>
      </c>
      <c r="K870" t="b">
        <v>0</v>
      </c>
      <c r="L870">
        <v>26</v>
      </c>
      <c r="M870" t="b">
        <v>1</v>
      </c>
      <c r="N870" t="s">
        <v>8269</v>
      </c>
      <c r="O870" s="17">
        <v>101</v>
      </c>
      <c r="P870">
        <v>302.31</v>
      </c>
      <c r="Q870" s="12" t="s">
        <v>8315</v>
      </c>
      <c r="R870" t="s">
        <v>8316</v>
      </c>
      <c r="S870" s="15">
        <v>41851.771354166667</v>
      </c>
      <c r="T870" s="15">
        <v>41870.666666666664</v>
      </c>
    </row>
    <row r="871" spans="1:20" ht="224" x14ac:dyDescent="0.2">
      <c r="A871">
        <v>2846</v>
      </c>
      <c r="B871" s="3" t="s">
        <v>2846</v>
      </c>
      <c r="C871" s="3" t="s">
        <v>6956</v>
      </c>
      <c r="D871" s="6">
        <v>8000</v>
      </c>
      <c r="E871" s="8">
        <v>0</v>
      </c>
      <c r="F871" t="s">
        <v>8220</v>
      </c>
      <c r="G871" t="s">
        <v>8223</v>
      </c>
      <c r="H871" t="s">
        <v>8245</v>
      </c>
      <c r="I871">
        <v>1432917394</v>
      </c>
      <c r="J871">
        <v>1429029394</v>
      </c>
      <c r="K871" t="b">
        <v>0</v>
      </c>
      <c r="L871">
        <v>0</v>
      </c>
      <c r="M871" t="b">
        <v>0</v>
      </c>
      <c r="N871" t="s">
        <v>8269</v>
      </c>
      <c r="O871" s="17">
        <v>0</v>
      </c>
      <c r="P871">
        <v>0</v>
      </c>
      <c r="Q871" s="12" t="s">
        <v>8315</v>
      </c>
      <c r="R871" t="s">
        <v>8316</v>
      </c>
      <c r="S871" s="15">
        <v>42108.692060185189</v>
      </c>
      <c r="T871" s="15">
        <v>42153.692060185189</v>
      </c>
    </row>
    <row r="872" spans="1:20" ht="208" x14ac:dyDescent="0.2">
      <c r="A872">
        <v>3931</v>
      </c>
      <c r="B872" s="3" t="s">
        <v>3928</v>
      </c>
      <c r="C872" s="3" t="s">
        <v>8039</v>
      </c>
      <c r="D872" s="6">
        <v>8000</v>
      </c>
      <c r="E872" s="8">
        <v>0</v>
      </c>
      <c r="F872" t="s">
        <v>8220</v>
      </c>
      <c r="G872" t="s">
        <v>8223</v>
      </c>
      <c r="H872" t="s">
        <v>8245</v>
      </c>
      <c r="I872">
        <v>1441510707</v>
      </c>
      <c r="J872">
        <v>1439350707</v>
      </c>
      <c r="K872" t="b">
        <v>0</v>
      </c>
      <c r="L872">
        <v>0</v>
      </c>
      <c r="M872" t="b">
        <v>0</v>
      </c>
      <c r="N872" t="s">
        <v>8269</v>
      </c>
      <c r="O872" s="17">
        <v>0</v>
      </c>
      <c r="P872">
        <v>0</v>
      </c>
      <c r="Q872" s="12" t="s">
        <v>8315</v>
      </c>
      <c r="R872" t="s">
        <v>8316</v>
      </c>
      <c r="S872" s="15">
        <v>42228.151701388888</v>
      </c>
      <c r="T872" s="15">
        <v>42253.151701388888</v>
      </c>
    </row>
    <row r="873" spans="1:20" ht="80" x14ac:dyDescent="0.2">
      <c r="A873">
        <v>4000</v>
      </c>
      <c r="B873" s="3" t="s">
        <v>3996</v>
      </c>
      <c r="C873" s="3" t="s">
        <v>8106</v>
      </c>
      <c r="D873" s="6">
        <v>8000</v>
      </c>
      <c r="E873" s="8">
        <v>10</v>
      </c>
      <c r="F873" t="s">
        <v>8220</v>
      </c>
      <c r="G873" t="s">
        <v>8223</v>
      </c>
      <c r="H873" t="s">
        <v>8245</v>
      </c>
      <c r="I873">
        <v>1462631358</v>
      </c>
      <c r="J873">
        <v>1457450958</v>
      </c>
      <c r="K873" t="b">
        <v>0</v>
      </c>
      <c r="L873">
        <v>1</v>
      </c>
      <c r="M873" t="b">
        <v>0</v>
      </c>
      <c r="N873" t="s">
        <v>8269</v>
      </c>
      <c r="O873" s="17">
        <v>0</v>
      </c>
      <c r="P873">
        <v>10</v>
      </c>
      <c r="Q873" s="12" t="s">
        <v>8315</v>
      </c>
      <c r="R873" t="s">
        <v>8316</v>
      </c>
      <c r="S873" s="15">
        <v>42437.64534722222</v>
      </c>
      <c r="T873" s="15">
        <v>42497.603680555556</v>
      </c>
    </row>
    <row r="874" spans="1:20" ht="160" x14ac:dyDescent="0.2">
      <c r="A874">
        <v>3889</v>
      </c>
      <c r="B874" s="3" t="s">
        <v>3886</v>
      </c>
      <c r="C874" s="3" t="s">
        <v>7997</v>
      </c>
      <c r="D874" s="6">
        <v>8000</v>
      </c>
      <c r="E874" s="8">
        <v>118</v>
      </c>
      <c r="F874" t="s">
        <v>8220</v>
      </c>
      <c r="G874" t="s">
        <v>8223</v>
      </c>
      <c r="H874" t="s">
        <v>8245</v>
      </c>
      <c r="I874">
        <v>1420413960</v>
      </c>
      <c r="J874">
        <v>1417651630</v>
      </c>
      <c r="K874" t="b">
        <v>0</v>
      </c>
      <c r="L874">
        <v>9</v>
      </c>
      <c r="M874" t="b">
        <v>0</v>
      </c>
      <c r="N874" t="s">
        <v>8269</v>
      </c>
      <c r="O874" s="17">
        <v>1</v>
      </c>
      <c r="P874">
        <v>13.11</v>
      </c>
      <c r="Q874" s="12" t="s">
        <v>8315</v>
      </c>
      <c r="R874" t="s">
        <v>8316</v>
      </c>
      <c r="S874" s="15">
        <v>41977.004976851851</v>
      </c>
      <c r="T874" s="15">
        <v>42008.976388888885</v>
      </c>
    </row>
    <row r="875" spans="1:20" ht="192" x14ac:dyDescent="0.2">
      <c r="A875">
        <v>2850</v>
      </c>
      <c r="B875" s="3" t="s">
        <v>2850</v>
      </c>
      <c r="C875" s="3" t="s">
        <v>6960</v>
      </c>
      <c r="D875" s="6">
        <v>8000</v>
      </c>
      <c r="E875" s="8">
        <v>311</v>
      </c>
      <c r="F875" t="s">
        <v>8220</v>
      </c>
      <c r="G875" t="s">
        <v>8223</v>
      </c>
      <c r="H875" t="s">
        <v>8245</v>
      </c>
      <c r="I875">
        <v>1409962211</v>
      </c>
      <c r="J875">
        <v>1407370211</v>
      </c>
      <c r="K875" t="b">
        <v>0</v>
      </c>
      <c r="L875">
        <v>13</v>
      </c>
      <c r="M875" t="b">
        <v>0</v>
      </c>
      <c r="N875" t="s">
        <v>8269</v>
      </c>
      <c r="O875" s="17">
        <v>4</v>
      </c>
      <c r="P875">
        <v>23.92</v>
      </c>
      <c r="Q875" s="12" t="s">
        <v>8315</v>
      </c>
      <c r="R875" t="s">
        <v>8316</v>
      </c>
      <c r="S875" s="15">
        <v>41858.007071759261</v>
      </c>
      <c r="T875" s="15">
        <v>41888.007071759261</v>
      </c>
    </row>
    <row r="876" spans="1:20" ht="192" x14ac:dyDescent="0.2">
      <c r="A876">
        <v>4040</v>
      </c>
      <c r="B876" s="3" t="s">
        <v>4036</v>
      </c>
      <c r="C876" s="3" t="s">
        <v>8144</v>
      </c>
      <c r="D876" s="6">
        <v>8000</v>
      </c>
      <c r="E876" s="8">
        <v>2500</v>
      </c>
      <c r="F876" t="s">
        <v>8220</v>
      </c>
      <c r="G876" t="s">
        <v>8223</v>
      </c>
      <c r="H876" t="s">
        <v>8245</v>
      </c>
      <c r="I876">
        <v>1437188400</v>
      </c>
      <c r="J876">
        <v>1432100004</v>
      </c>
      <c r="K876" t="b">
        <v>0</v>
      </c>
      <c r="L876">
        <v>2</v>
      </c>
      <c r="M876" t="b">
        <v>0</v>
      </c>
      <c r="N876" t="s">
        <v>8269</v>
      </c>
      <c r="O876" s="17">
        <v>31</v>
      </c>
      <c r="P876">
        <v>1250</v>
      </c>
      <c r="Q876" s="12" t="s">
        <v>8315</v>
      </c>
      <c r="R876" t="s">
        <v>8316</v>
      </c>
      <c r="S876" s="15">
        <v>42144.231527777782</v>
      </c>
      <c r="T876" s="15">
        <v>42203.125</v>
      </c>
    </row>
    <row r="877" spans="1:20" ht="176" x14ac:dyDescent="0.2">
      <c r="A877">
        <v>3911</v>
      </c>
      <c r="B877" s="3" t="s">
        <v>3908</v>
      </c>
      <c r="C877" s="3" t="s">
        <v>8019</v>
      </c>
      <c r="D877" s="6">
        <v>8000</v>
      </c>
      <c r="E877" s="8">
        <v>2993</v>
      </c>
      <c r="F877" t="s">
        <v>8220</v>
      </c>
      <c r="G877" t="s">
        <v>8223</v>
      </c>
      <c r="H877" t="s">
        <v>8245</v>
      </c>
      <c r="I877">
        <v>1417033777</v>
      </c>
      <c r="J877">
        <v>1414438177</v>
      </c>
      <c r="K877" t="b">
        <v>0</v>
      </c>
      <c r="L877">
        <v>36</v>
      </c>
      <c r="M877" t="b">
        <v>0</v>
      </c>
      <c r="N877" t="s">
        <v>8269</v>
      </c>
      <c r="O877" s="17">
        <v>37</v>
      </c>
      <c r="P877">
        <v>83.14</v>
      </c>
      <c r="Q877" s="12" t="s">
        <v>8315</v>
      </c>
      <c r="R877" t="s">
        <v>8316</v>
      </c>
      <c r="S877" s="15">
        <v>41939.8122337963</v>
      </c>
      <c r="T877" s="15">
        <v>41969.853900462964</v>
      </c>
    </row>
    <row r="878" spans="1:20" ht="224" x14ac:dyDescent="0.2">
      <c r="A878">
        <v>2975</v>
      </c>
      <c r="B878" s="3" t="s">
        <v>2975</v>
      </c>
      <c r="C878" s="3" t="s">
        <v>7085</v>
      </c>
      <c r="D878" s="6">
        <v>8000</v>
      </c>
      <c r="E878" s="8">
        <v>8010</v>
      </c>
      <c r="F878" t="s">
        <v>8218</v>
      </c>
      <c r="G878" t="s">
        <v>8223</v>
      </c>
      <c r="H878" t="s">
        <v>8245</v>
      </c>
      <c r="I878">
        <v>1417057200</v>
      </c>
      <c r="J878">
        <v>1414599886</v>
      </c>
      <c r="K878" t="b">
        <v>0</v>
      </c>
      <c r="L878">
        <v>113</v>
      </c>
      <c r="M878" t="b">
        <v>1</v>
      </c>
      <c r="N878" t="s">
        <v>8269</v>
      </c>
      <c r="O878" s="17">
        <v>100</v>
      </c>
      <c r="P878">
        <v>70.88</v>
      </c>
      <c r="Q878" s="12" t="s">
        <v>8315</v>
      </c>
      <c r="R878" t="s">
        <v>8316</v>
      </c>
      <c r="S878" s="15">
        <v>41941.683865740742</v>
      </c>
      <c r="T878" s="15">
        <v>41970.125</v>
      </c>
    </row>
    <row r="879" spans="1:20" ht="240" x14ac:dyDescent="0.2">
      <c r="A879">
        <v>3376</v>
      </c>
      <c r="B879" s="3" t="s">
        <v>3375</v>
      </c>
      <c r="C879" s="3" t="s">
        <v>7486</v>
      </c>
      <c r="D879" s="6">
        <v>8000</v>
      </c>
      <c r="E879" s="8">
        <v>8001</v>
      </c>
      <c r="F879" t="s">
        <v>8218</v>
      </c>
      <c r="G879" t="s">
        <v>8223</v>
      </c>
      <c r="H879" t="s">
        <v>8245</v>
      </c>
      <c r="I879">
        <v>1429976994</v>
      </c>
      <c r="J879">
        <v>1424796594</v>
      </c>
      <c r="K879" t="b">
        <v>0</v>
      </c>
      <c r="L879">
        <v>19</v>
      </c>
      <c r="M879" t="b">
        <v>1</v>
      </c>
      <c r="N879" t="s">
        <v>8269</v>
      </c>
      <c r="O879" s="17">
        <v>100</v>
      </c>
      <c r="P879">
        <v>421.11</v>
      </c>
      <c r="Q879" s="12" t="s">
        <v>8315</v>
      </c>
      <c r="R879" t="s">
        <v>8316</v>
      </c>
      <c r="S879" s="15">
        <v>42059.701319444444</v>
      </c>
      <c r="T879" s="15">
        <v>42119.659652777773</v>
      </c>
    </row>
    <row r="880" spans="1:20" ht="208" x14ac:dyDescent="0.2">
      <c r="A880">
        <v>3326</v>
      </c>
      <c r="B880" s="3" t="s">
        <v>3326</v>
      </c>
      <c r="C880" s="3" t="s">
        <v>7436</v>
      </c>
      <c r="D880" s="6">
        <v>8000</v>
      </c>
      <c r="E880" s="8">
        <v>8110</v>
      </c>
      <c r="F880" t="s">
        <v>8218</v>
      </c>
      <c r="G880" t="s">
        <v>8223</v>
      </c>
      <c r="H880" t="s">
        <v>8245</v>
      </c>
      <c r="I880">
        <v>1425830905</v>
      </c>
      <c r="J880">
        <v>1423242505</v>
      </c>
      <c r="K880" t="b">
        <v>0</v>
      </c>
      <c r="L880">
        <v>57</v>
      </c>
      <c r="M880" t="b">
        <v>1</v>
      </c>
      <c r="N880" t="s">
        <v>8269</v>
      </c>
      <c r="O880" s="17">
        <v>101</v>
      </c>
      <c r="P880">
        <v>142.28</v>
      </c>
      <c r="Q880" s="12" t="s">
        <v>8315</v>
      </c>
      <c r="R880" t="s">
        <v>8316</v>
      </c>
      <c r="S880" s="15">
        <v>42041.714178240742</v>
      </c>
      <c r="T880" s="15">
        <v>42071.67251157407</v>
      </c>
    </row>
    <row r="881" spans="1:20" ht="208" x14ac:dyDescent="0.2">
      <c r="A881">
        <v>3377</v>
      </c>
      <c r="B881" s="3" t="s">
        <v>3376</v>
      </c>
      <c r="C881" s="3" t="s">
        <v>7487</v>
      </c>
      <c r="D881" s="6">
        <v>8000</v>
      </c>
      <c r="E881" s="8">
        <v>8084</v>
      </c>
      <c r="F881" t="s">
        <v>8218</v>
      </c>
      <c r="G881" t="s">
        <v>8224</v>
      </c>
      <c r="H881" t="s">
        <v>8246</v>
      </c>
      <c r="I881">
        <v>1426870560</v>
      </c>
      <c r="J881">
        <v>1424280899</v>
      </c>
      <c r="K881" t="b">
        <v>0</v>
      </c>
      <c r="L881">
        <v>77</v>
      </c>
      <c r="M881" t="b">
        <v>1</v>
      </c>
      <c r="N881" t="s">
        <v>8269</v>
      </c>
      <c r="O881" s="17">
        <v>101</v>
      </c>
      <c r="P881">
        <v>104.99</v>
      </c>
      <c r="Q881" s="12" t="s">
        <v>8315</v>
      </c>
      <c r="R881" t="s">
        <v>8316</v>
      </c>
      <c r="S881" s="15">
        <v>42053.732627314821</v>
      </c>
      <c r="T881" s="15">
        <v>42083.705555555556</v>
      </c>
    </row>
    <row r="882" spans="1:20" ht="208" x14ac:dyDescent="0.2">
      <c r="A882">
        <v>3662</v>
      </c>
      <c r="B882" s="3" t="s">
        <v>3659</v>
      </c>
      <c r="C882" s="3" t="s">
        <v>7772</v>
      </c>
      <c r="D882" s="6">
        <v>8000</v>
      </c>
      <c r="E882" s="8">
        <v>8114</v>
      </c>
      <c r="F882" t="s">
        <v>8218</v>
      </c>
      <c r="G882" t="s">
        <v>8228</v>
      </c>
      <c r="H882" t="s">
        <v>8250</v>
      </c>
      <c r="I882">
        <v>1427775414</v>
      </c>
      <c r="J882">
        <v>1425187014</v>
      </c>
      <c r="K882" t="b">
        <v>0</v>
      </c>
      <c r="L882">
        <v>40</v>
      </c>
      <c r="M882" t="b">
        <v>1</v>
      </c>
      <c r="N882" t="s">
        <v>8269</v>
      </c>
      <c r="O882" s="17">
        <v>101</v>
      </c>
      <c r="P882">
        <v>202.85</v>
      </c>
      <c r="Q882" s="12" t="s">
        <v>8315</v>
      </c>
      <c r="R882" t="s">
        <v>8316</v>
      </c>
      <c r="S882" s="15">
        <v>42064.220069444447</v>
      </c>
      <c r="T882" s="15">
        <v>42094.178402777776</v>
      </c>
    </row>
    <row r="883" spans="1:20" ht="240" x14ac:dyDescent="0.2">
      <c r="A883">
        <v>3269</v>
      </c>
      <c r="B883" s="3" t="s">
        <v>3269</v>
      </c>
      <c r="C883" s="3" t="s">
        <v>7379</v>
      </c>
      <c r="D883" s="6">
        <v>8000</v>
      </c>
      <c r="E883" s="8">
        <v>8120</v>
      </c>
      <c r="F883" t="s">
        <v>8218</v>
      </c>
      <c r="G883" t="s">
        <v>8224</v>
      </c>
      <c r="H883" t="s">
        <v>8246</v>
      </c>
      <c r="I883">
        <v>1434452400</v>
      </c>
      <c r="J883">
        <v>1431509397</v>
      </c>
      <c r="K883" t="b">
        <v>1</v>
      </c>
      <c r="L883">
        <v>70</v>
      </c>
      <c r="M883" t="b">
        <v>1</v>
      </c>
      <c r="N883" t="s">
        <v>8269</v>
      </c>
      <c r="O883" s="17">
        <v>102</v>
      </c>
      <c r="P883">
        <v>116</v>
      </c>
      <c r="Q883" s="12" t="s">
        <v>8315</v>
      </c>
      <c r="R883" t="s">
        <v>8316</v>
      </c>
      <c r="S883" s="15">
        <v>42137.395798611105</v>
      </c>
      <c r="T883" s="15">
        <v>42171.458333333328</v>
      </c>
    </row>
    <row r="884" spans="1:20" ht="192" x14ac:dyDescent="0.2">
      <c r="A884">
        <v>2797</v>
      </c>
      <c r="B884" s="3" t="s">
        <v>2797</v>
      </c>
      <c r="C884" s="3" t="s">
        <v>6907</v>
      </c>
      <c r="D884" s="6">
        <v>8000</v>
      </c>
      <c r="E884" s="8">
        <v>8211.61</v>
      </c>
      <c r="F884" t="s">
        <v>8218</v>
      </c>
      <c r="G884" t="s">
        <v>8224</v>
      </c>
      <c r="H884" t="s">
        <v>8246</v>
      </c>
      <c r="I884">
        <v>1404858840</v>
      </c>
      <c r="J884">
        <v>1402266840</v>
      </c>
      <c r="K884" t="b">
        <v>0</v>
      </c>
      <c r="L884">
        <v>94</v>
      </c>
      <c r="M884" t="b">
        <v>1</v>
      </c>
      <c r="N884" t="s">
        <v>8269</v>
      </c>
      <c r="O884" s="17">
        <v>103</v>
      </c>
      <c r="P884">
        <v>87.36</v>
      </c>
      <c r="Q884" s="12" t="s">
        <v>8315</v>
      </c>
      <c r="R884" t="s">
        <v>8316</v>
      </c>
      <c r="S884" s="15">
        <v>41798.94027777778</v>
      </c>
      <c r="T884" s="15">
        <v>41828.94027777778</v>
      </c>
    </row>
    <row r="885" spans="1:20" ht="112" x14ac:dyDescent="0.2">
      <c r="A885">
        <v>3169</v>
      </c>
      <c r="B885" s="3" t="s">
        <v>3169</v>
      </c>
      <c r="C885" s="3" t="s">
        <v>7279</v>
      </c>
      <c r="D885" s="6">
        <v>8000</v>
      </c>
      <c r="E885" s="8">
        <v>8241</v>
      </c>
      <c r="F885" t="s">
        <v>8218</v>
      </c>
      <c r="G885" t="s">
        <v>8223</v>
      </c>
      <c r="H885" t="s">
        <v>8245</v>
      </c>
      <c r="I885">
        <v>1386910740</v>
      </c>
      <c r="J885">
        <v>1384364561</v>
      </c>
      <c r="K885" t="b">
        <v>1</v>
      </c>
      <c r="L885">
        <v>82</v>
      </c>
      <c r="M885" t="b">
        <v>1</v>
      </c>
      <c r="N885" t="s">
        <v>8269</v>
      </c>
      <c r="O885" s="17">
        <v>103</v>
      </c>
      <c r="P885">
        <v>100.5</v>
      </c>
      <c r="Q885" s="12" t="s">
        <v>8315</v>
      </c>
      <c r="R885" t="s">
        <v>8316</v>
      </c>
      <c r="S885" s="15">
        <v>41591.737974537034</v>
      </c>
      <c r="T885" s="15">
        <v>41621.207638888889</v>
      </c>
    </row>
    <row r="886" spans="1:20" ht="208" x14ac:dyDescent="0.2">
      <c r="A886">
        <v>3243</v>
      </c>
      <c r="B886" s="3" t="s">
        <v>3243</v>
      </c>
      <c r="C886" s="3" t="s">
        <v>7353</v>
      </c>
      <c r="D886" s="6">
        <v>8000</v>
      </c>
      <c r="E886" s="8">
        <v>8227</v>
      </c>
      <c r="F886" t="s">
        <v>8218</v>
      </c>
      <c r="G886" t="s">
        <v>8223</v>
      </c>
      <c r="H886" t="s">
        <v>8245</v>
      </c>
      <c r="I886">
        <v>1444348800</v>
      </c>
      <c r="J886">
        <v>1442283562</v>
      </c>
      <c r="K886" t="b">
        <v>1</v>
      </c>
      <c r="L886">
        <v>71</v>
      </c>
      <c r="M886" t="b">
        <v>1</v>
      </c>
      <c r="N886" t="s">
        <v>8269</v>
      </c>
      <c r="O886" s="17">
        <v>103</v>
      </c>
      <c r="P886">
        <v>115.87</v>
      </c>
      <c r="Q886" s="12" t="s">
        <v>8315</v>
      </c>
      <c r="R886" t="s">
        <v>8316</v>
      </c>
      <c r="S886" s="15">
        <v>42262.096782407403</v>
      </c>
      <c r="T886" s="15">
        <v>42286</v>
      </c>
    </row>
    <row r="887" spans="1:20" ht="160" x14ac:dyDescent="0.2">
      <c r="A887">
        <v>3339</v>
      </c>
      <c r="B887" s="3" t="s">
        <v>3339</v>
      </c>
      <c r="C887" s="3" t="s">
        <v>7449</v>
      </c>
      <c r="D887" s="6">
        <v>8000</v>
      </c>
      <c r="E887" s="8">
        <v>8348</v>
      </c>
      <c r="F887" t="s">
        <v>8218</v>
      </c>
      <c r="G887" t="s">
        <v>8223</v>
      </c>
      <c r="H887" t="s">
        <v>8245</v>
      </c>
      <c r="I887">
        <v>1469721518</v>
      </c>
      <c r="J887">
        <v>1467129518</v>
      </c>
      <c r="K887" t="b">
        <v>0</v>
      </c>
      <c r="L887">
        <v>47</v>
      </c>
      <c r="M887" t="b">
        <v>1</v>
      </c>
      <c r="N887" t="s">
        <v>8269</v>
      </c>
      <c r="O887" s="17">
        <v>104</v>
      </c>
      <c r="P887">
        <v>177.62</v>
      </c>
      <c r="Q887" s="12" t="s">
        <v>8315</v>
      </c>
      <c r="R887" t="s">
        <v>8316</v>
      </c>
      <c r="S887" s="15">
        <v>42549.665717592594</v>
      </c>
      <c r="T887" s="15">
        <v>42579.665717592594</v>
      </c>
    </row>
    <row r="888" spans="1:20" ht="48" x14ac:dyDescent="0.2">
      <c r="A888">
        <v>3302</v>
      </c>
      <c r="B888" s="3" t="s">
        <v>3302</v>
      </c>
      <c r="C888" s="3" t="s">
        <v>7412</v>
      </c>
      <c r="D888" s="6">
        <v>8400</v>
      </c>
      <c r="E888" s="8">
        <v>8685</v>
      </c>
      <c r="F888" t="s">
        <v>8218</v>
      </c>
      <c r="G888" t="s">
        <v>8226</v>
      </c>
      <c r="H888" t="s">
        <v>8248</v>
      </c>
      <c r="I888">
        <v>1481099176</v>
      </c>
      <c r="J888">
        <v>1478507176</v>
      </c>
      <c r="K888" t="b">
        <v>0</v>
      </c>
      <c r="L888">
        <v>50</v>
      </c>
      <c r="M888" t="b">
        <v>1</v>
      </c>
      <c r="N888" t="s">
        <v>8269</v>
      </c>
      <c r="O888" s="17">
        <v>103</v>
      </c>
      <c r="P888">
        <v>173.7</v>
      </c>
      <c r="Q888" s="12" t="s">
        <v>8315</v>
      </c>
      <c r="R888" t="s">
        <v>8316</v>
      </c>
      <c r="S888" s="15">
        <v>42681.35157407407</v>
      </c>
      <c r="T888" s="15">
        <v>42711.35157407407</v>
      </c>
    </row>
    <row r="889" spans="1:20" ht="80" x14ac:dyDescent="0.2">
      <c r="A889">
        <v>3746</v>
      </c>
      <c r="B889" s="3" t="s">
        <v>3743</v>
      </c>
      <c r="C889" s="3" t="s">
        <v>7856</v>
      </c>
      <c r="D889" s="6">
        <v>8500</v>
      </c>
      <c r="E889" s="8">
        <v>202</v>
      </c>
      <c r="F889" t="s">
        <v>8220</v>
      </c>
      <c r="G889" t="s">
        <v>8223</v>
      </c>
      <c r="H889" t="s">
        <v>8245</v>
      </c>
      <c r="I889">
        <v>1475918439</v>
      </c>
      <c r="J889">
        <v>1473326439</v>
      </c>
      <c r="K889" t="b">
        <v>0</v>
      </c>
      <c r="L889">
        <v>1</v>
      </c>
      <c r="M889" t="b">
        <v>0</v>
      </c>
      <c r="N889" t="s">
        <v>8269</v>
      </c>
      <c r="O889" s="17">
        <v>2</v>
      </c>
      <c r="P889">
        <v>202</v>
      </c>
      <c r="Q889" s="12" t="s">
        <v>8315</v>
      </c>
      <c r="R889" t="s">
        <v>8316</v>
      </c>
      <c r="S889" s="15">
        <v>42621.389340277776</v>
      </c>
      <c r="T889" s="15">
        <v>42651.389340277776</v>
      </c>
    </row>
    <row r="890" spans="1:20" ht="224" x14ac:dyDescent="0.2">
      <c r="A890">
        <v>3241</v>
      </c>
      <c r="B890" s="3" t="s">
        <v>3241</v>
      </c>
      <c r="C890" s="3" t="s">
        <v>7351</v>
      </c>
      <c r="D890" s="6">
        <v>8500</v>
      </c>
      <c r="E890" s="8">
        <v>9801</v>
      </c>
      <c r="F890" t="s">
        <v>8218</v>
      </c>
      <c r="G890" t="s">
        <v>8223</v>
      </c>
      <c r="H890" t="s">
        <v>8245</v>
      </c>
      <c r="I890">
        <v>1413269940</v>
      </c>
      <c r="J890">
        <v>1410421670</v>
      </c>
      <c r="K890" t="b">
        <v>1</v>
      </c>
      <c r="L890">
        <v>167</v>
      </c>
      <c r="M890" t="b">
        <v>1</v>
      </c>
      <c r="N890" t="s">
        <v>8269</v>
      </c>
      <c r="O890" s="17">
        <v>115</v>
      </c>
      <c r="P890">
        <v>58.69</v>
      </c>
      <c r="Q890" s="12" t="s">
        <v>8315</v>
      </c>
      <c r="R890" t="s">
        <v>8316</v>
      </c>
      <c r="S890" s="15">
        <v>41893.324884259258</v>
      </c>
      <c r="T890" s="15">
        <v>41926.290972222225</v>
      </c>
    </row>
    <row r="891" spans="1:20" ht="176" x14ac:dyDescent="0.2">
      <c r="A891">
        <v>4054</v>
      </c>
      <c r="B891" s="3" t="s">
        <v>4050</v>
      </c>
      <c r="C891" s="3" t="s">
        <v>8158</v>
      </c>
      <c r="D891" s="6">
        <v>8880</v>
      </c>
      <c r="E891" s="8">
        <v>0</v>
      </c>
      <c r="F891" t="s">
        <v>8220</v>
      </c>
      <c r="G891" t="s">
        <v>8223</v>
      </c>
      <c r="H891" t="s">
        <v>8245</v>
      </c>
      <c r="I891">
        <v>1475294400</v>
      </c>
      <c r="J891">
        <v>1472674285</v>
      </c>
      <c r="K891" t="b">
        <v>0</v>
      </c>
      <c r="L891">
        <v>0</v>
      </c>
      <c r="M891" t="b">
        <v>0</v>
      </c>
      <c r="N891" t="s">
        <v>8269</v>
      </c>
      <c r="O891" s="17">
        <v>0</v>
      </c>
      <c r="P891">
        <v>0</v>
      </c>
      <c r="Q891" s="12" t="s">
        <v>8315</v>
      </c>
      <c r="R891" t="s">
        <v>8316</v>
      </c>
      <c r="S891" s="15">
        <v>42613.841261574074</v>
      </c>
      <c r="T891" s="15">
        <v>42644.166666666672</v>
      </c>
    </row>
    <row r="892" spans="1:20" ht="192" x14ac:dyDescent="0.2">
      <c r="A892">
        <v>4014</v>
      </c>
      <c r="B892" s="3" t="s">
        <v>4010</v>
      </c>
      <c r="C892" s="3" t="s">
        <v>8119</v>
      </c>
      <c r="D892" s="6">
        <v>9000</v>
      </c>
      <c r="E892" s="8">
        <v>0</v>
      </c>
      <c r="F892" t="s">
        <v>8220</v>
      </c>
      <c r="G892" t="s">
        <v>8223</v>
      </c>
      <c r="H892" t="s">
        <v>8245</v>
      </c>
      <c r="I892">
        <v>1457157269</v>
      </c>
      <c r="J892">
        <v>1455861269</v>
      </c>
      <c r="K892" t="b">
        <v>0</v>
      </c>
      <c r="L892">
        <v>0</v>
      </c>
      <c r="M892" t="b">
        <v>0</v>
      </c>
      <c r="N892" t="s">
        <v>8269</v>
      </c>
      <c r="O892" s="17">
        <v>0</v>
      </c>
      <c r="P892">
        <v>0</v>
      </c>
      <c r="Q892" s="12" t="s">
        <v>8315</v>
      </c>
      <c r="R892" t="s">
        <v>8316</v>
      </c>
      <c r="S892" s="15">
        <v>42419.246168981481</v>
      </c>
      <c r="T892" s="15">
        <v>42434.246168981481</v>
      </c>
    </row>
    <row r="893" spans="1:20" ht="128" x14ac:dyDescent="0.2">
      <c r="A893">
        <v>3360</v>
      </c>
      <c r="B893" s="3" t="s">
        <v>3359</v>
      </c>
      <c r="C893" s="3" t="s">
        <v>7470</v>
      </c>
      <c r="D893" s="6">
        <v>9000</v>
      </c>
      <c r="E893" s="8">
        <v>9124</v>
      </c>
      <c r="F893" t="s">
        <v>8218</v>
      </c>
      <c r="G893" t="s">
        <v>8243</v>
      </c>
      <c r="H893" t="s">
        <v>8257</v>
      </c>
      <c r="I893">
        <v>1481731140</v>
      </c>
      <c r="J893">
        <v>1479866343</v>
      </c>
      <c r="K893" t="b">
        <v>0</v>
      </c>
      <c r="L893">
        <v>72</v>
      </c>
      <c r="M893" t="b">
        <v>1</v>
      </c>
      <c r="N893" t="s">
        <v>8269</v>
      </c>
      <c r="O893" s="17">
        <v>101</v>
      </c>
      <c r="P893">
        <v>126.72</v>
      </c>
      <c r="Q893" s="12" t="s">
        <v>8315</v>
      </c>
      <c r="R893" t="s">
        <v>8316</v>
      </c>
      <c r="S893" s="15">
        <v>42697.082673611112</v>
      </c>
      <c r="T893" s="15">
        <v>42718.665972222225</v>
      </c>
    </row>
    <row r="894" spans="1:20" ht="192" x14ac:dyDescent="0.2">
      <c r="A894">
        <v>2853</v>
      </c>
      <c r="B894" s="3" t="s">
        <v>2853</v>
      </c>
      <c r="C894" s="3" t="s">
        <v>6963</v>
      </c>
      <c r="D894" s="6">
        <v>9500</v>
      </c>
      <c r="E894" s="8">
        <v>0</v>
      </c>
      <c r="F894" t="s">
        <v>8220</v>
      </c>
      <c r="G894" t="s">
        <v>8228</v>
      </c>
      <c r="H894" t="s">
        <v>8250</v>
      </c>
      <c r="I894">
        <v>1410669297</v>
      </c>
      <c r="J894">
        <v>1405485297</v>
      </c>
      <c r="K894" t="b">
        <v>0</v>
      </c>
      <c r="L894">
        <v>0</v>
      </c>
      <c r="M894" t="b">
        <v>0</v>
      </c>
      <c r="N894" t="s">
        <v>8269</v>
      </c>
      <c r="O894" s="17">
        <v>0</v>
      </c>
      <c r="P894">
        <v>0</v>
      </c>
      <c r="Q894" s="12" t="s">
        <v>8315</v>
      </c>
      <c r="R894" t="s">
        <v>8316</v>
      </c>
      <c r="S894" s="15">
        <v>41836.190937499996</v>
      </c>
      <c r="T894" s="15">
        <v>41896.190937499996</v>
      </c>
    </row>
    <row r="895" spans="1:20" ht="224" x14ac:dyDescent="0.2">
      <c r="A895">
        <v>4063</v>
      </c>
      <c r="B895" s="3" t="s">
        <v>4059</v>
      </c>
      <c r="C895" s="3" t="s">
        <v>8167</v>
      </c>
      <c r="D895" s="6">
        <v>9500</v>
      </c>
      <c r="E895" s="8">
        <v>135</v>
      </c>
      <c r="F895" t="s">
        <v>8220</v>
      </c>
      <c r="G895" t="s">
        <v>8224</v>
      </c>
      <c r="H895" t="s">
        <v>8246</v>
      </c>
      <c r="I895">
        <v>1403886084</v>
      </c>
      <c r="J895">
        <v>1401294084</v>
      </c>
      <c r="K895" t="b">
        <v>0</v>
      </c>
      <c r="L895">
        <v>9</v>
      </c>
      <c r="M895" t="b">
        <v>0</v>
      </c>
      <c r="N895" t="s">
        <v>8269</v>
      </c>
      <c r="O895" s="17">
        <v>1</v>
      </c>
      <c r="P895">
        <v>15</v>
      </c>
      <c r="Q895" s="12" t="s">
        <v>8315</v>
      </c>
      <c r="R895" t="s">
        <v>8316</v>
      </c>
      <c r="S895" s="15">
        <v>41787.681527777779</v>
      </c>
      <c r="T895" s="15">
        <v>41817.681527777779</v>
      </c>
    </row>
    <row r="896" spans="1:20" ht="192" x14ac:dyDescent="0.2">
      <c r="A896">
        <v>2828</v>
      </c>
      <c r="B896" s="3" t="s">
        <v>2828</v>
      </c>
      <c r="C896" s="3" t="s">
        <v>6938</v>
      </c>
      <c r="D896" s="6">
        <v>9500</v>
      </c>
      <c r="E896" s="8">
        <v>9536</v>
      </c>
      <c r="F896" t="s">
        <v>8218</v>
      </c>
      <c r="G896" t="s">
        <v>8224</v>
      </c>
      <c r="H896" t="s">
        <v>8246</v>
      </c>
      <c r="I896">
        <v>1443826800</v>
      </c>
      <c r="J896">
        <v>1441606869</v>
      </c>
      <c r="K896" t="b">
        <v>0</v>
      </c>
      <c r="L896">
        <v>97</v>
      </c>
      <c r="M896" t="b">
        <v>1</v>
      </c>
      <c r="N896" t="s">
        <v>8269</v>
      </c>
      <c r="O896" s="17">
        <v>100</v>
      </c>
      <c r="P896">
        <v>98.31</v>
      </c>
      <c r="Q896" s="12" t="s">
        <v>8315</v>
      </c>
      <c r="R896" t="s">
        <v>8316</v>
      </c>
      <c r="S896" s="15">
        <v>42254.264687499999</v>
      </c>
      <c r="T896" s="15">
        <v>42279.958333333328</v>
      </c>
    </row>
    <row r="897" spans="1:20" ht="128" x14ac:dyDescent="0.2">
      <c r="A897">
        <v>3433</v>
      </c>
      <c r="B897" s="3" t="s">
        <v>3432</v>
      </c>
      <c r="C897" s="3" t="s">
        <v>7543</v>
      </c>
      <c r="D897" s="6">
        <v>9500</v>
      </c>
      <c r="E897" s="8">
        <v>9525</v>
      </c>
      <c r="F897" t="s">
        <v>8218</v>
      </c>
      <c r="G897" t="s">
        <v>8223</v>
      </c>
      <c r="H897" t="s">
        <v>8245</v>
      </c>
      <c r="I897">
        <v>1402974000</v>
      </c>
      <c r="J897">
        <v>1400290255</v>
      </c>
      <c r="K897" t="b">
        <v>0</v>
      </c>
      <c r="L897">
        <v>71</v>
      </c>
      <c r="M897" t="b">
        <v>1</v>
      </c>
      <c r="N897" t="s">
        <v>8269</v>
      </c>
      <c r="O897" s="17">
        <v>100</v>
      </c>
      <c r="P897">
        <v>134.15</v>
      </c>
      <c r="Q897" s="12" t="s">
        <v>8315</v>
      </c>
      <c r="R897" t="s">
        <v>8316</v>
      </c>
      <c r="S897" s="15">
        <v>41776.063136574077</v>
      </c>
      <c r="T897" s="15">
        <v>41807.125</v>
      </c>
    </row>
    <row r="898" spans="1:20" ht="208" x14ac:dyDescent="0.2">
      <c r="A898">
        <v>3209</v>
      </c>
      <c r="B898" s="3" t="s">
        <v>3209</v>
      </c>
      <c r="C898" s="3" t="s">
        <v>7319</v>
      </c>
      <c r="D898" s="6">
        <v>9500</v>
      </c>
      <c r="E898" s="8">
        <v>11335.7</v>
      </c>
      <c r="F898" t="s">
        <v>8218</v>
      </c>
      <c r="G898" t="s">
        <v>8223</v>
      </c>
      <c r="H898" t="s">
        <v>8245</v>
      </c>
      <c r="I898">
        <v>1403305200</v>
      </c>
      <c r="J898">
        <v>1400512658</v>
      </c>
      <c r="K898" t="b">
        <v>1</v>
      </c>
      <c r="L898">
        <v>226</v>
      </c>
      <c r="M898" t="b">
        <v>1</v>
      </c>
      <c r="N898" t="s">
        <v>8269</v>
      </c>
      <c r="O898" s="17">
        <v>119</v>
      </c>
      <c r="P898">
        <v>50.16</v>
      </c>
      <c r="Q898" s="12" t="s">
        <v>8315</v>
      </c>
      <c r="R898" t="s">
        <v>8316</v>
      </c>
      <c r="S898" s="15">
        <v>41778.637245370373</v>
      </c>
      <c r="T898" s="15">
        <v>41810.958333333336</v>
      </c>
    </row>
    <row r="899" spans="1:20" ht="64" x14ac:dyDescent="0.2">
      <c r="A899">
        <v>4087</v>
      </c>
      <c r="B899" s="3" t="s">
        <v>4083</v>
      </c>
      <c r="C899" s="3" t="s">
        <v>8190</v>
      </c>
      <c r="D899" s="6">
        <v>9600</v>
      </c>
      <c r="E899" s="8">
        <v>0</v>
      </c>
      <c r="F899" t="s">
        <v>8220</v>
      </c>
      <c r="G899" t="s">
        <v>8223</v>
      </c>
      <c r="H899" t="s">
        <v>8245</v>
      </c>
      <c r="I899">
        <v>1468777786</v>
      </c>
      <c r="J899">
        <v>1466185786</v>
      </c>
      <c r="K899" t="b">
        <v>0</v>
      </c>
      <c r="L899">
        <v>0</v>
      </c>
      <c r="M899" t="b">
        <v>0</v>
      </c>
      <c r="N899" t="s">
        <v>8269</v>
      </c>
      <c r="O899" s="17">
        <v>0</v>
      </c>
      <c r="P899">
        <v>0</v>
      </c>
      <c r="Q899" s="12" t="s">
        <v>8315</v>
      </c>
      <c r="R899" t="s">
        <v>8316</v>
      </c>
      <c r="S899" s="15">
        <v>42538.742893518516</v>
      </c>
      <c r="T899" s="15">
        <v>42568.742893518516</v>
      </c>
    </row>
    <row r="900" spans="1:20" ht="224" x14ac:dyDescent="0.2">
      <c r="A900">
        <v>2908</v>
      </c>
      <c r="B900" s="3" t="s">
        <v>2908</v>
      </c>
      <c r="C900" s="3" t="s">
        <v>7018</v>
      </c>
      <c r="D900" s="6">
        <v>9600</v>
      </c>
      <c r="E900" s="8">
        <v>264</v>
      </c>
      <c r="F900" t="s">
        <v>8220</v>
      </c>
      <c r="G900" t="s">
        <v>8223</v>
      </c>
      <c r="H900" t="s">
        <v>8245</v>
      </c>
      <c r="I900">
        <v>1465407219</v>
      </c>
      <c r="J900">
        <v>1462815219</v>
      </c>
      <c r="K900" t="b">
        <v>0</v>
      </c>
      <c r="L900">
        <v>5</v>
      </c>
      <c r="M900" t="b">
        <v>0</v>
      </c>
      <c r="N900" t="s">
        <v>8269</v>
      </c>
      <c r="O900" s="17">
        <v>3</v>
      </c>
      <c r="P900">
        <v>52.8</v>
      </c>
      <c r="Q900" s="12" t="s">
        <v>8315</v>
      </c>
      <c r="R900" t="s">
        <v>8316</v>
      </c>
      <c r="S900" s="15">
        <v>42499.731701388882</v>
      </c>
      <c r="T900" s="15">
        <v>42529.731701388882</v>
      </c>
    </row>
    <row r="901" spans="1:20" ht="224" x14ac:dyDescent="0.2">
      <c r="A901">
        <v>3844</v>
      </c>
      <c r="B901" s="3" t="s">
        <v>3841</v>
      </c>
      <c r="C901" s="3" t="s">
        <v>7953</v>
      </c>
      <c r="D901" s="6">
        <v>9800</v>
      </c>
      <c r="E901" s="8">
        <v>4066</v>
      </c>
      <c r="F901" t="s">
        <v>8220</v>
      </c>
      <c r="G901" t="s">
        <v>8223</v>
      </c>
      <c r="H901" t="s">
        <v>8245</v>
      </c>
      <c r="I901">
        <v>1401778740</v>
      </c>
      <c r="J901">
        <v>1399474134</v>
      </c>
      <c r="K901" t="b">
        <v>1</v>
      </c>
      <c r="L901">
        <v>50</v>
      </c>
      <c r="M901" t="b">
        <v>0</v>
      </c>
      <c r="N901" t="s">
        <v>8269</v>
      </c>
      <c r="O901" s="17">
        <v>41</v>
      </c>
      <c r="P901">
        <v>81.319999999999993</v>
      </c>
      <c r="Q901" s="12" t="s">
        <v>8315</v>
      </c>
      <c r="R901" t="s">
        <v>8316</v>
      </c>
      <c r="S901" s="15">
        <v>41766.617291666669</v>
      </c>
      <c r="T901" s="15">
        <v>41793.290972222225</v>
      </c>
    </row>
    <row r="902" spans="1:20" ht="224" x14ac:dyDescent="0.2">
      <c r="A902">
        <v>2899</v>
      </c>
      <c r="B902" s="3" t="s">
        <v>2899</v>
      </c>
      <c r="C902" s="3" t="s">
        <v>7009</v>
      </c>
      <c r="D902" s="6">
        <v>10000</v>
      </c>
      <c r="E902" s="8">
        <v>0</v>
      </c>
      <c r="F902" t="s">
        <v>8220</v>
      </c>
      <c r="G902" t="s">
        <v>8223</v>
      </c>
      <c r="H902" t="s">
        <v>8245</v>
      </c>
      <c r="I902">
        <v>1469325158</v>
      </c>
      <c r="J902">
        <v>1464141158</v>
      </c>
      <c r="K902" t="b">
        <v>0</v>
      </c>
      <c r="L902">
        <v>0</v>
      </c>
      <c r="M902" t="b">
        <v>0</v>
      </c>
      <c r="N902" t="s">
        <v>8269</v>
      </c>
      <c r="O902" s="17">
        <v>0</v>
      </c>
      <c r="P902">
        <v>0</v>
      </c>
      <c r="Q902" s="12" t="s">
        <v>8315</v>
      </c>
      <c r="R902" t="s">
        <v>8316</v>
      </c>
      <c r="S902" s="15">
        <v>42515.078217592592</v>
      </c>
      <c r="T902" s="15">
        <v>42575.078217592592</v>
      </c>
    </row>
    <row r="903" spans="1:20" ht="208" x14ac:dyDescent="0.2">
      <c r="A903">
        <v>2913</v>
      </c>
      <c r="B903" s="3" t="s">
        <v>2913</v>
      </c>
      <c r="C903" s="3" t="s">
        <v>7023</v>
      </c>
      <c r="D903" s="6">
        <v>10000</v>
      </c>
      <c r="E903" s="8">
        <v>2</v>
      </c>
      <c r="F903" t="s">
        <v>8220</v>
      </c>
      <c r="G903" t="s">
        <v>8223</v>
      </c>
      <c r="H903" t="s">
        <v>8245</v>
      </c>
      <c r="I903">
        <v>1410041339</v>
      </c>
      <c r="J903">
        <v>1404857339</v>
      </c>
      <c r="K903" t="b">
        <v>0</v>
      </c>
      <c r="L903">
        <v>2</v>
      </c>
      <c r="M903" t="b">
        <v>0</v>
      </c>
      <c r="N903" t="s">
        <v>8269</v>
      </c>
      <c r="O903" s="17">
        <v>0</v>
      </c>
      <c r="P903">
        <v>1</v>
      </c>
      <c r="Q903" s="12" t="s">
        <v>8315</v>
      </c>
      <c r="R903" t="s">
        <v>8316</v>
      </c>
      <c r="S903" s="15">
        <v>41828.922905092593</v>
      </c>
      <c r="T903" s="15">
        <v>41888.922905092593</v>
      </c>
    </row>
    <row r="904" spans="1:20" ht="176" x14ac:dyDescent="0.2">
      <c r="A904">
        <v>3852</v>
      </c>
      <c r="B904" s="3" t="s">
        <v>3849</v>
      </c>
      <c r="C904" s="3" t="s">
        <v>7961</v>
      </c>
      <c r="D904" s="6">
        <v>10000</v>
      </c>
      <c r="E904" s="8">
        <v>20</v>
      </c>
      <c r="F904" t="s">
        <v>8220</v>
      </c>
      <c r="G904" t="s">
        <v>8223</v>
      </c>
      <c r="H904" t="s">
        <v>8245</v>
      </c>
      <c r="I904">
        <v>1427427276</v>
      </c>
      <c r="J904">
        <v>1425270876</v>
      </c>
      <c r="K904" t="b">
        <v>0</v>
      </c>
      <c r="L904">
        <v>2</v>
      </c>
      <c r="M904" t="b">
        <v>0</v>
      </c>
      <c r="N904" t="s">
        <v>8269</v>
      </c>
      <c r="O904" s="17">
        <v>0</v>
      </c>
      <c r="P904">
        <v>10</v>
      </c>
      <c r="Q904" s="12" t="s">
        <v>8315</v>
      </c>
      <c r="R904" t="s">
        <v>8316</v>
      </c>
      <c r="S904" s="15">
        <v>42065.190694444449</v>
      </c>
      <c r="T904" s="15">
        <v>42090.149027777778</v>
      </c>
    </row>
    <row r="905" spans="1:20" ht="80" x14ac:dyDescent="0.2">
      <c r="A905">
        <v>3904</v>
      </c>
      <c r="B905" s="3" t="s">
        <v>3901</v>
      </c>
      <c r="C905" s="3" t="s">
        <v>8012</v>
      </c>
      <c r="D905" s="6">
        <v>10000</v>
      </c>
      <c r="E905" s="8">
        <v>3</v>
      </c>
      <c r="F905" t="s">
        <v>8220</v>
      </c>
      <c r="G905" t="s">
        <v>8223</v>
      </c>
      <c r="H905" t="s">
        <v>8245</v>
      </c>
      <c r="I905">
        <v>1429074240</v>
      </c>
      <c r="J905">
        <v>1427866200</v>
      </c>
      <c r="K905" t="b">
        <v>0</v>
      </c>
      <c r="L905">
        <v>2</v>
      </c>
      <c r="M905" t="b">
        <v>0</v>
      </c>
      <c r="N905" t="s">
        <v>8269</v>
      </c>
      <c r="O905" s="17">
        <v>0</v>
      </c>
      <c r="P905">
        <v>1.5</v>
      </c>
      <c r="Q905" s="12" t="s">
        <v>8315</v>
      </c>
      <c r="R905" t="s">
        <v>8316</v>
      </c>
      <c r="S905" s="15">
        <v>42095.229166666672</v>
      </c>
      <c r="T905" s="15">
        <v>42109.211111111115</v>
      </c>
    </row>
    <row r="906" spans="1:20" ht="208" x14ac:dyDescent="0.2">
      <c r="A906">
        <v>3930</v>
      </c>
      <c r="B906" s="3" t="s">
        <v>3927</v>
      </c>
      <c r="C906" s="3" t="s">
        <v>8038</v>
      </c>
      <c r="D906" s="6">
        <v>10000</v>
      </c>
      <c r="E906" s="8">
        <v>0</v>
      </c>
      <c r="F906" t="s">
        <v>8220</v>
      </c>
      <c r="G906" t="s">
        <v>8225</v>
      </c>
      <c r="H906" t="s">
        <v>8247</v>
      </c>
      <c r="I906">
        <v>1459490400</v>
      </c>
      <c r="J906">
        <v>1457078868</v>
      </c>
      <c r="K906" t="b">
        <v>0</v>
      </c>
      <c r="L906">
        <v>0</v>
      </c>
      <c r="M906" t="b">
        <v>0</v>
      </c>
      <c r="N906" t="s">
        <v>8269</v>
      </c>
      <c r="O906" s="17">
        <v>0</v>
      </c>
      <c r="P906">
        <v>0</v>
      </c>
      <c r="Q906" s="12" t="s">
        <v>8315</v>
      </c>
      <c r="R906" t="s">
        <v>8316</v>
      </c>
      <c r="S906" s="15">
        <v>42433.338749999995</v>
      </c>
      <c r="T906" s="15">
        <v>42461.25</v>
      </c>
    </row>
    <row r="907" spans="1:20" ht="208" x14ac:dyDescent="0.2">
      <c r="A907">
        <v>3963</v>
      </c>
      <c r="B907" s="3" t="s">
        <v>3960</v>
      </c>
      <c r="C907" s="3" t="s">
        <v>8070</v>
      </c>
      <c r="D907" s="6">
        <v>10000</v>
      </c>
      <c r="E907" s="8">
        <v>0</v>
      </c>
      <c r="F907" t="s">
        <v>8220</v>
      </c>
      <c r="G907" t="s">
        <v>8228</v>
      </c>
      <c r="H907" t="s">
        <v>8250</v>
      </c>
      <c r="I907">
        <v>1447821717</v>
      </c>
      <c r="J907">
        <v>1445226117</v>
      </c>
      <c r="K907" t="b">
        <v>0</v>
      </c>
      <c r="L907">
        <v>0</v>
      </c>
      <c r="M907" t="b">
        <v>0</v>
      </c>
      <c r="N907" t="s">
        <v>8269</v>
      </c>
      <c r="O907" s="17">
        <v>0</v>
      </c>
      <c r="P907">
        <v>0</v>
      </c>
      <c r="Q907" s="12" t="s">
        <v>8315</v>
      </c>
      <c r="R907" t="s">
        <v>8316</v>
      </c>
      <c r="S907" s="15">
        <v>42296.154131944444</v>
      </c>
      <c r="T907" s="15">
        <v>42326.195798611108</v>
      </c>
    </row>
    <row r="908" spans="1:20" ht="192" x14ac:dyDescent="0.2">
      <c r="A908">
        <v>4042</v>
      </c>
      <c r="B908" s="3" t="s">
        <v>4038</v>
      </c>
      <c r="C908" s="3" t="s">
        <v>8146</v>
      </c>
      <c r="D908" s="6">
        <v>10000</v>
      </c>
      <c r="E908" s="8">
        <v>21</v>
      </c>
      <c r="F908" t="s">
        <v>8220</v>
      </c>
      <c r="G908" t="s">
        <v>8223</v>
      </c>
      <c r="H908" t="s">
        <v>8245</v>
      </c>
      <c r="I908">
        <v>1421781360</v>
      </c>
      <c r="J908">
        <v>1419213664</v>
      </c>
      <c r="K908" t="b">
        <v>0</v>
      </c>
      <c r="L908">
        <v>3</v>
      </c>
      <c r="M908" t="b">
        <v>0</v>
      </c>
      <c r="N908" t="s">
        <v>8269</v>
      </c>
      <c r="O908" s="17">
        <v>0</v>
      </c>
      <c r="P908">
        <v>7</v>
      </c>
      <c r="Q908" s="12" t="s">
        <v>8315</v>
      </c>
      <c r="R908" t="s">
        <v>8316</v>
      </c>
      <c r="S908" s="15">
        <v>41995.084074074075</v>
      </c>
      <c r="T908" s="15">
        <v>42024.802777777775</v>
      </c>
    </row>
    <row r="909" spans="1:20" ht="224" x14ac:dyDescent="0.2">
      <c r="A909">
        <v>4097</v>
      </c>
      <c r="B909" s="3" t="s">
        <v>4093</v>
      </c>
      <c r="C909" s="3" t="s">
        <v>8200</v>
      </c>
      <c r="D909" s="6">
        <v>10000</v>
      </c>
      <c r="E909" s="8">
        <v>0</v>
      </c>
      <c r="F909" t="s">
        <v>8220</v>
      </c>
      <c r="G909" t="s">
        <v>8224</v>
      </c>
      <c r="H909" t="s">
        <v>8246</v>
      </c>
      <c r="I909">
        <v>1454284500</v>
      </c>
      <c r="J909">
        <v>1449431237</v>
      </c>
      <c r="K909" t="b">
        <v>0</v>
      </c>
      <c r="L909">
        <v>0</v>
      </c>
      <c r="M909" t="b">
        <v>0</v>
      </c>
      <c r="N909" t="s">
        <v>8269</v>
      </c>
      <c r="O909" s="17">
        <v>0</v>
      </c>
      <c r="P909">
        <v>0</v>
      </c>
      <c r="Q909" s="12" t="s">
        <v>8315</v>
      </c>
      <c r="R909" t="s">
        <v>8316</v>
      </c>
      <c r="S909" s="15">
        <v>42344.824502314819</v>
      </c>
      <c r="T909" s="15">
        <v>42400.996527777781</v>
      </c>
    </row>
    <row r="910" spans="1:20" ht="192" x14ac:dyDescent="0.2">
      <c r="A910">
        <v>3140</v>
      </c>
      <c r="B910" s="3" t="s">
        <v>3140</v>
      </c>
      <c r="C910" s="3" t="s">
        <v>7250</v>
      </c>
      <c r="D910" s="6">
        <v>10000</v>
      </c>
      <c r="E910" s="8">
        <v>96</v>
      </c>
      <c r="F910" t="s">
        <v>8221</v>
      </c>
      <c r="G910" t="s">
        <v>8229</v>
      </c>
      <c r="H910" t="s">
        <v>8248</v>
      </c>
      <c r="I910">
        <v>1491581703</v>
      </c>
      <c r="J910">
        <v>1488993303</v>
      </c>
      <c r="K910" t="b">
        <v>0</v>
      </c>
      <c r="L910">
        <v>4</v>
      </c>
      <c r="M910" t="b">
        <v>0</v>
      </c>
      <c r="N910" t="s">
        <v>8269</v>
      </c>
      <c r="O910" s="17">
        <v>1</v>
      </c>
      <c r="P910">
        <v>24</v>
      </c>
      <c r="Q910" s="12" t="s">
        <v>8315</v>
      </c>
      <c r="R910" t="s">
        <v>8316</v>
      </c>
      <c r="S910" s="15">
        <v>42802.718784722223</v>
      </c>
      <c r="T910" s="15">
        <v>42832.677118055552</v>
      </c>
    </row>
    <row r="911" spans="1:20" ht="160" x14ac:dyDescent="0.2">
      <c r="A911">
        <v>3899</v>
      </c>
      <c r="B911" s="3" t="s">
        <v>3896</v>
      </c>
      <c r="C911" s="3" t="s">
        <v>8007</v>
      </c>
      <c r="D911" s="6">
        <v>10000</v>
      </c>
      <c r="E911" s="8">
        <v>125</v>
      </c>
      <c r="F911" t="s">
        <v>8220</v>
      </c>
      <c r="G911" t="s">
        <v>8223</v>
      </c>
      <c r="H911" t="s">
        <v>8245</v>
      </c>
      <c r="I911">
        <v>1407868561</v>
      </c>
      <c r="J911">
        <v>1406140561</v>
      </c>
      <c r="K911" t="b">
        <v>0</v>
      </c>
      <c r="L911">
        <v>2</v>
      </c>
      <c r="M911" t="b">
        <v>0</v>
      </c>
      <c r="N911" t="s">
        <v>8269</v>
      </c>
      <c r="O911" s="17">
        <v>1</v>
      </c>
      <c r="P911">
        <v>62.5</v>
      </c>
      <c r="Q911" s="12" t="s">
        <v>8315</v>
      </c>
      <c r="R911" t="s">
        <v>8316</v>
      </c>
      <c r="S911" s="15">
        <v>41843.775011574071</v>
      </c>
      <c r="T911" s="15">
        <v>41863.775011574071</v>
      </c>
    </row>
    <row r="912" spans="1:20" ht="224" x14ac:dyDescent="0.2">
      <c r="A912">
        <v>4017</v>
      </c>
      <c r="B912" s="3" t="s">
        <v>4013</v>
      </c>
      <c r="C912" s="3" t="s">
        <v>8122</v>
      </c>
      <c r="D912" s="6">
        <v>10000</v>
      </c>
      <c r="E912" s="8">
        <v>105</v>
      </c>
      <c r="F912" t="s">
        <v>8220</v>
      </c>
      <c r="G912" t="s">
        <v>8223</v>
      </c>
      <c r="H912" t="s">
        <v>8245</v>
      </c>
      <c r="I912">
        <v>1409846874</v>
      </c>
      <c r="J912">
        <v>1407254874</v>
      </c>
      <c r="K912" t="b">
        <v>0</v>
      </c>
      <c r="L912">
        <v>2</v>
      </c>
      <c r="M912" t="b">
        <v>0</v>
      </c>
      <c r="N912" t="s">
        <v>8269</v>
      </c>
      <c r="O912" s="17">
        <v>1</v>
      </c>
      <c r="P912">
        <v>52.5</v>
      </c>
      <c r="Q912" s="12" t="s">
        <v>8315</v>
      </c>
      <c r="R912" t="s">
        <v>8316</v>
      </c>
      <c r="S912" s="15">
        <v>41856.672152777777</v>
      </c>
      <c r="T912" s="15">
        <v>41886.672152777777</v>
      </c>
    </row>
    <row r="913" spans="1:20" ht="192" x14ac:dyDescent="0.2">
      <c r="A913">
        <v>2891</v>
      </c>
      <c r="B913" s="3" t="s">
        <v>2891</v>
      </c>
      <c r="C913" s="3" t="s">
        <v>7001</v>
      </c>
      <c r="D913" s="6">
        <v>10000</v>
      </c>
      <c r="E913" s="8">
        <v>273</v>
      </c>
      <c r="F913" t="s">
        <v>8220</v>
      </c>
      <c r="G913" t="s">
        <v>8223</v>
      </c>
      <c r="H913" t="s">
        <v>8245</v>
      </c>
      <c r="I913">
        <v>1460751128</v>
      </c>
      <c r="J913">
        <v>1455570728</v>
      </c>
      <c r="K913" t="b">
        <v>0</v>
      </c>
      <c r="L913">
        <v>10</v>
      </c>
      <c r="M913" t="b">
        <v>0</v>
      </c>
      <c r="N913" t="s">
        <v>8269</v>
      </c>
      <c r="O913" s="17">
        <v>3</v>
      </c>
      <c r="P913">
        <v>27.3</v>
      </c>
      <c r="Q913" s="12" t="s">
        <v>8315</v>
      </c>
      <c r="R913" t="s">
        <v>8316</v>
      </c>
      <c r="S913" s="15">
        <v>42415.883425925931</v>
      </c>
      <c r="T913" s="15">
        <v>42475.84175925926</v>
      </c>
    </row>
    <row r="914" spans="1:20" ht="176" x14ac:dyDescent="0.2">
      <c r="A914">
        <v>4059</v>
      </c>
      <c r="B914" s="3" t="s">
        <v>4055</v>
      </c>
      <c r="C914" s="3" t="s">
        <v>8163</v>
      </c>
      <c r="D914" s="6">
        <v>10000</v>
      </c>
      <c r="E914" s="8">
        <v>250</v>
      </c>
      <c r="F914" t="s">
        <v>8220</v>
      </c>
      <c r="G914" t="s">
        <v>8228</v>
      </c>
      <c r="H914" t="s">
        <v>8250</v>
      </c>
      <c r="I914">
        <v>1410836400</v>
      </c>
      <c r="J914">
        <v>1408116152</v>
      </c>
      <c r="K914" t="b">
        <v>0</v>
      </c>
      <c r="L914">
        <v>7</v>
      </c>
      <c r="M914" t="b">
        <v>0</v>
      </c>
      <c r="N914" t="s">
        <v>8269</v>
      </c>
      <c r="O914" s="17">
        <v>3</v>
      </c>
      <c r="P914">
        <v>35.71</v>
      </c>
      <c r="Q914" s="12" t="s">
        <v>8315</v>
      </c>
      <c r="R914" t="s">
        <v>8316</v>
      </c>
      <c r="S914" s="15">
        <v>41866.640648148146</v>
      </c>
      <c r="T914" s="15">
        <v>41898.125</v>
      </c>
    </row>
    <row r="915" spans="1:20" ht="224" x14ac:dyDescent="0.2">
      <c r="A915">
        <v>4060</v>
      </c>
      <c r="B915" s="3" t="s">
        <v>4056</v>
      </c>
      <c r="C915" s="3" t="s">
        <v>8164</v>
      </c>
      <c r="D915" s="6">
        <v>10000</v>
      </c>
      <c r="E915" s="8">
        <v>285</v>
      </c>
      <c r="F915" t="s">
        <v>8220</v>
      </c>
      <c r="G915" t="s">
        <v>8228</v>
      </c>
      <c r="H915" t="s">
        <v>8250</v>
      </c>
      <c r="I915">
        <v>1403539200</v>
      </c>
      <c r="J915">
        <v>1400604056</v>
      </c>
      <c r="K915" t="b">
        <v>0</v>
      </c>
      <c r="L915">
        <v>5</v>
      </c>
      <c r="M915" t="b">
        <v>0</v>
      </c>
      <c r="N915" t="s">
        <v>8269</v>
      </c>
      <c r="O915" s="17">
        <v>3</v>
      </c>
      <c r="P915">
        <v>57</v>
      </c>
      <c r="Q915" s="12" t="s">
        <v>8315</v>
      </c>
      <c r="R915" t="s">
        <v>8316</v>
      </c>
      <c r="S915" s="15">
        <v>41779.695092592592</v>
      </c>
      <c r="T915" s="15">
        <v>41813.666666666664</v>
      </c>
    </row>
    <row r="916" spans="1:20" ht="160" x14ac:dyDescent="0.2">
      <c r="A916">
        <v>3130</v>
      </c>
      <c r="B916" s="3" t="s">
        <v>3130</v>
      </c>
      <c r="C916" s="3" t="s">
        <v>7240</v>
      </c>
      <c r="D916" s="6">
        <v>10000</v>
      </c>
      <c r="E916" s="8">
        <v>375</v>
      </c>
      <c r="F916" t="s">
        <v>8221</v>
      </c>
      <c r="G916" t="s">
        <v>8223</v>
      </c>
      <c r="H916" t="s">
        <v>8245</v>
      </c>
      <c r="I916">
        <v>1492145940</v>
      </c>
      <c r="J916">
        <v>1489504916</v>
      </c>
      <c r="K916" t="b">
        <v>0</v>
      </c>
      <c r="L916">
        <v>4</v>
      </c>
      <c r="M916" t="b">
        <v>0</v>
      </c>
      <c r="N916" t="s">
        <v>8269</v>
      </c>
      <c r="O916" s="17">
        <v>4</v>
      </c>
      <c r="P916">
        <v>93.75</v>
      </c>
      <c r="Q916" s="12" t="s">
        <v>8315</v>
      </c>
      <c r="R916" t="s">
        <v>8316</v>
      </c>
      <c r="S916" s="15">
        <v>42808.640231481477</v>
      </c>
      <c r="T916" s="15">
        <v>42839.207638888889</v>
      </c>
    </row>
    <row r="917" spans="1:20" ht="160" x14ac:dyDescent="0.2">
      <c r="A917">
        <v>2871</v>
      </c>
      <c r="B917" s="3" t="s">
        <v>2871</v>
      </c>
      <c r="C917" s="3" t="s">
        <v>6981</v>
      </c>
      <c r="D917" s="6">
        <v>10000</v>
      </c>
      <c r="E917" s="8">
        <v>467</v>
      </c>
      <c r="F917" t="s">
        <v>8220</v>
      </c>
      <c r="G917" t="s">
        <v>8223</v>
      </c>
      <c r="H917" t="s">
        <v>8245</v>
      </c>
      <c r="I917">
        <v>1419183813</v>
      </c>
      <c r="J917">
        <v>1417455813</v>
      </c>
      <c r="K917" t="b">
        <v>0</v>
      </c>
      <c r="L917">
        <v>13</v>
      </c>
      <c r="M917" t="b">
        <v>0</v>
      </c>
      <c r="N917" t="s">
        <v>8269</v>
      </c>
      <c r="O917" s="17">
        <v>5</v>
      </c>
      <c r="P917">
        <v>35.92</v>
      </c>
      <c r="Q917" s="12" t="s">
        <v>8315</v>
      </c>
      <c r="R917" t="s">
        <v>8316</v>
      </c>
      <c r="S917" s="15">
        <v>41974.738576388889</v>
      </c>
      <c r="T917" s="15">
        <v>41994.738576388889</v>
      </c>
    </row>
    <row r="918" spans="1:20" ht="176" x14ac:dyDescent="0.2">
      <c r="A918">
        <v>3992</v>
      </c>
      <c r="B918" s="3" t="s">
        <v>3988</v>
      </c>
      <c r="C918" s="3" t="s">
        <v>8098</v>
      </c>
      <c r="D918" s="6">
        <v>10000</v>
      </c>
      <c r="E918" s="8">
        <v>541</v>
      </c>
      <c r="F918" t="s">
        <v>8220</v>
      </c>
      <c r="G918" t="s">
        <v>8223</v>
      </c>
      <c r="H918" t="s">
        <v>8245</v>
      </c>
      <c r="I918">
        <v>1449876859</v>
      </c>
      <c r="J918">
        <v>1444689259</v>
      </c>
      <c r="K918" t="b">
        <v>0</v>
      </c>
      <c r="L918">
        <v>9</v>
      </c>
      <c r="M918" t="b">
        <v>0</v>
      </c>
      <c r="N918" t="s">
        <v>8269</v>
      </c>
      <c r="O918" s="17">
        <v>5</v>
      </c>
      <c r="P918">
        <v>60.11</v>
      </c>
      <c r="Q918" s="12" t="s">
        <v>8315</v>
      </c>
      <c r="R918" t="s">
        <v>8316</v>
      </c>
      <c r="S918" s="15">
        <v>42289.94049768518</v>
      </c>
      <c r="T918" s="15">
        <v>42349.982164351852</v>
      </c>
    </row>
    <row r="919" spans="1:20" ht="208" x14ac:dyDescent="0.2">
      <c r="A919">
        <v>3841</v>
      </c>
      <c r="B919" s="3" t="s">
        <v>3838</v>
      </c>
      <c r="C919" s="3" t="s">
        <v>7950</v>
      </c>
      <c r="D919" s="6">
        <v>10000</v>
      </c>
      <c r="E919" s="8">
        <v>872</v>
      </c>
      <c r="F919" t="s">
        <v>8220</v>
      </c>
      <c r="G919" t="s">
        <v>8223</v>
      </c>
      <c r="H919" t="s">
        <v>8245</v>
      </c>
      <c r="I919">
        <v>1405882287</v>
      </c>
      <c r="J919">
        <v>1400698287</v>
      </c>
      <c r="K919" t="b">
        <v>1</v>
      </c>
      <c r="L919">
        <v>34</v>
      </c>
      <c r="M919" t="b">
        <v>0</v>
      </c>
      <c r="N919" t="s">
        <v>8269</v>
      </c>
      <c r="O919" s="17">
        <v>9</v>
      </c>
      <c r="P919">
        <v>25.65</v>
      </c>
      <c r="Q919" s="12" t="s">
        <v>8315</v>
      </c>
      <c r="R919" t="s">
        <v>8316</v>
      </c>
      <c r="S919" s="15">
        <v>41780.785729166666</v>
      </c>
      <c r="T919" s="15">
        <v>41840.785729166666</v>
      </c>
    </row>
    <row r="920" spans="1:20" ht="208" x14ac:dyDescent="0.2">
      <c r="A920">
        <v>3913</v>
      </c>
      <c r="B920" s="3" t="s">
        <v>3910</v>
      </c>
      <c r="C920" s="3" t="s">
        <v>8021</v>
      </c>
      <c r="D920" s="6">
        <v>10000</v>
      </c>
      <c r="E920" s="8">
        <v>1000</v>
      </c>
      <c r="F920" t="s">
        <v>8220</v>
      </c>
      <c r="G920" t="s">
        <v>8223</v>
      </c>
      <c r="H920" t="s">
        <v>8245</v>
      </c>
      <c r="I920">
        <v>1448863449</v>
      </c>
      <c r="J920">
        <v>1446267849</v>
      </c>
      <c r="K920" t="b">
        <v>0</v>
      </c>
      <c r="L920">
        <v>7</v>
      </c>
      <c r="M920" t="b">
        <v>0</v>
      </c>
      <c r="N920" t="s">
        <v>8269</v>
      </c>
      <c r="O920" s="17">
        <v>10</v>
      </c>
      <c r="P920">
        <v>142.86000000000001</v>
      </c>
      <c r="Q920" s="12" t="s">
        <v>8315</v>
      </c>
      <c r="R920" t="s">
        <v>8316</v>
      </c>
      <c r="S920" s="15">
        <v>42308.211215277777</v>
      </c>
      <c r="T920" s="15">
        <v>42338.252881944441</v>
      </c>
    </row>
    <row r="921" spans="1:20" ht="224" x14ac:dyDescent="0.2">
      <c r="A921">
        <v>3949</v>
      </c>
      <c r="B921" s="3" t="s">
        <v>3946</v>
      </c>
      <c r="C921" s="3" t="s">
        <v>8057</v>
      </c>
      <c r="D921" s="6">
        <v>10000</v>
      </c>
      <c r="E921" s="8">
        <v>1577</v>
      </c>
      <c r="F921" t="s">
        <v>8220</v>
      </c>
      <c r="G921" t="s">
        <v>8225</v>
      </c>
      <c r="H921" t="s">
        <v>8247</v>
      </c>
      <c r="I921">
        <v>1423623221</v>
      </c>
      <c r="J921">
        <v>1421031221</v>
      </c>
      <c r="K921" t="b">
        <v>0</v>
      </c>
      <c r="L921">
        <v>32</v>
      </c>
      <c r="M921" t="b">
        <v>0</v>
      </c>
      <c r="N921" t="s">
        <v>8269</v>
      </c>
      <c r="O921" s="17">
        <v>16</v>
      </c>
      <c r="P921">
        <v>49.28</v>
      </c>
      <c r="Q921" s="12" t="s">
        <v>8315</v>
      </c>
      <c r="R921" t="s">
        <v>8316</v>
      </c>
      <c r="S921" s="15">
        <v>42016.120613425926</v>
      </c>
      <c r="T921" s="15">
        <v>42046.120613425926</v>
      </c>
    </row>
    <row r="922" spans="1:20" ht="224" x14ac:dyDescent="0.2">
      <c r="A922">
        <v>2883</v>
      </c>
      <c r="B922" s="3" t="s">
        <v>2883</v>
      </c>
      <c r="C922" s="3" t="s">
        <v>6993</v>
      </c>
      <c r="D922" s="6">
        <v>10000</v>
      </c>
      <c r="E922" s="8">
        <v>1908</v>
      </c>
      <c r="F922" t="s">
        <v>8220</v>
      </c>
      <c r="G922" t="s">
        <v>8223</v>
      </c>
      <c r="H922" t="s">
        <v>8245</v>
      </c>
      <c r="I922">
        <v>1454734740</v>
      </c>
      <c r="J922">
        <v>1451684437</v>
      </c>
      <c r="K922" t="b">
        <v>0</v>
      </c>
      <c r="L922">
        <v>5</v>
      </c>
      <c r="M922" t="b">
        <v>0</v>
      </c>
      <c r="N922" t="s">
        <v>8269</v>
      </c>
      <c r="O922" s="17">
        <v>19</v>
      </c>
      <c r="P922">
        <v>381.6</v>
      </c>
      <c r="Q922" s="12" t="s">
        <v>8315</v>
      </c>
      <c r="R922" t="s">
        <v>8316</v>
      </c>
      <c r="S922" s="15">
        <v>42370.90320601852</v>
      </c>
      <c r="T922" s="15">
        <v>42406.207638888889</v>
      </c>
    </row>
    <row r="923" spans="1:20" ht="112" x14ac:dyDescent="0.2">
      <c r="A923">
        <v>4035</v>
      </c>
      <c r="B923" s="3" t="s">
        <v>4031</v>
      </c>
      <c r="C923" s="3" t="s">
        <v>8140</v>
      </c>
      <c r="D923" s="6">
        <v>10000</v>
      </c>
      <c r="E923" s="8">
        <v>3685</v>
      </c>
      <c r="F923" t="s">
        <v>8220</v>
      </c>
      <c r="G923" t="s">
        <v>8223</v>
      </c>
      <c r="H923" t="s">
        <v>8245</v>
      </c>
      <c r="I923">
        <v>1413925887</v>
      </c>
      <c r="J923">
        <v>1411333887</v>
      </c>
      <c r="K923" t="b">
        <v>0</v>
      </c>
      <c r="L923">
        <v>25</v>
      </c>
      <c r="M923" t="b">
        <v>0</v>
      </c>
      <c r="N923" t="s">
        <v>8269</v>
      </c>
      <c r="O923" s="17">
        <v>37</v>
      </c>
      <c r="P923">
        <v>147.4</v>
      </c>
      <c r="Q923" s="12" t="s">
        <v>8315</v>
      </c>
      <c r="R923" t="s">
        <v>8316</v>
      </c>
      <c r="S923" s="15">
        <v>41903.882951388885</v>
      </c>
      <c r="T923" s="15">
        <v>41933.882951388885</v>
      </c>
    </row>
    <row r="924" spans="1:20" ht="208" x14ac:dyDescent="0.2">
      <c r="A924">
        <v>3144</v>
      </c>
      <c r="B924" s="3" t="s">
        <v>3144</v>
      </c>
      <c r="C924" s="3" t="s">
        <v>7254</v>
      </c>
      <c r="D924" s="6">
        <v>10000</v>
      </c>
      <c r="E924" s="8">
        <v>7540</v>
      </c>
      <c r="F924" t="s">
        <v>8221</v>
      </c>
      <c r="G924" t="s">
        <v>8223</v>
      </c>
      <c r="H924" t="s">
        <v>8245</v>
      </c>
      <c r="I924">
        <v>1489903200</v>
      </c>
      <c r="J924">
        <v>1488459307</v>
      </c>
      <c r="K924" t="b">
        <v>0</v>
      </c>
      <c r="L924">
        <v>30</v>
      </c>
      <c r="M924" t="b">
        <v>0</v>
      </c>
      <c r="N924" t="s">
        <v>8269</v>
      </c>
      <c r="O924" s="17">
        <v>75</v>
      </c>
      <c r="P924">
        <v>251.33</v>
      </c>
      <c r="Q924" s="12" t="s">
        <v>8315</v>
      </c>
      <c r="R924" t="s">
        <v>8316</v>
      </c>
      <c r="S924" s="15">
        <v>42796.538275462968</v>
      </c>
      <c r="T924" s="15">
        <v>42813.25</v>
      </c>
    </row>
    <row r="925" spans="1:20" ht="160" x14ac:dyDescent="0.2">
      <c r="A925">
        <v>2811</v>
      </c>
      <c r="B925" s="3" t="s">
        <v>2811</v>
      </c>
      <c r="C925" s="3" t="s">
        <v>6921</v>
      </c>
      <c r="D925" s="6">
        <v>10000</v>
      </c>
      <c r="E925" s="8">
        <v>10027</v>
      </c>
      <c r="F925" t="s">
        <v>8218</v>
      </c>
      <c r="G925" t="s">
        <v>8224</v>
      </c>
      <c r="H925" t="s">
        <v>8246</v>
      </c>
      <c r="I925">
        <v>1424692503</v>
      </c>
      <c r="J925">
        <v>1422100503</v>
      </c>
      <c r="K925" t="b">
        <v>0</v>
      </c>
      <c r="L925">
        <v>108</v>
      </c>
      <c r="M925" t="b">
        <v>1</v>
      </c>
      <c r="N925" t="s">
        <v>8269</v>
      </c>
      <c r="O925" s="17">
        <v>100</v>
      </c>
      <c r="P925">
        <v>92.84</v>
      </c>
      <c r="Q925" s="12" t="s">
        <v>8315</v>
      </c>
      <c r="R925" t="s">
        <v>8316</v>
      </c>
      <c r="S925" s="15">
        <v>42028.496562500004</v>
      </c>
      <c r="T925" s="15">
        <v>42058.496562500004</v>
      </c>
    </row>
    <row r="926" spans="1:20" ht="208" x14ac:dyDescent="0.2">
      <c r="A926">
        <v>3288</v>
      </c>
      <c r="B926" s="3" t="s">
        <v>3288</v>
      </c>
      <c r="C926" s="3" t="s">
        <v>7398</v>
      </c>
      <c r="D926" s="6">
        <v>10000</v>
      </c>
      <c r="E926" s="8">
        <v>10026.49</v>
      </c>
      <c r="F926" t="s">
        <v>8218</v>
      </c>
      <c r="G926" t="s">
        <v>8224</v>
      </c>
      <c r="H926" t="s">
        <v>8246</v>
      </c>
      <c r="I926">
        <v>1466463600</v>
      </c>
      <c r="J926">
        <v>1463337315</v>
      </c>
      <c r="K926" t="b">
        <v>0</v>
      </c>
      <c r="L926">
        <v>207</v>
      </c>
      <c r="M926" t="b">
        <v>1</v>
      </c>
      <c r="N926" t="s">
        <v>8269</v>
      </c>
      <c r="O926" s="17">
        <v>100</v>
      </c>
      <c r="P926">
        <v>48.44</v>
      </c>
      <c r="Q926" s="12" t="s">
        <v>8315</v>
      </c>
      <c r="R926" t="s">
        <v>8316</v>
      </c>
      <c r="S926" s="15">
        <v>42505.774479166663</v>
      </c>
      <c r="T926" s="15">
        <v>42541.958333333328</v>
      </c>
    </row>
    <row r="927" spans="1:20" ht="224" x14ac:dyDescent="0.2">
      <c r="A927">
        <v>3400</v>
      </c>
      <c r="B927" s="3" t="s">
        <v>3399</v>
      </c>
      <c r="C927" s="3" t="s">
        <v>7510</v>
      </c>
      <c r="D927" s="6">
        <v>10000</v>
      </c>
      <c r="E927" s="8">
        <v>10041</v>
      </c>
      <c r="F927" t="s">
        <v>8218</v>
      </c>
      <c r="G927" t="s">
        <v>8223</v>
      </c>
      <c r="H927" t="s">
        <v>8245</v>
      </c>
      <c r="I927">
        <v>1409266414</v>
      </c>
      <c r="J927">
        <v>1405378414</v>
      </c>
      <c r="K927" t="b">
        <v>0</v>
      </c>
      <c r="L927">
        <v>85</v>
      </c>
      <c r="M927" t="b">
        <v>1</v>
      </c>
      <c r="N927" t="s">
        <v>8269</v>
      </c>
      <c r="O927" s="17">
        <v>100</v>
      </c>
      <c r="P927">
        <v>118.13</v>
      </c>
      <c r="Q927" s="12" t="s">
        <v>8315</v>
      </c>
      <c r="R927" t="s">
        <v>8316</v>
      </c>
      <c r="S927" s="15">
        <v>41834.953865740739</v>
      </c>
      <c r="T927" s="15">
        <v>41879.953865740739</v>
      </c>
    </row>
    <row r="928" spans="1:20" ht="160" x14ac:dyDescent="0.2">
      <c r="A928">
        <v>3406</v>
      </c>
      <c r="B928" s="3" t="s">
        <v>3405</v>
      </c>
      <c r="C928" s="3" t="s">
        <v>7516</v>
      </c>
      <c r="D928" s="6">
        <v>10000</v>
      </c>
      <c r="E928" s="8">
        <v>10031</v>
      </c>
      <c r="F928" t="s">
        <v>8218</v>
      </c>
      <c r="G928" t="s">
        <v>8223</v>
      </c>
      <c r="H928" t="s">
        <v>8245</v>
      </c>
      <c r="I928">
        <v>1405511376</v>
      </c>
      <c r="J928">
        <v>1401623376</v>
      </c>
      <c r="K928" t="b">
        <v>0</v>
      </c>
      <c r="L928">
        <v>91</v>
      </c>
      <c r="M928" t="b">
        <v>1</v>
      </c>
      <c r="N928" t="s">
        <v>8269</v>
      </c>
      <c r="O928" s="17">
        <v>100</v>
      </c>
      <c r="P928">
        <v>110.23</v>
      </c>
      <c r="Q928" s="12" t="s">
        <v>8315</v>
      </c>
      <c r="R928" t="s">
        <v>8316</v>
      </c>
      <c r="S928" s="15">
        <v>41791.492777777778</v>
      </c>
      <c r="T928" s="15">
        <v>41836.492777777778</v>
      </c>
    </row>
    <row r="929" spans="1:20" ht="208" x14ac:dyDescent="0.2">
      <c r="A929">
        <v>527</v>
      </c>
      <c r="B929" s="3" t="s">
        <v>528</v>
      </c>
      <c r="C929" s="3" t="s">
        <v>4637</v>
      </c>
      <c r="D929" s="6">
        <v>10000</v>
      </c>
      <c r="E929" s="8">
        <v>10085</v>
      </c>
      <c r="F929" t="s">
        <v>8218</v>
      </c>
      <c r="G929" t="s">
        <v>8223</v>
      </c>
      <c r="H929" t="s">
        <v>8245</v>
      </c>
      <c r="I929">
        <v>1487347500</v>
      </c>
      <c r="J929">
        <v>1484715366</v>
      </c>
      <c r="K929" t="b">
        <v>0</v>
      </c>
      <c r="L929">
        <v>158</v>
      </c>
      <c r="M929" t="b">
        <v>1</v>
      </c>
      <c r="N929" t="s">
        <v>8269</v>
      </c>
      <c r="O929" s="17">
        <v>101</v>
      </c>
      <c r="P929">
        <v>63.83</v>
      </c>
      <c r="Q929" s="12" t="s">
        <v>8315</v>
      </c>
      <c r="R929" t="s">
        <v>8316</v>
      </c>
      <c r="S929" s="15">
        <v>42753.205625000002</v>
      </c>
      <c r="T929" s="15">
        <v>42783.670138888891</v>
      </c>
    </row>
    <row r="930" spans="1:20" ht="208" x14ac:dyDescent="0.2">
      <c r="A930">
        <v>3421</v>
      </c>
      <c r="B930" s="3" t="s">
        <v>3420</v>
      </c>
      <c r="C930" s="3" t="s">
        <v>7531</v>
      </c>
      <c r="D930" s="6">
        <v>10000</v>
      </c>
      <c r="E930" s="8">
        <v>10115</v>
      </c>
      <c r="F930" t="s">
        <v>8218</v>
      </c>
      <c r="G930" t="s">
        <v>8223</v>
      </c>
      <c r="H930" t="s">
        <v>8245</v>
      </c>
      <c r="I930">
        <v>1425495563</v>
      </c>
      <c r="J930">
        <v>1422903563</v>
      </c>
      <c r="K930" t="b">
        <v>0</v>
      </c>
      <c r="L930">
        <v>98</v>
      </c>
      <c r="M930" t="b">
        <v>1</v>
      </c>
      <c r="N930" t="s">
        <v>8269</v>
      </c>
      <c r="O930" s="17">
        <v>101</v>
      </c>
      <c r="P930">
        <v>103.21</v>
      </c>
      <c r="Q930" s="12" t="s">
        <v>8315</v>
      </c>
      <c r="R930" t="s">
        <v>8316</v>
      </c>
      <c r="S930" s="15">
        <v>42037.791238425925</v>
      </c>
      <c r="T930" s="15">
        <v>42067.791238425925</v>
      </c>
    </row>
    <row r="931" spans="1:20" ht="224" x14ac:dyDescent="0.2">
      <c r="A931">
        <v>3455</v>
      </c>
      <c r="B931" s="3" t="s">
        <v>3454</v>
      </c>
      <c r="C931" s="3" t="s">
        <v>7565</v>
      </c>
      <c r="D931" s="6">
        <v>10000</v>
      </c>
      <c r="E931" s="8">
        <v>10065</v>
      </c>
      <c r="F931" t="s">
        <v>8218</v>
      </c>
      <c r="G931" t="s">
        <v>8223</v>
      </c>
      <c r="H931" t="s">
        <v>8245</v>
      </c>
      <c r="I931">
        <v>1476381627</v>
      </c>
      <c r="J931">
        <v>1473789627</v>
      </c>
      <c r="K931" t="b">
        <v>0</v>
      </c>
      <c r="L931">
        <v>69</v>
      </c>
      <c r="M931" t="b">
        <v>1</v>
      </c>
      <c r="N931" t="s">
        <v>8269</v>
      </c>
      <c r="O931" s="17">
        <v>101</v>
      </c>
      <c r="P931">
        <v>145.87</v>
      </c>
      <c r="Q931" s="12" t="s">
        <v>8315</v>
      </c>
      <c r="R931" t="s">
        <v>8316</v>
      </c>
      <c r="S931" s="15">
        <v>42626.7503125</v>
      </c>
      <c r="T931" s="15">
        <v>42656.7503125</v>
      </c>
    </row>
    <row r="932" spans="1:20" ht="208" x14ac:dyDescent="0.2">
      <c r="A932">
        <v>3575</v>
      </c>
      <c r="B932" s="3" t="s">
        <v>3574</v>
      </c>
      <c r="C932" s="3" t="s">
        <v>7685</v>
      </c>
      <c r="D932" s="6">
        <v>10000</v>
      </c>
      <c r="E932" s="8">
        <v>10133</v>
      </c>
      <c r="F932" t="s">
        <v>8218</v>
      </c>
      <c r="G932" t="s">
        <v>8223</v>
      </c>
      <c r="H932" t="s">
        <v>8245</v>
      </c>
      <c r="I932">
        <v>1470887940</v>
      </c>
      <c r="J932">
        <v>1468176527</v>
      </c>
      <c r="K932" t="b">
        <v>0</v>
      </c>
      <c r="L932">
        <v>102</v>
      </c>
      <c r="M932" t="b">
        <v>1</v>
      </c>
      <c r="N932" t="s">
        <v>8269</v>
      </c>
      <c r="O932" s="17">
        <v>101</v>
      </c>
      <c r="P932">
        <v>99.34</v>
      </c>
      <c r="Q932" s="12" t="s">
        <v>8315</v>
      </c>
      <c r="R932" t="s">
        <v>8316</v>
      </c>
      <c r="S932" s="15">
        <v>42561.783877314811</v>
      </c>
      <c r="T932" s="15">
        <v>42593.165972222225</v>
      </c>
    </row>
    <row r="933" spans="1:20" ht="192" x14ac:dyDescent="0.2">
      <c r="A933">
        <v>3298</v>
      </c>
      <c r="B933" s="3" t="s">
        <v>3298</v>
      </c>
      <c r="C933" s="3" t="s">
        <v>7408</v>
      </c>
      <c r="D933" s="6">
        <v>10000</v>
      </c>
      <c r="E933" s="8">
        <v>10173</v>
      </c>
      <c r="F933" t="s">
        <v>8218</v>
      </c>
      <c r="G933" t="s">
        <v>8223</v>
      </c>
      <c r="H933" t="s">
        <v>8245</v>
      </c>
      <c r="I933">
        <v>1442102400</v>
      </c>
      <c r="J933">
        <v>1440370768</v>
      </c>
      <c r="K933" t="b">
        <v>0</v>
      </c>
      <c r="L933">
        <v>72</v>
      </c>
      <c r="M933" t="b">
        <v>1</v>
      </c>
      <c r="N933" t="s">
        <v>8269</v>
      </c>
      <c r="O933" s="17">
        <v>102</v>
      </c>
      <c r="P933">
        <v>141.29</v>
      </c>
      <c r="Q933" s="12" t="s">
        <v>8315</v>
      </c>
      <c r="R933" t="s">
        <v>8316</v>
      </c>
      <c r="S933" s="15">
        <v>42239.957962962959</v>
      </c>
      <c r="T933" s="15">
        <v>42260</v>
      </c>
    </row>
    <row r="934" spans="1:20" ht="192" x14ac:dyDescent="0.2">
      <c r="A934">
        <v>3524</v>
      </c>
      <c r="B934" s="3" t="s">
        <v>3523</v>
      </c>
      <c r="C934" s="3" t="s">
        <v>7634</v>
      </c>
      <c r="D934" s="6">
        <v>10000</v>
      </c>
      <c r="E934" s="8">
        <v>10156</v>
      </c>
      <c r="F934" t="s">
        <v>8218</v>
      </c>
      <c r="G934" t="s">
        <v>8223</v>
      </c>
      <c r="H934" t="s">
        <v>8245</v>
      </c>
      <c r="I934">
        <v>1410580800</v>
      </c>
      <c r="J934">
        <v>1409336373</v>
      </c>
      <c r="K934" t="b">
        <v>0</v>
      </c>
      <c r="L934">
        <v>74</v>
      </c>
      <c r="M934" t="b">
        <v>1</v>
      </c>
      <c r="N934" t="s">
        <v>8269</v>
      </c>
      <c r="O934" s="17">
        <v>102</v>
      </c>
      <c r="P934">
        <v>137.24</v>
      </c>
      <c r="Q934" s="12" t="s">
        <v>8315</v>
      </c>
      <c r="R934" t="s">
        <v>8316</v>
      </c>
      <c r="S934" s="15">
        <v>41880.76357638889</v>
      </c>
      <c r="T934" s="15">
        <v>41895.166666666664</v>
      </c>
    </row>
    <row r="935" spans="1:20" ht="224" x14ac:dyDescent="0.2">
      <c r="A935">
        <v>3714</v>
      </c>
      <c r="B935" s="3" t="s">
        <v>3711</v>
      </c>
      <c r="C935" s="3" t="s">
        <v>7824</v>
      </c>
      <c r="D935" s="6">
        <v>10000</v>
      </c>
      <c r="E935" s="8">
        <v>10235</v>
      </c>
      <c r="F935" t="s">
        <v>8218</v>
      </c>
      <c r="G935" t="s">
        <v>8223</v>
      </c>
      <c r="H935" t="s">
        <v>8245</v>
      </c>
      <c r="I935">
        <v>1432612740</v>
      </c>
      <c r="J935">
        <v>1429881667</v>
      </c>
      <c r="K935" t="b">
        <v>0</v>
      </c>
      <c r="L935">
        <v>97</v>
      </c>
      <c r="M935" t="b">
        <v>1</v>
      </c>
      <c r="N935" t="s">
        <v>8269</v>
      </c>
      <c r="O935" s="17">
        <v>102</v>
      </c>
      <c r="P935">
        <v>105.52</v>
      </c>
      <c r="Q935" s="12" t="s">
        <v>8315</v>
      </c>
      <c r="R935" t="s">
        <v>8316</v>
      </c>
      <c r="S935" s="15">
        <v>42118.556331018524</v>
      </c>
      <c r="T935" s="15">
        <v>42150.165972222225</v>
      </c>
    </row>
    <row r="936" spans="1:20" ht="224" x14ac:dyDescent="0.2">
      <c r="A936">
        <v>3173</v>
      </c>
      <c r="B936" s="3" t="s">
        <v>3173</v>
      </c>
      <c r="C936" s="3" t="s">
        <v>7283</v>
      </c>
      <c r="D936" s="6">
        <v>10000</v>
      </c>
      <c r="E936" s="8">
        <v>10300</v>
      </c>
      <c r="F936" t="s">
        <v>8218</v>
      </c>
      <c r="G936" t="s">
        <v>8223</v>
      </c>
      <c r="H936" t="s">
        <v>8245</v>
      </c>
      <c r="I936">
        <v>1411765492</v>
      </c>
      <c r="J936">
        <v>1409173492</v>
      </c>
      <c r="K936" t="b">
        <v>1</v>
      </c>
      <c r="L936">
        <v>74</v>
      </c>
      <c r="M936" t="b">
        <v>1</v>
      </c>
      <c r="N936" t="s">
        <v>8269</v>
      </c>
      <c r="O936" s="17">
        <v>103</v>
      </c>
      <c r="P936">
        <v>139.19</v>
      </c>
      <c r="Q936" s="12" t="s">
        <v>8315</v>
      </c>
      <c r="R936" t="s">
        <v>8316</v>
      </c>
      <c r="S936" s="15">
        <v>41878.878379629627</v>
      </c>
      <c r="T936" s="15">
        <v>41908.878379629627</v>
      </c>
    </row>
    <row r="937" spans="1:20" ht="192" x14ac:dyDescent="0.2">
      <c r="A937">
        <v>3358</v>
      </c>
      <c r="B937" s="3" t="s">
        <v>3357</v>
      </c>
      <c r="C937" s="3" t="s">
        <v>7468</v>
      </c>
      <c r="D937" s="6">
        <v>10000</v>
      </c>
      <c r="E937" s="8">
        <v>10299</v>
      </c>
      <c r="F937" t="s">
        <v>8218</v>
      </c>
      <c r="G937" t="s">
        <v>8223</v>
      </c>
      <c r="H937" t="s">
        <v>8245</v>
      </c>
      <c r="I937">
        <v>1416385679</v>
      </c>
      <c r="J937">
        <v>1413790079</v>
      </c>
      <c r="K937" t="b">
        <v>0</v>
      </c>
      <c r="L937">
        <v>162</v>
      </c>
      <c r="M937" t="b">
        <v>1</v>
      </c>
      <c r="N937" t="s">
        <v>8269</v>
      </c>
      <c r="O937" s="17">
        <v>103</v>
      </c>
      <c r="P937">
        <v>63.57</v>
      </c>
      <c r="Q937" s="12" t="s">
        <v>8315</v>
      </c>
      <c r="R937" t="s">
        <v>8316</v>
      </c>
      <c r="S937" s="15">
        <v>41932.311099537037</v>
      </c>
      <c r="T937" s="15">
        <v>41962.352766203709</v>
      </c>
    </row>
    <row r="938" spans="1:20" ht="192" x14ac:dyDescent="0.2">
      <c r="A938">
        <v>3463</v>
      </c>
      <c r="B938" s="3" t="s">
        <v>3462</v>
      </c>
      <c r="C938" s="3" t="s">
        <v>7573</v>
      </c>
      <c r="D938" s="6">
        <v>10000</v>
      </c>
      <c r="E938" s="8">
        <v>10338</v>
      </c>
      <c r="F938" t="s">
        <v>8218</v>
      </c>
      <c r="G938" t="s">
        <v>8228</v>
      </c>
      <c r="H938" t="s">
        <v>8250</v>
      </c>
      <c r="I938">
        <v>1476158340</v>
      </c>
      <c r="J938">
        <v>1472594585</v>
      </c>
      <c r="K938" t="b">
        <v>0</v>
      </c>
      <c r="L938">
        <v>114</v>
      </c>
      <c r="M938" t="b">
        <v>1</v>
      </c>
      <c r="N938" t="s">
        <v>8269</v>
      </c>
      <c r="O938" s="17">
        <v>103</v>
      </c>
      <c r="P938">
        <v>90.68</v>
      </c>
      <c r="Q938" s="12" t="s">
        <v>8315</v>
      </c>
      <c r="R938" t="s">
        <v>8316</v>
      </c>
      <c r="S938" s="15">
        <v>42612.918807870374</v>
      </c>
      <c r="T938" s="15">
        <v>42654.165972222225</v>
      </c>
    </row>
    <row r="939" spans="1:20" ht="160" x14ac:dyDescent="0.2">
      <c r="A939">
        <v>3507</v>
      </c>
      <c r="B939" s="3" t="s">
        <v>3506</v>
      </c>
      <c r="C939" s="3" t="s">
        <v>7617</v>
      </c>
      <c r="D939" s="6">
        <v>10000</v>
      </c>
      <c r="E939" s="8">
        <v>10440</v>
      </c>
      <c r="F939" t="s">
        <v>8218</v>
      </c>
      <c r="G939" t="s">
        <v>8223</v>
      </c>
      <c r="H939" t="s">
        <v>8245</v>
      </c>
      <c r="I939">
        <v>1464732537</v>
      </c>
      <c r="J939">
        <v>1462140537</v>
      </c>
      <c r="K939" t="b">
        <v>0</v>
      </c>
      <c r="L939">
        <v>72</v>
      </c>
      <c r="M939" t="b">
        <v>1</v>
      </c>
      <c r="N939" t="s">
        <v>8269</v>
      </c>
      <c r="O939" s="17">
        <v>104</v>
      </c>
      <c r="P939">
        <v>145</v>
      </c>
      <c r="Q939" s="12" t="s">
        <v>8315</v>
      </c>
      <c r="R939" t="s">
        <v>8316</v>
      </c>
      <c r="S939" s="15">
        <v>42491.92288194444</v>
      </c>
      <c r="T939" s="15">
        <v>42521.92288194444</v>
      </c>
    </row>
    <row r="940" spans="1:20" ht="192" x14ac:dyDescent="0.2">
      <c r="A940">
        <v>2818</v>
      </c>
      <c r="B940" s="3" t="s">
        <v>2818</v>
      </c>
      <c r="C940" s="3" t="s">
        <v>6928</v>
      </c>
      <c r="D940" s="6">
        <v>10000</v>
      </c>
      <c r="E940" s="8">
        <v>10603</v>
      </c>
      <c r="F940" t="s">
        <v>8218</v>
      </c>
      <c r="G940" t="s">
        <v>8223</v>
      </c>
      <c r="H940" t="s">
        <v>8245</v>
      </c>
      <c r="I940">
        <v>1443018086</v>
      </c>
      <c r="J940">
        <v>1441290086</v>
      </c>
      <c r="K940" t="b">
        <v>0</v>
      </c>
      <c r="L940">
        <v>102</v>
      </c>
      <c r="M940" t="b">
        <v>1</v>
      </c>
      <c r="N940" t="s">
        <v>8269</v>
      </c>
      <c r="O940" s="17">
        <v>106</v>
      </c>
      <c r="P940">
        <v>103.95</v>
      </c>
      <c r="Q940" s="12" t="s">
        <v>8315</v>
      </c>
      <c r="R940" t="s">
        <v>8316</v>
      </c>
      <c r="S940" s="15">
        <v>42250.598217592589</v>
      </c>
      <c r="T940" s="15">
        <v>42270.598217592589</v>
      </c>
    </row>
    <row r="941" spans="1:20" ht="192" x14ac:dyDescent="0.2">
      <c r="A941">
        <v>3434</v>
      </c>
      <c r="B941" s="3" t="s">
        <v>3433</v>
      </c>
      <c r="C941" s="3" t="s">
        <v>7544</v>
      </c>
      <c r="D941" s="6">
        <v>10000</v>
      </c>
      <c r="E941" s="8">
        <v>10555</v>
      </c>
      <c r="F941" t="s">
        <v>8218</v>
      </c>
      <c r="G941" t="s">
        <v>8223</v>
      </c>
      <c r="H941" t="s">
        <v>8245</v>
      </c>
      <c r="I941">
        <v>1404983269</v>
      </c>
      <c r="J941">
        <v>1402391269</v>
      </c>
      <c r="K941" t="b">
        <v>0</v>
      </c>
      <c r="L941">
        <v>168</v>
      </c>
      <c r="M941" t="b">
        <v>1</v>
      </c>
      <c r="N941" t="s">
        <v>8269</v>
      </c>
      <c r="O941" s="17">
        <v>106</v>
      </c>
      <c r="P941">
        <v>62.83</v>
      </c>
      <c r="Q941" s="12" t="s">
        <v>8315</v>
      </c>
      <c r="R941" t="s">
        <v>8316</v>
      </c>
      <c r="S941" s="15">
        <v>41800.380428240744</v>
      </c>
      <c r="T941" s="15">
        <v>41830.380428240744</v>
      </c>
    </row>
    <row r="942" spans="1:20" ht="208" x14ac:dyDescent="0.2">
      <c r="A942">
        <v>2963</v>
      </c>
      <c r="B942" s="3" t="s">
        <v>2963</v>
      </c>
      <c r="C942" s="3" t="s">
        <v>7073</v>
      </c>
      <c r="D942" s="6">
        <v>10000</v>
      </c>
      <c r="E942" s="8">
        <v>10685</v>
      </c>
      <c r="F942" t="s">
        <v>8218</v>
      </c>
      <c r="G942" t="s">
        <v>8223</v>
      </c>
      <c r="H942" t="s">
        <v>8245</v>
      </c>
      <c r="I942">
        <v>1435835824</v>
      </c>
      <c r="J942">
        <v>1433243824</v>
      </c>
      <c r="K942" t="b">
        <v>0</v>
      </c>
      <c r="L942">
        <v>98</v>
      </c>
      <c r="M942" t="b">
        <v>1</v>
      </c>
      <c r="N942" t="s">
        <v>8269</v>
      </c>
      <c r="O942" s="17">
        <v>107</v>
      </c>
      <c r="P942">
        <v>109.03</v>
      </c>
      <c r="Q942" s="12" t="s">
        <v>8315</v>
      </c>
      <c r="R942" t="s">
        <v>8316</v>
      </c>
      <c r="S942" s="15">
        <v>42157.470185185186</v>
      </c>
      <c r="T942" s="15">
        <v>42187.470185185186</v>
      </c>
    </row>
    <row r="943" spans="1:20" ht="224" x14ac:dyDescent="0.2">
      <c r="A943">
        <v>2793</v>
      </c>
      <c r="B943" s="3" t="s">
        <v>2793</v>
      </c>
      <c r="C943" s="3" t="s">
        <v>6903</v>
      </c>
      <c r="D943" s="6">
        <v>10000</v>
      </c>
      <c r="E943" s="8">
        <v>11056.75</v>
      </c>
      <c r="F943" t="s">
        <v>8218</v>
      </c>
      <c r="G943" t="s">
        <v>8225</v>
      </c>
      <c r="H943" t="s">
        <v>8247</v>
      </c>
      <c r="I943">
        <v>1437473005</v>
      </c>
      <c r="J943">
        <v>1434881005</v>
      </c>
      <c r="K943" t="b">
        <v>0</v>
      </c>
      <c r="L943">
        <v>73</v>
      </c>
      <c r="M943" t="b">
        <v>1</v>
      </c>
      <c r="N943" t="s">
        <v>8269</v>
      </c>
      <c r="O943" s="17">
        <v>111</v>
      </c>
      <c r="P943">
        <v>151.46</v>
      </c>
      <c r="Q943" s="12" t="s">
        <v>8315</v>
      </c>
      <c r="R943" t="s">
        <v>8316</v>
      </c>
      <c r="S943" s="15">
        <v>42176.419039351851</v>
      </c>
      <c r="T943" s="15">
        <v>42206.419039351851</v>
      </c>
    </row>
    <row r="944" spans="1:20" ht="192" x14ac:dyDescent="0.2">
      <c r="A944">
        <v>3246</v>
      </c>
      <c r="B944" s="3" t="s">
        <v>3246</v>
      </c>
      <c r="C944" s="3" t="s">
        <v>7356</v>
      </c>
      <c r="D944" s="6">
        <v>10000</v>
      </c>
      <c r="E944" s="8">
        <v>11122</v>
      </c>
      <c r="F944" t="s">
        <v>8218</v>
      </c>
      <c r="G944" t="s">
        <v>8223</v>
      </c>
      <c r="H944" t="s">
        <v>8245</v>
      </c>
      <c r="I944">
        <v>1442030340</v>
      </c>
      <c r="J944">
        <v>1439551200</v>
      </c>
      <c r="K944" t="b">
        <v>1</v>
      </c>
      <c r="L944">
        <v>193</v>
      </c>
      <c r="M944" t="b">
        <v>1</v>
      </c>
      <c r="N944" t="s">
        <v>8269</v>
      </c>
      <c r="O944" s="17">
        <v>111</v>
      </c>
      <c r="P944">
        <v>57.63</v>
      </c>
      <c r="Q944" s="12" t="s">
        <v>8315</v>
      </c>
      <c r="R944" t="s">
        <v>8316</v>
      </c>
      <c r="S944" s="15">
        <v>42230.472222222219</v>
      </c>
      <c r="T944" s="15">
        <v>42259.165972222225</v>
      </c>
    </row>
    <row r="945" spans="1:20" ht="208" x14ac:dyDescent="0.2">
      <c r="A945">
        <v>2966</v>
      </c>
      <c r="B945" s="3" t="s">
        <v>2966</v>
      </c>
      <c r="C945" s="3" t="s">
        <v>7076</v>
      </c>
      <c r="D945" s="6">
        <v>10000</v>
      </c>
      <c r="E945" s="8">
        <v>11363</v>
      </c>
      <c r="F945" t="s">
        <v>8218</v>
      </c>
      <c r="G945" t="s">
        <v>8223</v>
      </c>
      <c r="H945" t="s">
        <v>8245</v>
      </c>
      <c r="I945">
        <v>1442425412</v>
      </c>
      <c r="J945">
        <v>1439833412</v>
      </c>
      <c r="K945" t="b">
        <v>0</v>
      </c>
      <c r="L945">
        <v>128</v>
      </c>
      <c r="M945" t="b">
        <v>1</v>
      </c>
      <c r="N945" t="s">
        <v>8269</v>
      </c>
      <c r="O945" s="17">
        <v>114</v>
      </c>
      <c r="P945">
        <v>88.77</v>
      </c>
      <c r="Q945" s="12" t="s">
        <v>8315</v>
      </c>
      <c r="R945" t="s">
        <v>8316</v>
      </c>
      <c r="S945" s="15">
        <v>42233.738564814819</v>
      </c>
      <c r="T945" s="15">
        <v>42263.738564814819</v>
      </c>
    </row>
    <row r="946" spans="1:20" ht="192" x14ac:dyDescent="0.2">
      <c r="A946">
        <v>3389</v>
      </c>
      <c r="B946" s="3" t="s">
        <v>3388</v>
      </c>
      <c r="C946" s="3" t="s">
        <v>7499</v>
      </c>
      <c r="D946" s="6">
        <v>10000</v>
      </c>
      <c r="E946" s="8">
        <v>11450</v>
      </c>
      <c r="F946" t="s">
        <v>8218</v>
      </c>
      <c r="G946" t="s">
        <v>8223</v>
      </c>
      <c r="H946" t="s">
        <v>8245</v>
      </c>
      <c r="I946">
        <v>1464960682</v>
      </c>
      <c r="J946">
        <v>1462368682</v>
      </c>
      <c r="K946" t="b">
        <v>0</v>
      </c>
      <c r="L946">
        <v>62</v>
      </c>
      <c r="M946" t="b">
        <v>1</v>
      </c>
      <c r="N946" t="s">
        <v>8269</v>
      </c>
      <c r="O946" s="17">
        <v>115</v>
      </c>
      <c r="P946">
        <v>184.68</v>
      </c>
      <c r="Q946" s="12" t="s">
        <v>8315</v>
      </c>
      <c r="R946" t="s">
        <v>8316</v>
      </c>
      <c r="S946" s="15">
        <v>42494.563449074078</v>
      </c>
      <c r="T946" s="15">
        <v>42524.563449074078</v>
      </c>
    </row>
    <row r="947" spans="1:20" ht="208" x14ac:dyDescent="0.2">
      <c r="A947">
        <v>3481</v>
      </c>
      <c r="B947" s="3" t="s">
        <v>3480</v>
      </c>
      <c r="C947" s="3" t="s">
        <v>7591</v>
      </c>
      <c r="D947" s="6">
        <v>10000</v>
      </c>
      <c r="E947" s="8">
        <v>11880</v>
      </c>
      <c r="F947" t="s">
        <v>8218</v>
      </c>
      <c r="G947" t="s">
        <v>8225</v>
      </c>
      <c r="H947" t="s">
        <v>8247</v>
      </c>
      <c r="I947">
        <v>1420178188</v>
      </c>
      <c r="J947">
        <v>1418709388</v>
      </c>
      <c r="K947" t="b">
        <v>0</v>
      </c>
      <c r="L947">
        <v>95</v>
      </c>
      <c r="M947" t="b">
        <v>1</v>
      </c>
      <c r="N947" t="s">
        <v>8269</v>
      </c>
      <c r="O947" s="17">
        <v>119</v>
      </c>
      <c r="P947">
        <v>125.05</v>
      </c>
      <c r="Q947" s="12" t="s">
        <v>8315</v>
      </c>
      <c r="R947" t="s">
        <v>8316</v>
      </c>
      <c r="S947" s="15">
        <v>41989.24754629629</v>
      </c>
      <c r="T947" s="15">
        <v>42006.24754629629</v>
      </c>
    </row>
    <row r="948" spans="1:20" ht="160" x14ac:dyDescent="0.2">
      <c r="A948">
        <v>3468</v>
      </c>
      <c r="B948" s="3" t="s">
        <v>3467</v>
      </c>
      <c r="C948" s="3" t="s">
        <v>7578</v>
      </c>
      <c r="D948" s="6">
        <v>10000</v>
      </c>
      <c r="E948" s="8">
        <v>12178</v>
      </c>
      <c r="F948" t="s">
        <v>8218</v>
      </c>
      <c r="G948" t="s">
        <v>8223</v>
      </c>
      <c r="H948" t="s">
        <v>8245</v>
      </c>
      <c r="I948">
        <v>1474426800</v>
      </c>
      <c r="J948">
        <v>1471976529</v>
      </c>
      <c r="K948" t="b">
        <v>0</v>
      </c>
      <c r="L948">
        <v>17</v>
      </c>
      <c r="M948" t="b">
        <v>1</v>
      </c>
      <c r="N948" t="s">
        <v>8269</v>
      </c>
      <c r="O948" s="17">
        <v>122</v>
      </c>
      <c r="P948">
        <v>716.35</v>
      </c>
      <c r="Q948" s="12" t="s">
        <v>8315</v>
      </c>
      <c r="R948" t="s">
        <v>8316</v>
      </c>
      <c r="S948" s="15">
        <v>42605.765381944439</v>
      </c>
      <c r="T948" s="15">
        <v>42634.125</v>
      </c>
    </row>
    <row r="949" spans="1:20" ht="208" x14ac:dyDescent="0.2">
      <c r="A949">
        <v>532</v>
      </c>
      <c r="B949" s="3" t="s">
        <v>533</v>
      </c>
      <c r="C949" s="3" t="s">
        <v>4642</v>
      </c>
      <c r="D949" s="6">
        <v>10000</v>
      </c>
      <c r="E949" s="8">
        <v>12325</v>
      </c>
      <c r="F949" t="s">
        <v>8218</v>
      </c>
      <c r="G949" t="s">
        <v>8223</v>
      </c>
      <c r="H949" t="s">
        <v>8245</v>
      </c>
      <c r="I949">
        <v>1463098208</v>
      </c>
      <c r="J949">
        <v>1460506208</v>
      </c>
      <c r="K949" t="b">
        <v>0</v>
      </c>
      <c r="L949">
        <v>173</v>
      </c>
      <c r="M949" t="b">
        <v>1</v>
      </c>
      <c r="N949" t="s">
        <v>8269</v>
      </c>
      <c r="O949" s="17">
        <v>123</v>
      </c>
      <c r="P949">
        <v>71.239999999999995</v>
      </c>
      <c r="Q949" s="12" t="s">
        <v>8315</v>
      </c>
      <c r="R949" t="s">
        <v>8316</v>
      </c>
      <c r="S949" s="15">
        <v>42473.007037037038</v>
      </c>
      <c r="T949" s="15">
        <v>42503.007037037038</v>
      </c>
    </row>
    <row r="950" spans="1:20" ht="112" x14ac:dyDescent="0.2">
      <c r="A950">
        <v>3242</v>
      </c>
      <c r="B950" s="3" t="s">
        <v>3242</v>
      </c>
      <c r="C950" s="3" t="s">
        <v>7352</v>
      </c>
      <c r="D950" s="6">
        <v>10000</v>
      </c>
      <c r="E950" s="8">
        <v>12730.42</v>
      </c>
      <c r="F950" t="s">
        <v>8218</v>
      </c>
      <c r="G950" t="s">
        <v>8223</v>
      </c>
      <c r="H950" t="s">
        <v>8245</v>
      </c>
      <c r="I950">
        <v>1411150092</v>
      </c>
      <c r="J950">
        <v>1408558092</v>
      </c>
      <c r="K950" t="b">
        <v>1</v>
      </c>
      <c r="L950">
        <v>183</v>
      </c>
      <c r="M950" t="b">
        <v>1</v>
      </c>
      <c r="N950" t="s">
        <v>8269</v>
      </c>
      <c r="O950" s="17">
        <v>127</v>
      </c>
      <c r="P950">
        <v>69.569999999999993</v>
      </c>
      <c r="Q950" s="12" t="s">
        <v>8315</v>
      </c>
      <c r="R950" t="s">
        <v>8316</v>
      </c>
      <c r="S950" s="15">
        <v>41871.755694444444</v>
      </c>
      <c r="T950" s="15">
        <v>41901.755694444444</v>
      </c>
    </row>
    <row r="951" spans="1:20" ht="208" x14ac:dyDescent="0.2">
      <c r="A951">
        <v>2803</v>
      </c>
      <c r="B951" s="3" t="s">
        <v>2803</v>
      </c>
      <c r="C951" s="3" t="s">
        <v>6913</v>
      </c>
      <c r="D951" s="6">
        <v>10000</v>
      </c>
      <c r="E951" s="8">
        <v>12795</v>
      </c>
      <c r="F951" t="s">
        <v>8218</v>
      </c>
      <c r="G951" t="s">
        <v>8223</v>
      </c>
      <c r="H951" t="s">
        <v>8245</v>
      </c>
      <c r="I951">
        <v>1437004800</v>
      </c>
      <c r="J951">
        <v>1433295276</v>
      </c>
      <c r="K951" t="b">
        <v>0</v>
      </c>
      <c r="L951">
        <v>141</v>
      </c>
      <c r="M951" t="b">
        <v>1</v>
      </c>
      <c r="N951" t="s">
        <v>8269</v>
      </c>
      <c r="O951" s="17">
        <v>128</v>
      </c>
      <c r="P951">
        <v>90.74</v>
      </c>
      <c r="Q951" s="12" t="s">
        <v>8315</v>
      </c>
      <c r="R951" t="s">
        <v>8316</v>
      </c>
      <c r="S951" s="15">
        <v>42158.065694444449</v>
      </c>
      <c r="T951" s="15">
        <v>42201</v>
      </c>
    </row>
    <row r="952" spans="1:20" ht="160" x14ac:dyDescent="0.2">
      <c r="A952">
        <v>3256</v>
      </c>
      <c r="B952" s="3" t="s">
        <v>3256</v>
      </c>
      <c r="C952" s="3" t="s">
        <v>7366</v>
      </c>
      <c r="D952" s="6">
        <v>10000</v>
      </c>
      <c r="E952" s="8">
        <v>12806</v>
      </c>
      <c r="F952" t="s">
        <v>8218</v>
      </c>
      <c r="G952" t="s">
        <v>8223</v>
      </c>
      <c r="H952" t="s">
        <v>8245</v>
      </c>
      <c r="I952">
        <v>1433995140</v>
      </c>
      <c r="J952">
        <v>1432129577</v>
      </c>
      <c r="K952" t="b">
        <v>1</v>
      </c>
      <c r="L952">
        <v>176</v>
      </c>
      <c r="M952" t="b">
        <v>1</v>
      </c>
      <c r="N952" t="s">
        <v>8269</v>
      </c>
      <c r="O952" s="17">
        <v>128</v>
      </c>
      <c r="P952">
        <v>72.760000000000005</v>
      </c>
      <c r="Q952" s="12" t="s">
        <v>8315</v>
      </c>
      <c r="R952" t="s">
        <v>8316</v>
      </c>
      <c r="S952" s="15">
        <v>42144.573807870373</v>
      </c>
      <c r="T952" s="15">
        <v>42166.165972222225</v>
      </c>
    </row>
    <row r="953" spans="1:20" ht="176" x14ac:dyDescent="0.2">
      <c r="A953">
        <v>3272</v>
      </c>
      <c r="B953" s="3" t="s">
        <v>3272</v>
      </c>
      <c r="C953" s="3" t="s">
        <v>7382</v>
      </c>
      <c r="D953" s="6">
        <v>10000</v>
      </c>
      <c r="E953" s="8">
        <v>15443</v>
      </c>
      <c r="F953" t="s">
        <v>8218</v>
      </c>
      <c r="G953" t="s">
        <v>8223</v>
      </c>
      <c r="H953" t="s">
        <v>8245</v>
      </c>
      <c r="I953">
        <v>1446814809</v>
      </c>
      <c r="J953">
        <v>1444219209</v>
      </c>
      <c r="K953" t="b">
        <v>1</v>
      </c>
      <c r="L953">
        <v>145</v>
      </c>
      <c r="M953" t="b">
        <v>1</v>
      </c>
      <c r="N953" t="s">
        <v>8269</v>
      </c>
      <c r="O953" s="17">
        <v>154</v>
      </c>
      <c r="P953">
        <v>106.5</v>
      </c>
      <c r="Q953" s="12" t="s">
        <v>8315</v>
      </c>
      <c r="R953" t="s">
        <v>8316</v>
      </c>
      <c r="S953" s="15">
        <v>42284.500104166669</v>
      </c>
      <c r="T953" s="15">
        <v>42314.541770833333</v>
      </c>
    </row>
    <row r="954" spans="1:20" ht="192" x14ac:dyDescent="0.2">
      <c r="A954">
        <v>3847</v>
      </c>
      <c r="B954" s="3" t="s">
        <v>3844</v>
      </c>
      <c r="C954" s="3" t="s">
        <v>7956</v>
      </c>
      <c r="D954" s="6">
        <v>10500</v>
      </c>
      <c r="E954" s="8">
        <v>1697</v>
      </c>
      <c r="F954" t="s">
        <v>8220</v>
      </c>
      <c r="G954" t="s">
        <v>8223</v>
      </c>
      <c r="H954" t="s">
        <v>8245</v>
      </c>
      <c r="I954">
        <v>1437283391</v>
      </c>
      <c r="J954">
        <v>1433395391</v>
      </c>
      <c r="K954" t="b">
        <v>1</v>
      </c>
      <c r="L954">
        <v>9</v>
      </c>
      <c r="M954" t="b">
        <v>0</v>
      </c>
      <c r="N954" t="s">
        <v>8269</v>
      </c>
      <c r="O954" s="17">
        <v>16</v>
      </c>
      <c r="P954">
        <v>188.56</v>
      </c>
      <c r="Q954" s="12" t="s">
        <v>8315</v>
      </c>
      <c r="R954" t="s">
        <v>8316</v>
      </c>
      <c r="S954" s="15">
        <v>42159.224432870367</v>
      </c>
      <c r="T954" s="15">
        <v>42204.224432870367</v>
      </c>
    </row>
    <row r="955" spans="1:20" ht="208" x14ac:dyDescent="0.2">
      <c r="A955">
        <v>3620</v>
      </c>
      <c r="B955" s="3" t="s">
        <v>3618</v>
      </c>
      <c r="C955" s="3" t="s">
        <v>7730</v>
      </c>
      <c r="D955" s="6">
        <v>10500</v>
      </c>
      <c r="E955" s="8">
        <v>11045</v>
      </c>
      <c r="F955" t="s">
        <v>8218</v>
      </c>
      <c r="G955" t="s">
        <v>8223</v>
      </c>
      <c r="H955" t="s">
        <v>8245</v>
      </c>
      <c r="I955">
        <v>1425528000</v>
      </c>
      <c r="J955">
        <v>1422916261</v>
      </c>
      <c r="K955" t="b">
        <v>0</v>
      </c>
      <c r="L955">
        <v>197</v>
      </c>
      <c r="M955" t="b">
        <v>1</v>
      </c>
      <c r="N955" t="s">
        <v>8269</v>
      </c>
      <c r="O955" s="17">
        <v>105</v>
      </c>
      <c r="P955">
        <v>56.07</v>
      </c>
      <c r="Q955" s="12" t="s">
        <v>8315</v>
      </c>
      <c r="R955" t="s">
        <v>8316</v>
      </c>
      <c r="S955" s="15">
        <v>42037.938206018516</v>
      </c>
      <c r="T955" s="15">
        <v>42068.166666666672</v>
      </c>
    </row>
    <row r="956" spans="1:20" ht="112" x14ac:dyDescent="0.2">
      <c r="A956">
        <v>3854</v>
      </c>
      <c r="B956" s="3" t="s">
        <v>3851</v>
      </c>
      <c r="C956" s="3" t="s">
        <v>7963</v>
      </c>
      <c r="D956" s="6">
        <v>11000</v>
      </c>
      <c r="E956" s="8">
        <v>1788</v>
      </c>
      <c r="F956" t="s">
        <v>8220</v>
      </c>
      <c r="G956" t="s">
        <v>8223</v>
      </c>
      <c r="H956" t="s">
        <v>8245</v>
      </c>
      <c r="I956">
        <v>1431206058</v>
      </c>
      <c r="J956">
        <v>1428614058</v>
      </c>
      <c r="K956" t="b">
        <v>0</v>
      </c>
      <c r="L956">
        <v>20</v>
      </c>
      <c r="M956" t="b">
        <v>0</v>
      </c>
      <c r="N956" t="s">
        <v>8269</v>
      </c>
      <c r="O956" s="17">
        <v>16</v>
      </c>
      <c r="P956">
        <v>89.4</v>
      </c>
      <c r="Q956" s="12" t="s">
        <v>8315</v>
      </c>
      <c r="R956" t="s">
        <v>8316</v>
      </c>
      <c r="S956" s="15">
        <v>42103.884930555556</v>
      </c>
      <c r="T956" s="15">
        <v>42133.884930555556</v>
      </c>
    </row>
    <row r="957" spans="1:20" ht="192" x14ac:dyDescent="0.2">
      <c r="A957">
        <v>3983</v>
      </c>
      <c r="B957" s="3" t="s">
        <v>3979</v>
      </c>
      <c r="C957" s="3" t="s">
        <v>8089</v>
      </c>
      <c r="D957" s="6">
        <v>11140</v>
      </c>
      <c r="E957" s="8">
        <v>3877</v>
      </c>
      <c r="F957" t="s">
        <v>8220</v>
      </c>
      <c r="G957" t="s">
        <v>8223</v>
      </c>
      <c r="H957" t="s">
        <v>8245</v>
      </c>
      <c r="I957">
        <v>1400569140</v>
      </c>
      <c r="J957">
        <v>1397854356</v>
      </c>
      <c r="K957" t="b">
        <v>0</v>
      </c>
      <c r="L957">
        <v>46</v>
      </c>
      <c r="M957" t="b">
        <v>0</v>
      </c>
      <c r="N957" t="s">
        <v>8269</v>
      </c>
      <c r="O957" s="17">
        <v>35</v>
      </c>
      <c r="P957">
        <v>84.28</v>
      </c>
      <c r="Q957" s="12" t="s">
        <v>8315</v>
      </c>
      <c r="R957" t="s">
        <v>8316</v>
      </c>
      <c r="S957" s="15">
        <v>41747.86986111111</v>
      </c>
      <c r="T957" s="15">
        <v>41779.290972222225</v>
      </c>
    </row>
    <row r="958" spans="1:20" ht="176" x14ac:dyDescent="0.2">
      <c r="A958">
        <v>2879</v>
      </c>
      <c r="B958" s="3" t="s">
        <v>2879</v>
      </c>
      <c r="C958" s="3" t="s">
        <v>6989</v>
      </c>
      <c r="D958" s="6">
        <v>11200</v>
      </c>
      <c r="E958" s="8">
        <v>29</v>
      </c>
      <c r="F958" t="s">
        <v>8220</v>
      </c>
      <c r="G958" t="s">
        <v>8223</v>
      </c>
      <c r="H958" t="s">
        <v>8245</v>
      </c>
      <c r="I958">
        <v>1453310661</v>
      </c>
      <c r="J958">
        <v>1450718661</v>
      </c>
      <c r="K958" t="b">
        <v>0</v>
      </c>
      <c r="L958">
        <v>1</v>
      </c>
      <c r="M958" t="b">
        <v>0</v>
      </c>
      <c r="N958" t="s">
        <v>8269</v>
      </c>
      <c r="O958" s="17">
        <v>0</v>
      </c>
      <c r="P958">
        <v>29</v>
      </c>
      <c r="Q958" s="12" t="s">
        <v>8315</v>
      </c>
      <c r="R958" t="s">
        <v>8316</v>
      </c>
      <c r="S958" s="15">
        <v>42359.725243055553</v>
      </c>
      <c r="T958" s="15">
        <v>42389.725243055553</v>
      </c>
    </row>
    <row r="959" spans="1:20" ht="224" x14ac:dyDescent="0.2">
      <c r="A959">
        <v>3923</v>
      </c>
      <c r="B959" s="3" t="s">
        <v>3920</v>
      </c>
      <c r="C959" s="3" t="s">
        <v>8031</v>
      </c>
      <c r="D959" s="6">
        <v>11500</v>
      </c>
      <c r="E959" s="8">
        <v>1384</v>
      </c>
      <c r="F959" t="s">
        <v>8220</v>
      </c>
      <c r="G959" t="s">
        <v>8224</v>
      </c>
      <c r="H959" t="s">
        <v>8246</v>
      </c>
      <c r="I959">
        <v>1428622271</v>
      </c>
      <c r="J959">
        <v>1426203071</v>
      </c>
      <c r="K959" t="b">
        <v>0</v>
      </c>
      <c r="L959">
        <v>17</v>
      </c>
      <c r="M959" t="b">
        <v>0</v>
      </c>
      <c r="N959" t="s">
        <v>8269</v>
      </c>
      <c r="O959" s="17">
        <v>12</v>
      </c>
      <c r="P959">
        <v>81.41</v>
      </c>
      <c r="Q959" s="12" t="s">
        <v>8315</v>
      </c>
      <c r="R959" t="s">
        <v>8316</v>
      </c>
      <c r="S959" s="15">
        <v>42075.979988425926</v>
      </c>
      <c r="T959" s="15">
        <v>42103.979988425926</v>
      </c>
    </row>
    <row r="960" spans="1:20" ht="192" x14ac:dyDescent="0.2">
      <c r="A960">
        <v>3316</v>
      </c>
      <c r="B960" s="3" t="s">
        <v>3316</v>
      </c>
      <c r="C960" s="3" t="s">
        <v>7426</v>
      </c>
      <c r="D960" s="6">
        <v>11737</v>
      </c>
      <c r="E960" s="8">
        <v>11747.18</v>
      </c>
      <c r="F960" t="s">
        <v>8218</v>
      </c>
      <c r="G960" t="s">
        <v>8223</v>
      </c>
      <c r="H960" t="s">
        <v>8245</v>
      </c>
      <c r="I960">
        <v>1407506040</v>
      </c>
      <c r="J960">
        <v>1404680075</v>
      </c>
      <c r="K960" t="b">
        <v>0</v>
      </c>
      <c r="L960">
        <v>125</v>
      </c>
      <c r="M960" t="b">
        <v>1</v>
      </c>
      <c r="N960" t="s">
        <v>8269</v>
      </c>
      <c r="O960" s="17">
        <v>100</v>
      </c>
      <c r="P960">
        <v>93.98</v>
      </c>
      <c r="Q960" s="12" t="s">
        <v>8315</v>
      </c>
      <c r="R960" t="s">
        <v>8316</v>
      </c>
      <c r="S960" s="15">
        <v>41826.871238425927</v>
      </c>
      <c r="T960" s="15">
        <v>41859.57916666667</v>
      </c>
    </row>
    <row r="961" spans="1:20" ht="192" x14ac:dyDescent="0.2">
      <c r="A961">
        <v>3932</v>
      </c>
      <c r="B961" s="3" t="s">
        <v>3929</v>
      </c>
      <c r="C961" s="3" t="s">
        <v>8040</v>
      </c>
      <c r="D961" s="6">
        <v>12000</v>
      </c>
      <c r="E961" s="8">
        <v>1</v>
      </c>
      <c r="F961" t="s">
        <v>8220</v>
      </c>
      <c r="G961" t="s">
        <v>8223</v>
      </c>
      <c r="H961" t="s">
        <v>8245</v>
      </c>
      <c r="I961">
        <v>1458097364</v>
      </c>
      <c r="J961">
        <v>1455508964</v>
      </c>
      <c r="K961" t="b">
        <v>0</v>
      </c>
      <c r="L961">
        <v>1</v>
      </c>
      <c r="M961" t="b">
        <v>0</v>
      </c>
      <c r="N961" t="s">
        <v>8269</v>
      </c>
      <c r="O961" s="17">
        <v>0</v>
      </c>
      <c r="P961">
        <v>1</v>
      </c>
      <c r="Q961" s="12" t="s">
        <v>8315</v>
      </c>
      <c r="R961" t="s">
        <v>8316</v>
      </c>
      <c r="S961" s="15">
        <v>42415.168564814812</v>
      </c>
      <c r="T961" s="15">
        <v>42445.126898148148</v>
      </c>
    </row>
    <row r="962" spans="1:20" ht="192" x14ac:dyDescent="0.2">
      <c r="A962">
        <v>2897</v>
      </c>
      <c r="B962" s="3" t="s">
        <v>2897</v>
      </c>
      <c r="C962" s="3" t="s">
        <v>7007</v>
      </c>
      <c r="D962" s="6">
        <v>12000</v>
      </c>
      <c r="E962" s="8">
        <v>550</v>
      </c>
      <c r="F962" t="s">
        <v>8220</v>
      </c>
      <c r="G962" t="s">
        <v>8223</v>
      </c>
      <c r="H962" t="s">
        <v>8245</v>
      </c>
      <c r="I962">
        <v>1444577345</v>
      </c>
      <c r="J962">
        <v>1441985458</v>
      </c>
      <c r="K962" t="b">
        <v>0</v>
      </c>
      <c r="L962">
        <v>3</v>
      </c>
      <c r="M962" t="b">
        <v>0</v>
      </c>
      <c r="N962" t="s">
        <v>8269</v>
      </c>
      <c r="O962" s="17">
        <v>5</v>
      </c>
      <c r="P962">
        <v>183.33</v>
      </c>
      <c r="Q962" s="12" t="s">
        <v>8315</v>
      </c>
      <c r="R962" t="s">
        <v>8316</v>
      </c>
      <c r="S962" s="15">
        <v>42258.646504629629</v>
      </c>
      <c r="T962" s="15">
        <v>42288.645196759258</v>
      </c>
    </row>
    <row r="963" spans="1:20" ht="208" x14ac:dyDescent="0.2">
      <c r="A963">
        <v>2880</v>
      </c>
      <c r="B963" s="3" t="s">
        <v>2880</v>
      </c>
      <c r="C963" s="3" t="s">
        <v>6990</v>
      </c>
      <c r="D963" s="6">
        <v>12000</v>
      </c>
      <c r="E963" s="8">
        <v>2800</v>
      </c>
      <c r="F963" t="s">
        <v>8220</v>
      </c>
      <c r="G963" t="s">
        <v>8223</v>
      </c>
      <c r="H963" t="s">
        <v>8245</v>
      </c>
      <c r="I963">
        <v>1440090300</v>
      </c>
      <c r="J963">
        <v>1436305452</v>
      </c>
      <c r="K963" t="b">
        <v>0</v>
      </c>
      <c r="L963">
        <v>29</v>
      </c>
      <c r="M963" t="b">
        <v>0</v>
      </c>
      <c r="N963" t="s">
        <v>8269</v>
      </c>
      <c r="O963" s="17">
        <v>23</v>
      </c>
      <c r="P963">
        <v>96.55</v>
      </c>
      <c r="Q963" s="12" t="s">
        <v>8315</v>
      </c>
      <c r="R963" t="s">
        <v>8316</v>
      </c>
      <c r="S963" s="15">
        <v>42192.905694444446</v>
      </c>
      <c r="T963" s="15">
        <v>42236.711805555555</v>
      </c>
    </row>
    <row r="964" spans="1:20" ht="192" x14ac:dyDescent="0.2">
      <c r="A964">
        <v>525</v>
      </c>
      <c r="B964" s="3" t="s">
        <v>526</v>
      </c>
      <c r="C964" s="3" t="s">
        <v>4635</v>
      </c>
      <c r="D964" s="6">
        <v>12000</v>
      </c>
      <c r="E964" s="8">
        <v>12000</v>
      </c>
      <c r="F964" t="s">
        <v>8218</v>
      </c>
      <c r="G964" t="s">
        <v>8223</v>
      </c>
      <c r="H964" t="s">
        <v>8245</v>
      </c>
      <c r="I964">
        <v>1410601041</v>
      </c>
      <c r="J964">
        <v>1406713041</v>
      </c>
      <c r="K964" t="b">
        <v>0</v>
      </c>
      <c r="L964">
        <v>12</v>
      </c>
      <c r="M964" t="b">
        <v>1</v>
      </c>
      <c r="N964" t="s">
        <v>8269</v>
      </c>
      <c r="O964" s="17">
        <v>100</v>
      </c>
      <c r="P964">
        <v>1000</v>
      </c>
      <c r="Q964" s="12" t="s">
        <v>8315</v>
      </c>
      <c r="R964" t="s">
        <v>8316</v>
      </c>
      <c r="S964" s="15">
        <v>41850.400937500002</v>
      </c>
      <c r="T964" s="15">
        <v>41895.400937500002</v>
      </c>
    </row>
    <row r="965" spans="1:20" ht="112" x14ac:dyDescent="0.2">
      <c r="A965">
        <v>3248</v>
      </c>
      <c r="B965" s="3" t="s">
        <v>3248</v>
      </c>
      <c r="C965" s="3" t="s">
        <v>7358</v>
      </c>
      <c r="D965" s="6">
        <v>12000</v>
      </c>
      <c r="E965" s="8">
        <v>12095</v>
      </c>
      <c r="F965" t="s">
        <v>8218</v>
      </c>
      <c r="G965" t="s">
        <v>8223</v>
      </c>
      <c r="H965" t="s">
        <v>8245</v>
      </c>
      <c r="I965">
        <v>1428178757</v>
      </c>
      <c r="J965">
        <v>1425590357</v>
      </c>
      <c r="K965" t="b">
        <v>1</v>
      </c>
      <c r="L965">
        <v>200</v>
      </c>
      <c r="M965" t="b">
        <v>1</v>
      </c>
      <c r="N965" t="s">
        <v>8269</v>
      </c>
      <c r="O965" s="17">
        <v>101</v>
      </c>
      <c r="P965">
        <v>60.48</v>
      </c>
      <c r="Q965" s="12" t="s">
        <v>8315</v>
      </c>
      <c r="R965" t="s">
        <v>8316</v>
      </c>
      <c r="S965" s="15">
        <v>42068.888391203705</v>
      </c>
      <c r="T965" s="15">
        <v>42098.846724537041</v>
      </c>
    </row>
    <row r="966" spans="1:20" ht="224" x14ac:dyDescent="0.2">
      <c r="A966">
        <v>3214</v>
      </c>
      <c r="B966" s="3" t="s">
        <v>3214</v>
      </c>
      <c r="C966" s="3" t="s">
        <v>7324</v>
      </c>
      <c r="D966" s="6">
        <v>12000</v>
      </c>
      <c r="E966" s="8">
        <v>12256</v>
      </c>
      <c r="F966" t="s">
        <v>8218</v>
      </c>
      <c r="G966" t="s">
        <v>8224</v>
      </c>
      <c r="H966" t="s">
        <v>8246</v>
      </c>
      <c r="I966">
        <v>1452038100</v>
      </c>
      <c r="J966">
        <v>1448823673</v>
      </c>
      <c r="K966" t="b">
        <v>1</v>
      </c>
      <c r="L966">
        <v>115</v>
      </c>
      <c r="M966" t="b">
        <v>1</v>
      </c>
      <c r="N966" t="s">
        <v>8269</v>
      </c>
      <c r="O966" s="17">
        <v>102</v>
      </c>
      <c r="P966">
        <v>106.57</v>
      </c>
      <c r="Q966" s="12" t="s">
        <v>8315</v>
      </c>
      <c r="R966" t="s">
        <v>8316</v>
      </c>
      <c r="S966" s="15">
        <v>42337.792511574073</v>
      </c>
      <c r="T966" s="15">
        <v>42374.996527777781</v>
      </c>
    </row>
    <row r="967" spans="1:20" ht="192" x14ac:dyDescent="0.2">
      <c r="A967">
        <v>3218</v>
      </c>
      <c r="B967" s="3" t="s">
        <v>3218</v>
      </c>
      <c r="C967" s="3" t="s">
        <v>7328</v>
      </c>
      <c r="D967" s="6">
        <v>12000</v>
      </c>
      <c r="E967" s="8">
        <v>12252</v>
      </c>
      <c r="F967" t="s">
        <v>8218</v>
      </c>
      <c r="G967" t="s">
        <v>8224</v>
      </c>
      <c r="H967" t="s">
        <v>8246</v>
      </c>
      <c r="I967">
        <v>1419984000</v>
      </c>
      <c r="J967">
        <v>1417132986</v>
      </c>
      <c r="K967" t="b">
        <v>1</v>
      </c>
      <c r="L967">
        <v>184</v>
      </c>
      <c r="M967" t="b">
        <v>1</v>
      </c>
      <c r="N967" t="s">
        <v>8269</v>
      </c>
      <c r="O967" s="17">
        <v>102</v>
      </c>
      <c r="P967">
        <v>66.59</v>
      </c>
      <c r="Q967" s="12" t="s">
        <v>8315</v>
      </c>
      <c r="R967" t="s">
        <v>8316</v>
      </c>
      <c r="S967" s="15">
        <v>41971.002152777779</v>
      </c>
      <c r="T967" s="15">
        <v>42004</v>
      </c>
    </row>
    <row r="968" spans="1:20" ht="144" x14ac:dyDescent="0.2">
      <c r="A968">
        <v>3677</v>
      </c>
      <c r="B968" s="3" t="s">
        <v>3674</v>
      </c>
      <c r="C968" s="3" t="s">
        <v>7787</v>
      </c>
      <c r="D968" s="6">
        <v>12000</v>
      </c>
      <c r="E968" s="8">
        <v>12348.5</v>
      </c>
      <c r="F968" t="s">
        <v>8218</v>
      </c>
      <c r="G968" t="s">
        <v>8223</v>
      </c>
      <c r="H968" t="s">
        <v>8245</v>
      </c>
      <c r="I968">
        <v>1404359940</v>
      </c>
      <c r="J968">
        <v>1402580818</v>
      </c>
      <c r="K968" t="b">
        <v>0</v>
      </c>
      <c r="L968">
        <v>199</v>
      </c>
      <c r="M968" t="b">
        <v>1</v>
      </c>
      <c r="N968" t="s">
        <v>8269</v>
      </c>
      <c r="O968" s="17">
        <v>103</v>
      </c>
      <c r="P968">
        <v>62.05</v>
      </c>
      <c r="Q968" s="12" t="s">
        <v>8315</v>
      </c>
      <c r="R968" t="s">
        <v>8316</v>
      </c>
      <c r="S968" s="15">
        <v>41802.574282407404</v>
      </c>
      <c r="T968" s="15">
        <v>41823.165972222225</v>
      </c>
    </row>
    <row r="969" spans="1:20" ht="128" x14ac:dyDescent="0.2">
      <c r="A969">
        <v>3262</v>
      </c>
      <c r="B969" s="3" t="s">
        <v>3262</v>
      </c>
      <c r="C969" s="3" t="s">
        <v>7372</v>
      </c>
      <c r="D969" s="6">
        <v>12200</v>
      </c>
      <c r="E969" s="8">
        <v>12571</v>
      </c>
      <c r="F969" t="s">
        <v>8218</v>
      </c>
      <c r="G969" t="s">
        <v>8223</v>
      </c>
      <c r="H969" t="s">
        <v>8245</v>
      </c>
      <c r="I969">
        <v>1419220800</v>
      </c>
      <c r="J969">
        <v>1416555262</v>
      </c>
      <c r="K969" t="b">
        <v>1</v>
      </c>
      <c r="L969">
        <v>134</v>
      </c>
      <c r="M969" t="b">
        <v>1</v>
      </c>
      <c r="N969" t="s">
        <v>8269</v>
      </c>
      <c r="O969" s="17">
        <v>103</v>
      </c>
      <c r="P969">
        <v>93.81</v>
      </c>
      <c r="Q969" s="12" t="s">
        <v>8315</v>
      </c>
      <c r="R969" t="s">
        <v>8316</v>
      </c>
      <c r="S969" s="15">
        <v>41964.315532407403</v>
      </c>
      <c r="T969" s="15">
        <v>41995.166666666672</v>
      </c>
    </row>
    <row r="970" spans="1:20" ht="176" x14ac:dyDescent="0.2">
      <c r="A970">
        <v>2862</v>
      </c>
      <c r="B970" s="3" t="s">
        <v>2862</v>
      </c>
      <c r="C970" s="3" t="s">
        <v>6972</v>
      </c>
      <c r="D970" s="6">
        <v>12700</v>
      </c>
      <c r="E970" s="8">
        <v>55</v>
      </c>
      <c r="F970" t="s">
        <v>8220</v>
      </c>
      <c r="G970" t="s">
        <v>8223</v>
      </c>
      <c r="H970" t="s">
        <v>8245</v>
      </c>
      <c r="I970">
        <v>1403636229</v>
      </c>
      <c r="J970">
        <v>1401044229</v>
      </c>
      <c r="K970" t="b">
        <v>0</v>
      </c>
      <c r="L970">
        <v>3</v>
      </c>
      <c r="M970" t="b">
        <v>0</v>
      </c>
      <c r="N970" t="s">
        <v>8269</v>
      </c>
      <c r="O970" s="17">
        <v>0</v>
      </c>
      <c r="P970">
        <v>18.329999999999998</v>
      </c>
      <c r="Q970" s="12" t="s">
        <v>8315</v>
      </c>
      <c r="R970" t="s">
        <v>8316</v>
      </c>
      <c r="S970" s="15">
        <v>41784.789687500001</v>
      </c>
      <c r="T970" s="15">
        <v>41814.789687500001</v>
      </c>
    </row>
    <row r="971" spans="1:20" ht="208" x14ac:dyDescent="0.2">
      <c r="A971">
        <v>3848</v>
      </c>
      <c r="B971" s="3" t="s">
        <v>3845</v>
      </c>
      <c r="C971" s="3" t="s">
        <v>7957</v>
      </c>
      <c r="D971" s="6">
        <v>13000</v>
      </c>
      <c r="E971" s="8">
        <v>2129</v>
      </c>
      <c r="F971" t="s">
        <v>8220</v>
      </c>
      <c r="G971" t="s">
        <v>8223</v>
      </c>
      <c r="H971" t="s">
        <v>8245</v>
      </c>
      <c r="I971">
        <v>1445196989</v>
      </c>
      <c r="J971">
        <v>1442604989</v>
      </c>
      <c r="K971" t="b">
        <v>1</v>
      </c>
      <c r="L971">
        <v>43</v>
      </c>
      <c r="M971" t="b">
        <v>0</v>
      </c>
      <c r="N971" t="s">
        <v>8269</v>
      </c>
      <c r="O971" s="17">
        <v>16</v>
      </c>
      <c r="P971">
        <v>49.51</v>
      </c>
      <c r="Q971" s="12" t="s">
        <v>8315</v>
      </c>
      <c r="R971" t="s">
        <v>8316</v>
      </c>
      <c r="S971" s="15">
        <v>42265.817002314812</v>
      </c>
      <c r="T971" s="15">
        <v>42295.817002314812</v>
      </c>
    </row>
    <row r="972" spans="1:20" ht="192" x14ac:dyDescent="0.2">
      <c r="A972">
        <v>3254</v>
      </c>
      <c r="B972" s="3" t="s">
        <v>3254</v>
      </c>
      <c r="C972" s="3" t="s">
        <v>7364</v>
      </c>
      <c r="D972" s="6">
        <v>13000</v>
      </c>
      <c r="E972" s="8">
        <v>13163.5</v>
      </c>
      <c r="F972" t="s">
        <v>8218</v>
      </c>
      <c r="G972" t="s">
        <v>8224</v>
      </c>
      <c r="H972" t="s">
        <v>8246</v>
      </c>
      <c r="I972">
        <v>1427331809</v>
      </c>
      <c r="J972">
        <v>1424743409</v>
      </c>
      <c r="K972" t="b">
        <v>1</v>
      </c>
      <c r="L972">
        <v>186</v>
      </c>
      <c r="M972" t="b">
        <v>1</v>
      </c>
      <c r="N972" t="s">
        <v>8269</v>
      </c>
      <c r="O972" s="17">
        <v>101</v>
      </c>
      <c r="P972">
        <v>70.77</v>
      </c>
      <c r="Q972" s="12" t="s">
        <v>8315</v>
      </c>
      <c r="R972" t="s">
        <v>8316</v>
      </c>
      <c r="S972" s="15">
        <v>42059.085752314815</v>
      </c>
      <c r="T972" s="15">
        <v>42089.044085648144</v>
      </c>
    </row>
    <row r="973" spans="1:20" ht="192" x14ac:dyDescent="0.2">
      <c r="A973">
        <v>3163</v>
      </c>
      <c r="B973" s="3" t="s">
        <v>3163</v>
      </c>
      <c r="C973" s="3" t="s">
        <v>7273</v>
      </c>
      <c r="D973" s="6">
        <v>13000</v>
      </c>
      <c r="E973" s="8">
        <v>14450</v>
      </c>
      <c r="F973" t="s">
        <v>8218</v>
      </c>
      <c r="G973" t="s">
        <v>8223</v>
      </c>
      <c r="H973" t="s">
        <v>8245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8269</v>
      </c>
      <c r="O973" s="17">
        <v>111</v>
      </c>
      <c r="P973">
        <v>200.69</v>
      </c>
      <c r="Q973" s="12" t="s">
        <v>8315</v>
      </c>
      <c r="R973" t="s">
        <v>8316</v>
      </c>
      <c r="S973" s="15">
        <v>41775.753761574073</v>
      </c>
      <c r="T973" s="15">
        <v>41805.753761574073</v>
      </c>
    </row>
    <row r="974" spans="1:20" ht="208" x14ac:dyDescent="0.2">
      <c r="A974">
        <v>4034</v>
      </c>
      <c r="B974" s="3" t="s">
        <v>4030</v>
      </c>
      <c r="C974" s="3" t="s">
        <v>8139</v>
      </c>
      <c r="D974" s="6">
        <v>13500</v>
      </c>
      <c r="E974" s="8">
        <v>200</v>
      </c>
      <c r="F974" t="s">
        <v>8220</v>
      </c>
      <c r="G974" t="s">
        <v>8223</v>
      </c>
      <c r="H974" t="s">
        <v>8245</v>
      </c>
      <c r="I974">
        <v>1428097450</v>
      </c>
      <c r="J974">
        <v>1425509050</v>
      </c>
      <c r="K974" t="b">
        <v>0</v>
      </c>
      <c r="L974">
        <v>2</v>
      </c>
      <c r="M974" t="b">
        <v>0</v>
      </c>
      <c r="N974" t="s">
        <v>8269</v>
      </c>
      <c r="O974" s="17">
        <v>1</v>
      </c>
      <c r="P974">
        <v>100</v>
      </c>
      <c r="Q974" s="12" t="s">
        <v>8315</v>
      </c>
      <c r="R974" t="s">
        <v>8316</v>
      </c>
      <c r="S974" s="15">
        <v>42067.947337962964</v>
      </c>
      <c r="T974" s="15">
        <v>42097.905671296292</v>
      </c>
    </row>
    <row r="975" spans="1:20" ht="192" x14ac:dyDescent="0.2">
      <c r="A975">
        <v>3971</v>
      </c>
      <c r="B975" s="3" t="s">
        <v>3968</v>
      </c>
      <c r="C975" s="3" t="s">
        <v>8078</v>
      </c>
      <c r="D975" s="6">
        <v>14000</v>
      </c>
      <c r="E975" s="8">
        <v>136</v>
      </c>
      <c r="F975" t="s">
        <v>8220</v>
      </c>
      <c r="G975" t="s">
        <v>8223</v>
      </c>
      <c r="H975" t="s">
        <v>8245</v>
      </c>
      <c r="I975">
        <v>1405947126</v>
      </c>
      <c r="J975">
        <v>1403355126</v>
      </c>
      <c r="K975" t="b">
        <v>0</v>
      </c>
      <c r="L975">
        <v>6</v>
      </c>
      <c r="M975" t="b">
        <v>0</v>
      </c>
      <c r="N975" t="s">
        <v>8269</v>
      </c>
      <c r="O975" s="17">
        <v>1</v>
      </c>
      <c r="P975">
        <v>22.67</v>
      </c>
      <c r="Q975" s="12" t="s">
        <v>8315</v>
      </c>
      <c r="R975" t="s">
        <v>8316</v>
      </c>
      <c r="S975" s="15">
        <v>41811.536180555559</v>
      </c>
      <c r="T975" s="15">
        <v>41841.536180555559</v>
      </c>
    </row>
    <row r="976" spans="1:20" ht="192" x14ac:dyDescent="0.2">
      <c r="A976">
        <v>2912</v>
      </c>
      <c r="B976" s="3" t="s">
        <v>2912</v>
      </c>
      <c r="C976" s="3" t="s">
        <v>7022</v>
      </c>
      <c r="D976" s="6">
        <v>14440</v>
      </c>
      <c r="E976" s="8">
        <v>2030</v>
      </c>
      <c r="F976" t="s">
        <v>8220</v>
      </c>
      <c r="G976" t="s">
        <v>8223</v>
      </c>
      <c r="H976" t="s">
        <v>8245</v>
      </c>
      <c r="I976">
        <v>1452827374</v>
      </c>
      <c r="J976">
        <v>1450235374</v>
      </c>
      <c r="K976" t="b">
        <v>0</v>
      </c>
      <c r="L976">
        <v>26</v>
      </c>
      <c r="M976" t="b">
        <v>0</v>
      </c>
      <c r="N976" t="s">
        <v>8269</v>
      </c>
      <c r="O976" s="17">
        <v>14</v>
      </c>
      <c r="P976">
        <v>78.08</v>
      </c>
      <c r="Q976" s="12" t="s">
        <v>8315</v>
      </c>
      <c r="R976" t="s">
        <v>8316</v>
      </c>
      <c r="S976" s="15">
        <v>42354.131643518514</v>
      </c>
      <c r="T976" s="15">
        <v>42384.131643518514</v>
      </c>
    </row>
    <row r="977" spans="1:20" ht="192" x14ac:dyDescent="0.2">
      <c r="A977">
        <v>3912</v>
      </c>
      <c r="B977" s="3" t="s">
        <v>3909</v>
      </c>
      <c r="C977" s="3" t="s">
        <v>8020</v>
      </c>
      <c r="D977" s="6">
        <v>15000</v>
      </c>
      <c r="E977" s="8">
        <v>1</v>
      </c>
      <c r="F977" t="s">
        <v>8220</v>
      </c>
      <c r="G977" t="s">
        <v>8223</v>
      </c>
      <c r="H977" t="s">
        <v>8245</v>
      </c>
      <c r="I977">
        <v>1429936500</v>
      </c>
      <c r="J977">
        <v>1424759330</v>
      </c>
      <c r="K977" t="b">
        <v>0</v>
      </c>
      <c r="L977">
        <v>1</v>
      </c>
      <c r="M977" t="b">
        <v>0</v>
      </c>
      <c r="N977" t="s">
        <v>8269</v>
      </c>
      <c r="O977" s="17">
        <v>0</v>
      </c>
      <c r="P977">
        <v>1</v>
      </c>
      <c r="Q977" s="12" t="s">
        <v>8315</v>
      </c>
      <c r="R977" t="s">
        <v>8316</v>
      </c>
      <c r="S977" s="15">
        <v>42059.270023148143</v>
      </c>
      <c r="T977" s="15">
        <v>42119.190972222219</v>
      </c>
    </row>
    <row r="978" spans="1:20" ht="224" x14ac:dyDescent="0.2">
      <c r="A978">
        <v>3970</v>
      </c>
      <c r="B978" s="3" t="s">
        <v>3967</v>
      </c>
      <c r="C978" s="3" t="s">
        <v>8077</v>
      </c>
      <c r="D978" s="6">
        <v>15000</v>
      </c>
      <c r="E978" s="8">
        <v>11</v>
      </c>
      <c r="F978" t="s">
        <v>8220</v>
      </c>
      <c r="G978" t="s">
        <v>8223</v>
      </c>
      <c r="H978" t="s">
        <v>8245</v>
      </c>
      <c r="I978">
        <v>1460925811</v>
      </c>
      <c r="J978">
        <v>1458333811</v>
      </c>
      <c r="K978" t="b">
        <v>0</v>
      </c>
      <c r="L978">
        <v>2</v>
      </c>
      <c r="M978" t="b">
        <v>0</v>
      </c>
      <c r="N978" t="s">
        <v>8269</v>
      </c>
      <c r="O978" s="17">
        <v>0</v>
      </c>
      <c r="P978">
        <v>5.5</v>
      </c>
      <c r="Q978" s="12" t="s">
        <v>8315</v>
      </c>
      <c r="R978" t="s">
        <v>8316</v>
      </c>
      <c r="S978" s="15">
        <v>42447.863553240735</v>
      </c>
      <c r="T978" s="15">
        <v>42477.863553240735</v>
      </c>
    </row>
    <row r="979" spans="1:20" ht="224" x14ac:dyDescent="0.2">
      <c r="A979">
        <v>4066</v>
      </c>
      <c r="B979" s="3" t="s">
        <v>4062</v>
      </c>
      <c r="C979" s="3" t="s">
        <v>8170</v>
      </c>
      <c r="D979" s="6">
        <v>15000</v>
      </c>
      <c r="E979" s="8">
        <v>25</v>
      </c>
      <c r="F979" t="s">
        <v>8220</v>
      </c>
      <c r="G979" t="s">
        <v>8223</v>
      </c>
      <c r="H979" t="s">
        <v>8245</v>
      </c>
      <c r="I979">
        <v>1463619388</v>
      </c>
      <c r="J979">
        <v>1461027388</v>
      </c>
      <c r="K979" t="b">
        <v>0</v>
      </c>
      <c r="L979">
        <v>1</v>
      </c>
      <c r="M979" t="b">
        <v>0</v>
      </c>
      <c r="N979" t="s">
        <v>8269</v>
      </c>
      <c r="O979" s="17">
        <v>0</v>
      </c>
      <c r="P979">
        <v>25</v>
      </c>
      <c r="Q979" s="12" t="s">
        <v>8315</v>
      </c>
      <c r="R979" t="s">
        <v>8316</v>
      </c>
      <c r="S979" s="15">
        <v>42479.039212962962</v>
      </c>
      <c r="T979" s="15">
        <v>42509.039212962962</v>
      </c>
    </row>
    <row r="980" spans="1:20" ht="160" x14ac:dyDescent="0.2">
      <c r="A980">
        <v>4021</v>
      </c>
      <c r="B980" s="3" t="s">
        <v>4017</v>
      </c>
      <c r="C980" s="3" t="s">
        <v>8126</v>
      </c>
      <c r="D980" s="6">
        <v>15000</v>
      </c>
      <c r="E980" s="8">
        <v>125</v>
      </c>
      <c r="F980" t="s">
        <v>8220</v>
      </c>
      <c r="G980" t="s">
        <v>8223</v>
      </c>
      <c r="H980" t="s">
        <v>8245</v>
      </c>
      <c r="I980">
        <v>1414360358</v>
      </c>
      <c r="J980">
        <v>1409176358</v>
      </c>
      <c r="K980" t="b">
        <v>0</v>
      </c>
      <c r="L980">
        <v>2</v>
      </c>
      <c r="M980" t="b">
        <v>0</v>
      </c>
      <c r="N980" t="s">
        <v>8269</v>
      </c>
      <c r="O980" s="17">
        <v>1</v>
      </c>
      <c r="P980">
        <v>62.5</v>
      </c>
      <c r="Q980" s="12" t="s">
        <v>8315</v>
      </c>
      <c r="R980" t="s">
        <v>8316</v>
      </c>
      <c r="S980" s="15">
        <v>41878.911550925928</v>
      </c>
      <c r="T980" s="15">
        <v>41938.911550925928</v>
      </c>
    </row>
    <row r="981" spans="1:20" ht="208" x14ac:dyDescent="0.2">
      <c r="A981">
        <v>3894</v>
      </c>
      <c r="B981" s="3" t="s">
        <v>3891</v>
      </c>
      <c r="C981" s="3" t="s">
        <v>8002</v>
      </c>
      <c r="D981" s="6">
        <v>15000</v>
      </c>
      <c r="E981" s="8">
        <v>520</v>
      </c>
      <c r="F981" t="s">
        <v>8220</v>
      </c>
      <c r="G981" t="s">
        <v>8223</v>
      </c>
      <c r="H981" t="s">
        <v>8245</v>
      </c>
      <c r="I981">
        <v>1481000340</v>
      </c>
      <c r="J981">
        <v>1478386812</v>
      </c>
      <c r="K981" t="b">
        <v>0</v>
      </c>
      <c r="L981">
        <v>11</v>
      </c>
      <c r="M981" t="b">
        <v>0</v>
      </c>
      <c r="N981" t="s">
        <v>8269</v>
      </c>
      <c r="O981" s="17">
        <v>3</v>
      </c>
      <c r="P981">
        <v>47.27</v>
      </c>
      <c r="Q981" s="12" t="s">
        <v>8315</v>
      </c>
      <c r="R981" t="s">
        <v>8316</v>
      </c>
      <c r="S981" s="15">
        <v>42679.958472222221</v>
      </c>
      <c r="T981" s="15">
        <v>42710.207638888889</v>
      </c>
    </row>
    <row r="982" spans="1:20" ht="224" x14ac:dyDescent="0.2">
      <c r="A982">
        <v>4077</v>
      </c>
      <c r="B982" s="3" t="s">
        <v>4073</v>
      </c>
      <c r="C982" s="3" t="s">
        <v>8180</v>
      </c>
      <c r="D982" s="6">
        <v>15000</v>
      </c>
      <c r="E982" s="8">
        <v>1335</v>
      </c>
      <c r="F982" t="s">
        <v>8220</v>
      </c>
      <c r="G982" t="s">
        <v>8223</v>
      </c>
      <c r="H982" t="s">
        <v>8245</v>
      </c>
      <c r="I982">
        <v>1482339794</v>
      </c>
      <c r="J982">
        <v>1479747794</v>
      </c>
      <c r="K982" t="b">
        <v>0</v>
      </c>
      <c r="L982">
        <v>6</v>
      </c>
      <c r="M982" t="b">
        <v>0</v>
      </c>
      <c r="N982" t="s">
        <v>8269</v>
      </c>
      <c r="O982" s="17">
        <v>9</v>
      </c>
      <c r="P982">
        <v>222.5</v>
      </c>
      <c r="Q982" s="12" t="s">
        <v>8315</v>
      </c>
      <c r="R982" t="s">
        <v>8316</v>
      </c>
      <c r="S982" s="15">
        <v>42695.7105787037</v>
      </c>
      <c r="T982" s="15">
        <v>42725.7105787037</v>
      </c>
    </row>
    <row r="983" spans="1:20" ht="224" x14ac:dyDescent="0.2">
      <c r="A983">
        <v>3924</v>
      </c>
      <c r="B983" s="3" t="s">
        <v>3921</v>
      </c>
      <c r="C983" s="3" t="s">
        <v>8032</v>
      </c>
      <c r="D983" s="6">
        <v>15000</v>
      </c>
      <c r="E983" s="8">
        <v>2290</v>
      </c>
      <c r="F983" t="s">
        <v>8220</v>
      </c>
      <c r="G983" t="s">
        <v>8223</v>
      </c>
      <c r="H983" t="s">
        <v>8245</v>
      </c>
      <c r="I983">
        <v>1403823722</v>
      </c>
      <c r="J983">
        <v>1401231722</v>
      </c>
      <c r="K983" t="b">
        <v>0</v>
      </c>
      <c r="L983">
        <v>40</v>
      </c>
      <c r="M983" t="b">
        <v>0</v>
      </c>
      <c r="N983" t="s">
        <v>8269</v>
      </c>
      <c r="O983" s="17">
        <v>15</v>
      </c>
      <c r="P983">
        <v>57.25</v>
      </c>
      <c r="Q983" s="12" t="s">
        <v>8315</v>
      </c>
      <c r="R983" t="s">
        <v>8316</v>
      </c>
      <c r="S983" s="15">
        <v>41786.959745370368</v>
      </c>
      <c r="T983" s="15">
        <v>41816.959745370368</v>
      </c>
    </row>
    <row r="984" spans="1:20" ht="208" x14ac:dyDescent="0.2">
      <c r="A984">
        <v>3890</v>
      </c>
      <c r="B984" s="3" t="s">
        <v>3887</v>
      </c>
      <c r="C984" s="3" t="s">
        <v>7998</v>
      </c>
      <c r="D984" s="6">
        <v>15000</v>
      </c>
      <c r="E984" s="8">
        <v>2524</v>
      </c>
      <c r="F984" t="s">
        <v>8220</v>
      </c>
      <c r="G984" t="s">
        <v>8223</v>
      </c>
      <c r="H984" t="s">
        <v>8245</v>
      </c>
      <c r="I984">
        <v>1439662344</v>
      </c>
      <c r="J984">
        <v>1434478344</v>
      </c>
      <c r="K984" t="b">
        <v>0</v>
      </c>
      <c r="L984">
        <v>8</v>
      </c>
      <c r="M984" t="b">
        <v>0</v>
      </c>
      <c r="N984" t="s">
        <v>8269</v>
      </c>
      <c r="O984" s="17">
        <v>17</v>
      </c>
      <c r="P984">
        <v>315.5</v>
      </c>
      <c r="Q984" s="12" t="s">
        <v>8315</v>
      </c>
      <c r="R984" t="s">
        <v>8316</v>
      </c>
      <c r="S984" s="15">
        <v>42171.758611111116</v>
      </c>
      <c r="T984" s="15">
        <v>42231.758611111116</v>
      </c>
    </row>
    <row r="985" spans="1:20" ht="224" x14ac:dyDescent="0.2">
      <c r="A985">
        <v>2868</v>
      </c>
      <c r="B985" s="3" t="s">
        <v>2868</v>
      </c>
      <c r="C985" s="3" t="s">
        <v>6978</v>
      </c>
      <c r="D985" s="6">
        <v>15000</v>
      </c>
      <c r="E985" s="8">
        <v>6301.76</v>
      </c>
      <c r="F985" t="s">
        <v>8220</v>
      </c>
      <c r="G985" t="s">
        <v>8223</v>
      </c>
      <c r="H985" t="s">
        <v>8245</v>
      </c>
      <c r="I985">
        <v>1475697054</v>
      </c>
      <c r="J985">
        <v>1473105054</v>
      </c>
      <c r="K985" t="b">
        <v>0</v>
      </c>
      <c r="L985">
        <v>60</v>
      </c>
      <c r="M985" t="b">
        <v>0</v>
      </c>
      <c r="N985" t="s">
        <v>8269</v>
      </c>
      <c r="O985" s="17">
        <v>42</v>
      </c>
      <c r="P985">
        <v>105.03</v>
      </c>
      <c r="Q985" s="12" t="s">
        <v>8315</v>
      </c>
      <c r="R985" t="s">
        <v>8316</v>
      </c>
      <c r="S985" s="15">
        <v>42618.827013888891</v>
      </c>
      <c r="T985" s="15">
        <v>42648.827013888891</v>
      </c>
    </row>
    <row r="986" spans="1:20" ht="96" x14ac:dyDescent="0.2">
      <c r="A986">
        <v>3220</v>
      </c>
      <c r="B986" s="3" t="s">
        <v>3220</v>
      </c>
      <c r="C986" s="3" t="s">
        <v>7330</v>
      </c>
      <c r="D986" s="6">
        <v>15000</v>
      </c>
      <c r="E986" s="8">
        <v>15126</v>
      </c>
      <c r="F986" t="s">
        <v>8218</v>
      </c>
      <c r="G986" t="s">
        <v>8223</v>
      </c>
      <c r="H986" t="s">
        <v>8245</v>
      </c>
      <c r="I986">
        <v>1489352400</v>
      </c>
      <c r="J986">
        <v>1486411204</v>
      </c>
      <c r="K986" t="b">
        <v>1</v>
      </c>
      <c r="L986">
        <v>59</v>
      </c>
      <c r="M986" t="b">
        <v>1</v>
      </c>
      <c r="N986" t="s">
        <v>8269</v>
      </c>
      <c r="O986" s="17">
        <v>101</v>
      </c>
      <c r="P986">
        <v>256.37</v>
      </c>
      <c r="Q986" s="12" t="s">
        <v>8315</v>
      </c>
      <c r="R986" t="s">
        <v>8316</v>
      </c>
      <c r="S986" s="15">
        <v>42772.833379629628</v>
      </c>
      <c r="T986" s="15">
        <v>42806.875</v>
      </c>
    </row>
    <row r="987" spans="1:20" ht="208" x14ac:dyDescent="0.2">
      <c r="A987">
        <v>1293</v>
      </c>
      <c r="B987" s="3" t="s">
        <v>1294</v>
      </c>
      <c r="C987" s="3" t="s">
        <v>5403</v>
      </c>
      <c r="D987" s="6">
        <v>15000</v>
      </c>
      <c r="E987" s="8">
        <v>15335</v>
      </c>
      <c r="F987" t="s">
        <v>8218</v>
      </c>
      <c r="G987" t="s">
        <v>8223</v>
      </c>
      <c r="H987" t="s">
        <v>8245</v>
      </c>
      <c r="I987">
        <v>1447523371</v>
      </c>
      <c r="J987">
        <v>1444927771</v>
      </c>
      <c r="K987" t="b">
        <v>0</v>
      </c>
      <c r="L987">
        <v>120</v>
      </c>
      <c r="M987" t="b">
        <v>1</v>
      </c>
      <c r="N987" t="s">
        <v>8269</v>
      </c>
      <c r="O987" s="17">
        <v>102</v>
      </c>
      <c r="P987">
        <v>127.79</v>
      </c>
      <c r="Q987" s="12" t="s">
        <v>8315</v>
      </c>
      <c r="R987" t="s">
        <v>8316</v>
      </c>
      <c r="S987" s="15">
        <v>42292.701053240744</v>
      </c>
      <c r="T987" s="15">
        <v>42322.742719907401</v>
      </c>
    </row>
    <row r="988" spans="1:20" ht="208" x14ac:dyDescent="0.2">
      <c r="A988">
        <v>3267</v>
      </c>
      <c r="B988" s="3" t="s">
        <v>3267</v>
      </c>
      <c r="C988" s="3" t="s">
        <v>7377</v>
      </c>
      <c r="D988" s="6">
        <v>15000</v>
      </c>
      <c r="E988" s="8">
        <v>15315</v>
      </c>
      <c r="F988" t="s">
        <v>8218</v>
      </c>
      <c r="G988" t="s">
        <v>8223</v>
      </c>
      <c r="H988" t="s">
        <v>8245</v>
      </c>
      <c r="I988">
        <v>1437156660</v>
      </c>
      <c r="J988">
        <v>1434564660</v>
      </c>
      <c r="K988" t="b">
        <v>1</v>
      </c>
      <c r="L988">
        <v>288</v>
      </c>
      <c r="M988" t="b">
        <v>1</v>
      </c>
      <c r="N988" t="s">
        <v>8269</v>
      </c>
      <c r="O988" s="17">
        <v>102</v>
      </c>
      <c r="P988">
        <v>53.18</v>
      </c>
      <c r="Q988" s="12" t="s">
        <v>8315</v>
      </c>
      <c r="R988" t="s">
        <v>8316</v>
      </c>
      <c r="S988" s="15">
        <v>42172.757638888885</v>
      </c>
      <c r="T988" s="15">
        <v>42202.757638888885</v>
      </c>
    </row>
    <row r="989" spans="1:20" ht="208" x14ac:dyDescent="0.2">
      <c r="A989">
        <v>3286</v>
      </c>
      <c r="B989" s="3" t="s">
        <v>3286</v>
      </c>
      <c r="C989" s="3" t="s">
        <v>7396</v>
      </c>
      <c r="D989" s="6">
        <v>15000</v>
      </c>
      <c r="E989" s="8">
        <v>15265</v>
      </c>
      <c r="F989" t="s">
        <v>8218</v>
      </c>
      <c r="G989" t="s">
        <v>8223</v>
      </c>
      <c r="H989" t="s">
        <v>8245</v>
      </c>
      <c r="I989">
        <v>1471291782</v>
      </c>
      <c r="J989">
        <v>1468699782</v>
      </c>
      <c r="K989" t="b">
        <v>0</v>
      </c>
      <c r="L989">
        <v>122</v>
      </c>
      <c r="M989" t="b">
        <v>1</v>
      </c>
      <c r="N989" t="s">
        <v>8269</v>
      </c>
      <c r="O989" s="17">
        <v>102</v>
      </c>
      <c r="P989">
        <v>125.12</v>
      </c>
      <c r="Q989" s="12" t="s">
        <v>8315</v>
      </c>
      <c r="R989" t="s">
        <v>8316</v>
      </c>
      <c r="S989" s="15">
        <v>42567.840069444443</v>
      </c>
      <c r="T989" s="15">
        <v>42597.840069444443</v>
      </c>
    </row>
    <row r="990" spans="1:20" ht="112" x14ac:dyDescent="0.2">
      <c r="A990">
        <v>3338</v>
      </c>
      <c r="B990" s="3" t="s">
        <v>3338</v>
      </c>
      <c r="C990" s="3" t="s">
        <v>7448</v>
      </c>
      <c r="D990" s="6">
        <v>15000</v>
      </c>
      <c r="E990" s="8">
        <v>15327</v>
      </c>
      <c r="F990" t="s">
        <v>8218</v>
      </c>
      <c r="G990" t="s">
        <v>8223</v>
      </c>
      <c r="H990" t="s">
        <v>8245</v>
      </c>
      <c r="I990">
        <v>1487944080</v>
      </c>
      <c r="J990">
        <v>1486129680</v>
      </c>
      <c r="K990" t="b">
        <v>0</v>
      </c>
      <c r="L990">
        <v>112</v>
      </c>
      <c r="M990" t="b">
        <v>1</v>
      </c>
      <c r="N990" t="s">
        <v>8269</v>
      </c>
      <c r="O990" s="17">
        <v>102</v>
      </c>
      <c r="P990">
        <v>136.85</v>
      </c>
      <c r="Q990" s="12" t="s">
        <v>8315</v>
      </c>
      <c r="R990" t="s">
        <v>8316</v>
      </c>
      <c r="S990" s="15">
        <v>42769.574999999997</v>
      </c>
      <c r="T990" s="15">
        <v>42790.574999999997</v>
      </c>
    </row>
    <row r="991" spans="1:20" ht="208" x14ac:dyDescent="0.2">
      <c r="A991">
        <v>3235</v>
      </c>
      <c r="B991" s="3" t="s">
        <v>3235</v>
      </c>
      <c r="C991" s="3" t="s">
        <v>7345</v>
      </c>
      <c r="D991" s="6">
        <v>15000</v>
      </c>
      <c r="E991" s="8">
        <v>15481</v>
      </c>
      <c r="F991" t="s">
        <v>8218</v>
      </c>
      <c r="G991" t="s">
        <v>8223</v>
      </c>
      <c r="H991" t="s">
        <v>8245</v>
      </c>
      <c r="I991">
        <v>1467361251</v>
      </c>
      <c r="J991">
        <v>1464769251</v>
      </c>
      <c r="K991" t="b">
        <v>1</v>
      </c>
      <c r="L991">
        <v>181</v>
      </c>
      <c r="M991" t="b">
        <v>1</v>
      </c>
      <c r="N991" t="s">
        <v>8269</v>
      </c>
      <c r="O991" s="17">
        <v>103</v>
      </c>
      <c r="P991">
        <v>85.53</v>
      </c>
      <c r="Q991" s="12" t="s">
        <v>8315</v>
      </c>
      <c r="R991" t="s">
        <v>8316</v>
      </c>
      <c r="S991" s="15">
        <v>42522.347812499997</v>
      </c>
      <c r="T991" s="15">
        <v>42552.347812499997</v>
      </c>
    </row>
    <row r="992" spans="1:20" ht="208" x14ac:dyDescent="0.2">
      <c r="A992">
        <v>3411</v>
      </c>
      <c r="B992" s="3" t="s">
        <v>3410</v>
      </c>
      <c r="C992" s="3" t="s">
        <v>7521</v>
      </c>
      <c r="D992" s="6">
        <v>15000</v>
      </c>
      <c r="E992" s="8">
        <v>15535</v>
      </c>
      <c r="F992" t="s">
        <v>8218</v>
      </c>
      <c r="G992" t="s">
        <v>8223</v>
      </c>
      <c r="H992" t="s">
        <v>8245</v>
      </c>
      <c r="I992">
        <v>1444264372</v>
      </c>
      <c r="J992">
        <v>1442536372</v>
      </c>
      <c r="K992" t="b">
        <v>0</v>
      </c>
      <c r="L992">
        <v>78</v>
      </c>
      <c r="M992" t="b">
        <v>1</v>
      </c>
      <c r="N992" t="s">
        <v>8269</v>
      </c>
      <c r="O992" s="17">
        <v>104</v>
      </c>
      <c r="P992">
        <v>199.17</v>
      </c>
      <c r="Q992" s="12" t="s">
        <v>8315</v>
      </c>
      <c r="R992" t="s">
        <v>8316</v>
      </c>
      <c r="S992" s="15">
        <v>42265.022824074069</v>
      </c>
      <c r="T992" s="15">
        <v>42285.022824074069</v>
      </c>
    </row>
    <row r="993" spans="1:20" ht="192" x14ac:dyDescent="0.2">
      <c r="A993">
        <v>534</v>
      </c>
      <c r="B993" s="3" t="s">
        <v>535</v>
      </c>
      <c r="C993" s="3" t="s">
        <v>4644</v>
      </c>
      <c r="D993" s="6">
        <v>15000</v>
      </c>
      <c r="E993" s="8">
        <v>15700</v>
      </c>
      <c r="F993" t="s">
        <v>8218</v>
      </c>
      <c r="G993" t="s">
        <v>8233</v>
      </c>
      <c r="H993" t="s">
        <v>8253</v>
      </c>
      <c r="I993">
        <v>1446418800</v>
      </c>
      <c r="J993">
        <v>1443036470</v>
      </c>
      <c r="K993" t="b">
        <v>0</v>
      </c>
      <c r="L993">
        <v>48</v>
      </c>
      <c r="M993" t="b">
        <v>1</v>
      </c>
      <c r="N993" t="s">
        <v>8269</v>
      </c>
      <c r="O993" s="17">
        <v>105</v>
      </c>
      <c r="P993">
        <v>327.08</v>
      </c>
      <c r="Q993" s="12" t="s">
        <v>8315</v>
      </c>
      <c r="R993" t="s">
        <v>8316</v>
      </c>
      <c r="S993" s="15">
        <v>42270.810995370368</v>
      </c>
      <c r="T993" s="15">
        <v>42309.958333333328</v>
      </c>
    </row>
    <row r="994" spans="1:20" ht="192" x14ac:dyDescent="0.2">
      <c r="A994">
        <v>3304</v>
      </c>
      <c r="B994" s="3" t="s">
        <v>3304</v>
      </c>
      <c r="C994" s="3" t="s">
        <v>7414</v>
      </c>
      <c r="D994" s="6">
        <v>15000</v>
      </c>
      <c r="E994" s="8">
        <v>15677.5</v>
      </c>
      <c r="F994" t="s">
        <v>8218</v>
      </c>
      <c r="G994" t="s">
        <v>8223</v>
      </c>
      <c r="H994" t="s">
        <v>8245</v>
      </c>
      <c r="I994">
        <v>1482418752</v>
      </c>
      <c r="J994">
        <v>1479826752</v>
      </c>
      <c r="K994" t="b">
        <v>0</v>
      </c>
      <c r="L994">
        <v>175</v>
      </c>
      <c r="M994" t="b">
        <v>1</v>
      </c>
      <c r="N994" t="s">
        <v>8269</v>
      </c>
      <c r="O994" s="17">
        <v>105</v>
      </c>
      <c r="P994">
        <v>89.59</v>
      </c>
      <c r="Q994" s="12" t="s">
        <v>8315</v>
      </c>
      <c r="R994" t="s">
        <v>8316</v>
      </c>
      <c r="S994" s="15">
        <v>42696.624444444446</v>
      </c>
      <c r="T994" s="15">
        <v>42726.624444444446</v>
      </c>
    </row>
    <row r="995" spans="1:20" ht="192" x14ac:dyDescent="0.2">
      <c r="A995">
        <v>3128</v>
      </c>
      <c r="B995" s="3" t="s">
        <v>3128</v>
      </c>
      <c r="C995" s="3" t="s">
        <v>7238</v>
      </c>
      <c r="D995" s="6">
        <v>15000</v>
      </c>
      <c r="E995" s="8">
        <v>16291</v>
      </c>
      <c r="F995" t="s">
        <v>8221</v>
      </c>
      <c r="G995" t="s">
        <v>8223</v>
      </c>
      <c r="H995" t="s">
        <v>8245</v>
      </c>
      <c r="I995">
        <v>1489690141</v>
      </c>
      <c r="J995">
        <v>1487101741</v>
      </c>
      <c r="K995" t="b">
        <v>0</v>
      </c>
      <c r="L995">
        <v>117</v>
      </c>
      <c r="M995" t="b">
        <v>0</v>
      </c>
      <c r="N995" t="s">
        <v>8269</v>
      </c>
      <c r="O995" s="17">
        <v>109</v>
      </c>
      <c r="P995">
        <v>139.24</v>
      </c>
      <c r="Q995" s="12" t="s">
        <v>8315</v>
      </c>
      <c r="R995" t="s">
        <v>8316</v>
      </c>
      <c r="S995" s="15">
        <v>42780.825706018513</v>
      </c>
      <c r="T995" s="15">
        <v>42810.784039351856</v>
      </c>
    </row>
    <row r="996" spans="1:20" ht="192" x14ac:dyDescent="0.2">
      <c r="A996">
        <v>3402</v>
      </c>
      <c r="B996" s="3" t="s">
        <v>3401</v>
      </c>
      <c r="C996" s="3" t="s">
        <v>7512</v>
      </c>
      <c r="D996" s="6">
        <v>15000</v>
      </c>
      <c r="E996" s="8">
        <v>16465</v>
      </c>
      <c r="F996" t="s">
        <v>8218</v>
      </c>
      <c r="G996" t="s">
        <v>8223</v>
      </c>
      <c r="H996" t="s">
        <v>8245</v>
      </c>
      <c r="I996">
        <v>1447295460</v>
      </c>
      <c r="J996">
        <v>1444747843</v>
      </c>
      <c r="K996" t="b">
        <v>0</v>
      </c>
      <c r="L996">
        <v>165</v>
      </c>
      <c r="M996" t="b">
        <v>1</v>
      </c>
      <c r="N996" t="s">
        <v>8269</v>
      </c>
      <c r="O996" s="17">
        <v>110</v>
      </c>
      <c r="P996">
        <v>99.79</v>
      </c>
      <c r="Q996" s="12" t="s">
        <v>8315</v>
      </c>
      <c r="R996" t="s">
        <v>8316</v>
      </c>
      <c r="S996" s="15">
        <v>42290.61855324074</v>
      </c>
      <c r="T996" s="15">
        <v>42320.104861111111</v>
      </c>
    </row>
    <row r="997" spans="1:20" ht="208" x14ac:dyDescent="0.2">
      <c r="A997">
        <v>3187</v>
      </c>
      <c r="B997" s="3" t="s">
        <v>3187</v>
      </c>
      <c r="C997" s="3" t="s">
        <v>7297</v>
      </c>
      <c r="D997" s="6">
        <v>15000</v>
      </c>
      <c r="E997" s="8">
        <v>17444</v>
      </c>
      <c r="F997" t="s">
        <v>8218</v>
      </c>
      <c r="G997" t="s">
        <v>8223</v>
      </c>
      <c r="H997" t="s">
        <v>8245</v>
      </c>
      <c r="I997">
        <v>1407167973</v>
      </c>
      <c r="J997">
        <v>1405439973</v>
      </c>
      <c r="K997" t="b">
        <v>1</v>
      </c>
      <c r="L997">
        <v>244</v>
      </c>
      <c r="M997" t="b">
        <v>1</v>
      </c>
      <c r="N997" t="s">
        <v>8269</v>
      </c>
      <c r="O997" s="17">
        <v>116</v>
      </c>
      <c r="P997">
        <v>71.489999999999995</v>
      </c>
      <c r="Q997" s="12" t="s">
        <v>8315</v>
      </c>
      <c r="R997" t="s">
        <v>8316</v>
      </c>
      <c r="S997" s="15">
        <v>41835.666354166664</v>
      </c>
      <c r="T997" s="15">
        <v>41855.666354166664</v>
      </c>
    </row>
    <row r="998" spans="1:20" ht="192" x14ac:dyDescent="0.2">
      <c r="A998">
        <v>3274</v>
      </c>
      <c r="B998" s="3" t="s">
        <v>3274</v>
      </c>
      <c r="C998" s="3" t="s">
        <v>7384</v>
      </c>
      <c r="D998" s="6">
        <v>15500</v>
      </c>
      <c r="E998" s="8">
        <v>15705</v>
      </c>
      <c r="F998" t="s">
        <v>8218</v>
      </c>
      <c r="G998" t="s">
        <v>8223</v>
      </c>
      <c r="H998" t="s">
        <v>8245</v>
      </c>
      <c r="I998">
        <v>1458075600</v>
      </c>
      <c r="J998">
        <v>1454259272</v>
      </c>
      <c r="K998" t="b">
        <v>1</v>
      </c>
      <c r="L998">
        <v>286</v>
      </c>
      <c r="M998" t="b">
        <v>1</v>
      </c>
      <c r="N998" t="s">
        <v>8269</v>
      </c>
      <c r="O998" s="17">
        <v>101</v>
      </c>
      <c r="P998">
        <v>54.91</v>
      </c>
      <c r="Q998" s="12" t="s">
        <v>8315</v>
      </c>
      <c r="R998" t="s">
        <v>8316</v>
      </c>
      <c r="S998" s="15">
        <v>42400.704537037032</v>
      </c>
      <c r="T998" s="15">
        <v>42444.875</v>
      </c>
    </row>
    <row r="999" spans="1:20" ht="240" x14ac:dyDescent="0.2">
      <c r="A999">
        <v>4048</v>
      </c>
      <c r="B999" s="3" t="s">
        <v>4044</v>
      </c>
      <c r="C999" s="3" t="s">
        <v>8152</v>
      </c>
      <c r="D999" s="6">
        <v>17000</v>
      </c>
      <c r="E999" s="8">
        <v>3001</v>
      </c>
      <c r="F999" t="s">
        <v>8220</v>
      </c>
      <c r="G999" t="s">
        <v>8224</v>
      </c>
      <c r="H999" t="s">
        <v>8246</v>
      </c>
      <c r="I999">
        <v>1460373187</v>
      </c>
      <c r="J999">
        <v>1457352787</v>
      </c>
      <c r="K999" t="b">
        <v>0</v>
      </c>
      <c r="L999">
        <v>91</v>
      </c>
      <c r="M999" t="b">
        <v>0</v>
      </c>
      <c r="N999" t="s">
        <v>8269</v>
      </c>
      <c r="O999" s="17">
        <v>18</v>
      </c>
      <c r="P999">
        <v>32.979999999999997</v>
      </c>
      <c r="Q999" s="12" t="s">
        <v>8315</v>
      </c>
      <c r="R999" t="s">
        <v>8316</v>
      </c>
      <c r="S999" s="15">
        <v>42436.509108796294</v>
      </c>
      <c r="T999" s="15">
        <v>42471.467442129629</v>
      </c>
    </row>
    <row r="1000" spans="1:20" ht="192" x14ac:dyDescent="0.2">
      <c r="A1000">
        <v>3953</v>
      </c>
      <c r="B1000" s="3" t="s">
        <v>3950</v>
      </c>
      <c r="C1000" s="3" t="s">
        <v>8060</v>
      </c>
      <c r="D1000" s="6">
        <v>17600</v>
      </c>
      <c r="E1000" s="8">
        <v>0</v>
      </c>
      <c r="F1000" t="s">
        <v>8220</v>
      </c>
      <c r="G1000" t="s">
        <v>8223</v>
      </c>
      <c r="H1000" t="s">
        <v>8245</v>
      </c>
      <c r="I1000">
        <v>1469834940</v>
      </c>
      <c r="J1000">
        <v>1467162586</v>
      </c>
      <c r="K1000" t="b">
        <v>0</v>
      </c>
      <c r="L1000">
        <v>0</v>
      </c>
      <c r="M1000" t="b">
        <v>0</v>
      </c>
      <c r="N1000" t="s">
        <v>8269</v>
      </c>
      <c r="O1000" s="17">
        <v>0</v>
      </c>
      <c r="P1000">
        <v>0</v>
      </c>
      <c r="Q1000" s="12" t="s">
        <v>8315</v>
      </c>
      <c r="R1000" t="s">
        <v>8316</v>
      </c>
      <c r="S1000" s="15">
        <v>42550.048449074078</v>
      </c>
      <c r="T1000" s="15">
        <v>42580.978472222225</v>
      </c>
    </row>
    <row r="1001" spans="1:20" ht="112" x14ac:dyDescent="0.2">
      <c r="A1001">
        <v>4022</v>
      </c>
      <c r="B1001" s="3" t="s">
        <v>4018</v>
      </c>
      <c r="C1001" s="3" t="s">
        <v>8127</v>
      </c>
      <c r="D1001" s="6">
        <v>18000</v>
      </c>
      <c r="E1001" s="8">
        <v>12521</v>
      </c>
      <c r="F1001" t="s">
        <v>8220</v>
      </c>
      <c r="G1001" t="s">
        <v>8223</v>
      </c>
      <c r="H1001" t="s">
        <v>8245</v>
      </c>
      <c r="I1001">
        <v>1422759240</v>
      </c>
      <c r="J1001">
        <v>1418824867</v>
      </c>
      <c r="K1001" t="b">
        <v>0</v>
      </c>
      <c r="L1001">
        <v>197</v>
      </c>
      <c r="M1001" t="b">
        <v>0</v>
      </c>
      <c r="N1001" t="s">
        <v>8269</v>
      </c>
      <c r="O1001" s="17">
        <v>70</v>
      </c>
      <c r="P1001">
        <v>63.56</v>
      </c>
      <c r="Q1001" s="12" t="s">
        <v>8315</v>
      </c>
      <c r="R1001" t="s">
        <v>8316</v>
      </c>
      <c r="S1001" s="15">
        <v>41990.584108796291</v>
      </c>
      <c r="T1001" s="15">
        <v>42036.120833333334</v>
      </c>
    </row>
    <row r="1002" spans="1:20" ht="192" x14ac:dyDescent="0.2">
      <c r="A1002">
        <v>2875</v>
      </c>
      <c r="B1002" s="3" t="s">
        <v>2875</v>
      </c>
      <c r="C1002" s="3" t="s">
        <v>6985</v>
      </c>
      <c r="D1002" s="6">
        <v>20000</v>
      </c>
      <c r="E1002" s="8">
        <v>7</v>
      </c>
      <c r="F1002" t="s">
        <v>8220</v>
      </c>
      <c r="G1002" t="s">
        <v>8223</v>
      </c>
      <c r="H1002" t="s">
        <v>8245</v>
      </c>
      <c r="I1002">
        <v>1462417493</v>
      </c>
      <c r="J1002">
        <v>1459825493</v>
      </c>
      <c r="K1002" t="b">
        <v>0</v>
      </c>
      <c r="L1002">
        <v>3</v>
      </c>
      <c r="M1002" t="b">
        <v>0</v>
      </c>
      <c r="N1002" t="s">
        <v>8269</v>
      </c>
      <c r="O1002" s="17">
        <v>0</v>
      </c>
      <c r="P1002">
        <v>2.33</v>
      </c>
      <c r="Q1002" s="12" t="s">
        <v>8315</v>
      </c>
      <c r="R1002" t="s">
        <v>8316</v>
      </c>
      <c r="S1002" s="15">
        <v>42465.128391203703</v>
      </c>
      <c r="T1002" s="15">
        <v>42495.128391203703</v>
      </c>
    </row>
    <row r="1003" spans="1:20" ht="176" x14ac:dyDescent="0.2">
      <c r="A1003">
        <v>3741</v>
      </c>
      <c r="B1003" s="3" t="s">
        <v>3738</v>
      </c>
      <c r="C1003" s="3" t="s">
        <v>7851</v>
      </c>
      <c r="D1003" s="6">
        <v>20000</v>
      </c>
      <c r="E1003" s="8">
        <v>0</v>
      </c>
      <c r="F1003" t="s">
        <v>8220</v>
      </c>
      <c r="G1003" t="s">
        <v>8223</v>
      </c>
      <c r="H1003" t="s">
        <v>8245</v>
      </c>
      <c r="I1003">
        <v>1450389950</v>
      </c>
      <c r="J1003">
        <v>1447797950</v>
      </c>
      <c r="K1003" t="b">
        <v>0</v>
      </c>
      <c r="L1003">
        <v>0</v>
      </c>
      <c r="M1003" t="b">
        <v>0</v>
      </c>
      <c r="N1003" t="s">
        <v>8269</v>
      </c>
      <c r="O1003" s="17">
        <v>0</v>
      </c>
      <c r="P1003">
        <v>0</v>
      </c>
      <c r="Q1003" s="12" t="s">
        <v>8315</v>
      </c>
      <c r="R1003" t="s">
        <v>8316</v>
      </c>
      <c r="S1003" s="15">
        <v>42325.920717592591</v>
      </c>
      <c r="T1003" s="15">
        <v>42355.920717592591</v>
      </c>
    </row>
    <row r="1004" spans="1:20" ht="208" x14ac:dyDescent="0.2">
      <c r="A1004">
        <v>3936</v>
      </c>
      <c r="B1004" s="3" t="s">
        <v>3933</v>
      </c>
      <c r="C1004" s="3" t="s">
        <v>8044</v>
      </c>
      <c r="D1004" s="6">
        <v>20000</v>
      </c>
      <c r="E1004" s="8">
        <v>0</v>
      </c>
      <c r="F1004" t="s">
        <v>8220</v>
      </c>
      <c r="G1004" t="s">
        <v>8223</v>
      </c>
      <c r="H1004" t="s">
        <v>8245</v>
      </c>
      <c r="I1004">
        <v>1480576720</v>
      </c>
      <c r="J1004">
        <v>1477981120</v>
      </c>
      <c r="K1004" t="b">
        <v>0</v>
      </c>
      <c r="L1004">
        <v>0</v>
      </c>
      <c r="M1004" t="b">
        <v>0</v>
      </c>
      <c r="N1004" t="s">
        <v>8269</v>
      </c>
      <c r="O1004" s="17">
        <v>0</v>
      </c>
      <c r="P1004">
        <v>0</v>
      </c>
      <c r="Q1004" s="12" t="s">
        <v>8315</v>
      </c>
      <c r="R1004" t="s">
        <v>8316</v>
      </c>
      <c r="S1004" s="15">
        <v>42675.262962962966</v>
      </c>
      <c r="T1004" s="15">
        <v>42705.304629629631</v>
      </c>
    </row>
    <row r="1005" spans="1:20" ht="208" x14ac:dyDescent="0.2">
      <c r="A1005">
        <v>4029</v>
      </c>
      <c r="B1005" s="3" t="s">
        <v>4025</v>
      </c>
      <c r="C1005" s="3" t="s">
        <v>8134</v>
      </c>
      <c r="D1005" s="6">
        <v>20000</v>
      </c>
      <c r="E1005" s="8">
        <v>0</v>
      </c>
      <c r="F1005" t="s">
        <v>8220</v>
      </c>
      <c r="G1005" t="s">
        <v>8223</v>
      </c>
      <c r="H1005" t="s">
        <v>8245</v>
      </c>
      <c r="I1005">
        <v>1450053370</v>
      </c>
      <c r="J1005">
        <v>1447461370</v>
      </c>
      <c r="K1005" t="b">
        <v>0</v>
      </c>
      <c r="L1005">
        <v>0</v>
      </c>
      <c r="M1005" t="b">
        <v>0</v>
      </c>
      <c r="N1005" t="s">
        <v>8269</v>
      </c>
      <c r="O1005" s="17">
        <v>0</v>
      </c>
      <c r="P1005">
        <v>0</v>
      </c>
      <c r="Q1005" s="12" t="s">
        <v>8315</v>
      </c>
      <c r="R1005" t="s">
        <v>8316</v>
      </c>
      <c r="S1005" s="15">
        <v>42322.025115740747</v>
      </c>
      <c r="T1005" s="15">
        <v>42352.025115740747</v>
      </c>
    </row>
    <row r="1006" spans="1:20" ht="192" x14ac:dyDescent="0.2">
      <c r="A1006">
        <v>4049</v>
      </c>
      <c r="B1006" s="3" t="s">
        <v>4045</v>
      </c>
      <c r="C1006" s="3" t="s">
        <v>8153</v>
      </c>
      <c r="D1006" s="6">
        <v>20000</v>
      </c>
      <c r="E1006" s="8">
        <v>16</v>
      </c>
      <c r="F1006" t="s">
        <v>8220</v>
      </c>
      <c r="G1006" t="s">
        <v>8223</v>
      </c>
      <c r="H1006" t="s">
        <v>8245</v>
      </c>
      <c r="I1006">
        <v>1436914815</v>
      </c>
      <c r="J1006">
        <v>1434322815</v>
      </c>
      <c r="K1006" t="b">
        <v>0</v>
      </c>
      <c r="L1006">
        <v>1</v>
      </c>
      <c r="M1006" t="b">
        <v>0</v>
      </c>
      <c r="N1006" t="s">
        <v>8269</v>
      </c>
      <c r="O1006" s="17">
        <v>0</v>
      </c>
      <c r="P1006">
        <v>16</v>
      </c>
      <c r="Q1006" s="12" t="s">
        <v>8315</v>
      </c>
      <c r="R1006" t="s">
        <v>8316</v>
      </c>
      <c r="S1006" s="15">
        <v>42169.958506944444</v>
      </c>
      <c r="T1006" s="15">
        <v>42199.958506944444</v>
      </c>
    </row>
    <row r="1007" spans="1:20" ht="208" x14ac:dyDescent="0.2">
      <c r="A1007">
        <v>4071</v>
      </c>
      <c r="B1007" s="3" t="s">
        <v>4067</v>
      </c>
      <c r="C1007" s="3" t="s">
        <v>8174</v>
      </c>
      <c r="D1007" s="6">
        <v>20000</v>
      </c>
      <c r="E1007" s="8">
        <v>0</v>
      </c>
      <c r="F1007" t="s">
        <v>8220</v>
      </c>
      <c r="G1007" t="s">
        <v>8237</v>
      </c>
      <c r="H1007" t="s">
        <v>8255</v>
      </c>
      <c r="I1007">
        <v>1482779931</v>
      </c>
      <c r="J1007">
        <v>1480187931</v>
      </c>
      <c r="K1007" t="b">
        <v>0</v>
      </c>
      <c r="L1007">
        <v>0</v>
      </c>
      <c r="M1007" t="b">
        <v>0</v>
      </c>
      <c r="N1007" t="s">
        <v>8269</v>
      </c>
      <c r="O1007" s="17">
        <v>0</v>
      </c>
      <c r="P1007">
        <v>0</v>
      </c>
      <c r="Q1007" s="12" t="s">
        <v>8315</v>
      </c>
      <c r="R1007" t="s">
        <v>8316</v>
      </c>
      <c r="S1007" s="15">
        <v>42700.804756944446</v>
      </c>
      <c r="T1007" s="15">
        <v>42730.804756944446</v>
      </c>
    </row>
    <row r="1008" spans="1:20" ht="224" x14ac:dyDescent="0.2">
      <c r="A1008">
        <v>2869</v>
      </c>
      <c r="B1008" s="3" t="s">
        <v>2869</v>
      </c>
      <c r="C1008" s="3" t="s">
        <v>6979</v>
      </c>
      <c r="D1008" s="6">
        <v>20000</v>
      </c>
      <c r="E1008" s="8">
        <v>177</v>
      </c>
      <c r="F1008" t="s">
        <v>8220</v>
      </c>
      <c r="G1008" t="s">
        <v>8223</v>
      </c>
      <c r="H1008" t="s">
        <v>8245</v>
      </c>
      <c r="I1008">
        <v>1468937681</v>
      </c>
      <c r="J1008">
        <v>1466345681</v>
      </c>
      <c r="K1008" t="b">
        <v>0</v>
      </c>
      <c r="L1008">
        <v>5</v>
      </c>
      <c r="M1008" t="b">
        <v>0</v>
      </c>
      <c r="N1008" t="s">
        <v>8269</v>
      </c>
      <c r="O1008" s="17">
        <v>1</v>
      </c>
      <c r="P1008">
        <v>35.4</v>
      </c>
      <c r="Q1008" s="12" t="s">
        <v>8315</v>
      </c>
      <c r="R1008" t="s">
        <v>8316</v>
      </c>
      <c r="S1008" s="15">
        <v>42540.593530092592</v>
      </c>
      <c r="T1008" s="15">
        <v>42570.593530092592</v>
      </c>
    </row>
    <row r="1009" spans="1:20" ht="192" x14ac:dyDescent="0.2">
      <c r="A1009">
        <v>3929</v>
      </c>
      <c r="B1009" s="3" t="s">
        <v>3926</v>
      </c>
      <c r="C1009" s="3" t="s">
        <v>8037</v>
      </c>
      <c r="D1009" s="6">
        <v>20000</v>
      </c>
      <c r="E1009" s="8">
        <v>453</v>
      </c>
      <c r="F1009" t="s">
        <v>8220</v>
      </c>
      <c r="G1009" t="s">
        <v>8223</v>
      </c>
      <c r="H1009" t="s">
        <v>8245</v>
      </c>
      <c r="I1009">
        <v>1474228265</v>
      </c>
      <c r="J1009">
        <v>1471636265</v>
      </c>
      <c r="K1009" t="b">
        <v>0</v>
      </c>
      <c r="L1009">
        <v>14</v>
      </c>
      <c r="M1009" t="b">
        <v>0</v>
      </c>
      <c r="N1009" t="s">
        <v>8269</v>
      </c>
      <c r="O1009" s="17">
        <v>2</v>
      </c>
      <c r="P1009">
        <v>32.36</v>
      </c>
      <c r="Q1009" s="12" t="s">
        <v>8315</v>
      </c>
      <c r="R1009" t="s">
        <v>8316</v>
      </c>
      <c r="S1009" s="15">
        <v>42601.827141203699</v>
      </c>
      <c r="T1009" s="15">
        <v>42631.827141203699</v>
      </c>
    </row>
    <row r="1010" spans="1:20" ht="208" x14ac:dyDescent="0.2">
      <c r="A1010">
        <v>4062</v>
      </c>
      <c r="B1010" s="3" t="s">
        <v>4058</v>
      </c>
      <c r="C1010" s="3" t="s">
        <v>8166</v>
      </c>
      <c r="D1010" s="6">
        <v>20000</v>
      </c>
      <c r="E1010" s="8">
        <v>490</v>
      </c>
      <c r="F1010" t="s">
        <v>8220</v>
      </c>
      <c r="G1010" t="s">
        <v>8223</v>
      </c>
      <c r="H1010" t="s">
        <v>8245</v>
      </c>
      <c r="I1010">
        <v>1467481468</v>
      </c>
      <c r="J1010">
        <v>1464889468</v>
      </c>
      <c r="K1010" t="b">
        <v>0</v>
      </c>
      <c r="L1010">
        <v>3</v>
      </c>
      <c r="M1010" t="b">
        <v>0</v>
      </c>
      <c r="N1010" t="s">
        <v>8269</v>
      </c>
      <c r="O1010" s="17">
        <v>2</v>
      </c>
      <c r="P1010">
        <v>163.33000000000001</v>
      </c>
      <c r="Q1010" s="12" t="s">
        <v>8315</v>
      </c>
      <c r="R1010" t="s">
        <v>8316</v>
      </c>
      <c r="S1010" s="15">
        <v>42523.739212962959</v>
      </c>
      <c r="T1010" s="15">
        <v>42553.739212962959</v>
      </c>
    </row>
    <row r="1011" spans="1:20" ht="160" x14ac:dyDescent="0.2">
      <c r="A1011">
        <v>3728</v>
      </c>
      <c r="B1011" s="3" t="s">
        <v>3725</v>
      </c>
      <c r="C1011" s="3" t="s">
        <v>7838</v>
      </c>
      <c r="D1011" s="6">
        <v>20000</v>
      </c>
      <c r="E1011" s="8">
        <v>1862</v>
      </c>
      <c r="F1011" t="s">
        <v>8220</v>
      </c>
      <c r="G1011" t="s">
        <v>8223</v>
      </c>
      <c r="H1011" t="s">
        <v>8245</v>
      </c>
      <c r="I1011">
        <v>1439957176</v>
      </c>
      <c r="J1011">
        <v>1437365176</v>
      </c>
      <c r="K1011" t="b">
        <v>0</v>
      </c>
      <c r="L1011">
        <v>31</v>
      </c>
      <c r="M1011" t="b">
        <v>0</v>
      </c>
      <c r="N1011" t="s">
        <v>8269</v>
      </c>
      <c r="O1011" s="17">
        <v>9</v>
      </c>
      <c r="P1011">
        <v>60.06</v>
      </c>
      <c r="Q1011" s="12" t="s">
        <v>8315</v>
      </c>
      <c r="R1011" t="s">
        <v>8316</v>
      </c>
      <c r="S1011" s="15">
        <v>42205.171018518522</v>
      </c>
      <c r="T1011" s="15">
        <v>42235.171018518522</v>
      </c>
    </row>
    <row r="1012" spans="1:20" ht="144" x14ac:dyDescent="0.2">
      <c r="A1012">
        <v>3219</v>
      </c>
      <c r="B1012" s="3" t="s">
        <v>3219</v>
      </c>
      <c r="C1012" s="3" t="s">
        <v>7329</v>
      </c>
      <c r="D1012" s="6">
        <v>20000</v>
      </c>
      <c r="E1012" s="8">
        <v>20022</v>
      </c>
      <c r="F1012" t="s">
        <v>8218</v>
      </c>
      <c r="G1012" t="s">
        <v>8223</v>
      </c>
      <c r="H1012" t="s">
        <v>8245</v>
      </c>
      <c r="I1012">
        <v>1427063747</v>
      </c>
      <c r="J1012">
        <v>1424043347</v>
      </c>
      <c r="K1012" t="b">
        <v>1</v>
      </c>
      <c r="L1012">
        <v>119</v>
      </c>
      <c r="M1012" t="b">
        <v>1</v>
      </c>
      <c r="N1012" t="s">
        <v>8269</v>
      </c>
      <c r="O1012" s="17">
        <v>100</v>
      </c>
      <c r="P1012">
        <v>168.25</v>
      </c>
      <c r="Q1012" s="12" t="s">
        <v>8315</v>
      </c>
      <c r="R1012" t="s">
        <v>8316</v>
      </c>
      <c r="S1012" s="15">
        <v>42050.983182870375</v>
      </c>
      <c r="T1012" s="15">
        <v>42085.941516203704</v>
      </c>
    </row>
    <row r="1013" spans="1:20" ht="240" x14ac:dyDescent="0.2">
      <c r="A1013">
        <v>3236</v>
      </c>
      <c r="B1013" s="3" t="s">
        <v>3236</v>
      </c>
      <c r="C1013" s="3" t="s">
        <v>7346</v>
      </c>
      <c r="D1013" s="6">
        <v>20000</v>
      </c>
      <c r="E1013" s="8">
        <v>20120</v>
      </c>
      <c r="F1013" t="s">
        <v>8218</v>
      </c>
      <c r="G1013" t="s">
        <v>8223</v>
      </c>
      <c r="H1013" t="s">
        <v>8245</v>
      </c>
      <c r="I1013">
        <v>1482962433</v>
      </c>
      <c r="J1013">
        <v>1480370433</v>
      </c>
      <c r="K1013" t="b">
        <v>0</v>
      </c>
      <c r="L1013">
        <v>110</v>
      </c>
      <c r="M1013" t="b">
        <v>1</v>
      </c>
      <c r="N1013" t="s">
        <v>8269</v>
      </c>
      <c r="O1013" s="17">
        <v>101</v>
      </c>
      <c r="P1013">
        <v>182.91</v>
      </c>
      <c r="Q1013" s="12" t="s">
        <v>8315</v>
      </c>
      <c r="R1013" t="s">
        <v>8316</v>
      </c>
      <c r="S1013" s="15">
        <v>42702.917048611111</v>
      </c>
      <c r="T1013" s="15">
        <v>42732.917048611111</v>
      </c>
    </row>
    <row r="1014" spans="1:20" ht="128" x14ac:dyDescent="0.2">
      <c r="A1014">
        <v>3253</v>
      </c>
      <c r="B1014" s="3" t="s">
        <v>3253</v>
      </c>
      <c r="C1014" s="3" t="s">
        <v>7363</v>
      </c>
      <c r="D1014" s="6">
        <v>20000</v>
      </c>
      <c r="E1014" s="8">
        <v>20365</v>
      </c>
      <c r="F1014" t="s">
        <v>8218</v>
      </c>
      <c r="G1014" t="s">
        <v>8223</v>
      </c>
      <c r="H1014" t="s">
        <v>8245</v>
      </c>
      <c r="I1014">
        <v>1473306300</v>
      </c>
      <c r="J1014">
        <v>1471701028</v>
      </c>
      <c r="K1014" t="b">
        <v>1</v>
      </c>
      <c r="L1014">
        <v>115</v>
      </c>
      <c r="M1014" t="b">
        <v>1</v>
      </c>
      <c r="N1014" t="s">
        <v>8269</v>
      </c>
      <c r="O1014" s="17">
        <v>102</v>
      </c>
      <c r="P1014">
        <v>177.09</v>
      </c>
      <c r="Q1014" s="12" t="s">
        <v>8315</v>
      </c>
      <c r="R1014" t="s">
        <v>8316</v>
      </c>
      <c r="S1014" s="15">
        <v>42602.576712962968</v>
      </c>
      <c r="T1014" s="15">
        <v>42621.15625</v>
      </c>
    </row>
    <row r="1015" spans="1:20" ht="160" x14ac:dyDescent="0.2">
      <c r="A1015">
        <v>3229</v>
      </c>
      <c r="B1015" s="3" t="s">
        <v>3229</v>
      </c>
      <c r="C1015" s="3" t="s">
        <v>7339</v>
      </c>
      <c r="D1015" s="6">
        <v>20000</v>
      </c>
      <c r="E1015" s="8">
        <v>21573</v>
      </c>
      <c r="F1015" t="s">
        <v>8218</v>
      </c>
      <c r="G1015" t="s">
        <v>8223</v>
      </c>
      <c r="H1015" t="s">
        <v>8245</v>
      </c>
      <c r="I1015">
        <v>1416470398</v>
      </c>
      <c r="J1015">
        <v>1413874798</v>
      </c>
      <c r="K1015" t="b">
        <v>1</v>
      </c>
      <c r="L1015">
        <v>202</v>
      </c>
      <c r="M1015" t="b">
        <v>1</v>
      </c>
      <c r="N1015" t="s">
        <v>8269</v>
      </c>
      <c r="O1015" s="17">
        <v>108</v>
      </c>
      <c r="P1015">
        <v>106.8</v>
      </c>
      <c r="Q1015" s="12" t="s">
        <v>8315</v>
      </c>
      <c r="R1015" t="s">
        <v>8316</v>
      </c>
      <c r="S1015" s="15">
        <v>41933.291643518518</v>
      </c>
      <c r="T1015" s="15">
        <v>41963.333310185189</v>
      </c>
    </row>
    <row r="1016" spans="1:20" ht="192" x14ac:dyDescent="0.2">
      <c r="A1016">
        <v>1297</v>
      </c>
      <c r="B1016" s="3" t="s">
        <v>1298</v>
      </c>
      <c r="C1016" s="3" t="s">
        <v>5407</v>
      </c>
      <c r="D1016" s="6">
        <v>20000</v>
      </c>
      <c r="E1016" s="8">
        <v>21905</v>
      </c>
      <c r="F1016" t="s">
        <v>8218</v>
      </c>
      <c r="G1016" t="s">
        <v>8223</v>
      </c>
      <c r="H1016" t="s">
        <v>8245</v>
      </c>
      <c r="I1016">
        <v>1462125358</v>
      </c>
      <c r="J1016">
        <v>1459533358</v>
      </c>
      <c r="K1016" t="b">
        <v>0</v>
      </c>
      <c r="L1016">
        <v>238</v>
      </c>
      <c r="M1016" t="b">
        <v>1</v>
      </c>
      <c r="N1016" t="s">
        <v>8269</v>
      </c>
      <c r="O1016" s="17">
        <v>110</v>
      </c>
      <c r="P1016">
        <v>92.04</v>
      </c>
      <c r="Q1016" s="12" t="s">
        <v>8315</v>
      </c>
      <c r="R1016" t="s">
        <v>8316</v>
      </c>
      <c r="S1016" s="15">
        <v>42461.747199074074</v>
      </c>
      <c r="T1016" s="15">
        <v>42491.747199074074</v>
      </c>
    </row>
    <row r="1017" spans="1:20" ht="208" x14ac:dyDescent="0.2">
      <c r="A1017">
        <v>3147</v>
      </c>
      <c r="B1017" s="3" t="s">
        <v>3147</v>
      </c>
      <c r="C1017" s="3" t="s">
        <v>7257</v>
      </c>
      <c r="D1017" s="6">
        <v>20000</v>
      </c>
      <c r="E1017" s="8">
        <v>23505</v>
      </c>
      <c r="F1017" t="s">
        <v>8218</v>
      </c>
      <c r="G1017" t="s">
        <v>8223</v>
      </c>
      <c r="H1017" t="s">
        <v>8245</v>
      </c>
      <c r="I1017">
        <v>1415319355</v>
      </c>
      <c r="J1017">
        <v>1411859755</v>
      </c>
      <c r="K1017" t="b">
        <v>1</v>
      </c>
      <c r="L1017">
        <v>213</v>
      </c>
      <c r="M1017" t="b">
        <v>1</v>
      </c>
      <c r="N1017" t="s">
        <v>8269</v>
      </c>
      <c r="O1017" s="17">
        <v>118</v>
      </c>
      <c r="P1017">
        <v>110.35</v>
      </c>
      <c r="Q1017" s="12" t="s">
        <v>8315</v>
      </c>
      <c r="R1017" t="s">
        <v>8316</v>
      </c>
      <c r="S1017" s="15">
        <v>41909.969386574077</v>
      </c>
      <c r="T1017" s="15">
        <v>41950.011053240742</v>
      </c>
    </row>
    <row r="1018" spans="1:20" ht="160" x14ac:dyDescent="0.2">
      <c r="A1018">
        <v>3245</v>
      </c>
      <c r="B1018" s="3" t="s">
        <v>3245</v>
      </c>
      <c r="C1018" s="3" t="s">
        <v>7355</v>
      </c>
      <c r="D1018" s="6">
        <v>21000</v>
      </c>
      <c r="E1018" s="8">
        <v>21904</v>
      </c>
      <c r="F1018" t="s">
        <v>8218</v>
      </c>
      <c r="G1018" t="s">
        <v>8223</v>
      </c>
      <c r="H1018" t="s">
        <v>8245</v>
      </c>
      <c r="I1018">
        <v>1434074400</v>
      </c>
      <c r="J1018">
        <v>1431354258</v>
      </c>
      <c r="K1018" t="b">
        <v>0</v>
      </c>
      <c r="L1018">
        <v>270</v>
      </c>
      <c r="M1018" t="b">
        <v>1</v>
      </c>
      <c r="N1018" t="s">
        <v>8269</v>
      </c>
      <c r="O1018" s="17">
        <v>104</v>
      </c>
      <c r="P1018">
        <v>81.13</v>
      </c>
      <c r="Q1018" s="12" t="s">
        <v>8315</v>
      </c>
      <c r="R1018" t="s">
        <v>8316</v>
      </c>
      <c r="S1018" s="15">
        <v>42135.60020833333</v>
      </c>
      <c r="T1018" s="15">
        <v>42167.083333333328</v>
      </c>
    </row>
    <row r="1019" spans="1:20" ht="192" x14ac:dyDescent="0.2">
      <c r="A1019">
        <v>3259</v>
      </c>
      <c r="B1019" s="3" t="s">
        <v>3259</v>
      </c>
      <c r="C1019" s="3" t="s">
        <v>7369</v>
      </c>
      <c r="D1019" s="6">
        <v>23000</v>
      </c>
      <c r="E1019" s="8">
        <v>24418.6</v>
      </c>
      <c r="F1019" t="s">
        <v>8218</v>
      </c>
      <c r="G1019" t="s">
        <v>8223</v>
      </c>
      <c r="H1019" t="s">
        <v>8245</v>
      </c>
      <c r="I1019">
        <v>1475294340</v>
      </c>
      <c r="J1019">
        <v>1472753745</v>
      </c>
      <c r="K1019" t="b">
        <v>1</v>
      </c>
      <c r="L1019">
        <v>97</v>
      </c>
      <c r="M1019" t="b">
        <v>1</v>
      </c>
      <c r="N1019" t="s">
        <v>8269</v>
      </c>
      <c r="O1019" s="17">
        <v>106</v>
      </c>
      <c r="P1019">
        <v>251.74</v>
      </c>
      <c r="Q1019" s="12" t="s">
        <v>8315</v>
      </c>
      <c r="R1019" t="s">
        <v>8316</v>
      </c>
      <c r="S1019" s="15">
        <v>42614.760937500003</v>
      </c>
      <c r="T1019" s="15">
        <v>42644.165972222225</v>
      </c>
    </row>
    <row r="1020" spans="1:20" ht="224" x14ac:dyDescent="0.2">
      <c r="A1020">
        <v>3211</v>
      </c>
      <c r="B1020" s="3" t="s">
        <v>3211</v>
      </c>
      <c r="C1020" s="3" t="s">
        <v>7321</v>
      </c>
      <c r="D1020" s="6">
        <v>23000</v>
      </c>
      <c r="E1020" s="8">
        <v>27541</v>
      </c>
      <c r="F1020" t="s">
        <v>8218</v>
      </c>
      <c r="G1020" t="s">
        <v>8223</v>
      </c>
      <c r="H1020" t="s">
        <v>8245</v>
      </c>
      <c r="I1020">
        <v>1408068000</v>
      </c>
      <c r="J1020">
        <v>1405346680</v>
      </c>
      <c r="K1020" t="b">
        <v>1</v>
      </c>
      <c r="L1020">
        <v>322</v>
      </c>
      <c r="M1020" t="b">
        <v>1</v>
      </c>
      <c r="N1020" t="s">
        <v>8269</v>
      </c>
      <c r="O1020" s="17">
        <v>120</v>
      </c>
      <c r="P1020">
        <v>85.53</v>
      </c>
      <c r="Q1020" s="12" t="s">
        <v>8315</v>
      </c>
      <c r="R1020" t="s">
        <v>8316</v>
      </c>
      <c r="S1020" s="15">
        <v>41834.586574074077</v>
      </c>
      <c r="T1020" s="15">
        <v>41866.083333333336</v>
      </c>
    </row>
    <row r="1021" spans="1:20" ht="208" x14ac:dyDescent="0.2">
      <c r="A1021">
        <v>4033</v>
      </c>
      <c r="B1021" s="3" t="s">
        <v>4029</v>
      </c>
      <c r="C1021" s="3" t="s">
        <v>8138</v>
      </c>
      <c r="D1021" s="6">
        <v>23900</v>
      </c>
      <c r="E1021" s="8">
        <v>6141.99</v>
      </c>
      <c r="F1021" t="s">
        <v>8220</v>
      </c>
      <c r="G1021" t="s">
        <v>8224</v>
      </c>
      <c r="H1021" t="s">
        <v>8246</v>
      </c>
      <c r="I1021">
        <v>1475398800</v>
      </c>
      <c r="J1021">
        <v>1472711224</v>
      </c>
      <c r="K1021" t="b">
        <v>0</v>
      </c>
      <c r="L1021">
        <v>94</v>
      </c>
      <c r="M1021" t="b">
        <v>0</v>
      </c>
      <c r="N1021" t="s">
        <v>8269</v>
      </c>
      <c r="O1021" s="17">
        <v>26</v>
      </c>
      <c r="P1021">
        <v>65.34</v>
      </c>
      <c r="Q1021" s="12" t="s">
        <v>8315</v>
      </c>
      <c r="R1021" t="s">
        <v>8316</v>
      </c>
      <c r="S1021" s="15">
        <v>42614.268796296295</v>
      </c>
      <c r="T1021" s="15">
        <v>42645.375</v>
      </c>
    </row>
    <row r="1022" spans="1:20" ht="144" x14ac:dyDescent="0.2">
      <c r="A1022">
        <v>2914</v>
      </c>
      <c r="B1022" s="3" t="s">
        <v>2914</v>
      </c>
      <c r="C1022" s="3" t="s">
        <v>7024</v>
      </c>
      <c r="D1022" s="6">
        <v>25000</v>
      </c>
      <c r="E1022" s="8">
        <v>1</v>
      </c>
      <c r="F1022" t="s">
        <v>8220</v>
      </c>
      <c r="G1022" t="s">
        <v>8224</v>
      </c>
      <c r="H1022" t="s">
        <v>8246</v>
      </c>
      <c r="I1022">
        <v>1426365994</v>
      </c>
      <c r="J1022">
        <v>1421185594</v>
      </c>
      <c r="K1022" t="b">
        <v>0</v>
      </c>
      <c r="L1022">
        <v>1</v>
      </c>
      <c r="M1022" t="b">
        <v>0</v>
      </c>
      <c r="N1022" t="s">
        <v>8269</v>
      </c>
      <c r="O1022" s="17">
        <v>0</v>
      </c>
      <c r="P1022">
        <v>1</v>
      </c>
      <c r="Q1022" s="12" t="s">
        <v>8315</v>
      </c>
      <c r="R1022" t="s">
        <v>8316</v>
      </c>
      <c r="S1022" s="15">
        <v>42017.907337962963</v>
      </c>
      <c r="T1022" s="15">
        <v>42077.865671296298</v>
      </c>
    </row>
    <row r="1023" spans="1:20" ht="176" x14ac:dyDescent="0.2">
      <c r="A1023">
        <v>3145</v>
      </c>
      <c r="B1023" s="3" t="s">
        <v>3145</v>
      </c>
      <c r="C1023" s="3" t="s">
        <v>7255</v>
      </c>
      <c r="D1023" s="6">
        <v>25000</v>
      </c>
      <c r="E1023" s="8">
        <v>0</v>
      </c>
      <c r="F1023" t="s">
        <v>8221</v>
      </c>
      <c r="G1023" t="s">
        <v>8223</v>
      </c>
      <c r="H1023" t="s">
        <v>8245</v>
      </c>
      <c r="I1023">
        <v>1490659134</v>
      </c>
      <c r="J1023">
        <v>1485478734</v>
      </c>
      <c r="K1023" t="b">
        <v>0</v>
      </c>
      <c r="L1023">
        <v>0</v>
      </c>
      <c r="M1023" t="b">
        <v>0</v>
      </c>
      <c r="N1023" t="s">
        <v>8269</v>
      </c>
      <c r="O1023" s="17">
        <v>0</v>
      </c>
      <c r="P1023">
        <v>0</v>
      </c>
      <c r="Q1023" s="12" t="s">
        <v>8315</v>
      </c>
      <c r="R1023" t="s">
        <v>8316</v>
      </c>
      <c r="S1023" s="15">
        <v>42762.040902777779</v>
      </c>
      <c r="T1023" s="15">
        <v>42821.999236111107</v>
      </c>
    </row>
    <row r="1024" spans="1:20" ht="208" x14ac:dyDescent="0.2">
      <c r="A1024">
        <v>3954</v>
      </c>
      <c r="B1024" s="3" t="s">
        <v>3951</v>
      </c>
      <c r="C1024" s="3" t="s">
        <v>8061</v>
      </c>
      <c r="D1024" s="6">
        <v>25000</v>
      </c>
      <c r="E1024" s="8">
        <v>0</v>
      </c>
      <c r="F1024" t="s">
        <v>8220</v>
      </c>
      <c r="G1024" t="s">
        <v>8228</v>
      </c>
      <c r="H1024" t="s">
        <v>8250</v>
      </c>
      <c r="I1024">
        <v>1405352264</v>
      </c>
      <c r="J1024">
        <v>1400168264</v>
      </c>
      <c r="K1024" t="b">
        <v>0</v>
      </c>
      <c r="L1024">
        <v>0</v>
      </c>
      <c r="M1024" t="b">
        <v>0</v>
      </c>
      <c r="N1024" t="s">
        <v>8269</v>
      </c>
      <c r="O1024" s="17">
        <v>0</v>
      </c>
      <c r="P1024">
        <v>0</v>
      </c>
      <c r="Q1024" s="12" t="s">
        <v>8315</v>
      </c>
      <c r="R1024" t="s">
        <v>8316</v>
      </c>
      <c r="S1024" s="15">
        <v>41774.651203703703</v>
      </c>
      <c r="T1024" s="15">
        <v>41834.651203703703</v>
      </c>
    </row>
    <row r="1025" spans="1:20" ht="208" x14ac:dyDescent="0.2">
      <c r="A1025">
        <v>3250</v>
      </c>
      <c r="B1025" s="3" t="s">
        <v>3250</v>
      </c>
      <c r="C1025" s="3" t="s">
        <v>7360</v>
      </c>
      <c r="D1025" s="6">
        <v>25000</v>
      </c>
      <c r="E1025" s="8">
        <v>25388</v>
      </c>
      <c r="F1025" t="s">
        <v>8218</v>
      </c>
      <c r="G1025" t="s">
        <v>8223</v>
      </c>
      <c r="H1025" t="s">
        <v>8245</v>
      </c>
      <c r="I1025">
        <v>1415213324</v>
      </c>
      <c r="J1025">
        <v>1412617724</v>
      </c>
      <c r="K1025" t="b">
        <v>1</v>
      </c>
      <c r="L1025">
        <v>213</v>
      </c>
      <c r="M1025" t="b">
        <v>1</v>
      </c>
      <c r="N1025" t="s">
        <v>8269</v>
      </c>
      <c r="O1025" s="17">
        <v>102</v>
      </c>
      <c r="P1025">
        <v>119.19</v>
      </c>
      <c r="Q1025" s="12" t="s">
        <v>8315</v>
      </c>
      <c r="R1025" t="s">
        <v>8316</v>
      </c>
      <c r="S1025" s="15">
        <v>41918.742175925923</v>
      </c>
      <c r="T1025" s="15">
        <v>41948.783842592595</v>
      </c>
    </row>
    <row r="1026" spans="1:20" ht="208" x14ac:dyDescent="0.2">
      <c r="A1026">
        <v>3952</v>
      </c>
      <c r="B1026" s="3" t="s">
        <v>3949</v>
      </c>
      <c r="C1026" s="3" t="s">
        <v>8059</v>
      </c>
      <c r="D1026" s="6">
        <v>26000</v>
      </c>
      <c r="E1026" s="8">
        <v>25</v>
      </c>
      <c r="F1026" t="s">
        <v>8220</v>
      </c>
      <c r="G1026" t="s">
        <v>8223</v>
      </c>
      <c r="H1026" t="s">
        <v>8245</v>
      </c>
      <c r="I1026">
        <v>1445885890</v>
      </c>
      <c r="J1026">
        <v>1440701890</v>
      </c>
      <c r="K1026" t="b">
        <v>0</v>
      </c>
      <c r="L1026">
        <v>1</v>
      </c>
      <c r="M1026" t="b">
        <v>0</v>
      </c>
      <c r="N1026" t="s">
        <v>8269</v>
      </c>
      <c r="O1026" s="17">
        <v>0</v>
      </c>
      <c r="P1026">
        <v>25</v>
      </c>
      <c r="Q1026" s="12" t="s">
        <v>8315</v>
      </c>
      <c r="R1026" t="s">
        <v>8316</v>
      </c>
      <c r="S1026" s="15">
        <v>42243.790393518517</v>
      </c>
      <c r="T1026" s="15">
        <v>42303.790393518517</v>
      </c>
    </row>
    <row r="1027" spans="1:20" ht="144" x14ac:dyDescent="0.2">
      <c r="A1027">
        <v>3957</v>
      </c>
      <c r="B1027" s="3" t="s">
        <v>3954</v>
      </c>
      <c r="C1027" s="3" t="s">
        <v>8064</v>
      </c>
      <c r="D1027" s="6">
        <v>28000</v>
      </c>
      <c r="E1027" s="8">
        <v>7</v>
      </c>
      <c r="F1027" t="s">
        <v>8220</v>
      </c>
      <c r="G1027" t="s">
        <v>8223</v>
      </c>
      <c r="H1027" t="s">
        <v>8245</v>
      </c>
      <c r="I1027">
        <v>1468020354</v>
      </c>
      <c r="J1027">
        <v>1464045954</v>
      </c>
      <c r="K1027" t="b">
        <v>0</v>
      </c>
      <c r="L1027">
        <v>1</v>
      </c>
      <c r="M1027" t="b">
        <v>0</v>
      </c>
      <c r="N1027" t="s">
        <v>8269</v>
      </c>
      <c r="O1027" s="17">
        <v>0</v>
      </c>
      <c r="P1027">
        <v>7</v>
      </c>
      <c r="Q1027" s="12" t="s">
        <v>8315</v>
      </c>
      <c r="R1027" t="s">
        <v>8316</v>
      </c>
      <c r="S1027" s="15">
        <v>42513.976319444439</v>
      </c>
      <c r="T1027" s="15">
        <v>42559.976319444439</v>
      </c>
    </row>
    <row r="1028" spans="1:20" ht="208" x14ac:dyDescent="0.2">
      <c r="A1028">
        <v>2888</v>
      </c>
      <c r="B1028" s="3" t="s">
        <v>2888</v>
      </c>
      <c r="C1028" s="3" t="s">
        <v>6998</v>
      </c>
      <c r="D1028" s="6">
        <v>30000</v>
      </c>
      <c r="E1028" s="8">
        <v>0</v>
      </c>
      <c r="F1028" t="s">
        <v>8220</v>
      </c>
      <c r="G1028" t="s">
        <v>8223</v>
      </c>
      <c r="H1028" t="s">
        <v>8245</v>
      </c>
      <c r="I1028">
        <v>1413608340</v>
      </c>
      <c r="J1028">
        <v>1412945440</v>
      </c>
      <c r="K1028" t="b">
        <v>0</v>
      </c>
      <c r="L1028">
        <v>0</v>
      </c>
      <c r="M1028" t="b">
        <v>0</v>
      </c>
      <c r="N1028" t="s">
        <v>8269</v>
      </c>
      <c r="O1028" s="17">
        <v>0</v>
      </c>
      <c r="P1028">
        <v>0</v>
      </c>
      <c r="Q1028" s="12" t="s">
        <v>8315</v>
      </c>
      <c r="R1028" t="s">
        <v>8316</v>
      </c>
      <c r="S1028" s="15">
        <v>41922.535185185188</v>
      </c>
      <c r="T1028" s="15">
        <v>41930.207638888889</v>
      </c>
    </row>
    <row r="1029" spans="1:20" ht="208" x14ac:dyDescent="0.2">
      <c r="A1029">
        <v>2910</v>
      </c>
      <c r="B1029" s="3" t="s">
        <v>2910</v>
      </c>
      <c r="C1029" s="3" t="s">
        <v>7020</v>
      </c>
      <c r="D1029" s="6">
        <v>30000</v>
      </c>
      <c r="E1029" s="8">
        <v>1</v>
      </c>
      <c r="F1029" t="s">
        <v>8220</v>
      </c>
      <c r="G1029" t="s">
        <v>8224</v>
      </c>
      <c r="H1029" t="s">
        <v>8246</v>
      </c>
      <c r="I1029">
        <v>1434139887</v>
      </c>
      <c r="J1029">
        <v>1428955887</v>
      </c>
      <c r="K1029" t="b">
        <v>0</v>
      </c>
      <c r="L1029">
        <v>1</v>
      </c>
      <c r="M1029" t="b">
        <v>0</v>
      </c>
      <c r="N1029" t="s">
        <v>8269</v>
      </c>
      <c r="O1029" s="17">
        <v>0</v>
      </c>
      <c r="P1029">
        <v>1</v>
      </c>
      <c r="Q1029" s="12" t="s">
        <v>8315</v>
      </c>
      <c r="R1029" t="s">
        <v>8316</v>
      </c>
      <c r="S1029" s="15">
        <v>42107.841284722221</v>
      </c>
      <c r="T1029" s="15">
        <v>42167.841284722221</v>
      </c>
    </row>
    <row r="1030" spans="1:20" ht="112" x14ac:dyDescent="0.2">
      <c r="A1030">
        <v>3132</v>
      </c>
      <c r="B1030" s="3" t="s">
        <v>3132</v>
      </c>
      <c r="C1030" s="3" t="s">
        <v>7242</v>
      </c>
      <c r="D1030" s="6">
        <v>30000</v>
      </c>
      <c r="E1030" s="8">
        <v>10</v>
      </c>
      <c r="F1030" t="s">
        <v>8221</v>
      </c>
      <c r="G1030" t="s">
        <v>8223</v>
      </c>
      <c r="H1030" t="s">
        <v>8245</v>
      </c>
      <c r="I1030">
        <v>1492759460</v>
      </c>
      <c r="J1030">
        <v>1487579060</v>
      </c>
      <c r="K1030" t="b">
        <v>0</v>
      </c>
      <c r="L1030">
        <v>1</v>
      </c>
      <c r="M1030" t="b">
        <v>0</v>
      </c>
      <c r="N1030" t="s">
        <v>8269</v>
      </c>
      <c r="O1030" s="17">
        <v>0</v>
      </c>
      <c r="P1030">
        <v>10</v>
      </c>
      <c r="Q1030" s="12" t="s">
        <v>8315</v>
      </c>
      <c r="R1030" t="s">
        <v>8316</v>
      </c>
      <c r="S1030" s="15">
        <v>42786.350231481483</v>
      </c>
      <c r="T1030" s="15">
        <v>42846.308564814812</v>
      </c>
    </row>
    <row r="1031" spans="1:20" ht="192" x14ac:dyDescent="0.2">
      <c r="A1031">
        <v>3948</v>
      </c>
      <c r="B1031" s="3" t="s">
        <v>3945</v>
      </c>
      <c r="C1031" s="3" t="s">
        <v>8056</v>
      </c>
      <c r="D1031" s="6">
        <v>30000</v>
      </c>
      <c r="E1031" s="8">
        <v>0</v>
      </c>
      <c r="F1031" t="s">
        <v>8220</v>
      </c>
      <c r="G1031" t="s">
        <v>8225</v>
      </c>
      <c r="H1031" t="s">
        <v>8247</v>
      </c>
      <c r="I1031">
        <v>1410076123</v>
      </c>
      <c r="J1031">
        <v>1404892123</v>
      </c>
      <c r="K1031" t="b">
        <v>0</v>
      </c>
      <c r="L1031">
        <v>0</v>
      </c>
      <c r="M1031" t="b">
        <v>0</v>
      </c>
      <c r="N1031" t="s">
        <v>8269</v>
      </c>
      <c r="O1031" s="17">
        <v>0</v>
      </c>
      <c r="P1031">
        <v>0</v>
      </c>
      <c r="Q1031" s="12" t="s">
        <v>8315</v>
      </c>
      <c r="R1031" t="s">
        <v>8316</v>
      </c>
      <c r="S1031" s="15">
        <v>41829.325497685182</v>
      </c>
      <c r="T1031" s="15">
        <v>41889.325497685182</v>
      </c>
    </row>
    <row r="1032" spans="1:20" ht="208" x14ac:dyDescent="0.2">
      <c r="A1032">
        <v>4006</v>
      </c>
      <c r="B1032" s="3" t="s">
        <v>4002</v>
      </c>
      <c r="C1032" s="3" t="s">
        <v>8111</v>
      </c>
      <c r="D1032" s="6">
        <v>30000</v>
      </c>
      <c r="E1032" s="8">
        <v>2</v>
      </c>
      <c r="F1032" t="s">
        <v>8220</v>
      </c>
      <c r="G1032" t="s">
        <v>8223</v>
      </c>
      <c r="H1032" t="s">
        <v>8245</v>
      </c>
      <c r="I1032">
        <v>1455647587</v>
      </c>
      <c r="J1032">
        <v>1453487587</v>
      </c>
      <c r="K1032" t="b">
        <v>0</v>
      </c>
      <c r="L1032">
        <v>1</v>
      </c>
      <c r="M1032" t="b">
        <v>0</v>
      </c>
      <c r="N1032" t="s">
        <v>8269</v>
      </c>
      <c r="O1032" s="17">
        <v>0</v>
      </c>
      <c r="P1032">
        <v>2</v>
      </c>
      <c r="Q1032" s="12" t="s">
        <v>8315</v>
      </c>
      <c r="R1032" t="s">
        <v>8316</v>
      </c>
      <c r="S1032" s="15">
        <v>42391.772997685184</v>
      </c>
      <c r="T1032" s="15">
        <v>42416.772997685184</v>
      </c>
    </row>
    <row r="1033" spans="1:20" ht="160" x14ac:dyDescent="0.2">
      <c r="A1033">
        <v>4095</v>
      </c>
      <c r="B1033" s="3" t="s">
        <v>4091</v>
      </c>
      <c r="C1033" s="3" t="s">
        <v>8198</v>
      </c>
      <c r="D1033" s="6">
        <v>30000</v>
      </c>
      <c r="E1033" s="8">
        <v>800</v>
      </c>
      <c r="F1033" t="s">
        <v>8220</v>
      </c>
      <c r="G1033" t="s">
        <v>8237</v>
      </c>
      <c r="H1033" t="s">
        <v>8255</v>
      </c>
      <c r="I1033">
        <v>1482108350</v>
      </c>
      <c r="J1033">
        <v>1479516350</v>
      </c>
      <c r="K1033" t="b">
        <v>0</v>
      </c>
      <c r="L1033">
        <v>1</v>
      </c>
      <c r="M1033" t="b">
        <v>0</v>
      </c>
      <c r="N1033" t="s">
        <v>8269</v>
      </c>
      <c r="O1033" s="17">
        <v>3</v>
      </c>
      <c r="P1033">
        <v>800</v>
      </c>
      <c r="Q1033" s="12" t="s">
        <v>8315</v>
      </c>
      <c r="R1033" t="s">
        <v>8316</v>
      </c>
      <c r="S1033" s="15">
        <v>42693.031828703708</v>
      </c>
      <c r="T1033" s="15">
        <v>42723.031828703708</v>
      </c>
    </row>
    <row r="1034" spans="1:20" ht="128" x14ac:dyDescent="0.2">
      <c r="A1034">
        <v>3981</v>
      </c>
      <c r="B1034" s="3" t="s">
        <v>3358</v>
      </c>
      <c r="C1034" s="3" t="s">
        <v>7469</v>
      </c>
      <c r="D1034" s="6">
        <v>30000</v>
      </c>
      <c r="E1034" s="8">
        <v>1225</v>
      </c>
      <c r="F1034" t="s">
        <v>8220</v>
      </c>
      <c r="G1034" t="s">
        <v>8223</v>
      </c>
      <c r="H1034" t="s">
        <v>8245</v>
      </c>
      <c r="I1034">
        <v>1468729149</v>
      </c>
      <c r="J1034">
        <v>1463545149</v>
      </c>
      <c r="K1034" t="b">
        <v>0</v>
      </c>
      <c r="L1034">
        <v>7</v>
      </c>
      <c r="M1034" t="b">
        <v>0</v>
      </c>
      <c r="N1034" t="s">
        <v>8269</v>
      </c>
      <c r="O1034" s="17">
        <v>4</v>
      </c>
      <c r="P1034">
        <v>175</v>
      </c>
      <c r="Q1034" s="12" t="s">
        <v>8315</v>
      </c>
      <c r="R1034" t="s">
        <v>8316</v>
      </c>
      <c r="S1034" s="15">
        <v>42508.179965277777</v>
      </c>
      <c r="T1034" s="15">
        <v>42568.179965277777</v>
      </c>
    </row>
    <row r="1035" spans="1:20" ht="272" x14ac:dyDescent="0.2">
      <c r="A1035">
        <v>3849</v>
      </c>
      <c r="B1035" s="3" t="s">
        <v>3846</v>
      </c>
      <c r="C1035" s="3" t="s">
        <v>7958</v>
      </c>
      <c r="D1035" s="6">
        <v>30000</v>
      </c>
      <c r="E1035" s="8">
        <v>2113</v>
      </c>
      <c r="F1035" t="s">
        <v>8220</v>
      </c>
      <c r="G1035" t="s">
        <v>8235</v>
      </c>
      <c r="H1035" t="s">
        <v>8248</v>
      </c>
      <c r="I1035">
        <v>1434047084</v>
      </c>
      <c r="J1035">
        <v>1431455084</v>
      </c>
      <c r="K1035" t="b">
        <v>1</v>
      </c>
      <c r="L1035">
        <v>28</v>
      </c>
      <c r="M1035" t="b">
        <v>0</v>
      </c>
      <c r="N1035" t="s">
        <v>8269</v>
      </c>
      <c r="O1035" s="17">
        <v>7</v>
      </c>
      <c r="P1035">
        <v>75.459999999999994</v>
      </c>
      <c r="Q1035" s="12" t="s">
        <v>8315</v>
      </c>
      <c r="R1035" t="s">
        <v>8316</v>
      </c>
      <c r="S1035" s="15">
        <v>42136.767175925925</v>
      </c>
      <c r="T1035" s="15">
        <v>42166.767175925925</v>
      </c>
    </row>
    <row r="1036" spans="1:20" ht="208" x14ac:dyDescent="0.2">
      <c r="A1036">
        <v>3224</v>
      </c>
      <c r="B1036" s="3" t="s">
        <v>3224</v>
      </c>
      <c r="C1036" s="3" t="s">
        <v>7334</v>
      </c>
      <c r="D1036" s="6">
        <v>30000</v>
      </c>
      <c r="E1036" s="8">
        <v>30610</v>
      </c>
      <c r="F1036" t="s">
        <v>8218</v>
      </c>
      <c r="G1036" t="s">
        <v>8223</v>
      </c>
      <c r="H1036" t="s">
        <v>8245</v>
      </c>
      <c r="I1036">
        <v>1484024400</v>
      </c>
      <c r="J1036">
        <v>1479932713</v>
      </c>
      <c r="K1036" t="b">
        <v>1</v>
      </c>
      <c r="L1036">
        <v>216</v>
      </c>
      <c r="M1036" t="b">
        <v>1</v>
      </c>
      <c r="N1036" t="s">
        <v>8269</v>
      </c>
      <c r="O1036" s="17">
        <v>102</v>
      </c>
      <c r="P1036">
        <v>141.71</v>
      </c>
      <c r="Q1036" s="12" t="s">
        <v>8315</v>
      </c>
      <c r="R1036" t="s">
        <v>8316</v>
      </c>
      <c r="S1036" s="15">
        <v>42697.850844907407</v>
      </c>
      <c r="T1036" s="15">
        <v>42745.208333333328</v>
      </c>
    </row>
    <row r="1037" spans="1:20" ht="192" x14ac:dyDescent="0.2">
      <c r="A1037">
        <v>3425</v>
      </c>
      <c r="B1037" s="3" t="s">
        <v>3424</v>
      </c>
      <c r="C1037" s="3" t="s">
        <v>7535</v>
      </c>
      <c r="D1037" s="6">
        <v>30000</v>
      </c>
      <c r="E1037" s="8">
        <v>30891.1</v>
      </c>
      <c r="F1037" t="s">
        <v>8218</v>
      </c>
      <c r="G1037" t="s">
        <v>8223</v>
      </c>
      <c r="H1037" t="s">
        <v>8245</v>
      </c>
      <c r="I1037">
        <v>1412434136</v>
      </c>
      <c r="J1037">
        <v>1409669336</v>
      </c>
      <c r="K1037" t="b">
        <v>0</v>
      </c>
      <c r="L1037">
        <v>104</v>
      </c>
      <c r="M1037" t="b">
        <v>1</v>
      </c>
      <c r="N1037" t="s">
        <v>8269</v>
      </c>
      <c r="O1037" s="17">
        <v>103</v>
      </c>
      <c r="P1037">
        <v>297.02999999999997</v>
      </c>
      <c r="Q1037" s="12" t="s">
        <v>8315</v>
      </c>
      <c r="R1037" t="s">
        <v>8316</v>
      </c>
      <c r="S1037" s="15">
        <v>41884.617314814815</v>
      </c>
      <c r="T1037" s="15">
        <v>41916.617314814815</v>
      </c>
    </row>
    <row r="1038" spans="1:20" ht="224" x14ac:dyDescent="0.2">
      <c r="A1038">
        <v>3282</v>
      </c>
      <c r="B1038" s="3" t="s">
        <v>3282</v>
      </c>
      <c r="C1038" s="3" t="s">
        <v>7392</v>
      </c>
      <c r="D1038" s="6">
        <v>31000</v>
      </c>
      <c r="E1038" s="8">
        <v>31820.5</v>
      </c>
      <c r="F1038" t="s">
        <v>8218</v>
      </c>
      <c r="G1038" t="s">
        <v>8223</v>
      </c>
      <c r="H1038" t="s">
        <v>8245</v>
      </c>
      <c r="I1038">
        <v>1461904788</v>
      </c>
      <c r="J1038">
        <v>1458103188</v>
      </c>
      <c r="K1038" t="b">
        <v>0</v>
      </c>
      <c r="L1038">
        <v>237</v>
      </c>
      <c r="M1038" t="b">
        <v>1</v>
      </c>
      <c r="N1038" t="s">
        <v>8269</v>
      </c>
      <c r="O1038" s="17">
        <v>103</v>
      </c>
      <c r="P1038">
        <v>134.26</v>
      </c>
      <c r="Q1038" s="12" t="s">
        <v>8315</v>
      </c>
      <c r="R1038" t="s">
        <v>8316</v>
      </c>
      <c r="S1038" s="15">
        <v>42445.19430555556</v>
      </c>
      <c r="T1038" s="15">
        <v>42489.19430555556</v>
      </c>
    </row>
    <row r="1039" spans="1:20" ht="224" x14ac:dyDescent="0.2">
      <c r="A1039">
        <v>4105</v>
      </c>
      <c r="B1039" s="3" t="s">
        <v>4101</v>
      </c>
      <c r="C1039" s="3" t="s">
        <v>8208</v>
      </c>
      <c r="D1039" s="6">
        <v>33000</v>
      </c>
      <c r="E1039" s="8">
        <v>2300</v>
      </c>
      <c r="F1039" t="s">
        <v>8220</v>
      </c>
      <c r="G1039" t="s">
        <v>8237</v>
      </c>
      <c r="H1039" t="s">
        <v>8255</v>
      </c>
      <c r="I1039">
        <v>1482711309</v>
      </c>
      <c r="J1039">
        <v>1479860109</v>
      </c>
      <c r="K1039" t="b">
        <v>0</v>
      </c>
      <c r="L1039">
        <v>6</v>
      </c>
      <c r="M1039" t="b">
        <v>0</v>
      </c>
      <c r="N1039" t="s">
        <v>8269</v>
      </c>
      <c r="O1039" s="17">
        <v>7</v>
      </c>
      <c r="P1039">
        <v>383.33</v>
      </c>
      <c r="Q1039" s="12" t="s">
        <v>8315</v>
      </c>
      <c r="R1039" t="s">
        <v>8316</v>
      </c>
      <c r="S1039" s="15">
        <v>42697.010520833333</v>
      </c>
      <c r="T1039" s="15">
        <v>42730.010520833333</v>
      </c>
    </row>
    <row r="1040" spans="1:20" ht="224" x14ac:dyDescent="0.2">
      <c r="A1040">
        <v>2848</v>
      </c>
      <c r="B1040" s="3" t="s">
        <v>2848</v>
      </c>
      <c r="C1040" s="3" t="s">
        <v>6958</v>
      </c>
      <c r="D1040" s="6">
        <v>35000</v>
      </c>
      <c r="E1040" s="8">
        <v>70</v>
      </c>
      <c r="F1040" t="s">
        <v>8220</v>
      </c>
      <c r="G1040" t="s">
        <v>8223</v>
      </c>
      <c r="H1040" t="s">
        <v>8245</v>
      </c>
      <c r="I1040">
        <v>1432913659</v>
      </c>
      <c r="J1040">
        <v>1430321659</v>
      </c>
      <c r="K1040" t="b">
        <v>0</v>
      </c>
      <c r="L1040">
        <v>3</v>
      </c>
      <c r="M1040" t="b">
        <v>0</v>
      </c>
      <c r="N1040" t="s">
        <v>8269</v>
      </c>
      <c r="O1040" s="17">
        <v>0</v>
      </c>
      <c r="P1040">
        <v>23.33</v>
      </c>
      <c r="Q1040" s="12" t="s">
        <v>8315</v>
      </c>
      <c r="R1040" t="s">
        <v>8316</v>
      </c>
      <c r="S1040" s="15">
        <v>42123.648831018523</v>
      </c>
      <c r="T1040" s="15">
        <v>42153.648831018523</v>
      </c>
    </row>
    <row r="1041" spans="1:20" ht="224" x14ac:dyDescent="0.2">
      <c r="A1041">
        <v>3215</v>
      </c>
      <c r="B1041" s="3" t="s">
        <v>3215</v>
      </c>
      <c r="C1041" s="3" t="s">
        <v>7325</v>
      </c>
      <c r="D1041" s="6">
        <v>35000</v>
      </c>
      <c r="E1041" s="8">
        <v>35123</v>
      </c>
      <c r="F1041" t="s">
        <v>8218</v>
      </c>
      <c r="G1041" t="s">
        <v>8223</v>
      </c>
      <c r="H1041" t="s">
        <v>8245</v>
      </c>
      <c r="I1041">
        <v>1441857540</v>
      </c>
      <c r="J1041">
        <v>1438617471</v>
      </c>
      <c r="K1041" t="b">
        <v>1</v>
      </c>
      <c r="L1041">
        <v>134</v>
      </c>
      <c r="M1041" t="b">
        <v>1</v>
      </c>
      <c r="N1041" t="s">
        <v>8269</v>
      </c>
      <c r="O1041" s="17">
        <v>100</v>
      </c>
      <c r="P1041">
        <v>262.11</v>
      </c>
      <c r="Q1041" s="12" t="s">
        <v>8315</v>
      </c>
      <c r="R1041" t="s">
        <v>8316</v>
      </c>
      <c r="S1041" s="15">
        <v>42219.665173611109</v>
      </c>
      <c r="T1041" s="15">
        <v>42257.165972222225</v>
      </c>
    </row>
    <row r="1042" spans="1:20" ht="112" x14ac:dyDescent="0.2">
      <c r="A1042">
        <v>3237</v>
      </c>
      <c r="B1042" s="3" t="s">
        <v>3237</v>
      </c>
      <c r="C1042" s="3" t="s">
        <v>7347</v>
      </c>
      <c r="D1042" s="6">
        <v>35000</v>
      </c>
      <c r="E1042" s="8">
        <v>35275.64</v>
      </c>
      <c r="F1042" t="s">
        <v>8218</v>
      </c>
      <c r="G1042" t="s">
        <v>8223</v>
      </c>
      <c r="H1042" t="s">
        <v>8245</v>
      </c>
      <c r="I1042">
        <v>1443499140</v>
      </c>
      <c r="J1042">
        <v>1441452184</v>
      </c>
      <c r="K1042" t="b">
        <v>1</v>
      </c>
      <c r="L1042">
        <v>269</v>
      </c>
      <c r="M1042" t="b">
        <v>1</v>
      </c>
      <c r="N1042" t="s">
        <v>8269</v>
      </c>
      <c r="O1042" s="17">
        <v>101</v>
      </c>
      <c r="P1042">
        <v>131.13999999999999</v>
      </c>
      <c r="Q1042" s="12" t="s">
        <v>8315</v>
      </c>
      <c r="R1042" t="s">
        <v>8316</v>
      </c>
      <c r="S1042" s="15">
        <v>42252.474351851852</v>
      </c>
      <c r="T1042" s="15">
        <v>42276.165972222225</v>
      </c>
    </row>
    <row r="1043" spans="1:20" ht="192" x14ac:dyDescent="0.2">
      <c r="A1043">
        <v>3547</v>
      </c>
      <c r="B1043" s="3" t="s">
        <v>3546</v>
      </c>
      <c r="C1043" s="3" t="s">
        <v>7657</v>
      </c>
      <c r="D1043" s="6">
        <v>35000</v>
      </c>
      <c r="E1043" s="8">
        <v>40043.25</v>
      </c>
      <c r="F1043" t="s">
        <v>8218</v>
      </c>
      <c r="G1043" t="s">
        <v>8223</v>
      </c>
      <c r="H1043" t="s">
        <v>8245</v>
      </c>
      <c r="I1043">
        <v>1463198340</v>
      </c>
      <c r="J1043">
        <v>1461117201</v>
      </c>
      <c r="K1043" t="b">
        <v>0</v>
      </c>
      <c r="L1043">
        <v>336</v>
      </c>
      <c r="M1043" t="b">
        <v>1</v>
      </c>
      <c r="N1043" t="s">
        <v>8269</v>
      </c>
      <c r="O1043" s="17">
        <v>114</v>
      </c>
      <c r="P1043">
        <v>119.18</v>
      </c>
      <c r="Q1043" s="12" t="s">
        <v>8315</v>
      </c>
      <c r="R1043" t="s">
        <v>8316</v>
      </c>
      <c r="S1043" s="15">
        <v>42480.078715277778</v>
      </c>
      <c r="T1043" s="15">
        <v>42504.165972222225</v>
      </c>
    </row>
    <row r="1044" spans="1:20" ht="208" x14ac:dyDescent="0.2">
      <c r="A1044">
        <v>3166</v>
      </c>
      <c r="B1044" s="3" t="s">
        <v>3166</v>
      </c>
      <c r="C1044" s="3" t="s">
        <v>7276</v>
      </c>
      <c r="D1044" s="6">
        <v>35000</v>
      </c>
      <c r="E1044" s="8">
        <v>56079.83</v>
      </c>
      <c r="F1044" t="s">
        <v>8218</v>
      </c>
      <c r="G1044" t="s">
        <v>8223</v>
      </c>
      <c r="H1044" t="s">
        <v>8245</v>
      </c>
      <c r="I1044">
        <v>1416988740</v>
      </c>
      <c r="J1044">
        <v>1414514153</v>
      </c>
      <c r="K1044" t="b">
        <v>1</v>
      </c>
      <c r="L1044">
        <v>930</v>
      </c>
      <c r="M1044" t="b">
        <v>1</v>
      </c>
      <c r="N1044" t="s">
        <v>8269</v>
      </c>
      <c r="O1044" s="17">
        <v>160</v>
      </c>
      <c r="P1044">
        <v>60.3</v>
      </c>
      <c r="Q1044" s="12" t="s">
        <v>8315</v>
      </c>
      <c r="R1044" t="s">
        <v>8316</v>
      </c>
      <c r="S1044" s="15">
        <v>41940.69158564815</v>
      </c>
      <c r="T1044" s="15">
        <v>41969.332638888889</v>
      </c>
    </row>
    <row r="1045" spans="1:20" ht="192" x14ac:dyDescent="0.2">
      <c r="A1045">
        <v>2857</v>
      </c>
      <c r="B1045" s="3" t="s">
        <v>2857</v>
      </c>
      <c r="C1045" s="3" t="s">
        <v>6967</v>
      </c>
      <c r="D1045" s="6">
        <v>38000</v>
      </c>
      <c r="E1045" s="8">
        <v>7500</v>
      </c>
      <c r="F1045" t="s">
        <v>8220</v>
      </c>
      <c r="G1045" t="s">
        <v>8237</v>
      </c>
      <c r="H1045" t="s">
        <v>8255</v>
      </c>
      <c r="I1045">
        <v>1487613600</v>
      </c>
      <c r="J1045">
        <v>1482444295</v>
      </c>
      <c r="K1045" t="b">
        <v>0</v>
      </c>
      <c r="L1045">
        <v>15</v>
      </c>
      <c r="M1045" t="b">
        <v>0</v>
      </c>
      <c r="N1045" t="s">
        <v>8269</v>
      </c>
      <c r="O1045" s="17">
        <v>20</v>
      </c>
      <c r="P1045">
        <v>500</v>
      </c>
      <c r="Q1045" s="12" t="s">
        <v>8315</v>
      </c>
      <c r="R1045" t="s">
        <v>8316</v>
      </c>
      <c r="S1045" s="15">
        <v>42726.920081018514</v>
      </c>
      <c r="T1045" s="15">
        <v>42786.75</v>
      </c>
    </row>
    <row r="1046" spans="1:20" ht="192" x14ac:dyDescent="0.2">
      <c r="A1046">
        <v>3845</v>
      </c>
      <c r="B1046" s="3" t="s">
        <v>3842</v>
      </c>
      <c r="C1046" s="3" t="s">
        <v>7954</v>
      </c>
      <c r="D1046" s="6">
        <v>40000</v>
      </c>
      <c r="E1046" s="8">
        <v>842</v>
      </c>
      <c r="F1046" t="s">
        <v>8220</v>
      </c>
      <c r="G1046" t="s">
        <v>8223</v>
      </c>
      <c r="H1046" t="s">
        <v>8245</v>
      </c>
      <c r="I1046">
        <v>1443711774</v>
      </c>
      <c r="J1046">
        <v>1441119774</v>
      </c>
      <c r="K1046" t="b">
        <v>1</v>
      </c>
      <c r="L1046">
        <v>12</v>
      </c>
      <c r="M1046" t="b">
        <v>0</v>
      </c>
      <c r="N1046" t="s">
        <v>8269</v>
      </c>
      <c r="O1046" s="17">
        <v>2</v>
      </c>
      <c r="P1046">
        <v>70.17</v>
      </c>
      <c r="Q1046" s="12" t="s">
        <v>8315</v>
      </c>
      <c r="R1046" t="s">
        <v>8316</v>
      </c>
      <c r="S1046" s="15">
        <v>42248.627013888887</v>
      </c>
      <c r="T1046" s="15">
        <v>42278.627013888887</v>
      </c>
    </row>
    <row r="1047" spans="1:20" ht="144" x14ac:dyDescent="0.2">
      <c r="A1047">
        <v>3648</v>
      </c>
      <c r="B1047" s="3" t="s">
        <v>3646</v>
      </c>
      <c r="C1047" s="3" t="s">
        <v>7758</v>
      </c>
      <c r="D1047" s="6">
        <v>40000</v>
      </c>
      <c r="E1047" s="8">
        <v>40153</v>
      </c>
      <c r="F1047" t="s">
        <v>8218</v>
      </c>
      <c r="G1047" t="s">
        <v>8223</v>
      </c>
      <c r="H1047" t="s">
        <v>8245</v>
      </c>
      <c r="I1047">
        <v>1412492445</v>
      </c>
      <c r="J1047">
        <v>1409900445</v>
      </c>
      <c r="K1047" t="b">
        <v>0</v>
      </c>
      <c r="L1047">
        <v>73</v>
      </c>
      <c r="M1047" t="b">
        <v>1</v>
      </c>
      <c r="N1047" t="s">
        <v>8269</v>
      </c>
      <c r="O1047" s="17">
        <v>100</v>
      </c>
      <c r="P1047">
        <v>550.04</v>
      </c>
      <c r="Q1047" s="12" t="s">
        <v>8315</v>
      </c>
      <c r="R1047" t="s">
        <v>8316</v>
      </c>
      <c r="S1047" s="15">
        <v>41887.292187500003</v>
      </c>
      <c r="T1047" s="15">
        <v>41917.292187500003</v>
      </c>
    </row>
    <row r="1048" spans="1:20" ht="128" x14ac:dyDescent="0.2">
      <c r="A1048">
        <v>3691</v>
      </c>
      <c r="B1048" s="3" t="s">
        <v>3688</v>
      </c>
      <c r="C1048" s="3" t="s">
        <v>7801</v>
      </c>
      <c r="D1048" s="6">
        <v>40000</v>
      </c>
      <c r="E1048" s="8">
        <v>51184</v>
      </c>
      <c r="F1048" t="s">
        <v>8218</v>
      </c>
      <c r="G1048" t="s">
        <v>8223</v>
      </c>
      <c r="H1048" t="s">
        <v>8245</v>
      </c>
      <c r="I1048">
        <v>1425272340</v>
      </c>
      <c r="J1048">
        <v>1421426929</v>
      </c>
      <c r="K1048" t="b">
        <v>0</v>
      </c>
      <c r="L1048">
        <v>274</v>
      </c>
      <c r="M1048" t="b">
        <v>1</v>
      </c>
      <c r="N1048" t="s">
        <v>8269</v>
      </c>
      <c r="O1048" s="17">
        <v>128</v>
      </c>
      <c r="P1048">
        <v>186.8</v>
      </c>
      <c r="Q1048" s="12" t="s">
        <v>8315</v>
      </c>
      <c r="R1048" t="s">
        <v>8316</v>
      </c>
      <c r="S1048" s="15">
        <v>42020.700567129628</v>
      </c>
      <c r="T1048" s="15">
        <v>42065.207638888889</v>
      </c>
    </row>
    <row r="1049" spans="1:20" ht="144" x14ac:dyDescent="0.2">
      <c r="A1049">
        <v>2884</v>
      </c>
      <c r="B1049" s="3" t="s">
        <v>2884</v>
      </c>
      <c r="C1049" s="3" t="s">
        <v>6994</v>
      </c>
      <c r="D1049" s="6">
        <v>45000</v>
      </c>
      <c r="E1049" s="8">
        <v>185</v>
      </c>
      <c r="F1049" t="s">
        <v>8220</v>
      </c>
      <c r="G1049" t="s">
        <v>8223</v>
      </c>
      <c r="H1049" t="s">
        <v>8245</v>
      </c>
      <c r="I1049">
        <v>1417800435</v>
      </c>
      <c r="J1049">
        <v>1415208435</v>
      </c>
      <c r="K1049" t="b">
        <v>0</v>
      </c>
      <c r="L1049">
        <v>4</v>
      </c>
      <c r="M1049" t="b">
        <v>0</v>
      </c>
      <c r="N1049" t="s">
        <v>8269</v>
      </c>
      <c r="O1049" s="17">
        <v>0</v>
      </c>
      <c r="P1049">
        <v>46.25</v>
      </c>
      <c r="Q1049" s="12" t="s">
        <v>8315</v>
      </c>
      <c r="R1049" t="s">
        <v>8316</v>
      </c>
      <c r="S1049" s="15">
        <v>41948.727256944447</v>
      </c>
      <c r="T1049" s="15">
        <v>41978.727256944447</v>
      </c>
    </row>
    <row r="1050" spans="1:20" ht="208" x14ac:dyDescent="0.2">
      <c r="A1050">
        <v>2863</v>
      </c>
      <c r="B1050" s="3" t="s">
        <v>2863</v>
      </c>
      <c r="C1050" s="3" t="s">
        <v>6973</v>
      </c>
      <c r="D1050" s="6">
        <v>50000</v>
      </c>
      <c r="E1050" s="8">
        <v>20</v>
      </c>
      <c r="F1050" t="s">
        <v>8220</v>
      </c>
      <c r="G1050" t="s">
        <v>8223</v>
      </c>
      <c r="H1050" t="s">
        <v>8245</v>
      </c>
      <c r="I1050">
        <v>1410279123</v>
      </c>
      <c r="J1050">
        <v>1405095123</v>
      </c>
      <c r="K1050" t="b">
        <v>0</v>
      </c>
      <c r="L1050">
        <v>1</v>
      </c>
      <c r="M1050" t="b">
        <v>0</v>
      </c>
      <c r="N1050" t="s">
        <v>8269</v>
      </c>
      <c r="O1050" s="17">
        <v>0</v>
      </c>
      <c r="P1050">
        <v>20</v>
      </c>
      <c r="Q1050" s="12" t="s">
        <v>8315</v>
      </c>
      <c r="R1050" t="s">
        <v>8316</v>
      </c>
      <c r="S1050" s="15">
        <v>41831.675034722226</v>
      </c>
      <c r="T1050" s="15">
        <v>41891.675034722226</v>
      </c>
    </row>
    <row r="1051" spans="1:20" ht="80" x14ac:dyDescent="0.2">
      <c r="A1051">
        <v>2894</v>
      </c>
      <c r="B1051" s="3" t="s">
        <v>2894</v>
      </c>
      <c r="C1051" s="3" t="s">
        <v>7004</v>
      </c>
      <c r="D1051" s="6">
        <v>50000</v>
      </c>
      <c r="E1051" s="8">
        <v>0</v>
      </c>
      <c r="F1051" t="s">
        <v>8220</v>
      </c>
      <c r="G1051" t="s">
        <v>8223</v>
      </c>
      <c r="H1051" t="s">
        <v>8245</v>
      </c>
      <c r="I1051">
        <v>1428100815</v>
      </c>
      <c r="J1051">
        <v>1422920415</v>
      </c>
      <c r="K1051" t="b">
        <v>0</v>
      </c>
      <c r="L1051">
        <v>0</v>
      </c>
      <c r="M1051" t="b">
        <v>0</v>
      </c>
      <c r="N1051" t="s">
        <v>8269</v>
      </c>
      <c r="O1051" s="17">
        <v>0</v>
      </c>
      <c r="P1051">
        <v>0</v>
      </c>
      <c r="Q1051" s="12" t="s">
        <v>8315</v>
      </c>
      <c r="R1051" t="s">
        <v>8316</v>
      </c>
      <c r="S1051" s="15">
        <v>42037.986284722225</v>
      </c>
      <c r="T1051" s="15">
        <v>42097.944618055553</v>
      </c>
    </row>
    <row r="1052" spans="1:20" ht="160" x14ac:dyDescent="0.2">
      <c r="A1052">
        <v>3993</v>
      </c>
      <c r="B1052" s="3" t="s">
        <v>3989</v>
      </c>
      <c r="C1052" s="3" t="s">
        <v>8099</v>
      </c>
      <c r="D1052" s="6">
        <v>50000</v>
      </c>
      <c r="E1052" s="8">
        <v>3</v>
      </c>
      <c r="F1052" t="s">
        <v>8220</v>
      </c>
      <c r="G1052" t="s">
        <v>8223</v>
      </c>
      <c r="H1052" t="s">
        <v>8245</v>
      </c>
      <c r="I1052">
        <v>1431549912</v>
      </c>
      <c r="J1052">
        <v>1428957912</v>
      </c>
      <c r="K1052" t="b">
        <v>0</v>
      </c>
      <c r="L1052">
        <v>1</v>
      </c>
      <c r="M1052" t="b">
        <v>0</v>
      </c>
      <c r="N1052" t="s">
        <v>8269</v>
      </c>
      <c r="O1052" s="17">
        <v>0</v>
      </c>
      <c r="P1052">
        <v>3</v>
      </c>
      <c r="Q1052" s="12" t="s">
        <v>8315</v>
      </c>
      <c r="R1052" t="s">
        <v>8316</v>
      </c>
      <c r="S1052" s="15">
        <v>42107.864722222221</v>
      </c>
      <c r="T1052" s="15">
        <v>42137.864722222221</v>
      </c>
    </row>
    <row r="1053" spans="1:20" ht="224" x14ac:dyDescent="0.2">
      <c r="A1053">
        <v>3139</v>
      </c>
      <c r="B1053" s="3" t="s">
        <v>3139</v>
      </c>
      <c r="C1053" s="3" t="s">
        <v>7249</v>
      </c>
      <c r="D1053" s="6">
        <v>50000</v>
      </c>
      <c r="E1053" s="8">
        <v>2700</v>
      </c>
      <c r="F1053" t="s">
        <v>8221</v>
      </c>
      <c r="G1053" t="s">
        <v>8237</v>
      </c>
      <c r="H1053" t="s">
        <v>8255</v>
      </c>
      <c r="I1053">
        <v>1490416380</v>
      </c>
      <c r="J1053">
        <v>1487485760</v>
      </c>
      <c r="K1053" t="b">
        <v>0</v>
      </c>
      <c r="L1053">
        <v>6</v>
      </c>
      <c r="M1053" t="b">
        <v>0</v>
      </c>
      <c r="N1053" t="s">
        <v>8269</v>
      </c>
      <c r="O1053" s="17">
        <v>5</v>
      </c>
      <c r="P1053">
        <v>450</v>
      </c>
      <c r="Q1053" s="12" t="s">
        <v>8315</v>
      </c>
      <c r="R1053" t="s">
        <v>8316</v>
      </c>
      <c r="S1053" s="15">
        <v>42785.270370370374</v>
      </c>
      <c r="T1053" s="15">
        <v>42819.189583333333</v>
      </c>
    </row>
    <row r="1054" spans="1:20" ht="160" x14ac:dyDescent="0.2">
      <c r="A1054">
        <v>3146</v>
      </c>
      <c r="B1054" s="3" t="s">
        <v>3146</v>
      </c>
      <c r="C1054" s="3" t="s">
        <v>7256</v>
      </c>
      <c r="D1054" s="6">
        <v>50000</v>
      </c>
      <c r="E1054" s="8">
        <v>5250</v>
      </c>
      <c r="F1054" t="s">
        <v>8221</v>
      </c>
      <c r="G1054" t="s">
        <v>8237</v>
      </c>
      <c r="H1054" t="s">
        <v>8255</v>
      </c>
      <c r="I1054">
        <v>1492356166</v>
      </c>
      <c r="J1054">
        <v>1488471766</v>
      </c>
      <c r="K1054" t="b">
        <v>0</v>
      </c>
      <c r="L1054">
        <v>12</v>
      </c>
      <c r="M1054" t="b">
        <v>0</v>
      </c>
      <c r="N1054" t="s">
        <v>8269</v>
      </c>
      <c r="O1054" s="17">
        <v>11</v>
      </c>
      <c r="P1054">
        <v>437.5</v>
      </c>
      <c r="Q1054" s="12" t="s">
        <v>8315</v>
      </c>
      <c r="R1054" t="s">
        <v>8316</v>
      </c>
      <c r="S1054" s="15">
        <v>42796.682476851856</v>
      </c>
      <c r="T1054" s="15">
        <v>42841.640810185185</v>
      </c>
    </row>
    <row r="1055" spans="1:20" ht="224" x14ac:dyDescent="0.2">
      <c r="A1055">
        <v>3893</v>
      </c>
      <c r="B1055" s="3" t="s">
        <v>3890</v>
      </c>
      <c r="C1055" s="3" t="s">
        <v>8001</v>
      </c>
      <c r="D1055" s="6">
        <v>50000</v>
      </c>
      <c r="E1055" s="8">
        <v>10775</v>
      </c>
      <c r="F1055" t="s">
        <v>8220</v>
      </c>
      <c r="G1055" t="s">
        <v>8223</v>
      </c>
      <c r="H1055" t="s">
        <v>8245</v>
      </c>
      <c r="I1055">
        <v>1404194400</v>
      </c>
      <c r="J1055">
        <v>1400600840</v>
      </c>
      <c r="K1055" t="b">
        <v>0</v>
      </c>
      <c r="L1055">
        <v>84</v>
      </c>
      <c r="M1055" t="b">
        <v>0</v>
      </c>
      <c r="N1055" t="s">
        <v>8269</v>
      </c>
      <c r="O1055" s="17">
        <v>22</v>
      </c>
      <c r="P1055">
        <v>128.27000000000001</v>
      </c>
      <c r="Q1055" s="12" t="s">
        <v>8315</v>
      </c>
      <c r="R1055" t="s">
        <v>8316</v>
      </c>
      <c r="S1055" s="15">
        <v>41779.657870370371</v>
      </c>
      <c r="T1055" s="15">
        <v>41821.25</v>
      </c>
    </row>
    <row r="1056" spans="1:20" ht="192" x14ac:dyDescent="0.2">
      <c r="A1056">
        <v>3909</v>
      </c>
      <c r="B1056" s="3" t="s">
        <v>3906</v>
      </c>
      <c r="C1056" s="3" t="s">
        <v>8017</v>
      </c>
      <c r="D1056" s="6">
        <v>60000</v>
      </c>
      <c r="E1056" s="8">
        <v>135</v>
      </c>
      <c r="F1056" t="s">
        <v>8220</v>
      </c>
      <c r="G1056" t="s">
        <v>8223</v>
      </c>
      <c r="H1056" t="s">
        <v>8245</v>
      </c>
      <c r="I1056">
        <v>1410424642</v>
      </c>
      <c r="J1056">
        <v>1407832642</v>
      </c>
      <c r="K1056" t="b">
        <v>0</v>
      </c>
      <c r="L1056">
        <v>4</v>
      </c>
      <c r="M1056" t="b">
        <v>0</v>
      </c>
      <c r="N1056" t="s">
        <v>8269</v>
      </c>
      <c r="O1056" s="17">
        <v>0</v>
      </c>
      <c r="P1056">
        <v>33.75</v>
      </c>
      <c r="Q1056" s="12" t="s">
        <v>8315</v>
      </c>
      <c r="R1056" t="s">
        <v>8316</v>
      </c>
      <c r="S1056" s="15">
        <v>41863.359282407408</v>
      </c>
      <c r="T1056" s="15">
        <v>41893.359282407408</v>
      </c>
    </row>
    <row r="1057" spans="1:20" ht="224" x14ac:dyDescent="0.2">
      <c r="A1057">
        <v>3918</v>
      </c>
      <c r="B1057" s="3" t="s">
        <v>3915</v>
      </c>
      <c r="C1057" s="3" t="s">
        <v>8026</v>
      </c>
      <c r="D1057" s="6">
        <v>60000</v>
      </c>
      <c r="E1057" s="8">
        <v>120</v>
      </c>
      <c r="F1057" t="s">
        <v>8220</v>
      </c>
      <c r="G1057" t="s">
        <v>8224</v>
      </c>
      <c r="H1057" t="s">
        <v>8246</v>
      </c>
      <c r="I1057">
        <v>1407168000</v>
      </c>
      <c r="J1057">
        <v>1406131023</v>
      </c>
      <c r="K1057" t="b">
        <v>0</v>
      </c>
      <c r="L1057">
        <v>3</v>
      </c>
      <c r="M1057" t="b">
        <v>0</v>
      </c>
      <c r="N1057" t="s">
        <v>8269</v>
      </c>
      <c r="O1057" s="17">
        <v>0</v>
      </c>
      <c r="P1057">
        <v>40</v>
      </c>
      <c r="Q1057" s="12" t="s">
        <v>8315</v>
      </c>
      <c r="R1057" t="s">
        <v>8316</v>
      </c>
      <c r="S1057" s="15">
        <v>41843.664618055554</v>
      </c>
      <c r="T1057" s="15">
        <v>41855.666666666664</v>
      </c>
    </row>
    <row r="1058" spans="1:20" ht="160" x14ac:dyDescent="0.2">
      <c r="A1058">
        <v>4098</v>
      </c>
      <c r="B1058" s="3" t="s">
        <v>4094</v>
      </c>
      <c r="C1058" s="3" t="s">
        <v>8201</v>
      </c>
      <c r="D1058" s="6">
        <v>75000</v>
      </c>
      <c r="E1058" s="8">
        <v>0</v>
      </c>
      <c r="F1058" t="s">
        <v>8220</v>
      </c>
      <c r="G1058" t="s">
        <v>8223</v>
      </c>
      <c r="H1058" t="s">
        <v>8245</v>
      </c>
      <c r="I1058">
        <v>1465060797</v>
      </c>
      <c r="J1058">
        <v>1462468797</v>
      </c>
      <c r="K1058" t="b">
        <v>0</v>
      </c>
      <c r="L1058">
        <v>0</v>
      </c>
      <c r="M1058" t="b">
        <v>0</v>
      </c>
      <c r="N1058" t="s">
        <v>8269</v>
      </c>
      <c r="O1058" s="17">
        <v>0</v>
      </c>
      <c r="P1058">
        <v>0</v>
      </c>
      <c r="Q1058" s="12" t="s">
        <v>8315</v>
      </c>
      <c r="R1058" t="s">
        <v>8316</v>
      </c>
      <c r="S1058" s="15">
        <v>42495.722187499996</v>
      </c>
      <c r="T1058" s="15">
        <v>42525.722187499996</v>
      </c>
    </row>
    <row r="1059" spans="1:20" ht="192" x14ac:dyDescent="0.2">
      <c r="A1059">
        <v>3977</v>
      </c>
      <c r="B1059" s="3" t="s">
        <v>3974</v>
      </c>
      <c r="C1059" s="3" t="s">
        <v>8084</v>
      </c>
      <c r="D1059" s="6">
        <v>90000</v>
      </c>
      <c r="E1059" s="8">
        <v>1305</v>
      </c>
      <c r="F1059" t="s">
        <v>8220</v>
      </c>
      <c r="G1059" t="s">
        <v>8223</v>
      </c>
      <c r="H1059" t="s">
        <v>8245</v>
      </c>
      <c r="I1059">
        <v>1469213732</v>
      </c>
      <c r="J1059">
        <v>1466621732</v>
      </c>
      <c r="K1059" t="b">
        <v>0</v>
      </c>
      <c r="L1059">
        <v>6</v>
      </c>
      <c r="M1059" t="b">
        <v>0</v>
      </c>
      <c r="N1059" t="s">
        <v>8269</v>
      </c>
      <c r="O1059" s="17">
        <v>1</v>
      </c>
      <c r="P1059">
        <v>217.5</v>
      </c>
      <c r="Q1059" s="12" t="s">
        <v>8315</v>
      </c>
      <c r="R1059" t="s">
        <v>8316</v>
      </c>
      <c r="S1059" s="15">
        <v>42543.788564814815</v>
      </c>
      <c r="T1059" s="15">
        <v>42573.788564814815</v>
      </c>
    </row>
    <row r="1060" spans="1:20" ht="144" x14ac:dyDescent="0.2">
      <c r="A1060">
        <v>3853</v>
      </c>
      <c r="B1060" s="3" t="s">
        <v>3850</v>
      </c>
      <c r="C1060" s="3" t="s">
        <v>7962</v>
      </c>
      <c r="D1060" s="6">
        <v>100000</v>
      </c>
      <c r="E1060" s="8">
        <v>26</v>
      </c>
      <c r="F1060" t="s">
        <v>8220</v>
      </c>
      <c r="G1060" t="s">
        <v>8223</v>
      </c>
      <c r="H1060" t="s">
        <v>8245</v>
      </c>
      <c r="I1060">
        <v>1409602178</v>
      </c>
      <c r="J1060">
        <v>1406578178</v>
      </c>
      <c r="K1060" t="b">
        <v>0</v>
      </c>
      <c r="L1060">
        <v>2</v>
      </c>
      <c r="M1060" t="b">
        <v>0</v>
      </c>
      <c r="N1060" t="s">
        <v>8269</v>
      </c>
      <c r="O1060" s="17">
        <v>0</v>
      </c>
      <c r="P1060">
        <v>13</v>
      </c>
      <c r="Q1060" s="12" t="s">
        <v>8315</v>
      </c>
      <c r="R1060" t="s">
        <v>8316</v>
      </c>
      <c r="S1060" s="15">
        <v>41848.84002314815</v>
      </c>
      <c r="T1060" s="15">
        <v>41883.84002314815</v>
      </c>
    </row>
    <row r="1061" spans="1:20" ht="224" x14ac:dyDescent="0.2">
      <c r="A1061">
        <v>3557</v>
      </c>
      <c r="B1061" s="3" t="s">
        <v>3556</v>
      </c>
      <c r="C1061" s="3" t="s">
        <v>7667</v>
      </c>
      <c r="D1061" s="6">
        <v>100000</v>
      </c>
      <c r="E1061" s="8">
        <v>100036</v>
      </c>
      <c r="F1061" t="s">
        <v>8218</v>
      </c>
      <c r="G1061" t="s">
        <v>8223</v>
      </c>
      <c r="H1061" t="s">
        <v>8245</v>
      </c>
      <c r="I1061">
        <v>1399271911</v>
      </c>
      <c r="J1061">
        <v>1396334311</v>
      </c>
      <c r="K1061" t="b">
        <v>0</v>
      </c>
      <c r="L1061">
        <v>558</v>
      </c>
      <c r="M1061" t="b">
        <v>1</v>
      </c>
      <c r="N1061" t="s">
        <v>8269</v>
      </c>
      <c r="O1061" s="17">
        <v>100</v>
      </c>
      <c r="P1061">
        <v>179.28</v>
      </c>
      <c r="Q1061" s="12" t="s">
        <v>8315</v>
      </c>
      <c r="R1061" t="s">
        <v>8316</v>
      </c>
      <c r="S1061" s="15">
        <v>41730.276747685188</v>
      </c>
      <c r="T1061" s="15">
        <v>41764.276747685188</v>
      </c>
    </row>
    <row r="1062" spans="1:20" ht="208" x14ac:dyDescent="0.2">
      <c r="A1062">
        <v>3838</v>
      </c>
      <c r="B1062" s="3" t="s">
        <v>3835</v>
      </c>
      <c r="C1062" s="3" t="s">
        <v>7947</v>
      </c>
      <c r="D1062" s="6">
        <v>100000</v>
      </c>
      <c r="E1062" s="8">
        <v>100824</v>
      </c>
      <c r="F1062" t="s">
        <v>8218</v>
      </c>
      <c r="G1062" t="s">
        <v>8234</v>
      </c>
      <c r="H1062" t="s">
        <v>8254</v>
      </c>
      <c r="I1062">
        <v>1432314209</v>
      </c>
      <c r="J1062">
        <v>1429722209</v>
      </c>
      <c r="K1062" t="b">
        <v>0</v>
      </c>
      <c r="L1062">
        <v>100</v>
      </c>
      <c r="M1062" t="b">
        <v>1</v>
      </c>
      <c r="N1062" t="s">
        <v>8269</v>
      </c>
      <c r="O1062" s="17">
        <v>101</v>
      </c>
      <c r="P1062">
        <v>1008.24</v>
      </c>
      <c r="Q1062" s="12" t="s">
        <v>8315</v>
      </c>
      <c r="R1062" t="s">
        <v>8316</v>
      </c>
      <c r="S1062" s="15">
        <v>42116.710752314815</v>
      </c>
      <c r="T1062" s="15">
        <v>42146.710752314815</v>
      </c>
    </row>
    <row r="1063" spans="1:20" ht="208" x14ac:dyDescent="0.2">
      <c r="A1063">
        <v>4092</v>
      </c>
      <c r="B1063" s="3" t="s">
        <v>4088</v>
      </c>
      <c r="C1063" s="3" t="s">
        <v>8195</v>
      </c>
      <c r="D1063" s="6">
        <v>110000</v>
      </c>
      <c r="E1063" s="8">
        <v>20</v>
      </c>
      <c r="F1063" t="s">
        <v>8220</v>
      </c>
      <c r="G1063" t="s">
        <v>8223</v>
      </c>
      <c r="H1063" t="s">
        <v>8245</v>
      </c>
      <c r="I1063">
        <v>1428205247</v>
      </c>
      <c r="J1063">
        <v>1423024847</v>
      </c>
      <c r="K1063" t="b">
        <v>0</v>
      </c>
      <c r="L1063">
        <v>1</v>
      </c>
      <c r="M1063" t="b">
        <v>0</v>
      </c>
      <c r="N1063" t="s">
        <v>8269</v>
      </c>
      <c r="O1063" s="17">
        <v>0</v>
      </c>
      <c r="P1063">
        <v>20</v>
      </c>
      <c r="Q1063" s="12" t="s">
        <v>8315</v>
      </c>
      <c r="R1063" t="s">
        <v>8316</v>
      </c>
      <c r="S1063" s="15">
        <v>42039.194988425923</v>
      </c>
      <c r="T1063" s="15">
        <v>42099.153321759266</v>
      </c>
    </row>
    <row r="1064" spans="1:20" ht="176" x14ac:dyDescent="0.2">
      <c r="A1064">
        <v>2876</v>
      </c>
      <c r="B1064" s="3" t="s">
        <v>2876</v>
      </c>
      <c r="C1064" s="3" t="s">
        <v>6986</v>
      </c>
      <c r="D1064" s="6">
        <v>150000</v>
      </c>
      <c r="E1064" s="8">
        <v>0</v>
      </c>
      <c r="F1064" t="s">
        <v>8220</v>
      </c>
      <c r="G1064" t="s">
        <v>8223</v>
      </c>
      <c r="H1064" t="s">
        <v>8245</v>
      </c>
      <c r="I1064">
        <v>1437069079</v>
      </c>
      <c r="J1064">
        <v>1434477079</v>
      </c>
      <c r="K1064" t="b">
        <v>0</v>
      </c>
      <c r="L1064">
        <v>0</v>
      </c>
      <c r="M1064" t="b">
        <v>0</v>
      </c>
      <c r="N1064" t="s">
        <v>8269</v>
      </c>
      <c r="O1064" s="17">
        <v>0</v>
      </c>
      <c r="P1064">
        <v>0</v>
      </c>
      <c r="Q1064" s="12" t="s">
        <v>8315</v>
      </c>
      <c r="R1064" t="s">
        <v>8316</v>
      </c>
      <c r="S1064" s="15">
        <v>42171.743969907402</v>
      </c>
      <c r="T1064" s="15">
        <v>42201.743969907402</v>
      </c>
    </row>
    <row r="1065" spans="1:20" ht="160" x14ac:dyDescent="0.2">
      <c r="A1065">
        <v>2902</v>
      </c>
      <c r="B1065" s="3" t="s">
        <v>2902</v>
      </c>
      <c r="C1065" s="3" t="s">
        <v>7012</v>
      </c>
      <c r="D1065" s="6">
        <v>150000</v>
      </c>
      <c r="E1065" s="8">
        <v>25</v>
      </c>
      <c r="F1065" t="s">
        <v>8220</v>
      </c>
      <c r="G1065" t="s">
        <v>8223</v>
      </c>
      <c r="H1065" t="s">
        <v>8245</v>
      </c>
      <c r="I1065">
        <v>1440412396</v>
      </c>
      <c r="J1065">
        <v>1437820396</v>
      </c>
      <c r="K1065" t="b">
        <v>0</v>
      </c>
      <c r="L1065">
        <v>1</v>
      </c>
      <c r="M1065" t="b">
        <v>0</v>
      </c>
      <c r="N1065" t="s">
        <v>8269</v>
      </c>
      <c r="O1065" s="17">
        <v>0</v>
      </c>
      <c r="P1065">
        <v>25</v>
      </c>
      <c r="Q1065" s="12" t="s">
        <v>8315</v>
      </c>
      <c r="R1065" t="s">
        <v>8316</v>
      </c>
      <c r="S1065" s="15">
        <v>42210.439768518518</v>
      </c>
      <c r="T1065" s="15">
        <v>42240.439768518518</v>
      </c>
    </row>
    <row r="1066" spans="1:20" ht="208" x14ac:dyDescent="0.2">
      <c r="A1066">
        <v>2909</v>
      </c>
      <c r="B1066" s="3" t="s">
        <v>2909</v>
      </c>
      <c r="C1066" s="3" t="s">
        <v>7019</v>
      </c>
      <c r="D1066" s="6">
        <v>180000</v>
      </c>
      <c r="E1066" s="8">
        <v>20</v>
      </c>
      <c r="F1066" t="s">
        <v>8220</v>
      </c>
      <c r="G1066" t="s">
        <v>8223</v>
      </c>
      <c r="H1066" t="s">
        <v>8245</v>
      </c>
      <c r="I1066">
        <v>1416944760</v>
      </c>
      <c r="J1066">
        <v>1413527001</v>
      </c>
      <c r="K1066" t="b">
        <v>0</v>
      </c>
      <c r="L1066">
        <v>1</v>
      </c>
      <c r="M1066" t="b">
        <v>0</v>
      </c>
      <c r="N1066" t="s">
        <v>8269</v>
      </c>
      <c r="O1066" s="17">
        <v>0</v>
      </c>
      <c r="P1066">
        <v>20</v>
      </c>
      <c r="Q1066" s="12" t="s">
        <v>8315</v>
      </c>
      <c r="R1066" t="s">
        <v>8316</v>
      </c>
      <c r="S1066" s="15">
        <v>41929.266215277778</v>
      </c>
      <c r="T1066" s="15">
        <v>41968.823611111111</v>
      </c>
    </row>
    <row r="1067" spans="1:20" ht="192" x14ac:dyDescent="0.2">
      <c r="A1067">
        <v>3951</v>
      </c>
      <c r="B1067" s="3" t="s">
        <v>3948</v>
      </c>
      <c r="C1067" s="3" t="s">
        <v>6961</v>
      </c>
      <c r="D1067" s="6">
        <v>200000</v>
      </c>
      <c r="E1067" s="8">
        <v>1</v>
      </c>
      <c r="F1067" t="s">
        <v>8220</v>
      </c>
      <c r="G1067" t="s">
        <v>8240</v>
      </c>
      <c r="H1067" t="s">
        <v>8248</v>
      </c>
      <c r="I1067">
        <v>1462301342</v>
      </c>
      <c r="J1067">
        <v>1457120942</v>
      </c>
      <c r="K1067" t="b">
        <v>0</v>
      </c>
      <c r="L1067">
        <v>1</v>
      </c>
      <c r="M1067" t="b">
        <v>0</v>
      </c>
      <c r="N1067" t="s">
        <v>8269</v>
      </c>
      <c r="O1067" s="17">
        <v>0</v>
      </c>
      <c r="P1067">
        <v>1</v>
      </c>
      <c r="Q1067" s="12" t="s">
        <v>8315</v>
      </c>
      <c r="R1067" t="s">
        <v>8316</v>
      </c>
      <c r="S1067" s="15">
        <v>42433.825717592597</v>
      </c>
      <c r="T1067" s="15">
        <v>42493.784050925926</v>
      </c>
    </row>
  </sheetData>
  <autoFilter ref="A1:T1067" xr:uid="{E1A1F7AB-2FB8-6A45-9D49-3080EF52F912}"/>
  <conditionalFormatting sqref="F1:F1067">
    <cfRule type="cellIs" dxfId="11" priority="6" operator="equal">
      <formula>"successful"</formula>
    </cfRule>
    <cfRule type="cellIs" dxfId="10" priority="8" operator="equal">
      <formula>"canceled"</formula>
    </cfRule>
    <cfRule type="cellIs" dxfId="9" priority="9" operator="equal">
      <formula>"failed"</formula>
    </cfRule>
    <cfRule type="cellIs" dxfId="8" priority="10" operator="equal">
      <formula>"live"</formula>
    </cfRule>
  </conditionalFormatting>
  <conditionalFormatting sqref="O2:O1067 R1:T1 O1:P1">
    <cfRule type="colorScale" priority="5">
      <colorScale>
        <cfvo type="min"/>
        <cfvo type="max"/>
        <color rgb="FFFF0000"/>
        <color rgb="FF0070C0"/>
      </colorScale>
    </cfRule>
    <cfRule type="colorScale" priority="7">
      <colorScale>
        <cfvo type="min"/>
        <cfvo type="max"/>
        <color rgb="FFFF0000"/>
        <color rgb="FF0070C0"/>
      </colorScale>
    </cfRule>
  </conditionalFormatting>
  <conditionalFormatting sqref="O1:O1067">
    <cfRule type="colorScale" priority="1">
      <colorScale>
        <cfvo type="min"/>
        <cfvo type="percentile" val="50"/>
        <cfvo type="max"/>
        <color rgb="FFC00000"/>
        <color rgb="FF00B050"/>
        <color theme="4" tint="-0.499984740745262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C9E1C-33A4-A647-9E3C-B4F439C9B0CA}">
  <dimension ref="A1:T46445"/>
  <sheetViews>
    <sheetView workbookViewId="0">
      <selection activeCell="I15" sqref="I15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8378</v>
      </c>
      <c r="R1" s="10" t="s">
        <v>8377</v>
      </c>
      <c r="S1" s="10" t="s">
        <v>8363</v>
      </c>
      <c r="T1" s="10" t="s">
        <v>8364</v>
      </c>
    </row>
    <row r="2" spans="1:20" ht="192" x14ac:dyDescent="0.2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 s="17">
        <v>100</v>
      </c>
      <c r="P2">
        <v>1000</v>
      </c>
      <c r="Q2" s="12" t="s">
        <v>8315</v>
      </c>
      <c r="R2" t="s">
        <v>8316</v>
      </c>
      <c r="S2" s="15">
        <v>41850.400937500002</v>
      </c>
      <c r="T2" s="15">
        <v>41895.400937500002</v>
      </c>
    </row>
    <row r="3" spans="1:20" ht="240" x14ac:dyDescent="0.2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 s="17">
        <v>100</v>
      </c>
      <c r="P3">
        <v>129.03</v>
      </c>
      <c r="Q3" s="12" t="s">
        <v>8315</v>
      </c>
      <c r="R3" t="s">
        <v>8316</v>
      </c>
      <c r="S3" s="15">
        <v>42676.065150462964</v>
      </c>
      <c r="T3" s="15">
        <v>42721.290972222225</v>
      </c>
    </row>
    <row r="4" spans="1:20" ht="208" x14ac:dyDescent="0.2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 s="17">
        <v>100</v>
      </c>
      <c r="P4">
        <v>65.87</v>
      </c>
      <c r="Q4" s="12" t="s">
        <v>8315</v>
      </c>
      <c r="R4" t="s">
        <v>8316</v>
      </c>
      <c r="S4" s="15">
        <v>42561.154664351852</v>
      </c>
      <c r="T4" s="15">
        <v>42592.166666666672</v>
      </c>
    </row>
    <row r="5" spans="1:20" ht="144" x14ac:dyDescent="0.2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 s="17">
        <v>100</v>
      </c>
      <c r="P5">
        <v>50</v>
      </c>
      <c r="Q5" s="12" t="s">
        <v>8315</v>
      </c>
      <c r="R5" t="s">
        <v>8316</v>
      </c>
      <c r="S5" s="15">
        <v>42675.057997685188</v>
      </c>
      <c r="T5" s="15">
        <v>42705.099664351852</v>
      </c>
    </row>
    <row r="6" spans="1:20" ht="208" x14ac:dyDescent="0.2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 s="17">
        <v>100</v>
      </c>
      <c r="P6">
        <v>65.38</v>
      </c>
      <c r="Q6" s="12" t="s">
        <v>8315</v>
      </c>
      <c r="R6" t="s">
        <v>8316</v>
      </c>
      <c r="S6" s="15">
        <v>42208.84646990741</v>
      </c>
      <c r="T6" s="15">
        <v>42238.84646990741</v>
      </c>
    </row>
    <row r="7" spans="1:20" ht="224" x14ac:dyDescent="0.2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 s="17">
        <v>100</v>
      </c>
      <c r="P7">
        <v>63.83</v>
      </c>
      <c r="Q7" s="12" t="s">
        <v>8315</v>
      </c>
      <c r="R7" t="s">
        <v>8316</v>
      </c>
      <c r="S7" s="15">
        <v>42060.683935185181</v>
      </c>
      <c r="T7" s="15">
        <v>42090.642268518524</v>
      </c>
    </row>
    <row r="8" spans="1:20" ht="144" x14ac:dyDescent="0.2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 s="17">
        <v>100</v>
      </c>
      <c r="P8">
        <v>272.73</v>
      </c>
      <c r="Q8" s="12" t="s">
        <v>8315</v>
      </c>
      <c r="R8" t="s">
        <v>8316</v>
      </c>
      <c r="S8" s="15">
        <v>41758.839675925927</v>
      </c>
      <c r="T8" s="15">
        <v>41771.165972222225</v>
      </c>
    </row>
    <row r="9" spans="1:20" ht="208" x14ac:dyDescent="0.2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 s="17">
        <v>100</v>
      </c>
      <c r="P9">
        <v>74.53</v>
      </c>
      <c r="Q9" s="12" t="s">
        <v>8315</v>
      </c>
      <c r="R9" t="s">
        <v>8316</v>
      </c>
      <c r="S9" s="15">
        <v>41852.658310185187</v>
      </c>
      <c r="T9" s="15">
        <v>41882.658310185187</v>
      </c>
    </row>
    <row r="10" spans="1:20" ht="224" x14ac:dyDescent="0.2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 s="17">
        <v>100</v>
      </c>
      <c r="P10">
        <v>70.88</v>
      </c>
      <c r="Q10" s="12" t="s">
        <v>8315</v>
      </c>
      <c r="R10" t="s">
        <v>8316</v>
      </c>
      <c r="S10" s="15">
        <v>41941.683865740742</v>
      </c>
      <c r="T10" s="15">
        <v>41970.125</v>
      </c>
    </row>
    <row r="11" spans="1:20" ht="176" x14ac:dyDescent="0.2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 s="17">
        <v>100</v>
      </c>
      <c r="P11">
        <v>103.35</v>
      </c>
      <c r="Q11" s="12" t="s">
        <v>8315</v>
      </c>
      <c r="R11" t="s">
        <v>8316</v>
      </c>
      <c r="S11" s="15">
        <v>41862.83997685185</v>
      </c>
      <c r="T11" s="15">
        <v>41892.83997685185</v>
      </c>
    </row>
    <row r="12" spans="1:20" ht="224" x14ac:dyDescent="0.2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 s="17">
        <v>100</v>
      </c>
      <c r="P12">
        <v>262.11</v>
      </c>
      <c r="Q12" s="12" t="s">
        <v>8315</v>
      </c>
      <c r="R12" t="s">
        <v>8316</v>
      </c>
      <c r="S12" s="15">
        <v>42219.665173611109</v>
      </c>
      <c r="T12" s="15">
        <v>42257.165972222225</v>
      </c>
    </row>
    <row r="13" spans="1:20" ht="144" x14ac:dyDescent="0.2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 s="17">
        <v>100</v>
      </c>
      <c r="P13">
        <v>168.25</v>
      </c>
      <c r="Q13" s="12" t="s">
        <v>8315</v>
      </c>
      <c r="R13" t="s">
        <v>8316</v>
      </c>
      <c r="S13" s="15">
        <v>42050.983182870375</v>
      </c>
      <c r="T13" s="15">
        <v>42085.941516203704</v>
      </c>
    </row>
    <row r="14" spans="1:20" ht="208" x14ac:dyDescent="0.2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 s="17">
        <v>100</v>
      </c>
      <c r="P14">
        <v>67.650000000000006</v>
      </c>
      <c r="Q14" s="12" t="s">
        <v>8315</v>
      </c>
      <c r="R14" t="s">
        <v>8316</v>
      </c>
      <c r="S14" s="15">
        <v>42171.725416666668</v>
      </c>
      <c r="T14" s="15">
        <v>42201.725416666668</v>
      </c>
    </row>
    <row r="15" spans="1:20" ht="208" x14ac:dyDescent="0.2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 s="17">
        <v>100</v>
      </c>
      <c r="P15">
        <v>150.41999999999999</v>
      </c>
      <c r="Q15" s="12" t="s">
        <v>8315</v>
      </c>
      <c r="R15" t="s">
        <v>8316</v>
      </c>
      <c r="S15" s="15">
        <v>42017.88045138889</v>
      </c>
      <c r="T15" s="15">
        <v>42044.1875</v>
      </c>
    </row>
    <row r="16" spans="1:20" ht="144" x14ac:dyDescent="0.2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 s="17">
        <v>100</v>
      </c>
      <c r="P16">
        <v>209.84</v>
      </c>
      <c r="Q16" s="12" t="s">
        <v>8315</v>
      </c>
      <c r="R16" t="s">
        <v>8316</v>
      </c>
      <c r="S16" s="15">
        <v>42253.928530092591</v>
      </c>
      <c r="T16" s="15">
        <v>42283.928530092591</v>
      </c>
    </row>
    <row r="17" spans="1:20" ht="192" x14ac:dyDescent="0.2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 s="17">
        <v>100</v>
      </c>
      <c r="P17">
        <v>61</v>
      </c>
      <c r="Q17" s="12" t="s">
        <v>8315</v>
      </c>
      <c r="R17" t="s">
        <v>8316</v>
      </c>
      <c r="S17" s="15">
        <v>42664.809560185182</v>
      </c>
      <c r="T17" s="15">
        <v>42685.916666666672</v>
      </c>
    </row>
    <row r="18" spans="1:20" ht="192" x14ac:dyDescent="0.2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 s="17">
        <v>100</v>
      </c>
      <c r="P18">
        <v>93.98</v>
      </c>
      <c r="Q18" s="12" t="s">
        <v>8315</v>
      </c>
      <c r="R18" t="s">
        <v>8316</v>
      </c>
      <c r="S18" s="15">
        <v>41826.871238425927</v>
      </c>
      <c r="T18" s="15">
        <v>41859.57916666667</v>
      </c>
    </row>
    <row r="19" spans="1:20" ht="192" x14ac:dyDescent="0.2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 s="17">
        <v>100</v>
      </c>
      <c r="P19">
        <v>72.290000000000006</v>
      </c>
      <c r="Q19" s="12" t="s">
        <v>8315</v>
      </c>
      <c r="R19" t="s">
        <v>8316</v>
      </c>
      <c r="S19" s="15">
        <v>41809.860300925924</v>
      </c>
      <c r="T19" s="15">
        <v>41839.860300925924</v>
      </c>
    </row>
    <row r="20" spans="1:20" ht="224" x14ac:dyDescent="0.2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 s="17">
        <v>100</v>
      </c>
      <c r="P20">
        <v>69.819999999999993</v>
      </c>
      <c r="Q20" s="12" t="s">
        <v>8315</v>
      </c>
      <c r="R20" t="s">
        <v>8316</v>
      </c>
      <c r="S20" s="15">
        <v>42466.558796296296</v>
      </c>
      <c r="T20" s="15">
        <v>42490.165972222225</v>
      </c>
    </row>
    <row r="21" spans="1:20" ht="240" x14ac:dyDescent="0.2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 s="17">
        <v>100</v>
      </c>
      <c r="P21">
        <v>421.11</v>
      </c>
      <c r="Q21" s="12" t="s">
        <v>8315</v>
      </c>
      <c r="R21" t="s">
        <v>8316</v>
      </c>
      <c r="S21" s="15">
        <v>42059.701319444444</v>
      </c>
      <c r="T21" s="15">
        <v>42119.659652777773</v>
      </c>
    </row>
    <row r="22" spans="1:20" ht="208" x14ac:dyDescent="0.2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 s="17">
        <v>100</v>
      </c>
      <c r="P22">
        <v>93.76</v>
      </c>
      <c r="Q22" s="12" t="s">
        <v>8315</v>
      </c>
      <c r="R22" t="s">
        <v>8316</v>
      </c>
      <c r="S22" s="15">
        <v>42292.087592592594</v>
      </c>
      <c r="T22" s="15">
        <v>42329.125</v>
      </c>
    </row>
    <row r="23" spans="1:20" ht="192" x14ac:dyDescent="0.2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 s="17">
        <v>100</v>
      </c>
      <c r="P23">
        <v>133.33000000000001</v>
      </c>
      <c r="Q23" s="12" t="s">
        <v>8315</v>
      </c>
      <c r="R23" t="s">
        <v>8316</v>
      </c>
      <c r="S23" s="15">
        <v>41953.8675</v>
      </c>
      <c r="T23" s="15">
        <v>41983.8675</v>
      </c>
    </row>
    <row r="24" spans="1:20" ht="224" x14ac:dyDescent="0.2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 s="17">
        <v>100</v>
      </c>
      <c r="P24">
        <v>118.13</v>
      </c>
      <c r="Q24" s="12" t="s">
        <v>8315</v>
      </c>
      <c r="R24" t="s">
        <v>8316</v>
      </c>
      <c r="S24" s="15">
        <v>41834.953865740739</v>
      </c>
      <c r="T24" s="15">
        <v>41879.953865740739</v>
      </c>
    </row>
    <row r="25" spans="1:20" ht="160" x14ac:dyDescent="0.2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 s="17">
        <v>100</v>
      </c>
      <c r="P25">
        <v>110.23</v>
      </c>
      <c r="Q25" s="12" t="s">
        <v>8315</v>
      </c>
      <c r="R25" t="s">
        <v>8316</v>
      </c>
      <c r="S25" s="15">
        <v>41791.492777777778</v>
      </c>
      <c r="T25" s="15">
        <v>41836.492777777778</v>
      </c>
    </row>
    <row r="26" spans="1:20" ht="144" x14ac:dyDescent="0.2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 s="17">
        <v>100</v>
      </c>
      <c r="P26">
        <v>22.22</v>
      </c>
      <c r="Q26" s="12" t="s">
        <v>8315</v>
      </c>
      <c r="R26" t="s">
        <v>8316</v>
      </c>
      <c r="S26" s="15">
        <v>42467.144166666665</v>
      </c>
      <c r="T26" s="15">
        <v>42477.979166666672</v>
      </c>
    </row>
    <row r="27" spans="1:20" ht="192" x14ac:dyDescent="0.2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 s="17">
        <v>100</v>
      </c>
      <c r="P27">
        <v>37.78</v>
      </c>
      <c r="Q27" s="12" t="s">
        <v>8315</v>
      </c>
      <c r="R27" t="s">
        <v>8316</v>
      </c>
      <c r="S27" s="15">
        <v>41894.91375</v>
      </c>
      <c r="T27" s="15">
        <v>41938.029861111114</v>
      </c>
    </row>
    <row r="28" spans="1:20" ht="192" x14ac:dyDescent="0.2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 s="17">
        <v>100</v>
      </c>
      <c r="P28">
        <v>95.24</v>
      </c>
      <c r="Q28" s="12" t="s">
        <v>8315</v>
      </c>
      <c r="R28" t="s">
        <v>8316</v>
      </c>
      <c r="S28" s="15">
        <v>41839.730937500004</v>
      </c>
      <c r="T28" s="15">
        <v>41869.730937500004</v>
      </c>
    </row>
    <row r="29" spans="1:20" ht="128" x14ac:dyDescent="0.2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 s="17">
        <v>100</v>
      </c>
      <c r="P29">
        <v>134.15</v>
      </c>
      <c r="Q29" s="12" t="s">
        <v>8315</v>
      </c>
      <c r="R29" t="s">
        <v>8316</v>
      </c>
      <c r="S29" s="15">
        <v>41776.063136574077</v>
      </c>
      <c r="T29" s="15">
        <v>41807.125</v>
      </c>
    </row>
    <row r="30" spans="1:20" ht="224" x14ac:dyDescent="0.2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 s="17">
        <v>100</v>
      </c>
      <c r="P30">
        <v>31.25</v>
      </c>
      <c r="Q30" s="12" t="s">
        <v>8315</v>
      </c>
      <c r="R30" t="s">
        <v>8316</v>
      </c>
      <c r="S30" s="15">
        <v>42124.841111111105</v>
      </c>
      <c r="T30" s="15">
        <v>42154.841111111105</v>
      </c>
    </row>
    <row r="31" spans="1:20" ht="208" x14ac:dyDescent="0.2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 s="17">
        <v>100</v>
      </c>
      <c r="P31">
        <v>148.47999999999999</v>
      </c>
      <c r="Q31" s="12" t="s">
        <v>8315</v>
      </c>
      <c r="R31" t="s">
        <v>8316</v>
      </c>
      <c r="S31" s="15">
        <v>42062.834444444445</v>
      </c>
      <c r="T31" s="15">
        <v>42083.852083333331</v>
      </c>
    </row>
    <row r="32" spans="1:20" ht="208" x14ac:dyDescent="0.2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 s="17">
        <v>100</v>
      </c>
      <c r="P32">
        <v>51.72</v>
      </c>
      <c r="Q32" s="12" t="s">
        <v>8315</v>
      </c>
      <c r="R32" t="s">
        <v>8316</v>
      </c>
      <c r="S32" s="15">
        <v>41848.866157407407</v>
      </c>
      <c r="T32" s="15">
        <v>41868.21597222222</v>
      </c>
    </row>
    <row r="33" spans="1:20" ht="224" x14ac:dyDescent="0.2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 s="17">
        <v>100</v>
      </c>
      <c r="P33">
        <v>30.77</v>
      </c>
      <c r="Q33" s="12" t="s">
        <v>8315</v>
      </c>
      <c r="R33" t="s">
        <v>8316</v>
      </c>
      <c r="S33" s="15">
        <v>42689.214988425927</v>
      </c>
      <c r="T33" s="15">
        <v>42700.25</v>
      </c>
    </row>
    <row r="34" spans="1:20" ht="224" x14ac:dyDescent="0.2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 s="17">
        <v>100</v>
      </c>
      <c r="P34">
        <v>125</v>
      </c>
      <c r="Q34" s="12" t="s">
        <v>8315</v>
      </c>
      <c r="R34" t="s">
        <v>8316</v>
      </c>
      <c r="S34" s="15">
        <v>42297.748738425929</v>
      </c>
      <c r="T34" s="15">
        <v>42327.790405092594</v>
      </c>
    </row>
    <row r="35" spans="1:20" ht="208" x14ac:dyDescent="0.2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 s="17">
        <v>100</v>
      </c>
      <c r="P35">
        <v>227.27</v>
      </c>
      <c r="Q35" s="12" t="s">
        <v>8315</v>
      </c>
      <c r="R35" t="s">
        <v>8316</v>
      </c>
      <c r="S35" s="15">
        <v>41856.010069444441</v>
      </c>
      <c r="T35" s="15">
        <v>41890.125</v>
      </c>
    </row>
    <row r="36" spans="1:20" ht="160" x14ac:dyDescent="0.2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 s="17">
        <v>100</v>
      </c>
      <c r="P36">
        <v>104.17</v>
      </c>
      <c r="Q36" s="12" t="s">
        <v>8315</v>
      </c>
      <c r="R36" t="s">
        <v>8316</v>
      </c>
      <c r="S36" s="15">
        <v>42040.831678240742</v>
      </c>
      <c r="T36" s="15">
        <v>42070.831678240742</v>
      </c>
    </row>
    <row r="37" spans="1:20" ht="224" x14ac:dyDescent="0.2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 s="17">
        <v>100</v>
      </c>
      <c r="P37">
        <v>31.38</v>
      </c>
      <c r="Q37" s="12" t="s">
        <v>8315</v>
      </c>
      <c r="R37" t="s">
        <v>8316</v>
      </c>
      <c r="S37" s="15">
        <v>42075.807395833333</v>
      </c>
      <c r="T37" s="15">
        <v>42105.807395833333</v>
      </c>
    </row>
    <row r="38" spans="1:20" ht="224" x14ac:dyDescent="0.2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 s="17">
        <v>100</v>
      </c>
      <c r="P38">
        <v>179.28</v>
      </c>
      <c r="Q38" s="12" t="s">
        <v>8315</v>
      </c>
      <c r="R38" t="s">
        <v>8316</v>
      </c>
      <c r="S38" s="15">
        <v>41730.276747685188</v>
      </c>
      <c r="T38" s="15">
        <v>41764.276747685188</v>
      </c>
    </row>
    <row r="39" spans="1:20" ht="192" x14ac:dyDescent="0.2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 s="17">
        <v>100</v>
      </c>
      <c r="P39">
        <v>122.54</v>
      </c>
      <c r="Q39" s="12" t="s">
        <v>8315</v>
      </c>
      <c r="R39" t="s">
        <v>8316</v>
      </c>
      <c r="S39" s="15">
        <v>41982.688611111109</v>
      </c>
      <c r="T39" s="15">
        <v>42012.688611111109</v>
      </c>
    </row>
    <row r="40" spans="1:20" ht="176" x14ac:dyDescent="0.2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 s="17">
        <v>100</v>
      </c>
      <c r="P40">
        <v>20</v>
      </c>
      <c r="Q40" s="12" t="s">
        <v>8315</v>
      </c>
      <c r="R40" t="s">
        <v>8316</v>
      </c>
      <c r="S40" s="15">
        <v>42649.54923611111</v>
      </c>
      <c r="T40" s="15">
        <v>42709.590902777782</v>
      </c>
    </row>
    <row r="41" spans="1:20" ht="208" x14ac:dyDescent="0.2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 s="17">
        <v>100</v>
      </c>
      <c r="P41">
        <v>81.67</v>
      </c>
      <c r="Q41" s="12" t="s">
        <v>8315</v>
      </c>
      <c r="R41" t="s">
        <v>8316</v>
      </c>
      <c r="S41" s="15">
        <v>42447.894432870366</v>
      </c>
      <c r="T41" s="15">
        <v>42507.894432870366</v>
      </c>
    </row>
    <row r="42" spans="1:20" ht="144" x14ac:dyDescent="0.2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 s="17">
        <v>100</v>
      </c>
      <c r="P42">
        <v>62.5</v>
      </c>
      <c r="Q42" s="12" t="s">
        <v>8315</v>
      </c>
      <c r="R42" t="s">
        <v>8316</v>
      </c>
      <c r="S42" s="15">
        <v>41788.58997685185</v>
      </c>
      <c r="T42" s="15">
        <v>41818.58997685185</v>
      </c>
    </row>
    <row r="43" spans="1:20" ht="128" x14ac:dyDescent="0.2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 s="17">
        <v>100</v>
      </c>
      <c r="P43">
        <v>47.67</v>
      </c>
      <c r="Q43" s="12" t="s">
        <v>8315</v>
      </c>
      <c r="R43" t="s">
        <v>8316</v>
      </c>
      <c r="S43" s="15">
        <v>41877.221886574072</v>
      </c>
      <c r="T43" s="15">
        <v>41910.140972222223</v>
      </c>
    </row>
    <row r="44" spans="1:20" ht="240" x14ac:dyDescent="0.2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 s="17">
        <v>100</v>
      </c>
      <c r="P44">
        <v>68.97</v>
      </c>
      <c r="Q44" s="12" t="s">
        <v>8315</v>
      </c>
      <c r="R44" t="s">
        <v>8316</v>
      </c>
      <c r="S44" s="15">
        <v>42460.741747685184</v>
      </c>
      <c r="T44" s="15">
        <v>42511.165972222225</v>
      </c>
    </row>
    <row r="45" spans="1:20" ht="144" x14ac:dyDescent="0.2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 s="17">
        <v>100</v>
      </c>
      <c r="P45">
        <v>550.04</v>
      </c>
      <c r="Q45" s="12" t="s">
        <v>8315</v>
      </c>
      <c r="R45" t="s">
        <v>8316</v>
      </c>
      <c r="S45" s="15">
        <v>41887.292187500003</v>
      </c>
      <c r="T45" s="15">
        <v>41917.292187500003</v>
      </c>
    </row>
    <row r="46" spans="1:20" ht="80" x14ac:dyDescent="0.2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 s="17">
        <v>100</v>
      </c>
      <c r="P46">
        <v>31.58</v>
      </c>
      <c r="Q46" s="12" t="s">
        <v>8315</v>
      </c>
      <c r="R46" t="s">
        <v>8316</v>
      </c>
      <c r="S46" s="15">
        <v>41822.90488425926</v>
      </c>
      <c r="T46" s="15">
        <v>41844.291666666664</v>
      </c>
    </row>
    <row r="47" spans="1:20" ht="208" x14ac:dyDescent="0.2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 s="17">
        <v>100</v>
      </c>
      <c r="P47">
        <v>200.49</v>
      </c>
      <c r="Q47" s="12" t="s">
        <v>8315</v>
      </c>
      <c r="R47" t="s">
        <v>8316</v>
      </c>
      <c r="S47" s="15">
        <v>41787.218229166669</v>
      </c>
      <c r="T47" s="15">
        <v>41817.218229166669</v>
      </c>
    </row>
    <row r="48" spans="1:20" ht="208" x14ac:dyDescent="0.2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 s="17">
        <v>100</v>
      </c>
      <c r="P48">
        <v>121.36</v>
      </c>
      <c r="Q48" s="12" t="s">
        <v>8315</v>
      </c>
      <c r="R48" t="s">
        <v>8316</v>
      </c>
      <c r="S48" s="15">
        <v>41995.870486111111</v>
      </c>
      <c r="T48" s="15">
        <v>42015.870486111111</v>
      </c>
    </row>
    <row r="49" spans="1:20" ht="208" x14ac:dyDescent="0.2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 s="17">
        <v>100</v>
      </c>
      <c r="P49">
        <v>178.57</v>
      </c>
      <c r="Q49" s="12" t="s">
        <v>8315</v>
      </c>
      <c r="R49" t="s">
        <v>8316</v>
      </c>
      <c r="S49" s="15">
        <v>41944.527627314819</v>
      </c>
      <c r="T49" s="15">
        <v>42004.569293981483</v>
      </c>
    </row>
    <row r="50" spans="1:20" ht="192" x14ac:dyDescent="0.2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 s="17">
        <v>100</v>
      </c>
      <c r="P50">
        <v>62.63</v>
      </c>
      <c r="Q50" s="12" t="s">
        <v>8315</v>
      </c>
      <c r="R50" t="s">
        <v>8316</v>
      </c>
      <c r="S50" s="15">
        <v>42593.865405092598</v>
      </c>
      <c r="T50" s="15">
        <v>42613.865405092598</v>
      </c>
    </row>
    <row r="51" spans="1:20" ht="208" x14ac:dyDescent="0.2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 s="17">
        <v>101</v>
      </c>
      <c r="P51">
        <v>63.83</v>
      </c>
      <c r="Q51" s="12" t="s">
        <v>8315</v>
      </c>
      <c r="R51" t="s">
        <v>8316</v>
      </c>
      <c r="S51" s="15">
        <v>42753.205625000002</v>
      </c>
      <c r="T51" s="15">
        <v>42783.670138888891</v>
      </c>
    </row>
    <row r="52" spans="1:20" ht="224" x14ac:dyDescent="0.2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 s="17">
        <v>101</v>
      </c>
      <c r="P52">
        <v>65.16</v>
      </c>
      <c r="Q52" s="12" t="s">
        <v>8315</v>
      </c>
      <c r="R52" t="s">
        <v>8316</v>
      </c>
      <c r="S52" s="15">
        <v>42712.23474537037</v>
      </c>
      <c r="T52" s="15">
        <v>42735.707638888889</v>
      </c>
    </row>
    <row r="53" spans="1:20" ht="96" x14ac:dyDescent="0.2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 s="17">
        <v>101</v>
      </c>
      <c r="P53">
        <v>126.46</v>
      </c>
      <c r="Q53" s="12" t="s">
        <v>8315</v>
      </c>
      <c r="R53" t="s">
        <v>8316</v>
      </c>
      <c r="S53" s="15">
        <v>42056.013124999998</v>
      </c>
      <c r="T53" s="15">
        <v>42075.166666666672</v>
      </c>
    </row>
    <row r="54" spans="1:20" ht="192" x14ac:dyDescent="0.2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 s="17">
        <v>101</v>
      </c>
      <c r="P54">
        <v>25.69</v>
      </c>
      <c r="Q54" s="12" t="s">
        <v>8315</v>
      </c>
      <c r="R54" t="s">
        <v>8316</v>
      </c>
      <c r="S54" s="15">
        <v>41827.909942129627</v>
      </c>
      <c r="T54" s="15">
        <v>41857.897222222222</v>
      </c>
    </row>
    <row r="55" spans="1:20" ht="208" x14ac:dyDescent="0.2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 s="17">
        <v>101</v>
      </c>
      <c r="P55">
        <v>110.22</v>
      </c>
      <c r="Q55" s="12" t="s">
        <v>8315</v>
      </c>
      <c r="R55" t="s">
        <v>8316</v>
      </c>
      <c r="S55" s="15">
        <v>41993.824340277773</v>
      </c>
      <c r="T55" s="15">
        <v>42010.25</v>
      </c>
    </row>
    <row r="56" spans="1:20" ht="240" x14ac:dyDescent="0.2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 s="17">
        <v>101</v>
      </c>
      <c r="P56">
        <v>33.99</v>
      </c>
      <c r="Q56" s="12" t="s">
        <v>8315</v>
      </c>
      <c r="R56" t="s">
        <v>8316</v>
      </c>
      <c r="S56" s="15">
        <v>40478.263923611114</v>
      </c>
      <c r="T56" s="15">
        <v>40568.166666666664</v>
      </c>
    </row>
    <row r="57" spans="1:20" ht="96" x14ac:dyDescent="0.2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 s="17">
        <v>101</v>
      </c>
      <c r="P57">
        <v>98.54</v>
      </c>
      <c r="Q57" s="12" t="s">
        <v>8315</v>
      </c>
      <c r="R57" t="s">
        <v>8316</v>
      </c>
      <c r="S57" s="15">
        <v>41829.788252314815</v>
      </c>
      <c r="T57" s="15">
        <v>41839.208333333336</v>
      </c>
    </row>
    <row r="58" spans="1:20" ht="208" x14ac:dyDescent="0.2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 s="17">
        <v>101</v>
      </c>
      <c r="P58">
        <v>131.91</v>
      </c>
      <c r="Q58" s="12" t="s">
        <v>8315</v>
      </c>
      <c r="R58" t="s">
        <v>8316</v>
      </c>
      <c r="S58" s="15">
        <v>41862.864675925928</v>
      </c>
      <c r="T58" s="15">
        <v>41876.864675925928</v>
      </c>
    </row>
    <row r="59" spans="1:20" ht="208" x14ac:dyDescent="0.2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 s="17">
        <v>101</v>
      </c>
      <c r="P59">
        <v>46.77</v>
      </c>
      <c r="Q59" s="12" t="s">
        <v>8315</v>
      </c>
      <c r="R59" t="s">
        <v>8316</v>
      </c>
      <c r="S59" s="15">
        <v>40883.949317129627</v>
      </c>
      <c r="T59" s="15">
        <v>40939.708333333336</v>
      </c>
    </row>
    <row r="60" spans="1:20" ht="96" x14ac:dyDescent="0.2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 s="17">
        <v>101</v>
      </c>
      <c r="P60">
        <v>256.37</v>
      </c>
      <c r="Q60" s="12" t="s">
        <v>8315</v>
      </c>
      <c r="R60" t="s">
        <v>8316</v>
      </c>
      <c r="S60" s="15">
        <v>42772.833379629628</v>
      </c>
      <c r="T60" s="15">
        <v>42806.875</v>
      </c>
    </row>
    <row r="61" spans="1:20" ht="240" x14ac:dyDescent="0.2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 s="17">
        <v>101</v>
      </c>
      <c r="P61">
        <v>182.91</v>
      </c>
      <c r="Q61" s="12" t="s">
        <v>8315</v>
      </c>
      <c r="R61" t="s">
        <v>8316</v>
      </c>
      <c r="S61" s="15">
        <v>42702.917048611111</v>
      </c>
      <c r="T61" s="15">
        <v>42732.917048611111</v>
      </c>
    </row>
    <row r="62" spans="1:20" ht="112" x14ac:dyDescent="0.2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 s="17">
        <v>101</v>
      </c>
      <c r="P62">
        <v>131.13999999999999</v>
      </c>
      <c r="Q62" s="12" t="s">
        <v>8315</v>
      </c>
      <c r="R62" t="s">
        <v>8316</v>
      </c>
      <c r="S62" s="15">
        <v>42252.474351851852</v>
      </c>
      <c r="T62" s="15">
        <v>42276.165972222225</v>
      </c>
    </row>
    <row r="63" spans="1:20" ht="112" x14ac:dyDescent="0.2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 s="17">
        <v>101</v>
      </c>
      <c r="P63">
        <v>60.48</v>
      </c>
      <c r="Q63" s="12" t="s">
        <v>8315</v>
      </c>
      <c r="R63" t="s">
        <v>8316</v>
      </c>
      <c r="S63" s="15">
        <v>42068.888391203705</v>
      </c>
      <c r="T63" s="15">
        <v>42098.846724537041</v>
      </c>
    </row>
    <row r="64" spans="1:20" ht="192" x14ac:dyDescent="0.2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 s="17">
        <v>101</v>
      </c>
      <c r="P64">
        <v>54.91</v>
      </c>
      <c r="Q64" s="12" t="s">
        <v>8315</v>
      </c>
      <c r="R64" t="s">
        <v>8316</v>
      </c>
      <c r="S64" s="15">
        <v>42400.704537037032</v>
      </c>
      <c r="T64" s="15">
        <v>42444.875</v>
      </c>
    </row>
    <row r="65" spans="1:20" ht="176" x14ac:dyDescent="0.2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 s="17">
        <v>101</v>
      </c>
      <c r="P65">
        <v>66.45</v>
      </c>
      <c r="Q65" s="12" t="s">
        <v>8315</v>
      </c>
      <c r="R65" t="s">
        <v>8316</v>
      </c>
      <c r="S65" s="15">
        <v>42513.045798611114</v>
      </c>
      <c r="T65" s="15">
        <v>42543.045798611114</v>
      </c>
    </row>
    <row r="66" spans="1:20" ht="208" x14ac:dyDescent="0.2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 s="17">
        <v>101</v>
      </c>
      <c r="P66">
        <v>142.28</v>
      </c>
      <c r="Q66" s="12" t="s">
        <v>8315</v>
      </c>
      <c r="R66" t="s">
        <v>8316</v>
      </c>
      <c r="S66" s="15">
        <v>42041.714178240742</v>
      </c>
      <c r="T66" s="15">
        <v>42071.67251157407</v>
      </c>
    </row>
    <row r="67" spans="1:20" ht="224" x14ac:dyDescent="0.2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 s="17">
        <v>101</v>
      </c>
      <c r="P67">
        <v>114.13</v>
      </c>
      <c r="Q67" s="12" t="s">
        <v>8315</v>
      </c>
      <c r="R67" t="s">
        <v>8316</v>
      </c>
      <c r="S67" s="15">
        <v>41851.200150462959</v>
      </c>
      <c r="T67" s="15">
        <v>41881.200150462959</v>
      </c>
    </row>
    <row r="68" spans="1:20" ht="176" x14ac:dyDescent="0.2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 s="17">
        <v>101</v>
      </c>
      <c r="P68">
        <v>302.31</v>
      </c>
      <c r="Q68" s="12" t="s">
        <v>8315</v>
      </c>
      <c r="R68" t="s">
        <v>8316</v>
      </c>
      <c r="S68" s="15">
        <v>41851.771354166667</v>
      </c>
      <c r="T68" s="15">
        <v>41870.666666666664</v>
      </c>
    </row>
    <row r="69" spans="1:20" ht="224" x14ac:dyDescent="0.2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 s="17">
        <v>101</v>
      </c>
      <c r="P69">
        <v>72.05</v>
      </c>
      <c r="Q69" s="12" t="s">
        <v>8315</v>
      </c>
      <c r="R69" t="s">
        <v>8316</v>
      </c>
      <c r="S69" s="15">
        <v>41752.83457175926</v>
      </c>
      <c r="T69" s="15">
        <v>41782.83457175926</v>
      </c>
    </row>
    <row r="70" spans="1:20" ht="208" x14ac:dyDescent="0.2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 s="17">
        <v>101</v>
      </c>
      <c r="P70">
        <v>103.21</v>
      </c>
      <c r="Q70" s="12" t="s">
        <v>8315</v>
      </c>
      <c r="R70" t="s">
        <v>8316</v>
      </c>
      <c r="S70" s="15">
        <v>42037.791238425925</v>
      </c>
      <c r="T70" s="15">
        <v>42067.791238425925</v>
      </c>
    </row>
    <row r="71" spans="1:20" ht="192" x14ac:dyDescent="0.2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 s="17">
        <v>101</v>
      </c>
      <c r="P71">
        <v>84.17</v>
      </c>
      <c r="Q71" s="12" t="s">
        <v>8315</v>
      </c>
      <c r="R71" t="s">
        <v>8316</v>
      </c>
      <c r="S71" s="15">
        <v>42205.710879629631</v>
      </c>
      <c r="T71" s="15">
        <v>42235.710879629631</v>
      </c>
    </row>
    <row r="72" spans="1:20" ht="208" x14ac:dyDescent="0.2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 s="17">
        <v>101</v>
      </c>
      <c r="P72">
        <v>41.13</v>
      </c>
      <c r="Q72" s="12" t="s">
        <v>8315</v>
      </c>
      <c r="R72" t="s">
        <v>8316</v>
      </c>
      <c r="S72" s="15">
        <v>42088.723692129628</v>
      </c>
      <c r="T72" s="15">
        <v>42115.723692129628</v>
      </c>
    </row>
    <row r="73" spans="1:20" ht="224" x14ac:dyDescent="0.2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 s="17">
        <v>101</v>
      </c>
      <c r="P73">
        <v>145.87</v>
      </c>
      <c r="Q73" s="12" t="s">
        <v>8315</v>
      </c>
      <c r="R73" t="s">
        <v>8316</v>
      </c>
      <c r="S73" s="15">
        <v>42626.7503125</v>
      </c>
      <c r="T73" s="15">
        <v>42656.7503125</v>
      </c>
    </row>
    <row r="74" spans="1:20" ht="48" x14ac:dyDescent="0.2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 s="17">
        <v>101</v>
      </c>
      <c r="P74">
        <v>64.47</v>
      </c>
      <c r="Q74" s="12" t="s">
        <v>8315</v>
      </c>
      <c r="R74" t="s">
        <v>8316</v>
      </c>
      <c r="S74" s="15">
        <v>42053.671666666662</v>
      </c>
      <c r="T74" s="15">
        <v>42083.630000000005</v>
      </c>
    </row>
    <row r="75" spans="1:20" ht="192" x14ac:dyDescent="0.2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 s="17">
        <v>101</v>
      </c>
      <c r="P75">
        <v>55.33</v>
      </c>
      <c r="Q75" s="12" t="s">
        <v>8315</v>
      </c>
      <c r="R75" t="s">
        <v>8316</v>
      </c>
      <c r="S75" s="15">
        <v>42372.693055555559</v>
      </c>
      <c r="T75" s="15">
        <v>42402.693055555559</v>
      </c>
    </row>
    <row r="76" spans="1:20" ht="240" x14ac:dyDescent="0.2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 s="17">
        <v>101</v>
      </c>
      <c r="P76">
        <v>60.33</v>
      </c>
      <c r="Q76" s="12" t="s">
        <v>8315</v>
      </c>
      <c r="R76" t="s">
        <v>8316</v>
      </c>
      <c r="S76" s="15">
        <v>41802.62090277778</v>
      </c>
      <c r="T76" s="15">
        <v>41822.62090277778</v>
      </c>
    </row>
    <row r="77" spans="1:20" ht="208" x14ac:dyDescent="0.2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 s="17">
        <v>101</v>
      </c>
      <c r="P77">
        <v>99.34</v>
      </c>
      <c r="Q77" s="12" t="s">
        <v>8315</v>
      </c>
      <c r="R77" t="s">
        <v>8316</v>
      </c>
      <c r="S77" s="15">
        <v>42561.783877314811</v>
      </c>
      <c r="T77" s="15">
        <v>42593.165972222225</v>
      </c>
    </row>
    <row r="78" spans="1:20" ht="192" x14ac:dyDescent="0.2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 s="17">
        <v>101</v>
      </c>
      <c r="P78">
        <v>35.49</v>
      </c>
      <c r="Q78" s="12" t="s">
        <v>8315</v>
      </c>
      <c r="R78" t="s">
        <v>8316</v>
      </c>
      <c r="S78" s="15">
        <v>42144.041851851856</v>
      </c>
      <c r="T78" s="15">
        <v>42174.041851851856</v>
      </c>
    </row>
    <row r="79" spans="1:20" ht="112" x14ac:dyDescent="0.2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 s="17">
        <v>101</v>
      </c>
      <c r="P79">
        <v>75.5</v>
      </c>
      <c r="Q79" s="12" t="s">
        <v>8315</v>
      </c>
      <c r="R79" t="s">
        <v>8316</v>
      </c>
      <c r="S79" s="15">
        <v>41775.858564814815</v>
      </c>
      <c r="T79" s="15">
        <v>41822.165972222225</v>
      </c>
    </row>
    <row r="80" spans="1:20" ht="208" x14ac:dyDescent="0.2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 s="17">
        <v>101</v>
      </c>
      <c r="P80">
        <v>88.25</v>
      </c>
      <c r="Q80" s="12" t="s">
        <v>8315</v>
      </c>
      <c r="R80" t="s">
        <v>8316</v>
      </c>
      <c r="S80" s="15">
        <v>41820.62809027778</v>
      </c>
      <c r="T80" s="15">
        <v>41841.165972222225</v>
      </c>
    </row>
    <row r="81" spans="1:20" ht="176" x14ac:dyDescent="0.2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 s="17">
        <v>101</v>
      </c>
      <c r="P81">
        <v>59.17</v>
      </c>
      <c r="Q81" s="12" t="s">
        <v>8315</v>
      </c>
      <c r="R81" t="s">
        <v>8316</v>
      </c>
      <c r="S81" s="15">
        <v>42230.662731481483</v>
      </c>
      <c r="T81" s="15">
        <v>42245.165972222225</v>
      </c>
    </row>
    <row r="82" spans="1:20" ht="224" x14ac:dyDescent="0.2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 s="17">
        <v>101</v>
      </c>
      <c r="P82">
        <v>63</v>
      </c>
      <c r="Q82" s="12" t="s">
        <v>8315</v>
      </c>
      <c r="R82" t="s">
        <v>8316</v>
      </c>
      <c r="S82" s="15">
        <v>41897.602037037039</v>
      </c>
      <c r="T82" s="15">
        <v>41927.602037037039</v>
      </c>
    </row>
    <row r="83" spans="1:20" ht="224" x14ac:dyDescent="0.2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 s="17">
        <v>101</v>
      </c>
      <c r="P83">
        <v>114.55</v>
      </c>
      <c r="Q83" s="12" t="s">
        <v>8315</v>
      </c>
      <c r="R83" t="s">
        <v>8316</v>
      </c>
      <c r="S83" s="15">
        <v>41927.936157407406</v>
      </c>
      <c r="T83" s="15">
        <v>41948.977824074071</v>
      </c>
    </row>
    <row r="84" spans="1:20" ht="176" x14ac:dyDescent="0.2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 s="17">
        <v>101</v>
      </c>
      <c r="P84">
        <v>61.06</v>
      </c>
      <c r="Q84" s="12" t="s">
        <v>8315</v>
      </c>
      <c r="R84" t="s">
        <v>8316</v>
      </c>
      <c r="S84" s="15">
        <v>42632.348310185189</v>
      </c>
      <c r="T84" s="15">
        <v>42663.204861111109</v>
      </c>
    </row>
    <row r="85" spans="1:20" ht="208" x14ac:dyDescent="0.2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 s="17">
        <v>101</v>
      </c>
      <c r="P85">
        <v>78.52</v>
      </c>
      <c r="Q85" s="12" t="s">
        <v>8315</v>
      </c>
      <c r="R85" t="s">
        <v>8316</v>
      </c>
      <c r="S85" s="15">
        <v>42497.275706018518</v>
      </c>
      <c r="T85" s="15">
        <v>42535.904861111107</v>
      </c>
    </row>
    <row r="86" spans="1:20" ht="208" x14ac:dyDescent="0.2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 s="17">
        <v>101</v>
      </c>
      <c r="P86">
        <v>63.28</v>
      </c>
      <c r="Q86" s="12" t="s">
        <v>8315</v>
      </c>
      <c r="R86" t="s">
        <v>8316</v>
      </c>
      <c r="S86" s="15">
        <v>42155.142638888887</v>
      </c>
      <c r="T86" s="15">
        <v>42215.142638888887</v>
      </c>
    </row>
    <row r="87" spans="1:20" ht="208" x14ac:dyDescent="0.2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 s="17">
        <v>102</v>
      </c>
      <c r="P87">
        <v>127.79</v>
      </c>
      <c r="Q87" s="12" t="s">
        <v>8315</v>
      </c>
      <c r="R87" t="s">
        <v>8316</v>
      </c>
      <c r="S87" s="15">
        <v>42292.701053240744</v>
      </c>
      <c r="T87" s="15">
        <v>42322.742719907401</v>
      </c>
    </row>
    <row r="88" spans="1:20" ht="224" x14ac:dyDescent="0.2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 s="17">
        <v>102</v>
      </c>
      <c r="P88">
        <v>121.9</v>
      </c>
      <c r="Q88" s="12" t="s">
        <v>8315</v>
      </c>
      <c r="R88" t="s">
        <v>8316</v>
      </c>
      <c r="S88" s="15">
        <v>42451.496817129635</v>
      </c>
      <c r="T88" s="15">
        <v>42459.610416666663</v>
      </c>
    </row>
    <row r="89" spans="1:20" ht="208" x14ac:dyDescent="0.2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 s="17">
        <v>102</v>
      </c>
      <c r="P89">
        <v>58.62</v>
      </c>
      <c r="Q89" s="12" t="s">
        <v>8315</v>
      </c>
      <c r="R89" t="s">
        <v>8316</v>
      </c>
      <c r="S89" s="15">
        <v>41880.061006944445</v>
      </c>
      <c r="T89" s="15">
        <v>41908.065972222219</v>
      </c>
    </row>
    <row r="90" spans="1:20" ht="224" x14ac:dyDescent="0.2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 s="17">
        <v>102</v>
      </c>
      <c r="P90">
        <v>62.92</v>
      </c>
      <c r="Q90" s="12" t="s">
        <v>8315</v>
      </c>
      <c r="R90" t="s">
        <v>8316</v>
      </c>
      <c r="S90" s="15">
        <v>41026.953055555554</v>
      </c>
      <c r="T90" s="15">
        <v>41061.953055555554</v>
      </c>
    </row>
    <row r="91" spans="1:20" ht="208" x14ac:dyDescent="0.2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 s="17">
        <v>102</v>
      </c>
      <c r="P91">
        <v>80.16</v>
      </c>
      <c r="Q91" s="12" t="s">
        <v>8315</v>
      </c>
      <c r="R91" t="s">
        <v>8316</v>
      </c>
      <c r="S91" s="15">
        <v>41841.26489583333</v>
      </c>
      <c r="T91" s="15">
        <v>41864.207638888889</v>
      </c>
    </row>
    <row r="92" spans="1:20" ht="208" x14ac:dyDescent="0.2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 s="17">
        <v>102</v>
      </c>
      <c r="P92">
        <v>141.71</v>
      </c>
      <c r="Q92" s="12" t="s">
        <v>8315</v>
      </c>
      <c r="R92" t="s">
        <v>8316</v>
      </c>
      <c r="S92" s="15">
        <v>42697.850844907407</v>
      </c>
      <c r="T92" s="15">
        <v>42745.208333333328</v>
      </c>
    </row>
    <row r="93" spans="1:20" ht="176" x14ac:dyDescent="0.2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 s="17">
        <v>102</v>
      </c>
      <c r="P93">
        <v>52.49</v>
      </c>
      <c r="Q93" s="12" t="s">
        <v>8315</v>
      </c>
      <c r="R93" t="s">
        <v>8316</v>
      </c>
      <c r="S93" s="15">
        <v>42503.559467592597</v>
      </c>
      <c r="T93" s="15">
        <v>42524.875</v>
      </c>
    </row>
    <row r="94" spans="1:20" ht="80" x14ac:dyDescent="0.2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 s="17">
        <v>102</v>
      </c>
      <c r="P94">
        <v>193.62</v>
      </c>
      <c r="Q94" s="12" t="s">
        <v>8315</v>
      </c>
      <c r="R94" t="s">
        <v>8316</v>
      </c>
      <c r="S94" s="15">
        <v>42323.70930555556</v>
      </c>
      <c r="T94" s="15">
        <v>42355.207638888889</v>
      </c>
    </row>
    <row r="95" spans="1:20" ht="208" x14ac:dyDescent="0.2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 s="17">
        <v>102</v>
      </c>
      <c r="P95">
        <v>119.19</v>
      </c>
      <c r="Q95" s="12" t="s">
        <v>8315</v>
      </c>
      <c r="R95" t="s">
        <v>8316</v>
      </c>
      <c r="S95" s="15">
        <v>41918.742175925923</v>
      </c>
      <c r="T95" s="15">
        <v>41948.783842592595</v>
      </c>
    </row>
    <row r="96" spans="1:20" ht="128" x14ac:dyDescent="0.2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 s="17">
        <v>102</v>
      </c>
      <c r="P96">
        <v>177.09</v>
      </c>
      <c r="Q96" s="12" t="s">
        <v>8315</v>
      </c>
      <c r="R96" t="s">
        <v>8316</v>
      </c>
      <c r="S96" s="15">
        <v>42602.576712962968</v>
      </c>
      <c r="T96" s="15">
        <v>42621.15625</v>
      </c>
    </row>
    <row r="97" spans="1:20" ht="208" x14ac:dyDescent="0.2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 s="17">
        <v>102</v>
      </c>
      <c r="P97">
        <v>53.18</v>
      </c>
      <c r="Q97" s="12" t="s">
        <v>8315</v>
      </c>
      <c r="R97" t="s">
        <v>8316</v>
      </c>
      <c r="S97" s="15">
        <v>42172.757638888885</v>
      </c>
      <c r="T97" s="15">
        <v>42202.757638888885</v>
      </c>
    </row>
    <row r="98" spans="1:20" ht="176" x14ac:dyDescent="0.2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 s="17">
        <v>102</v>
      </c>
      <c r="P98">
        <v>203.2</v>
      </c>
      <c r="Q98" s="12" t="s">
        <v>8315</v>
      </c>
      <c r="R98" t="s">
        <v>8316</v>
      </c>
      <c r="S98" s="15">
        <v>42380.884872685187</v>
      </c>
      <c r="T98" s="15">
        <v>42398.249305555553</v>
      </c>
    </row>
    <row r="99" spans="1:20" ht="208" x14ac:dyDescent="0.2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 s="17">
        <v>102</v>
      </c>
      <c r="P99">
        <v>125.12</v>
      </c>
      <c r="Q99" s="12" t="s">
        <v>8315</v>
      </c>
      <c r="R99" t="s">
        <v>8316</v>
      </c>
      <c r="S99" s="15">
        <v>42567.840069444443</v>
      </c>
      <c r="T99" s="15">
        <v>42597.840069444443</v>
      </c>
    </row>
    <row r="100" spans="1:20" ht="192" x14ac:dyDescent="0.2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 s="17">
        <v>102</v>
      </c>
      <c r="P100">
        <v>141.29</v>
      </c>
      <c r="Q100" s="12" t="s">
        <v>8315</v>
      </c>
      <c r="R100" t="s">
        <v>8316</v>
      </c>
      <c r="S100" s="15">
        <v>42239.957962962959</v>
      </c>
      <c r="T100" s="15">
        <v>42260</v>
      </c>
    </row>
    <row r="101" spans="1:20" ht="192" x14ac:dyDescent="0.2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 s="17">
        <v>102</v>
      </c>
      <c r="P101">
        <v>204.05</v>
      </c>
      <c r="Q101" s="12" t="s">
        <v>8315</v>
      </c>
      <c r="R101" t="s">
        <v>8316</v>
      </c>
      <c r="S101" s="15">
        <v>42186.855879629627</v>
      </c>
      <c r="T101" s="15">
        <v>42216.855879629627</v>
      </c>
    </row>
    <row r="102" spans="1:20" ht="192" x14ac:dyDescent="0.2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 s="17">
        <v>102</v>
      </c>
      <c r="P102">
        <v>145.65</v>
      </c>
      <c r="Q102" s="12" t="s">
        <v>8315</v>
      </c>
      <c r="R102" t="s">
        <v>8316</v>
      </c>
      <c r="S102" s="15">
        <v>42521.010370370372</v>
      </c>
      <c r="T102" s="15">
        <v>42543.163194444445</v>
      </c>
    </row>
    <row r="103" spans="1:20" ht="112" x14ac:dyDescent="0.2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 s="17">
        <v>102</v>
      </c>
      <c r="P103">
        <v>136.85</v>
      </c>
      <c r="Q103" s="12" t="s">
        <v>8315</v>
      </c>
      <c r="R103" t="s">
        <v>8316</v>
      </c>
      <c r="S103" s="15">
        <v>42769.574999999997</v>
      </c>
      <c r="T103" s="15">
        <v>42790.574999999997</v>
      </c>
    </row>
    <row r="104" spans="1:20" ht="144" x14ac:dyDescent="0.2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 s="17">
        <v>102</v>
      </c>
      <c r="P104">
        <v>78.209999999999994</v>
      </c>
      <c r="Q104" s="12" t="s">
        <v>8315</v>
      </c>
      <c r="R104" t="s">
        <v>8316</v>
      </c>
      <c r="S104" s="15">
        <v>42062.296412037031</v>
      </c>
      <c r="T104" s="15">
        <v>42095.207638888889</v>
      </c>
    </row>
    <row r="105" spans="1:20" ht="160" x14ac:dyDescent="0.2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 s="17">
        <v>102</v>
      </c>
      <c r="P105">
        <v>55.6</v>
      </c>
      <c r="Q105" s="12" t="s">
        <v>8315</v>
      </c>
      <c r="R105" t="s">
        <v>8316</v>
      </c>
      <c r="S105" s="15">
        <v>42270.7269212963</v>
      </c>
      <c r="T105" s="15">
        <v>42306.167361111111</v>
      </c>
    </row>
    <row r="106" spans="1:20" ht="208" x14ac:dyDescent="0.2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 s="17">
        <v>102</v>
      </c>
      <c r="P106">
        <v>85.21</v>
      </c>
      <c r="Q106" s="12" t="s">
        <v>8315</v>
      </c>
      <c r="R106" t="s">
        <v>8316</v>
      </c>
      <c r="S106" s="15">
        <v>42044.184988425928</v>
      </c>
      <c r="T106" s="15">
        <v>42074.143321759257</v>
      </c>
    </row>
    <row r="107" spans="1:20" ht="208" x14ac:dyDescent="0.2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 s="17">
        <v>102</v>
      </c>
      <c r="P107">
        <v>69.819999999999993</v>
      </c>
      <c r="Q107" s="12" t="s">
        <v>8315</v>
      </c>
      <c r="R107" t="s">
        <v>8316</v>
      </c>
      <c r="S107" s="15">
        <v>41815.774826388886</v>
      </c>
      <c r="T107" s="15">
        <v>41830.774826388886</v>
      </c>
    </row>
    <row r="108" spans="1:20" ht="224" x14ac:dyDescent="0.2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 s="17">
        <v>102</v>
      </c>
      <c r="P108">
        <v>55.01</v>
      </c>
      <c r="Q108" s="12" t="s">
        <v>8315</v>
      </c>
      <c r="R108" t="s">
        <v>8316</v>
      </c>
      <c r="S108" s="15">
        <v>42575.130057870367</v>
      </c>
      <c r="T108" s="15">
        <v>42605.130057870367</v>
      </c>
    </row>
    <row r="109" spans="1:20" ht="224" x14ac:dyDescent="0.2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 s="17">
        <v>102</v>
      </c>
      <c r="P109">
        <v>88.74</v>
      </c>
      <c r="Q109" s="12" t="s">
        <v>8315</v>
      </c>
      <c r="R109" t="s">
        <v>8316</v>
      </c>
      <c r="S109" s="15">
        <v>41928.170497685183</v>
      </c>
      <c r="T109" s="15">
        <v>41949.249305555553</v>
      </c>
    </row>
    <row r="110" spans="1:20" ht="208" x14ac:dyDescent="0.2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 s="17">
        <v>102</v>
      </c>
      <c r="P110">
        <v>105</v>
      </c>
      <c r="Q110" s="12" t="s">
        <v>8315</v>
      </c>
      <c r="R110" t="s">
        <v>8316</v>
      </c>
      <c r="S110" s="15">
        <v>41829.734259259261</v>
      </c>
      <c r="T110" s="15">
        <v>41874.734259259261</v>
      </c>
    </row>
    <row r="111" spans="1:20" ht="192" x14ac:dyDescent="0.2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 s="17">
        <v>102</v>
      </c>
      <c r="P111">
        <v>137.24</v>
      </c>
      <c r="Q111" s="12" t="s">
        <v>8315</v>
      </c>
      <c r="R111" t="s">
        <v>8316</v>
      </c>
      <c r="S111" s="15">
        <v>41880.76357638889</v>
      </c>
      <c r="T111" s="15">
        <v>41895.166666666664</v>
      </c>
    </row>
    <row r="112" spans="1:20" ht="192" x14ac:dyDescent="0.2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 s="17">
        <v>102</v>
      </c>
      <c r="P112">
        <v>99</v>
      </c>
      <c r="Q112" s="12" t="s">
        <v>8315</v>
      </c>
      <c r="R112" t="s">
        <v>8316</v>
      </c>
      <c r="S112" s="15">
        <v>42460.335312499999</v>
      </c>
      <c r="T112" s="15">
        <v>42488.249305555553</v>
      </c>
    </row>
    <row r="113" spans="1:20" ht="208" x14ac:dyDescent="0.2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 s="17">
        <v>102</v>
      </c>
      <c r="P113">
        <v>66.150000000000006</v>
      </c>
      <c r="Q113" s="12" t="s">
        <v>8315</v>
      </c>
      <c r="R113" t="s">
        <v>8316</v>
      </c>
      <c r="S113" s="15">
        <v>41829.599791666667</v>
      </c>
      <c r="T113" s="15">
        <v>41889.599791666667</v>
      </c>
    </row>
    <row r="114" spans="1:20" ht="224" x14ac:dyDescent="0.2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 s="17">
        <v>102</v>
      </c>
      <c r="P114">
        <v>59.21</v>
      </c>
      <c r="Q114" s="12" t="s">
        <v>8315</v>
      </c>
      <c r="R114" t="s">
        <v>8316</v>
      </c>
      <c r="S114" s="15">
        <v>42073.660694444443</v>
      </c>
      <c r="T114" s="15">
        <v>42095.165972222225</v>
      </c>
    </row>
    <row r="115" spans="1:20" ht="176" x14ac:dyDescent="0.2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 s="17">
        <v>102</v>
      </c>
      <c r="P115">
        <v>164.62</v>
      </c>
      <c r="Q115" s="12" t="s">
        <v>8315</v>
      </c>
      <c r="R115" t="s">
        <v>8316</v>
      </c>
      <c r="S115" s="15">
        <v>42411.942291666666</v>
      </c>
      <c r="T115" s="15">
        <v>42434.041666666672</v>
      </c>
    </row>
    <row r="116" spans="1:20" ht="240" x14ac:dyDescent="0.2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 s="17">
        <v>102</v>
      </c>
      <c r="P116">
        <v>61.1</v>
      </c>
      <c r="Q116" s="12" t="s">
        <v>8315</v>
      </c>
      <c r="R116" t="s">
        <v>8316</v>
      </c>
      <c r="S116" s="15">
        <v>41753.515856481477</v>
      </c>
      <c r="T116" s="15">
        <v>41781.921527777777</v>
      </c>
    </row>
    <row r="117" spans="1:20" ht="256" x14ac:dyDescent="0.2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 s="17">
        <v>102</v>
      </c>
      <c r="P117">
        <v>47.41</v>
      </c>
      <c r="Q117" s="12" t="s">
        <v>8315</v>
      </c>
      <c r="R117" t="s">
        <v>8316</v>
      </c>
      <c r="S117" s="15">
        <v>42203.680300925931</v>
      </c>
      <c r="T117" s="15">
        <v>42221.774999999994</v>
      </c>
    </row>
    <row r="118" spans="1:20" ht="176" x14ac:dyDescent="0.2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 s="17">
        <v>102</v>
      </c>
      <c r="P118">
        <v>235.46</v>
      </c>
      <c r="Q118" s="12" t="s">
        <v>8315</v>
      </c>
      <c r="R118" t="s">
        <v>8316</v>
      </c>
      <c r="S118" s="15">
        <v>42055.277199074073</v>
      </c>
      <c r="T118" s="15">
        <v>42082.610416666663</v>
      </c>
    </row>
    <row r="119" spans="1:20" ht="192" x14ac:dyDescent="0.2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 s="17">
        <v>102</v>
      </c>
      <c r="P119">
        <v>106.84</v>
      </c>
      <c r="Q119" s="12" t="s">
        <v>8315</v>
      </c>
      <c r="R119" t="s">
        <v>8316</v>
      </c>
      <c r="S119" s="15">
        <v>42505.738032407404</v>
      </c>
      <c r="T119" s="15">
        <v>42525.738032407404</v>
      </c>
    </row>
    <row r="120" spans="1:20" ht="224" x14ac:dyDescent="0.2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 s="17">
        <v>102</v>
      </c>
      <c r="P120">
        <v>105.52</v>
      </c>
      <c r="Q120" s="12" t="s">
        <v>8315</v>
      </c>
      <c r="R120" t="s">
        <v>8316</v>
      </c>
      <c r="S120" s="15">
        <v>42118.556331018524</v>
      </c>
      <c r="T120" s="15">
        <v>42150.165972222225</v>
      </c>
    </row>
    <row r="121" spans="1:20" ht="224" x14ac:dyDescent="0.2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 s="17">
        <v>103</v>
      </c>
      <c r="P121">
        <v>70.86</v>
      </c>
      <c r="Q121" s="12" t="s">
        <v>8315</v>
      </c>
      <c r="R121" t="s">
        <v>8316</v>
      </c>
      <c r="S121" s="15">
        <v>42195.749745370369</v>
      </c>
      <c r="T121" s="15">
        <v>42206.125</v>
      </c>
    </row>
    <row r="122" spans="1:20" ht="160" x14ac:dyDescent="0.2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 s="17">
        <v>103</v>
      </c>
      <c r="P122">
        <v>102.5</v>
      </c>
      <c r="Q122" s="12" t="s">
        <v>8315</v>
      </c>
      <c r="R122" t="s">
        <v>8316</v>
      </c>
      <c r="S122" s="15">
        <v>42550.701886574068</v>
      </c>
      <c r="T122" s="15">
        <v>42580.701886574068</v>
      </c>
    </row>
    <row r="123" spans="1:20" ht="208" x14ac:dyDescent="0.2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 s="17">
        <v>103</v>
      </c>
      <c r="P123">
        <v>73.209999999999994</v>
      </c>
      <c r="Q123" s="12" t="s">
        <v>8315</v>
      </c>
      <c r="R123" t="s">
        <v>8316</v>
      </c>
      <c r="S123" s="15">
        <v>42591.899988425925</v>
      </c>
      <c r="T123" s="15">
        <v>42622.166666666672</v>
      </c>
    </row>
    <row r="124" spans="1:20" ht="112" x14ac:dyDescent="0.2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 s="17">
        <v>103</v>
      </c>
      <c r="P124">
        <v>100.5</v>
      </c>
      <c r="Q124" s="12" t="s">
        <v>8315</v>
      </c>
      <c r="R124" t="s">
        <v>8316</v>
      </c>
      <c r="S124" s="15">
        <v>41591.737974537034</v>
      </c>
      <c r="T124" s="15">
        <v>41621.207638888889</v>
      </c>
    </row>
    <row r="125" spans="1:20" ht="224" x14ac:dyDescent="0.2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 s="17">
        <v>103</v>
      </c>
      <c r="P125">
        <v>139.19</v>
      </c>
      <c r="Q125" s="12" t="s">
        <v>8315</v>
      </c>
      <c r="R125" t="s">
        <v>8316</v>
      </c>
      <c r="S125" s="15">
        <v>41878.878379629627</v>
      </c>
      <c r="T125" s="15">
        <v>41908.878379629627</v>
      </c>
    </row>
    <row r="126" spans="1:20" ht="208" x14ac:dyDescent="0.2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 s="17">
        <v>103</v>
      </c>
      <c r="P126">
        <v>85.53</v>
      </c>
      <c r="Q126" s="12" t="s">
        <v>8315</v>
      </c>
      <c r="R126" t="s">
        <v>8316</v>
      </c>
      <c r="S126" s="15">
        <v>42522.347812499997</v>
      </c>
      <c r="T126" s="15">
        <v>42552.347812499997</v>
      </c>
    </row>
    <row r="127" spans="1:20" ht="208" x14ac:dyDescent="0.2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 s="17">
        <v>103</v>
      </c>
      <c r="P127">
        <v>115.87</v>
      </c>
      <c r="Q127" s="12" t="s">
        <v>8315</v>
      </c>
      <c r="R127" t="s">
        <v>8316</v>
      </c>
      <c r="S127" s="15">
        <v>42262.096782407403</v>
      </c>
      <c r="T127" s="15">
        <v>42286</v>
      </c>
    </row>
    <row r="128" spans="1:20" ht="128" x14ac:dyDescent="0.2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 s="17">
        <v>103</v>
      </c>
      <c r="P128">
        <v>93.81</v>
      </c>
      <c r="Q128" s="12" t="s">
        <v>8315</v>
      </c>
      <c r="R128" t="s">
        <v>8316</v>
      </c>
      <c r="S128" s="15">
        <v>41964.315532407403</v>
      </c>
      <c r="T128" s="15">
        <v>41995.166666666672</v>
      </c>
    </row>
    <row r="129" spans="1:20" ht="160" x14ac:dyDescent="0.2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 s="17">
        <v>103</v>
      </c>
      <c r="P129">
        <v>52.55</v>
      </c>
      <c r="Q129" s="12" t="s">
        <v>8315</v>
      </c>
      <c r="R129" t="s">
        <v>8316</v>
      </c>
      <c r="S129" s="15">
        <v>42016.800208333334</v>
      </c>
      <c r="T129" s="15">
        <v>42032.916666666672</v>
      </c>
    </row>
    <row r="130" spans="1:20" ht="224" x14ac:dyDescent="0.2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 s="17">
        <v>103</v>
      </c>
      <c r="P130">
        <v>68.67</v>
      </c>
      <c r="Q130" s="12" t="s">
        <v>8315</v>
      </c>
      <c r="R130" t="s">
        <v>8316</v>
      </c>
      <c r="S130" s="15">
        <v>42121.756921296299</v>
      </c>
      <c r="T130" s="15">
        <v>42156.208333333328</v>
      </c>
    </row>
    <row r="131" spans="1:20" ht="224" x14ac:dyDescent="0.2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 s="17">
        <v>103</v>
      </c>
      <c r="P131">
        <v>134.26</v>
      </c>
      <c r="Q131" s="12" t="s">
        <v>8315</v>
      </c>
      <c r="R131" t="s">
        <v>8316</v>
      </c>
      <c r="S131" s="15">
        <v>42445.19430555556</v>
      </c>
      <c r="T131" s="15">
        <v>42489.19430555556</v>
      </c>
    </row>
    <row r="132" spans="1:20" ht="192" x14ac:dyDescent="0.2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 s="17">
        <v>103</v>
      </c>
      <c r="P132">
        <v>63.57</v>
      </c>
      <c r="Q132" s="12" t="s">
        <v>8315</v>
      </c>
      <c r="R132" t="s">
        <v>8316</v>
      </c>
      <c r="S132" s="15">
        <v>41932.311099537037</v>
      </c>
      <c r="T132" s="15">
        <v>41962.352766203709</v>
      </c>
    </row>
    <row r="133" spans="1:20" ht="192" x14ac:dyDescent="0.2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 s="17">
        <v>103</v>
      </c>
      <c r="P133">
        <v>297.02999999999997</v>
      </c>
      <c r="Q133" s="12" t="s">
        <v>8315</v>
      </c>
      <c r="R133" t="s">
        <v>8316</v>
      </c>
      <c r="S133" s="15">
        <v>41884.617314814815</v>
      </c>
      <c r="T133" s="15">
        <v>41916.617314814815</v>
      </c>
    </row>
    <row r="134" spans="1:20" ht="192" x14ac:dyDescent="0.2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 s="17">
        <v>103</v>
      </c>
      <c r="P134">
        <v>59.65</v>
      </c>
      <c r="Q134" s="12" t="s">
        <v>8315</v>
      </c>
      <c r="R134" t="s">
        <v>8316</v>
      </c>
      <c r="S134" s="15">
        <v>42294.429641203707</v>
      </c>
      <c r="T134" s="15">
        <v>42321.845138888893</v>
      </c>
    </row>
    <row r="135" spans="1:20" ht="192" x14ac:dyDescent="0.2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 s="17">
        <v>103</v>
      </c>
      <c r="P135">
        <v>66.959999999999994</v>
      </c>
      <c r="Q135" s="12" t="s">
        <v>8315</v>
      </c>
      <c r="R135" t="s">
        <v>8316</v>
      </c>
      <c r="S135" s="15">
        <v>42125.772812499999</v>
      </c>
      <c r="T135" s="15">
        <v>42155.772812499999</v>
      </c>
    </row>
    <row r="136" spans="1:20" ht="128" x14ac:dyDescent="0.2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 s="17">
        <v>103</v>
      </c>
      <c r="P136">
        <v>77.73</v>
      </c>
      <c r="Q136" s="12" t="s">
        <v>8315</v>
      </c>
      <c r="R136" t="s">
        <v>8316</v>
      </c>
      <c r="S136" s="15">
        <v>42417.585532407407</v>
      </c>
      <c r="T136" s="15">
        <v>42432.249305555553</v>
      </c>
    </row>
    <row r="137" spans="1:20" ht="144" x14ac:dyDescent="0.2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 s="17">
        <v>103</v>
      </c>
      <c r="P137">
        <v>62.05</v>
      </c>
      <c r="Q137" s="12" t="s">
        <v>8315</v>
      </c>
      <c r="R137" t="s">
        <v>8316</v>
      </c>
      <c r="S137" s="15">
        <v>41802.574282407404</v>
      </c>
      <c r="T137" s="15">
        <v>41823.165972222225</v>
      </c>
    </row>
    <row r="138" spans="1:20" ht="176" x14ac:dyDescent="0.2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 s="17">
        <v>103</v>
      </c>
      <c r="P138">
        <v>83.57</v>
      </c>
      <c r="Q138" s="12" t="s">
        <v>8315</v>
      </c>
      <c r="R138" t="s">
        <v>8316</v>
      </c>
      <c r="S138" s="15">
        <v>41792.542986111112</v>
      </c>
      <c r="T138" s="15">
        <v>41813.75</v>
      </c>
    </row>
    <row r="139" spans="1:20" ht="176" x14ac:dyDescent="0.2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 s="17">
        <v>104</v>
      </c>
      <c r="P139">
        <v>36.5</v>
      </c>
      <c r="Q139" s="12" t="s">
        <v>8315</v>
      </c>
      <c r="R139" t="s">
        <v>8316</v>
      </c>
      <c r="S139" s="15">
        <v>41780.525937500002</v>
      </c>
      <c r="T139" s="15">
        <v>41796.958333333336</v>
      </c>
    </row>
    <row r="140" spans="1:20" ht="224" x14ac:dyDescent="0.2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 s="17">
        <v>104</v>
      </c>
      <c r="P140">
        <v>52</v>
      </c>
      <c r="Q140" s="12" t="s">
        <v>8315</v>
      </c>
      <c r="R140" t="s">
        <v>8316</v>
      </c>
      <c r="S140" s="15">
        <v>41226.017361111109</v>
      </c>
      <c r="T140" s="15">
        <v>41250.083333333336</v>
      </c>
    </row>
    <row r="141" spans="1:20" ht="192" x14ac:dyDescent="0.2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 s="17">
        <v>104</v>
      </c>
      <c r="P141">
        <v>63.11</v>
      </c>
      <c r="Q141" s="12" t="s">
        <v>8315</v>
      </c>
      <c r="R141" t="s">
        <v>8316</v>
      </c>
      <c r="S141" s="15">
        <v>41827.605057870373</v>
      </c>
      <c r="T141" s="15">
        <v>41848.605057870373</v>
      </c>
    </row>
    <row r="142" spans="1:20" ht="160" x14ac:dyDescent="0.2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 s="17">
        <v>104</v>
      </c>
      <c r="P142">
        <v>81.13</v>
      </c>
      <c r="Q142" s="12" t="s">
        <v>8315</v>
      </c>
      <c r="R142" t="s">
        <v>8316</v>
      </c>
      <c r="S142" s="15">
        <v>42135.60020833333</v>
      </c>
      <c r="T142" s="15">
        <v>42167.083333333328</v>
      </c>
    </row>
    <row r="143" spans="1:20" ht="160" x14ac:dyDescent="0.2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 s="17">
        <v>104</v>
      </c>
      <c r="P143">
        <v>177.62</v>
      </c>
      <c r="Q143" s="12" t="s">
        <v>8315</v>
      </c>
      <c r="R143" t="s">
        <v>8316</v>
      </c>
      <c r="S143" s="15">
        <v>42549.665717592594</v>
      </c>
      <c r="T143" s="15">
        <v>42579.665717592594</v>
      </c>
    </row>
    <row r="144" spans="1:20" ht="224" x14ac:dyDescent="0.2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 s="17">
        <v>104</v>
      </c>
      <c r="P144">
        <v>866.67</v>
      </c>
      <c r="Q144" s="12" t="s">
        <v>8315</v>
      </c>
      <c r="R144" t="s">
        <v>8316</v>
      </c>
      <c r="S144" s="15">
        <v>42321.101759259262</v>
      </c>
      <c r="T144" s="15">
        <v>42351.101759259262</v>
      </c>
    </row>
    <row r="145" spans="1:20" ht="176" x14ac:dyDescent="0.2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 s="17">
        <v>104</v>
      </c>
      <c r="P145">
        <v>38.33</v>
      </c>
      <c r="Q145" s="12" t="s">
        <v>8315</v>
      </c>
      <c r="R145" t="s">
        <v>8316</v>
      </c>
      <c r="S145" s="15">
        <v>41855.548101851848</v>
      </c>
      <c r="T145" s="15">
        <v>41876.207638888889</v>
      </c>
    </row>
    <row r="146" spans="1:20" ht="192" x14ac:dyDescent="0.2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 s="17">
        <v>104</v>
      </c>
      <c r="P146">
        <v>111.89</v>
      </c>
      <c r="Q146" s="12" t="s">
        <v>8315</v>
      </c>
      <c r="R146" t="s">
        <v>8316</v>
      </c>
      <c r="S146" s="15">
        <v>41937.95344907407</v>
      </c>
      <c r="T146" s="15">
        <v>41972.995115740734</v>
      </c>
    </row>
    <row r="147" spans="1:20" ht="176" x14ac:dyDescent="0.2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 s="17">
        <v>104</v>
      </c>
      <c r="P147">
        <v>55.89</v>
      </c>
      <c r="Q147" s="12" t="s">
        <v>8315</v>
      </c>
      <c r="R147" t="s">
        <v>8316</v>
      </c>
      <c r="S147" s="15">
        <v>41764.44663194444</v>
      </c>
      <c r="T147" s="15">
        <v>41791.165972222225</v>
      </c>
    </row>
    <row r="148" spans="1:20" ht="208" x14ac:dyDescent="0.2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 s="17">
        <v>104</v>
      </c>
      <c r="P148">
        <v>199.17</v>
      </c>
      <c r="Q148" s="12" t="s">
        <v>8315</v>
      </c>
      <c r="R148" t="s">
        <v>8316</v>
      </c>
      <c r="S148" s="15">
        <v>42265.022824074069</v>
      </c>
      <c r="T148" s="15">
        <v>42285.022824074069</v>
      </c>
    </row>
    <row r="149" spans="1:20" ht="208" x14ac:dyDescent="0.2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 s="17">
        <v>104</v>
      </c>
      <c r="P149">
        <v>70.569999999999993</v>
      </c>
      <c r="Q149" s="12" t="s">
        <v>8315</v>
      </c>
      <c r="R149" t="s">
        <v>8316</v>
      </c>
      <c r="S149" s="15">
        <v>42675.832465277781</v>
      </c>
      <c r="T149" s="15">
        <v>42705.332638888889</v>
      </c>
    </row>
    <row r="150" spans="1:20" ht="208" x14ac:dyDescent="0.2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 s="17">
        <v>104</v>
      </c>
      <c r="P150">
        <v>81.78</v>
      </c>
      <c r="Q150" s="12" t="s">
        <v>8315</v>
      </c>
      <c r="R150" t="s">
        <v>8316</v>
      </c>
      <c r="S150" s="15">
        <v>42018.676898148144</v>
      </c>
      <c r="T150" s="15">
        <v>42040.290972222225</v>
      </c>
    </row>
    <row r="151" spans="1:20" ht="224" x14ac:dyDescent="0.2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 s="17">
        <v>104</v>
      </c>
      <c r="P151">
        <v>52</v>
      </c>
      <c r="Q151" s="12" t="s">
        <v>8315</v>
      </c>
      <c r="R151" t="s">
        <v>8316</v>
      </c>
      <c r="S151" s="15">
        <v>41921.279976851853</v>
      </c>
      <c r="T151" s="15">
        <v>41939.125</v>
      </c>
    </row>
    <row r="152" spans="1:20" ht="192" x14ac:dyDescent="0.2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 s="17">
        <v>104</v>
      </c>
      <c r="P152">
        <v>66.510000000000005</v>
      </c>
      <c r="Q152" s="12" t="s">
        <v>8315</v>
      </c>
      <c r="R152" t="s">
        <v>8316</v>
      </c>
      <c r="S152" s="15">
        <v>41760.935706018521</v>
      </c>
      <c r="T152" s="15">
        <v>41772.166666666664</v>
      </c>
    </row>
    <row r="153" spans="1:20" ht="160" x14ac:dyDescent="0.2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 s="17">
        <v>104</v>
      </c>
      <c r="P153">
        <v>145</v>
      </c>
      <c r="Q153" s="12" t="s">
        <v>8315</v>
      </c>
      <c r="R153" t="s">
        <v>8316</v>
      </c>
      <c r="S153" s="15">
        <v>42491.92288194444</v>
      </c>
      <c r="T153" s="15">
        <v>42521.92288194444</v>
      </c>
    </row>
    <row r="154" spans="1:20" ht="160" x14ac:dyDescent="0.2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 s="17">
        <v>104</v>
      </c>
      <c r="P154">
        <v>57.78</v>
      </c>
      <c r="Q154" s="12" t="s">
        <v>8315</v>
      </c>
      <c r="R154" t="s">
        <v>8316</v>
      </c>
      <c r="S154" s="15">
        <v>41828.646319444444</v>
      </c>
      <c r="T154" s="15">
        <v>41861.665972222225</v>
      </c>
    </row>
    <row r="155" spans="1:20" ht="208" x14ac:dyDescent="0.2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 s="17">
        <v>104</v>
      </c>
      <c r="P155">
        <v>36.96</v>
      </c>
      <c r="Q155" s="12" t="s">
        <v>8315</v>
      </c>
      <c r="R155" t="s">
        <v>8316</v>
      </c>
      <c r="S155" s="15">
        <v>42185.556157407409</v>
      </c>
      <c r="T155" s="15">
        <v>42208.772916666669</v>
      </c>
    </row>
    <row r="156" spans="1:20" ht="224" x14ac:dyDescent="0.2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 s="17">
        <v>105</v>
      </c>
      <c r="P156">
        <v>93.43</v>
      </c>
      <c r="Q156" s="12" t="s">
        <v>8315</v>
      </c>
      <c r="R156" t="s">
        <v>8316</v>
      </c>
      <c r="S156" s="15">
        <v>42646.092812499999</v>
      </c>
      <c r="T156" s="15">
        <v>42675.207638888889</v>
      </c>
    </row>
    <row r="157" spans="1:20" ht="160" x14ac:dyDescent="0.2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 s="17">
        <v>105</v>
      </c>
      <c r="P157">
        <v>47</v>
      </c>
      <c r="Q157" s="12" t="s">
        <v>8315</v>
      </c>
      <c r="R157" t="s">
        <v>8316</v>
      </c>
      <c r="S157" s="15">
        <v>42018.94159722222</v>
      </c>
      <c r="T157" s="15">
        <v>42047.291666666672</v>
      </c>
    </row>
    <row r="158" spans="1:20" ht="160" x14ac:dyDescent="0.2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 s="17">
        <v>105</v>
      </c>
      <c r="P158">
        <v>36.86</v>
      </c>
      <c r="Q158" s="12" t="s">
        <v>8315</v>
      </c>
      <c r="R158" t="s">
        <v>8316</v>
      </c>
      <c r="S158" s="15">
        <v>42558.189432870371</v>
      </c>
      <c r="T158" s="15">
        <v>42587.875</v>
      </c>
    </row>
    <row r="159" spans="1:20" ht="192" x14ac:dyDescent="0.2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 s="17">
        <v>105</v>
      </c>
      <c r="P159">
        <v>47.88</v>
      </c>
      <c r="Q159" s="12" t="s">
        <v>8315</v>
      </c>
      <c r="R159" t="s">
        <v>8316</v>
      </c>
      <c r="S159" s="15">
        <v>42016.938692129625</v>
      </c>
      <c r="T159" s="15">
        <v>42046.938692129625</v>
      </c>
    </row>
    <row r="160" spans="1:20" ht="128" x14ac:dyDescent="0.2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 s="17">
        <v>105</v>
      </c>
      <c r="P160">
        <v>123.94</v>
      </c>
      <c r="Q160" s="12" t="s">
        <v>8315</v>
      </c>
      <c r="R160" t="s">
        <v>8316</v>
      </c>
      <c r="S160" s="15">
        <v>42694.110185185185</v>
      </c>
      <c r="T160" s="15">
        <v>42709.041666666672</v>
      </c>
    </row>
    <row r="161" spans="1:20" ht="192" x14ac:dyDescent="0.2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 s="17">
        <v>105</v>
      </c>
      <c r="P161">
        <v>65.58</v>
      </c>
      <c r="Q161" s="12" t="s">
        <v>8315</v>
      </c>
      <c r="R161" t="s">
        <v>8316</v>
      </c>
      <c r="S161" s="15">
        <v>42145.746689814812</v>
      </c>
      <c r="T161" s="15">
        <v>42175.746689814812</v>
      </c>
    </row>
    <row r="162" spans="1:20" ht="144" x14ac:dyDescent="0.2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 s="17">
        <v>105</v>
      </c>
      <c r="P162">
        <v>98.2</v>
      </c>
      <c r="Q162" s="12" t="s">
        <v>8315</v>
      </c>
      <c r="R162" t="s">
        <v>8316</v>
      </c>
      <c r="S162" s="15">
        <v>41982.887280092589</v>
      </c>
      <c r="T162" s="15">
        <v>42012.887280092589</v>
      </c>
    </row>
    <row r="163" spans="1:20" ht="192" x14ac:dyDescent="0.2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 s="17">
        <v>105</v>
      </c>
      <c r="P163">
        <v>89.59</v>
      </c>
      <c r="Q163" s="12" t="s">
        <v>8315</v>
      </c>
      <c r="R163" t="s">
        <v>8316</v>
      </c>
      <c r="S163" s="15">
        <v>42696.624444444446</v>
      </c>
      <c r="T163" s="15">
        <v>42726.624444444446</v>
      </c>
    </row>
    <row r="164" spans="1:20" ht="192" x14ac:dyDescent="0.2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 s="17">
        <v>105</v>
      </c>
      <c r="P164">
        <v>80.400000000000006</v>
      </c>
      <c r="Q164" s="12" t="s">
        <v>8315</v>
      </c>
      <c r="R164" t="s">
        <v>8316</v>
      </c>
      <c r="S164" s="15">
        <v>42248.697754629626</v>
      </c>
      <c r="T164" s="15">
        <v>42283.697754629626</v>
      </c>
    </row>
    <row r="165" spans="1:20" ht="208" x14ac:dyDescent="0.2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 s="17">
        <v>105</v>
      </c>
      <c r="P165">
        <v>32.97</v>
      </c>
      <c r="Q165" s="12" t="s">
        <v>8315</v>
      </c>
      <c r="R165" t="s">
        <v>8316</v>
      </c>
      <c r="S165" s="15">
        <v>42148.676851851851</v>
      </c>
      <c r="T165" s="15">
        <v>42170.676851851851</v>
      </c>
    </row>
    <row r="166" spans="1:20" ht="176" x14ac:dyDescent="0.2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 s="17">
        <v>105</v>
      </c>
      <c r="P166">
        <v>45.48</v>
      </c>
      <c r="Q166" s="12" t="s">
        <v>8315</v>
      </c>
      <c r="R166" t="s">
        <v>8316</v>
      </c>
      <c r="S166" s="15">
        <v>41969.199756944443</v>
      </c>
      <c r="T166" s="15">
        <v>42005.208333333328</v>
      </c>
    </row>
    <row r="167" spans="1:20" ht="192" x14ac:dyDescent="0.2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 s="17">
        <v>105</v>
      </c>
      <c r="P167">
        <v>51.22</v>
      </c>
      <c r="Q167" s="12" t="s">
        <v>8315</v>
      </c>
      <c r="R167" t="s">
        <v>8316</v>
      </c>
      <c r="S167" s="15">
        <v>41946.644745370373</v>
      </c>
      <c r="T167" s="15">
        <v>41976.644745370373</v>
      </c>
    </row>
    <row r="168" spans="1:20" ht="208" x14ac:dyDescent="0.2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 s="17">
        <v>105</v>
      </c>
      <c r="P168">
        <v>64.16</v>
      </c>
      <c r="Q168" s="12" t="s">
        <v>8315</v>
      </c>
      <c r="R168" t="s">
        <v>8316</v>
      </c>
      <c r="S168" s="15">
        <v>41809.12300925926</v>
      </c>
      <c r="T168" s="15">
        <v>41831.677083333336</v>
      </c>
    </row>
    <row r="169" spans="1:20" ht="192" x14ac:dyDescent="0.2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 s="17">
        <v>105</v>
      </c>
      <c r="P169">
        <v>114.29</v>
      </c>
      <c r="Q169" s="12" t="s">
        <v>8315</v>
      </c>
      <c r="R169" t="s">
        <v>8316</v>
      </c>
      <c r="S169" s="15">
        <v>42268.009224537032</v>
      </c>
      <c r="T169" s="15">
        <v>42303.009224537032</v>
      </c>
    </row>
    <row r="170" spans="1:20" ht="192" x14ac:dyDescent="0.2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 s="17">
        <v>105</v>
      </c>
      <c r="P170">
        <v>136</v>
      </c>
      <c r="Q170" s="12" t="s">
        <v>8315</v>
      </c>
      <c r="R170" t="s">
        <v>8316</v>
      </c>
      <c r="S170" s="15">
        <v>42430.839398148149</v>
      </c>
      <c r="T170" s="15">
        <v>42445.165972222225</v>
      </c>
    </row>
    <row r="171" spans="1:20" ht="208" x14ac:dyDescent="0.2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 s="17">
        <v>105</v>
      </c>
      <c r="P171">
        <v>56.07</v>
      </c>
      <c r="Q171" s="12" t="s">
        <v>8315</v>
      </c>
      <c r="R171" t="s">
        <v>8316</v>
      </c>
      <c r="S171" s="15">
        <v>42037.938206018516</v>
      </c>
      <c r="T171" s="15">
        <v>42068.166666666672</v>
      </c>
    </row>
    <row r="172" spans="1:20" ht="256" x14ac:dyDescent="0.2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 s="17">
        <v>105</v>
      </c>
      <c r="P172">
        <v>80.72</v>
      </c>
      <c r="Q172" s="12" t="s">
        <v>8315</v>
      </c>
      <c r="R172" t="s">
        <v>8316</v>
      </c>
      <c r="S172" s="15">
        <v>42545.774189814809</v>
      </c>
      <c r="T172" s="15">
        <v>42605.774189814809</v>
      </c>
    </row>
    <row r="173" spans="1:20" ht="112" x14ac:dyDescent="0.2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 s="17">
        <v>105</v>
      </c>
      <c r="P173">
        <v>86.23</v>
      </c>
      <c r="Q173" s="12" t="s">
        <v>8315</v>
      </c>
      <c r="R173" t="s">
        <v>8316</v>
      </c>
      <c r="S173" s="15">
        <v>42165.993125000001</v>
      </c>
      <c r="T173" s="15">
        <v>42187.993125000001</v>
      </c>
    </row>
    <row r="174" spans="1:20" ht="224" x14ac:dyDescent="0.2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 s="17">
        <v>105</v>
      </c>
      <c r="P174">
        <v>79.540000000000006</v>
      </c>
      <c r="Q174" s="12" t="s">
        <v>8315</v>
      </c>
      <c r="R174" t="s">
        <v>8316</v>
      </c>
      <c r="S174" s="15">
        <v>42341.180636574078</v>
      </c>
      <c r="T174" s="15">
        <v>42373.180636574078</v>
      </c>
    </row>
    <row r="175" spans="1:20" ht="208" x14ac:dyDescent="0.2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 s="17">
        <v>105</v>
      </c>
      <c r="P175">
        <v>107.57</v>
      </c>
      <c r="Q175" s="12" t="s">
        <v>8315</v>
      </c>
      <c r="R175" t="s">
        <v>8316</v>
      </c>
      <c r="S175" s="15">
        <v>42151.069606481484</v>
      </c>
      <c r="T175" s="15">
        <v>42172.069606481484</v>
      </c>
    </row>
    <row r="176" spans="1:20" ht="224" x14ac:dyDescent="0.2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 s="17">
        <v>105</v>
      </c>
      <c r="P176">
        <v>139.56</v>
      </c>
      <c r="Q176" s="12" t="s">
        <v>8315</v>
      </c>
      <c r="R176" t="s">
        <v>8316</v>
      </c>
      <c r="S176" s="15">
        <v>42375.114988425921</v>
      </c>
      <c r="T176" s="15">
        <v>42420.114988425921</v>
      </c>
    </row>
    <row r="177" spans="1:20" ht="192" x14ac:dyDescent="0.2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 s="17">
        <v>106</v>
      </c>
      <c r="P177">
        <v>103.95</v>
      </c>
      <c r="Q177" s="12" t="s">
        <v>8315</v>
      </c>
      <c r="R177" t="s">
        <v>8316</v>
      </c>
      <c r="S177" s="15">
        <v>42250.598217592589</v>
      </c>
      <c r="T177" s="15">
        <v>42270.598217592589</v>
      </c>
    </row>
    <row r="178" spans="1:20" ht="128" x14ac:dyDescent="0.2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 s="17">
        <v>106</v>
      </c>
      <c r="P178">
        <v>78.94</v>
      </c>
      <c r="Q178" s="12" t="s">
        <v>8315</v>
      </c>
      <c r="R178" t="s">
        <v>8316</v>
      </c>
      <c r="S178" s="15">
        <v>42585.523842592593</v>
      </c>
      <c r="T178" s="15">
        <v>42599.165972222225</v>
      </c>
    </row>
    <row r="179" spans="1:20" ht="192" x14ac:dyDescent="0.2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 s="17">
        <v>106</v>
      </c>
      <c r="P179">
        <v>69.89</v>
      </c>
      <c r="Q179" s="12" t="s">
        <v>8315</v>
      </c>
      <c r="R179" t="s">
        <v>8316</v>
      </c>
      <c r="S179" s="15">
        <v>41808.669571759259</v>
      </c>
      <c r="T179" s="15">
        <v>41838.669571759259</v>
      </c>
    </row>
    <row r="180" spans="1:20" ht="192" x14ac:dyDescent="0.2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 s="17">
        <v>106</v>
      </c>
      <c r="P180">
        <v>251.74</v>
      </c>
      <c r="Q180" s="12" t="s">
        <v>8315</v>
      </c>
      <c r="R180" t="s">
        <v>8316</v>
      </c>
      <c r="S180" s="15">
        <v>42614.760937500003</v>
      </c>
      <c r="T180" s="15">
        <v>42644.165972222225</v>
      </c>
    </row>
    <row r="181" spans="1:20" ht="160" x14ac:dyDescent="0.2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 s="17">
        <v>106</v>
      </c>
      <c r="P181">
        <v>61.94</v>
      </c>
      <c r="Q181" s="12" t="s">
        <v>8315</v>
      </c>
      <c r="R181" t="s">
        <v>8316</v>
      </c>
      <c r="S181" s="15">
        <v>42499.039629629624</v>
      </c>
      <c r="T181" s="15">
        <v>42529.039629629624</v>
      </c>
    </row>
    <row r="182" spans="1:20" ht="128" x14ac:dyDescent="0.2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 s="17">
        <v>106</v>
      </c>
      <c r="P182">
        <v>184.78</v>
      </c>
      <c r="Q182" s="12" t="s">
        <v>8315</v>
      </c>
      <c r="R182" t="s">
        <v>8316</v>
      </c>
      <c r="S182" s="15">
        <v>42746.057106481487</v>
      </c>
      <c r="T182" s="15">
        <v>42791.057106481487</v>
      </c>
    </row>
    <row r="183" spans="1:20" ht="192" x14ac:dyDescent="0.2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 s="17">
        <v>106</v>
      </c>
      <c r="P183">
        <v>36.07</v>
      </c>
      <c r="Q183" s="12" t="s">
        <v>8315</v>
      </c>
      <c r="R183" t="s">
        <v>8316</v>
      </c>
      <c r="S183" s="15">
        <v>41923.921643518523</v>
      </c>
      <c r="T183" s="15">
        <v>41949.031944444447</v>
      </c>
    </row>
    <row r="184" spans="1:20" ht="192" x14ac:dyDescent="0.2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 s="17">
        <v>106</v>
      </c>
      <c r="P184">
        <v>62.83</v>
      </c>
      <c r="Q184" s="12" t="s">
        <v>8315</v>
      </c>
      <c r="R184" t="s">
        <v>8316</v>
      </c>
      <c r="S184" s="15">
        <v>41800.380428240744</v>
      </c>
      <c r="T184" s="15">
        <v>41830.380428240744</v>
      </c>
    </row>
    <row r="185" spans="1:20" ht="208" x14ac:dyDescent="0.2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 s="17">
        <v>106</v>
      </c>
      <c r="P185">
        <v>143.11000000000001</v>
      </c>
      <c r="Q185" s="12" t="s">
        <v>8315</v>
      </c>
      <c r="R185" t="s">
        <v>8316</v>
      </c>
      <c r="S185" s="15">
        <v>41851.541585648149</v>
      </c>
      <c r="T185" s="15">
        <v>41872.686111111114</v>
      </c>
    </row>
    <row r="186" spans="1:20" ht="208" x14ac:dyDescent="0.2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 s="17">
        <v>106</v>
      </c>
      <c r="P186">
        <v>60.29</v>
      </c>
      <c r="Q186" s="12" t="s">
        <v>8315</v>
      </c>
      <c r="R186" t="s">
        <v>8316</v>
      </c>
      <c r="S186" s="15">
        <v>42132.036168981482</v>
      </c>
      <c r="T186" s="15">
        <v>42186.290972222225</v>
      </c>
    </row>
    <row r="187" spans="1:20" ht="240" x14ac:dyDescent="0.2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 s="17">
        <v>106</v>
      </c>
      <c r="P187">
        <v>25.31</v>
      </c>
      <c r="Q187" s="12" t="s">
        <v>8315</v>
      </c>
      <c r="R187" t="s">
        <v>8316</v>
      </c>
      <c r="S187" s="15">
        <v>42419.91942129629</v>
      </c>
      <c r="T187" s="15">
        <v>42436.207638888889</v>
      </c>
    </row>
    <row r="188" spans="1:20" ht="208" x14ac:dyDescent="0.2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 s="17">
        <v>106</v>
      </c>
      <c r="P188">
        <v>96.67</v>
      </c>
      <c r="Q188" s="12" t="s">
        <v>8315</v>
      </c>
      <c r="R188" t="s">
        <v>8316</v>
      </c>
      <c r="S188" s="15">
        <v>41950.859560185185</v>
      </c>
      <c r="T188" s="15">
        <v>41964.204861111109</v>
      </c>
    </row>
    <row r="189" spans="1:20" ht="192" x14ac:dyDescent="0.2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 s="17">
        <v>106</v>
      </c>
      <c r="P189">
        <v>75.709999999999994</v>
      </c>
      <c r="Q189" s="12" t="s">
        <v>8315</v>
      </c>
      <c r="R189" t="s">
        <v>8316</v>
      </c>
      <c r="S189" s="15">
        <v>42214.6956712963</v>
      </c>
      <c r="T189" s="15">
        <v>42225.666666666672</v>
      </c>
    </row>
    <row r="190" spans="1:20" ht="176" x14ac:dyDescent="0.2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 s="17">
        <v>106</v>
      </c>
      <c r="P190">
        <v>56.2</v>
      </c>
      <c r="Q190" s="12" t="s">
        <v>8315</v>
      </c>
      <c r="R190" t="s">
        <v>8316</v>
      </c>
      <c r="S190" s="15">
        <v>42196.028703703705</v>
      </c>
      <c r="T190" s="15">
        <v>42228</v>
      </c>
    </row>
    <row r="191" spans="1:20" ht="208" x14ac:dyDescent="0.2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 s="17">
        <v>106</v>
      </c>
      <c r="P191">
        <v>136.78</v>
      </c>
      <c r="Q191" s="12" t="s">
        <v>8315</v>
      </c>
      <c r="R191" t="s">
        <v>8316</v>
      </c>
      <c r="S191" s="15">
        <v>41926.942685185182</v>
      </c>
      <c r="T191" s="15">
        <v>41956.984351851846</v>
      </c>
    </row>
    <row r="192" spans="1:20" ht="192" x14ac:dyDescent="0.2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 s="17">
        <v>106</v>
      </c>
      <c r="P192">
        <v>41.94</v>
      </c>
      <c r="Q192" s="12" t="s">
        <v>8315</v>
      </c>
      <c r="R192" t="s">
        <v>8316</v>
      </c>
      <c r="S192" s="15">
        <v>41753.593275462961</v>
      </c>
      <c r="T192" s="15">
        <v>41778.875</v>
      </c>
    </row>
    <row r="193" spans="1:20" ht="144" x14ac:dyDescent="0.2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 s="17">
        <v>106</v>
      </c>
      <c r="P193">
        <v>40.92</v>
      </c>
      <c r="Q193" s="12" t="s">
        <v>8315</v>
      </c>
      <c r="R193" t="s">
        <v>8316</v>
      </c>
      <c r="S193" s="15">
        <v>42184.209537037037</v>
      </c>
      <c r="T193" s="15">
        <v>42202.876388888893</v>
      </c>
    </row>
    <row r="194" spans="1:20" ht="192" x14ac:dyDescent="0.2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 s="17">
        <v>106</v>
      </c>
      <c r="P194">
        <v>64.63</v>
      </c>
      <c r="Q194" s="12" t="s">
        <v>8315</v>
      </c>
      <c r="R194" t="s">
        <v>8316</v>
      </c>
      <c r="S194" s="15">
        <v>42170.910231481481</v>
      </c>
      <c r="T194" s="15">
        <v>42205.165972222225</v>
      </c>
    </row>
    <row r="195" spans="1:20" ht="224" x14ac:dyDescent="0.2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 s="17">
        <v>106</v>
      </c>
      <c r="P195">
        <v>58.9</v>
      </c>
      <c r="Q195" s="12" t="s">
        <v>8315</v>
      </c>
      <c r="R195" t="s">
        <v>8316</v>
      </c>
      <c r="S195" s="15">
        <v>41927.848900462966</v>
      </c>
      <c r="T195" s="15">
        <v>41948.890567129631</v>
      </c>
    </row>
    <row r="196" spans="1:20" ht="208" x14ac:dyDescent="0.2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 s="17">
        <v>107</v>
      </c>
      <c r="P196">
        <v>109.03</v>
      </c>
      <c r="Q196" s="12" t="s">
        <v>8315</v>
      </c>
      <c r="R196" t="s">
        <v>8316</v>
      </c>
      <c r="S196" s="15">
        <v>42157.470185185186</v>
      </c>
      <c r="T196" s="15">
        <v>42187.470185185186</v>
      </c>
    </row>
    <row r="197" spans="1:20" ht="192" x14ac:dyDescent="0.2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 s="17">
        <v>107</v>
      </c>
      <c r="P197">
        <v>37.590000000000003</v>
      </c>
      <c r="Q197" s="12" t="s">
        <v>8315</v>
      </c>
      <c r="R197" t="s">
        <v>8316</v>
      </c>
      <c r="S197" s="15">
        <v>41766.80572916667</v>
      </c>
      <c r="T197" s="15">
        <v>41799.80572916667</v>
      </c>
    </row>
    <row r="198" spans="1:20" ht="160" x14ac:dyDescent="0.2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 s="17">
        <v>107</v>
      </c>
      <c r="P198">
        <v>100.22</v>
      </c>
      <c r="Q198" s="12" t="s">
        <v>8315</v>
      </c>
      <c r="R198" t="s">
        <v>8316</v>
      </c>
      <c r="S198" s="15">
        <v>41791.993414351848</v>
      </c>
      <c r="T198" s="15">
        <v>41821.993414351848</v>
      </c>
    </row>
    <row r="199" spans="1:20" ht="208" x14ac:dyDescent="0.2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 s="17">
        <v>107</v>
      </c>
      <c r="P199">
        <v>204.57</v>
      </c>
      <c r="Q199" s="12" t="s">
        <v>8315</v>
      </c>
      <c r="R199" t="s">
        <v>8316</v>
      </c>
      <c r="S199" s="15">
        <v>42611.801412037035</v>
      </c>
      <c r="T199" s="15">
        <v>42627.791666666672</v>
      </c>
    </row>
    <row r="200" spans="1:20" ht="192" x14ac:dyDescent="0.2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 s="17">
        <v>107</v>
      </c>
      <c r="P200">
        <v>53.34</v>
      </c>
      <c r="Q200" s="12" t="s">
        <v>8315</v>
      </c>
      <c r="R200" t="s">
        <v>8316</v>
      </c>
      <c r="S200" s="15">
        <v>42475.057164351849</v>
      </c>
      <c r="T200" s="15">
        <v>42505.057164351849</v>
      </c>
    </row>
    <row r="201" spans="1:20" ht="192" x14ac:dyDescent="0.2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 s="17">
        <v>107</v>
      </c>
      <c r="P201">
        <v>35.799999999999997</v>
      </c>
      <c r="Q201" s="12" t="s">
        <v>8315</v>
      </c>
      <c r="R201" t="s">
        <v>8316</v>
      </c>
      <c r="S201" s="15">
        <v>41914.100289351853</v>
      </c>
      <c r="T201" s="15">
        <v>41928.165972222225</v>
      </c>
    </row>
    <row r="202" spans="1:20" ht="176" x14ac:dyDescent="0.2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 s="17">
        <v>107</v>
      </c>
      <c r="P202">
        <v>62.67</v>
      </c>
      <c r="Q202" s="12" t="s">
        <v>8315</v>
      </c>
      <c r="R202" t="s">
        <v>8316</v>
      </c>
      <c r="S202" s="15">
        <v>42490.133877314816</v>
      </c>
      <c r="T202" s="15">
        <v>42527.083333333328</v>
      </c>
    </row>
    <row r="203" spans="1:20" ht="240" x14ac:dyDescent="0.2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 s="17">
        <v>107</v>
      </c>
      <c r="P203">
        <v>107.25</v>
      </c>
      <c r="Q203" s="12" t="s">
        <v>8315</v>
      </c>
      <c r="R203" t="s">
        <v>8316</v>
      </c>
      <c r="S203" s="15">
        <v>42284.69694444444</v>
      </c>
      <c r="T203" s="15">
        <v>42301.165972222225</v>
      </c>
    </row>
    <row r="204" spans="1:20" ht="224" x14ac:dyDescent="0.2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 s="17">
        <v>108</v>
      </c>
      <c r="P204">
        <v>126.55</v>
      </c>
      <c r="Q204" s="12" t="s">
        <v>8315</v>
      </c>
      <c r="R204" t="s">
        <v>8316</v>
      </c>
      <c r="S204" s="15">
        <v>42157.591064814813</v>
      </c>
      <c r="T204" s="15">
        <v>42179.083333333328</v>
      </c>
    </row>
    <row r="205" spans="1:20" ht="192" x14ac:dyDescent="0.2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 s="17">
        <v>108</v>
      </c>
      <c r="P205">
        <v>89.67</v>
      </c>
      <c r="Q205" s="12" t="s">
        <v>8315</v>
      </c>
      <c r="R205" t="s">
        <v>8316</v>
      </c>
      <c r="S205" s="15">
        <v>42183.231006944443</v>
      </c>
      <c r="T205" s="15">
        <v>42228.231006944443</v>
      </c>
    </row>
    <row r="206" spans="1:20" ht="208" x14ac:dyDescent="0.2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 s="17">
        <v>108</v>
      </c>
      <c r="P206">
        <v>47.46</v>
      </c>
      <c r="Q206" s="12" t="s">
        <v>8315</v>
      </c>
      <c r="R206" t="s">
        <v>8316</v>
      </c>
      <c r="S206" s="15">
        <v>41759.13962962963</v>
      </c>
      <c r="T206" s="15">
        <v>41791.165972222225</v>
      </c>
    </row>
    <row r="207" spans="1:20" ht="224" x14ac:dyDescent="0.2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 s="17">
        <v>108</v>
      </c>
      <c r="P207">
        <v>113.42</v>
      </c>
      <c r="Q207" s="12" t="s">
        <v>8315</v>
      </c>
      <c r="R207" t="s">
        <v>8316</v>
      </c>
      <c r="S207" s="15">
        <v>42171.034861111111</v>
      </c>
      <c r="T207" s="15">
        <v>42195.291666666672</v>
      </c>
    </row>
    <row r="208" spans="1:20" ht="64" x14ac:dyDescent="0.2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 s="17">
        <v>108</v>
      </c>
      <c r="P208">
        <v>83.51</v>
      </c>
      <c r="Q208" s="12" t="s">
        <v>8315</v>
      </c>
      <c r="R208" t="s">
        <v>8316</v>
      </c>
      <c r="S208" s="15">
        <v>42268.127696759257</v>
      </c>
      <c r="T208" s="15">
        <v>42288.083333333328</v>
      </c>
    </row>
    <row r="209" spans="1:20" ht="224" x14ac:dyDescent="0.2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 s="17">
        <v>108</v>
      </c>
      <c r="P209">
        <v>44.09</v>
      </c>
      <c r="Q209" s="12" t="s">
        <v>8315</v>
      </c>
      <c r="R209" t="s">
        <v>8316</v>
      </c>
      <c r="S209" s="15">
        <v>42746.261782407411</v>
      </c>
      <c r="T209" s="15">
        <v>42784.207638888889</v>
      </c>
    </row>
    <row r="210" spans="1:20" ht="160" x14ac:dyDescent="0.2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 s="17">
        <v>108</v>
      </c>
      <c r="P210">
        <v>106.8</v>
      </c>
      <c r="Q210" s="12" t="s">
        <v>8315</v>
      </c>
      <c r="R210" t="s">
        <v>8316</v>
      </c>
      <c r="S210" s="15">
        <v>41933.291643518518</v>
      </c>
      <c r="T210" s="15">
        <v>41963.333310185189</v>
      </c>
    </row>
    <row r="211" spans="1:20" ht="176" x14ac:dyDescent="0.2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 s="17">
        <v>108</v>
      </c>
      <c r="P211">
        <v>46.61</v>
      </c>
      <c r="Q211" s="12" t="s">
        <v>8315</v>
      </c>
      <c r="R211" t="s">
        <v>8316</v>
      </c>
      <c r="S211" s="15">
        <v>41884.056747685187</v>
      </c>
      <c r="T211" s="15">
        <v>41903.083333333336</v>
      </c>
    </row>
    <row r="212" spans="1:20" ht="112" x14ac:dyDescent="0.2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 s="17">
        <v>108</v>
      </c>
      <c r="P212">
        <v>77</v>
      </c>
      <c r="Q212" s="12" t="s">
        <v>8315</v>
      </c>
      <c r="R212" t="s">
        <v>8316</v>
      </c>
      <c r="S212" s="15">
        <v>42402.889027777783</v>
      </c>
      <c r="T212" s="15">
        <v>42447.847361111111</v>
      </c>
    </row>
    <row r="213" spans="1:20" ht="80" x14ac:dyDescent="0.2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 s="17">
        <v>109</v>
      </c>
      <c r="P213">
        <v>44.19</v>
      </c>
      <c r="Q213" s="12" t="s">
        <v>8315</v>
      </c>
      <c r="R213" t="s">
        <v>8316</v>
      </c>
      <c r="S213" s="15">
        <v>42086.614942129629</v>
      </c>
      <c r="T213" s="15">
        <v>42117.290972222225</v>
      </c>
    </row>
    <row r="214" spans="1:20" ht="208" x14ac:dyDescent="0.2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 s="17">
        <v>109</v>
      </c>
      <c r="P214">
        <v>41.92</v>
      </c>
      <c r="Q214" s="12" t="s">
        <v>8315</v>
      </c>
      <c r="R214" t="s">
        <v>8316</v>
      </c>
      <c r="S214" s="15">
        <v>42162.729548611111</v>
      </c>
      <c r="T214" s="15">
        <v>42192.729548611111</v>
      </c>
    </row>
    <row r="215" spans="1:20" ht="160" x14ac:dyDescent="0.2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 s="17">
        <v>109</v>
      </c>
      <c r="P215">
        <v>136.46</v>
      </c>
      <c r="Q215" s="12" t="s">
        <v>8315</v>
      </c>
      <c r="R215" t="s">
        <v>8316</v>
      </c>
      <c r="S215" s="15">
        <v>42219.915856481486</v>
      </c>
      <c r="T215" s="15">
        <v>42240.083333333328</v>
      </c>
    </row>
    <row r="216" spans="1:20" ht="160" x14ac:dyDescent="0.2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 s="17">
        <v>109</v>
      </c>
      <c r="P216">
        <v>40.07</v>
      </c>
      <c r="Q216" s="12" t="s">
        <v>8315</v>
      </c>
      <c r="R216" t="s">
        <v>8316</v>
      </c>
      <c r="S216" s="15">
        <v>41491.79478009259</v>
      </c>
      <c r="T216" s="15">
        <v>41509.79478009259</v>
      </c>
    </row>
    <row r="217" spans="1:20" ht="160" x14ac:dyDescent="0.2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 s="17">
        <v>109</v>
      </c>
      <c r="P217">
        <v>74.819999999999993</v>
      </c>
      <c r="Q217" s="12" t="s">
        <v>8315</v>
      </c>
      <c r="R217" t="s">
        <v>8316</v>
      </c>
      <c r="S217" s="15">
        <v>42303.672662037032</v>
      </c>
      <c r="T217" s="15">
        <v>42338.714328703703</v>
      </c>
    </row>
    <row r="218" spans="1:20" ht="176" x14ac:dyDescent="0.2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 s="17">
        <v>109</v>
      </c>
      <c r="P218">
        <v>81.38</v>
      </c>
      <c r="Q218" s="12" t="s">
        <v>8315</v>
      </c>
      <c r="R218" t="s">
        <v>8316</v>
      </c>
      <c r="S218" s="15">
        <v>42500.041550925926</v>
      </c>
      <c r="T218" s="15">
        <v>42527.291666666672</v>
      </c>
    </row>
    <row r="219" spans="1:20" ht="208" x14ac:dyDescent="0.2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 s="17">
        <v>109</v>
      </c>
      <c r="P219">
        <v>34.409999999999997</v>
      </c>
      <c r="Q219" s="12" t="s">
        <v>8315</v>
      </c>
      <c r="R219" t="s">
        <v>8316</v>
      </c>
      <c r="S219" s="15">
        <v>42511.741944444439</v>
      </c>
      <c r="T219" s="15">
        <v>42523.916666666672</v>
      </c>
    </row>
    <row r="220" spans="1:20" ht="192" x14ac:dyDescent="0.2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 s="17">
        <v>109</v>
      </c>
      <c r="P220">
        <v>135.63</v>
      </c>
      <c r="Q220" s="12" t="s">
        <v>8315</v>
      </c>
      <c r="R220" t="s">
        <v>8316</v>
      </c>
      <c r="S220" s="15">
        <v>42418.425983796296</v>
      </c>
      <c r="T220" s="15">
        <v>42478.384317129632</v>
      </c>
    </row>
    <row r="221" spans="1:20" ht="80" x14ac:dyDescent="0.2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 s="17">
        <v>109</v>
      </c>
      <c r="P221">
        <v>151.97999999999999</v>
      </c>
      <c r="Q221" s="12" t="s">
        <v>8315</v>
      </c>
      <c r="R221" t="s">
        <v>8316</v>
      </c>
      <c r="S221" s="15">
        <v>42576.697569444441</v>
      </c>
      <c r="T221" s="15">
        <v>42636.697569444441</v>
      </c>
    </row>
    <row r="222" spans="1:20" ht="208" x14ac:dyDescent="0.2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 s="17">
        <v>109</v>
      </c>
      <c r="P222">
        <v>46.05</v>
      </c>
      <c r="Q222" s="12" t="s">
        <v>8315</v>
      </c>
      <c r="R222" t="s">
        <v>8316</v>
      </c>
      <c r="S222" s="15">
        <v>42523.248715277776</v>
      </c>
      <c r="T222" s="15">
        <v>42537.248715277776</v>
      </c>
    </row>
    <row r="223" spans="1:20" ht="192" x14ac:dyDescent="0.2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 s="17">
        <v>110</v>
      </c>
      <c r="P223">
        <v>92.04</v>
      </c>
      <c r="Q223" s="12" t="s">
        <v>8315</v>
      </c>
      <c r="R223" t="s">
        <v>8316</v>
      </c>
      <c r="S223" s="15">
        <v>42461.747199074074</v>
      </c>
      <c r="T223" s="15">
        <v>42491.747199074074</v>
      </c>
    </row>
    <row r="224" spans="1:20" ht="208" x14ac:dyDescent="0.2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 s="17">
        <v>110</v>
      </c>
      <c r="P224">
        <v>50.75</v>
      </c>
      <c r="Q224" s="12" t="s">
        <v>8315</v>
      </c>
      <c r="R224" t="s">
        <v>8316</v>
      </c>
      <c r="S224" s="15">
        <v>42061.212488425925</v>
      </c>
      <c r="T224" s="15">
        <v>42089.166666666672</v>
      </c>
    </row>
    <row r="225" spans="1:20" ht="256" x14ac:dyDescent="0.2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 s="17">
        <v>110</v>
      </c>
      <c r="P225">
        <v>91.3</v>
      </c>
      <c r="Q225" s="12" t="s">
        <v>8315</v>
      </c>
      <c r="R225" t="s">
        <v>8316</v>
      </c>
      <c r="S225" s="15">
        <v>40531.886886574073</v>
      </c>
      <c r="T225" s="15">
        <v>40591.886886574073</v>
      </c>
    </row>
    <row r="226" spans="1:20" ht="144" x14ac:dyDescent="0.2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 s="17">
        <v>110</v>
      </c>
      <c r="P226">
        <v>45.88</v>
      </c>
      <c r="Q226" s="12" t="s">
        <v>8315</v>
      </c>
      <c r="R226" t="s">
        <v>8316</v>
      </c>
      <c r="S226" s="15">
        <v>42206.835370370376</v>
      </c>
      <c r="T226" s="15">
        <v>42236.835370370376</v>
      </c>
    </row>
    <row r="227" spans="1:20" ht="208" x14ac:dyDescent="0.2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 s="17">
        <v>110</v>
      </c>
      <c r="P227">
        <v>77.22</v>
      </c>
      <c r="Q227" s="12" t="s">
        <v>8315</v>
      </c>
      <c r="R227" t="s">
        <v>8316</v>
      </c>
      <c r="S227" s="15">
        <v>41898.168125000004</v>
      </c>
      <c r="T227" s="15">
        <v>41913.165972222225</v>
      </c>
    </row>
    <row r="228" spans="1:20" ht="192" x14ac:dyDescent="0.2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 s="17">
        <v>110</v>
      </c>
      <c r="P228">
        <v>61.02</v>
      </c>
      <c r="Q228" s="12" t="s">
        <v>8315</v>
      </c>
      <c r="R228" t="s">
        <v>8316</v>
      </c>
      <c r="S228" s="15">
        <v>42264.29178240741</v>
      </c>
      <c r="T228" s="15">
        <v>42294.29178240741</v>
      </c>
    </row>
    <row r="229" spans="1:20" ht="192" x14ac:dyDescent="0.2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 s="17">
        <v>110</v>
      </c>
      <c r="P229">
        <v>91.67</v>
      </c>
      <c r="Q229" s="12" t="s">
        <v>8315</v>
      </c>
      <c r="R229" t="s">
        <v>8316</v>
      </c>
      <c r="S229" s="15">
        <v>42054.024421296301</v>
      </c>
      <c r="T229" s="15">
        <v>42061.024421296301</v>
      </c>
    </row>
    <row r="230" spans="1:20" ht="192" x14ac:dyDescent="0.2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 s="17">
        <v>110</v>
      </c>
      <c r="P230">
        <v>99.79</v>
      </c>
      <c r="Q230" s="12" t="s">
        <v>8315</v>
      </c>
      <c r="R230" t="s">
        <v>8316</v>
      </c>
      <c r="S230" s="15">
        <v>42290.61855324074</v>
      </c>
      <c r="T230" s="15">
        <v>42320.104861111111</v>
      </c>
    </row>
    <row r="231" spans="1:20" ht="192" x14ac:dyDescent="0.2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 s="17">
        <v>110</v>
      </c>
      <c r="P231">
        <v>52.21</v>
      </c>
      <c r="Q231" s="12" t="s">
        <v>8315</v>
      </c>
      <c r="R231" t="s">
        <v>8316</v>
      </c>
      <c r="S231" s="15">
        <v>42380.581180555557</v>
      </c>
      <c r="T231" s="15">
        <v>42405.916666666672</v>
      </c>
    </row>
    <row r="232" spans="1:20" ht="176" x14ac:dyDescent="0.2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 s="17">
        <v>110</v>
      </c>
      <c r="P232">
        <v>51.22</v>
      </c>
      <c r="Q232" s="12" t="s">
        <v>8315</v>
      </c>
      <c r="R232" t="s">
        <v>8316</v>
      </c>
      <c r="S232" s="15">
        <v>41960.119085648148</v>
      </c>
      <c r="T232" s="15">
        <v>41990.119085648148</v>
      </c>
    </row>
    <row r="233" spans="1:20" ht="192" x14ac:dyDescent="0.2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 s="17">
        <v>110</v>
      </c>
      <c r="P233">
        <v>55</v>
      </c>
      <c r="Q233" s="12" t="s">
        <v>8315</v>
      </c>
      <c r="R233" t="s">
        <v>8316</v>
      </c>
      <c r="S233" s="15">
        <v>42020.846666666665</v>
      </c>
      <c r="T233" s="15">
        <v>42037.207638888889</v>
      </c>
    </row>
    <row r="234" spans="1:20" ht="192" x14ac:dyDescent="0.2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 s="17">
        <v>110</v>
      </c>
      <c r="P234">
        <v>50.02</v>
      </c>
      <c r="Q234" s="12" t="s">
        <v>8315</v>
      </c>
      <c r="R234" t="s">
        <v>8316</v>
      </c>
      <c r="S234" s="15">
        <v>41893.783553240741</v>
      </c>
      <c r="T234" s="15">
        <v>41914.597916666666</v>
      </c>
    </row>
    <row r="235" spans="1:20" ht="176" x14ac:dyDescent="0.2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 s="17">
        <v>110</v>
      </c>
      <c r="P235">
        <v>40.78</v>
      </c>
      <c r="Q235" s="12" t="s">
        <v>8315</v>
      </c>
      <c r="R235" t="s">
        <v>8316</v>
      </c>
      <c r="S235" s="15">
        <v>41866.79886574074</v>
      </c>
      <c r="T235" s="15">
        <v>41885.207638888889</v>
      </c>
    </row>
    <row r="236" spans="1:20" ht="224" x14ac:dyDescent="0.2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 s="17">
        <v>110</v>
      </c>
      <c r="P236">
        <v>47.03</v>
      </c>
      <c r="Q236" s="12" t="s">
        <v>8315</v>
      </c>
      <c r="R236" t="s">
        <v>8316</v>
      </c>
      <c r="S236" s="15">
        <v>42619.935694444444</v>
      </c>
      <c r="T236" s="15">
        <v>42643.875</v>
      </c>
    </row>
    <row r="237" spans="1:20" ht="224" x14ac:dyDescent="0.2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 s="17">
        <v>110</v>
      </c>
      <c r="P237">
        <v>73.400000000000006</v>
      </c>
      <c r="Q237" s="12" t="s">
        <v>8315</v>
      </c>
      <c r="R237" t="s">
        <v>8316</v>
      </c>
      <c r="S237" s="15">
        <v>41786.761354166665</v>
      </c>
      <c r="T237" s="15">
        <v>41821.207638888889</v>
      </c>
    </row>
    <row r="238" spans="1:20" ht="144" x14ac:dyDescent="0.2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 s="17">
        <v>111</v>
      </c>
      <c r="P238">
        <v>63.85</v>
      </c>
      <c r="Q238" s="12" t="s">
        <v>8315</v>
      </c>
      <c r="R238" t="s">
        <v>8316</v>
      </c>
      <c r="S238" s="15">
        <v>42171.824884259258</v>
      </c>
      <c r="T238" s="15">
        <v>42201.824884259258</v>
      </c>
    </row>
    <row r="239" spans="1:20" ht="208" x14ac:dyDescent="0.2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 s="17">
        <v>111</v>
      </c>
      <c r="P239">
        <v>125.81</v>
      </c>
      <c r="Q239" s="12" t="s">
        <v>8315</v>
      </c>
      <c r="R239" t="s">
        <v>8316</v>
      </c>
      <c r="S239" s="15">
        <v>41853.240208333329</v>
      </c>
      <c r="T239" s="15">
        <v>41876.207638888889</v>
      </c>
    </row>
    <row r="240" spans="1:20" ht="192" x14ac:dyDescent="0.2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 s="17">
        <v>111</v>
      </c>
      <c r="P240">
        <v>200.69</v>
      </c>
      <c r="Q240" s="12" t="s">
        <v>8315</v>
      </c>
      <c r="R240" t="s">
        <v>8316</v>
      </c>
      <c r="S240" s="15">
        <v>41775.753761574073</v>
      </c>
      <c r="T240" s="15">
        <v>41805.753761574073</v>
      </c>
    </row>
    <row r="241" spans="1:20" ht="192" x14ac:dyDescent="0.2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 s="17">
        <v>111</v>
      </c>
      <c r="P241">
        <v>57.63</v>
      </c>
      <c r="Q241" s="12" t="s">
        <v>8315</v>
      </c>
      <c r="R241" t="s">
        <v>8316</v>
      </c>
      <c r="S241" s="15">
        <v>42230.472222222219</v>
      </c>
      <c r="T241" s="15">
        <v>42259.165972222225</v>
      </c>
    </row>
    <row r="242" spans="1:20" ht="192" x14ac:dyDescent="0.2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 s="17">
        <v>111</v>
      </c>
      <c r="P242">
        <v>83.05</v>
      </c>
      <c r="Q242" s="12" t="s">
        <v>8315</v>
      </c>
      <c r="R242" t="s">
        <v>8316</v>
      </c>
      <c r="S242" s="15">
        <v>42146.731087962966</v>
      </c>
      <c r="T242" s="15">
        <v>42176.731087962966</v>
      </c>
    </row>
    <row r="243" spans="1:20" ht="224" x14ac:dyDescent="0.2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 s="17">
        <v>111</v>
      </c>
      <c r="P243">
        <v>68.349999999999994</v>
      </c>
      <c r="Q243" s="12" t="s">
        <v>8315</v>
      </c>
      <c r="R243" t="s">
        <v>8316</v>
      </c>
      <c r="S243" s="15">
        <v>41941.75203703704</v>
      </c>
      <c r="T243" s="15">
        <v>41964.708333333328</v>
      </c>
    </row>
    <row r="244" spans="1:20" ht="208" x14ac:dyDescent="0.2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 s="17">
        <v>111</v>
      </c>
      <c r="P244">
        <v>58.42</v>
      </c>
      <c r="Q244" s="12" t="s">
        <v>8315</v>
      </c>
      <c r="R244" t="s">
        <v>8316</v>
      </c>
      <c r="S244" s="15">
        <v>41869.740671296298</v>
      </c>
      <c r="T244" s="15">
        <v>41899.740671296298</v>
      </c>
    </row>
    <row r="245" spans="1:20" ht="176" x14ac:dyDescent="0.2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 s="17">
        <v>111</v>
      </c>
      <c r="P245">
        <v>77.19</v>
      </c>
      <c r="Q245" s="12" t="s">
        <v>8315</v>
      </c>
      <c r="R245" t="s">
        <v>8316</v>
      </c>
      <c r="S245" s="15">
        <v>41974.898599537039</v>
      </c>
      <c r="T245" s="15">
        <v>42009.851388888885</v>
      </c>
    </row>
    <row r="246" spans="1:20" ht="208" x14ac:dyDescent="0.2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 s="17">
        <v>111</v>
      </c>
      <c r="P246">
        <v>92.5</v>
      </c>
      <c r="Q246" s="12" t="s">
        <v>8315</v>
      </c>
      <c r="R246" t="s">
        <v>8316</v>
      </c>
      <c r="S246" s="15">
        <v>42447.896666666667</v>
      </c>
      <c r="T246" s="15">
        <v>42470.166666666672</v>
      </c>
    </row>
    <row r="247" spans="1:20" ht="144" x14ac:dyDescent="0.2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 s="17">
        <v>111</v>
      </c>
      <c r="P247">
        <v>58.79</v>
      </c>
      <c r="Q247" s="12" t="s">
        <v>8315</v>
      </c>
      <c r="R247" t="s">
        <v>8316</v>
      </c>
      <c r="S247" s="15">
        <v>42633.116851851853</v>
      </c>
      <c r="T247" s="15">
        <v>42663.116851851853</v>
      </c>
    </row>
    <row r="248" spans="1:20" ht="176" x14ac:dyDescent="0.2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 s="17">
        <v>111</v>
      </c>
      <c r="P248">
        <v>40.630000000000003</v>
      </c>
      <c r="Q248" s="12" t="s">
        <v>8315</v>
      </c>
      <c r="R248" t="s">
        <v>8316</v>
      </c>
      <c r="S248" s="15">
        <v>42401.806562500002</v>
      </c>
      <c r="T248" s="15">
        <v>42431.806562500002</v>
      </c>
    </row>
    <row r="249" spans="1:20" ht="160" x14ac:dyDescent="0.2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 s="17">
        <v>112</v>
      </c>
      <c r="P249">
        <v>31.62</v>
      </c>
      <c r="Q249" s="12" t="s">
        <v>8315</v>
      </c>
      <c r="R249" t="s">
        <v>8316</v>
      </c>
      <c r="S249" s="15">
        <v>41789.080370370371</v>
      </c>
      <c r="T249" s="15">
        <v>41822.166666666664</v>
      </c>
    </row>
    <row r="250" spans="1:20" ht="128" x14ac:dyDescent="0.2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 s="17">
        <v>112</v>
      </c>
      <c r="P250">
        <v>41.24</v>
      </c>
      <c r="Q250" s="12" t="s">
        <v>8315</v>
      </c>
      <c r="R250" t="s">
        <v>8316</v>
      </c>
      <c r="S250" s="15">
        <v>42284.516064814816</v>
      </c>
      <c r="T250" s="15">
        <v>42307.875</v>
      </c>
    </row>
    <row r="251" spans="1:20" ht="48" x14ac:dyDescent="0.2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 s="17">
        <v>112</v>
      </c>
      <c r="P251">
        <v>69.19</v>
      </c>
      <c r="Q251" s="12" t="s">
        <v>8315</v>
      </c>
      <c r="R251" t="s">
        <v>8316</v>
      </c>
      <c r="S251" s="15">
        <v>42762.942430555559</v>
      </c>
      <c r="T251" s="15">
        <v>42794.208333333328</v>
      </c>
    </row>
    <row r="252" spans="1:20" ht="192" x14ac:dyDescent="0.2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 s="17">
        <v>112</v>
      </c>
      <c r="P252">
        <v>65.17</v>
      </c>
      <c r="Q252" s="12" t="s">
        <v>8315</v>
      </c>
      <c r="R252" t="s">
        <v>8316</v>
      </c>
      <c r="S252" s="15">
        <v>42524.782638888893</v>
      </c>
      <c r="T252" s="15">
        <v>42544.782638888893</v>
      </c>
    </row>
    <row r="253" spans="1:20" ht="208" x14ac:dyDescent="0.2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 s="17">
        <v>112</v>
      </c>
      <c r="P253">
        <v>58.95</v>
      </c>
      <c r="Q253" s="12" t="s">
        <v>8315</v>
      </c>
      <c r="R253" t="s">
        <v>8316</v>
      </c>
      <c r="S253" s="15">
        <v>42572.61681712963</v>
      </c>
      <c r="T253" s="15">
        <v>42589.125</v>
      </c>
    </row>
    <row r="254" spans="1:20" ht="240" x14ac:dyDescent="0.2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 s="17">
        <v>112</v>
      </c>
      <c r="P254">
        <v>62.17</v>
      </c>
      <c r="Q254" s="12" t="s">
        <v>8315</v>
      </c>
      <c r="R254" t="s">
        <v>8316</v>
      </c>
      <c r="S254" s="15">
        <v>42374.651504629626</v>
      </c>
      <c r="T254" s="15">
        <v>42384.651504629626</v>
      </c>
    </row>
    <row r="255" spans="1:20" ht="208" x14ac:dyDescent="0.2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 s="17">
        <v>113</v>
      </c>
      <c r="P255">
        <v>64.27</v>
      </c>
      <c r="Q255" s="12" t="s">
        <v>8315</v>
      </c>
      <c r="R255" t="s">
        <v>8316</v>
      </c>
      <c r="S255" s="15">
        <v>40970.875671296293</v>
      </c>
      <c r="T255" s="15">
        <v>41000.834004629629</v>
      </c>
    </row>
    <row r="256" spans="1:20" ht="208" x14ac:dyDescent="0.2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 s="17">
        <v>113</v>
      </c>
      <c r="P256">
        <v>83.43</v>
      </c>
      <c r="Q256" s="12" t="s">
        <v>8315</v>
      </c>
      <c r="R256" t="s">
        <v>8316</v>
      </c>
      <c r="S256" s="15">
        <v>41866.025347222225</v>
      </c>
      <c r="T256" s="15">
        <v>41883.665972222225</v>
      </c>
    </row>
    <row r="257" spans="1:20" ht="240" x14ac:dyDescent="0.2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 s="17">
        <v>113</v>
      </c>
      <c r="P257">
        <v>50.4</v>
      </c>
      <c r="Q257" s="12" t="s">
        <v>8315</v>
      </c>
      <c r="R257" t="s">
        <v>8316</v>
      </c>
      <c r="S257" s="15">
        <v>42458.641724537039</v>
      </c>
      <c r="T257" s="15">
        <v>42488.641724537039</v>
      </c>
    </row>
    <row r="258" spans="1:20" ht="192" x14ac:dyDescent="0.2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 s="17">
        <v>113</v>
      </c>
      <c r="P258">
        <v>39.6</v>
      </c>
      <c r="Q258" s="12" t="s">
        <v>8315</v>
      </c>
      <c r="R258" t="s">
        <v>8316</v>
      </c>
      <c r="S258" s="15">
        <v>42053.916921296302</v>
      </c>
      <c r="T258" s="15">
        <v>42079.875</v>
      </c>
    </row>
    <row r="259" spans="1:20" ht="176" x14ac:dyDescent="0.2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 s="17">
        <v>113</v>
      </c>
      <c r="P259">
        <v>107</v>
      </c>
      <c r="Q259" s="12" t="s">
        <v>8315</v>
      </c>
      <c r="R259" t="s">
        <v>8316</v>
      </c>
      <c r="S259" s="15">
        <v>42016.050451388888</v>
      </c>
      <c r="T259" s="15">
        <v>42046.708333333328</v>
      </c>
    </row>
    <row r="260" spans="1:20" ht="208" x14ac:dyDescent="0.2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 s="17">
        <v>113</v>
      </c>
      <c r="P260">
        <v>49.06</v>
      </c>
      <c r="Q260" s="12" t="s">
        <v>8315</v>
      </c>
      <c r="R260" t="s">
        <v>8316</v>
      </c>
      <c r="S260" s="15">
        <v>42483.015694444446</v>
      </c>
      <c r="T260" s="15">
        <v>42489.290972222225</v>
      </c>
    </row>
    <row r="261" spans="1:20" ht="224" x14ac:dyDescent="0.2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 s="17">
        <v>113</v>
      </c>
      <c r="P261">
        <v>66.47</v>
      </c>
      <c r="Q261" s="12" t="s">
        <v>8315</v>
      </c>
      <c r="R261" t="s">
        <v>8316</v>
      </c>
      <c r="S261" s="15">
        <v>42661.132245370376</v>
      </c>
      <c r="T261" s="15">
        <v>42693.916666666672</v>
      </c>
    </row>
    <row r="262" spans="1:20" ht="160" x14ac:dyDescent="0.2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 s="17">
        <v>113</v>
      </c>
      <c r="P262">
        <v>99.5</v>
      </c>
      <c r="Q262" s="12" t="s">
        <v>8315</v>
      </c>
      <c r="R262" t="s">
        <v>8316</v>
      </c>
      <c r="S262" s="15">
        <v>42627.454097222217</v>
      </c>
      <c r="T262" s="15">
        <v>42648.454097222217</v>
      </c>
    </row>
    <row r="263" spans="1:20" ht="160" x14ac:dyDescent="0.2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 s="17">
        <v>113</v>
      </c>
      <c r="P263">
        <v>64.290000000000006</v>
      </c>
      <c r="Q263" s="12" t="s">
        <v>8315</v>
      </c>
      <c r="R263" t="s">
        <v>8316</v>
      </c>
      <c r="S263" s="15">
        <v>42553.926527777774</v>
      </c>
      <c r="T263" s="15">
        <v>42585.172916666663</v>
      </c>
    </row>
    <row r="264" spans="1:20" ht="208" x14ac:dyDescent="0.2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 s="17">
        <v>114</v>
      </c>
      <c r="P264">
        <v>88.77</v>
      </c>
      <c r="Q264" s="12" t="s">
        <v>8315</v>
      </c>
      <c r="R264" t="s">
        <v>8316</v>
      </c>
      <c r="S264" s="15">
        <v>42233.738564814819</v>
      </c>
      <c r="T264" s="15">
        <v>42263.738564814819</v>
      </c>
    </row>
    <row r="265" spans="1:20" ht="160" x14ac:dyDescent="0.2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 s="17">
        <v>114</v>
      </c>
      <c r="P265">
        <v>80.23</v>
      </c>
      <c r="Q265" s="12" t="s">
        <v>8315</v>
      </c>
      <c r="R265" t="s">
        <v>8316</v>
      </c>
      <c r="S265" s="15">
        <v>42042.197824074072</v>
      </c>
      <c r="T265" s="15">
        <v>42072.156157407408</v>
      </c>
    </row>
    <row r="266" spans="1:20" ht="272" x14ac:dyDescent="0.2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 s="17">
        <v>114</v>
      </c>
      <c r="P266">
        <v>113.57</v>
      </c>
      <c r="Q266" s="12" t="s">
        <v>8315</v>
      </c>
      <c r="R266" t="s">
        <v>8316</v>
      </c>
      <c r="S266" s="15">
        <v>42026.88118055556</v>
      </c>
      <c r="T266" s="15">
        <v>42086.093055555553</v>
      </c>
    </row>
    <row r="267" spans="1:20" ht="96" x14ac:dyDescent="0.2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 s="17">
        <v>114</v>
      </c>
      <c r="P267">
        <v>82.61</v>
      </c>
      <c r="Q267" s="12" t="s">
        <v>8315</v>
      </c>
      <c r="R267" t="s">
        <v>8316</v>
      </c>
      <c r="S267" s="15">
        <v>41447.839722222219</v>
      </c>
      <c r="T267" s="15">
        <v>41477.839722222219</v>
      </c>
    </row>
    <row r="268" spans="1:20" ht="160" x14ac:dyDescent="0.2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 s="17">
        <v>114</v>
      </c>
      <c r="P268">
        <v>77.34</v>
      </c>
      <c r="Q268" s="12" t="s">
        <v>8315</v>
      </c>
      <c r="R268" t="s">
        <v>8316</v>
      </c>
      <c r="S268" s="15">
        <v>41375.702210648145</v>
      </c>
      <c r="T268" s="15">
        <v>41400.702210648145</v>
      </c>
    </row>
    <row r="269" spans="1:20" ht="224" x14ac:dyDescent="0.2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 s="17">
        <v>114</v>
      </c>
      <c r="P269">
        <v>105.21</v>
      </c>
      <c r="Q269" s="12" t="s">
        <v>8315</v>
      </c>
      <c r="R269" t="s">
        <v>8316</v>
      </c>
      <c r="S269" s="15">
        <v>42431.102534722217</v>
      </c>
      <c r="T269" s="15">
        <v>42461.06086805556</v>
      </c>
    </row>
    <row r="270" spans="1:20" ht="224" x14ac:dyDescent="0.2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 s="17">
        <v>114</v>
      </c>
      <c r="P270">
        <v>40.71</v>
      </c>
      <c r="Q270" s="12" t="s">
        <v>8315</v>
      </c>
      <c r="R270" t="s">
        <v>8316</v>
      </c>
      <c r="S270" s="15">
        <v>42232.702546296292</v>
      </c>
      <c r="T270" s="15">
        <v>42264.165972222225</v>
      </c>
    </row>
    <row r="271" spans="1:20" ht="224" x14ac:dyDescent="0.2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 s="17">
        <v>114</v>
      </c>
      <c r="P271">
        <v>64.91</v>
      </c>
      <c r="Q271" s="12" t="s">
        <v>8315</v>
      </c>
      <c r="R271" t="s">
        <v>8316</v>
      </c>
      <c r="S271" s="15">
        <v>42506.760405092587</v>
      </c>
      <c r="T271" s="15">
        <v>42536.760405092587</v>
      </c>
    </row>
    <row r="272" spans="1:20" ht="192" x14ac:dyDescent="0.2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 s="17">
        <v>114</v>
      </c>
      <c r="P272">
        <v>119.18</v>
      </c>
      <c r="Q272" s="12" t="s">
        <v>8315</v>
      </c>
      <c r="R272" t="s">
        <v>8316</v>
      </c>
      <c r="S272" s="15">
        <v>42480.078715277778</v>
      </c>
      <c r="T272" s="15">
        <v>42504.165972222225</v>
      </c>
    </row>
    <row r="273" spans="1:20" ht="192" x14ac:dyDescent="0.2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 s="17">
        <v>114</v>
      </c>
      <c r="P273">
        <v>87.96</v>
      </c>
      <c r="Q273" s="12" t="s">
        <v>8315</v>
      </c>
      <c r="R273" t="s">
        <v>8316</v>
      </c>
      <c r="S273" s="15">
        <v>41976.331979166673</v>
      </c>
      <c r="T273" s="15">
        <v>42004.291666666672</v>
      </c>
    </row>
    <row r="274" spans="1:20" ht="192" x14ac:dyDescent="0.2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 s="17">
        <v>114</v>
      </c>
      <c r="P274">
        <v>37.96</v>
      </c>
      <c r="Q274" s="12" t="s">
        <v>8315</v>
      </c>
      <c r="R274" t="s">
        <v>8316</v>
      </c>
      <c r="S274" s="15">
        <v>42026.176180555558</v>
      </c>
      <c r="T274" s="15">
        <v>42064.207638888889</v>
      </c>
    </row>
    <row r="275" spans="1:20" ht="112" x14ac:dyDescent="0.2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 s="17">
        <v>114</v>
      </c>
      <c r="P275">
        <v>27.14</v>
      </c>
      <c r="Q275" s="12" t="s">
        <v>8315</v>
      </c>
      <c r="R275" t="s">
        <v>8316</v>
      </c>
      <c r="S275" s="15">
        <v>41779.724224537036</v>
      </c>
      <c r="T275" s="15">
        <v>41805.666666666664</v>
      </c>
    </row>
    <row r="276" spans="1:20" ht="144" x14ac:dyDescent="0.2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 s="17">
        <v>115</v>
      </c>
      <c r="P276">
        <v>110.97</v>
      </c>
      <c r="Q276" s="12" t="s">
        <v>8315</v>
      </c>
      <c r="R276" t="s">
        <v>8316</v>
      </c>
      <c r="S276" s="15">
        <v>42430.040798611109</v>
      </c>
      <c r="T276" s="15">
        <v>42449.999131944445</v>
      </c>
    </row>
    <row r="277" spans="1:20" ht="208" x14ac:dyDescent="0.2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 s="17">
        <v>115</v>
      </c>
      <c r="P277">
        <v>79.31</v>
      </c>
      <c r="Q277" s="12" t="s">
        <v>8315</v>
      </c>
      <c r="R277" t="s">
        <v>8316</v>
      </c>
      <c r="S277" s="15">
        <v>40923.729953703703</v>
      </c>
      <c r="T277" s="15">
        <v>40953.729953703703</v>
      </c>
    </row>
    <row r="278" spans="1:20" ht="208" x14ac:dyDescent="0.2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 s="17">
        <v>115</v>
      </c>
      <c r="P278">
        <v>39.67</v>
      </c>
      <c r="Q278" s="12" t="s">
        <v>8315</v>
      </c>
      <c r="R278" t="s">
        <v>8316</v>
      </c>
      <c r="S278" s="15">
        <v>41477.930914351848</v>
      </c>
      <c r="T278" s="15">
        <v>41504.625</v>
      </c>
    </row>
    <row r="279" spans="1:20" ht="224" x14ac:dyDescent="0.2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 s="17">
        <v>115</v>
      </c>
      <c r="P279">
        <v>58.69</v>
      </c>
      <c r="Q279" s="12" t="s">
        <v>8315</v>
      </c>
      <c r="R279" t="s">
        <v>8316</v>
      </c>
      <c r="S279" s="15">
        <v>41893.324884259258</v>
      </c>
      <c r="T279" s="15">
        <v>41926.290972222225</v>
      </c>
    </row>
    <row r="280" spans="1:20" ht="192" x14ac:dyDescent="0.2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 s="17">
        <v>115</v>
      </c>
      <c r="P280">
        <v>184.68</v>
      </c>
      <c r="Q280" s="12" t="s">
        <v>8315</v>
      </c>
      <c r="R280" t="s">
        <v>8316</v>
      </c>
      <c r="S280" s="15">
        <v>42494.563449074078</v>
      </c>
      <c r="T280" s="15">
        <v>42524.563449074078</v>
      </c>
    </row>
    <row r="281" spans="1:20" ht="208" x14ac:dyDescent="0.2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 s="17">
        <v>115</v>
      </c>
      <c r="P281">
        <v>53.23</v>
      </c>
      <c r="Q281" s="12" t="s">
        <v>8315</v>
      </c>
      <c r="R281" t="s">
        <v>8316</v>
      </c>
      <c r="S281" s="15">
        <v>42128.736608796295</v>
      </c>
      <c r="T281" s="15">
        <v>42141.125</v>
      </c>
    </row>
    <row r="282" spans="1:20" ht="80" x14ac:dyDescent="0.2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 s="17">
        <v>116</v>
      </c>
      <c r="P282">
        <v>44.33</v>
      </c>
      <c r="Q282" s="12" t="s">
        <v>8315</v>
      </c>
      <c r="R282" t="s">
        <v>8316</v>
      </c>
      <c r="S282" s="15">
        <v>42155.920219907406</v>
      </c>
      <c r="T282" s="15">
        <v>42176.888888888891</v>
      </c>
    </row>
    <row r="283" spans="1:20" ht="96" x14ac:dyDescent="0.2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 s="17">
        <v>116</v>
      </c>
      <c r="P283">
        <v>63.36</v>
      </c>
      <c r="Q283" s="12" t="s">
        <v>8315</v>
      </c>
      <c r="R283" t="s">
        <v>8316</v>
      </c>
      <c r="S283" s="15">
        <v>41839.175706018519</v>
      </c>
      <c r="T283" s="15">
        <v>41853.175706018519</v>
      </c>
    </row>
    <row r="284" spans="1:20" ht="208" x14ac:dyDescent="0.2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 s="17">
        <v>116</v>
      </c>
      <c r="P284">
        <v>71.489999999999995</v>
      </c>
      <c r="Q284" s="12" t="s">
        <v>8315</v>
      </c>
      <c r="R284" t="s">
        <v>8316</v>
      </c>
      <c r="S284" s="15">
        <v>41835.666354166664</v>
      </c>
      <c r="T284" s="15">
        <v>41855.666354166664</v>
      </c>
    </row>
    <row r="285" spans="1:20" ht="160" x14ac:dyDescent="0.2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 s="17">
        <v>116</v>
      </c>
      <c r="P285">
        <v>50.2</v>
      </c>
      <c r="Q285" s="12" t="s">
        <v>8315</v>
      </c>
      <c r="R285" t="s">
        <v>8316</v>
      </c>
      <c r="S285" s="15">
        <v>42648.546111111107</v>
      </c>
      <c r="T285" s="15">
        <v>42678.546111111107</v>
      </c>
    </row>
    <row r="286" spans="1:20" ht="224" x14ac:dyDescent="0.2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 s="17">
        <v>116</v>
      </c>
      <c r="P286">
        <v>55.33</v>
      </c>
      <c r="Q286" s="12" t="s">
        <v>8315</v>
      </c>
      <c r="R286" t="s">
        <v>8316</v>
      </c>
      <c r="S286" s="15">
        <v>42261.917395833334</v>
      </c>
      <c r="T286" s="15">
        <v>42291.917395833334</v>
      </c>
    </row>
    <row r="287" spans="1:20" ht="192" x14ac:dyDescent="0.2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 s="17">
        <v>116</v>
      </c>
      <c r="P287">
        <v>59.6</v>
      </c>
      <c r="Q287" s="12" t="s">
        <v>8315</v>
      </c>
      <c r="R287" t="s">
        <v>8316</v>
      </c>
      <c r="S287" s="15">
        <v>42056.65143518518</v>
      </c>
      <c r="T287" s="15">
        <v>42091.609768518523</v>
      </c>
    </row>
    <row r="288" spans="1:20" ht="176" x14ac:dyDescent="0.2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 s="17">
        <v>116</v>
      </c>
      <c r="P288">
        <v>80.03</v>
      </c>
      <c r="Q288" s="12" t="s">
        <v>8315</v>
      </c>
      <c r="R288" t="s">
        <v>8316</v>
      </c>
      <c r="S288" s="15">
        <v>42382.244409722218</v>
      </c>
      <c r="T288" s="15">
        <v>42396.041666666672</v>
      </c>
    </row>
    <row r="289" spans="1:20" ht="240" x14ac:dyDescent="0.2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 s="17">
        <v>116</v>
      </c>
      <c r="P289">
        <v>73.58</v>
      </c>
      <c r="Q289" s="12" t="s">
        <v>8315</v>
      </c>
      <c r="R289" t="s">
        <v>8316</v>
      </c>
      <c r="S289" s="15">
        <v>42173.803217592591</v>
      </c>
      <c r="T289" s="15">
        <v>42203.290972222225</v>
      </c>
    </row>
    <row r="290" spans="1:20" ht="144" x14ac:dyDescent="0.2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 s="17">
        <v>117</v>
      </c>
      <c r="P290">
        <v>50.67</v>
      </c>
      <c r="Q290" s="12" t="s">
        <v>8315</v>
      </c>
      <c r="R290" t="s">
        <v>8316</v>
      </c>
      <c r="S290" s="15">
        <v>42136.270787037036</v>
      </c>
      <c r="T290" s="15">
        <v>42168.071527777778</v>
      </c>
    </row>
    <row r="291" spans="1:20" ht="208" x14ac:dyDescent="0.2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 s="17">
        <v>117</v>
      </c>
      <c r="P291">
        <v>57.55</v>
      </c>
      <c r="Q291" s="12" t="s">
        <v>8315</v>
      </c>
      <c r="R291" t="s">
        <v>8316</v>
      </c>
      <c r="S291" s="15">
        <v>41781.666770833333</v>
      </c>
      <c r="T291" s="15">
        <v>41811.666770833333</v>
      </c>
    </row>
    <row r="292" spans="1:20" ht="240" x14ac:dyDescent="0.2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 s="17">
        <v>117</v>
      </c>
      <c r="P292">
        <v>100.17</v>
      </c>
      <c r="Q292" s="12" t="s">
        <v>8315</v>
      </c>
      <c r="R292" t="s">
        <v>8316</v>
      </c>
      <c r="S292" s="15">
        <v>41947.762592592589</v>
      </c>
      <c r="T292" s="15">
        <v>41987.762592592597</v>
      </c>
    </row>
    <row r="293" spans="1:20" ht="224" x14ac:dyDescent="0.2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 s="17">
        <v>117</v>
      </c>
      <c r="P293">
        <v>81.569999999999993</v>
      </c>
      <c r="Q293" s="12" t="s">
        <v>8315</v>
      </c>
      <c r="R293" t="s">
        <v>8316</v>
      </c>
      <c r="S293" s="15">
        <v>42167.023206018523</v>
      </c>
      <c r="T293" s="15">
        <v>42196.165972222225</v>
      </c>
    </row>
    <row r="294" spans="1:20" ht="208" x14ac:dyDescent="0.2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 s="17">
        <v>118</v>
      </c>
      <c r="P294">
        <v>110.35</v>
      </c>
      <c r="Q294" s="12" t="s">
        <v>8315</v>
      </c>
      <c r="R294" t="s">
        <v>8316</v>
      </c>
      <c r="S294" s="15">
        <v>41909.969386574077</v>
      </c>
      <c r="T294" s="15">
        <v>41950.011053240742</v>
      </c>
    </row>
    <row r="295" spans="1:20" ht="112" x14ac:dyDescent="0.2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 s="17">
        <v>118</v>
      </c>
      <c r="P295">
        <v>67.92</v>
      </c>
      <c r="Q295" s="12" t="s">
        <v>8315</v>
      </c>
      <c r="R295" t="s">
        <v>8316</v>
      </c>
      <c r="S295" s="15">
        <v>42690.334317129629</v>
      </c>
      <c r="T295" s="15">
        <v>42721.333333333328</v>
      </c>
    </row>
    <row r="296" spans="1:20" ht="208" x14ac:dyDescent="0.2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 s="17">
        <v>118</v>
      </c>
      <c r="P296">
        <v>75.34</v>
      </c>
      <c r="Q296" s="12" t="s">
        <v>8315</v>
      </c>
      <c r="R296" t="s">
        <v>8316</v>
      </c>
      <c r="S296" s="15">
        <v>41781.096203703702</v>
      </c>
      <c r="T296" s="15">
        <v>41794.207638888889</v>
      </c>
    </row>
    <row r="297" spans="1:20" ht="208" x14ac:dyDescent="0.2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 s="17">
        <v>118</v>
      </c>
      <c r="P297">
        <v>57.26</v>
      </c>
      <c r="Q297" s="12" t="s">
        <v>8315</v>
      </c>
      <c r="R297" t="s">
        <v>8316</v>
      </c>
      <c r="S297" s="15">
        <v>42147.826840277776</v>
      </c>
      <c r="T297" s="15">
        <v>42176.934027777781</v>
      </c>
    </row>
    <row r="298" spans="1:20" ht="176" x14ac:dyDescent="0.2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 s="17">
        <v>119</v>
      </c>
      <c r="P298">
        <v>66.11</v>
      </c>
      <c r="Q298" s="12" t="s">
        <v>8315</v>
      </c>
      <c r="R298" t="s">
        <v>8316</v>
      </c>
      <c r="S298" s="15">
        <v>41920.787534722222</v>
      </c>
      <c r="T298" s="15">
        <v>41941.787534722222</v>
      </c>
    </row>
    <row r="299" spans="1:20" ht="208" x14ac:dyDescent="0.2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 s="17">
        <v>119</v>
      </c>
      <c r="P299">
        <v>50.16</v>
      </c>
      <c r="Q299" s="12" t="s">
        <v>8315</v>
      </c>
      <c r="R299" t="s">
        <v>8316</v>
      </c>
      <c r="S299" s="15">
        <v>41778.637245370373</v>
      </c>
      <c r="T299" s="15">
        <v>41810.958333333336</v>
      </c>
    </row>
    <row r="300" spans="1:20" ht="208" x14ac:dyDescent="0.2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 s="17">
        <v>119</v>
      </c>
      <c r="P300">
        <v>97.38</v>
      </c>
      <c r="Q300" s="12" t="s">
        <v>8315</v>
      </c>
      <c r="R300" t="s">
        <v>8316</v>
      </c>
      <c r="S300" s="15">
        <v>42766.805034722223</v>
      </c>
      <c r="T300" s="15">
        <v>42796.805034722223</v>
      </c>
    </row>
    <row r="301" spans="1:20" ht="224" x14ac:dyDescent="0.2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 s="17">
        <v>119</v>
      </c>
      <c r="P301">
        <v>42.3</v>
      </c>
      <c r="Q301" s="12" t="s">
        <v>8315</v>
      </c>
      <c r="R301" t="s">
        <v>8316</v>
      </c>
      <c r="S301" s="15">
        <v>41884.599849537037</v>
      </c>
      <c r="T301" s="15">
        <v>41900.165972222225</v>
      </c>
    </row>
    <row r="302" spans="1:20" ht="176" x14ac:dyDescent="0.2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 s="17">
        <v>119</v>
      </c>
      <c r="P302">
        <v>176.09</v>
      </c>
      <c r="Q302" s="12" t="s">
        <v>8315</v>
      </c>
      <c r="R302" t="s">
        <v>8316</v>
      </c>
      <c r="S302" s="15">
        <v>41964.716319444444</v>
      </c>
      <c r="T302" s="15">
        <v>41994.716319444444</v>
      </c>
    </row>
    <row r="303" spans="1:20" ht="112" x14ac:dyDescent="0.2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 s="17">
        <v>119</v>
      </c>
      <c r="P303">
        <v>49.69</v>
      </c>
      <c r="Q303" s="12" t="s">
        <v>8315</v>
      </c>
      <c r="R303" t="s">
        <v>8316</v>
      </c>
      <c r="S303" s="15">
        <v>42050.008368055554</v>
      </c>
      <c r="T303" s="15">
        <v>42076.290972222225</v>
      </c>
    </row>
    <row r="304" spans="1:20" ht="192" x14ac:dyDescent="0.2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 s="17">
        <v>119</v>
      </c>
      <c r="P304">
        <v>48.34</v>
      </c>
      <c r="Q304" s="12" t="s">
        <v>8315</v>
      </c>
      <c r="R304" t="s">
        <v>8316</v>
      </c>
      <c r="S304" s="15">
        <v>41807.690081018518</v>
      </c>
      <c r="T304" s="15">
        <v>41837.690081018518</v>
      </c>
    </row>
    <row r="305" spans="1:20" ht="160" x14ac:dyDescent="0.2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 s="17">
        <v>120</v>
      </c>
      <c r="P305">
        <v>66.67</v>
      </c>
      <c r="Q305" s="12" t="s">
        <v>8315</v>
      </c>
      <c r="R305" t="s">
        <v>8316</v>
      </c>
      <c r="S305" s="15">
        <v>42026.924976851849</v>
      </c>
      <c r="T305" s="15">
        <v>42052.207638888889</v>
      </c>
    </row>
    <row r="306" spans="1:20" ht="192" x14ac:dyDescent="0.2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 s="17">
        <v>120</v>
      </c>
      <c r="P306">
        <v>31.5</v>
      </c>
      <c r="Q306" s="12" t="s">
        <v>8315</v>
      </c>
      <c r="R306" t="s">
        <v>8316</v>
      </c>
      <c r="S306" s="15">
        <v>41808.198518518519</v>
      </c>
      <c r="T306" s="15">
        <v>41838.198518518519</v>
      </c>
    </row>
    <row r="307" spans="1:20" ht="224" x14ac:dyDescent="0.2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 s="17">
        <v>120</v>
      </c>
      <c r="P307">
        <v>104.57</v>
      </c>
      <c r="Q307" s="12" t="s">
        <v>8315</v>
      </c>
      <c r="R307" t="s">
        <v>8316</v>
      </c>
      <c r="S307" s="15">
        <v>42494.683634259258</v>
      </c>
      <c r="T307" s="15">
        <v>42524.6875</v>
      </c>
    </row>
    <row r="308" spans="1:20" ht="192" x14ac:dyDescent="0.2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 s="17">
        <v>120</v>
      </c>
      <c r="P308">
        <v>44.54</v>
      </c>
      <c r="Q308" s="12" t="s">
        <v>8315</v>
      </c>
      <c r="R308" t="s">
        <v>8316</v>
      </c>
      <c r="S308" s="15">
        <v>41842.607592592591</v>
      </c>
      <c r="T308" s="15">
        <v>41864.916666666664</v>
      </c>
    </row>
    <row r="309" spans="1:20" ht="224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7">
        <v>120</v>
      </c>
      <c r="P309">
        <v>85.53</v>
      </c>
      <c r="Q309" s="12" t="s">
        <v>8315</v>
      </c>
      <c r="R309" t="s">
        <v>8316</v>
      </c>
      <c r="S309" s="15">
        <v>41834.586574074077</v>
      </c>
      <c r="T309" s="15">
        <v>41866.083333333336</v>
      </c>
    </row>
    <row r="310" spans="1:20" ht="208" x14ac:dyDescent="0.2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 s="17">
        <v>120</v>
      </c>
      <c r="P310">
        <v>55.23</v>
      </c>
      <c r="Q310" s="12" t="s">
        <v>8315</v>
      </c>
      <c r="R310" t="s">
        <v>8316</v>
      </c>
      <c r="S310" s="15">
        <v>42600.756041666667</v>
      </c>
      <c r="T310" s="15">
        <v>42621.756041666667</v>
      </c>
    </row>
    <row r="311" spans="1:20" ht="160" x14ac:dyDescent="0.2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 s="17">
        <v>120</v>
      </c>
      <c r="P311">
        <v>88.24</v>
      </c>
      <c r="Q311" s="12" t="s">
        <v>8315</v>
      </c>
      <c r="R311" t="s">
        <v>8316</v>
      </c>
      <c r="S311" s="15">
        <v>41828.736921296295</v>
      </c>
      <c r="T311" s="15">
        <v>41846.291666666664</v>
      </c>
    </row>
    <row r="312" spans="1:20" ht="192" x14ac:dyDescent="0.2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 s="17">
        <v>120</v>
      </c>
      <c r="P312">
        <v>58.06</v>
      </c>
      <c r="Q312" s="12" t="s">
        <v>8315</v>
      </c>
      <c r="R312" t="s">
        <v>8316</v>
      </c>
      <c r="S312" s="15">
        <v>41940.598182870373</v>
      </c>
      <c r="T312" s="15">
        <v>41970.639849537038</v>
      </c>
    </row>
    <row r="313" spans="1:20" ht="192" x14ac:dyDescent="0.2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 s="17">
        <v>121</v>
      </c>
      <c r="P313">
        <v>71.790000000000006</v>
      </c>
      <c r="Q313" s="12" t="s">
        <v>8315</v>
      </c>
      <c r="R313" t="s">
        <v>8316</v>
      </c>
      <c r="S313" s="15">
        <v>42238.13282407407</v>
      </c>
      <c r="T313" s="15">
        <v>42268.13282407407</v>
      </c>
    </row>
    <row r="314" spans="1:20" ht="192" x14ac:dyDescent="0.2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 s="17">
        <v>121</v>
      </c>
      <c r="P314">
        <v>40.85</v>
      </c>
      <c r="Q314" s="12" t="s">
        <v>8315</v>
      </c>
      <c r="R314" t="s">
        <v>8316</v>
      </c>
      <c r="S314" s="15">
        <v>42282.768414351856</v>
      </c>
      <c r="T314" s="15">
        <v>42312.810081018513</v>
      </c>
    </row>
    <row r="315" spans="1:20" ht="208" x14ac:dyDescent="0.2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 s="17">
        <v>121</v>
      </c>
      <c r="P315">
        <v>125.38</v>
      </c>
      <c r="Q315" s="12" t="s">
        <v>8315</v>
      </c>
      <c r="R315" t="s">
        <v>8316</v>
      </c>
      <c r="S315" s="15">
        <v>42087.768055555556</v>
      </c>
      <c r="T315" s="15">
        <v>42111.666666666672</v>
      </c>
    </row>
    <row r="316" spans="1:20" ht="96" x14ac:dyDescent="0.2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 s="17">
        <v>121</v>
      </c>
      <c r="P316">
        <v>33.67</v>
      </c>
      <c r="Q316" s="12" t="s">
        <v>8315</v>
      </c>
      <c r="R316" t="s">
        <v>8316</v>
      </c>
      <c r="S316" s="15">
        <v>41882.585648148146</v>
      </c>
      <c r="T316" s="15">
        <v>41912.666666666664</v>
      </c>
    </row>
    <row r="317" spans="1:20" ht="176" x14ac:dyDescent="0.2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 s="17">
        <v>121</v>
      </c>
      <c r="P317">
        <v>140</v>
      </c>
      <c r="Q317" s="12" t="s">
        <v>8315</v>
      </c>
      <c r="R317" t="s">
        <v>8316</v>
      </c>
      <c r="S317" s="15">
        <v>41879.913761574076</v>
      </c>
      <c r="T317" s="15">
        <v>41894.913761574076</v>
      </c>
    </row>
    <row r="318" spans="1:20" ht="208" x14ac:dyDescent="0.2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 s="17">
        <v>122</v>
      </c>
      <c r="P318">
        <v>60.9</v>
      </c>
      <c r="Q318" s="12" t="s">
        <v>8315</v>
      </c>
      <c r="R318" t="s">
        <v>8316</v>
      </c>
      <c r="S318" s="15">
        <v>42036.24428240741</v>
      </c>
      <c r="T318" s="15">
        <v>42064.290972222225</v>
      </c>
    </row>
    <row r="319" spans="1:20" ht="176" x14ac:dyDescent="0.2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 s="17">
        <v>122</v>
      </c>
      <c r="P319">
        <v>129.36000000000001</v>
      </c>
      <c r="Q319" s="12" t="s">
        <v>8315</v>
      </c>
      <c r="R319" t="s">
        <v>8316</v>
      </c>
      <c r="S319" s="15">
        <v>42219.019733796296</v>
      </c>
      <c r="T319" s="15">
        <v>42249.019733796296</v>
      </c>
    </row>
    <row r="320" spans="1:20" ht="192" x14ac:dyDescent="0.2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 s="17">
        <v>122</v>
      </c>
      <c r="P320">
        <v>75.09</v>
      </c>
      <c r="Q320" s="12" t="s">
        <v>8315</v>
      </c>
      <c r="R320" t="s">
        <v>8316</v>
      </c>
      <c r="S320" s="15">
        <v>42452.876909722225</v>
      </c>
      <c r="T320" s="15">
        <v>42473.876909722225</v>
      </c>
    </row>
    <row r="321" spans="1:20" ht="240" x14ac:dyDescent="0.2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 s="17">
        <v>122</v>
      </c>
      <c r="P321">
        <v>203.33</v>
      </c>
      <c r="Q321" s="12" t="s">
        <v>8315</v>
      </c>
      <c r="R321" t="s">
        <v>8316</v>
      </c>
      <c r="S321" s="15">
        <v>42152.503495370373</v>
      </c>
      <c r="T321" s="15">
        <v>42172.503495370373</v>
      </c>
    </row>
    <row r="322" spans="1:20" ht="160" x14ac:dyDescent="0.2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 s="17">
        <v>122</v>
      </c>
      <c r="P322">
        <v>716.35</v>
      </c>
      <c r="Q322" s="12" t="s">
        <v>8315</v>
      </c>
      <c r="R322" t="s">
        <v>8316</v>
      </c>
      <c r="S322" s="15">
        <v>42605.765381944439</v>
      </c>
      <c r="T322" s="15">
        <v>42634.125</v>
      </c>
    </row>
    <row r="323" spans="1:20" ht="192" x14ac:dyDescent="0.2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 s="17">
        <v>122</v>
      </c>
      <c r="P323">
        <v>70.23</v>
      </c>
      <c r="Q323" s="12" t="s">
        <v>8315</v>
      </c>
      <c r="R323" t="s">
        <v>8316</v>
      </c>
      <c r="S323" s="15">
        <v>42054.849050925928</v>
      </c>
      <c r="T323" s="15">
        <v>42084.807384259257</v>
      </c>
    </row>
    <row r="324" spans="1:20" ht="208" x14ac:dyDescent="0.2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 s="17">
        <v>123</v>
      </c>
      <c r="P324">
        <v>71.239999999999995</v>
      </c>
      <c r="Q324" s="12" t="s">
        <v>8315</v>
      </c>
      <c r="R324" t="s">
        <v>8316</v>
      </c>
      <c r="S324" s="15">
        <v>42473.007037037038</v>
      </c>
      <c r="T324" s="15">
        <v>42503.007037037038</v>
      </c>
    </row>
    <row r="325" spans="1:20" ht="208" x14ac:dyDescent="0.2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 s="17">
        <v>123</v>
      </c>
      <c r="P325">
        <v>43.2</v>
      </c>
      <c r="Q325" s="12" t="s">
        <v>8315</v>
      </c>
      <c r="R325" t="s">
        <v>8316</v>
      </c>
      <c r="S325" s="15">
        <v>42556.504490740743</v>
      </c>
      <c r="T325" s="15">
        <v>42595.290972222225</v>
      </c>
    </row>
    <row r="326" spans="1:20" ht="160" x14ac:dyDescent="0.2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 s="17">
        <v>124</v>
      </c>
      <c r="P326">
        <v>135.63</v>
      </c>
      <c r="Q326" s="12" t="s">
        <v>8315</v>
      </c>
      <c r="R326" t="s">
        <v>8316</v>
      </c>
      <c r="S326" s="15">
        <v>42169.814340277779</v>
      </c>
      <c r="T326" s="15">
        <v>42199.814340277779</v>
      </c>
    </row>
    <row r="327" spans="1:20" ht="192" x14ac:dyDescent="0.2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 s="17">
        <v>124</v>
      </c>
      <c r="P327">
        <v>50.9</v>
      </c>
      <c r="Q327" s="12" t="s">
        <v>8315</v>
      </c>
      <c r="R327" t="s">
        <v>8316</v>
      </c>
      <c r="S327" s="15">
        <v>41772.105937500004</v>
      </c>
      <c r="T327" s="15">
        <v>41803.916666666664</v>
      </c>
    </row>
    <row r="328" spans="1:20" ht="208" x14ac:dyDescent="0.2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 s="17">
        <v>124</v>
      </c>
      <c r="P328">
        <v>45.04</v>
      </c>
      <c r="Q328" s="12" t="s">
        <v>8315</v>
      </c>
      <c r="R328" t="s">
        <v>8316</v>
      </c>
      <c r="S328" s="15">
        <v>42011.202581018515</v>
      </c>
      <c r="T328" s="15">
        <v>42038.185416666667</v>
      </c>
    </row>
    <row r="329" spans="1:20" ht="224" x14ac:dyDescent="0.2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 s="17">
        <v>124</v>
      </c>
      <c r="P329">
        <v>47.85</v>
      </c>
      <c r="Q329" s="12" t="s">
        <v>8315</v>
      </c>
      <c r="R329" t="s">
        <v>8316</v>
      </c>
      <c r="S329" s="15">
        <v>42584.846828703703</v>
      </c>
      <c r="T329" s="15">
        <v>42624.846828703703</v>
      </c>
    </row>
    <row r="330" spans="1:20" ht="176" x14ac:dyDescent="0.2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 s="17">
        <v>125</v>
      </c>
      <c r="P330">
        <v>36.08</v>
      </c>
      <c r="Q330" s="12" t="s">
        <v>8315</v>
      </c>
      <c r="R330" t="s">
        <v>8316</v>
      </c>
      <c r="S330" s="15">
        <v>42709.134780092587</v>
      </c>
      <c r="T330" s="15">
        <v>42739.134780092587</v>
      </c>
    </row>
    <row r="331" spans="1:20" ht="144" x14ac:dyDescent="0.2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 s="17">
        <v>125</v>
      </c>
      <c r="P331">
        <v>37.14</v>
      </c>
      <c r="Q331" s="12" t="s">
        <v>8315</v>
      </c>
      <c r="R331" t="s">
        <v>8316</v>
      </c>
      <c r="S331" s="15">
        <v>42270.582141203704</v>
      </c>
      <c r="T331" s="15">
        <v>42301.895138888889</v>
      </c>
    </row>
    <row r="332" spans="1:20" ht="64" x14ac:dyDescent="0.2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 s="17">
        <v>126</v>
      </c>
      <c r="P332">
        <v>67.739999999999995</v>
      </c>
      <c r="Q332" s="12" t="s">
        <v>8315</v>
      </c>
      <c r="R332" t="s">
        <v>8316</v>
      </c>
      <c r="S332" s="15">
        <v>42154.873124999998</v>
      </c>
      <c r="T332" s="15">
        <v>42184.873124999998</v>
      </c>
    </row>
    <row r="333" spans="1:20" ht="224" x14ac:dyDescent="0.2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 s="17">
        <v>126</v>
      </c>
      <c r="P333">
        <v>62.88</v>
      </c>
      <c r="Q333" s="12" t="s">
        <v>8315</v>
      </c>
      <c r="R333" t="s">
        <v>8316</v>
      </c>
      <c r="S333" s="15">
        <v>41013.936562499999</v>
      </c>
      <c r="T333" s="15">
        <v>41061.165972222225</v>
      </c>
    </row>
    <row r="334" spans="1:20" ht="128" x14ac:dyDescent="0.2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 s="17">
        <v>126</v>
      </c>
      <c r="P334">
        <v>53.72</v>
      </c>
      <c r="Q334" s="12" t="s">
        <v>8315</v>
      </c>
      <c r="R334" t="s">
        <v>8316</v>
      </c>
      <c r="S334" s="15">
        <v>41829.795729166668</v>
      </c>
      <c r="T334" s="15">
        <v>41859.795729166668</v>
      </c>
    </row>
    <row r="335" spans="1:20" ht="208" x14ac:dyDescent="0.2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 s="17">
        <v>126</v>
      </c>
      <c r="P335">
        <v>78.88</v>
      </c>
      <c r="Q335" s="12" t="s">
        <v>8315</v>
      </c>
      <c r="R335" t="s">
        <v>8316</v>
      </c>
      <c r="S335" s="15">
        <v>42289.761192129634</v>
      </c>
      <c r="T335" s="15">
        <v>42319.802858796291</v>
      </c>
    </row>
    <row r="336" spans="1:20" ht="224" x14ac:dyDescent="0.2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 s="17">
        <v>126</v>
      </c>
      <c r="P336">
        <v>55.97</v>
      </c>
      <c r="Q336" s="12" t="s">
        <v>8315</v>
      </c>
      <c r="R336" t="s">
        <v>8316</v>
      </c>
      <c r="S336" s="15">
        <v>42592.066921296297</v>
      </c>
      <c r="T336" s="15">
        <v>42617.066921296297</v>
      </c>
    </row>
    <row r="337" spans="1:20" ht="112" x14ac:dyDescent="0.2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 s="17">
        <v>126</v>
      </c>
      <c r="P337">
        <v>74.12</v>
      </c>
      <c r="Q337" s="12" t="s">
        <v>8315</v>
      </c>
      <c r="R337" t="s">
        <v>8316</v>
      </c>
      <c r="S337" s="15">
        <v>41891.96503472222</v>
      </c>
      <c r="T337" s="15">
        <v>41901</v>
      </c>
    </row>
    <row r="338" spans="1:20" ht="224" x14ac:dyDescent="0.2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 s="17">
        <v>127</v>
      </c>
      <c r="P338">
        <v>80.73</v>
      </c>
      <c r="Q338" s="12" t="s">
        <v>8315</v>
      </c>
      <c r="R338" t="s">
        <v>8316</v>
      </c>
      <c r="S338" s="15">
        <v>41799.685902777775</v>
      </c>
      <c r="T338" s="15">
        <v>41827.083333333336</v>
      </c>
    </row>
    <row r="339" spans="1:20" ht="112" x14ac:dyDescent="0.2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 s="17">
        <v>127</v>
      </c>
      <c r="P339">
        <v>69.569999999999993</v>
      </c>
      <c r="Q339" s="12" t="s">
        <v>8315</v>
      </c>
      <c r="R339" t="s">
        <v>8316</v>
      </c>
      <c r="S339" s="15">
        <v>41871.755694444444</v>
      </c>
      <c r="T339" s="15">
        <v>41901.755694444444</v>
      </c>
    </row>
    <row r="340" spans="1:20" ht="176" x14ac:dyDescent="0.2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 s="17">
        <v>127</v>
      </c>
      <c r="P340">
        <v>72.95</v>
      </c>
      <c r="Q340" s="12" t="s">
        <v>8315</v>
      </c>
      <c r="R340" t="s">
        <v>8316</v>
      </c>
      <c r="S340" s="15">
        <v>42420.019097222219</v>
      </c>
      <c r="T340" s="15">
        <v>42479.977430555555</v>
      </c>
    </row>
    <row r="341" spans="1:20" ht="176" x14ac:dyDescent="0.2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 s="17">
        <v>127</v>
      </c>
      <c r="P341">
        <v>72.709999999999994</v>
      </c>
      <c r="Q341" s="12" t="s">
        <v>8315</v>
      </c>
      <c r="R341" t="s">
        <v>8316</v>
      </c>
      <c r="S341" s="15">
        <v>41988.829942129625</v>
      </c>
      <c r="T341" s="15">
        <v>42046.207638888889</v>
      </c>
    </row>
    <row r="342" spans="1:20" ht="208" x14ac:dyDescent="0.2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 s="17">
        <v>128</v>
      </c>
      <c r="P342">
        <v>90.74</v>
      </c>
      <c r="Q342" s="12" t="s">
        <v>8315</v>
      </c>
      <c r="R342" t="s">
        <v>8316</v>
      </c>
      <c r="S342" s="15">
        <v>42158.065694444449</v>
      </c>
      <c r="T342" s="15">
        <v>42201</v>
      </c>
    </row>
    <row r="343" spans="1:20" ht="192" x14ac:dyDescent="0.2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 s="17">
        <v>128</v>
      </c>
      <c r="P343">
        <v>37.21</v>
      </c>
      <c r="Q343" s="12" t="s">
        <v>8315</v>
      </c>
      <c r="R343" t="s">
        <v>8316</v>
      </c>
      <c r="S343" s="15">
        <v>42693.742604166662</v>
      </c>
      <c r="T343" s="15">
        <v>42718.742604166662</v>
      </c>
    </row>
    <row r="344" spans="1:20" ht="160" x14ac:dyDescent="0.2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 s="17">
        <v>128</v>
      </c>
      <c r="P344">
        <v>72.760000000000005</v>
      </c>
      <c r="Q344" s="12" t="s">
        <v>8315</v>
      </c>
      <c r="R344" t="s">
        <v>8316</v>
      </c>
      <c r="S344" s="15">
        <v>42144.573807870373</v>
      </c>
      <c r="T344" s="15">
        <v>42166.165972222225</v>
      </c>
    </row>
    <row r="345" spans="1:20" ht="208" x14ac:dyDescent="0.2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 s="17">
        <v>128</v>
      </c>
      <c r="P345">
        <v>60.95</v>
      </c>
      <c r="Q345" s="12" t="s">
        <v>8315</v>
      </c>
      <c r="R345" t="s">
        <v>8316</v>
      </c>
      <c r="S345" s="15">
        <v>42590.90425925926</v>
      </c>
      <c r="T345" s="15">
        <v>42606.90425925926</v>
      </c>
    </row>
    <row r="346" spans="1:20" ht="208" x14ac:dyDescent="0.2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 s="17">
        <v>128</v>
      </c>
      <c r="P346">
        <v>47.22</v>
      </c>
      <c r="Q346" s="12" t="s">
        <v>8315</v>
      </c>
      <c r="R346" t="s">
        <v>8316</v>
      </c>
      <c r="S346" s="15">
        <v>42443.802361111113</v>
      </c>
      <c r="T346" s="15">
        <v>42473.802361111113</v>
      </c>
    </row>
    <row r="347" spans="1:20" ht="64" x14ac:dyDescent="0.2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 s="17">
        <v>128</v>
      </c>
      <c r="P347">
        <v>49.23</v>
      </c>
      <c r="Q347" s="12" t="s">
        <v>8315</v>
      </c>
      <c r="R347" t="s">
        <v>8316</v>
      </c>
      <c r="S347" s="15">
        <v>42521.654328703706</v>
      </c>
      <c r="T347" s="15">
        <v>42551.654328703706</v>
      </c>
    </row>
    <row r="348" spans="1:20" ht="192" x14ac:dyDescent="0.2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 s="17">
        <v>128</v>
      </c>
      <c r="P348">
        <v>82.26</v>
      </c>
      <c r="Q348" s="12" t="s">
        <v>8315</v>
      </c>
      <c r="R348" t="s">
        <v>8316</v>
      </c>
      <c r="S348" s="15">
        <v>42125.647534722222</v>
      </c>
      <c r="T348" s="15">
        <v>42150.647534722222</v>
      </c>
    </row>
    <row r="349" spans="1:20" ht="128" x14ac:dyDescent="0.2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 s="17">
        <v>128</v>
      </c>
      <c r="P349">
        <v>186.8</v>
      </c>
      <c r="Q349" s="12" t="s">
        <v>8315</v>
      </c>
      <c r="R349" t="s">
        <v>8316</v>
      </c>
      <c r="S349" s="15">
        <v>42020.700567129628</v>
      </c>
      <c r="T349" s="15">
        <v>42065.207638888889</v>
      </c>
    </row>
    <row r="350" spans="1:20" ht="208" x14ac:dyDescent="0.2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 s="17">
        <v>129</v>
      </c>
      <c r="P350">
        <v>60.69</v>
      </c>
      <c r="Q350" s="12" t="s">
        <v>8315</v>
      </c>
      <c r="R350" t="s">
        <v>8316</v>
      </c>
      <c r="S350" s="15">
        <v>41922.640590277777</v>
      </c>
      <c r="T350" s="15">
        <v>41932.249305555553</v>
      </c>
    </row>
    <row r="351" spans="1:20" ht="224" x14ac:dyDescent="0.2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 s="17">
        <v>129</v>
      </c>
      <c r="P351">
        <v>64.38</v>
      </c>
      <c r="Q351" s="12" t="s">
        <v>8315</v>
      </c>
      <c r="R351" t="s">
        <v>8316</v>
      </c>
      <c r="S351" s="15">
        <v>41876.815787037034</v>
      </c>
      <c r="T351" s="15">
        <v>41894.815787037034</v>
      </c>
    </row>
    <row r="352" spans="1:20" ht="208" x14ac:dyDescent="0.2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 s="17">
        <v>130</v>
      </c>
      <c r="P352">
        <v>50</v>
      </c>
      <c r="Q352" s="12" t="s">
        <v>8315</v>
      </c>
      <c r="R352" t="s">
        <v>8316</v>
      </c>
      <c r="S352" s="15">
        <v>42053.106111111112</v>
      </c>
      <c r="T352" s="15">
        <v>42112.025694444441</v>
      </c>
    </row>
    <row r="353" spans="1:20" ht="208" x14ac:dyDescent="0.2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 s="17">
        <v>130</v>
      </c>
      <c r="P353">
        <v>46.43</v>
      </c>
      <c r="Q353" s="12" t="s">
        <v>8315</v>
      </c>
      <c r="R353" t="s">
        <v>8316</v>
      </c>
      <c r="S353" s="15">
        <v>42053.733078703706</v>
      </c>
      <c r="T353" s="15">
        <v>42063.207638888889</v>
      </c>
    </row>
    <row r="354" spans="1:20" ht="192" x14ac:dyDescent="0.2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 s="17">
        <v>130</v>
      </c>
      <c r="P354">
        <v>28.89</v>
      </c>
      <c r="Q354" s="12" t="s">
        <v>8315</v>
      </c>
      <c r="R354" t="s">
        <v>8316</v>
      </c>
      <c r="S354" s="15">
        <v>42093.786840277782</v>
      </c>
      <c r="T354" s="15">
        <v>42120.26944444445</v>
      </c>
    </row>
    <row r="355" spans="1:20" ht="112" x14ac:dyDescent="0.2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 s="17">
        <v>130</v>
      </c>
      <c r="P355">
        <v>3.25</v>
      </c>
      <c r="Q355" s="12" t="s">
        <v>8315</v>
      </c>
      <c r="R355" t="s">
        <v>8316</v>
      </c>
      <c r="S355" s="15">
        <v>42628.849120370374</v>
      </c>
      <c r="T355" s="15">
        <v>42656.849120370374</v>
      </c>
    </row>
    <row r="356" spans="1:20" ht="96" x14ac:dyDescent="0.2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 s="17">
        <v>131</v>
      </c>
      <c r="P356">
        <v>41.42</v>
      </c>
      <c r="Q356" s="12" t="s">
        <v>8315</v>
      </c>
      <c r="R356" t="s">
        <v>8316</v>
      </c>
      <c r="S356" s="15">
        <v>41891.665324074071</v>
      </c>
      <c r="T356" s="15">
        <v>41913.166666666664</v>
      </c>
    </row>
    <row r="357" spans="1:20" ht="192" x14ac:dyDescent="0.2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 s="17">
        <v>131</v>
      </c>
      <c r="P357">
        <v>50.46</v>
      </c>
      <c r="Q357" s="12" t="s">
        <v>8315</v>
      </c>
      <c r="R357" t="s">
        <v>8316</v>
      </c>
      <c r="S357" s="15">
        <v>42463.81385416667</v>
      </c>
      <c r="T357" s="15">
        <v>42494.165972222225</v>
      </c>
    </row>
    <row r="358" spans="1:20" ht="176" x14ac:dyDescent="0.2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 s="17">
        <v>131</v>
      </c>
      <c r="P358">
        <v>48.33</v>
      </c>
      <c r="Q358" s="12" t="s">
        <v>8315</v>
      </c>
      <c r="R358" t="s">
        <v>8316</v>
      </c>
      <c r="S358" s="15">
        <v>42136.536134259266</v>
      </c>
      <c r="T358" s="15">
        <v>42167.875</v>
      </c>
    </row>
    <row r="359" spans="1:20" ht="240" x14ac:dyDescent="0.2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 s="17">
        <v>131</v>
      </c>
      <c r="P359">
        <v>97.92</v>
      </c>
      <c r="Q359" s="12" t="s">
        <v>8315</v>
      </c>
      <c r="R359" t="s">
        <v>8316</v>
      </c>
      <c r="S359" s="15">
        <v>41974.743148148147</v>
      </c>
      <c r="T359" s="15">
        <v>42004.743148148147</v>
      </c>
    </row>
    <row r="360" spans="1:20" ht="224" x14ac:dyDescent="0.2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 s="17">
        <v>132</v>
      </c>
      <c r="P360">
        <v>36.67</v>
      </c>
      <c r="Q360" s="12" t="s">
        <v>8315</v>
      </c>
      <c r="R360" t="s">
        <v>8316</v>
      </c>
      <c r="S360" s="15">
        <v>42177.761782407411</v>
      </c>
      <c r="T360" s="15">
        <v>42198.041666666672</v>
      </c>
    </row>
    <row r="361" spans="1:20" ht="160" x14ac:dyDescent="0.2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 s="17">
        <v>133</v>
      </c>
      <c r="P361">
        <v>38.5</v>
      </c>
      <c r="Q361" s="12" t="s">
        <v>8315</v>
      </c>
      <c r="R361" t="s">
        <v>8316</v>
      </c>
      <c r="S361" s="15">
        <v>40884.066678240742</v>
      </c>
      <c r="T361" s="15">
        <v>40926.958333333336</v>
      </c>
    </row>
    <row r="362" spans="1:20" ht="208" x14ac:dyDescent="0.2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 s="17">
        <v>133</v>
      </c>
      <c r="P362">
        <v>57.2</v>
      </c>
      <c r="Q362" s="12" t="s">
        <v>8315</v>
      </c>
      <c r="R362" t="s">
        <v>8316</v>
      </c>
      <c r="S362" s="15">
        <v>42538.73583333334</v>
      </c>
      <c r="T362" s="15">
        <v>42583.290972222225</v>
      </c>
    </row>
    <row r="363" spans="1:20" ht="224" x14ac:dyDescent="0.2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 s="17">
        <v>135</v>
      </c>
      <c r="P363">
        <v>168.75</v>
      </c>
      <c r="Q363" s="12" t="s">
        <v>8315</v>
      </c>
      <c r="R363" t="s">
        <v>8316</v>
      </c>
      <c r="S363" s="15">
        <v>42483.675208333334</v>
      </c>
      <c r="T363" s="15">
        <v>42522.789583333331</v>
      </c>
    </row>
    <row r="364" spans="1:20" ht="128" x14ac:dyDescent="0.2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 s="17">
        <v>135</v>
      </c>
      <c r="P364">
        <v>89.79</v>
      </c>
      <c r="Q364" s="12" t="s">
        <v>8315</v>
      </c>
      <c r="R364" t="s">
        <v>8316</v>
      </c>
      <c r="S364" s="15">
        <v>42374.911226851851</v>
      </c>
      <c r="T364" s="15">
        <v>42388.207638888889</v>
      </c>
    </row>
    <row r="365" spans="1:20" ht="160" x14ac:dyDescent="0.2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 s="17">
        <v>136</v>
      </c>
      <c r="P365">
        <v>46.42</v>
      </c>
      <c r="Q365" s="12" t="s">
        <v>8315</v>
      </c>
      <c r="R365" t="s">
        <v>8316</v>
      </c>
      <c r="S365" s="15">
        <v>42102.743773148148</v>
      </c>
      <c r="T365" s="15">
        <v>42123.743773148148</v>
      </c>
    </row>
    <row r="366" spans="1:20" ht="208" x14ac:dyDescent="0.2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 s="17">
        <v>138</v>
      </c>
      <c r="P366">
        <v>109.08</v>
      </c>
      <c r="Q366" s="12" t="s">
        <v>8315</v>
      </c>
      <c r="R366" t="s">
        <v>8316</v>
      </c>
      <c r="S366" s="15">
        <v>42685.974004629628</v>
      </c>
      <c r="T366" s="15">
        <v>42710.974004629628</v>
      </c>
    </row>
    <row r="367" spans="1:20" ht="144" x14ac:dyDescent="0.2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 s="17">
        <v>139</v>
      </c>
      <c r="P367">
        <v>116.65</v>
      </c>
      <c r="Q367" s="12" t="s">
        <v>8315</v>
      </c>
      <c r="R367" t="s">
        <v>8316</v>
      </c>
      <c r="S367" s="15">
        <v>42185.521087962959</v>
      </c>
      <c r="T367" s="15">
        <v>42215.521087962959</v>
      </c>
    </row>
    <row r="368" spans="1:20" ht="128" x14ac:dyDescent="0.2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 s="17">
        <v>139</v>
      </c>
      <c r="P368">
        <v>30.78</v>
      </c>
      <c r="Q368" s="12" t="s">
        <v>8315</v>
      </c>
      <c r="R368" t="s">
        <v>8316</v>
      </c>
      <c r="S368" s="15">
        <v>42312.874594907407</v>
      </c>
      <c r="T368" s="15">
        <v>42340.874594907407</v>
      </c>
    </row>
    <row r="369" spans="1:20" ht="240" x14ac:dyDescent="0.2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 s="17">
        <v>139</v>
      </c>
      <c r="P369">
        <v>57.92</v>
      </c>
      <c r="Q369" s="12" t="s">
        <v>8315</v>
      </c>
      <c r="R369" t="s">
        <v>8316</v>
      </c>
      <c r="S369" s="15">
        <v>42643.632858796293</v>
      </c>
      <c r="T369" s="15">
        <v>42672.125</v>
      </c>
    </row>
    <row r="370" spans="1:20" ht="192" x14ac:dyDescent="0.2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 s="17">
        <v>139</v>
      </c>
      <c r="P370">
        <v>62.33</v>
      </c>
      <c r="Q370" s="12" t="s">
        <v>8315</v>
      </c>
      <c r="R370" t="s">
        <v>8316</v>
      </c>
      <c r="S370" s="15">
        <v>41772.685393518521</v>
      </c>
      <c r="T370" s="15">
        <v>41806.290972222225</v>
      </c>
    </row>
    <row r="371" spans="1:20" ht="224" x14ac:dyDescent="0.2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 s="17">
        <v>139</v>
      </c>
      <c r="P371">
        <v>45.35</v>
      </c>
      <c r="Q371" s="12" t="s">
        <v>8315</v>
      </c>
      <c r="R371" t="s">
        <v>8316</v>
      </c>
      <c r="S371" s="15">
        <v>42219.180393518516</v>
      </c>
      <c r="T371" s="15">
        <v>42249.180393518516</v>
      </c>
    </row>
    <row r="372" spans="1:20" ht="144" x14ac:dyDescent="0.2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 s="17">
        <v>140</v>
      </c>
      <c r="P372">
        <v>35</v>
      </c>
      <c r="Q372" s="12" t="s">
        <v>8315</v>
      </c>
      <c r="R372" t="s">
        <v>8316</v>
      </c>
      <c r="S372" s="15">
        <v>42088.911354166667</v>
      </c>
      <c r="T372" s="15">
        <v>42118.911354166667</v>
      </c>
    </row>
    <row r="373" spans="1:20" ht="112" x14ac:dyDescent="0.2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 s="17">
        <v>140</v>
      </c>
      <c r="P373">
        <v>50.98</v>
      </c>
      <c r="Q373" s="12" t="s">
        <v>8315</v>
      </c>
      <c r="R373" t="s">
        <v>8316</v>
      </c>
      <c r="S373" s="15">
        <v>42016.706678240742</v>
      </c>
      <c r="T373" s="15">
        <v>42047.249305555553</v>
      </c>
    </row>
    <row r="374" spans="1:20" ht="208" x14ac:dyDescent="0.2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 s="17">
        <v>140</v>
      </c>
      <c r="P374">
        <v>61.82</v>
      </c>
      <c r="Q374" s="12" t="s">
        <v>8315</v>
      </c>
      <c r="R374" t="s">
        <v>8316</v>
      </c>
      <c r="S374" s="15">
        <v>42058.904074074075</v>
      </c>
      <c r="T374" s="15">
        <v>42095.165972222225</v>
      </c>
    </row>
    <row r="375" spans="1:20" ht="112" x14ac:dyDescent="0.2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 s="17">
        <v>141</v>
      </c>
      <c r="P375">
        <v>67.959999999999994</v>
      </c>
      <c r="Q375" s="12" t="s">
        <v>8315</v>
      </c>
      <c r="R375" t="s">
        <v>8316</v>
      </c>
      <c r="S375" s="15">
        <v>42072.576249999998</v>
      </c>
      <c r="T375" s="15">
        <v>42097.576249999998</v>
      </c>
    </row>
    <row r="376" spans="1:20" ht="176" x14ac:dyDescent="0.2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 s="17">
        <v>143</v>
      </c>
      <c r="P376">
        <v>164.62</v>
      </c>
      <c r="Q376" s="12" t="s">
        <v>8315</v>
      </c>
      <c r="R376" t="s">
        <v>8316</v>
      </c>
      <c r="S376" s="15">
        <v>42171.317442129628</v>
      </c>
      <c r="T376" s="15">
        <v>42195.875</v>
      </c>
    </row>
    <row r="377" spans="1:20" ht="208" x14ac:dyDescent="0.2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 s="17">
        <v>146</v>
      </c>
      <c r="P377">
        <v>104.07</v>
      </c>
      <c r="Q377" s="12" t="s">
        <v>8315</v>
      </c>
      <c r="R377" t="s">
        <v>8316</v>
      </c>
      <c r="S377" s="15">
        <v>42064.652673611112</v>
      </c>
      <c r="T377" s="15">
        <v>42101.291666666672</v>
      </c>
    </row>
    <row r="378" spans="1:20" ht="192" x14ac:dyDescent="0.2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 s="17">
        <v>146</v>
      </c>
      <c r="P378">
        <v>292.77999999999997</v>
      </c>
      <c r="Q378" s="12" t="s">
        <v>8315</v>
      </c>
      <c r="R378" t="s">
        <v>8316</v>
      </c>
      <c r="S378" s="15">
        <v>41822.57503472222</v>
      </c>
      <c r="T378" s="15">
        <v>41825.041666666664</v>
      </c>
    </row>
    <row r="379" spans="1:20" ht="160" x14ac:dyDescent="0.2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 s="17">
        <v>150</v>
      </c>
      <c r="P379">
        <v>41.67</v>
      </c>
      <c r="Q379" s="12" t="s">
        <v>8315</v>
      </c>
      <c r="R379" t="s">
        <v>8316</v>
      </c>
      <c r="S379" s="15">
        <v>42529.022013888884</v>
      </c>
      <c r="T379" s="15">
        <v>42566.901388888888</v>
      </c>
    </row>
    <row r="380" spans="1:20" ht="224" x14ac:dyDescent="0.2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 s="17">
        <v>153</v>
      </c>
      <c r="P380">
        <v>109.57</v>
      </c>
      <c r="Q380" s="12" t="s">
        <v>8315</v>
      </c>
      <c r="R380" t="s">
        <v>8316</v>
      </c>
      <c r="S380" s="15">
        <v>42513.110787037032</v>
      </c>
      <c r="T380" s="15">
        <v>42534.708333333328</v>
      </c>
    </row>
    <row r="381" spans="1:20" ht="224" x14ac:dyDescent="0.2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 s="17">
        <v>153</v>
      </c>
      <c r="P381">
        <v>41.41</v>
      </c>
      <c r="Q381" s="12" t="s">
        <v>8315</v>
      </c>
      <c r="R381" t="s">
        <v>8316</v>
      </c>
      <c r="S381" s="15">
        <v>41820.639189814814</v>
      </c>
      <c r="T381" s="15">
        <v>41843.165972222225</v>
      </c>
    </row>
    <row r="382" spans="1:20" ht="176" x14ac:dyDescent="0.2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 s="17">
        <v>154</v>
      </c>
      <c r="P382">
        <v>106.5</v>
      </c>
      <c r="Q382" s="12" t="s">
        <v>8315</v>
      </c>
      <c r="R382" t="s">
        <v>8316</v>
      </c>
      <c r="S382" s="15">
        <v>42284.500104166669</v>
      </c>
      <c r="T382" s="15">
        <v>42314.541770833333</v>
      </c>
    </row>
    <row r="383" spans="1:20" ht="224" x14ac:dyDescent="0.2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 s="17">
        <v>154</v>
      </c>
      <c r="P383">
        <v>110.87</v>
      </c>
      <c r="Q383" s="12" t="s">
        <v>8315</v>
      </c>
      <c r="R383" t="s">
        <v>8316</v>
      </c>
      <c r="S383" s="15">
        <v>42134.172071759262</v>
      </c>
      <c r="T383" s="15">
        <v>42155.290972222225</v>
      </c>
    </row>
    <row r="384" spans="1:20" ht="192" x14ac:dyDescent="0.2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 s="17">
        <v>155</v>
      </c>
      <c r="P384">
        <v>83.14</v>
      </c>
      <c r="Q384" s="12" t="s">
        <v>8315</v>
      </c>
      <c r="R384" t="s">
        <v>8316</v>
      </c>
      <c r="S384" s="15">
        <v>42126.87501157407</v>
      </c>
      <c r="T384" s="15">
        <v>42158.290972222225</v>
      </c>
    </row>
    <row r="385" spans="1:20" ht="144" x14ac:dyDescent="0.2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 s="17">
        <v>156</v>
      </c>
      <c r="P385">
        <v>38.28</v>
      </c>
      <c r="Q385" s="12" t="s">
        <v>8315</v>
      </c>
      <c r="R385" t="s">
        <v>8316</v>
      </c>
      <c r="S385" s="15">
        <v>42243.6252662037</v>
      </c>
      <c r="T385" s="15">
        <v>42278.6252662037</v>
      </c>
    </row>
    <row r="386" spans="1:20" ht="192" x14ac:dyDescent="0.2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 s="17">
        <v>156</v>
      </c>
      <c r="P386">
        <v>51.92</v>
      </c>
      <c r="Q386" s="12" t="s">
        <v>8315</v>
      </c>
      <c r="R386" t="s">
        <v>8316</v>
      </c>
      <c r="S386" s="15">
        <v>42360.887835648144</v>
      </c>
      <c r="T386" s="15">
        <v>42390.887835648144</v>
      </c>
    </row>
    <row r="387" spans="1:20" ht="224" x14ac:dyDescent="0.2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 s="17">
        <v>158</v>
      </c>
      <c r="P387">
        <v>79.099999999999994</v>
      </c>
      <c r="Q387" s="12" t="s">
        <v>8315</v>
      </c>
      <c r="R387" t="s">
        <v>8316</v>
      </c>
      <c r="S387" s="15">
        <v>42121.249814814815</v>
      </c>
      <c r="T387" s="15">
        <v>42142.249814814815</v>
      </c>
    </row>
    <row r="388" spans="1:20" ht="208" x14ac:dyDescent="0.2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 s="17">
        <v>160</v>
      </c>
      <c r="P388">
        <v>60.3</v>
      </c>
      <c r="Q388" s="12" t="s">
        <v>8315</v>
      </c>
      <c r="R388" t="s">
        <v>8316</v>
      </c>
      <c r="S388" s="15">
        <v>41940.69158564815</v>
      </c>
      <c r="T388" s="15">
        <v>41969.332638888889</v>
      </c>
    </row>
    <row r="389" spans="1:20" ht="176" x14ac:dyDescent="0.2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 s="17">
        <v>160</v>
      </c>
      <c r="P389">
        <v>40.29</v>
      </c>
      <c r="Q389" s="12" t="s">
        <v>8315</v>
      </c>
      <c r="R389" t="s">
        <v>8316</v>
      </c>
      <c r="S389" s="15">
        <v>41793.668761574074</v>
      </c>
      <c r="T389" s="15">
        <v>41823.668761574074</v>
      </c>
    </row>
    <row r="390" spans="1:20" ht="192" x14ac:dyDescent="0.2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 s="17">
        <v>161</v>
      </c>
      <c r="P390">
        <v>57.5</v>
      </c>
      <c r="Q390" s="12" t="s">
        <v>8315</v>
      </c>
      <c r="R390" t="s">
        <v>8316</v>
      </c>
      <c r="S390" s="15">
        <v>42446.943831018521</v>
      </c>
      <c r="T390" s="15">
        <v>42476.943831018521</v>
      </c>
    </row>
    <row r="391" spans="1:20" ht="192" x14ac:dyDescent="0.2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 s="17">
        <v>163</v>
      </c>
      <c r="P391">
        <v>58.1</v>
      </c>
      <c r="Q391" s="12" t="s">
        <v>8315</v>
      </c>
      <c r="R391" t="s">
        <v>8316</v>
      </c>
      <c r="S391" s="15">
        <v>40644.159259259257</v>
      </c>
      <c r="T391" s="15">
        <v>40666.165972222225</v>
      </c>
    </row>
    <row r="392" spans="1:20" ht="256" x14ac:dyDescent="0.2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 s="17">
        <v>169</v>
      </c>
      <c r="P392">
        <v>45.62</v>
      </c>
      <c r="Q392" s="12" t="s">
        <v>8315</v>
      </c>
      <c r="R392" t="s">
        <v>8316</v>
      </c>
      <c r="S392" s="15">
        <v>41881.361342592594</v>
      </c>
      <c r="T392" s="15">
        <v>41911.361342592594</v>
      </c>
    </row>
    <row r="393" spans="1:20" ht="160" x14ac:dyDescent="0.2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 s="17">
        <v>171</v>
      </c>
      <c r="P393">
        <v>68.25</v>
      </c>
      <c r="Q393" s="12" t="s">
        <v>8315</v>
      </c>
      <c r="R393" t="s">
        <v>8316</v>
      </c>
      <c r="S393" s="15">
        <v>42532.052523148144</v>
      </c>
      <c r="T393" s="15">
        <v>42560.166666666672</v>
      </c>
    </row>
    <row r="394" spans="1:20" ht="240" x14ac:dyDescent="0.2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 s="17">
        <v>171</v>
      </c>
      <c r="P394">
        <v>44.91</v>
      </c>
      <c r="Q394" s="12" t="s">
        <v>8315</v>
      </c>
      <c r="R394" t="s">
        <v>8316</v>
      </c>
      <c r="S394" s="15">
        <v>42283.864351851851</v>
      </c>
      <c r="T394" s="15">
        <v>42313.906018518523</v>
      </c>
    </row>
    <row r="395" spans="1:20" ht="192" x14ac:dyDescent="0.2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 s="17">
        <v>175</v>
      </c>
      <c r="P395">
        <v>264.85000000000002</v>
      </c>
      <c r="Q395" s="12" t="s">
        <v>8315</v>
      </c>
      <c r="R395" t="s">
        <v>8316</v>
      </c>
      <c r="S395" s="15">
        <v>42341.818379629629</v>
      </c>
      <c r="T395" s="15">
        <v>42370.166666666672</v>
      </c>
    </row>
    <row r="396" spans="1:20" ht="224" x14ac:dyDescent="0.2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 s="17">
        <v>175</v>
      </c>
      <c r="P396">
        <v>48.7</v>
      </c>
      <c r="Q396" s="12" t="s">
        <v>8315</v>
      </c>
      <c r="R396" t="s">
        <v>8316</v>
      </c>
      <c r="S396" s="15">
        <v>42493.219236111108</v>
      </c>
      <c r="T396" s="15">
        <v>42531.125</v>
      </c>
    </row>
    <row r="397" spans="1:20" ht="224" x14ac:dyDescent="0.2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 s="17">
        <v>175</v>
      </c>
      <c r="P397">
        <v>68.06</v>
      </c>
      <c r="Q397" s="12" t="s">
        <v>8315</v>
      </c>
      <c r="R397" t="s">
        <v>8316</v>
      </c>
      <c r="S397" s="15">
        <v>42003.948425925926</v>
      </c>
      <c r="T397" s="15">
        <v>42028.207638888889</v>
      </c>
    </row>
    <row r="398" spans="1:20" ht="192" x14ac:dyDescent="0.2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 s="17">
        <v>186</v>
      </c>
      <c r="P398">
        <v>41.22</v>
      </c>
      <c r="Q398" s="12" t="s">
        <v>8315</v>
      </c>
      <c r="R398" t="s">
        <v>8316</v>
      </c>
      <c r="S398" s="15">
        <v>41861.524837962963</v>
      </c>
      <c r="T398" s="15">
        <v>41891.524837962963</v>
      </c>
    </row>
    <row r="399" spans="1:20" ht="144" x14ac:dyDescent="0.2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 s="17">
        <v>186</v>
      </c>
      <c r="P399">
        <v>80.87</v>
      </c>
      <c r="Q399" s="12" t="s">
        <v>8315</v>
      </c>
      <c r="R399" t="s">
        <v>8316</v>
      </c>
      <c r="S399" s="15">
        <v>42552.048356481479</v>
      </c>
      <c r="T399" s="15">
        <v>42573.226388888885</v>
      </c>
    </row>
    <row r="400" spans="1:20" ht="192" x14ac:dyDescent="0.2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 s="17">
        <v>191</v>
      </c>
      <c r="P400">
        <v>358.69</v>
      </c>
      <c r="Q400" s="12" t="s">
        <v>8315</v>
      </c>
      <c r="R400" t="s">
        <v>8316</v>
      </c>
      <c r="S400" s="15">
        <v>41821.205636574072</v>
      </c>
      <c r="T400" s="15">
        <v>41852.290972222225</v>
      </c>
    </row>
    <row r="401" spans="1:20" ht="192" x14ac:dyDescent="0.2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 s="17">
        <v>202</v>
      </c>
      <c r="P401">
        <v>29.71</v>
      </c>
      <c r="Q401" s="12" t="s">
        <v>8315</v>
      </c>
      <c r="R401" t="s">
        <v>8316</v>
      </c>
      <c r="S401" s="15">
        <v>42179.898472222223</v>
      </c>
      <c r="T401" s="15">
        <v>42195.75</v>
      </c>
    </row>
    <row r="402" spans="1:20" ht="208" x14ac:dyDescent="0.2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 s="17">
        <v>202</v>
      </c>
      <c r="P402">
        <v>59.41</v>
      </c>
      <c r="Q402" s="12" t="s">
        <v>8315</v>
      </c>
      <c r="R402" t="s">
        <v>8316</v>
      </c>
      <c r="S402" s="15">
        <v>42220.79487268519</v>
      </c>
      <c r="T402" s="15">
        <v>42246</v>
      </c>
    </row>
    <row r="403" spans="1:20" ht="192" x14ac:dyDescent="0.2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 s="17">
        <v>211</v>
      </c>
      <c r="P403">
        <v>58.61</v>
      </c>
      <c r="Q403" s="12" t="s">
        <v>8315</v>
      </c>
      <c r="R403" t="s">
        <v>8316</v>
      </c>
      <c r="S403" s="15">
        <v>41808.991944444446</v>
      </c>
      <c r="T403" s="15">
        <v>41838.991944444446</v>
      </c>
    </row>
    <row r="404" spans="1:20" ht="208" x14ac:dyDescent="0.2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 s="17">
        <v>218</v>
      </c>
      <c r="P404">
        <v>54.5</v>
      </c>
      <c r="Q404" s="12" t="s">
        <v>8315</v>
      </c>
      <c r="R404" t="s">
        <v>8316</v>
      </c>
      <c r="S404" s="15">
        <v>42056.091631944444</v>
      </c>
      <c r="T404" s="15">
        <v>42070.204861111109</v>
      </c>
    </row>
    <row r="405" spans="1:20" ht="208" x14ac:dyDescent="0.2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 s="17">
        <v>221</v>
      </c>
      <c r="P405">
        <v>61.39</v>
      </c>
      <c r="Q405" s="12" t="s">
        <v>8315</v>
      </c>
      <c r="R405" t="s">
        <v>8316</v>
      </c>
      <c r="S405" s="15">
        <v>42107.067557870367</v>
      </c>
      <c r="T405" s="15">
        <v>42137.067557870367</v>
      </c>
    </row>
    <row r="406" spans="1:20" ht="208" x14ac:dyDescent="0.2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 s="17">
        <v>223</v>
      </c>
      <c r="P406">
        <v>61.94</v>
      </c>
      <c r="Q406" s="12" t="s">
        <v>8315</v>
      </c>
      <c r="R406" t="s">
        <v>8316</v>
      </c>
      <c r="S406" s="15">
        <v>41830.545694444445</v>
      </c>
      <c r="T406" s="15">
        <v>41859.936111111114</v>
      </c>
    </row>
    <row r="407" spans="1:20" ht="176" x14ac:dyDescent="0.2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 s="17">
        <v>225</v>
      </c>
      <c r="P407">
        <v>75</v>
      </c>
      <c r="Q407" s="12" t="s">
        <v>8315</v>
      </c>
      <c r="R407" t="s">
        <v>8316</v>
      </c>
      <c r="S407" s="15">
        <v>42503.740868055553</v>
      </c>
      <c r="T407" s="15">
        <v>42517.740868055553</v>
      </c>
    </row>
    <row r="408" spans="1:20" ht="208" x14ac:dyDescent="0.2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 s="17">
        <v>228</v>
      </c>
      <c r="P408">
        <v>57</v>
      </c>
      <c r="Q408" s="12" t="s">
        <v>8315</v>
      </c>
      <c r="R408" t="s">
        <v>8316</v>
      </c>
      <c r="S408" s="15">
        <v>42045.84238425926</v>
      </c>
      <c r="T408" s="15">
        <v>42075.800717592589</v>
      </c>
    </row>
    <row r="409" spans="1:20" ht="192" x14ac:dyDescent="0.2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 s="17">
        <v>287</v>
      </c>
      <c r="P409">
        <v>58.57</v>
      </c>
      <c r="Q409" s="12" t="s">
        <v>8315</v>
      </c>
      <c r="R409" t="s">
        <v>8316</v>
      </c>
      <c r="S409" s="15">
        <v>42451.095856481479</v>
      </c>
      <c r="T409" s="15">
        <v>42465.095856481479</v>
      </c>
    </row>
    <row r="410" spans="1:20" ht="224" x14ac:dyDescent="0.2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 s="17">
        <v>300</v>
      </c>
      <c r="P410">
        <v>53.85</v>
      </c>
      <c r="Q410" s="12" t="s">
        <v>8315</v>
      </c>
      <c r="R410" t="s">
        <v>8316</v>
      </c>
      <c r="S410" s="15">
        <v>41810.142199074071</v>
      </c>
      <c r="T410" s="15">
        <v>41824.142199074071</v>
      </c>
    </row>
    <row r="411" spans="1:20" ht="224" x14ac:dyDescent="0.2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 s="17">
        <v>302</v>
      </c>
      <c r="P411">
        <v>252.02</v>
      </c>
      <c r="Q411" s="12" t="s">
        <v>8315</v>
      </c>
      <c r="R411" t="s">
        <v>8316</v>
      </c>
      <c r="S411" s="15">
        <v>42473.794710648144</v>
      </c>
      <c r="T411" s="15">
        <v>42503.794710648144</v>
      </c>
    </row>
    <row r="412" spans="1:20" ht="176" x14ac:dyDescent="0.2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 s="17">
        <v>336</v>
      </c>
      <c r="P412">
        <v>41.77</v>
      </c>
      <c r="Q412" s="12" t="s">
        <v>8315</v>
      </c>
      <c r="R412" t="s">
        <v>8316</v>
      </c>
      <c r="S412" s="15">
        <v>40633.154363425929</v>
      </c>
      <c r="T412" s="15">
        <v>40664.207638888889</v>
      </c>
    </row>
    <row r="413" spans="1:20" ht="192" x14ac:dyDescent="0.2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 s="17">
        <v>339</v>
      </c>
      <c r="P413">
        <v>62.59</v>
      </c>
      <c r="Q413" s="12" t="s">
        <v>8315</v>
      </c>
      <c r="R413" t="s">
        <v>8316</v>
      </c>
      <c r="S413" s="15">
        <v>42462.140868055561</v>
      </c>
      <c r="T413" s="15">
        <v>42489.875</v>
      </c>
    </row>
    <row r="414" spans="1:20" x14ac:dyDescent="0.2">
      <c r="B414" s="3"/>
      <c r="C414" s="3"/>
      <c r="D414" s="6"/>
      <c r="E414" s="8"/>
      <c r="O414" s="9"/>
    </row>
    <row r="415" spans="1:20" x14ac:dyDescent="0.2">
      <c r="B415" s="3"/>
      <c r="C415" s="3"/>
      <c r="D415" s="6"/>
      <c r="E415" s="8"/>
      <c r="O415" s="9"/>
    </row>
    <row r="416" spans="1:20" x14ac:dyDescent="0.2">
      <c r="B416" s="3"/>
      <c r="C416" s="3"/>
      <c r="D416" s="6"/>
      <c r="E416" s="8"/>
      <c r="O416" s="9"/>
    </row>
    <row r="417" spans="2:15" x14ac:dyDescent="0.2">
      <c r="B417" s="3"/>
      <c r="C417" s="3"/>
      <c r="D417" s="6"/>
      <c r="E417" s="8"/>
      <c r="O417" s="9"/>
    </row>
    <row r="418" spans="2:15" x14ac:dyDescent="0.2">
      <c r="B418" s="3"/>
      <c r="C418" s="3"/>
      <c r="D418" s="6"/>
      <c r="E418" s="8"/>
      <c r="O418" s="9"/>
    </row>
    <row r="419" spans="2:15" x14ac:dyDescent="0.2">
      <c r="B419" s="3"/>
      <c r="C419" s="3"/>
      <c r="D419" s="6"/>
      <c r="E419" s="8"/>
      <c r="O419" s="9"/>
    </row>
    <row r="420" spans="2:15" x14ac:dyDescent="0.2">
      <c r="B420" s="3"/>
      <c r="C420" s="3"/>
      <c r="D420" s="6"/>
      <c r="E420" s="8"/>
      <c r="O420" s="9"/>
    </row>
    <row r="421" spans="2:15" x14ac:dyDescent="0.2">
      <c r="B421" s="3"/>
      <c r="C421" s="3"/>
      <c r="D421" s="6"/>
      <c r="E421" s="8"/>
      <c r="O421" s="9"/>
    </row>
    <row r="422" spans="2:15" x14ac:dyDescent="0.2">
      <c r="B422" s="3"/>
      <c r="C422" s="3"/>
      <c r="D422" s="6"/>
      <c r="E422" s="8"/>
      <c r="O422" s="9"/>
    </row>
    <row r="423" spans="2:15" x14ac:dyDescent="0.2">
      <c r="B423" s="3"/>
      <c r="C423" s="3"/>
      <c r="D423" s="6"/>
      <c r="E423" s="8"/>
      <c r="O423" s="9"/>
    </row>
    <row r="424" spans="2:15" x14ac:dyDescent="0.2">
      <c r="B424" s="3"/>
      <c r="C424" s="3"/>
      <c r="D424" s="6"/>
      <c r="E424" s="8"/>
      <c r="O424" s="9"/>
    </row>
    <row r="425" spans="2:15" x14ac:dyDescent="0.2">
      <c r="B425" s="3"/>
      <c r="C425" s="3"/>
      <c r="D425" s="6"/>
      <c r="E425" s="8"/>
      <c r="O425" s="9"/>
    </row>
    <row r="426" spans="2:15" x14ac:dyDescent="0.2">
      <c r="B426" s="3"/>
      <c r="C426" s="3"/>
      <c r="D426" s="6"/>
      <c r="E426" s="8"/>
      <c r="O426" s="9"/>
    </row>
    <row r="427" spans="2:15" x14ac:dyDescent="0.2">
      <c r="B427" s="3"/>
      <c r="C427" s="3"/>
      <c r="D427" s="6"/>
      <c r="E427" s="8"/>
      <c r="O427" s="9"/>
    </row>
    <row r="428" spans="2:15" x14ac:dyDescent="0.2">
      <c r="B428" s="3"/>
      <c r="C428" s="3"/>
      <c r="D428" s="6"/>
      <c r="E428" s="8"/>
      <c r="O428" s="9"/>
    </row>
    <row r="429" spans="2:15" x14ac:dyDescent="0.2">
      <c r="B429" s="3"/>
      <c r="C429" s="3"/>
      <c r="D429" s="6"/>
      <c r="E429" s="8"/>
      <c r="O429" s="9"/>
    </row>
    <row r="430" spans="2:15" x14ac:dyDescent="0.2">
      <c r="B430" s="3"/>
      <c r="C430" s="3"/>
      <c r="D430" s="6"/>
      <c r="E430" s="8"/>
      <c r="O430" s="9"/>
    </row>
    <row r="431" spans="2:15" x14ac:dyDescent="0.2">
      <c r="B431" s="3"/>
      <c r="C431" s="3"/>
      <c r="D431" s="6"/>
      <c r="E431" s="8"/>
      <c r="O431" s="9"/>
    </row>
    <row r="432" spans="2:15" x14ac:dyDescent="0.2">
      <c r="B432" s="3"/>
      <c r="C432" s="3"/>
      <c r="D432" s="6"/>
      <c r="E432" s="8"/>
      <c r="O432" s="9"/>
    </row>
    <row r="433" spans="2:15" x14ac:dyDescent="0.2">
      <c r="B433" s="3"/>
      <c r="C433" s="3"/>
      <c r="D433" s="6"/>
      <c r="E433" s="8"/>
      <c r="O433" s="9"/>
    </row>
    <row r="434" spans="2:15" x14ac:dyDescent="0.2">
      <c r="B434" s="3"/>
      <c r="C434" s="3"/>
      <c r="D434" s="6"/>
      <c r="E434" s="8"/>
      <c r="O434" s="9"/>
    </row>
    <row r="435" spans="2:15" x14ac:dyDescent="0.2">
      <c r="B435" s="3"/>
      <c r="C435" s="3"/>
      <c r="D435" s="6"/>
      <c r="E435" s="8"/>
      <c r="O435" s="9"/>
    </row>
    <row r="436" spans="2:15" x14ac:dyDescent="0.2">
      <c r="B436" s="3"/>
      <c r="C436" s="3"/>
      <c r="D436" s="6"/>
      <c r="E436" s="8"/>
      <c r="O436" s="9"/>
    </row>
    <row r="437" spans="2:15" x14ac:dyDescent="0.2">
      <c r="B437" s="3"/>
      <c r="C437" s="3"/>
      <c r="D437" s="6"/>
      <c r="E437" s="8"/>
      <c r="O437" s="9"/>
    </row>
    <row r="438" spans="2:15" x14ac:dyDescent="0.2">
      <c r="B438" s="3"/>
      <c r="C438" s="3"/>
      <c r="D438" s="6"/>
      <c r="E438" s="8"/>
      <c r="O438" s="9"/>
    </row>
    <row r="439" spans="2:15" x14ac:dyDescent="0.2">
      <c r="B439" s="3"/>
      <c r="C439" s="3"/>
      <c r="D439" s="6"/>
      <c r="E439" s="8"/>
      <c r="O439" s="9"/>
    </row>
    <row r="440" spans="2:15" x14ac:dyDescent="0.2">
      <c r="B440" s="3"/>
      <c r="C440" s="3"/>
      <c r="D440" s="6"/>
      <c r="E440" s="8"/>
      <c r="O440" s="9"/>
    </row>
    <row r="441" spans="2:15" x14ac:dyDescent="0.2">
      <c r="B441" s="3"/>
      <c r="C441" s="3"/>
      <c r="D441" s="6"/>
      <c r="E441" s="8"/>
      <c r="O441" s="9"/>
    </row>
    <row r="442" spans="2:15" x14ac:dyDescent="0.2">
      <c r="B442" s="3"/>
      <c r="C442" s="3"/>
      <c r="D442" s="6"/>
      <c r="E442" s="8"/>
      <c r="O442" s="9"/>
    </row>
    <row r="443" spans="2:15" x14ac:dyDescent="0.2">
      <c r="B443" s="3"/>
      <c r="C443" s="3"/>
      <c r="D443" s="6"/>
      <c r="E443" s="8"/>
      <c r="O443" s="9"/>
    </row>
    <row r="444" spans="2:15" x14ac:dyDescent="0.2">
      <c r="B444" s="3"/>
      <c r="C444" s="3"/>
      <c r="D444" s="6"/>
      <c r="E444" s="8"/>
      <c r="O444" s="9"/>
    </row>
    <row r="445" spans="2:15" x14ac:dyDescent="0.2">
      <c r="B445" s="3"/>
      <c r="C445" s="3"/>
      <c r="D445" s="6"/>
      <c r="E445" s="8"/>
      <c r="O445" s="9"/>
    </row>
    <row r="446" spans="2:15" x14ac:dyDescent="0.2">
      <c r="B446" s="3"/>
      <c r="C446" s="3"/>
      <c r="D446" s="6"/>
      <c r="E446" s="8"/>
      <c r="O446" s="9"/>
    </row>
    <row r="447" spans="2:15" x14ac:dyDescent="0.2">
      <c r="B447" s="3"/>
      <c r="C447" s="3"/>
      <c r="D447" s="6"/>
      <c r="E447" s="8"/>
      <c r="O447" s="9"/>
    </row>
    <row r="448" spans="2:15" x14ac:dyDescent="0.2">
      <c r="B448" s="3"/>
      <c r="C448" s="3"/>
      <c r="D448" s="6"/>
      <c r="E448" s="8"/>
      <c r="O448" s="9"/>
    </row>
    <row r="449" spans="2:15" x14ac:dyDescent="0.2">
      <c r="B449" s="3"/>
      <c r="C449" s="3"/>
      <c r="D449" s="6"/>
      <c r="E449" s="8"/>
      <c r="O449" s="9"/>
    </row>
    <row r="450" spans="2:15" x14ac:dyDescent="0.2">
      <c r="B450" s="3"/>
      <c r="C450" s="3"/>
      <c r="D450" s="6"/>
      <c r="E450" s="8"/>
      <c r="O450" s="9"/>
    </row>
    <row r="451" spans="2:15" x14ac:dyDescent="0.2">
      <c r="B451" s="3"/>
      <c r="C451" s="3"/>
      <c r="D451" s="6"/>
      <c r="E451" s="8"/>
      <c r="O451" s="9"/>
    </row>
    <row r="452" spans="2:15" x14ac:dyDescent="0.2">
      <c r="B452" s="3"/>
      <c r="C452" s="3"/>
      <c r="D452" s="6"/>
      <c r="E452" s="8"/>
      <c r="O452" s="9"/>
    </row>
    <row r="453" spans="2:15" x14ac:dyDescent="0.2">
      <c r="B453" s="3"/>
      <c r="C453" s="3"/>
      <c r="D453" s="6"/>
      <c r="E453" s="8"/>
      <c r="O453" s="9"/>
    </row>
    <row r="454" spans="2:15" x14ac:dyDescent="0.2">
      <c r="B454" s="3"/>
      <c r="C454" s="3"/>
      <c r="D454" s="6"/>
      <c r="E454" s="8"/>
      <c r="O454" s="9"/>
    </row>
    <row r="455" spans="2:15" x14ac:dyDescent="0.2">
      <c r="B455" s="3"/>
      <c r="C455" s="3"/>
      <c r="D455" s="6"/>
      <c r="E455" s="8"/>
      <c r="O455" s="9"/>
    </row>
    <row r="456" spans="2:15" x14ac:dyDescent="0.2">
      <c r="B456" s="3"/>
      <c r="C456" s="3"/>
      <c r="D456" s="6"/>
      <c r="E456" s="8"/>
      <c r="O456" s="9"/>
    </row>
    <row r="457" spans="2:15" x14ac:dyDescent="0.2">
      <c r="B457" s="3"/>
      <c r="C457" s="3"/>
      <c r="D457" s="6"/>
      <c r="E457" s="8"/>
      <c r="O457" s="9"/>
    </row>
    <row r="458" spans="2:15" x14ac:dyDescent="0.2">
      <c r="B458" s="3"/>
      <c r="C458" s="3"/>
      <c r="D458" s="6"/>
      <c r="E458" s="8"/>
      <c r="O458" s="9"/>
    </row>
    <row r="459" spans="2:15" x14ac:dyDescent="0.2">
      <c r="B459" s="3"/>
      <c r="C459" s="3"/>
      <c r="D459" s="6"/>
      <c r="E459" s="8"/>
      <c r="O459" s="9"/>
    </row>
    <row r="460" spans="2:15" x14ac:dyDescent="0.2">
      <c r="B460" s="3"/>
      <c r="C460" s="3"/>
      <c r="D460" s="6"/>
      <c r="E460" s="8"/>
      <c r="O460" s="9"/>
    </row>
    <row r="461" spans="2:15" x14ac:dyDescent="0.2">
      <c r="B461" s="3"/>
      <c r="C461" s="3"/>
      <c r="D461" s="6"/>
      <c r="E461" s="8"/>
      <c r="O461" s="9"/>
    </row>
    <row r="462" spans="2:15" x14ac:dyDescent="0.2">
      <c r="B462" s="3"/>
      <c r="C462" s="3"/>
      <c r="D462" s="6"/>
      <c r="E462" s="8"/>
      <c r="O462" s="9"/>
    </row>
    <row r="463" spans="2:15" x14ac:dyDescent="0.2">
      <c r="B463" s="3"/>
      <c r="C463" s="3"/>
      <c r="D463" s="6"/>
      <c r="E463" s="8"/>
      <c r="O463" s="9"/>
    </row>
    <row r="464" spans="2:15" x14ac:dyDescent="0.2">
      <c r="B464" s="3"/>
      <c r="C464" s="3"/>
      <c r="D464" s="6"/>
      <c r="E464" s="8"/>
      <c r="O464" s="9"/>
    </row>
    <row r="465" spans="2:15" x14ac:dyDescent="0.2">
      <c r="B465" s="3"/>
      <c r="C465" s="3"/>
      <c r="D465" s="6"/>
      <c r="E465" s="8"/>
      <c r="O465" s="9"/>
    </row>
    <row r="466" spans="2:15" x14ac:dyDescent="0.2">
      <c r="B466" s="3"/>
      <c r="C466" s="3"/>
      <c r="D466" s="6"/>
      <c r="E466" s="8"/>
      <c r="O466" s="9"/>
    </row>
    <row r="467" spans="2:15" x14ac:dyDescent="0.2">
      <c r="B467" s="3"/>
      <c r="C467" s="3"/>
      <c r="D467" s="6"/>
      <c r="E467" s="8"/>
      <c r="O467" s="9"/>
    </row>
    <row r="468" spans="2:15" x14ac:dyDescent="0.2">
      <c r="B468" s="3"/>
      <c r="C468" s="3"/>
      <c r="D468" s="6"/>
      <c r="E468" s="8"/>
      <c r="O468" s="9"/>
    </row>
    <row r="469" spans="2:15" x14ac:dyDescent="0.2">
      <c r="B469" s="3"/>
      <c r="C469" s="3"/>
      <c r="D469" s="6"/>
      <c r="E469" s="8"/>
      <c r="O469" s="9"/>
    </row>
    <row r="470" spans="2:15" x14ac:dyDescent="0.2">
      <c r="B470" s="3"/>
      <c r="C470" s="3"/>
      <c r="D470" s="6"/>
      <c r="E470" s="8"/>
      <c r="O470" s="9"/>
    </row>
    <row r="471" spans="2:15" x14ac:dyDescent="0.2">
      <c r="B471" s="3"/>
      <c r="C471" s="3"/>
      <c r="D471" s="6"/>
      <c r="E471" s="8"/>
      <c r="O471" s="9"/>
    </row>
    <row r="472" spans="2:15" x14ac:dyDescent="0.2">
      <c r="B472" s="3"/>
      <c r="C472" s="3"/>
      <c r="D472" s="6"/>
      <c r="E472" s="8"/>
      <c r="O472" s="9"/>
    </row>
    <row r="473" spans="2:15" x14ac:dyDescent="0.2">
      <c r="B473" s="3"/>
      <c r="C473" s="3"/>
      <c r="D473" s="6"/>
      <c r="E473" s="8"/>
      <c r="O473" s="9"/>
    </row>
    <row r="474" spans="2:15" x14ac:dyDescent="0.2">
      <c r="B474" s="3"/>
      <c r="C474" s="3"/>
      <c r="D474" s="6"/>
      <c r="E474" s="8"/>
      <c r="O474" s="9"/>
    </row>
    <row r="475" spans="2:15" x14ac:dyDescent="0.2">
      <c r="B475" s="3"/>
      <c r="C475" s="3"/>
      <c r="D475" s="6"/>
      <c r="E475" s="8"/>
      <c r="O475" s="9"/>
    </row>
    <row r="476" spans="2:15" x14ac:dyDescent="0.2">
      <c r="B476" s="3"/>
      <c r="C476" s="3"/>
      <c r="D476" s="6"/>
      <c r="E476" s="8"/>
      <c r="O476" s="9"/>
    </row>
    <row r="477" spans="2:15" x14ac:dyDescent="0.2">
      <c r="B477" s="3"/>
      <c r="C477" s="3"/>
      <c r="D477" s="6"/>
      <c r="E477" s="8"/>
      <c r="O477" s="9"/>
    </row>
    <row r="478" spans="2:15" x14ac:dyDescent="0.2">
      <c r="B478" s="3"/>
      <c r="C478" s="3"/>
      <c r="D478" s="6"/>
      <c r="E478" s="8"/>
      <c r="O478" s="9"/>
    </row>
    <row r="479" spans="2:15" x14ac:dyDescent="0.2">
      <c r="B479" s="3"/>
      <c r="C479" s="3"/>
      <c r="D479" s="6"/>
      <c r="E479" s="8"/>
      <c r="O479" s="9"/>
    </row>
    <row r="480" spans="2:15" x14ac:dyDescent="0.2">
      <c r="B480" s="3"/>
      <c r="C480" s="3"/>
      <c r="D480" s="6"/>
      <c r="E480" s="8"/>
      <c r="O480" s="9"/>
    </row>
    <row r="481" spans="2:15" x14ac:dyDescent="0.2">
      <c r="B481" s="3"/>
      <c r="C481" s="3"/>
      <c r="D481" s="6"/>
      <c r="E481" s="8"/>
      <c r="O481" s="9"/>
    </row>
    <row r="482" spans="2:15" x14ac:dyDescent="0.2">
      <c r="B482" s="3"/>
      <c r="C482" s="3"/>
      <c r="D482" s="6"/>
      <c r="E482" s="8"/>
      <c r="O482" s="9"/>
    </row>
    <row r="483" spans="2:15" x14ac:dyDescent="0.2">
      <c r="B483" s="3"/>
      <c r="C483" s="3"/>
      <c r="D483" s="6"/>
      <c r="E483" s="8"/>
      <c r="O483" s="9"/>
    </row>
    <row r="484" spans="2:15" x14ac:dyDescent="0.2">
      <c r="B484" s="3"/>
      <c r="C484" s="3"/>
      <c r="D484" s="6"/>
      <c r="E484" s="8"/>
      <c r="O484" s="9"/>
    </row>
    <row r="485" spans="2:15" x14ac:dyDescent="0.2">
      <c r="B485" s="3"/>
      <c r="C485" s="3"/>
      <c r="D485" s="6"/>
      <c r="E485" s="8"/>
      <c r="O485" s="9"/>
    </row>
    <row r="486" spans="2:15" x14ac:dyDescent="0.2">
      <c r="B486" s="3"/>
      <c r="C486" s="3"/>
      <c r="D486" s="6"/>
      <c r="E486" s="8"/>
      <c r="O486" s="9"/>
    </row>
    <row r="487" spans="2:15" x14ac:dyDescent="0.2">
      <c r="B487" s="3"/>
      <c r="C487" s="3"/>
      <c r="D487" s="6"/>
      <c r="E487" s="8"/>
      <c r="O487" s="9"/>
    </row>
    <row r="488" spans="2:15" x14ac:dyDescent="0.2">
      <c r="B488" s="3"/>
      <c r="C488" s="3"/>
      <c r="D488" s="6"/>
      <c r="E488" s="8"/>
      <c r="O488" s="9"/>
    </row>
    <row r="489" spans="2:15" x14ac:dyDescent="0.2">
      <c r="B489" s="3"/>
      <c r="C489" s="3"/>
      <c r="D489" s="6"/>
      <c r="E489" s="8"/>
      <c r="O489" s="9"/>
    </row>
    <row r="490" spans="2:15" x14ac:dyDescent="0.2">
      <c r="B490" s="3"/>
      <c r="C490" s="3"/>
      <c r="D490" s="6"/>
      <c r="E490" s="8"/>
      <c r="O490" s="9"/>
    </row>
    <row r="491" spans="2:15" x14ac:dyDescent="0.2">
      <c r="B491" s="3"/>
      <c r="C491" s="3"/>
      <c r="D491" s="6"/>
      <c r="E491" s="8"/>
      <c r="O491" s="9"/>
    </row>
    <row r="492" spans="2:15" x14ac:dyDescent="0.2">
      <c r="B492" s="3"/>
      <c r="C492" s="3"/>
      <c r="D492" s="6"/>
      <c r="E492" s="8"/>
      <c r="O492" s="9"/>
    </row>
    <row r="493" spans="2:15" x14ac:dyDescent="0.2">
      <c r="B493" s="3"/>
      <c r="C493" s="3"/>
      <c r="D493" s="6"/>
      <c r="E493" s="8"/>
      <c r="O493" s="9"/>
    </row>
    <row r="494" spans="2:15" x14ac:dyDescent="0.2">
      <c r="B494" s="3"/>
      <c r="C494" s="3"/>
      <c r="D494" s="6"/>
      <c r="E494" s="8"/>
      <c r="O494" s="9"/>
    </row>
    <row r="495" spans="2:15" x14ac:dyDescent="0.2">
      <c r="B495" s="3"/>
      <c r="C495" s="3"/>
      <c r="D495" s="6"/>
      <c r="E495" s="8"/>
      <c r="O495" s="9"/>
    </row>
    <row r="496" spans="2:15" x14ac:dyDescent="0.2">
      <c r="B496" s="3"/>
      <c r="C496" s="3"/>
      <c r="D496" s="6"/>
      <c r="E496" s="8"/>
      <c r="O496" s="9"/>
    </row>
    <row r="497" spans="2:15" x14ac:dyDescent="0.2">
      <c r="B497" s="3"/>
      <c r="C497" s="3"/>
      <c r="D497" s="6"/>
      <c r="E497" s="8"/>
      <c r="O497" s="9"/>
    </row>
    <row r="498" spans="2:15" x14ac:dyDescent="0.2">
      <c r="B498" s="3"/>
      <c r="C498" s="3"/>
      <c r="D498" s="6"/>
      <c r="E498" s="8"/>
      <c r="O498" s="9"/>
    </row>
    <row r="499" spans="2:15" x14ac:dyDescent="0.2">
      <c r="B499" s="3"/>
      <c r="C499" s="3"/>
      <c r="D499" s="6"/>
      <c r="E499" s="8"/>
      <c r="O499" s="9"/>
    </row>
    <row r="500" spans="2:15" x14ac:dyDescent="0.2">
      <c r="B500" s="3"/>
      <c r="C500" s="3"/>
      <c r="D500" s="6"/>
      <c r="E500" s="8"/>
      <c r="O500" s="9"/>
    </row>
    <row r="501" spans="2:15" x14ac:dyDescent="0.2">
      <c r="B501" s="3"/>
      <c r="C501" s="3"/>
      <c r="D501" s="6"/>
      <c r="E501" s="8"/>
      <c r="O501" s="9"/>
    </row>
    <row r="502" spans="2:15" x14ac:dyDescent="0.2">
      <c r="B502" s="3"/>
      <c r="C502" s="3"/>
      <c r="D502" s="6"/>
      <c r="E502" s="8"/>
      <c r="O502" s="9"/>
    </row>
    <row r="503" spans="2:15" x14ac:dyDescent="0.2">
      <c r="B503" s="3"/>
      <c r="C503" s="3"/>
      <c r="D503" s="6"/>
      <c r="E503" s="8"/>
      <c r="O503" s="9"/>
    </row>
    <row r="504" spans="2:15" x14ac:dyDescent="0.2">
      <c r="B504" s="3"/>
      <c r="C504" s="3"/>
      <c r="D504" s="6"/>
      <c r="E504" s="8"/>
      <c r="O504" s="9"/>
    </row>
    <row r="505" spans="2:15" x14ac:dyDescent="0.2">
      <c r="B505" s="3"/>
      <c r="C505" s="3"/>
      <c r="D505" s="6"/>
      <c r="E505" s="8"/>
      <c r="O505" s="9"/>
    </row>
    <row r="506" spans="2:15" x14ac:dyDescent="0.2">
      <c r="B506" s="3"/>
      <c r="C506" s="3"/>
      <c r="D506" s="6"/>
      <c r="E506" s="8"/>
      <c r="O506" s="9"/>
    </row>
    <row r="507" spans="2:15" x14ac:dyDescent="0.2">
      <c r="B507" s="3"/>
      <c r="C507" s="3"/>
      <c r="D507" s="6"/>
      <c r="E507" s="8"/>
      <c r="O507" s="9"/>
    </row>
    <row r="508" spans="2:15" x14ac:dyDescent="0.2">
      <c r="B508" s="3"/>
      <c r="C508" s="3"/>
      <c r="D508" s="6"/>
      <c r="E508" s="8"/>
      <c r="O508" s="9"/>
    </row>
    <row r="509" spans="2:15" x14ac:dyDescent="0.2">
      <c r="B509" s="3"/>
      <c r="C509" s="3"/>
      <c r="D509" s="6"/>
      <c r="E509" s="8"/>
      <c r="O509" s="9"/>
    </row>
    <row r="510" spans="2:15" x14ac:dyDescent="0.2">
      <c r="B510" s="3"/>
      <c r="C510" s="3"/>
      <c r="D510" s="6"/>
      <c r="E510" s="8"/>
      <c r="O510" s="9"/>
    </row>
    <row r="511" spans="2:15" x14ac:dyDescent="0.2">
      <c r="B511" s="3"/>
      <c r="C511" s="3"/>
      <c r="D511" s="6"/>
      <c r="E511" s="8"/>
      <c r="O511" s="9"/>
    </row>
    <row r="512" spans="2:15" x14ac:dyDescent="0.2">
      <c r="B512" s="3"/>
      <c r="C512" s="3"/>
      <c r="D512" s="6"/>
      <c r="E512" s="8"/>
      <c r="O512" s="9"/>
    </row>
    <row r="513" spans="2:15" x14ac:dyDescent="0.2">
      <c r="B513" s="3"/>
      <c r="C513" s="3"/>
      <c r="D513" s="6"/>
      <c r="E513" s="8"/>
      <c r="O513" s="9"/>
    </row>
    <row r="514" spans="2:15" x14ac:dyDescent="0.2">
      <c r="B514" s="3"/>
      <c r="C514" s="3"/>
      <c r="D514" s="6"/>
      <c r="E514" s="8"/>
      <c r="O514" s="9"/>
    </row>
    <row r="515" spans="2:15" x14ac:dyDescent="0.2">
      <c r="B515" s="3"/>
      <c r="C515" s="3"/>
      <c r="D515" s="6"/>
      <c r="E515" s="8"/>
      <c r="O515" s="9"/>
    </row>
    <row r="516" spans="2:15" x14ac:dyDescent="0.2">
      <c r="B516" s="3"/>
      <c r="C516" s="3"/>
      <c r="D516" s="6"/>
      <c r="E516" s="8"/>
      <c r="O516" s="9"/>
    </row>
    <row r="517" spans="2:15" x14ac:dyDescent="0.2">
      <c r="B517" s="3"/>
      <c r="C517" s="3"/>
      <c r="D517" s="6"/>
      <c r="E517" s="8"/>
      <c r="O517" s="9"/>
    </row>
    <row r="518" spans="2:15" x14ac:dyDescent="0.2">
      <c r="B518" s="3"/>
      <c r="C518" s="3"/>
      <c r="D518" s="6"/>
      <c r="E518" s="8"/>
      <c r="O518" s="9"/>
    </row>
    <row r="519" spans="2:15" x14ac:dyDescent="0.2">
      <c r="B519" s="3"/>
      <c r="C519" s="3"/>
      <c r="D519" s="6"/>
      <c r="E519" s="8"/>
      <c r="O519" s="9"/>
    </row>
    <row r="520" spans="2:15" x14ac:dyDescent="0.2">
      <c r="B520" s="3"/>
      <c r="C520" s="3"/>
      <c r="D520" s="6"/>
      <c r="E520" s="8"/>
      <c r="O520" s="9"/>
    </row>
    <row r="521" spans="2:15" x14ac:dyDescent="0.2">
      <c r="B521" s="3"/>
      <c r="C521" s="3"/>
      <c r="D521" s="6"/>
      <c r="E521" s="8"/>
      <c r="O521" s="9"/>
    </row>
    <row r="522" spans="2:15" x14ac:dyDescent="0.2">
      <c r="B522" s="3"/>
      <c r="C522" s="3"/>
      <c r="D522" s="6"/>
      <c r="E522" s="8"/>
      <c r="O522" s="9"/>
    </row>
    <row r="523" spans="2:15" x14ac:dyDescent="0.2">
      <c r="B523" s="3"/>
      <c r="C523" s="3"/>
      <c r="D523" s="6"/>
      <c r="E523" s="8"/>
      <c r="O523" s="9"/>
    </row>
    <row r="524" spans="2:15" x14ac:dyDescent="0.2">
      <c r="B524" s="3"/>
      <c r="C524" s="3"/>
      <c r="D524" s="6"/>
      <c r="E524" s="8"/>
      <c r="O524" s="9"/>
    </row>
    <row r="525" spans="2:15" x14ac:dyDescent="0.2">
      <c r="B525" s="3"/>
      <c r="C525" s="3"/>
      <c r="D525" s="6"/>
      <c r="E525" s="8"/>
      <c r="O525" s="9"/>
    </row>
    <row r="526" spans="2:15" x14ac:dyDescent="0.2">
      <c r="B526" s="3"/>
      <c r="C526" s="3"/>
      <c r="D526" s="6"/>
      <c r="E526" s="8"/>
      <c r="O526" s="9"/>
    </row>
    <row r="527" spans="2:15" x14ac:dyDescent="0.2">
      <c r="B527" s="3"/>
      <c r="C527" s="3"/>
      <c r="D527" s="6"/>
      <c r="E527" s="8"/>
      <c r="O527" s="9"/>
    </row>
    <row r="528" spans="2:15" x14ac:dyDescent="0.2">
      <c r="B528" s="3"/>
      <c r="C528" s="3"/>
      <c r="D528" s="6"/>
      <c r="E528" s="8"/>
      <c r="O528" s="9"/>
    </row>
    <row r="529" spans="2:15" x14ac:dyDescent="0.2">
      <c r="B529" s="3"/>
      <c r="C529" s="3"/>
      <c r="D529" s="6"/>
      <c r="E529" s="8"/>
      <c r="O529" s="9"/>
    </row>
    <row r="530" spans="2:15" x14ac:dyDescent="0.2">
      <c r="B530" s="3"/>
      <c r="C530" s="3"/>
      <c r="D530" s="6"/>
      <c r="E530" s="8"/>
      <c r="O530" s="9"/>
    </row>
    <row r="531" spans="2:15" x14ac:dyDescent="0.2">
      <c r="B531" s="3"/>
      <c r="C531" s="3"/>
      <c r="D531" s="6"/>
      <c r="E531" s="8"/>
      <c r="O531" s="9"/>
    </row>
    <row r="532" spans="2:15" x14ac:dyDescent="0.2">
      <c r="B532" s="3"/>
      <c r="C532" s="3"/>
      <c r="D532" s="6"/>
      <c r="E532" s="8"/>
      <c r="O532" s="9"/>
    </row>
    <row r="533" spans="2:15" x14ac:dyDescent="0.2">
      <c r="B533" s="3"/>
      <c r="C533" s="3"/>
      <c r="D533" s="6"/>
      <c r="E533" s="8"/>
      <c r="O533" s="9"/>
    </row>
    <row r="534" spans="2:15" x14ac:dyDescent="0.2">
      <c r="B534" s="3"/>
      <c r="C534" s="3"/>
      <c r="D534" s="6"/>
      <c r="E534" s="8"/>
      <c r="O534" s="9"/>
    </row>
    <row r="535" spans="2:15" x14ac:dyDescent="0.2">
      <c r="B535" s="3"/>
      <c r="C535" s="3"/>
      <c r="D535" s="6"/>
      <c r="E535" s="8"/>
      <c r="O535" s="9"/>
    </row>
    <row r="536" spans="2:15" x14ac:dyDescent="0.2">
      <c r="B536" s="3"/>
      <c r="C536" s="3"/>
      <c r="D536" s="6"/>
      <c r="E536" s="8"/>
      <c r="O536" s="9"/>
    </row>
    <row r="537" spans="2:15" x14ac:dyDescent="0.2">
      <c r="B537" s="3"/>
      <c r="C537" s="3"/>
      <c r="D537" s="6"/>
      <c r="E537" s="8"/>
      <c r="O537" s="9"/>
    </row>
    <row r="538" spans="2:15" x14ac:dyDescent="0.2">
      <c r="B538" s="3"/>
      <c r="C538" s="3"/>
      <c r="D538" s="6"/>
      <c r="E538" s="8"/>
      <c r="O538" s="9"/>
    </row>
    <row r="539" spans="2:15" x14ac:dyDescent="0.2">
      <c r="B539" s="3"/>
      <c r="C539" s="3"/>
      <c r="D539" s="6"/>
      <c r="E539" s="8"/>
      <c r="O539" s="9"/>
    </row>
    <row r="540" spans="2:15" x14ac:dyDescent="0.2">
      <c r="B540" s="3"/>
      <c r="C540" s="3"/>
      <c r="D540" s="6"/>
      <c r="E540" s="8"/>
      <c r="O540" s="9"/>
    </row>
    <row r="541" spans="2:15" x14ac:dyDescent="0.2">
      <c r="B541" s="3"/>
      <c r="C541" s="3"/>
      <c r="D541" s="6"/>
      <c r="E541" s="8"/>
      <c r="O541" s="9"/>
    </row>
    <row r="542" spans="2:15" x14ac:dyDescent="0.2">
      <c r="B542" s="3"/>
      <c r="C542" s="3"/>
      <c r="D542" s="6"/>
      <c r="E542" s="8"/>
      <c r="O542" s="9"/>
    </row>
    <row r="543" spans="2:15" x14ac:dyDescent="0.2">
      <c r="B543" s="3"/>
      <c r="C543" s="3"/>
      <c r="D543" s="6"/>
      <c r="E543" s="8"/>
      <c r="O543" s="9"/>
    </row>
    <row r="544" spans="2:15" x14ac:dyDescent="0.2">
      <c r="B544" s="3"/>
      <c r="C544" s="3"/>
      <c r="D544" s="6"/>
      <c r="E544" s="8"/>
      <c r="O544" s="9"/>
    </row>
    <row r="545" spans="2:15" x14ac:dyDescent="0.2">
      <c r="B545" s="3"/>
      <c r="C545" s="3"/>
      <c r="D545" s="6"/>
      <c r="E545" s="8"/>
      <c r="O545" s="9"/>
    </row>
    <row r="546" spans="2:15" x14ac:dyDescent="0.2">
      <c r="B546" s="3"/>
      <c r="C546" s="3"/>
      <c r="D546" s="6"/>
      <c r="E546" s="8"/>
      <c r="O546" s="9"/>
    </row>
    <row r="547" spans="2:15" x14ac:dyDescent="0.2">
      <c r="B547" s="3"/>
      <c r="C547" s="3"/>
      <c r="D547" s="6"/>
      <c r="E547" s="8"/>
      <c r="O547" s="9"/>
    </row>
    <row r="548" spans="2:15" x14ac:dyDescent="0.2">
      <c r="B548" s="3"/>
      <c r="C548" s="3"/>
      <c r="D548" s="6"/>
      <c r="E548" s="8"/>
      <c r="O548" s="9"/>
    </row>
    <row r="549" spans="2:15" x14ac:dyDescent="0.2">
      <c r="B549" s="3"/>
      <c r="C549" s="3"/>
      <c r="D549" s="6"/>
      <c r="E549" s="8"/>
      <c r="O549" s="9"/>
    </row>
    <row r="550" spans="2:15" x14ac:dyDescent="0.2">
      <c r="B550" s="3"/>
      <c r="C550" s="3"/>
      <c r="D550" s="6"/>
      <c r="E550" s="8"/>
      <c r="O550" s="9"/>
    </row>
    <row r="551" spans="2:15" x14ac:dyDescent="0.2">
      <c r="B551" s="3"/>
      <c r="C551" s="3"/>
      <c r="D551" s="6"/>
      <c r="E551" s="8"/>
      <c r="O551" s="9"/>
    </row>
    <row r="552" spans="2:15" x14ac:dyDescent="0.2">
      <c r="B552" s="3"/>
      <c r="C552" s="3"/>
      <c r="D552" s="6"/>
      <c r="E552" s="8"/>
      <c r="O552" s="9"/>
    </row>
    <row r="553" spans="2:15" x14ac:dyDescent="0.2">
      <c r="B553" s="3"/>
      <c r="C553" s="3"/>
      <c r="D553" s="6"/>
      <c r="E553" s="8"/>
      <c r="O553" s="9"/>
    </row>
    <row r="554" spans="2:15" x14ac:dyDescent="0.2">
      <c r="B554" s="3"/>
      <c r="C554" s="3"/>
      <c r="D554" s="6"/>
      <c r="E554" s="8"/>
      <c r="O554" s="9"/>
    </row>
    <row r="555" spans="2:15" x14ac:dyDescent="0.2">
      <c r="B555" s="3"/>
      <c r="C555" s="3"/>
      <c r="D555" s="6"/>
      <c r="E555" s="8"/>
      <c r="O555" s="9"/>
    </row>
    <row r="556" spans="2:15" x14ac:dyDescent="0.2">
      <c r="B556" s="3"/>
      <c r="C556" s="3"/>
      <c r="D556" s="6"/>
      <c r="E556" s="8"/>
      <c r="O556" s="9"/>
    </row>
    <row r="557" spans="2:15" x14ac:dyDescent="0.2">
      <c r="B557" s="3"/>
      <c r="C557" s="3"/>
      <c r="D557" s="6"/>
      <c r="E557" s="8"/>
      <c r="O557" s="9"/>
    </row>
    <row r="558" spans="2:15" x14ac:dyDescent="0.2">
      <c r="B558" s="3"/>
      <c r="C558" s="3"/>
      <c r="D558" s="6"/>
      <c r="E558" s="8"/>
      <c r="O558" s="9"/>
    </row>
    <row r="559" spans="2:15" x14ac:dyDescent="0.2">
      <c r="B559" s="3"/>
      <c r="C559" s="3"/>
      <c r="D559" s="6"/>
      <c r="E559" s="8"/>
      <c r="O559" s="9"/>
    </row>
    <row r="560" spans="2:15" x14ac:dyDescent="0.2">
      <c r="B560" s="3"/>
      <c r="C560" s="3"/>
      <c r="D560" s="6"/>
      <c r="E560" s="8"/>
      <c r="O560" s="9"/>
    </row>
    <row r="561" spans="2:15" x14ac:dyDescent="0.2">
      <c r="B561" s="3"/>
      <c r="C561" s="3"/>
      <c r="D561" s="6"/>
      <c r="E561" s="8"/>
      <c r="O561" s="9"/>
    </row>
    <row r="562" spans="2:15" x14ac:dyDescent="0.2">
      <c r="B562" s="3"/>
      <c r="C562" s="3"/>
      <c r="D562" s="6"/>
      <c r="E562" s="8"/>
      <c r="O562" s="9"/>
    </row>
    <row r="563" spans="2:15" x14ac:dyDescent="0.2">
      <c r="B563" s="3"/>
      <c r="C563" s="3"/>
      <c r="D563" s="6"/>
      <c r="E563" s="8"/>
      <c r="O563" s="9"/>
    </row>
    <row r="564" spans="2:15" x14ac:dyDescent="0.2">
      <c r="B564" s="3"/>
      <c r="C564" s="3"/>
      <c r="D564" s="6"/>
      <c r="E564" s="8"/>
      <c r="O564" s="9"/>
    </row>
    <row r="565" spans="2:15" x14ac:dyDescent="0.2">
      <c r="B565" s="3"/>
      <c r="C565" s="3"/>
      <c r="D565" s="6"/>
      <c r="E565" s="8"/>
      <c r="O565" s="9"/>
    </row>
    <row r="566" spans="2:15" x14ac:dyDescent="0.2">
      <c r="B566" s="3"/>
      <c r="C566" s="3"/>
      <c r="D566" s="6"/>
      <c r="E566" s="8"/>
      <c r="O566" s="9"/>
    </row>
    <row r="567" spans="2:15" x14ac:dyDescent="0.2">
      <c r="B567" s="3"/>
      <c r="C567" s="3"/>
      <c r="D567" s="6"/>
      <c r="E567" s="8"/>
      <c r="O567" s="9"/>
    </row>
    <row r="568" spans="2:15" x14ac:dyDescent="0.2">
      <c r="B568" s="3"/>
      <c r="C568" s="3"/>
      <c r="D568" s="6"/>
      <c r="E568" s="8"/>
      <c r="O568" s="9"/>
    </row>
    <row r="569" spans="2:15" x14ac:dyDescent="0.2">
      <c r="B569" s="3"/>
      <c r="C569" s="3"/>
      <c r="D569" s="6"/>
      <c r="E569" s="8"/>
      <c r="O569" s="9"/>
    </row>
    <row r="570" spans="2:15" x14ac:dyDescent="0.2">
      <c r="B570" s="3"/>
      <c r="C570" s="3"/>
      <c r="D570" s="6"/>
      <c r="E570" s="8"/>
      <c r="O570" s="9"/>
    </row>
    <row r="571" spans="2:15" x14ac:dyDescent="0.2">
      <c r="B571" s="3"/>
      <c r="C571" s="3"/>
      <c r="D571" s="6"/>
      <c r="E571" s="8"/>
      <c r="O571" s="9"/>
    </row>
    <row r="572" spans="2:15" x14ac:dyDescent="0.2">
      <c r="B572" s="3"/>
      <c r="C572" s="3"/>
      <c r="D572" s="6"/>
      <c r="E572" s="8"/>
      <c r="O572" s="9"/>
    </row>
    <row r="573" spans="2:15" x14ac:dyDescent="0.2">
      <c r="B573" s="3"/>
      <c r="C573" s="3"/>
      <c r="D573" s="6"/>
      <c r="E573" s="8"/>
      <c r="O573" s="9"/>
    </row>
    <row r="574" spans="2:15" x14ac:dyDescent="0.2">
      <c r="B574" s="3"/>
      <c r="C574" s="3"/>
      <c r="D574" s="6"/>
      <c r="E574" s="8"/>
      <c r="O574" s="9"/>
    </row>
    <row r="575" spans="2:15" x14ac:dyDescent="0.2">
      <c r="B575" s="3"/>
      <c r="C575" s="3"/>
      <c r="D575" s="6"/>
      <c r="E575" s="8"/>
      <c r="O575" s="9"/>
    </row>
    <row r="576" spans="2:15" x14ac:dyDescent="0.2">
      <c r="B576" s="3"/>
      <c r="C576" s="3"/>
      <c r="D576" s="6"/>
      <c r="E576" s="8"/>
      <c r="O576" s="9"/>
    </row>
    <row r="577" spans="2:15" x14ac:dyDescent="0.2">
      <c r="B577" s="3"/>
      <c r="C577" s="3"/>
      <c r="D577" s="6"/>
      <c r="E577" s="8"/>
      <c r="O577" s="9"/>
    </row>
    <row r="578" spans="2:15" x14ac:dyDescent="0.2">
      <c r="B578" s="3"/>
      <c r="C578" s="3"/>
      <c r="D578" s="6"/>
      <c r="E578" s="8"/>
      <c r="O578" s="9"/>
    </row>
    <row r="579" spans="2:15" x14ac:dyDescent="0.2">
      <c r="B579" s="3"/>
      <c r="C579" s="3"/>
      <c r="D579" s="6"/>
      <c r="E579" s="8"/>
      <c r="O579" s="9"/>
    </row>
    <row r="580" spans="2:15" x14ac:dyDescent="0.2">
      <c r="B580" s="3"/>
      <c r="C580" s="3"/>
      <c r="D580" s="6"/>
      <c r="E580" s="8"/>
      <c r="O580" s="9"/>
    </row>
    <row r="581" spans="2:15" x14ac:dyDescent="0.2">
      <c r="B581" s="3"/>
      <c r="C581" s="3"/>
      <c r="D581" s="6"/>
      <c r="E581" s="8"/>
      <c r="O581" s="9"/>
    </row>
    <row r="582" spans="2:15" x14ac:dyDescent="0.2">
      <c r="B582" s="3"/>
      <c r="C582" s="3"/>
      <c r="D582" s="6"/>
      <c r="E582" s="8"/>
      <c r="O582" s="9"/>
    </row>
    <row r="583" spans="2:15" x14ac:dyDescent="0.2">
      <c r="B583" s="3"/>
      <c r="C583" s="3"/>
      <c r="D583" s="6"/>
      <c r="E583" s="8"/>
      <c r="O583" s="9"/>
    </row>
    <row r="584" spans="2:15" x14ac:dyDescent="0.2">
      <c r="B584" s="3"/>
      <c r="C584" s="3"/>
      <c r="D584" s="6"/>
      <c r="E584" s="8"/>
      <c r="O584" s="9"/>
    </row>
    <row r="585" spans="2:15" x14ac:dyDescent="0.2">
      <c r="B585" s="3"/>
      <c r="C585" s="3"/>
      <c r="D585" s="6"/>
      <c r="E585" s="8"/>
      <c r="O585" s="9"/>
    </row>
    <row r="586" spans="2:15" x14ac:dyDescent="0.2">
      <c r="B586" s="3"/>
      <c r="C586" s="3"/>
      <c r="D586" s="6"/>
      <c r="E586" s="8"/>
      <c r="O586" s="9"/>
    </row>
    <row r="587" spans="2:15" x14ac:dyDescent="0.2">
      <c r="B587" s="3"/>
      <c r="C587" s="3"/>
      <c r="D587" s="6"/>
      <c r="E587" s="8"/>
      <c r="O587" s="9"/>
    </row>
    <row r="588" spans="2:15" x14ac:dyDescent="0.2">
      <c r="B588" s="3"/>
      <c r="C588" s="3"/>
      <c r="D588" s="6"/>
      <c r="E588" s="8"/>
      <c r="O588" s="9"/>
    </row>
    <row r="589" spans="2:15" x14ac:dyDescent="0.2">
      <c r="B589" s="3"/>
      <c r="C589" s="3"/>
      <c r="D589" s="6"/>
      <c r="E589" s="8"/>
      <c r="O589" s="9"/>
    </row>
    <row r="590" spans="2:15" x14ac:dyDescent="0.2">
      <c r="B590" s="3"/>
      <c r="C590" s="3"/>
      <c r="D590" s="6"/>
      <c r="E590" s="8"/>
      <c r="O590" s="9"/>
    </row>
    <row r="591" spans="2:15" x14ac:dyDescent="0.2">
      <c r="B591" s="3"/>
      <c r="C591" s="3"/>
      <c r="D591" s="6"/>
      <c r="E591" s="8"/>
      <c r="O591" s="9"/>
    </row>
    <row r="592" spans="2:15" x14ac:dyDescent="0.2">
      <c r="B592" s="3"/>
      <c r="C592" s="3"/>
      <c r="D592" s="6"/>
      <c r="E592" s="8"/>
      <c r="O592" s="9"/>
    </row>
    <row r="593" spans="2:15" x14ac:dyDescent="0.2">
      <c r="B593" s="3"/>
      <c r="C593" s="3"/>
      <c r="D593" s="6"/>
      <c r="E593" s="8"/>
      <c r="O593" s="9"/>
    </row>
    <row r="594" spans="2:15" x14ac:dyDescent="0.2">
      <c r="B594" s="3"/>
      <c r="C594" s="3"/>
      <c r="D594" s="6"/>
      <c r="E594" s="8"/>
      <c r="O594" s="9"/>
    </row>
    <row r="595" spans="2:15" x14ac:dyDescent="0.2">
      <c r="B595" s="3"/>
      <c r="C595" s="3"/>
      <c r="D595" s="6"/>
      <c r="E595" s="8"/>
      <c r="O595" s="9"/>
    </row>
    <row r="596" spans="2:15" x14ac:dyDescent="0.2">
      <c r="B596" s="3"/>
      <c r="C596" s="3"/>
      <c r="D596" s="6"/>
      <c r="E596" s="8"/>
      <c r="O596" s="9"/>
    </row>
    <row r="597" spans="2:15" x14ac:dyDescent="0.2">
      <c r="B597" s="3"/>
      <c r="C597" s="3"/>
      <c r="D597" s="6"/>
      <c r="E597" s="8"/>
      <c r="O597" s="9"/>
    </row>
    <row r="598" spans="2:15" x14ac:dyDescent="0.2">
      <c r="B598" s="3"/>
      <c r="C598" s="3"/>
      <c r="D598" s="6"/>
      <c r="E598" s="8"/>
      <c r="O598" s="9"/>
    </row>
    <row r="599" spans="2:15" x14ac:dyDescent="0.2">
      <c r="B599" s="3"/>
      <c r="C599" s="3"/>
      <c r="D599" s="6"/>
      <c r="E599" s="8"/>
      <c r="O599" s="9"/>
    </row>
    <row r="600" spans="2:15" x14ac:dyDescent="0.2">
      <c r="B600" s="3"/>
      <c r="C600" s="3"/>
      <c r="D600" s="6"/>
      <c r="E600" s="8"/>
      <c r="O600" s="9"/>
    </row>
    <row r="601" spans="2:15" x14ac:dyDescent="0.2">
      <c r="B601" s="3"/>
      <c r="C601" s="3"/>
      <c r="D601" s="6"/>
      <c r="E601" s="8"/>
      <c r="O601" s="9"/>
    </row>
    <row r="602" spans="2:15" x14ac:dyDescent="0.2">
      <c r="B602" s="3"/>
      <c r="C602" s="3"/>
      <c r="D602" s="6"/>
      <c r="E602" s="8"/>
      <c r="O602" s="9"/>
    </row>
    <row r="603" spans="2:15" x14ac:dyDescent="0.2">
      <c r="B603" s="3"/>
      <c r="C603" s="3"/>
      <c r="D603" s="6"/>
      <c r="E603" s="8"/>
      <c r="O603" s="9"/>
    </row>
    <row r="604" spans="2:15" x14ac:dyDescent="0.2">
      <c r="B604" s="3"/>
      <c r="C604" s="3"/>
      <c r="D604" s="6"/>
      <c r="E604" s="8"/>
      <c r="O604" s="9"/>
    </row>
    <row r="605" spans="2:15" x14ac:dyDescent="0.2">
      <c r="B605" s="3"/>
      <c r="C605" s="3"/>
      <c r="D605" s="6"/>
      <c r="E605" s="8"/>
      <c r="O605" s="9"/>
    </row>
    <row r="606" spans="2:15" x14ac:dyDescent="0.2">
      <c r="B606" s="3"/>
      <c r="C606" s="3"/>
      <c r="D606" s="6"/>
      <c r="E606" s="8"/>
      <c r="O606" s="9"/>
    </row>
    <row r="607" spans="2:15" x14ac:dyDescent="0.2">
      <c r="B607" s="3"/>
      <c r="C607" s="3"/>
      <c r="D607" s="6"/>
      <c r="E607" s="8"/>
      <c r="O607" s="9"/>
    </row>
    <row r="608" spans="2:15" x14ac:dyDescent="0.2">
      <c r="B608" s="3"/>
      <c r="C608" s="3"/>
      <c r="D608" s="6"/>
      <c r="E608" s="8"/>
      <c r="O608" s="9"/>
    </row>
    <row r="609" spans="2:15" x14ac:dyDescent="0.2">
      <c r="B609" s="3"/>
      <c r="C609" s="3"/>
      <c r="D609" s="6"/>
      <c r="E609" s="8"/>
      <c r="O609" s="9"/>
    </row>
    <row r="610" spans="2:15" x14ac:dyDescent="0.2">
      <c r="B610" s="3"/>
      <c r="C610" s="3"/>
      <c r="D610" s="6"/>
      <c r="E610" s="8"/>
      <c r="O610" s="9"/>
    </row>
    <row r="611" spans="2:15" x14ac:dyDescent="0.2">
      <c r="B611" s="3"/>
      <c r="C611" s="3"/>
      <c r="D611" s="6"/>
      <c r="E611" s="8"/>
      <c r="O611" s="9"/>
    </row>
    <row r="612" spans="2:15" x14ac:dyDescent="0.2">
      <c r="B612" s="3"/>
      <c r="C612" s="3"/>
      <c r="D612" s="6"/>
      <c r="E612" s="8"/>
      <c r="O612" s="9"/>
    </row>
    <row r="613" spans="2:15" x14ac:dyDescent="0.2">
      <c r="B613" s="3"/>
      <c r="C613" s="3"/>
      <c r="D613" s="6"/>
      <c r="E613" s="8"/>
      <c r="O613" s="9"/>
    </row>
    <row r="614" spans="2:15" x14ac:dyDescent="0.2">
      <c r="B614" s="3"/>
      <c r="C614" s="3"/>
      <c r="D614" s="6"/>
      <c r="E614" s="8"/>
      <c r="O614" s="9"/>
    </row>
    <row r="615" spans="2:15" x14ac:dyDescent="0.2">
      <c r="B615" s="3"/>
      <c r="C615" s="3"/>
      <c r="D615" s="6"/>
      <c r="E615" s="8"/>
      <c r="O615" s="9"/>
    </row>
    <row r="616" spans="2:15" x14ac:dyDescent="0.2">
      <c r="B616" s="3"/>
      <c r="C616" s="3"/>
      <c r="D616" s="6"/>
      <c r="E616" s="8"/>
      <c r="O616" s="9"/>
    </row>
    <row r="617" spans="2:15" x14ac:dyDescent="0.2">
      <c r="B617" s="3"/>
      <c r="C617" s="3"/>
      <c r="D617" s="6"/>
      <c r="E617" s="8"/>
      <c r="O617" s="9"/>
    </row>
    <row r="618" spans="2:15" x14ac:dyDescent="0.2">
      <c r="B618" s="3"/>
      <c r="C618" s="3"/>
      <c r="D618" s="6"/>
      <c r="E618" s="8"/>
      <c r="O618" s="9"/>
    </row>
    <row r="619" spans="2:15" x14ac:dyDescent="0.2">
      <c r="B619" s="3"/>
      <c r="C619" s="3"/>
      <c r="D619" s="6"/>
      <c r="E619" s="8"/>
      <c r="O619" s="9"/>
    </row>
    <row r="620" spans="2:15" x14ac:dyDescent="0.2">
      <c r="B620" s="3"/>
      <c r="C620" s="3"/>
      <c r="D620" s="6"/>
      <c r="E620" s="8"/>
      <c r="O620" s="9"/>
    </row>
    <row r="621" spans="2:15" x14ac:dyDescent="0.2">
      <c r="B621" s="3"/>
      <c r="C621" s="3"/>
      <c r="D621" s="6"/>
      <c r="E621" s="8"/>
      <c r="O621" s="9"/>
    </row>
    <row r="622" spans="2:15" x14ac:dyDescent="0.2">
      <c r="B622" s="3"/>
      <c r="C622" s="3"/>
      <c r="D622" s="6"/>
      <c r="E622" s="8"/>
      <c r="O622" s="9"/>
    </row>
    <row r="623" spans="2:15" x14ac:dyDescent="0.2">
      <c r="B623" s="3"/>
      <c r="C623" s="3"/>
      <c r="D623" s="6"/>
      <c r="E623" s="8"/>
      <c r="O623" s="9"/>
    </row>
    <row r="624" spans="2:15" x14ac:dyDescent="0.2">
      <c r="B624" s="3"/>
      <c r="C624" s="3"/>
      <c r="D624" s="6"/>
      <c r="E624" s="8"/>
      <c r="O624" s="9"/>
    </row>
    <row r="625" spans="2:15" x14ac:dyDescent="0.2">
      <c r="B625" s="3"/>
      <c r="C625" s="3"/>
      <c r="D625" s="6"/>
      <c r="E625" s="8"/>
      <c r="O625" s="9"/>
    </row>
    <row r="626" spans="2:15" x14ac:dyDescent="0.2">
      <c r="B626" s="3"/>
      <c r="C626" s="3"/>
      <c r="D626" s="6"/>
      <c r="E626" s="8"/>
      <c r="O626" s="9"/>
    </row>
    <row r="627" spans="2:15" x14ac:dyDescent="0.2">
      <c r="B627" s="3"/>
      <c r="C627" s="3"/>
      <c r="D627" s="6"/>
      <c r="E627" s="8"/>
      <c r="O627" s="9"/>
    </row>
    <row r="628" spans="2:15" x14ac:dyDescent="0.2">
      <c r="B628" s="3"/>
      <c r="C628" s="3"/>
      <c r="D628" s="6"/>
      <c r="E628" s="8"/>
      <c r="O628" s="9"/>
    </row>
    <row r="629" spans="2:15" x14ac:dyDescent="0.2">
      <c r="B629" s="3"/>
      <c r="C629" s="3"/>
      <c r="D629" s="6"/>
      <c r="E629" s="8"/>
      <c r="O629" s="9"/>
    </row>
    <row r="630" spans="2:15" x14ac:dyDescent="0.2">
      <c r="B630" s="3"/>
      <c r="C630" s="3"/>
      <c r="D630" s="6"/>
      <c r="E630" s="8"/>
      <c r="O630" s="9"/>
    </row>
    <row r="631" spans="2:15" x14ac:dyDescent="0.2">
      <c r="B631" s="3"/>
      <c r="C631" s="3"/>
      <c r="D631" s="6"/>
      <c r="E631" s="8"/>
      <c r="O631" s="9"/>
    </row>
    <row r="632" spans="2:15" x14ac:dyDescent="0.2">
      <c r="B632" s="3"/>
      <c r="C632" s="3"/>
      <c r="D632" s="6"/>
      <c r="E632" s="8"/>
      <c r="O632" s="9"/>
    </row>
    <row r="633" spans="2:15" x14ac:dyDescent="0.2">
      <c r="B633" s="3"/>
      <c r="C633" s="3"/>
      <c r="D633" s="6"/>
      <c r="E633" s="8"/>
      <c r="O633" s="9"/>
    </row>
    <row r="634" spans="2:15" x14ac:dyDescent="0.2">
      <c r="B634" s="3"/>
      <c r="C634" s="3"/>
      <c r="D634" s="6"/>
      <c r="E634" s="8"/>
      <c r="O634" s="9"/>
    </row>
    <row r="635" spans="2:15" x14ac:dyDescent="0.2">
      <c r="B635" s="3"/>
      <c r="C635" s="3"/>
      <c r="D635" s="6"/>
      <c r="E635" s="8"/>
      <c r="O635" s="9"/>
    </row>
    <row r="636" spans="2:15" x14ac:dyDescent="0.2">
      <c r="B636" s="3"/>
      <c r="C636" s="3"/>
      <c r="D636" s="6"/>
      <c r="E636" s="8"/>
      <c r="O636" s="9"/>
    </row>
    <row r="637" spans="2:15" x14ac:dyDescent="0.2">
      <c r="B637" s="3"/>
      <c r="C637" s="3"/>
      <c r="D637" s="6"/>
      <c r="E637" s="8"/>
      <c r="O637" s="9"/>
    </row>
    <row r="638" spans="2:15" x14ac:dyDescent="0.2">
      <c r="B638" s="3"/>
      <c r="C638" s="3"/>
      <c r="D638" s="6"/>
      <c r="E638" s="8"/>
      <c r="O638" s="9"/>
    </row>
    <row r="639" spans="2:15" x14ac:dyDescent="0.2">
      <c r="B639" s="3"/>
      <c r="C639" s="3"/>
      <c r="D639" s="6"/>
      <c r="E639" s="8"/>
      <c r="O639" s="9"/>
    </row>
    <row r="640" spans="2:15" x14ac:dyDescent="0.2">
      <c r="B640" s="3"/>
      <c r="C640" s="3"/>
      <c r="D640" s="6"/>
      <c r="E640" s="8"/>
      <c r="O640" s="9"/>
    </row>
    <row r="641" spans="2:15" x14ac:dyDescent="0.2">
      <c r="B641" s="3"/>
      <c r="C641" s="3"/>
      <c r="D641" s="6"/>
      <c r="E641" s="8"/>
      <c r="O641" s="9"/>
    </row>
    <row r="642" spans="2:15" x14ac:dyDescent="0.2">
      <c r="B642" s="3"/>
      <c r="C642" s="3"/>
      <c r="D642" s="6"/>
      <c r="E642" s="8"/>
      <c r="O642" s="9"/>
    </row>
    <row r="643" spans="2:15" x14ac:dyDescent="0.2">
      <c r="B643" s="3"/>
      <c r="C643" s="3"/>
      <c r="D643" s="6"/>
      <c r="E643" s="8"/>
      <c r="O643" s="9"/>
    </row>
    <row r="644" spans="2:15" x14ac:dyDescent="0.2">
      <c r="B644" s="3"/>
      <c r="C644" s="3"/>
      <c r="D644" s="6"/>
      <c r="E644" s="8"/>
      <c r="O644" s="9"/>
    </row>
    <row r="645" spans="2:15" x14ac:dyDescent="0.2">
      <c r="B645" s="3"/>
      <c r="C645" s="3"/>
      <c r="D645" s="6"/>
      <c r="E645" s="8"/>
      <c r="O645" s="9"/>
    </row>
    <row r="646" spans="2:15" x14ac:dyDescent="0.2">
      <c r="B646" s="3"/>
      <c r="C646" s="3"/>
      <c r="D646" s="6"/>
      <c r="E646" s="8"/>
      <c r="O646" s="9"/>
    </row>
    <row r="647" spans="2:15" x14ac:dyDescent="0.2">
      <c r="B647" s="3"/>
      <c r="C647" s="3"/>
      <c r="D647" s="6"/>
      <c r="E647" s="8"/>
      <c r="O647" s="9"/>
    </row>
    <row r="648" spans="2:15" x14ac:dyDescent="0.2">
      <c r="B648" s="3"/>
      <c r="C648" s="3"/>
      <c r="D648" s="6"/>
      <c r="E648" s="8"/>
      <c r="O648" s="9"/>
    </row>
    <row r="649" spans="2:15" x14ac:dyDescent="0.2">
      <c r="B649" s="3"/>
      <c r="C649" s="3"/>
      <c r="D649" s="6"/>
      <c r="E649" s="8"/>
      <c r="O649" s="9"/>
    </row>
    <row r="650" spans="2:15" x14ac:dyDescent="0.2">
      <c r="B650" s="3"/>
      <c r="C650" s="3"/>
      <c r="D650" s="6"/>
      <c r="E650" s="8"/>
      <c r="O650" s="9"/>
    </row>
    <row r="651" spans="2:15" x14ac:dyDescent="0.2">
      <c r="B651" s="3"/>
      <c r="C651" s="3"/>
      <c r="D651" s="6"/>
      <c r="E651" s="8"/>
      <c r="O651" s="9"/>
    </row>
    <row r="652" spans="2:15" x14ac:dyDescent="0.2">
      <c r="B652" s="3"/>
      <c r="C652" s="3"/>
      <c r="D652" s="6"/>
      <c r="E652" s="8"/>
      <c r="O652" s="9"/>
    </row>
    <row r="653" spans="2:15" x14ac:dyDescent="0.2">
      <c r="B653" s="3"/>
      <c r="C653" s="3"/>
      <c r="D653" s="6"/>
      <c r="E653" s="8"/>
      <c r="O653" s="9"/>
    </row>
    <row r="654" spans="2:15" x14ac:dyDescent="0.2">
      <c r="B654" s="3"/>
      <c r="C654" s="3"/>
      <c r="D654" s="6"/>
      <c r="E654" s="8"/>
      <c r="O654" s="9"/>
    </row>
    <row r="655" spans="2:15" x14ac:dyDescent="0.2">
      <c r="B655" s="3"/>
      <c r="C655" s="3"/>
      <c r="D655" s="6"/>
      <c r="E655" s="8"/>
      <c r="O655" s="9"/>
    </row>
    <row r="656" spans="2:15" x14ac:dyDescent="0.2">
      <c r="B656" s="3"/>
      <c r="C656" s="3"/>
      <c r="D656" s="6"/>
      <c r="E656" s="8"/>
      <c r="O656" s="9"/>
    </row>
    <row r="657" spans="2:15" x14ac:dyDescent="0.2">
      <c r="B657" s="3"/>
      <c r="C657" s="3"/>
      <c r="D657" s="6"/>
      <c r="E657" s="8"/>
      <c r="O657" s="9"/>
    </row>
    <row r="658" spans="2:15" x14ac:dyDescent="0.2">
      <c r="B658" s="3"/>
      <c r="C658" s="3"/>
      <c r="D658" s="6"/>
      <c r="E658" s="8"/>
      <c r="O658" s="9"/>
    </row>
    <row r="659" spans="2:15" x14ac:dyDescent="0.2">
      <c r="B659" s="3"/>
      <c r="C659" s="3"/>
      <c r="D659" s="6"/>
      <c r="E659" s="8"/>
      <c r="O659" s="9"/>
    </row>
    <row r="660" spans="2:15" x14ac:dyDescent="0.2">
      <c r="B660" s="3"/>
      <c r="C660" s="3"/>
      <c r="D660" s="6"/>
      <c r="E660" s="8"/>
      <c r="O660" s="9"/>
    </row>
    <row r="661" spans="2:15" x14ac:dyDescent="0.2">
      <c r="B661" s="3"/>
      <c r="C661" s="3"/>
      <c r="D661" s="6"/>
      <c r="E661" s="8"/>
      <c r="O661" s="9"/>
    </row>
    <row r="662" spans="2:15" x14ac:dyDescent="0.2">
      <c r="B662" s="3"/>
      <c r="C662" s="3"/>
      <c r="D662" s="6"/>
      <c r="E662" s="8"/>
      <c r="O662" s="9"/>
    </row>
    <row r="663" spans="2:15" x14ac:dyDescent="0.2">
      <c r="B663" s="3"/>
      <c r="C663" s="3"/>
      <c r="D663" s="6"/>
      <c r="E663" s="8"/>
      <c r="O663" s="9"/>
    </row>
    <row r="664" spans="2:15" x14ac:dyDescent="0.2">
      <c r="B664" s="3"/>
      <c r="C664" s="3"/>
      <c r="D664" s="6"/>
      <c r="E664" s="8"/>
      <c r="O664" s="9"/>
    </row>
    <row r="665" spans="2:15" x14ac:dyDescent="0.2">
      <c r="B665" s="3"/>
      <c r="C665" s="3"/>
      <c r="D665" s="6"/>
      <c r="E665" s="8"/>
      <c r="O665" s="9"/>
    </row>
    <row r="666" spans="2:15" x14ac:dyDescent="0.2">
      <c r="B666" s="3"/>
      <c r="C666" s="3"/>
      <c r="D666" s="6"/>
      <c r="E666" s="8"/>
      <c r="O666" s="9"/>
    </row>
    <row r="667" spans="2:15" x14ac:dyDescent="0.2">
      <c r="B667" s="3"/>
      <c r="C667" s="3"/>
      <c r="D667" s="6"/>
      <c r="E667" s="8"/>
      <c r="O667" s="9"/>
    </row>
    <row r="668" spans="2:15" x14ac:dyDescent="0.2">
      <c r="B668" s="3"/>
      <c r="C668" s="3"/>
      <c r="D668" s="6"/>
      <c r="E668" s="8"/>
      <c r="O668" s="9"/>
    </row>
    <row r="669" spans="2:15" x14ac:dyDescent="0.2">
      <c r="B669" s="3"/>
      <c r="C669" s="3"/>
      <c r="D669" s="6"/>
      <c r="E669" s="8"/>
      <c r="O669" s="9"/>
    </row>
    <row r="670" spans="2:15" x14ac:dyDescent="0.2">
      <c r="B670" s="3"/>
      <c r="C670" s="3"/>
      <c r="D670" s="6"/>
      <c r="E670" s="8"/>
      <c r="O670" s="9"/>
    </row>
    <row r="671" spans="2:15" x14ac:dyDescent="0.2">
      <c r="B671" s="3"/>
      <c r="C671" s="3"/>
      <c r="D671" s="6"/>
      <c r="E671" s="8"/>
      <c r="O671" s="9"/>
    </row>
    <row r="672" spans="2:15" x14ac:dyDescent="0.2">
      <c r="B672" s="3"/>
      <c r="C672" s="3"/>
      <c r="D672" s="6"/>
      <c r="E672" s="8"/>
      <c r="O672" s="9"/>
    </row>
    <row r="673" spans="2:15" x14ac:dyDescent="0.2">
      <c r="B673" s="3"/>
      <c r="C673" s="3"/>
      <c r="D673" s="6"/>
      <c r="E673" s="8"/>
      <c r="O673" s="9"/>
    </row>
    <row r="674" spans="2:15" x14ac:dyDescent="0.2">
      <c r="B674" s="3"/>
      <c r="C674" s="3"/>
      <c r="D674" s="6"/>
      <c r="E674" s="8"/>
      <c r="O674" s="9"/>
    </row>
    <row r="675" spans="2:15" x14ac:dyDescent="0.2">
      <c r="B675" s="3"/>
      <c r="C675" s="3"/>
      <c r="D675" s="6"/>
      <c r="E675" s="8"/>
      <c r="O675" s="9"/>
    </row>
    <row r="676" spans="2:15" x14ac:dyDescent="0.2">
      <c r="B676" s="3"/>
      <c r="C676" s="3"/>
      <c r="D676" s="6"/>
      <c r="E676" s="8"/>
      <c r="O676" s="9"/>
    </row>
    <row r="677" spans="2:15" x14ac:dyDescent="0.2">
      <c r="B677" s="3"/>
      <c r="C677" s="3"/>
      <c r="D677" s="6"/>
      <c r="E677" s="8"/>
      <c r="O677" s="9"/>
    </row>
    <row r="678" spans="2:15" x14ac:dyDescent="0.2">
      <c r="B678" s="3"/>
      <c r="C678" s="3"/>
      <c r="D678" s="6"/>
      <c r="E678" s="8"/>
      <c r="O678" s="9"/>
    </row>
    <row r="679" spans="2:15" x14ac:dyDescent="0.2">
      <c r="B679" s="3"/>
      <c r="C679" s="3"/>
      <c r="D679" s="6"/>
      <c r="E679" s="8"/>
      <c r="O679" s="9"/>
    </row>
    <row r="680" spans="2:15" x14ac:dyDescent="0.2">
      <c r="B680" s="3"/>
      <c r="C680" s="3"/>
      <c r="D680" s="6"/>
      <c r="E680" s="8"/>
      <c r="O680" s="9"/>
    </row>
    <row r="681" spans="2:15" x14ac:dyDescent="0.2">
      <c r="B681" s="3"/>
      <c r="C681" s="3"/>
      <c r="D681" s="6"/>
      <c r="E681" s="8"/>
      <c r="O681" s="9"/>
    </row>
    <row r="682" spans="2:15" x14ac:dyDescent="0.2">
      <c r="B682" s="3"/>
      <c r="C682" s="3"/>
      <c r="D682" s="6"/>
      <c r="E682" s="8"/>
      <c r="O682" s="9"/>
    </row>
    <row r="683" spans="2:15" x14ac:dyDescent="0.2">
      <c r="B683" s="3"/>
      <c r="C683" s="3"/>
      <c r="D683" s="6"/>
      <c r="E683" s="8"/>
      <c r="O683" s="9"/>
    </row>
    <row r="684" spans="2:15" x14ac:dyDescent="0.2">
      <c r="B684" s="3"/>
      <c r="C684" s="3"/>
      <c r="D684" s="6"/>
      <c r="E684" s="8"/>
      <c r="O684" s="9"/>
    </row>
    <row r="685" spans="2:15" x14ac:dyDescent="0.2">
      <c r="B685" s="3"/>
      <c r="C685" s="3"/>
      <c r="D685" s="6"/>
      <c r="E685" s="8"/>
      <c r="O685" s="9"/>
    </row>
    <row r="686" spans="2:15" x14ac:dyDescent="0.2">
      <c r="B686" s="3"/>
      <c r="C686" s="3"/>
      <c r="D686" s="6"/>
      <c r="E686" s="8"/>
      <c r="O686" s="9"/>
    </row>
    <row r="687" spans="2:15" x14ac:dyDescent="0.2">
      <c r="B687" s="3"/>
      <c r="C687" s="3"/>
      <c r="D687" s="6"/>
      <c r="E687" s="8"/>
      <c r="O687" s="9"/>
    </row>
    <row r="688" spans="2:15" x14ac:dyDescent="0.2">
      <c r="B688" s="3"/>
      <c r="C688" s="3"/>
      <c r="D688" s="6"/>
      <c r="E688" s="8"/>
      <c r="O688" s="9"/>
    </row>
    <row r="689" spans="2:15" x14ac:dyDescent="0.2">
      <c r="B689" s="3"/>
      <c r="C689" s="3"/>
      <c r="D689" s="6"/>
      <c r="E689" s="8"/>
      <c r="O689" s="9"/>
    </row>
    <row r="690" spans="2:15" x14ac:dyDescent="0.2">
      <c r="B690" s="3"/>
      <c r="C690" s="3"/>
      <c r="D690" s="6"/>
      <c r="E690" s="8"/>
      <c r="O690" s="9"/>
    </row>
    <row r="691" spans="2:15" x14ac:dyDescent="0.2">
      <c r="B691" s="3"/>
      <c r="C691" s="3"/>
      <c r="D691" s="6"/>
      <c r="E691" s="8"/>
      <c r="O691" s="9"/>
    </row>
    <row r="692" spans="2:15" x14ac:dyDescent="0.2">
      <c r="B692" s="3"/>
      <c r="C692" s="3"/>
      <c r="D692" s="6"/>
      <c r="E692" s="8"/>
      <c r="O692" s="9"/>
    </row>
    <row r="693" spans="2:15" x14ac:dyDescent="0.2">
      <c r="B693" s="3"/>
      <c r="C693" s="3"/>
      <c r="D693" s="6"/>
      <c r="E693" s="8"/>
      <c r="O693" s="9"/>
    </row>
    <row r="694" spans="2:15" x14ac:dyDescent="0.2">
      <c r="B694" s="3"/>
      <c r="C694" s="3"/>
      <c r="D694" s="6"/>
      <c r="E694" s="8"/>
      <c r="O694" s="9"/>
    </row>
    <row r="695" spans="2:15" x14ac:dyDescent="0.2">
      <c r="B695" s="3"/>
      <c r="C695" s="3"/>
      <c r="D695" s="6"/>
      <c r="E695" s="8"/>
      <c r="O695" s="9"/>
    </row>
    <row r="696" spans="2:15" x14ac:dyDescent="0.2">
      <c r="B696" s="3"/>
      <c r="C696" s="3"/>
      <c r="D696" s="6"/>
      <c r="E696" s="8"/>
      <c r="O696" s="9"/>
    </row>
    <row r="697" spans="2:15" x14ac:dyDescent="0.2">
      <c r="B697" s="3"/>
      <c r="C697" s="3"/>
      <c r="D697" s="6"/>
      <c r="E697" s="8"/>
      <c r="O697" s="9"/>
    </row>
    <row r="698" spans="2:15" x14ac:dyDescent="0.2">
      <c r="B698" s="3"/>
      <c r="C698" s="3"/>
      <c r="D698" s="6"/>
      <c r="E698" s="8"/>
      <c r="O698" s="9"/>
    </row>
    <row r="699" spans="2:15" x14ac:dyDescent="0.2">
      <c r="B699" s="3"/>
      <c r="C699" s="3"/>
      <c r="D699" s="6"/>
      <c r="E699" s="8"/>
      <c r="O699" s="9"/>
    </row>
    <row r="700" spans="2:15" x14ac:dyDescent="0.2">
      <c r="B700" s="3"/>
      <c r="C700" s="3"/>
      <c r="D700" s="6"/>
      <c r="E700" s="8"/>
      <c r="O700" s="9"/>
    </row>
    <row r="701" spans="2:15" x14ac:dyDescent="0.2">
      <c r="B701" s="3"/>
      <c r="C701" s="3"/>
      <c r="D701" s="6"/>
      <c r="E701" s="8"/>
      <c r="O701" s="9"/>
    </row>
    <row r="702" spans="2:15" x14ac:dyDescent="0.2">
      <c r="B702" s="3"/>
      <c r="C702" s="3"/>
      <c r="D702" s="6"/>
      <c r="E702" s="8"/>
      <c r="O702" s="9"/>
    </row>
    <row r="703" spans="2:15" x14ac:dyDescent="0.2">
      <c r="B703" s="3"/>
      <c r="C703" s="3"/>
      <c r="D703" s="6"/>
      <c r="E703" s="8"/>
      <c r="O703" s="9"/>
    </row>
    <row r="704" spans="2:15" x14ac:dyDescent="0.2">
      <c r="B704" s="3"/>
      <c r="C704" s="3"/>
      <c r="D704" s="6"/>
      <c r="E704" s="8"/>
      <c r="O704" s="9"/>
    </row>
    <row r="705" spans="2:15" x14ac:dyDescent="0.2">
      <c r="B705" s="3"/>
      <c r="C705" s="3"/>
      <c r="D705" s="6"/>
      <c r="E705" s="8"/>
      <c r="O705" s="9"/>
    </row>
    <row r="706" spans="2:15" x14ac:dyDescent="0.2">
      <c r="B706" s="3"/>
      <c r="C706" s="3"/>
      <c r="D706" s="6"/>
      <c r="E706" s="8"/>
      <c r="O706" s="9"/>
    </row>
    <row r="707" spans="2:15" x14ac:dyDescent="0.2">
      <c r="B707" s="3"/>
      <c r="C707" s="3"/>
      <c r="D707" s="6"/>
      <c r="E707" s="8"/>
      <c r="O707" s="9"/>
    </row>
    <row r="708" spans="2:15" x14ac:dyDescent="0.2">
      <c r="B708" s="3"/>
      <c r="C708" s="3"/>
      <c r="D708" s="6"/>
      <c r="E708" s="8"/>
      <c r="O708" s="9"/>
    </row>
    <row r="709" spans="2:15" x14ac:dyDescent="0.2">
      <c r="B709" s="3"/>
      <c r="C709" s="3"/>
      <c r="D709" s="6"/>
      <c r="E709" s="8"/>
      <c r="O709" s="9"/>
    </row>
    <row r="710" spans="2:15" x14ac:dyDescent="0.2">
      <c r="B710" s="3"/>
      <c r="C710" s="3"/>
      <c r="D710" s="6"/>
      <c r="E710" s="8"/>
      <c r="O710" s="9"/>
    </row>
    <row r="711" spans="2:15" x14ac:dyDescent="0.2">
      <c r="B711" s="3"/>
      <c r="C711" s="3"/>
      <c r="D711" s="6"/>
      <c r="E711" s="8"/>
      <c r="O711" s="9"/>
    </row>
    <row r="712" spans="2:15" x14ac:dyDescent="0.2">
      <c r="B712" s="3"/>
      <c r="C712" s="3"/>
      <c r="D712" s="6"/>
      <c r="E712" s="8"/>
      <c r="O712" s="9"/>
    </row>
    <row r="713" spans="2:15" x14ac:dyDescent="0.2">
      <c r="B713" s="3"/>
      <c r="C713" s="3"/>
      <c r="D713" s="6"/>
      <c r="E713" s="8"/>
      <c r="O713" s="9"/>
    </row>
    <row r="714" spans="2:15" x14ac:dyDescent="0.2">
      <c r="B714" s="3"/>
      <c r="C714" s="3"/>
      <c r="D714" s="6"/>
      <c r="E714" s="8"/>
      <c r="O714" s="9"/>
    </row>
    <row r="715" spans="2:15" x14ac:dyDescent="0.2">
      <c r="B715" s="3"/>
      <c r="C715" s="3"/>
      <c r="D715" s="6"/>
      <c r="E715" s="8"/>
      <c r="O715" s="9"/>
    </row>
    <row r="716" spans="2:15" x14ac:dyDescent="0.2">
      <c r="B716" s="3"/>
      <c r="C716" s="3"/>
      <c r="D716" s="6"/>
      <c r="E716" s="8"/>
      <c r="O716" s="9"/>
    </row>
    <row r="717" spans="2:15" x14ac:dyDescent="0.2">
      <c r="B717" s="3"/>
      <c r="C717" s="3"/>
      <c r="D717" s="6"/>
      <c r="E717" s="8"/>
      <c r="O717" s="9"/>
    </row>
    <row r="718" spans="2:15" x14ac:dyDescent="0.2">
      <c r="B718" s="3"/>
      <c r="C718" s="3"/>
      <c r="D718" s="6"/>
      <c r="E718" s="8"/>
      <c r="O718" s="9"/>
    </row>
    <row r="719" spans="2:15" x14ac:dyDescent="0.2">
      <c r="B719" s="3"/>
      <c r="C719" s="3"/>
      <c r="D719" s="6"/>
      <c r="E719" s="8"/>
      <c r="O719" s="9"/>
    </row>
    <row r="720" spans="2:15" x14ac:dyDescent="0.2">
      <c r="B720" s="3"/>
      <c r="C720" s="3"/>
      <c r="D720" s="6"/>
      <c r="E720" s="8"/>
      <c r="O720" s="9"/>
    </row>
    <row r="721" spans="2:15" x14ac:dyDescent="0.2">
      <c r="B721" s="3"/>
      <c r="C721" s="3"/>
      <c r="D721" s="6"/>
      <c r="E721" s="8"/>
      <c r="O721" s="9"/>
    </row>
    <row r="722" spans="2:15" x14ac:dyDescent="0.2">
      <c r="B722" s="3"/>
      <c r="C722" s="3"/>
      <c r="D722" s="6"/>
      <c r="E722" s="8"/>
      <c r="O722" s="9"/>
    </row>
    <row r="723" spans="2:15" x14ac:dyDescent="0.2">
      <c r="B723" s="3"/>
      <c r="C723" s="3"/>
      <c r="D723" s="6"/>
      <c r="E723" s="8"/>
      <c r="O723" s="9"/>
    </row>
    <row r="724" spans="2:15" x14ac:dyDescent="0.2">
      <c r="B724" s="3"/>
      <c r="C724" s="3"/>
      <c r="D724" s="6"/>
      <c r="E724" s="8"/>
      <c r="O724" s="9"/>
    </row>
    <row r="725" spans="2:15" x14ac:dyDescent="0.2">
      <c r="B725" s="3"/>
      <c r="C725" s="3"/>
      <c r="D725" s="6"/>
      <c r="E725" s="8"/>
      <c r="O725" s="9"/>
    </row>
    <row r="726" spans="2:15" x14ac:dyDescent="0.2">
      <c r="B726" s="3"/>
      <c r="C726" s="3"/>
      <c r="D726" s="6"/>
      <c r="E726" s="8"/>
      <c r="O726" s="9"/>
    </row>
    <row r="727" spans="2:15" x14ac:dyDescent="0.2">
      <c r="B727" s="3"/>
      <c r="C727" s="3"/>
      <c r="D727" s="6"/>
      <c r="E727" s="8"/>
      <c r="O727" s="9"/>
    </row>
    <row r="728" spans="2:15" x14ac:dyDescent="0.2">
      <c r="B728" s="3"/>
      <c r="C728" s="3"/>
      <c r="D728" s="6"/>
      <c r="E728" s="8"/>
      <c r="O728" s="9"/>
    </row>
    <row r="729" spans="2:15" x14ac:dyDescent="0.2">
      <c r="B729" s="3"/>
      <c r="C729" s="3"/>
      <c r="D729" s="6"/>
      <c r="E729" s="8"/>
      <c r="O729" s="9"/>
    </row>
    <row r="730" spans="2:15" x14ac:dyDescent="0.2">
      <c r="B730" s="3"/>
      <c r="C730" s="3"/>
      <c r="D730" s="6"/>
      <c r="E730" s="8"/>
      <c r="O730" s="9"/>
    </row>
    <row r="731" spans="2:15" x14ac:dyDescent="0.2">
      <c r="B731" s="3"/>
      <c r="C731" s="3"/>
      <c r="D731" s="6"/>
      <c r="E731" s="8"/>
      <c r="O731" s="9"/>
    </row>
    <row r="732" spans="2:15" x14ac:dyDescent="0.2">
      <c r="B732" s="3"/>
      <c r="C732" s="3"/>
      <c r="D732" s="6"/>
      <c r="E732" s="8"/>
      <c r="O732" s="9"/>
    </row>
    <row r="733" spans="2:15" x14ac:dyDescent="0.2">
      <c r="B733" s="3"/>
      <c r="C733" s="3"/>
      <c r="D733" s="6"/>
      <c r="E733" s="8"/>
      <c r="O733" s="9"/>
    </row>
    <row r="734" spans="2:15" x14ac:dyDescent="0.2">
      <c r="B734" s="3"/>
      <c r="C734" s="3"/>
      <c r="D734" s="6"/>
      <c r="E734" s="8"/>
      <c r="O734" s="9"/>
    </row>
    <row r="735" spans="2:15" x14ac:dyDescent="0.2">
      <c r="B735" s="3"/>
      <c r="C735" s="3"/>
      <c r="D735" s="6"/>
      <c r="E735" s="8"/>
      <c r="O735" s="9"/>
    </row>
    <row r="736" spans="2:15" x14ac:dyDescent="0.2">
      <c r="B736" s="3"/>
      <c r="C736" s="3"/>
      <c r="D736" s="6"/>
      <c r="E736" s="8"/>
      <c r="O736" s="9"/>
    </row>
    <row r="737" spans="2:15" x14ac:dyDescent="0.2">
      <c r="B737" s="3"/>
      <c r="C737" s="3"/>
      <c r="D737" s="6"/>
      <c r="E737" s="8"/>
      <c r="O737" s="9"/>
    </row>
    <row r="738" spans="2:15" x14ac:dyDescent="0.2">
      <c r="B738" s="3"/>
      <c r="C738" s="3"/>
      <c r="D738" s="6"/>
      <c r="E738" s="8"/>
      <c r="O738" s="9"/>
    </row>
    <row r="739" spans="2:15" x14ac:dyDescent="0.2">
      <c r="B739" s="3"/>
      <c r="C739" s="3"/>
      <c r="D739" s="6"/>
      <c r="E739" s="8"/>
      <c r="O739" s="9"/>
    </row>
    <row r="740" spans="2:15" x14ac:dyDescent="0.2">
      <c r="B740" s="3"/>
      <c r="C740" s="3"/>
      <c r="D740" s="6"/>
      <c r="E740" s="8"/>
      <c r="O740" s="9"/>
    </row>
    <row r="741" spans="2:15" x14ac:dyDescent="0.2">
      <c r="B741" s="3"/>
      <c r="C741" s="3"/>
      <c r="D741" s="6"/>
      <c r="E741" s="8"/>
      <c r="O741" s="9"/>
    </row>
    <row r="742" spans="2:15" x14ac:dyDescent="0.2">
      <c r="B742" s="3"/>
      <c r="C742" s="3"/>
      <c r="D742" s="6"/>
      <c r="E742" s="8"/>
      <c r="O742" s="9"/>
    </row>
    <row r="743" spans="2:15" x14ac:dyDescent="0.2">
      <c r="B743" s="3"/>
      <c r="C743" s="3"/>
      <c r="D743" s="6"/>
      <c r="E743" s="8"/>
      <c r="O743" s="9"/>
    </row>
    <row r="744" spans="2:15" x14ac:dyDescent="0.2">
      <c r="B744" s="3"/>
      <c r="C744" s="3"/>
      <c r="D744" s="6"/>
      <c r="E744" s="8"/>
      <c r="O744" s="9"/>
    </row>
    <row r="745" spans="2:15" x14ac:dyDescent="0.2">
      <c r="B745" s="3"/>
      <c r="C745" s="3"/>
      <c r="D745" s="6"/>
      <c r="E745" s="8"/>
      <c r="O745" s="9"/>
    </row>
    <row r="746" spans="2:15" x14ac:dyDescent="0.2">
      <c r="B746" s="3"/>
      <c r="C746" s="3"/>
      <c r="D746" s="6"/>
      <c r="E746" s="8"/>
      <c r="O746" s="9"/>
    </row>
    <row r="747" spans="2:15" x14ac:dyDescent="0.2">
      <c r="B747" s="3"/>
      <c r="C747" s="3"/>
      <c r="D747" s="6"/>
      <c r="E747" s="8"/>
      <c r="O747" s="9"/>
    </row>
    <row r="748" spans="2:15" x14ac:dyDescent="0.2">
      <c r="B748" s="3"/>
      <c r="C748" s="3"/>
      <c r="D748" s="6"/>
      <c r="E748" s="8"/>
      <c r="O748" s="9"/>
    </row>
    <row r="749" spans="2:15" x14ac:dyDescent="0.2">
      <c r="B749" s="3"/>
      <c r="C749" s="3"/>
      <c r="D749" s="6"/>
      <c r="E749" s="8"/>
      <c r="O749" s="9"/>
    </row>
    <row r="750" spans="2:15" x14ac:dyDescent="0.2">
      <c r="B750" s="3"/>
      <c r="C750" s="3"/>
      <c r="D750" s="6"/>
      <c r="E750" s="8"/>
      <c r="O750" s="9"/>
    </row>
    <row r="751" spans="2:15" x14ac:dyDescent="0.2">
      <c r="B751" s="3"/>
      <c r="C751" s="3"/>
      <c r="D751" s="6"/>
      <c r="E751" s="8"/>
      <c r="O751" s="9"/>
    </row>
    <row r="752" spans="2:15" x14ac:dyDescent="0.2">
      <c r="B752" s="3"/>
      <c r="C752" s="3"/>
      <c r="D752" s="6"/>
      <c r="E752" s="8"/>
      <c r="O752" s="9"/>
    </row>
    <row r="753" spans="2:15" x14ac:dyDescent="0.2">
      <c r="B753" s="3"/>
      <c r="C753" s="3"/>
      <c r="D753" s="6"/>
      <c r="E753" s="8"/>
      <c r="O753" s="9"/>
    </row>
    <row r="754" spans="2:15" x14ac:dyDescent="0.2">
      <c r="B754" s="3"/>
      <c r="C754" s="3"/>
      <c r="D754" s="6"/>
      <c r="E754" s="8"/>
      <c r="O754" s="9"/>
    </row>
    <row r="755" spans="2:15" x14ac:dyDescent="0.2">
      <c r="B755" s="3"/>
      <c r="C755" s="3"/>
      <c r="D755" s="6"/>
      <c r="E755" s="8"/>
      <c r="O755" s="9"/>
    </row>
    <row r="756" spans="2:15" x14ac:dyDescent="0.2">
      <c r="B756" s="3"/>
      <c r="C756" s="3"/>
      <c r="D756" s="6"/>
      <c r="E756" s="8"/>
      <c r="O756" s="9"/>
    </row>
    <row r="757" spans="2:15" x14ac:dyDescent="0.2">
      <c r="B757" s="3"/>
      <c r="C757" s="3"/>
      <c r="D757" s="6"/>
      <c r="E757" s="8"/>
      <c r="O757" s="9"/>
    </row>
    <row r="758" spans="2:15" x14ac:dyDescent="0.2">
      <c r="B758" s="3"/>
      <c r="C758" s="3"/>
      <c r="D758" s="6"/>
      <c r="E758" s="8"/>
      <c r="O758" s="9"/>
    </row>
    <row r="759" spans="2:15" x14ac:dyDescent="0.2">
      <c r="B759" s="3"/>
      <c r="C759" s="3"/>
      <c r="D759" s="6"/>
      <c r="E759" s="8"/>
      <c r="O759" s="9"/>
    </row>
    <row r="760" spans="2:15" x14ac:dyDescent="0.2">
      <c r="B760" s="3"/>
      <c r="C760" s="3"/>
      <c r="D760" s="6"/>
      <c r="E760" s="8"/>
      <c r="O760" s="9"/>
    </row>
    <row r="761" spans="2:15" x14ac:dyDescent="0.2">
      <c r="B761" s="3"/>
      <c r="C761" s="3"/>
      <c r="D761" s="6"/>
      <c r="E761" s="8"/>
      <c r="O761" s="9"/>
    </row>
    <row r="762" spans="2:15" x14ac:dyDescent="0.2">
      <c r="B762" s="3"/>
      <c r="C762" s="3"/>
      <c r="D762" s="6"/>
      <c r="E762" s="8"/>
      <c r="O762" s="9"/>
    </row>
    <row r="763" spans="2:15" x14ac:dyDescent="0.2">
      <c r="B763" s="3"/>
      <c r="C763" s="3"/>
      <c r="D763" s="6"/>
      <c r="E763" s="8"/>
      <c r="O763" s="9"/>
    </row>
    <row r="764" spans="2:15" x14ac:dyDescent="0.2">
      <c r="B764" s="3"/>
      <c r="C764" s="3"/>
      <c r="D764" s="6"/>
      <c r="E764" s="8"/>
      <c r="O764" s="9"/>
    </row>
    <row r="765" spans="2:15" x14ac:dyDescent="0.2">
      <c r="B765" s="3"/>
      <c r="C765" s="3"/>
      <c r="D765" s="6"/>
      <c r="E765" s="8"/>
      <c r="O765" s="9"/>
    </row>
    <row r="766" spans="2:15" x14ac:dyDescent="0.2">
      <c r="B766" s="3"/>
      <c r="C766" s="3"/>
      <c r="D766" s="6"/>
      <c r="E766" s="8"/>
      <c r="O766" s="9"/>
    </row>
    <row r="767" spans="2:15" x14ac:dyDescent="0.2">
      <c r="B767" s="3"/>
      <c r="C767" s="3"/>
      <c r="D767" s="6"/>
      <c r="E767" s="8"/>
      <c r="O767" s="9"/>
    </row>
    <row r="768" spans="2:15" x14ac:dyDescent="0.2">
      <c r="B768" s="3"/>
      <c r="C768" s="3"/>
      <c r="D768" s="6"/>
      <c r="E768" s="8"/>
      <c r="O768" s="9"/>
    </row>
    <row r="769" spans="2:15" x14ac:dyDescent="0.2">
      <c r="B769" s="3"/>
      <c r="C769" s="3"/>
      <c r="D769" s="6"/>
      <c r="E769" s="8"/>
      <c r="O769" s="9"/>
    </row>
    <row r="770" spans="2:15" x14ac:dyDescent="0.2">
      <c r="B770" s="3"/>
      <c r="C770" s="3"/>
      <c r="D770" s="6"/>
      <c r="E770" s="8"/>
      <c r="O770" s="9"/>
    </row>
    <row r="771" spans="2:15" x14ac:dyDescent="0.2">
      <c r="B771" s="3"/>
      <c r="C771" s="3"/>
      <c r="D771" s="6"/>
      <c r="E771" s="8"/>
      <c r="O771" s="9"/>
    </row>
    <row r="772" spans="2:15" x14ac:dyDescent="0.2">
      <c r="B772" s="3"/>
      <c r="C772" s="3"/>
      <c r="D772" s="6"/>
      <c r="E772" s="8"/>
      <c r="O772" s="9"/>
    </row>
    <row r="773" spans="2:15" x14ac:dyDescent="0.2">
      <c r="B773" s="3"/>
      <c r="C773" s="3"/>
      <c r="D773" s="6"/>
      <c r="E773" s="8"/>
      <c r="O773" s="9"/>
    </row>
    <row r="774" spans="2:15" x14ac:dyDescent="0.2">
      <c r="B774" s="3"/>
      <c r="C774" s="3"/>
      <c r="D774" s="6"/>
      <c r="E774" s="8"/>
      <c r="O774" s="9"/>
    </row>
    <row r="775" spans="2:15" x14ac:dyDescent="0.2">
      <c r="B775" s="3"/>
      <c r="C775" s="3"/>
      <c r="D775" s="6"/>
      <c r="E775" s="8"/>
      <c r="O775" s="9"/>
    </row>
    <row r="776" spans="2:15" x14ac:dyDescent="0.2">
      <c r="B776" s="3"/>
      <c r="C776" s="3"/>
      <c r="D776" s="6"/>
      <c r="E776" s="8"/>
      <c r="O776" s="9"/>
    </row>
    <row r="777" spans="2:15" x14ac:dyDescent="0.2">
      <c r="B777" s="3"/>
      <c r="C777" s="3"/>
      <c r="D777" s="6"/>
      <c r="E777" s="8"/>
      <c r="O777" s="9"/>
    </row>
    <row r="778" spans="2:15" x14ac:dyDescent="0.2">
      <c r="B778" s="3"/>
      <c r="C778" s="3"/>
      <c r="D778" s="6"/>
      <c r="E778" s="8"/>
      <c r="O778" s="9"/>
    </row>
    <row r="779" spans="2:15" x14ac:dyDescent="0.2">
      <c r="B779" s="3"/>
      <c r="C779" s="3"/>
      <c r="D779" s="6"/>
      <c r="E779" s="8"/>
      <c r="O779" s="9"/>
    </row>
    <row r="780" spans="2:15" x14ac:dyDescent="0.2">
      <c r="B780" s="3"/>
      <c r="C780" s="3"/>
      <c r="D780" s="6"/>
      <c r="E780" s="8"/>
      <c r="O780" s="9"/>
    </row>
    <row r="781" spans="2:15" x14ac:dyDescent="0.2">
      <c r="B781" s="3"/>
      <c r="C781" s="3"/>
      <c r="D781" s="6"/>
      <c r="E781" s="8"/>
      <c r="O781" s="9"/>
    </row>
    <row r="782" spans="2:15" x14ac:dyDescent="0.2">
      <c r="B782" s="3"/>
      <c r="C782" s="3"/>
      <c r="D782" s="6"/>
      <c r="E782" s="8"/>
      <c r="O782" s="9"/>
    </row>
    <row r="783" spans="2:15" x14ac:dyDescent="0.2">
      <c r="B783" s="3"/>
      <c r="C783" s="3"/>
      <c r="D783" s="6"/>
      <c r="E783" s="8"/>
      <c r="O783" s="9"/>
    </row>
    <row r="784" spans="2:15" x14ac:dyDescent="0.2">
      <c r="B784" s="3"/>
      <c r="C784" s="3"/>
      <c r="D784" s="6"/>
      <c r="E784" s="8"/>
      <c r="O784" s="9"/>
    </row>
    <row r="785" spans="2:15" x14ac:dyDescent="0.2">
      <c r="B785" s="3"/>
      <c r="C785" s="3"/>
      <c r="D785" s="6"/>
      <c r="E785" s="8"/>
      <c r="O785" s="9"/>
    </row>
    <row r="786" spans="2:15" x14ac:dyDescent="0.2">
      <c r="B786" s="3"/>
      <c r="C786" s="3"/>
      <c r="D786" s="6"/>
      <c r="E786" s="8"/>
      <c r="O786" s="9"/>
    </row>
    <row r="787" spans="2:15" x14ac:dyDescent="0.2">
      <c r="B787" s="3"/>
      <c r="C787" s="3"/>
      <c r="D787" s="6"/>
      <c r="E787" s="8"/>
      <c r="O787" s="9"/>
    </row>
    <row r="788" spans="2:15" x14ac:dyDescent="0.2">
      <c r="B788" s="3"/>
      <c r="C788" s="3"/>
      <c r="D788" s="6"/>
      <c r="E788" s="8"/>
      <c r="O788" s="9"/>
    </row>
    <row r="789" spans="2:15" x14ac:dyDescent="0.2">
      <c r="B789" s="3"/>
      <c r="C789" s="3"/>
      <c r="D789" s="6"/>
      <c r="E789" s="8"/>
      <c r="O789" s="9"/>
    </row>
    <row r="790" spans="2:15" x14ac:dyDescent="0.2">
      <c r="B790" s="3"/>
      <c r="C790" s="3"/>
      <c r="D790" s="6"/>
      <c r="E790" s="8"/>
      <c r="O790" s="9"/>
    </row>
    <row r="791" spans="2:15" x14ac:dyDescent="0.2">
      <c r="B791" s="3"/>
      <c r="C791" s="3"/>
      <c r="D791" s="6"/>
      <c r="E791" s="8"/>
      <c r="O791" s="9"/>
    </row>
    <row r="792" spans="2:15" x14ac:dyDescent="0.2">
      <c r="B792" s="3"/>
      <c r="C792" s="3"/>
      <c r="D792" s="6"/>
      <c r="E792" s="8"/>
      <c r="O792" s="9"/>
    </row>
    <row r="793" spans="2:15" x14ac:dyDescent="0.2">
      <c r="B793" s="3"/>
      <c r="C793" s="3"/>
      <c r="D793" s="6"/>
      <c r="E793" s="8"/>
      <c r="O793" s="9"/>
    </row>
    <row r="794" spans="2:15" x14ac:dyDescent="0.2">
      <c r="B794" s="3"/>
      <c r="C794" s="3"/>
      <c r="D794" s="6"/>
      <c r="E794" s="8"/>
      <c r="O794" s="9"/>
    </row>
    <row r="795" spans="2:15" x14ac:dyDescent="0.2">
      <c r="B795" s="3"/>
      <c r="C795" s="3"/>
      <c r="D795" s="6"/>
      <c r="E795" s="8"/>
      <c r="O795" s="9"/>
    </row>
    <row r="796" spans="2:15" x14ac:dyDescent="0.2">
      <c r="B796" s="3"/>
      <c r="C796" s="3"/>
      <c r="D796" s="6"/>
      <c r="E796" s="8"/>
      <c r="O796" s="9"/>
    </row>
    <row r="797" spans="2:15" x14ac:dyDescent="0.2">
      <c r="B797" s="3"/>
      <c r="C797" s="3"/>
      <c r="D797" s="6"/>
      <c r="E797" s="8"/>
      <c r="O797" s="9"/>
    </row>
    <row r="798" spans="2:15" x14ac:dyDescent="0.2">
      <c r="B798" s="3"/>
      <c r="C798" s="3"/>
      <c r="D798" s="6"/>
      <c r="E798" s="8"/>
      <c r="O798" s="9"/>
    </row>
    <row r="799" spans="2:15" x14ac:dyDescent="0.2">
      <c r="B799" s="3"/>
      <c r="C799" s="3"/>
      <c r="D799" s="6"/>
      <c r="E799" s="8"/>
      <c r="O799" s="9"/>
    </row>
    <row r="800" spans="2:15" x14ac:dyDescent="0.2">
      <c r="B800" s="3"/>
      <c r="C800" s="3"/>
      <c r="D800" s="6"/>
      <c r="E800" s="8"/>
      <c r="O800" s="9"/>
    </row>
    <row r="801" spans="2:15" x14ac:dyDescent="0.2">
      <c r="B801" s="3"/>
      <c r="C801" s="3"/>
      <c r="D801" s="6"/>
      <c r="E801" s="8"/>
      <c r="O801" s="9"/>
    </row>
    <row r="802" spans="2:15" x14ac:dyDescent="0.2">
      <c r="B802" s="3"/>
      <c r="C802" s="3"/>
      <c r="D802" s="6"/>
      <c r="E802" s="8"/>
      <c r="O802" s="9"/>
    </row>
    <row r="803" spans="2:15" x14ac:dyDescent="0.2">
      <c r="B803" s="3"/>
      <c r="C803" s="3"/>
      <c r="D803" s="6"/>
      <c r="E803" s="8"/>
      <c r="O803" s="9"/>
    </row>
    <row r="804" spans="2:15" x14ac:dyDescent="0.2">
      <c r="B804" s="3"/>
      <c r="C804" s="3"/>
      <c r="D804" s="6"/>
      <c r="E804" s="8"/>
      <c r="O804" s="9"/>
    </row>
    <row r="805" spans="2:15" x14ac:dyDescent="0.2">
      <c r="B805" s="3"/>
      <c r="C805" s="3"/>
      <c r="D805" s="6"/>
      <c r="E805" s="8"/>
      <c r="O805" s="9"/>
    </row>
    <row r="806" spans="2:15" x14ac:dyDescent="0.2">
      <c r="B806" s="3"/>
      <c r="C806" s="3"/>
      <c r="D806" s="6"/>
      <c r="E806" s="8"/>
      <c r="O806" s="9"/>
    </row>
    <row r="807" spans="2:15" x14ac:dyDescent="0.2">
      <c r="B807" s="3"/>
      <c r="C807" s="3"/>
      <c r="D807" s="6"/>
      <c r="E807" s="8"/>
      <c r="O807" s="9"/>
    </row>
    <row r="808" spans="2:15" x14ac:dyDescent="0.2">
      <c r="B808" s="3"/>
      <c r="C808" s="3"/>
      <c r="D808" s="6"/>
      <c r="E808" s="8"/>
      <c r="O808" s="9"/>
    </row>
    <row r="809" spans="2:15" x14ac:dyDescent="0.2">
      <c r="B809" s="3"/>
      <c r="C809" s="3"/>
      <c r="D809" s="6"/>
      <c r="E809" s="8"/>
      <c r="O809" s="9"/>
    </row>
    <row r="810" spans="2:15" x14ac:dyDescent="0.2">
      <c r="B810" s="3"/>
      <c r="C810" s="3"/>
      <c r="D810" s="6"/>
      <c r="E810" s="8"/>
      <c r="O810" s="9"/>
    </row>
    <row r="811" spans="2:15" x14ac:dyDescent="0.2">
      <c r="B811" s="3"/>
      <c r="C811" s="3"/>
      <c r="D811" s="6"/>
      <c r="E811" s="8"/>
      <c r="O811" s="9"/>
    </row>
    <row r="812" spans="2:15" x14ac:dyDescent="0.2">
      <c r="B812" s="3"/>
      <c r="C812" s="3"/>
      <c r="D812" s="6"/>
      <c r="E812" s="8"/>
      <c r="O812" s="9"/>
    </row>
    <row r="813" spans="2:15" x14ac:dyDescent="0.2">
      <c r="B813" s="3"/>
      <c r="C813" s="3"/>
      <c r="D813" s="6"/>
      <c r="E813" s="8"/>
      <c r="O813" s="9"/>
    </row>
    <row r="814" spans="2:15" x14ac:dyDescent="0.2">
      <c r="B814" s="3"/>
      <c r="C814" s="3"/>
      <c r="D814" s="6"/>
      <c r="E814" s="8"/>
      <c r="O814" s="9"/>
    </row>
    <row r="815" spans="2:15" x14ac:dyDescent="0.2">
      <c r="B815" s="3"/>
      <c r="C815" s="3"/>
      <c r="D815" s="6"/>
      <c r="E815" s="8"/>
      <c r="O815" s="9"/>
    </row>
    <row r="816" spans="2:15" x14ac:dyDescent="0.2">
      <c r="B816" s="3"/>
      <c r="C816" s="3"/>
      <c r="D816" s="6"/>
      <c r="E816" s="8"/>
      <c r="O816" s="9"/>
    </row>
    <row r="817" spans="2:15" x14ac:dyDescent="0.2">
      <c r="B817" s="3"/>
      <c r="C817" s="3"/>
      <c r="D817" s="6"/>
      <c r="E817" s="8"/>
      <c r="O817" s="9"/>
    </row>
    <row r="818" spans="2:15" x14ac:dyDescent="0.2">
      <c r="B818" s="3"/>
      <c r="C818" s="3"/>
      <c r="D818" s="6"/>
      <c r="E818" s="8"/>
      <c r="O818" s="9"/>
    </row>
    <row r="819" spans="2:15" x14ac:dyDescent="0.2">
      <c r="B819" s="3"/>
      <c r="C819" s="3"/>
      <c r="D819" s="6"/>
      <c r="E819" s="8"/>
      <c r="O819" s="9"/>
    </row>
    <row r="820" spans="2:15" x14ac:dyDescent="0.2">
      <c r="B820" s="3"/>
      <c r="C820" s="3"/>
      <c r="D820" s="6"/>
      <c r="E820" s="8"/>
      <c r="O820" s="9"/>
    </row>
    <row r="821" spans="2:15" x14ac:dyDescent="0.2">
      <c r="B821" s="3"/>
      <c r="C821" s="3"/>
      <c r="D821" s="6"/>
      <c r="E821" s="8"/>
      <c r="O821" s="9"/>
    </row>
    <row r="822" spans="2:15" x14ac:dyDescent="0.2">
      <c r="B822" s="3"/>
      <c r="C822" s="3"/>
      <c r="D822" s="6"/>
      <c r="E822" s="8"/>
      <c r="O822" s="9"/>
    </row>
    <row r="823" spans="2:15" x14ac:dyDescent="0.2">
      <c r="B823" s="3"/>
      <c r="C823" s="3"/>
      <c r="D823" s="6"/>
      <c r="E823" s="8"/>
      <c r="O823" s="9"/>
    </row>
    <row r="824" spans="2:15" x14ac:dyDescent="0.2">
      <c r="B824" s="3"/>
      <c r="C824" s="3"/>
      <c r="D824" s="6"/>
      <c r="E824" s="8"/>
      <c r="O824" s="9"/>
    </row>
    <row r="825" spans="2:15" x14ac:dyDescent="0.2">
      <c r="B825" s="3"/>
      <c r="C825" s="3"/>
      <c r="D825" s="6"/>
      <c r="E825" s="8"/>
      <c r="O825" s="9"/>
    </row>
    <row r="826" spans="2:15" x14ac:dyDescent="0.2">
      <c r="B826" s="3"/>
      <c r="C826" s="3"/>
      <c r="D826" s="6"/>
      <c r="E826" s="8"/>
      <c r="O826" s="9"/>
    </row>
    <row r="827" spans="2:15" x14ac:dyDescent="0.2">
      <c r="B827" s="3"/>
      <c r="C827" s="3"/>
      <c r="D827" s="6"/>
      <c r="E827" s="8"/>
      <c r="O827" s="9"/>
    </row>
    <row r="828" spans="2:15" x14ac:dyDescent="0.2">
      <c r="B828" s="3"/>
      <c r="C828" s="3"/>
      <c r="D828" s="6"/>
      <c r="E828" s="8"/>
      <c r="O828" s="9"/>
    </row>
    <row r="829" spans="2:15" x14ac:dyDescent="0.2">
      <c r="B829" s="3"/>
      <c r="C829" s="3"/>
      <c r="D829" s="6"/>
      <c r="E829" s="8"/>
      <c r="O829" s="9"/>
    </row>
    <row r="830" spans="2:15" x14ac:dyDescent="0.2">
      <c r="B830" s="3"/>
      <c r="C830" s="3"/>
      <c r="D830" s="6"/>
      <c r="E830" s="8"/>
      <c r="O830" s="9"/>
    </row>
    <row r="831" spans="2:15" x14ac:dyDescent="0.2">
      <c r="B831" s="3"/>
      <c r="C831" s="3"/>
      <c r="D831" s="6"/>
      <c r="E831" s="8"/>
      <c r="O831" s="9"/>
    </row>
    <row r="832" spans="2:15" x14ac:dyDescent="0.2">
      <c r="B832" s="3"/>
      <c r="C832" s="3"/>
      <c r="D832" s="6"/>
      <c r="E832" s="8"/>
      <c r="O832" s="9"/>
    </row>
    <row r="833" spans="2:15" x14ac:dyDescent="0.2">
      <c r="B833" s="3"/>
      <c r="C833" s="3"/>
      <c r="D833" s="6"/>
      <c r="E833" s="8"/>
      <c r="O833" s="9"/>
    </row>
    <row r="834" spans="2:15" x14ac:dyDescent="0.2">
      <c r="B834" s="3"/>
      <c r="C834" s="3"/>
      <c r="D834" s="6"/>
      <c r="E834" s="8"/>
      <c r="O834" s="9"/>
    </row>
    <row r="835" spans="2:15" x14ac:dyDescent="0.2">
      <c r="B835" s="3"/>
      <c r="C835" s="3"/>
      <c r="D835" s="6"/>
      <c r="E835" s="8"/>
      <c r="O835" s="9"/>
    </row>
    <row r="836" spans="2:15" x14ac:dyDescent="0.2">
      <c r="B836" s="3"/>
      <c r="C836" s="3"/>
      <c r="D836" s="6"/>
      <c r="E836" s="8"/>
      <c r="O836" s="9"/>
    </row>
    <row r="837" spans="2:15" x14ac:dyDescent="0.2">
      <c r="B837" s="3"/>
      <c r="C837" s="3"/>
      <c r="D837" s="6"/>
      <c r="E837" s="8"/>
      <c r="O837" s="9"/>
    </row>
    <row r="838" spans="2:15" x14ac:dyDescent="0.2">
      <c r="B838" s="3"/>
      <c r="C838" s="3"/>
      <c r="D838" s="6"/>
      <c r="E838" s="8"/>
      <c r="O838" s="9"/>
    </row>
    <row r="839" spans="2:15" x14ac:dyDescent="0.2">
      <c r="B839" s="3"/>
      <c r="C839" s="3"/>
      <c r="D839" s="6"/>
      <c r="E839" s="8"/>
      <c r="O839" s="9"/>
    </row>
    <row r="840" spans="2:15" x14ac:dyDescent="0.2">
      <c r="B840" s="3"/>
      <c r="C840" s="3"/>
      <c r="D840" s="6"/>
      <c r="E840" s="8"/>
      <c r="O840" s="9"/>
    </row>
    <row r="841" spans="2:15" x14ac:dyDescent="0.2">
      <c r="B841" s="3"/>
      <c r="C841" s="3"/>
      <c r="D841" s="6"/>
      <c r="E841" s="8"/>
      <c r="O841" s="9"/>
    </row>
    <row r="842" spans="2:15" x14ac:dyDescent="0.2">
      <c r="B842" s="3"/>
      <c r="C842" s="3"/>
      <c r="D842" s="6"/>
      <c r="E842" s="8"/>
      <c r="O842" s="9"/>
    </row>
    <row r="843" spans="2:15" x14ac:dyDescent="0.2">
      <c r="B843" s="3"/>
      <c r="C843" s="3"/>
      <c r="D843" s="6"/>
      <c r="E843" s="8"/>
      <c r="O843" s="9"/>
    </row>
    <row r="844" spans="2:15" x14ac:dyDescent="0.2">
      <c r="B844" s="3"/>
      <c r="C844" s="3"/>
      <c r="D844" s="6"/>
      <c r="E844" s="8"/>
      <c r="O844" s="9"/>
    </row>
    <row r="845" spans="2:15" x14ac:dyDescent="0.2">
      <c r="B845" s="3"/>
      <c r="C845" s="3"/>
      <c r="D845" s="6"/>
      <c r="E845" s="8"/>
      <c r="O845" s="9"/>
    </row>
    <row r="846" spans="2:15" x14ac:dyDescent="0.2">
      <c r="B846" s="3"/>
      <c r="C846" s="3"/>
      <c r="D846" s="6"/>
      <c r="E846" s="8"/>
      <c r="O846" s="9"/>
    </row>
    <row r="847" spans="2:15" x14ac:dyDescent="0.2">
      <c r="B847" s="3"/>
      <c r="C847" s="3"/>
      <c r="D847" s="6"/>
      <c r="E847" s="8"/>
      <c r="O847" s="9"/>
    </row>
    <row r="848" spans="2:15" x14ac:dyDescent="0.2">
      <c r="B848" s="3"/>
      <c r="C848" s="3"/>
      <c r="D848" s="6"/>
      <c r="E848" s="8"/>
      <c r="O848" s="9"/>
    </row>
    <row r="849" spans="2:15" x14ac:dyDescent="0.2">
      <c r="B849" s="3"/>
      <c r="C849" s="3"/>
      <c r="D849" s="6"/>
      <c r="E849" s="8"/>
      <c r="O849" s="9"/>
    </row>
    <row r="850" spans="2:15" x14ac:dyDescent="0.2">
      <c r="B850" s="3"/>
      <c r="C850" s="3"/>
      <c r="D850" s="6"/>
      <c r="E850" s="8"/>
      <c r="O850" s="9"/>
    </row>
    <row r="851" spans="2:15" x14ac:dyDescent="0.2">
      <c r="B851" s="3"/>
      <c r="C851" s="3"/>
      <c r="D851" s="6"/>
      <c r="E851" s="8"/>
      <c r="O851" s="9"/>
    </row>
    <row r="852" spans="2:15" x14ac:dyDescent="0.2">
      <c r="B852" s="3"/>
      <c r="C852" s="3"/>
      <c r="D852" s="6"/>
      <c r="E852" s="8"/>
      <c r="O852" s="9"/>
    </row>
    <row r="853" spans="2:15" x14ac:dyDescent="0.2">
      <c r="B853" s="3"/>
      <c r="C853" s="3"/>
      <c r="D853" s="6"/>
      <c r="E853" s="8"/>
      <c r="O853" s="9"/>
    </row>
    <row r="854" spans="2:15" x14ac:dyDescent="0.2">
      <c r="B854" s="3"/>
      <c r="C854" s="3"/>
      <c r="D854" s="6"/>
      <c r="E854" s="8"/>
      <c r="O854" s="9"/>
    </row>
    <row r="855" spans="2:15" x14ac:dyDescent="0.2">
      <c r="B855" s="3"/>
      <c r="C855" s="3"/>
      <c r="D855" s="6"/>
      <c r="E855" s="8"/>
      <c r="O855" s="9"/>
    </row>
    <row r="856" spans="2:15" x14ac:dyDescent="0.2">
      <c r="B856" s="3"/>
      <c r="C856" s="3"/>
      <c r="D856" s="6"/>
      <c r="E856" s="8"/>
      <c r="O856" s="9"/>
    </row>
    <row r="857" spans="2:15" x14ac:dyDescent="0.2">
      <c r="B857" s="3"/>
      <c r="C857" s="3"/>
      <c r="D857" s="6"/>
      <c r="E857" s="8"/>
      <c r="O857" s="9"/>
    </row>
    <row r="858" spans="2:15" x14ac:dyDescent="0.2">
      <c r="B858" s="3"/>
      <c r="C858" s="3"/>
      <c r="D858" s="6"/>
      <c r="E858" s="8"/>
      <c r="O858" s="9"/>
    </row>
    <row r="859" spans="2:15" x14ac:dyDescent="0.2">
      <c r="B859" s="3"/>
      <c r="C859" s="3"/>
      <c r="D859" s="6"/>
      <c r="E859" s="8"/>
      <c r="O859" s="9"/>
    </row>
    <row r="860" spans="2:15" x14ac:dyDescent="0.2">
      <c r="B860" s="3"/>
      <c r="C860" s="3"/>
      <c r="D860" s="6"/>
      <c r="E860" s="8"/>
      <c r="O860" s="9"/>
    </row>
    <row r="861" spans="2:15" x14ac:dyDescent="0.2">
      <c r="B861" s="3"/>
      <c r="C861" s="3"/>
      <c r="D861" s="6"/>
      <c r="E861" s="8"/>
      <c r="O861" s="9"/>
    </row>
    <row r="862" spans="2:15" x14ac:dyDescent="0.2">
      <c r="B862" s="3"/>
      <c r="C862" s="3"/>
      <c r="D862" s="6"/>
      <c r="E862" s="8"/>
      <c r="O862" s="9"/>
    </row>
    <row r="863" spans="2:15" x14ac:dyDescent="0.2">
      <c r="B863" s="3"/>
      <c r="C863" s="3"/>
      <c r="D863" s="6"/>
      <c r="E863" s="8"/>
      <c r="O863" s="9"/>
    </row>
    <row r="864" spans="2:15" x14ac:dyDescent="0.2">
      <c r="B864" s="3"/>
      <c r="C864" s="3"/>
      <c r="D864" s="6"/>
      <c r="E864" s="8"/>
      <c r="O864" s="9"/>
    </row>
    <row r="865" spans="2:15" x14ac:dyDescent="0.2">
      <c r="B865" s="3"/>
      <c r="C865" s="3"/>
      <c r="D865" s="6"/>
      <c r="E865" s="8"/>
      <c r="O865" s="9"/>
    </row>
    <row r="866" spans="2:15" x14ac:dyDescent="0.2">
      <c r="B866" s="3"/>
      <c r="C866" s="3"/>
      <c r="D866" s="6"/>
      <c r="E866" s="8"/>
      <c r="O866" s="9"/>
    </row>
    <row r="867" spans="2:15" x14ac:dyDescent="0.2">
      <c r="B867" s="3"/>
      <c r="C867" s="3"/>
      <c r="D867" s="6"/>
      <c r="E867" s="8"/>
      <c r="O867" s="9"/>
    </row>
    <row r="868" spans="2:15" x14ac:dyDescent="0.2">
      <c r="B868" s="3"/>
      <c r="C868" s="3"/>
      <c r="D868" s="6"/>
      <c r="E868" s="8"/>
      <c r="O868" s="9"/>
    </row>
    <row r="869" spans="2:15" x14ac:dyDescent="0.2">
      <c r="B869" s="3"/>
      <c r="C869" s="3"/>
      <c r="D869" s="6"/>
      <c r="E869" s="8"/>
      <c r="O869" s="9"/>
    </row>
    <row r="870" spans="2:15" x14ac:dyDescent="0.2">
      <c r="B870" s="3"/>
      <c r="C870" s="3"/>
      <c r="D870" s="6"/>
      <c r="E870" s="8"/>
      <c r="O870" s="9"/>
    </row>
    <row r="871" spans="2:15" x14ac:dyDescent="0.2">
      <c r="B871" s="3"/>
      <c r="C871" s="3"/>
      <c r="D871" s="6"/>
      <c r="E871" s="8"/>
      <c r="O871" s="9"/>
    </row>
    <row r="872" spans="2:15" x14ac:dyDescent="0.2">
      <c r="B872" s="3"/>
      <c r="C872" s="3"/>
      <c r="D872" s="6"/>
      <c r="E872" s="8"/>
      <c r="O872" s="9"/>
    </row>
    <row r="873" spans="2:15" x14ac:dyDescent="0.2">
      <c r="B873" s="3"/>
      <c r="C873" s="3"/>
      <c r="D873" s="6"/>
      <c r="E873" s="8"/>
      <c r="O873" s="9"/>
    </row>
    <row r="874" spans="2:15" x14ac:dyDescent="0.2">
      <c r="B874" s="3"/>
      <c r="C874" s="3"/>
      <c r="D874" s="6"/>
      <c r="E874" s="8"/>
      <c r="O874" s="9"/>
    </row>
    <row r="875" spans="2:15" x14ac:dyDescent="0.2">
      <c r="B875" s="3"/>
      <c r="C875" s="3"/>
      <c r="D875" s="6"/>
      <c r="E875" s="8"/>
      <c r="O875" s="9"/>
    </row>
    <row r="876" spans="2:15" x14ac:dyDescent="0.2">
      <c r="B876" s="3"/>
      <c r="C876" s="3"/>
      <c r="D876" s="6"/>
      <c r="E876" s="8"/>
      <c r="O876" s="9"/>
    </row>
    <row r="877" spans="2:15" x14ac:dyDescent="0.2">
      <c r="B877" s="3"/>
      <c r="C877" s="3"/>
      <c r="D877" s="6"/>
      <c r="E877" s="8"/>
      <c r="O877" s="9"/>
    </row>
    <row r="878" spans="2:15" x14ac:dyDescent="0.2">
      <c r="B878" s="3"/>
      <c r="C878" s="3"/>
      <c r="D878" s="6"/>
      <c r="E878" s="8"/>
      <c r="O878" s="9"/>
    </row>
    <row r="879" spans="2:15" x14ac:dyDescent="0.2">
      <c r="B879" s="3"/>
      <c r="C879" s="3"/>
      <c r="D879" s="6"/>
      <c r="E879" s="8"/>
      <c r="O879" s="9"/>
    </row>
    <row r="880" spans="2:15" x14ac:dyDescent="0.2">
      <c r="B880" s="3"/>
      <c r="C880" s="3"/>
      <c r="D880" s="6"/>
      <c r="E880" s="8"/>
      <c r="O880" s="9"/>
    </row>
    <row r="881" spans="2:15" x14ac:dyDescent="0.2">
      <c r="B881" s="3"/>
      <c r="C881" s="3"/>
      <c r="D881" s="6"/>
      <c r="E881" s="8"/>
      <c r="O881" s="9"/>
    </row>
    <row r="882" spans="2:15" x14ac:dyDescent="0.2">
      <c r="B882" s="3"/>
      <c r="C882" s="3"/>
      <c r="D882" s="6"/>
      <c r="E882" s="8"/>
      <c r="O882" s="9"/>
    </row>
    <row r="883" spans="2:15" x14ac:dyDescent="0.2">
      <c r="B883" s="3"/>
      <c r="C883" s="3"/>
      <c r="D883" s="6"/>
      <c r="E883" s="8"/>
      <c r="O883" s="9"/>
    </row>
    <row r="884" spans="2:15" x14ac:dyDescent="0.2">
      <c r="B884" s="3"/>
      <c r="C884" s="3"/>
      <c r="D884" s="6"/>
      <c r="E884" s="8"/>
      <c r="O884" s="9"/>
    </row>
    <row r="885" spans="2:15" x14ac:dyDescent="0.2">
      <c r="B885" s="3"/>
      <c r="C885" s="3"/>
      <c r="D885" s="6"/>
      <c r="E885" s="8"/>
      <c r="O885" s="9"/>
    </row>
    <row r="886" spans="2:15" x14ac:dyDescent="0.2">
      <c r="B886" s="3"/>
      <c r="C886" s="3"/>
      <c r="D886" s="6"/>
      <c r="E886" s="8"/>
      <c r="O886" s="9"/>
    </row>
    <row r="887" spans="2:15" x14ac:dyDescent="0.2">
      <c r="B887" s="3"/>
      <c r="C887" s="3"/>
      <c r="D887" s="6"/>
      <c r="E887" s="8"/>
      <c r="O887" s="9"/>
    </row>
    <row r="888" spans="2:15" x14ac:dyDescent="0.2">
      <c r="B888" s="3"/>
      <c r="C888" s="3"/>
      <c r="D888" s="6"/>
      <c r="E888" s="8"/>
      <c r="O888" s="9"/>
    </row>
    <row r="889" spans="2:15" x14ac:dyDescent="0.2">
      <c r="B889" s="3"/>
      <c r="C889" s="3"/>
      <c r="D889" s="6"/>
      <c r="E889" s="8"/>
      <c r="O889" s="9"/>
    </row>
    <row r="890" spans="2:15" x14ac:dyDescent="0.2">
      <c r="B890" s="3"/>
      <c r="C890" s="3"/>
      <c r="D890" s="6"/>
      <c r="E890" s="8"/>
      <c r="O890" s="9"/>
    </row>
    <row r="891" spans="2:15" x14ac:dyDescent="0.2">
      <c r="B891" s="3"/>
      <c r="C891" s="3"/>
      <c r="D891" s="6"/>
      <c r="E891" s="8"/>
      <c r="O891" s="9"/>
    </row>
    <row r="892" spans="2:15" x14ac:dyDescent="0.2">
      <c r="B892" s="3"/>
      <c r="C892" s="3"/>
      <c r="D892" s="6"/>
      <c r="E892" s="8"/>
      <c r="O892" s="9"/>
    </row>
    <row r="893" spans="2:15" x14ac:dyDescent="0.2">
      <c r="B893" s="3"/>
      <c r="C893" s="3"/>
      <c r="D893" s="6"/>
      <c r="E893" s="8"/>
      <c r="O893" s="9"/>
    </row>
    <row r="894" spans="2:15" x14ac:dyDescent="0.2">
      <c r="B894" s="3"/>
      <c r="C894" s="3"/>
      <c r="D894" s="6"/>
      <c r="E894" s="8"/>
      <c r="O894" s="9"/>
    </row>
    <row r="895" spans="2:15" x14ac:dyDescent="0.2">
      <c r="B895" s="3"/>
      <c r="C895" s="3"/>
      <c r="D895" s="6"/>
      <c r="E895" s="8"/>
      <c r="O895" s="9"/>
    </row>
    <row r="896" spans="2:15" x14ac:dyDescent="0.2">
      <c r="B896" s="3"/>
      <c r="C896" s="3"/>
      <c r="D896" s="6"/>
      <c r="E896" s="8"/>
      <c r="O896" s="9"/>
    </row>
    <row r="897" spans="2:15" x14ac:dyDescent="0.2">
      <c r="B897" s="3"/>
      <c r="C897" s="3"/>
      <c r="D897" s="6"/>
      <c r="E897" s="8"/>
      <c r="O897" s="9"/>
    </row>
    <row r="898" spans="2:15" x14ac:dyDescent="0.2">
      <c r="B898" s="3"/>
      <c r="C898" s="3"/>
      <c r="D898" s="6"/>
      <c r="E898" s="8"/>
      <c r="O898" s="9"/>
    </row>
    <row r="899" spans="2:15" x14ac:dyDescent="0.2">
      <c r="B899" s="3"/>
      <c r="C899" s="3"/>
      <c r="D899" s="6"/>
      <c r="E899" s="8"/>
      <c r="O899" s="9"/>
    </row>
    <row r="900" spans="2:15" x14ac:dyDescent="0.2">
      <c r="B900" s="3"/>
      <c r="C900" s="3"/>
      <c r="D900" s="6"/>
      <c r="E900" s="8"/>
      <c r="O900" s="9"/>
    </row>
    <row r="901" spans="2:15" x14ac:dyDescent="0.2">
      <c r="B901" s="3"/>
      <c r="C901" s="3"/>
      <c r="D901" s="6"/>
      <c r="E901" s="8"/>
      <c r="O901" s="9"/>
    </row>
    <row r="902" spans="2:15" x14ac:dyDescent="0.2">
      <c r="B902" s="3"/>
      <c r="C902" s="3"/>
      <c r="D902" s="6"/>
      <c r="E902" s="8"/>
      <c r="O902" s="9"/>
    </row>
    <row r="903" spans="2:15" x14ac:dyDescent="0.2">
      <c r="B903" s="3"/>
      <c r="C903" s="3"/>
      <c r="D903" s="6"/>
      <c r="E903" s="8"/>
      <c r="O903" s="9"/>
    </row>
    <row r="904" spans="2:15" x14ac:dyDescent="0.2">
      <c r="B904" s="3"/>
      <c r="C904" s="3"/>
      <c r="D904" s="6"/>
      <c r="E904" s="8"/>
      <c r="O904" s="9"/>
    </row>
    <row r="905" spans="2:15" x14ac:dyDescent="0.2">
      <c r="B905" s="3"/>
      <c r="C905" s="3"/>
      <c r="D905" s="6"/>
      <c r="E905" s="8"/>
      <c r="O905" s="9"/>
    </row>
    <row r="906" spans="2:15" x14ac:dyDescent="0.2">
      <c r="B906" s="3"/>
      <c r="C906" s="3"/>
      <c r="D906" s="6"/>
      <c r="E906" s="8"/>
      <c r="O906" s="9"/>
    </row>
    <row r="907" spans="2:15" x14ac:dyDescent="0.2">
      <c r="B907" s="3"/>
      <c r="C907" s="3"/>
      <c r="D907" s="6"/>
      <c r="E907" s="8"/>
      <c r="O907" s="9"/>
    </row>
    <row r="908" spans="2:15" x14ac:dyDescent="0.2">
      <c r="B908" s="3"/>
      <c r="C908" s="3"/>
      <c r="D908" s="6"/>
      <c r="E908" s="8"/>
      <c r="O908" s="9"/>
    </row>
    <row r="909" spans="2:15" x14ac:dyDescent="0.2">
      <c r="B909" s="3"/>
      <c r="C909" s="3"/>
      <c r="D909" s="6"/>
      <c r="E909" s="8"/>
      <c r="O909" s="9"/>
    </row>
    <row r="910" spans="2:15" x14ac:dyDescent="0.2">
      <c r="B910" s="3"/>
      <c r="C910" s="3"/>
      <c r="D910" s="6"/>
      <c r="E910" s="8"/>
      <c r="O910" s="9"/>
    </row>
    <row r="911" spans="2:15" x14ac:dyDescent="0.2">
      <c r="B911" s="3"/>
      <c r="C911" s="3"/>
      <c r="D911" s="6"/>
      <c r="E911" s="8"/>
      <c r="O911" s="9"/>
    </row>
    <row r="912" spans="2:15" x14ac:dyDescent="0.2">
      <c r="B912" s="3"/>
      <c r="C912" s="3"/>
      <c r="D912" s="6"/>
      <c r="E912" s="8"/>
      <c r="O912" s="9"/>
    </row>
    <row r="913" spans="2:15" x14ac:dyDescent="0.2">
      <c r="B913" s="3"/>
      <c r="C913" s="3"/>
      <c r="D913" s="6"/>
      <c r="E913" s="8"/>
      <c r="O913" s="9"/>
    </row>
    <row r="914" spans="2:15" x14ac:dyDescent="0.2">
      <c r="B914" s="3"/>
      <c r="C914" s="3"/>
      <c r="D914" s="6"/>
      <c r="E914" s="8"/>
      <c r="O914" s="9"/>
    </row>
    <row r="915" spans="2:15" x14ac:dyDescent="0.2">
      <c r="B915" s="3"/>
      <c r="C915" s="3"/>
      <c r="D915" s="6"/>
      <c r="E915" s="8"/>
      <c r="O915" s="9"/>
    </row>
    <row r="916" spans="2:15" x14ac:dyDescent="0.2">
      <c r="B916" s="3"/>
      <c r="C916" s="3"/>
      <c r="D916" s="6"/>
      <c r="E916" s="8"/>
      <c r="O916" s="9"/>
    </row>
    <row r="917" spans="2:15" x14ac:dyDescent="0.2">
      <c r="B917" s="3"/>
      <c r="C917" s="3"/>
      <c r="D917" s="6"/>
      <c r="E917" s="8"/>
      <c r="O917" s="9"/>
    </row>
    <row r="918" spans="2:15" x14ac:dyDescent="0.2">
      <c r="B918" s="3"/>
      <c r="C918" s="3"/>
      <c r="D918" s="6"/>
      <c r="E918" s="8"/>
      <c r="O918" s="9"/>
    </row>
    <row r="919" spans="2:15" x14ac:dyDescent="0.2">
      <c r="B919" s="3"/>
      <c r="C919" s="3"/>
      <c r="D919" s="6"/>
      <c r="E919" s="8"/>
      <c r="O919" s="9"/>
    </row>
    <row r="920" spans="2:15" x14ac:dyDescent="0.2">
      <c r="B920" s="3"/>
      <c r="C920" s="3"/>
      <c r="D920" s="6"/>
      <c r="E920" s="8"/>
      <c r="O920" s="9"/>
    </row>
    <row r="921" spans="2:15" x14ac:dyDescent="0.2">
      <c r="B921" s="3"/>
      <c r="C921" s="3"/>
      <c r="D921" s="6"/>
      <c r="E921" s="8"/>
      <c r="O921" s="9"/>
    </row>
    <row r="922" spans="2:15" x14ac:dyDescent="0.2">
      <c r="B922" s="3"/>
      <c r="C922" s="3"/>
      <c r="D922" s="6"/>
      <c r="E922" s="8"/>
      <c r="O922" s="9"/>
    </row>
    <row r="923" spans="2:15" x14ac:dyDescent="0.2">
      <c r="B923" s="3"/>
      <c r="C923" s="3"/>
      <c r="D923" s="6"/>
      <c r="E923" s="8"/>
      <c r="O923" s="9"/>
    </row>
    <row r="924" spans="2:15" x14ac:dyDescent="0.2">
      <c r="B924" s="3"/>
      <c r="C924" s="3"/>
      <c r="D924" s="6"/>
      <c r="E924" s="8"/>
      <c r="O924" s="9"/>
    </row>
    <row r="925" spans="2:15" x14ac:dyDescent="0.2">
      <c r="B925" s="3"/>
      <c r="C925" s="3"/>
      <c r="D925" s="6"/>
      <c r="E925" s="8"/>
      <c r="O925" s="9"/>
    </row>
    <row r="926" spans="2:15" x14ac:dyDescent="0.2">
      <c r="B926" s="3"/>
      <c r="C926" s="3"/>
      <c r="D926" s="6"/>
      <c r="E926" s="8"/>
      <c r="O926" s="9"/>
    </row>
    <row r="927" spans="2:15" x14ac:dyDescent="0.2">
      <c r="B927" s="3"/>
      <c r="C927" s="3"/>
      <c r="D927" s="6"/>
      <c r="E927" s="8"/>
      <c r="O927" s="9"/>
    </row>
    <row r="928" spans="2:15" x14ac:dyDescent="0.2">
      <c r="B928" s="3"/>
      <c r="C928" s="3"/>
      <c r="D928" s="6"/>
      <c r="E928" s="8"/>
      <c r="O928" s="9"/>
    </row>
    <row r="929" spans="2:15" x14ac:dyDescent="0.2">
      <c r="B929" s="3"/>
      <c r="C929" s="3"/>
      <c r="D929" s="6"/>
      <c r="E929" s="8"/>
      <c r="O929" s="9"/>
    </row>
    <row r="930" spans="2:15" x14ac:dyDescent="0.2">
      <c r="B930" s="3"/>
      <c r="C930" s="3"/>
      <c r="D930" s="6"/>
      <c r="E930" s="8"/>
      <c r="O930" s="9"/>
    </row>
    <row r="931" spans="2:15" x14ac:dyDescent="0.2">
      <c r="B931" s="3"/>
      <c r="C931" s="3"/>
      <c r="D931" s="6"/>
      <c r="E931" s="8"/>
      <c r="O931" s="9"/>
    </row>
    <row r="932" spans="2:15" x14ac:dyDescent="0.2">
      <c r="B932" s="3"/>
      <c r="C932" s="3"/>
      <c r="D932" s="6"/>
      <c r="E932" s="8"/>
      <c r="O932" s="9"/>
    </row>
    <row r="933" spans="2:15" x14ac:dyDescent="0.2">
      <c r="B933" s="3"/>
      <c r="C933" s="3"/>
      <c r="D933" s="6"/>
      <c r="E933" s="8"/>
      <c r="O933" s="9"/>
    </row>
    <row r="934" spans="2:15" x14ac:dyDescent="0.2">
      <c r="B934" s="3"/>
      <c r="C934" s="3"/>
      <c r="D934" s="6"/>
      <c r="E934" s="8"/>
      <c r="O934" s="9"/>
    </row>
    <row r="935" spans="2:15" x14ac:dyDescent="0.2">
      <c r="B935" s="3"/>
      <c r="C935" s="3"/>
      <c r="D935" s="6"/>
      <c r="E935" s="8"/>
      <c r="O935" s="9"/>
    </row>
    <row r="936" spans="2:15" x14ac:dyDescent="0.2">
      <c r="B936" s="3"/>
      <c r="C936" s="3"/>
      <c r="D936" s="6"/>
      <c r="E936" s="8"/>
      <c r="O936" s="9"/>
    </row>
    <row r="937" spans="2:15" x14ac:dyDescent="0.2">
      <c r="B937" s="3"/>
      <c r="C937" s="3"/>
      <c r="D937" s="6"/>
      <c r="E937" s="8"/>
      <c r="O937" s="9"/>
    </row>
    <row r="938" spans="2:15" x14ac:dyDescent="0.2">
      <c r="B938" s="3"/>
      <c r="C938" s="3"/>
      <c r="D938" s="6"/>
      <c r="E938" s="8"/>
      <c r="O938" s="9"/>
    </row>
    <row r="939" spans="2:15" x14ac:dyDescent="0.2">
      <c r="B939" s="3"/>
      <c r="C939" s="3"/>
      <c r="D939" s="6"/>
      <c r="E939" s="8"/>
      <c r="O939" s="9"/>
    </row>
    <row r="940" spans="2:15" x14ac:dyDescent="0.2">
      <c r="B940" s="3"/>
      <c r="C940" s="3"/>
      <c r="D940" s="6"/>
      <c r="E940" s="8"/>
      <c r="O940" s="9"/>
    </row>
    <row r="941" spans="2:15" x14ac:dyDescent="0.2">
      <c r="B941" s="3"/>
      <c r="C941" s="3"/>
      <c r="D941" s="6"/>
      <c r="E941" s="8"/>
      <c r="O941" s="9"/>
    </row>
    <row r="942" spans="2:15" x14ac:dyDescent="0.2">
      <c r="B942" s="3"/>
      <c r="C942" s="3"/>
      <c r="D942" s="6"/>
      <c r="E942" s="8"/>
      <c r="O942" s="9"/>
    </row>
    <row r="943" spans="2:15" x14ac:dyDescent="0.2">
      <c r="B943" s="3"/>
      <c r="C943" s="3"/>
      <c r="D943" s="6"/>
      <c r="E943" s="8"/>
      <c r="O943" s="9"/>
    </row>
    <row r="944" spans="2:15" x14ac:dyDescent="0.2">
      <c r="B944" s="3"/>
      <c r="C944" s="3"/>
      <c r="D944" s="6"/>
      <c r="E944" s="8"/>
      <c r="O944" s="9"/>
    </row>
    <row r="945" spans="2:15" x14ac:dyDescent="0.2">
      <c r="B945" s="3"/>
      <c r="C945" s="3"/>
      <c r="D945" s="6"/>
      <c r="E945" s="8"/>
      <c r="O945" s="9"/>
    </row>
    <row r="946" spans="2:15" x14ac:dyDescent="0.2">
      <c r="B946" s="3"/>
      <c r="C946" s="3"/>
      <c r="D946" s="6"/>
      <c r="E946" s="8"/>
      <c r="O946" s="9"/>
    </row>
    <row r="947" spans="2:15" x14ac:dyDescent="0.2">
      <c r="B947" s="3"/>
      <c r="C947" s="3"/>
      <c r="D947" s="6"/>
      <c r="E947" s="8"/>
      <c r="O947" s="9"/>
    </row>
    <row r="948" spans="2:15" x14ac:dyDescent="0.2">
      <c r="B948" s="3"/>
      <c r="C948" s="3"/>
      <c r="D948" s="6"/>
      <c r="E948" s="8"/>
      <c r="O948" s="9"/>
    </row>
    <row r="949" spans="2:15" x14ac:dyDescent="0.2">
      <c r="B949" s="3"/>
      <c r="C949" s="3"/>
      <c r="D949" s="6"/>
      <c r="E949" s="8"/>
      <c r="O949" s="9"/>
    </row>
    <row r="950" spans="2:15" x14ac:dyDescent="0.2">
      <c r="B950" s="3"/>
      <c r="C950" s="3"/>
      <c r="D950" s="6"/>
      <c r="E950" s="8"/>
      <c r="O950" s="9"/>
    </row>
    <row r="951" spans="2:15" x14ac:dyDescent="0.2">
      <c r="B951" s="3"/>
      <c r="C951" s="3"/>
      <c r="D951" s="6"/>
      <c r="E951" s="8"/>
      <c r="O951" s="9"/>
    </row>
    <row r="952" spans="2:15" x14ac:dyDescent="0.2">
      <c r="B952" s="3"/>
      <c r="C952" s="3"/>
      <c r="D952" s="6"/>
      <c r="E952" s="8"/>
      <c r="O952" s="9"/>
    </row>
    <row r="953" spans="2:15" x14ac:dyDescent="0.2">
      <c r="B953" s="3"/>
      <c r="C953" s="3"/>
      <c r="D953" s="6"/>
      <c r="E953" s="8"/>
      <c r="O953" s="9"/>
    </row>
    <row r="954" spans="2:15" x14ac:dyDescent="0.2">
      <c r="B954" s="3"/>
      <c r="C954" s="3"/>
      <c r="D954" s="6"/>
      <c r="E954" s="8"/>
      <c r="O954" s="9"/>
    </row>
    <row r="955" spans="2:15" x14ac:dyDescent="0.2">
      <c r="B955" s="3"/>
      <c r="C955" s="3"/>
      <c r="D955" s="6"/>
      <c r="E955" s="8"/>
      <c r="O955" s="9"/>
    </row>
    <row r="956" spans="2:15" x14ac:dyDescent="0.2">
      <c r="B956" s="3"/>
      <c r="C956" s="3"/>
      <c r="D956" s="6"/>
      <c r="E956" s="8"/>
      <c r="O956" s="9"/>
    </row>
    <row r="957" spans="2:15" x14ac:dyDescent="0.2">
      <c r="B957" s="3"/>
      <c r="C957" s="3"/>
      <c r="D957" s="6"/>
      <c r="E957" s="8"/>
      <c r="O957" s="9"/>
    </row>
    <row r="958" spans="2:15" x14ac:dyDescent="0.2">
      <c r="B958" s="3"/>
      <c r="C958" s="3"/>
      <c r="D958" s="6"/>
      <c r="E958" s="8"/>
      <c r="O958" s="9"/>
    </row>
    <row r="959" spans="2:15" x14ac:dyDescent="0.2">
      <c r="B959" s="3"/>
      <c r="C959" s="3"/>
      <c r="D959" s="6"/>
      <c r="E959" s="8"/>
      <c r="O959" s="9"/>
    </row>
    <row r="960" spans="2:15" x14ac:dyDescent="0.2">
      <c r="B960" s="3"/>
      <c r="C960" s="3"/>
      <c r="D960" s="6"/>
      <c r="E960" s="8"/>
      <c r="O960" s="9"/>
    </row>
    <row r="961" spans="2:15" x14ac:dyDescent="0.2">
      <c r="B961" s="3"/>
      <c r="C961" s="3"/>
      <c r="D961" s="6"/>
      <c r="E961" s="8"/>
      <c r="O961" s="9"/>
    </row>
    <row r="962" spans="2:15" x14ac:dyDescent="0.2">
      <c r="B962" s="3"/>
      <c r="C962" s="3"/>
      <c r="D962" s="6"/>
      <c r="E962" s="8"/>
      <c r="O962" s="9"/>
    </row>
    <row r="963" spans="2:15" x14ac:dyDescent="0.2">
      <c r="B963" s="3"/>
      <c r="C963" s="3"/>
      <c r="D963" s="6"/>
      <c r="E963" s="8"/>
      <c r="O963" s="9"/>
    </row>
    <row r="964" spans="2:15" x14ac:dyDescent="0.2">
      <c r="B964" s="3"/>
      <c r="C964" s="3"/>
      <c r="D964" s="6"/>
      <c r="E964" s="8"/>
      <c r="O964" s="9"/>
    </row>
    <row r="965" spans="2:15" x14ac:dyDescent="0.2">
      <c r="B965" s="3"/>
      <c r="C965" s="3"/>
      <c r="D965" s="6"/>
      <c r="E965" s="8"/>
      <c r="O965" s="9"/>
    </row>
    <row r="966" spans="2:15" x14ac:dyDescent="0.2">
      <c r="B966" s="3"/>
      <c r="C966" s="3"/>
      <c r="D966" s="6"/>
      <c r="E966" s="8"/>
      <c r="O966" s="9"/>
    </row>
    <row r="967" spans="2:15" x14ac:dyDescent="0.2">
      <c r="B967" s="3"/>
      <c r="C967" s="3"/>
      <c r="D967" s="6"/>
      <c r="E967" s="8"/>
      <c r="O967" s="9"/>
    </row>
    <row r="968" spans="2:15" x14ac:dyDescent="0.2">
      <c r="B968" s="3"/>
      <c r="C968" s="3"/>
      <c r="D968" s="6"/>
      <c r="E968" s="8"/>
      <c r="O968" s="9"/>
    </row>
    <row r="969" spans="2:15" x14ac:dyDescent="0.2">
      <c r="B969" s="3"/>
      <c r="C969" s="3"/>
      <c r="D969" s="6"/>
      <c r="E969" s="8"/>
      <c r="O969" s="9"/>
    </row>
    <row r="970" spans="2:15" x14ac:dyDescent="0.2">
      <c r="B970" s="3"/>
      <c r="C970" s="3"/>
      <c r="D970" s="6"/>
      <c r="E970" s="8"/>
      <c r="O970" s="9"/>
    </row>
    <row r="971" spans="2:15" x14ac:dyDescent="0.2">
      <c r="B971" s="3"/>
      <c r="C971" s="3"/>
      <c r="D971" s="6"/>
      <c r="E971" s="8"/>
      <c r="O971" s="9"/>
    </row>
    <row r="972" spans="2:15" x14ac:dyDescent="0.2">
      <c r="B972" s="3"/>
      <c r="C972" s="3"/>
      <c r="D972" s="6"/>
      <c r="E972" s="8"/>
      <c r="O972" s="9"/>
    </row>
    <row r="973" spans="2:15" x14ac:dyDescent="0.2">
      <c r="B973" s="3"/>
      <c r="C973" s="3"/>
      <c r="D973" s="6"/>
      <c r="E973" s="8"/>
      <c r="O973" s="9"/>
    </row>
    <row r="974" spans="2:15" x14ac:dyDescent="0.2">
      <c r="B974" s="3"/>
      <c r="C974" s="3"/>
      <c r="D974" s="6"/>
      <c r="E974" s="8"/>
      <c r="O974" s="9"/>
    </row>
    <row r="975" spans="2:15" x14ac:dyDescent="0.2">
      <c r="B975" s="3"/>
      <c r="C975" s="3"/>
      <c r="D975" s="6"/>
      <c r="E975" s="8"/>
      <c r="O975" s="9"/>
    </row>
    <row r="976" spans="2:15" x14ac:dyDescent="0.2">
      <c r="B976" s="3"/>
      <c r="C976" s="3"/>
      <c r="D976" s="6"/>
      <c r="E976" s="8"/>
      <c r="O976" s="9"/>
    </row>
    <row r="977" spans="2:15" x14ac:dyDescent="0.2">
      <c r="B977" s="3"/>
      <c r="C977" s="3"/>
      <c r="D977" s="6"/>
      <c r="E977" s="8"/>
      <c r="O977" s="9"/>
    </row>
    <row r="978" spans="2:15" x14ac:dyDescent="0.2">
      <c r="B978" s="3"/>
      <c r="C978" s="3"/>
      <c r="D978" s="6"/>
      <c r="E978" s="8"/>
      <c r="O978" s="9"/>
    </row>
    <row r="979" spans="2:15" x14ac:dyDescent="0.2">
      <c r="B979" s="3"/>
      <c r="C979" s="3"/>
      <c r="D979" s="6"/>
      <c r="E979" s="8"/>
      <c r="O979" s="9"/>
    </row>
    <row r="980" spans="2:15" x14ac:dyDescent="0.2">
      <c r="B980" s="3"/>
      <c r="C980" s="3"/>
      <c r="D980" s="6"/>
      <c r="E980" s="8"/>
      <c r="O980" s="9"/>
    </row>
    <row r="981" spans="2:15" x14ac:dyDescent="0.2">
      <c r="B981" s="3"/>
      <c r="C981" s="3"/>
      <c r="D981" s="6"/>
      <c r="E981" s="8"/>
      <c r="O981" s="9"/>
    </row>
    <row r="982" spans="2:15" x14ac:dyDescent="0.2">
      <c r="B982" s="3"/>
      <c r="C982" s="3"/>
      <c r="D982" s="6"/>
      <c r="E982" s="8"/>
      <c r="O982" s="9"/>
    </row>
    <row r="983" spans="2:15" x14ac:dyDescent="0.2">
      <c r="B983" s="3"/>
      <c r="C983" s="3"/>
      <c r="D983" s="6"/>
      <c r="E983" s="8"/>
      <c r="O983" s="9"/>
    </row>
    <row r="984" spans="2:15" x14ac:dyDescent="0.2">
      <c r="B984" s="3"/>
      <c r="C984" s="3"/>
      <c r="D984" s="6"/>
      <c r="E984" s="8"/>
      <c r="O984" s="9"/>
    </row>
    <row r="985" spans="2:15" x14ac:dyDescent="0.2">
      <c r="B985" s="3"/>
      <c r="C985" s="3"/>
      <c r="D985" s="6"/>
      <c r="E985" s="8"/>
      <c r="O985" s="9"/>
    </row>
    <row r="986" spans="2:15" x14ac:dyDescent="0.2">
      <c r="B986" s="3"/>
      <c r="C986" s="3"/>
      <c r="D986" s="6"/>
      <c r="E986" s="8"/>
      <c r="O986" s="9"/>
    </row>
    <row r="987" spans="2:15" x14ac:dyDescent="0.2">
      <c r="B987" s="3"/>
      <c r="C987" s="3"/>
      <c r="D987" s="6"/>
      <c r="E987" s="8"/>
      <c r="O987" s="9"/>
    </row>
    <row r="988" spans="2:15" x14ac:dyDescent="0.2">
      <c r="B988" s="3"/>
      <c r="C988" s="3"/>
      <c r="D988" s="6"/>
      <c r="E988" s="8"/>
      <c r="O988" s="9"/>
    </row>
    <row r="989" spans="2:15" x14ac:dyDescent="0.2">
      <c r="B989" s="3"/>
      <c r="C989" s="3"/>
      <c r="D989" s="6"/>
      <c r="E989" s="8"/>
      <c r="O989" s="9"/>
    </row>
    <row r="990" spans="2:15" x14ac:dyDescent="0.2">
      <c r="B990" s="3"/>
      <c r="C990" s="3"/>
      <c r="D990" s="6"/>
      <c r="E990" s="8"/>
      <c r="O990" s="9"/>
    </row>
    <row r="991" spans="2:15" x14ac:dyDescent="0.2">
      <c r="B991" s="3"/>
      <c r="C991" s="3"/>
      <c r="D991" s="6"/>
      <c r="E991" s="8"/>
      <c r="O991" s="9"/>
    </row>
    <row r="992" spans="2:15" x14ac:dyDescent="0.2">
      <c r="B992" s="3"/>
      <c r="C992" s="3"/>
      <c r="D992" s="6"/>
      <c r="E992" s="8"/>
      <c r="O992" s="9"/>
    </row>
    <row r="993" spans="2:15" x14ac:dyDescent="0.2">
      <c r="B993" s="3"/>
      <c r="C993" s="3"/>
      <c r="D993" s="6"/>
      <c r="E993" s="8"/>
      <c r="O993" s="9"/>
    </row>
    <row r="994" spans="2:15" x14ac:dyDescent="0.2">
      <c r="B994" s="3"/>
      <c r="C994" s="3"/>
      <c r="D994" s="6"/>
      <c r="E994" s="8"/>
      <c r="O994" s="9"/>
    </row>
    <row r="995" spans="2:15" x14ac:dyDescent="0.2">
      <c r="B995" s="3"/>
      <c r="C995" s="3"/>
      <c r="D995" s="6"/>
      <c r="E995" s="8"/>
      <c r="O995" s="9"/>
    </row>
    <row r="996" spans="2:15" x14ac:dyDescent="0.2">
      <c r="B996" s="3"/>
      <c r="C996" s="3"/>
      <c r="D996" s="6"/>
      <c r="E996" s="8"/>
      <c r="O996" s="9"/>
    </row>
    <row r="997" spans="2:15" x14ac:dyDescent="0.2">
      <c r="B997" s="3"/>
      <c r="C997" s="3"/>
      <c r="D997" s="6"/>
      <c r="E997" s="8"/>
      <c r="O997" s="9"/>
    </row>
    <row r="998" spans="2:15" x14ac:dyDescent="0.2">
      <c r="B998" s="3"/>
      <c r="C998" s="3"/>
      <c r="D998" s="6"/>
      <c r="E998" s="8"/>
      <c r="O998" s="9"/>
    </row>
    <row r="999" spans="2:15" x14ac:dyDescent="0.2">
      <c r="B999" s="3"/>
      <c r="C999" s="3"/>
      <c r="D999" s="6"/>
      <c r="E999" s="8"/>
      <c r="O999" s="9"/>
    </row>
    <row r="1000" spans="2:15" x14ac:dyDescent="0.2">
      <c r="B1000" s="3"/>
      <c r="C1000" s="3"/>
      <c r="D1000" s="6"/>
      <c r="E1000" s="8"/>
      <c r="O1000" s="9"/>
    </row>
    <row r="1001" spans="2:15" x14ac:dyDescent="0.2">
      <c r="B1001" s="3"/>
      <c r="C1001" s="3"/>
      <c r="D1001" s="6"/>
      <c r="E1001" s="8"/>
      <c r="O1001" s="9"/>
    </row>
    <row r="1002" spans="2:15" x14ac:dyDescent="0.2">
      <c r="B1002" s="3"/>
      <c r="C1002" s="3"/>
      <c r="D1002" s="6"/>
      <c r="E1002" s="8"/>
      <c r="O1002" s="9"/>
    </row>
    <row r="1003" spans="2:15" x14ac:dyDescent="0.2">
      <c r="B1003" s="3"/>
      <c r="C1003" s="3"/>
      <c r="D1003" s="6"/>
      <c r="E1003" s="8"/>
      <c r="O1003" s="9"/>
    </row>
    <row r="1004" spans="2:15" x14ac:dyDescent="0.2">
      <c r="B1004" s="3"/>
      <c r="C1004" s="3"/>
      <c r="D1004" s="6"/>
      <c r="E1004" s="8"/>
      <c r="O1004" s="9"/>
    </row>
    <row r="1005" spans="2:15" x14ac:dyDescent="0.2">
      <c r="B1005" s="3"/>
      <c r="C1005" s="3"/>
      <c r="D1005" s="6"/>
      <c r="E1005" s="8"/>
      <c r="O1005" s="9"/>
    </row>
    <row r="1006" spans="2:15" x14ac:dyDescent="0.2">
      <c r="B1006" s="3"/>
      <c r="C1006" s="3"/>
      <c r="D1006" s="6"/>
      <c r="E1006" s="8"/>
      <c r="O1006" s="9"/>
    </row>
    <row r="1007" spans="2:15" x14ac:dyDescent="0.2">
      <c r="B1007" s="3"/>
      <c r="C1007" s="3"/>
      <c r="D1007" s="6"/>
      <c r="E1007" s="8"/>
      <c r="O1007" s="9"/>
    </row>
    <row r="1008" spans="2:15" x14ac:dyDescent="0.2">
      <c r="B1008" s="3"/>
      <c r="C1008" s="3"/>
      <c r="D1008" s="6"/>
      <c r="E1008" s="8"/>
      <c r="O1008" s="9"/>
    </row>
    <row r="1009" spans="2:15" x14ac:dyDescent="0.2">
      <c r="B1009" s="3"/>
      <c r="C1009" s="3"/>
      <c r="D1009" s="6"/>
      <c r="E1009" s="8"/>
      <c r="O1009" s="9"/>
    </row>
    <row r="1010" spans="2:15" x14ac:dyDescent="0.2">
      <c r="B1010" s="3"/>
      <c r="C1010" s="3"/>
      <c r="D1010" s="6"/>
      <c r="E1010" s="8"/>
      <c r="O1010" s="9"/>
    </row>
    <row r="1011" spans="2:15" x14ac:dyDescent="0.2">
      <c r="B1011" s="3"/>
      <c r="C1011" s="3"/>
      <c r="D1011" s="6"/>
      <c r="E1011" s="8"/>
      <c r="O1011" s="9"/>
    </row>
    <row r="1012" spans="2:15" x14ac:dyDescent="0.2">
      <c r="B1012" s="3"/>
      <c r="C1012" s="3"/>
      <c r="D1012" s="6"/>
      <c r="E1012" s="8"/>
      <c r="O1012" s="9"/>
    </row>
    <row r="1013" spans="2:15" x14ac:dyDescent="0.2">
      <c r="B1013" s="3"/>
      <c r="C1013" s="3"/>
      <c r="D1013" s="6"/>
      <c r="E1013" s="8"/>
      <c r="O1013" s="9"/>
    </row>
    <row r="1014" spans="2:15" x14ac:dyDescent="0.2">
      <c r="B1014" s="3"/>
      <c r="C1014" s="3"/>
      <c r="D1014" s="6"/>
      <c r="E1014" s="8"/>
      <c r="O1014" s="9"/>
    </row>
    <row r="1015" spans="2:15" x14ac:dyDescent="0.2">
      <c r="B1015" s="3"/>
      <c r="C1015" s="3"/>
      <c r="D1015" s="6"/>
      <c r="E1015" s="8"/>
      <c r="O1015" s="9"/>
    </row>
    <row r="1016" spans="2:15" x14ac:dyDescent="0.2">
      <c r="B1016" s="3"/>
      <c r="C1016" s="3"/>
      <c r="D1016" s="6"/>
      <c r="E1016" s="8"/>
      <c r="O1016" s="9"/>
    </row>
    <row r="1017" spans="2:15" x14ac:dyDescent="0.2">
      <c r="B1017" s="3"/>
      <c r="C1017" s="3"/>
      <c r="D1017" s="6"/>
      <c r="E1017" s="8"/>
      <c r="O1017" s="9"/>
    </row>
    <row r="1018" spans="2:15" x14ac:dyDescent="0.2">
      <c r="B1018" s="3"/>
      <c r="C1018" s="3"/>
      <c r="D1018" s="6"/>
      <c r="E1018" s="8"/>
      <c r="O1018" s="9"/>
    </row>
    <row r="1019" spans="2:15" x14ac:dyDescent="0.2">
      <c r="B1019" s="3"/>
      <c r="C1019" s="3"/>
      <c r="D1019" s="6"/>
      <c r="E1019" s="8"/>
      <c r="O1019" s="9"/>
    </row>
    <row r="1020" spans="2:15" x14ac:dyDescent="0.2">
      <c r="B1020" s="3"/>
      <c r="C1020" s="3"/>
      <c r="D1020" s="6"/>
      <c r="E1020" s="8"/>
      <c r="O1020" s="9"/>
    </row>
    <row r="1021" spans="2:15" x14ac:dyDescent="0.2">
      <c r="B1021" s="3"/>
      <c r="C1021" s="3"/>
      <c r="D1021" s="6"/>
      <c r="E1021" s="8"/>
      <c r="O1021" s="9"/>
    </row>
    <row r="1022" spans="2:15" x14ac:dyDescent="0.2">
      <c r="B1022" s="3"/>
      <c r="C1022" s="3"/>
      <c r="D1022" s="6"/>
      <c r="E1022" s="8"/>
      <c r="O1022" s="9"/>
    </row>
    <row r="1023" spans="2:15" x14ac:dyDescent="0.2">
      <c r="B1023" s="3"/>
      <c r="C1023" s="3"/>
      <c r="D1023" s="6"/>
      <c r="E1023" s="8"/>
      <c r="O1023" s="9"/>
    </row>
    <row r="1024" spans="2:15" x14ac:dyDescent="0.2">
      <c r="B1024" s="3"/>
      <c r="C1024" s="3"/>
      <c r="D1024" s="6"/>
      <c r="E1024" s="8"/>
      <c r="O1024" s="9"/>
    </row>
    <row r="1025" spans="2:15" x14ac:dyDescent="0.2">
      <c r="B1025" s="3"/>
      <c r="C1025" s="3"/>
      <c r="D1025" s="6"/>
      <c r="E1025" s="8"/>
      <c r="O1025" s="9"/>
    </row>
    <row r="1026" spans="2:15" x14ac:dyDescent="0.2">
      <c r="B1026" s="3"/>
      <c r="C1026" s="3"/>
      <c r="D1026" s="6"/>
      <c r="E1026" s="8"/>
      <c r="O1026" s="9"/>
    </row>
    <row r="1027" spans="2:15" x14ac:dyDescent="0.2">
      <c r="B1027" s="3"/>
      <c r="C1027" s="3"/>
      <c r="D1027" s="6"/>
      <c r="E1027" s="8"/>
      <c r="O1027" s="9"/>
    </row>
    <row r="1028" spans="2:15" x14ac:dyDescent="0.2">
      <c r="B1028" s="3"/>
      <c r="C1028" s="3"/>
      <c r="D1028" s="6"/>
      <c r="E1028" s="8"/>
      <c r="O1028" s="9"/>
    </row>
    <row r="1029" spans="2:15" x14ac:dyDescent="0.2">
      <c r="B1029" s="3"/>
      <c r="C1029" s="3"/>
      <c r="D1029" s="6"/>
      <c r="E1029" s="8"/>
      <c r="O1029" s="9"/>
    </row>
    <row r="1030" spans="2:15" x14ac:dyDescent="0.2">
      <c r="B1030" s="3"/>
      <c r="C1030" s="3"/>
      <c r="D1030" s="6"/>
      <c r="E1030" s="8"/>
      <c r="O1030" s="9"/>
    </row>
    <row r="1031" spans="2:15" x14ac:dyDescent="0.2">
      <c r="B1031" s="3"/>
      <c r="C1031" s="3"/>
      <c r="D1031" s="6"/>
      <c r="E1031" s="8"/>
      <c r="O1031" s="9"/>
    </row>
    <row r="1032" spans="2:15" x14ac:dyDescent="0.2">
      <c r="B1032" s="3"/>
      <c r="C1032" s="3"/>
      <c r="D1032" s="6"/>
      <c r="E1032" s="8"/>
      <c r="O1032" s="9"/>
    </row>
    <row r="1033" spans="2:15" x14ac:dyDescent="0.2">
      <c r="B1033" s="3"/>
      <c r="C1033" s="3"/>
      <c r="D1033" s="6"/>
      <c r="E1033" s="8"/>
      <c r="O1033" s="9"/>
    </row>
    <row r="1034" spans="2:15" x14ac:dyDescent="0.2">
      <c r="B1034" s="3"/>
      <c r="C1034" s="3"/>
      <c r="D1034" s="6"/>
      <c r="E1034" s="8"/>
      <c r="O1034" s="9"/>
    </row>
    <row r="1035" spans="2:15" x14ac:dyDescent="0.2">
      <c r="B1035" s="3"/>
      <c r="C1035" s="3"/>
      <c r="D1035" s="6"/>
      <c r="E1035" s="8"/>
      <c r="O1035" s="9"/>
    </row>
    <row r="1036" spans="2:15" x14ac:dyDescent="0.2">
      <c r="B1036" s="3"/>
      <c r="C1036" s="3"/>
      <c r="D1036" s="6"/>
      <c r="E1036" s="8"/>
      <c r="O1036" s="9"/>
    </row>
    <row r="1037" spans="2:15" x14ac:dyDescent="0.2">
      <c r="B1037" s="3"/>
      <c r="C1037" s="3"/>
      <c r="D1037" s="6"/>
      <c r="E1037" s="8"/>
      <c r="O1037" s="9"/>
    </row>
    <row r="1038" spans="2:15" x14ac:dyDescent="0.2">
      <c r="B1038" s="3"/>
      <c r="C1038" s="3"/>
      <c r="D1038" s="6"/>
      <c r="E1038" s="8"/>
      <c r="O1038" s="9"/>
    </row>
    <row r="1039" spans="2:15" x14ac:dyDescent="0.2">
      <c r="B1039" s="3"/>
      <c r="C1039" s="3"/>
      <c r="D1039" s="6"/>
      <c r="E1039" s="8"/>
      <c r="O1039" s="9"/>
    </row>
    <row r="1040" spans="2:15" x14ac:dyDescent="0.2">
      <c r="B1040" s="3"/>
      <c r="C1040" s="3"/>
      <c r="D1040" s="6"/>
      <c r="E1040" s="8"/>
      <c r="O1040" s="9"/>
    </row>
    <row r="1041" spans="2:15" x14ac:dyDescent="0.2">
      <c r="B1041" s="3"/>
      <c r="C1041" s="3"/>
      <c r="D1041" s="6"/>
      <c r="E1041" s="8"/>
      <c r="O1041" s="9"/>
    </row>
    <row r="1042" spans="2:15" x14ac:dyDescent="0.2">
      <c r="B1042" s="3"/>
      <c r="C1042" s="3"/>
      <c r="D1042" s="6"/>
      <c r="E1042" s="8"/>
      <c r="O1042" s="9"/>
    </row>
    <row r="1043" spans="2:15" x14ac:dyDescent="0.2">
      <c r="B1043" s="3"/>
      <c r="C1043" s="3"/>
      <c r="D1043" s="6"/>
      <c r="E1043" s="8"/>
      <c r="O1043" s="9"/>
    </row>
    <row r="1044" spans="2:15" x14ac:dyDescent="0.2">
      <c r="B1044" s="3"/>
      <c r="C1044" s="3"/>
      <c r="D1044" s="6"/>
      <c r="E1044" s="8"/>
      <c r="O1044" s="9"/>
    </row>
    <row r="1045" spans="2:15" x14ac:dyDescent="0.2">
      <c r="B1045" s="3"/>
      <c r="C1045" s="3"/>
      <c r="D1045" s="6"/>
      <c r="E1045" s="8"/>
      <c r="O1045" s="9"/>
    </row>
    <row r="1046" spans="2:15" x14ac:dyDescent="0.2">
      <c r="B1046" s="3"/>
      <c r="C1046" s="3"/>
      <c r="D1046" s="6"/>
      <c r="E1046" s="8"/>
      <c r="O1046" s="9"/>
    </row>
    <row r="1047" spans="2:15" x14ac:dyDescent="0.2">
      <c r="B1047" s="3"/>
      <c r="C1047" s="3"/>
      <c r="D1047" s="6"/>
      <c r="E1047" s="8"/>
      <c r="O1047" s="9"/>
    </row>
    <row r="1048" spans="2:15" x14ac:dyDescent="0.2">
      <c r="B1048" s="3"/>
      <c r="C1048" s="3"/>
      <c r="D1048" s="6"/>
      <c r="E1048" s="8"/>
      <c r="O1048" s="9"/>
    </row>
    <row r="1049" spans="2:15" x14ac:dyDescent="0.2">
      <c r="B1049" s="3"/>
      <c r="C1049" s="3"/>
      <c r="D1049" s="6"/>
      <c r="E1049" s="8"/>
      <c r="O1049" s="9"/>
    </row>
    <row r="1050" spans="2:15" x14ac:dyDescent="0.2">
      <c r="B1050" s="3"/>
      <c r="C1050" s="3"/>
      <c r="D1050" s="6"/>
      <c r="E1050" s="8"/>
      <c r="O1050" s="9"/>
    </row>
    <row r="1051" spans="2:15" x14ac:dyDescent="0.2">
      <c r="B1051" s="3"/>
      <c r="C1051" s="3"/>
      <c r="D1051" s="6"/>
      <c r="E1051" s="8"/>
      <c r="O1051" s="9"/>
    </row>
    <row r="1052" spans="2:15" x14ac:dyDescent="0.2">
      <c r="B1052" s="3"/>
      <c r="C1052" s="3"/>
      <c r="D1052" s="6"/>
      <c r="E1052" s="8"/>
      <c r="O1052" s="9"/>
    </row>
    <row r="1053" spans="2:15" x14ac:dyDescent="0.2">
      <c r="B1053" s="3"/>
      <c r="C1053" s="3"/>
      <c r="D1053" s="6"/>
      <c r="E1053" s="8"/>
      <c r="O1053" s="9"/>
    </row>
    <row r="1054" spans="2:15" x14ac:dyDescent="0.2">
      <c r="B1054" s="3"/>
      <c r="C1054" s="3"/>
      <c r="D1054" s="6"/>
      <c r="E1054" s="8"/>
      <c r="O1054" s="9"/>
    </row>
    <row r="1055" spans="2:15" x14ac:dyDescent="0.2">
      <c r="B1055" s="3"/>
      <c r="C1055" s="3"/>
      <c r="D1055" s="6"/>
      <c r="E1055" s="8"/>
      <c r="O1055" s="9"/>
    </row>
    <row r="1056" spans="2:15" x14ac:dyDescent="0.2">
      <c r="B1056" s="3"/>
      <c r="C1056" s="3"/>
      <c r="D1056" s="6"/>
      <c r="E1056" s="8"/>
      <c r="O1056" s="9"/>
    </row>
    <row r="1057" spans="2:15" x14ac:dyDescent="0.2">
      <c r="B1057" s="3"/>
      <c r="C1057" s="3"/>
      <c r="D1057" s="6"/>
      <c r="E1057" s="8"/>
      <c r="O1057" s="9"/>
    </row>
    <row r="1058" spans="2:15" x14ac:dyDescent="0.2">
      <c r="B1058" s="3"/>
      <c r="C1058" s="3"/>
      <c r="D1058" s="6"/>
      <c r="E1058" s="8"/>
      <c r="O1058" s="9"/>
    </row>
    <row r="1059" spans="2:15" x14ac:dyDescent="0.2">
      <c r="B1059" s="3"/>
      <c r="C1059" s="3"/>
      <c r="D1059" s="6"/>
      <c r="E1059" s="8"/>
      <c r="O1059" s="9"/>
    </row>
    <row r="1060" spans="2:15" x14ac:dyDescent="0.2">
      <c r="B1060" s="3"/>
      <c r="C1060" s="3"/>
      <c r="D1060" s="6"/>
      <c r="E1060" s="8"/>
      <c r="O1060" s="9"/>
    </row>
    <row r="1061" spans="2:15" x14ac:dyDescent="0.2">
      <c r="B1061" s="3"/>
      <c r="C1061" s="3"/>
      <c r="D1061" s="6"/>
      <c r="E1061" s="8"/>
      <c r="O1061" s="9"/>
    </row>
    <row r="1062" spans="2:15" x14ac:dyDescent="0.2">
      <c r="B1062" s="3"/>
      <c r="C1062" s="3"/>
      <c r="D1062" s="6"/>
      <c r="E1062" s="8"/>
      <c r="O1062" s="9"/>
    </row>
    <row r="1063" spans="2:15" x14ac:dyDescent="0.2">
      <c r="B1063" s="3"/>
      <c r="C1063" s="3"/>
      <c r="D1063" s="6"/>
      <c r="E1063" s="8"/>
      <c r="O1063" s="9"/>
    </row>
    <row r="1064" spans="2:15" x14ac:dyDescent="0.2">
      <c r="B1064" s="3"/>
      <c r="C1064" s="3"/>
      <c r="D1064" s="6"/>
      <c r="E1064" s="8"/>
      <c r="O1064" s="9"/>
    </row>
    <row r="1065" spans="2:15" x14ac:dyDescent="0.2">
      <c r="B1065" s="3"/>
      <c r="C1065" s="3"/>
      <c r="D1065" s="6"/>
      <c r="E1065" s="8"/>
      <c r="O1065" s="9"/>
    </row>
    <row r="1066" spans="2:15" x14ac:dyDescent="0.2">
      <c r="B1066" s="3"/>
      <c r="C1066" s="3"/>
      <c r="D1066" s="6"/>
      <c r="E1066" s="8"/>
      <c r="O1066" s="9"/>
    </row>
    <row r="1067" spans="2:15" x14ac:dyDescent="0.2">
      <c r="B1067" s="3"/>
      <c r="C1067" s="3"/>
      <c r="D1067" s="6"/>
      <c r="E1067" s="8"/>
      <c r="O1067" s="9"/>
    </row>
    <row r="1068" spans="2:15" x14ac:dyDescent="0.2">
      <c r="B1068" s="3"/>
      <c r="C1068" s="3"/>
      <c r="D1068" s="6"/>
      <c r="E1068" s="8"/>
      <c r="O1068" s="9"/>
    </row>
    <row r="1069" spans="2:15" x14ac:dyDescent="0.2">
      <c r="B1069" s="3"/>
      <c r="C1069" s="3"/>
      <c r="D1069" s="6"/>
      <c r="E1069" s="8"/>
      <c r="O1069" s="9"/>
    </row>
    <row r="1070" spans="2:15" x14ac:dyDescent="0.2">
      <c r="B1070" s="3"/>
      <c r="C1070" s="3"/>
      <c r="D1070" s="6"/>
      <c r="E1070" s="8"/>
      <c r="O1070" s="9"/>
    </row>
    <row r="1071" spans="2:15" x14ac:dyDescent="0.2">
      <c r="B1071" s="3"/>
      <c r="C1071" s="3"/>
      <c r="D1071" s="6"/>
      <c r="E1071" s="8"/>
      <c r="O1071" s="9"/>
    </row>
    <row r="1072" spans="2:15" x14ac:dyDescent="0.2">
      <c r="B1072" s="3"/>
      <c r="C1072" s="3"/>
      <c r="D1072" s="6"/>
      <c r="E1072" s="8"/>
      <c r="O1072" s="9"/>
    </row>
    <row r="1073" spans="2:15" x14ac:dyDescent="0.2">
      <c r="B1073" s="3"/>
      <c r="C1073" s="3"/>
      <c r="D1073" s="6"/>
      <c r="E1073" s="8"/>
      <c r="O1073" s="9"/>
    </row>
    <row r="1074" spans="2:15" x14ac:dyDescent="0.2">
      <c r="B1074" s="3"/>
      <c r="C1074" s="3"/>
      <c r="D1074" s="6"/>
      <c r="E1074" s="8"/>
      <c r="O1074" s="9"/>
    </row>
    <row r="1075" spans="2:15" x14ac:dyDescent="0.2">
      <c r="B1075" s="3"/>
      <c r="C1075" s="3"/>
      <c r="D1075" s="6"/>
      <c r="E1075" s="8"/>
      <c r="O1075" s="9"/>
    </row>
    <row r="1076" spans="2:15" x14ac:dyDescent="0.2">
      <c r="B1076" s="3"/>
      <c r="C1076" s="3"/>
      <c r="D1076" s="6"/>
      <c r="E1076" s="8"/>
      <c r="O1076" s="9"/>
    </row>
    <row r="1077" spans="2:15" x14ac:dyDescent="0.2">
      <c r="B1077" s="3"/>
      <c r="C1077" s="3"/>
      <c r="D1077" s="6"/>
      <c r="E1077" s="8"/>
      <c r="O1077" s="9"/>
    </row>
    <row r="1078" spans="2:15" x14ac:dyDescent="0.2">
      <c r="B1078" s="3"/>
      <c r="C1078" s="3"/>
      <c r="D1078" s="6"/>
      <c r="E1078" s="8"/>
      <c r="O1078" s="9"/>
    </row>
    <row r="1079" spans="2:15" x14ac:dyDescent="0.2">
      <c r="B1079" s="3"/>
      <c r="C1079" s="3"/>
      <c r="D1079" s="6"/>
      <c r="E1079" s="8"/>
      <c r="O1079" s="9"/>
    </row>
    <row r="1080" spans="2:15" x14ac:dyDescent="0.2">
      <c r="B1080" s="3"/>
      <c r="C1080" s="3"/>
      <c r="D1080" s="6"/>
      <c r="E1080" s="8"/>
      <c r="O1080" s="9"/>
    </row>
    <row r="1081" spans="2:15" x14ac:dyDescent="0.2">
      <c r="B1081" s="3"/>
      <c r="C1081" s="3"/>
      <c r="D1081" s="6"/>
      <c r="E1081" s="8"/>
      <c r="O1081" s="9"/>
    </row>
    <row r="1082" spans="2:15" x14ac:dyDescent="0.2">
      <c r="B1082" s="3"/>
      <c r="C1082" s="3"/>
      <c r="D1082" s="6"/>
      <c r="E1082" s="8"/>
      <c r="O1082" s="9"/>
    </row>
    <row r="1083" spans="2:15" x14ac:dyDescent="0.2">
      <c r="B1083" s="3"/>
      <c r="C1083" s="3"/>
      <c r="D1083" s="6"/>
      <c r="E1083" s="8"/>
      <c r="O1083" s="9"/>
    </row>
    <row r="1084" spans="2:15" x14ac:dyDescent="0.2">
      <c r="B1084" s="3"/>
      <c r="C1084" s="3"/>
      <c r="D1084" s="6"/>
      <c r="E1084" s="8"/>
      <c r="O1084" s="9"/>
    </row>
    <row r="1085" spans="2:15" x14ac:dyDescent="0.2">
      <c r="B1085" s="3"/>
      <c r="C1085" s="3"/>
      <c r="D1085" s="6"/>
      <c r="E1085" s="8"/>
      <c r="O1085" s="9"/>
    </row>
    <row r="1086" spans="2:15" x14ac:dyDescent="0.2">
      <c r="B1086" s="3"/>
      <c r="C1086" s="3"/>
      <c r="D1086" s="6"/>
      <c r="E1086" s="8"/>
      <c r="O1086" s="9"/>
    </row>
    <row r="1087" spans="2:15" x14ac:dyDescent="0.2">
      <c r="B1087" s="3"/>
      <c r="C1087" s="3"/>
      <c r="D1087" s="6"/>
      <c r="E1087" s="8"/>
      <c r="O1087" s="9"/>
    </row>
    <row r="1088" spans="2:15" x14ac:dyDescent="0.2">
      <c r="B1088" s="3"/>
      <c r="C1088" s="3"/>
      <c r="D1088" s="6"/>
      <c r="E1088" s="8"/>
      <c r="O1088" s="9"/>
    </row>
    <row r="1089" spans="2:15" x14ac:dyDescent="0.2">
      <c r="B1089" s="3"/>
      <c r="C1089" s="3"/>
      <c r="D1089" s="6"/>
      <c r="E1089" s="8"/>
      <c r="O1089" s="9"/>
    </row>
    <row r="1090" spans="2:15" x14ac:dyDescent="0.2">
      <c r="B1090" s="3"/>
      <c r="C1090" s="3"/>
      <c r="D1090" s="6"/>
      <c r="E1090" s="8"/>
      <c r="O1090" s="9"/>
    </row>
    <row r="1091" spans="2:15" x14ac:dyDescent="0.2">
      <c r="B1091" s="3"/>
      <c r="C1091" s="3"/>
      <c r="D1091" s="6"/>
      <c r="E1091" s="8"/>
      <c r="O1091" s="9"/>
    </row>
    <row r="1092" spans="2:15" x14ac:dyDescent="0.2">
      <c r="B1092" s="3"/>
      <c r="C1092" s="3"/>
      <c r="D1092" s="6"/>
      <c r="E1092" s="8"/>
      <c r="O1092" s="9"/>
    </row>
    <row r="1093" spans="2:15" x14ac:dyDescent="0.2">
      <c r="B1093" s="3"/>
      <c r="C1093" s="3"/>
      <c r="D1093" s="6"/>
      <c r="E1093" s="8"/>
      <c r="O1093" s="9"/>
    </row>
    <row r="1094" spans="2:15" x14ac:dyDescent="0.2">
      <c r="B1094" s="3"/>
      <c r="C1094" s="3"/>
      <c r="D1094" s="6"/>
      <c r="E1094" s="8"/>
      <c r="O1094" s="9"/>
    </row>
    <row r="1095" spans="2:15" x14ac:dyDescent="0.2">
      <c r="B1095" s="3"/>
      <c r="C1095" s="3"/>
      <c r="D1095" s="6"/>
      <c r="E1095" s="8"/>
      <c r="O1095" s="9"/>
    </row>
    <row r="1096" spans="2:15" x14ac:dyDescent="0.2">
      <c r="B1096" s="3"/>
      <c r="C1096" s="3"/>
      <c r="D1096" s="6"/>
      <c r="E1096" s="8"/>
      <c r="O1096" s="9"/>
    </row>
    <row r="1097" spans="2:15" x14ac:dyDescent="0.2">
      <c r="B1097" s="3"/>
      <c r="C1097" s="3"/>
      <c r="D1097" s="6"/>
      <c r="E1097" s="8"/>
      <c r="O1097" s="9"/>
    </row>
    <row r="1098" spans="2:15" x14ac:dyDescent="0.2">
      <c r="B1098" s="3"/>
      <c r="C1098" s="3"/>
      <c r="D1098" s="6"/>
      <c r="E1098" s="8"/>
      <c r="O1098" s="9"/>
    </row>
    <row r="1099" spans="2:15" x14ac:dyDescent="0.2">
      <c r="B1099" s="3"/>
      <c r="C1099" s="3"/>
      <c r="D1099" s="6"/>
      <c r="E1099" s="8"/>
      <c r="O1099" s="9"/>
    </row>
    <row r="1100" spans="2:15" x14ac:dyDescent="0.2">
      <c r="B1100" s="3"/>
      <c r="C1100" s="3"/>
      <c r="D1100" s="6"/>
      <c r="E1100" s="8"/>
      <c r="O1100" s="9"/>
    </row>
    <row r="1101" spans="2:15" x14ac:dyDescent="0.2">
      <c r="B1101" s="3"/>
      <c r="C1101" s="3"/>
      <c r="D1101" s="6"/>
      <c r="E1101" s="8"/>
      <c r="O1101" s="9"/>
    </row>
    <row r="1102" spans="2:15" x14ac:dyDescent="0.2">
      <c r="B1102" s="3"/>
      <c r="C1102" s="3"/>
      <c r="D1102" s="6"/>
      <c r="E1102" s="8"/>
      <c r="O1102" s="9"/>
    </row>
    <row r="1103" spans="2:15" x14ac:dyDescent="0.2">
      <c r="B1103" s="3"/>
      <c r="C1103" s="3"/>
      <c r="D1103" s="6"/>
      <c r="E1103" s="8"/>
      <c r="O1103" s="9"/>
    </row>
    <row r="1104" spans="2:15" x14ac:dyDescent="0.2">
      <c r="B1104" s="3"/>
      <c r="C1104" s="3"/>
      <c r="D1104" s="6"/>
      <c r="E1104" s="8"/>
      <c r="O1104" s="9"/>
    </row>
    <row r="1105" spans="2:15" x14ac:dyDescent="0.2">
      <c r="B1105" s="3"/>
      <c r="C1105" s="3"/>
      <c r="D1105" s="6"/>
      <c r="E1105" s="8"/>
      <c r="O1105" s="9"/>
    </row>
    <row r="1106" spans="2:15" x14ac:dyDescent="0.2">
      <c r="B1106" s="3"/>
      <c r="C1106" s="3"/>
      <c r="D1106" s="6"/>
      <c r="E1106" s="8"/>
      <c r="O1106" s="9"/>
    </row>
    <row r="1107" spans="2:15" x14ac:dyDescent="0.2">
      <c r="B1107" s="3"/>
      <c r="C1107" s="3"/>
      <c r="D1107" s="6"/>
      <c r="E1107" s="8"/>
      <c r="O1107" s="9"/>
    </row>
    <row r="1108" spans="2:15" x14ac:dyDescent="0.2">
      <c r="B1108" s="3"/>
      <c r="C1108" s="3"/>
      <c r="D1108" s="6"/>
      <c r="E1108" s="8"/>
      <c r="O1108" s="9"/>
    </row>
    <row r="1109" spans="2:15" x14ac:dyDescent="0.2">
      <c r="B1109" s="3"/>
      <c r="C1109" s="3"/>
      <c r="D1109" s="6"/>
      <c r="E1109" s="8"/>
      <c r="O1109" s="9"/>
    </row>
    <row r="1110" spans="2:15" x14ac:dyDescent="0.2">
      <c r="B1110" s="3"/>
      <c r="C1110" s="3"/>
      <c r="D1110" s="6"/>
      <c r="E1110" s="8"/>
      <c r="O1110" s="9"/>
    </row>
    <row r="1111" spans="2:15" x14ac:dyDescent="0.2">
      <c r="B1111" s="3"/>
      <c r="C1111" s="3"/>
      <c r="D1111" s="6"/>
      <c r="E1111" s="8"/>
      <c r="O1111" s="9"/>
    </row>
    <row r="1112" spans="2:15" x14ac:dyDescent="0.2">
      <c r="B1112" s="3"/>
      <c r="C1112" s="3"/>
      <c r="D1112" s="6"/>
      <c r="E1112" s="8"/>
      <c r="O1112" s="9"/>
    </row>
    <row r="1113" spans="2:15" x14ac:dyDescent="0.2">
      <c r="B1113" s="3"/>
      <c r="C1113" s="3"/>
      <c r="D1113" s="6"/>
      <c r="E1113" s="8"/>
      <c r="O1113" s="9"/>
    </row>
    <row r="1114" spans="2:15" x14ac:dyDescent="0.2">
      <c r="B1114" s="3"/>
      <c r="C1114" s="3"/>
      <c r="D1114" s="6"/>
      <c r="E1114" s="8"/>
      <c r="O1114" s="9"/>
    </row>
    <row r="1115" spans="2:15" x14ac:dyDescent="0.2">
      <c r="B1115" s="3"/>
      <c r="C1115" s="3"/>
      <c r="D1115" s="6"/>
      <c r="E1115" s="8"/>
      <c r="O1115" s="9"/>
    </row>
    <row r="1116" spans="2:15" x14ac:dyDescent="0.2">
      <c r="B1116" s="3"/>
      <c r="C1116" s="3"/>
      <c r="D1116" s="6"/>
      <c r="E1116" s="8"/>
      <c r="O1116" s="9"/>
    </row>
    <row r="1117" spans="2:15" x14ac:dyDescent="0.2">
      <c r="B1117" s="3"/>
      <c r="C1117" s="3"/>
      <c r="D1117" s="6"/>
      <c r="E1117" s="8"/>
      <c r="O1117" s="9"/>
    </row>
    <row r="1118" spans="2:15" x14ac:dyDescent="0.2">
      <c r="B1118" s="3"/>
      <c r="C1118" s="3"/>
      <c r="D1118" s="6"/>
      <c r="E1118" s="8"/>
      <c r="O1118" s="9"/>
    </row>
    <row r="1119" spans="2:15" x14ac:dyDescent="0.2">
      <c r="B1119" s="3"/>
      <c r="C1119" s="3"/>
      <c r="D1119" s="6"/>
      <c r="E1119" s="8"/>
      <c r="O1119" s="9"/>
    </row>
    <row r="1120" spans="2:15" x14ac:dyDescent="0.2">
      <c r="B1120" s="3"/>
      <c r="C1120" s="3"/>
      <c r="D1120" s="6"/>
      <c r="E1120" s="8"/>
      <c r="O1120" s="9"/>
    </row>
    <row r="1121" spans="2:15" x14ac:dyDescent="0.2">
      <c r="B1121" s="3"/>
      <c r="C1121" s="3"/>
      <c r="D1121" s="6"/>
      <c r="E1121" s="8"/>
      <c r="O1121" s="9"/>
    </row>
    <row r="1122" spans="2:15" x14ac:dyDescent="0.2">
      <c r="B1122" s="3"/>
      <c r="C1122" s="3"/>
      <c r="D1122" s="6"/>
      <c r="E1122" s="8"/>
      <c r="O1122" s="9"/>
    </row>
    <row r="1123" spans="2:15" x14ac:dyDescent="0.2">
      <c r="B1123" s="3"/>
      <c r="C1123" s="3"/>
      <c r="D1123" s="6"/>
      <c r="E1123" s="8"/>
      <c r="O1123" s="9"/>
    </row>
    <row r="1124" spans="2:15" x14ac:dyDescent="0.2">
      <c r="B1124" s="3"/>
      <c r="C1124" s="3"/>
      <c r="D1124" s="6"/>
      <c r="E1124" s="8"/>
      <c r="O1124" s="9"/>
    </row>
    <row r="1125" spans="2:15" x14ac:dyDescent="0.2">
      <c r="B1125" s="3"/>
      <c r="C1125" s="3"/>
      <c r="D1125" s="6"/>
      <c r="E1125" s="8"/>
      <c r="O1125" s="9"/>
    </row>
    <row r="1126" spans="2:15" x14ac:dyDescent="0.2">
      <c r="B1126" s="3"/>
      <c r="C1126" s="3"/>
      <c r="D1126" s="6"/>
      <c r="E1126" s="8"/>
      <c r="O1126" s="9"/>
    </row>
    <row r="1127" spans="2:15" x14ac:dyDescent="0.2">
      <c r="B1127" s="3"/>
      <c r="C1127" s="3"/>
      <c r="D1127" s="6"/>
      <c r="E1127" s="8"/>
      <c r="O1127" s="9"/>
    </row>
    <row r="1128" spans="2:15" x14ac:dyDescent="0.2">
      <c r="B1128" s="3"/>
      <c r="C1128" s="3"/>
      <c r="D1128" s="6"/>
      <c r="E1128" s="8"/>
      <c r="O1128" s="9"/>
    </row>
    <row r="1129" spans="2:15" x14ac:dyDescent="0.2">
      <c r="B1129" s="3"/>
      <c r="C1129" s="3"/>
      <c r="D1129" s="6"/>
      <c r="E1129" s="8"/>
      <c r="O1129" s="9"/>
    </row>
    <row r="1130" spans="2:15" x14ac:dyDescent="0.2">
      <c r="B1130" s="3"/>
      <c r="C1130" s="3"/>
      <c r="D1130" s="6"/>
      <c r="E1130" s="8"/>
      <c r="O1130" s="9"/>
    </row>
    <row r="1131" spans="2:15" x14ac:dyDescent="0.2">
      <c r="B1131" s="3"/>
      <c r="C1131" s="3"/>
      <c r="D1131" s="6"/>
      <c r="E1131" s="8"/>
      <c r="O1131" s="9"/>
    </row>
    <row r="1132" spans="2:15" x14ac:dyDescent="0.2">
      <c r="B1132" s="3"/>
      <c r="C1132" s="3"/>
      <c r="D1132" s="6"/>
      <c r="E1132" s="8"/>
      <c r="O1132" s="9"/>
    </row>
    <row r="1133" spans="2:15" x14ac:dyDescent="0.2">
      <c r="B1133" s="3"/>
      <c r="C1133" s="3"/>
      <c r="D1133" s="6"/>
      <c r="E1133" s="8"/>
      <c r="O1133" s="9"/>
    </row>
    <row r="1134" spans="2:15" x14ac:dyDescent="0.2">
      <c r="B1134" s="3"/>
      <c r="C1134" s="3"/>
      <c r="D1134" s="6"/>
      <c r="E1134" s="8"/>
      <c r="O1134" s="9"/>
    </row>
    <row r="1135" spans="2:15" x14ac:dyDescent="0.2">
      <c r="B1135" s="3"/>
      <c r="C1135" s="3"/>
      <c r="D1135" s="6"/>
      <c r="E1135" s="8"/>
      <c r="O1135" s="9"/>
    </row>
    <row r="1136" spans="2:15" x14ac:dyDescent="0.2">
      <c r="B1136" s="3"/>
      <c r="C1136" s="3"/>
      <c r="D1136" s="6"/>
      <c r="E1136" s="8"/>
      <c r="O1136" s="9"/>
    </row>
    <row r="1137" spans="2:15" x14ac:dyDescent="0.2">
      <c r="B1137" s="3"/>
      <c r="C1137" s="3"/>
      <c r="D1137" s="6"/>
      <c r="E1137" s="8"/>
      <c r="O1137" s="9"/>
    </row>
    <row r="1138" spans="2:15" x14ac:dyDescent="0.2">
      <c r="B1138" s="3"/>
      <c r="C1138" s="3"/>
      <c r="D1138" s="6"/>
      <c r="E1138" s="8"/>
      <c r="O1138" s="9"/>
    </row>
    <row r="1139" spans="2:15" x14ac:dyDescent="0.2">
      <c r="B1139" s="3"/>
      <c r="C1139" s="3"/>
      <c r="D1139" s="6"/>
      <c r="E1139" s="8"/>
      <c r="O1139" s="9"/>
    </row>
    <row r="1140" spans="2:15" x14ac:dyDescent="0.2">
      <c r="B1140" s="3"/>
      <c r="C1140" s="3"/>
      <c r="D1140" s="6"/>
      <c r="E1140" s="8"/>
      <c r="O1140" s="9"/>
    </row>
    <row r="1141" spans="2:15" x14ac:dyDescent="0.2">
      <c r="B1141" s="3"/>
      <c r="C1141" s="3"/>
      <c r="D1141" s="6"/>
      <c r="E1141" s="8"/>
      <c r="O1141" s="9"/>
    </row>
    <row r="1142" spans="2:15" x14ac:dyDescent="0.2">
      <c r="B1142" s="3"/>
      <c r="C1142" s="3"/>
      <c r="D1142" s="6"/>
      <c r="E1142" s="8"/>
      <c r="O1142" s="9"/>
    </row>
    <row r="1143" spans="2:15" x14ac:dyDescent="0.2">
      <c r="B1143" s="3"/>
      <c r="C1143" s="3"/>
      <c r="D1143" s="6"/>
      <c r="E1143" s="8"/>
      <c r="O1143" s="9"/>
    </row>
    <row r="1144" spans="2:15" x14ac:dyDescent="0.2">
      <c r="B1144" s="3"/>
      <c r="C1144" s="3"/>
      <c r="D1144" s="6"/>
      <c r="E1144" s="8"/>
      <c r="O1144" s="9"/>
    </row>
    <row r="1145" spans="2:15" x14ac:dyDescent="0.2">
      <c r="B1145" s="3"/>
      <c r="C1145" s="3"/>
      <c r="D1145" s="6"/>
      <c r="E1145" s="8"/>
      <c r="O1145" s="9"/>
    </row>
    <row r="1146" spans="2:15" x14ac:dyDescent="0.2">
      <c r="B1146" s="3"/>
      <c r="C1146" s="3"/>
      <c r="D1146" s="6"/>
      <c r="E1146" s="8"/>
      <c r="O1146" s="9"/>
    </row>
    <row r="1147" spans="2:15" x14ac:dyDescent="0.2">
      <c r="B1147" s="3"/>
      <c r="C1147" s="3"/>
      <c r="D1147" s="6"/>
      <c r="E1147" s="8"/>
      <c r="O1147" s="9"/>
    </row>
    <row r="1148" spans="2:15" x14ac:dyDescent="0.2">
      <c r="B1148" s="3"/>
      <c r="C1148" s="3"/>
      <c r="D1148" s="6"/>
      <c r="E1148" s="8"/>
      <c r="O1148" s="9"/>
    </row>
    <row r="1149" spans="2:15" x14ac:dyDescent="0.2">
      <c r="B1149" s="3"/>
      <c r="C1149" s="3"/>
      <c r="D1149" s="6"/>
      <c r="E1149" s="8"/>
      <c r="O1149" s="9"/>
    </row>
    <row r="1150" spans="2:15" x14ac:dyDescent="0.2">
      <c r="B1150" s="3"/>
      <c r="C1150" s="3"/>
      <c r="D1150" s="6"/>
      <c r="E1150" s="8"/>
      <c r="O1150" s="9"/>
    </row>
    <row r="1151" spans="2:15" x14ac:dyDescent="0.2">
      <c r="B1151" s="3"/>
      <c r="C1151" s="3"/>
      <c r="D1151" s="6"/>
      <c r="E1151" s="8"/>
      <c r="O1151" s="9"/>
    </row>
    <row r="1152" spans="2:15" x14ac:dyDescent="0.2">
      <c r="B1152" s="3"/>
      <c r="C1152" s="3"/>
      <c r="D1152" s="6"/>
      <c r="E1152" s="8"/>
      <c r="O1152" s="9"/>
    </row>
    <row r="1153" spans="2:15" x14ac:dyDescent="0.2">
      <c r="B1153" s="3"/>
      <c r="C1153" s="3"/>
      <c r="D1153" s="6"/>
      <c r="E1153" s="8"/>
      <c r="O1153" s="9"/>
    </row>
    <row r="1154" spans="2:15" x14ac:dyDescent="0.2">
      <c r="B1154" s="3"/>
      <c r="C1154" s="3"/>
      <c r="D1154" s="6"/>
      <c r="E1154" s="8"/>
      <c r="O1154" s="9"/>
    </row>
    <row r="1155" spans="2:15" x14ac:dyDescent="0.2">
      <c r="B1155" s="3"/>
      <c r="C1155" s="3"/>
      <c r="D1155" s="6"/>
      <c r="E1155" s="8"/>
      <c r="O1155" s="9"/>
    </row>
    <row r="1156" spans="2:15" x14ac:dyDescent="0.2">
      <c r="B1156" s="3"/>
      <c r="C1156" s="3"/>
      <c r="D1156" s="6"/>
      <c r="E1156" s="8"/>
      <c r="O1156" s="9"/>
    </row>
    <row r="1157" spans="2:15" x14ac:dyDescent="0.2">
      <c r="B1157" s="3"/>
      <c r="C1157" s="3"/>
      <c r="D1157" s="6"/>
      <c r="E1157" s="8"/>
      <c r="O1157" s="9"/>
    </row>
    <row r="1158" spans="2:15" x14ac:dyDescent="0.2">
      <c r="B1158" s="3"/>
      <c r="C1158" s="3"/>
      <c r="D1158" s="6"/>
      <c r="E1158" s="8"/>
      <c r="O1158" s="9"/>
    </row>
    <row r="1159" spans="2:15" x14ac:dyDescent="0.2">
      <c r="B1159" s="3"/>
      <c r="C1159" s="3"/>
      <c r="D1159" s="6"/>
      <c r="E1159" s="8"/>
      <c r="O1159" s="9"/>
    </row>
    <row r="1160" spans="2:15" x14ac:dyDescent="0.2">
      <c r="B1160" s="3"/>
      <c r="C1160" s="3"/>
      <c r="D1160" s="6"/>
      <c r="E1160" s="8"/>
      <c r="O1160" s="9"/>
    </row>
    <row r="1161" spans="2:15" x14ac:dyDescent="0.2">
      <c r="B1161" s="3"/>
      <c r="C1161" s="3"/>
      <c r="D1161" s="6"/>
      <c r="E1161" s="8"/>
      <c r="O1161" s="9"/>
    </row>
    <row r="1162" spans="2:15" x14ac:dyDescent="0.2">
      <c r="B1162" s="3"/>
      <c r="C1162" s="3"/>
      <c r="D1162" s="6"/>
      <c r="E1162" s="8"/>
      <c r="O1162" s="9"/>
    </row>
    <row r="1163" spans="2:15" x14ac:dyDescent="0.2">
      <c r="B1163" s="3"/>
      <c r="C1163" s="3"/>
      <c r="D1163" s="6"/>
      <c r="E1163" s="8"/>
      <c r="O1163" s="9"/>
    </row>
    <row r="1164" spans="2:15" x14ac:dyDescent="0.2">
      <c r="B1164" s="3"/>
      <c r="C1164" s="3"/>
      <c r="D1164" s="6"/>
      <c r="E1164" s="8"/>
      <c r="O1164" s="9"/>
    </row>
    <row r="1165" spans="2:15" x14ac:dyDescent="0.2">
      <c r="B1165" s="3"/>
      <c r="C1165" s="3"/>
      <c r="D1165" s="6"/>
      <c r="E1165" s="8"/>
      <c r="O1165" s="9"/>
    </row>
    <row r="1166" spans="2:15" x14ac:dyDescent="0.2">
      <c r="B1166" s="3"/>
      <c r="C1166" s="3"/>
      <c r="D1166" s="6"/>
      <c r="E1166" s="8"/>
      <c r="O1166" s="9"/>
    </row>
    <row r="1167" spans="2:15" x14ac:dyDescent="0.2">
      <c r="B1167" s="3"/>
      <c r="C1167" s="3"/>
      <c r="D1167" s="6"/>
      <c r="E1167" s="8"/>
      <c r="O1167" s="9"/>
    </row>
    <row r="1168" spans="2:15" x14ac:dyDescent="0.2">
      <c r="B1168" s="3"/>
      <c r="C1168" s="3"/>
      <c r="D1168" s="6"/>
      <c r="E1168" s="8"/>
      <c r="O1168" s="9"/>
    </row>
    <row r="1169" spans="2:15" x14ac:dyDescent="0.2">
      <c r="B1169" s="3"/>
      <c r="C1169" s="3"/>
      <c r="D1169" s="6"/>
      <c r="E1169" s="8"/>
      <c r="O1169" s="9"/>
    </row>
    <row r="1170" spans="2:15" x14ac:dyDescent="0.2">
      <c r="B1170" s="3"/>
      <c r="C1170" s="3"/>
      <c r="D1170" s="6"/>
      <c r="E1170" s="8"/>
      <c r="O1170" s="9"/>
    </row>
    <row r="1171" spans="2:15" x14ac:dyDescent="0.2">
      <c r="B1171" s="3"/>
      <c r="C1171" s="3"/>
      <c r="D1171" s="6"/>
      <c r="E1171" s="8"/>
      <c r="O1171" s="9"/>
    </row>
    <row r="1172" spans="2:15" x14ac:dyDescent="0.2">
      <c r="B1172" s="3"/>
      <c r="C1172" s="3"/>
      <c r="D1172" s="6"/>
      <c r="E1172" s="8"/>
      <c r="O1172" s="9"/>
    </row>
    <row r="1173" spans="2:15" x14ac:dyDescent="0.2">
      <c r="B1173" s="3"/>
      <c r="C1173" s="3"/>
      <c r="D1173" s="6"/>
      <c r="E1173" s="8"/>
      <c r="O1173" s="9"/>
    </row>
    <row r="1174" spans="2:15" x14ac:dyDescent="0.2">
      <c r="B1174" s="3"/>
      <c r="C1174" s="3"/>
      <c r="D1174" s="6"/>
      <c r="E1174" s="8"/>
      <c r="O1174" s="9"/>
    </row>
    <row r="1175" spans="2:15" x14ac:dyDescent="0.2">
      <c r="B1175" s="3"/>
      <c r="C1175" s="3"/>
      <c r="D1175" s="6"/>
      <c r="E1175" s="8"/>
      <c r="O1175" s="9"/>
    </row>
    <row r="1176" spans="2:15" x14ac:dyDescent="0.2">
      <c r="B1176" s="3"/>
      <c r="C1176" s="3"/>
      <c r="D1176" s="6"/>
      <c r="E1176" s="8"/>
      <c r="O1176" s="9"/>
    </row>
    <row r="1177" spans="2:15" x14ac:dyDescent="0.2">
      <c r="B1177" s="3"/>
      <c r="C1177" s="3"/>
      <c r="D1177" s="6"/>
      <c r="E1177" s="8"/>
      <c r="O1177" s="9"/>
    </row>
    <row r="1178" spans="2:15" x14ac:dyDescent="0.2">
      <c r="B1178" s="3"/>
      <c r="C1178" s="3"/>
      <c r="D1178" s="6"/>
      <c r="E1178" s="8"/>
      <c r="O1178" s="9"/>
    </row>
    <row r="1179" spans="2:15" x14ac:dyDescent="0.2">
      <c r="B1179" s="3"/>
      <c r="C1179" s="3"/>
      <c r="D1179" s="6"/>
      <c r="E1179" s="8"/>
      <c r="O1179" s="9"/>
    </row>
    <row r="1180" spans="2:15" x14ac:dyDescent="0.2">
      <c r="B1180" s="3"/>
      <c r="C1180" s="3"/>
      <c r="D1180" s="6"/>
      <c r="E1180" s="8"/>
      <c r="O1180" s="9"/>
    </row>
    <row r="1181" spans="2:15" x14ac:dyDescent="0.2">
      <c r="B1181" s="3"/>
      <c r="C1181" s="3"/>
      <c r="D1181" s="6"/>
      <c r="E1181" s="8"/>
      <c r="O1181" s="9"/>
    </row>
    <row r="1182" spans="2:15" x14ac:dyDescent="0.2">
      <c r="B1182" s="3"/>
      <c r="C1182" s="3"/>
      <c r="D1182" s="6"/>
      <c r="E1182" s="8"/>
      <c r="O1182" s="9"/>
    </row>
    <row r="1183" spans="2:15" x14ac:dyDescent="0.2">
      <c r="B1183" s="3"/>
      <c r="C1183" s="3"/>
      <c r="D1183" s="6"/>
      <c r="E1183" s="8"/>
      <c r="O1183" s="9"/>
    </row>
    <row r="1184" spans="2:15" x14ac:dyDescent="0.2">
      <c r="B1184" s="3"/>
      <c r="C1184" s="3"/>
      <c r="D1184" s="6"/>
      <c r="E1184" s="8"/>
      <c r="O1184" s="9"/>
    </row>
    <row r="1185" spans="2:15" x14ac:dyDescent="0.2">
      <c r="B1185" s="3"/>
      <c r="C1185" s="3"/>
      <c r="D1185" s="6"/>
      <c r="E1185" s="8"/>
      <c r="O1185" s="9"/>
    </row>
    <row r="1186" spans="2:15" x14ac:dyDescent="0.2">
      <c r="B1186" s="3"/>
      <c r="C1186" s="3"/>
      <c r="D1186" s="6"/>
      <c r="E1186" s="8"/>
      <c r="O1186" s="9"/>
    </row>
    <row r="1187" spans="2:15" x14ac:dyDescent="0.2">
      <c r="B1187" s="3"/>
      <c r="C1187" s="3"/>
      <c r="D1187" s="6"/>
      <c r="E1187" s="8"/>
      <c r="O1187" s="9"/>
    </row>
    <row r="1188" spans="2:15" x14ac:dyDescent="0.2">
      <c r="B1188" s="3"/>
      <c r="C1188" s="3"/>
      <c r="D1188" s="6"/>
      <c r="E1188" s="8"/>
      <c r="O1188" s="9"/>
    </row>
    <row r="1189" spans="2:15" x14ac:dyDescent="0.2">
      <c r="B1189" s="3"/>
      <c r="C1189" s="3"/>
      <c r="D1189" s="6"/>
      <c r="E1189" s="8"/>
      <c r="O1189" s="9"/>
    </row>
    <row r="1190" spans="2:15" x14ac:dyDescent="0.2">
      <c r="B1190" s="3"/>
      <c r="C1190" s="3"/>
      <c r="D1190" s="6"/>
      <c r="E1190" s="8"/>
      <c r="O1190" s="9"/>
    </row>
    <row r="1191" spans="2:15" x14ac:dyDescent="0.2">
      <c r="B1191" s="3"/>
      <c r="C1191" s="3"/>
      <c r="D1191" s="6"/>
      <c r="E1191" s="8"/>
      <c r="O1191" s="9"/>
    </row>
    <row r="1192" spans="2:15" x14ac:dyDescent="0.2">
      <c r="B1192" s="3"/>
      <c r="C1192" s="3"/>
      <c r="D1192" s="6"/>
      <c r="E1192" s="8"/>
      <c r="O1192" s="9"/>
    </row>
    <row r="1193" spans="2:15" x14ac:dyDescent="0.2">
      <c r="B1193" s="3"/>
      <c r="C1193" s="3"/>
      <c r="D1193" s="6"/>
      <c r="E1193" s="8"/>
      <c r="O1193" s="9"/>
    </row>
    <row r="1194" spans="2:15" x14ac:dyDescent="0.2">
      <c r="B1194" s="3"/>
      <c r="C1194" s="3"/>
      <c r="D1194" s="6"/>
      <c r="E1194" s="8"/>
      <c r="O1194" s="9"/>
    </row>
    <row r="1195" spans="2:15" x14ac:dyDescent="0.2">
      <c r="B1195" s="3"/>
      <c r="C1195" s="3"/>
      <c r="D1195" s="6"/>
      <c r="E1195" s="8"/>
      <c r="O1195" s="9"/>
    </row>
    <row r="1196" spans="2:15" x14ac:dyDescent="0.2">
      <c r="B1196" s="3"/>
      <c r="C1196" s="3"/>
      <c r="D1196" s="6"/>
      <c r="E1196" s="8"/>
      <c r="O1196" s="9"/>
    </row>
    <row r="1197" spans="2:15" x14ac:dyDescent="0.2">
      <c r="B1197" s="3"/>
      <c r="C1197" s="3"/>
      <c r="D1197" s="6"/>
      <c r="E1197" s="8"/>
      <c r="O1197" s="9"/>
    </row>
    <row r="1198" spans="2:15" x14ac:dyDescent="0.2">
      <c r="B1198" s="3"/>
      <c r="C1198" s="3"/>
      <c r="D1198" s="6"/>
      <c r="E1198" s="8"/>
      <c r="O1198" s="9"/>
    </row>
    <row r="1199" spans="2:15" x14ac:dyDescent="0.2">
      <c r="B1199" s="3"/>
      <c r="C1199" s="3"/>
      <c r="D1199" s="6"/>
      <c r="E1199" s="8"/>
      <c r="O1199" s="9"/>
    </row>
    <row r="1200" spans="2:15" x14ac:dyDescent="0.2">
      <c r="B1200" s="3"/>
      <c r="C1200" s="3"/>
      <c r="D1200" s="6"/>
      <c r="E1200" s="8"/>
      <c r="O1200" s="9"/>
    </row>
    <row r="1201" spans="2:15" x14ac:dyDescent="0.2">
      <c r="B1201" s="3"/>
      <c r="C1201" s="3"/>
      <c r="D1201" s="6"/>
      <c r="E1201" s="8"/>
      <c r="O1201" s="9"/>
    </row>
    <row r="1202" spans="2:15" x14ac:dyDescent="0.2">
      <c r="B1202" s="3"/>
      <c r="C1202" s="3"/>
      <c r="D1202" s="6"/>
      <c r="E1202" s="8"/>
      <c r="O1202" s="9"/>
    </row>
    <row r="1203" spans="2:15" x14ac:dyDescent="0.2">
      <c r="B1203" s="3"/>
      <c r="C1203" s="3"/>
      <c r="D1203" s="6"/>
      <c r="E1203" s="8"/>
      <c r="O1203" s="9"/>
    </row>
    <row r="1204" spans="2:15" x14ac:dyDescent="0.2">
      <c r="B1204" s="3"/>
      <c r="C1204" s="3"/>
      <c r="D1204" s="6"/>
      <c r="E1204" s="8"/>
      <c r="O1204" s="9"/>
    </row>
    <row r="1205" spans="2:15" x14ac:dyDescent="0.2">
      <c r="B1205" s="3"/>
      <c r="C1205" s="3"/>
      <c r="D1205" s="6"/>
      <c r="E1205" s="8"/>
      <c r="O1205" s="9"/>
    </row>
    <row r="1206" spans="2:15" x14ac:dyDescent="0.2">
      <c r="B1206" s="3"/>
      <c r="C1206" s="3"/>
      <c r="D1206" s="6"/>
      <c r="E1206" s="8"/>
      <c r="O1206" s="9"/>
    </row>
    <row r="1207" spans="2:15" x14ac:dyDescent="0.2">
      <c r="B1207" s="3"/>
      <c r="C1207" s="3"/>
      <c r="D1207" s="6"/>
      <c r="E1207" s="8"/>
      <c r="O1207" s="9"/>
    </row>
    <row r="1208" spans="2:15" x14ac:dyDescent="0.2">
      <c r="B1208" s="3"/>
      <c r="C1208" s="3"/>
      <c r="D1208" s="6"/>
      <c r="E1208" s="8"/>
      <c r="O1208" s="9"/>
    </row>
    <row r="1209" spans="2:15" x14ac:dyDescent="0.2">
      <c r="B1209" s="3"/>
      <c r="C1209" s="3"/>
      <c r="D1209" s="6"/>
      <c r="E1209" s="8"/>
      <c r="O1209" s="9"/>
    </row>
    <row r="1210" spans="2:15" x14ac:dyDescent="0.2">
      <c r="B1210" s="3"/>
      <c r="C1210" s="3"/>
      <c r="D1210" s="6"/>
      <c r="E1210" s="8"/>
      <c r="O1210" s="9"/>
    </row>
    <row r="1211" spans="2:15" x14ac:dyDescent="0.2">
      <c r="B1211" s="3"/>
      <c r="C1211" s="3"/>
      <c r="D1211" s="6"/>
      <c r="E1211" s="8"/>
      <c r="O1211" s="9"/>
    </row>
    <row r="1212" spans="2:15" x14ac:dyDescent="0.2">
      <c r="B1212" s="3"/>
      <c r="C1212" s="3"/>
      <c r="D1212" s="6"/>
      <c r="E1212" s="8"/>
      <c r="O1212" s="9"/>
    </row>
    <row r="1213" spans="2:15" x14ac:dyDescent="0.2">
      <c r="B1213" s="3"/>
      <c r="C1213" s="3"/>
      <c r="D1213" s="6"/>
      <c r="E1213" s="8"/>
      <c r="O1213" s="9"/>
    </row>
    <row r="1214" spans="2:15" x14ac:dyDescent="0.2">
      <c r="B1214" s="3"/>
      <c r="C1214" s="3"/>
      <c r="D1214" s="6"/>
      <c r="E1214" s="8"/>
      <c r="O1214" s="9"/>
    </row>
    <row r="1215" spans="2:15" x14ac:dyDescent="0.2">
      <c r="B1215" s="3"/>
      <c r="C1215" s="3"/>
      <c r="D1215" s="6"/>
      <c r="E1215" s="8"/>
      <c r="O1215" s="9"/>
    </row>
    <row r="1216" spans="2:15" x14ac:dyDescent="0.2">
      <c r="B1216" s="3"/>
      <c r="C1216" s="3"/>
      <c r="D1216" s="6"/>
      <c r="E1216" s="8"/>
      <c r="O1216" s="9"/>
    </row>
    <row r="1217" spans="2:15" x14ac:dyDescent="0.2">
      <c r="B1217" s="3"/>
      <c r="C1217" s="3"/>
      <c r="D1217" s="6"/>
      <c r="E1217" s="8"/>
      <c r="O1217" s="9"/>
    </row>
    <row r="1218" spans="2:15" x14ac:dyDescent="0.2">
      <c r="B1218" s="3"/>
      <c r="C1218" s="3"/>
      <c r="D1218" s="6"/>
      <c r="E1218" s="8"/>
      <c r="O1218" s="9"/>
    </row>
    <row r="1219" spans="2:15" x14ac:dyDescent="0.2">
      <c r="B1219" s="3"/>
      <c r="C1219" s="3"/>
      <c r="D1219" s="6"/>
      <c r="E1219" s="8"/>
      <c r="O1219" s="9"/>
    </row>
    <row r="1220" spans="2:15" x14ac:dyDescent="0.2">
      <c r="B1220" s="3"/>
      <c r="C1220" s="3"/>
      <c r="D1220" s="6"/>
      <c r="E1220" s="8"/>
      <c r="O1220" s="9"/>
    </row>
    <row r="1221" spans="2:15" x14ac:dyDescent="0.2">
      <c r="B1221" s="3"/>
      <c r="C1221" s="3"/>
      <c r="D1221" s="6"/>
      <c r="E1221" s="8"/>
      <c r="O1221" s="9"/>
    </row>
    <row r="1222" spans="2:15" x14ac:dyDescent="0.2">
      <c r="B1222" s="3"/>
      <c r="C1222" s="3"/>
      <c r="D1222" s="6"/>
      <c r="E1222" s="8"/>
      <c r="O1222" s="9"/>
    </row>
    <row r="1223" spans="2:15" x14ac:dyDescent="0.2">
      <c r="B1223" s="3"/>
      <c r="C1223" s="3"/>
      <c r="D1223" s="6"/>
      <c r="E1223" s="8"/>
      <c r="O1223" s="9"/>
    </row>
    <row r="1224" spans="2:15" x14ac:dyDescent="0.2">
      <c r="B1224" s="3"/>
      <c r="C1224" s="3"/>
      <c r="D1224" s="6"/>
      <c r="E1224" s="8"/>
      <c r="O1224" s="9"/>
    </row>
    <row r="1225" spans="2:15" x14ac:dyDescent="0.2">
      <c r="B1225" s="3"/>
      <c r="C1225" s="3"/>
      <c r="D1225" s="6"/>
      <c r="E1225" s="8"/>
      <c r="O1225" s="9"/>
    </row>
    <row r="1226" spans="2:15" x14ac:dyDescent="0.2">
      <c r="B1226" s="3"/>
      <c r="C1226" s="3"/>
      <c r="D1226" s="6"/>
      <c r="E1226" s="8"/>
      <c r="O1226" s="9"/>
    </row>
    <row r="1227" spans="2:15" x14ac:dyDescent="0.2">
      <c r="B1227" s="3"/>
      <c r="C1227" s="3"/>
      <c r="D1227" s="6"/>
      <c r="E1227" s="8"/>
      <c r="O1227" s="9"/>
    </row>
    <row r="1228" spans="2:15" x14ac:dyDescent="0.2">
      <c r="B1228" s="3"/>
      <c r="C1228" s="3"/>
      <c r="D1228" s="6"/>
      <c r="E1228" s="8"/>
      <c r="O1228" s="9"/>
    </row>
    <row r="1229" spans="2:15" x14ac:dyDescent="0.2">
      <c r="B1229" s="3"/>
      <c r="C1229" s="3"/>
      <c r="D1229" s="6"/>
      <c r="E1229" s="8"/>
      <c r="O1229" s="9"/>
    </row>
    <row r="1230" spans="2:15" x14ac:dyDescent="0.2">
      <c r="B1230" s="3"/>
      <c r="C1230" s="3"/>
      <c r="D1230" s="6"/>
      <c r="E1230" s="8"/>
      <c r="O1230" s="9"/>
    </row>
    <row r="1231" spans="2:15" x14ac:dyDescent="0.2">
      <c r="B1231" s="3"/>
      <c r="C1231" s="3"/>
      <c r="D1231" s="6"/>
      <c r="E1231" s="8"/>
      <c r="O1231" s="9"/>
    </row>
    <row r="1232" spans="2:15" x14ac:dyDescent="0.2">
      <c r="B1232" s="3"/>
      <c r="C1232" s="3"/>
      <c r="D1232" s="6"/>
      <c r="E1232" s="8"/>
      <c r="O1232" s="9"/>
    </row>
    <row r="1233" spans="2:15" x14ac:dyDescent="0.2">
      <c r="B1233" s="3"/>
      <c r="C1233" s="3"/>
      <c r="D1233" s="6"/>
      <c r="E1233" s="8"/>
      <c r="O1233" s="9"/>
    </row>
    <row r="1234" spans="2:15" x14ac:dyDescent="0.2">
      <c r="B1234" s="3"/>
      <c r="C1234" s="3"/>
      <c r="D1234" s="6"/>
      <c r="E1234" s="8"/>
      <c r="O1234" s="9"/>
    </row>
    <row r="1235" spans="2:15" x14ac:dyDescent="0.2">
      <c r="B1235" s="3"/>
      <c r="C1235" s="3"/>
      <c r="D1235" s="6"/>
      <c r="E1235" s="8"/>
      <c r="O1235" s="9"/>
    </row>
    <row r="1236" spans="2:15" x14ac:dyDescent="0.2">
      <c r="B1236" s="3"/>
      <c r="C1236" s="3"/>
      <c r="D1236" s="6"/>
      <c r="E1236" s="8"/>
      <c r="O1236" s="9"/>
    </row>
    <row r="1237" spans="2:15" x14ac:dyDescent="0.2">
      <c r="B1237" s="3"/>
      <c r="C1237" s="3"/>
      <c r="D1237" s="6"/>
      <c r="E1237" s="8"/>
      <c r="O1237" s="9"/>
    </row>
    <row r="1238" spans="2:15" x14ac:dyDescent="0.2">
      <c r="B1238" s="3"/>
      <c r="C1238" s="3"/>
      <c r="D1238" s="6"/>
      <c r="E1238" s="8"/>
      <c r="O1238" s="9"/>
    </row>
    <row r="1239" spans="2:15" x14ac:dyDescent="0.2">
      <c r="B1239" s="3"/>
      <c r="C1239" s="3"/>
      <c r="D1239" s="6"/>
      <c r="E1239" s="8"/>
      <c r="O1239" s="9"/>
    </row>
    <row r="1240" spans="2:15" x14ac:dyDescent="0.2">
      <c r="B1240" s="3"/>
      <c r="C1240" s="3"/>
      <c r="D1240" s="6"/>
      <c r="E1240" s="8"/>
      <c r="O1240" s="9"/>
    </row>
    <row r="1241" spans="2:15" x14ac:dyDescent="0.2">
      <c r="B1241" s="3"/>
      <c r="C1241" s="3"/>
      <c r="D1241" s="6"/>
      <c r="E1241" s="8"/>
      <c r="O1241" s="9"/>
    </row>
    <row r="1242" spans="2:15" x14ac:dyDescent="0.2">
      <c r="B1242" s="3"/>
      <c r="C1242" s="3"/>
      <c r="D1242" s="6"/>
      <c r="E1242" s="8"/>
      <c r="O1242" s="9"/>
    </row>
    <row r="1243" spans="2:15" x14ac:dyDescent="0.2">
      <c r="B1243" s="3"/>
      <c r="C1243" s="3"/>
      <c r="D1243" s="6"/>
      <c r="E1243" s="8"/>
      <c r="O1243" s="9"/>
    </row>
    <row r="1244" spans="2:15" x14ac:dyDescent="0.2">
      <c r="B1244" s="3"/>
      <c r="C1244" s="3"/>
      <c r="D1244" s="6"/>
      <c r="E1244" s="8"/>
      <c r="O1244" s="9"/>
    </row>
    <row r="1245" spans="2:15" x14ac:dyDescent="0.2">
      <c r="B1245" s="3"/>
      <c r="C1245" s="3"/>
      <c r="D1245" s="6"/>
      <c r="E1245" s="8"/>
      <c r="O1245" s="9"/>
    </row>
    <row r="1246" spans="2:15" x14ac:dyDescent="0.2">
      <c r="B1246" s="3"/>
      <c r="C1246" s="3"/>
      <c r="D1246" s="6"/>
      <c r="E1246" s="8"/>
      <c r="O1246" s="9"/>
    </row>
    <row r="1247" spans="2:15" x14ac:dyDescent="0.2">
      <c r="B1247" s="3"/>
      <c r="C1247" s="3"/>
      <c r="D1247" s="6"/>
      <c r="E1247" s="8"/>
      <c r="O1247" s="9"/>
    </row>
    <row r="1248" spans="2:15" x14ac:dyDescent="0.2">
      <c r="B1248" s="3"/>
      <c r="C1248" s="3"/>
      <c r="D1248" s="6"/>
      <c r="E1248" s="8"/>
      <c r="O1248" s="9"/>
    </row>
    <row r="1249" spans="2:15" x14ac:dyDescent="0.2">
      <c r="B1249" s="3"/>
      <c r="C1249" s="3"/>
      <c r="D1249" s="6"/>
      <c r="E1249" s="8"/>
      <c r="O1249" s="9"/>
    </row>
    <row r="1250" spans="2:15" x14ac:dyDescent="0.2">
      <c r="B1250" s="3"/>
      <c r="C1250" s="3"/>
      <c r="D1250" s="6"/>
      <c r="E1250" s="8"/>
      <c r="O1250" s="9"/>
    </row>
    <row r="1251" spans="2:15" x14ac:dyDescent="0.2">
      <c r="B1251" s="3"/>
      <c r="C1251" s="3"/>
      <c r="D1251" s="6"/>
      <c r="E1251" s="8"/>
      <c r="O1251" s="9"/>
    </row>
    <row r="1252" spans="2:15" x14ac:dyDescent="0.2">
      <c r="B1252" s="3"/>
      <c r="C1252" s="3"/>
      <c r="D1252" s="6"/>
      <c r="E1252" s="8"/>
      <c r="O1252" s="9"/>
    </row>
    <row r="1253" spans="2:15" x14ac:dyDescent="0.2">
      <c r="B1253" s="3"/>
      <c r="C1253" s="3"/>
      <c r="D1253" s="6"/>
      <c r="E1253" s="8"/>
      <c r="O1253" s="9"/>
    </row>
    <row r="1254" spans="2:15" x14ac:dyDescent="0.2">
      <c r="B1254" s="3"/>
      <c r="C1254" s="3"/>
      <c r="D1254" s="6"/>
      <c r="E1254" s="8"/>
      <c r="O1254" s="9"/>
    </row>
    <row r="1255" spans="2:15" x14ac:dyDescent="0.2">
      <c r="B1255" s="3"/>
      <c r="C1255" s="3"/>
      <c r="D1255" s="6"/>
      <c r="E1255" s="8"/>
      <c r="O1255" s="9"/>
    </row>
    <row r="1256" spans="2:15" x14ac:dyDescent="0.2">
      <c r="B1256" s="3"/>
      <c r="C1256" s="3"/>
      <c r="D1256" s="6"/>
      <c r="E1256" s="8"/>
      <c r="O1256" s="9"/>
    </row>
    <row r="1257" spans="2:15" x14ac:dyDescent="0.2">
      <c r="B1257" s="3"/>
      <c r="C1257" s="3"/>
      <c r="D1257" s="6"/>
      <c r="E1257" s="8"/>
      <c r="O1257" s="9"/>
    </row>
    <row r="1258" spans="2:15" x14ac:dyDescent="0.2">
      <c r="B1258" s="3"/>
      <c r="C1258" s="3"/>
      <c r="D1258" s="6"/>
      <c r="E1258" s="8"/>
      <c r="O1258" s="9"/>
    </row>
    <row r="1259" spans="2:15" x14ac:dyDescent="0.2">
      <c r="B1259" s="3"/>
      <c r="C1259" s="3"/>
      <c r="D1259" s="6"/>
      <c r="E1259" s="8"/>
      <c r="O1259" s="9"/>
    </row>
    <row r="1260" spans="2:15" x14ac:dyDescent="0.2">
      <c r="B1260" s="3"/>
      <c r="C1260" s="3"/>
      <c r="D1260" s="6"/>
      <c r="E1260" s="8"/>
      <c r="O1260" s="9"/>
    </row>
    <row r="1261" spans="2:15" x14ac:dyDescent="0.2">
      <c r="B1261" s="3"/>
      <c r="C1261" s="3"/>
      <c r="D1261" s="6"/>
      <c r="E1261" s="8"/>
      <c r="O1261" s="9"/>
    </row>
    <row r="1262" spans="2:15" x14ac:dyDescent="0.2">
      <c r="B1262" s="3"/>
      <c r="C1262" s="3"/>
      <c r="D1262" s="6"/>
      <c r="E1262" s="8"/>
      <c r="O1262" s="9"/>
    </row>
    <row r="1263" spans="2:15" x14ac:dyDescent="0.2">
      <c r="B1263" s="3"/>
      <c r="C1263" s="3"/>
      <c r="D1263" s="6"/>
      <c r="E1263" s="8"/>
      <c r="O1263" s="9"/>
    </row>
    <row r="1264" spans="2:15" x14ac:dyDescent="0.2">
      <c r="B1264" s="3"/>
      <c r="C1264" s="3"/>
      <c r="D1264" s="6"/>
      <c r="E1264" s="8"/>
      <c r="O1264" s="9"/>
    </row>
    <row r="1265" spans="2:15" x14ac:dyDescent="0.2">
      <c r="B1265" s="3"/>
      <c r="C1265" s="3"/>
      <c r="D1265" s="6"/>
      <c r="E1265" s="8"/>
      <c r="O1265" s="9"/>
    </row>
    <row r="1266" spans="2:15" x14ac:dyDescent="0.2">
      <c r="B1266" s="3"/>
      <c r="C1266" s="3"/>
      <c r="D1266" s="6"/>
      <c r="E1266" s="8"/>
      <c r="O1266" s="9"/>
    </row>
    <row r="1267" spans="2:15" x14ac:dyDescent="0.2">
      <c r="B1267" s="3"/>
      <c r="C1267" s="3"/>
      <c r="D1267" s="6"/>
      <c r="E1267" s="8"/>
      <c r="O1267" s="9"/>
    </row>
    <row r="1268" spans="2:15" x14ac:dyDescent="0.2">
      <c r="B1268" s="3"/>
      <c r="C1268" s="3"/>
      <c r="D1268" s="6"/>
      <c r="E1268" s="8"/>
      <c r="O1268" s="9"/>
    </row>
    <row r="1269" spans="2:15" x14ac:dyDescent="0.2">
      <c r="B1269" s="3"/>
      <c r="C1269" s="3"/>
      <c r="D1269" s="6"/>
      <c r="E1269" s="8"/>
      <c r="O1269" s="9"/>
    </row>
    <row r="1270" spans="2:15" x14ac:dyDescent="0.2">
      <c r="B1270" s="3"/>
      <c r="C1270" s="3"/>
      <c r="D1270" s="6"/>
      <c r="E1270" s="8"/>
      <c r="O1270" s="9"/>
    </row>
    <row r="1271" spans="2:15" x14ac:dyDescent="0.2">
      <c r="B1271" s="3"/>
      <c r="C1271" s="3"/>
      <c r="D1271" s="6"/>
      <c r="E1271" s="8"/>
      <c r="O1271" s="9"/>
    </row>
    <row r="1272" spans="2:15" x14ac:dyDescent="0.2">
      <c r="B1272" s="3"/>
      <c r="C1272" s="3"/>
      <c r="D1272" s="6"/>
      <c r="E1272" s="8"/>
      <c r="O1272" s="9"/>
    </row>
    <row r="1273" spans="2:15" x14ac:dyDescent="0.2">
      <c r="B1273" s="3"/>
      <c r="C1273" s="3"/>
      <c r="D1273" s="6"/>
      <c r="E1273" s="8"/>
      <c r="O1273" s="9"/>
    </row>
    <row r="1274" spans="2:15" x14ac:dyDescent="0.2">
      <c r="B1274" s="3"/>
      <c r="C1274" s="3"/>
      <c r="D1274" s="6"/>
      <c r="E1274" s="8"/>
      <c r="O1274" s="9"/>
    </row>
    <row r="1275" spans="2:15" x14ac:dyDescent="0.2">
      <c r="B1275" s="3"/>
      <c r="C1275" s="3"/>
      <c r="D1275" s="6"/>
      <c r="E1275" s="8"/>
      <c r="O1275" s="9"/>
    </row>
    <row r="1276" spans="2:15" x14ac:dyDescent="0.2">
      <c r="B1276" s="3"/>
      <c r="C1276" s="3"/>
      <c r="D1276" s="6"/>
      <c r="E1276" s="8"/>
      <c r="O1276" s="9"/>
    </row>
    <row r="1277" spans="2:15" x14ac:dyDescent="0.2">
      <c r="B1277" s="3"/>
      <c r="C1277" s="3"/>
      <c r="D1277" s="6"/>
      <c r="E1277" s="8"/>
      <c r="O1277" s="9"/>
    </row>
    <row r="1278" spans="2:15" x14ac:dyDescent="0.2">
      <c r="B1278" s="3"/>
      <c r="C1278" s="3"/>
      <c r="D1278" s="6"/>
      <c r="E1278" s="8"/>
      <c r="O1278" s="9"/>
    </row>
    <row r="1279" spans="2:15" x14ac:dyDescent="0.2">
      <c r="B1279" s="3"/>
      <c r="C1279" s="3"/>
      <c r="D1279" s="6"/>
      <c r="E1279" s="8"/>
      <c r="O1279" s="9"/>
    </row>
    <row r="1280" spans="2:15" x14ac:dyDescent="0.2">
      <c r="B1280" s="3"/>
      <c r="C1280" s="3"/>
      <c r="D1280" s="6"/>
      <c r="E1280" s="8"/>
      <c r="O1280" s="9"/>
    </row>
    <row r="1281" spans="2:15" x14ac:dyDescent="0.2">
      <c r="B1281" s="3"/>
      <c r="C1281" s="3"/>
      <c r="D1281" s="6"/>
      <c r="E1281" s="8"/>
      <c r="O1281" s="9"/>
    </row>
    <row r="1282" spans="2:15" x14ac:dyDescent="0.2">
      <c r="B1282" s="3"/>
      <c r="C1282" s="3"/>
      <c r="D1282" s="6"/>
      <c r="E1282" s="8"/>
      <c r="O1282" s="9"/>
    </row>
    <row r="1283" spans="2:15" x14ac:dyDescent="0.2">
      <c r="B1283" s="3"/>
      <c r="C1283" s="3"/>
      <c r="D1283" s="6"/>
      <c r="E1283" s="8"/>
      <c r="O1283" s="9"/>
    </row>
    <row r="1284" spans="2:15" x14ac:dyDescent="0.2">
      <c r="B1284" s="3"/>
      <c r="C1284" s="3"/>
      <c r="D1284" s="6"/>
      <c r="E1284" s="8"/>
      <c r="O1284" s="9"/>
    </row>
    <row r="1285" spans="2:15" x14ac:dyDescent="0.2">
      <c r="B1285" s="3"/>
      <c r="C1285" s="3"/>
      <c r="D1285" s="6"/>
      <c r="E1285" s="8"/>
      <c r="O1285" s="9"/>
    </row>
    <row r="1286" spans="2:15" x14ac:dyDescent="0.2">
      <c r="B1286" s="3"/>
      <c r="C1286" s="3"/>
      <c r="D1286" s="6"/>
      <c r="E1286" s="8"/>
      <c r="O1286" s="9"/>
    </row>
    <row r="1287" spans="2:15" x14ac:dyDescent="0.2">
      <c r="B1287" s="3"/>
      <c r="C1287" s="3"/>
      <c r="D1287" s="6"/>
      <c r="E1287" s="8"/>
      <c r="O1287" s="9"/>
    </row>
    <row r="1288" spans="2:15" x14ac:dyDescent="0.2">
      <c r="B1288" s="3"/>
      <c r="C1288" s="3"/>
      <c r="D1288" s="6"/>
      <c r="E1288" s="8"/>
      <c r="O1288" s="9"/>
    </row>
    <row r="1289" spans="2:15" x14ac:dyDescent="0.2">
      <c r="B1289" s="3"/>
      <c r="C1289" s="3"/>
      <c r="D1289" s="6"/>
      <c r="E1289" s="8"/>
      <c r="O1289" s="9"/>
    </row>
    <row r="1290" spans="2:15" x14ac:dyDescent="0.2">
      <c r="B1290" s="3"/>
      <c r="C1290" s="3"/>
      <c r="D1290" s="6"/>
      <c r="E1290" s="8"/>
      <c r="O1290" s="9"/>
    </row>
    <row r="1291" spans="2:15" x14ac:dyDescent="0.2">
      <c r="B1291" s="3"/>
      <c r="C1291" s="3"/>
      <c r="D1291" s="6"/>
      <c r="E1291" s="8"/>
      <c r="O1291" s="9"/>
    </row>
    <row r="1292" spans="2:15" x14ac:dyDescent="0.2">
      <c r="B1292" s="3"/>
      <c r="C1292" s="3"/>
      <c r="D1292" s="6"/>
      <c r="E1292" s="8"/>
      <c r="O1292" s="9"/>
    </row>
    <row r="1293" spans="2:15" x14ac:dyDescent="0.2">
      <c r="B1293" s="3"/>
      <c r="C1293" s="3"/>
      <c r="D1293" s="6"/>
      <c r="E1293" s="8"/>
      <c r="O1293" s="9"/>
    </row>
    <row r="1294" spans="2:15" x14ac:dyDescent="0.2">
      <c r="B1294" s="3"/>
      <c r="C1294" s="3"/>
      <c r="D1294" s="6"/>
      <c r="E1294" s="8"/>
      <c r="O1294" s="9"/>
    </row>
    <row r="1295" spans="2:15" x14ac:dyDescent="0.2">
      <c r="B1295" s="3"/>
      <c r="C1295" s="3"/>
      <c r="D1295" s="6"/>
      <c r="E1295" s="8"/>
      <c r="O1295" s="9"/>
    </row>
    <row r="1296" spans="2:15" x14ac:dyDescent="0.2">
      <c r="B1296" s="3"/>
      <c r="C1296" s="3"/>
      <c r="D1296" s="6"/>
      <c r="E1296" s="8"/>
      <c r="O1296" s="9"/>
    </row>
    <row r="1297" spans="2:15" x14ac:dyDescent="0.2">
      <c r="B1297" s="3"/>
      <c r="C1297" s="3"/>
      <c r="D1297" s="6"/>
      <c r="E1297" s="8"/>
      <c r="O1297" s="9"/>
    </row>
    <row r="1298" spans="2:15" x14ac:dyDescent="0.2">
      <c r="B1298" s="3"/>
      <c r="C1298" s="3"/>
      <c r="D1298" s="6"/>
      <c r="E1298" s="8"/>
      <c r="O1298" s="9"/>
    </row>
    <row r="1299" spans="2:15" x14ac:dyDescent="0.2">
      <c r="B1299" s="3"/>
      <c r="C1299" s="3"/>
      <c r="D1299" s="6"/>
      <c r="E1299" s="8"/>
      <c r="O1299" s="9"/>
    </row>
    <row r="1300" spans="2:15" x14ac:dyDescent="0.2">
      <c r="B1300" s="3"/>
      <c r="C1300" s="3"/>
      <c r="D1300" s="6"/>
      <c r="E1300" s="8"/>
      <c r="O1300" s="9"/>
    </row>
    <row r="1301" spans="2:15" x14ac:dyDescent="0.2">
      <c r="B1301" s="3"/>
      <c r="C1301" s="3"/>
      <c r="D1301" s="6"/>
      <c r="E1301" s="8"/>
      <c r="O1301" s="9"/>
    </row>
    <row r="1302" spans="2:15" x14ac:dyDescent="0.2">
      <c r="B1302" s="3"/>
      <c r="C1302" s="3"/>
      <c r="D1302" s="6"/>
      <c r="E1302" s="8"/>
      <c r="O1302" s="9"/>
    </row>
    <row r="1303" spans="2:15" x14ac:dyDescent="0.2">
      <c r="B1303" s="3"/>
      <c r="C1303" s="3"/>
      <c r="D1303" s="6"/>
      <c r="E1303" s="8"/>
      <c r="O1303" s="9"/>
    </row>
    <row r="1304" spans="2:15" x14ac:dyDescent="0.2">
      <c r="B1304" s="3"/>
      <c r="C1304" s="3"/>
      <c r="D1304" s="6"/>
      <c r="E1304" s="8"/>
      <c r="O1304" s="9"/>
    </row>
    <row r="1305" spans="2:15" x14ac:dyDescent="0.2">
      <c r="B1305" s="3"/>
      <c r="C1305" s="3"/>
      <c r="D1305" s="6"/>
      <c r="E1305" s="8"/>
      <c r="O1305" s="9"/>
    </row>
    <row r="1306" spans="2:15" x14ac:dyDescent="0.2">
      <c r="B1306" s="3"/>
      <c r="C1306" s="3"/>
      <c r="D1306" s="6"/>
      <c r="E1306" s="8"/>
      <c r="O1306" s="9"/>
    </row>
    <row r="1307" spans="2:15" x14ac:dyDescent="0.2">
      <c r="B1307" s="3"/>
      <c r="C1307" s="3"/>
      <c r="D1307" s="6"/>
      <c r="E1307" s="8"/>
      <c r="O1307" s="9"/>
    </row>
    <row r="1308" spans="2:15" x14ac:dyDescent="0.2">
      <c r="B1308" s="3"/>
      <c r="C1308" s="3"/>
      <c r="D1308" s="6"/>
      <c r="E1308" s="8"/>
      <c r="O1308" s="9"/>
    </row>
    <row r="1309" spans="2:15" x14ac:dyDescent="0.2">
      <c r="B1309" s="3"/>
      <c r="C1309" s="3"/>
      <c r="D1309" s="6"/>
      <c r="E1309" s="8"/>
      <c r="O1309" s="9"/>
    </row>
    <row r="1310" spans="2:15" x14ac:dyDescent="0.2">
      <c r="B1310" s="3"/>
      <c r="C1310" s="3"/>
      <c r="D1310" s="6"/>
      <c r="E1310" s="8"/>
      <c r="O1310" s="9"/>
    </row>
    <row r="1311" spans="2:15" x14ac:dyDescent="0.2">
      <c r="B1311" s="3"/>
      <c r="C1311" s="3"/>
      <c r="D1311" s="6"/>
      <c r="E1311" s="8"/>
      <c r="O1311" s="9"/>
    </row>
    <row r="1312" spans="2:15" x14ac:dyDescent="0.2">
      <c r="B1312" s="3"/>
      <c r="C1312" s="3"/>
      <c r="D1312" s="6"/>
      <c r="E1312" s="8"/>
      <c r="O1312" s="9"/>
    </row>
    <row r="1313" spans="2:15" x14ac:dyDescent="0.2">
      <c r="B1313" s="3"/>
      <c r="C1313" s="3"/>
      <c r="D1313" s="6"/>
      <c r="E1313" s="8"/>
      <c r="O1313" s="9"/>
    </row>
    <row r="1314" spans="2:15" x14ac:dyDescent="0.2">
      <c r="B1314" s="3"/>
      <c r="C1314" s="3"/>
      <c r="D1314" s="6"/>
      <c r="E1314" s="8"/>
      <c r="O1314" s="9"/>
    </row>
    <row r="1315" spans="2:15" x14ac:dyDescent="0.2">
      <c r="B1315" s="3"/>
      <c r="C1315" s="3"/>
      <c r="D1315" s="6"/>
      <c r="E1315" s="8"/>
      <c r="O1315" s="9"/>
    </row>
    <row r="1316" spans="2:15" x14ac:dyDescent="0.2">
      <c r="B1316" s="3"/>
      <c r="C1316" s="3"/>
      <c r="D1316" s="6"/>
      <c r="E1316" s="8"/>
      <c r="O1316" s="9"/>
    </row>
    <row r="1317" spans="2:15" x14ac:dyDescent="0.2">
      <c r="B1317" s="3"/>
      <c r="C1317" s="3"/>
      <c r="D1317" s="6"/>
      <c r="E1317" s="8"/>
      <c r="O1317" s="9"/>
    </row>
    <row r="1318" spans="2:15" x14ac:dyDescent="0.2">
      <c r="B1318" s="3"/>
      <c r="C1318" s="3"/>
      <c r="D1318" s="6"/>
      <c r="E1318" s="8"/>
      <c r="O1318" s="9"/>
    </row>
    <row r="1319" spans="2:15" x14ac:dyDescent="0.2">
      <c r="B1319" s="3"/>
      <c r="C1319" s="3"/>
      <c r="D1319" s="6"/>
      <c r="E1319" s="8"/>
      <c r="O1319" s="9"/>
    </row>
    <row r="1320" spans="2:15" x14ac:dyDescent="0.2">
      <c r="B1320" s="3"/>
      <c r="C1320" s="3"/>
      <c r="D1320" s="6"/>
      <c r="E1320" s="8"/>
      <c r="O1320" s="9"/>
    </row>
    <row r="1321" spans="2:15" x14ac:dyDescent="0.2">
      <c r="B1321" s="3"/>
      <c r="C1321" s="3"/>
      <c r="D1321" s="6"/>
      <c r="E1321" s="8"/>
      <c r="O1321" s="9"/>
    </row>
    <row r="1322" spans="2:15" x14ac:dyDescent="0.2">
      <c r="B1322" s="3"/>
      <c r="C1322" s="3"/>
      <c r="D1322" s="6"/>
      <c r="E1322" s="8"/>
      <c r="O1322" s="9"/>
    </row>
    <row r="1323" spans="2:15" x14ac:dyDescent="0.2">
      <c r="B1323" s="3"/>
      <c r="C1323" s="3"/>
      <c r="D1323" s="6"/>
      <c r="E1323" s="8"/>
      <c r="O1323" s="9"/>
    </row>
    <row r="1324" spans="2:15" x14ac:dyDescent="0.2">
      <c r="B1324" s="3"/>
      <c r="C1324" s="3"/>
      <c r="D1324" s="6"/>
      <c r="E1324" s="8"/>
      <c r="O1324" s="9"/>
    </row>
    <row r="1325" spans="2:15" x14ac:dyDescent="0.2">
      <c r="B1325" s="3"/>
      <c r="C1325" s="3"/>
      <c r="D1325" s="6"/>
      <c r="E1325" s="8"/>
      <c r="O1325" s="9"/>
    </row>
    <row r="1326" spans="2:15" x14ac:dyDescent="0.2">
      <c r="B1326" s="3"/>
      <c r="C1326" s="3"/>
      <c r="D1326" s="6"/>
      <c r="E1326" s="8"/>
      <c r="O1326" s="9"/>
    </row>
    <row r="1327" spans="2:15" x14ac:dyDescent="0.2">
      <c r="B1327" s="3"/>
      <c r="C1327" s="3"/>
      <c r="D1327" s="6"/>
      <c r="E1327" s="8"/>
      <c r="O1327" s="9"/>
    </row>
    <row r="1328" spans="2:15" x14ac:dyDescent="0.2">
      <c r="B1328" s="3"/>
      <c r="C1328" s="3"/>
      <c r="D1328" s="6"/>
      <c r="E1328" s="8"/>
      <c r="O1328" s="9"/>
    </row>
    <row r="1329" spans="2:15" x14ac:dyDescent="0.2">
      <c r="B1329" s="3"/>
      <c r="C1329" s="3"/>
      <c r="D1329" s="6"/>
      <c r="E1329" s="8"/>
      <c r="O1329" s="9"/>
    </row>
    <row r="1330" spans="2:15" x14ac:dyDescent="0.2">
      <c r="B1330" s="3"/>
      <c r="C1330" s="3"/>
      <c r="D1330" s="6"/>
      <c r="E1330" s="8"/>
      <c r="O1330" s="9"/>
    </row>
    <row r="1331" spans="2:15" x14ac:dyDescent="0.2">
      <c r="B1331" s="3"/>
      <c r="C1331" s="3"/>
      <c r="D1331" s="6"/>
      <c r="E1331" s="8"/>
      <c r="O1331" s="9"/>
    </row>
    <row r="1332" spans="2:15" x14ac:dyDescent="0.2">
      <c r="B1332" s="3"/>
      <c r="C1332" s="3"/>
      <c r="D1332" s="6"/>
      <c r="E1332" s="8"/>
      <c r="O1332" s="9"/>
    </row>
    <row r="1333" spans="2:15" x14ac:dyDescent="0.2">
      <c r="B1333" s="3"/>
      <c r="C1333" s="3"/>
      <c r="D1333" s="6"/>
      <c r="E1333" s="8"/>
      <c r="O1333" s="9"/>
    </row>
    <row r="1334" spans="2:15" x14ac:dyDescent="0.2">
      <c r="B1334" s="3"/>
      <c r="C1334" s="3"/>
      <c r="D1334" s="6"/>
      <c r="E1334" s="8"/>
      <c r="O1334" s="9"/>
    </row>
    <row r="1335" spans="2:15" x14ac:dyDescent="0.2">
      <c r="B1335" s="3"/>
      <c r="C1335" s="3"/>
      <c r="D1335" s="6"/>
      <c r="E1335" s="8"/>
      <c r="O1335" s="9"/>
    </row>
    <row r="1336" spans="2:15" x14ac:dyDescent="0.2">
      <c r="B1336" s="3"/>
      <c r="C1336" s="3"/>
      <c r="D1336" s="6"/>
      <c r="E1336" s="8"/>
      <c r="O1336" s="9"/>
    </row>
    <row r="1337" spans="2:15" x14ac:dyDescent="0.2">
      <c r="B1337" s="3"/>
      <c r="C1337" s="3"/>
      <c r="D1337" s="6"/>
      <c r="E1337" s="8"/>
      <c r="O1337" s="9"/>
    </row>
    <row r="1338" spans="2:15" x14ac:dyDescent="0.2">
      <c r="B1338" s="3"/>
      <c r="C1338" s="3"/>
      <c r="D1338" s="6"/>
      <c r="E1338" s="8"/>
      <c r="O1338" s="9"/>
    </row>
    <row r="1339" spans="2:15" x14ac:dyDescent="0.2">
      <c r="B1339" s="3"/>
      <c r="C1339" s="3"/>
      <c r="D1339" s="6"/>
      <c r="E1339" s="8"/>
      <c r="O1339" s="9"/>
    </row>
    <row r="1340" spans="2:15" x14ac:dyDescent="0.2">
      <c r="B1340" s="3"/>
      <c r="C1340" s="3"/>
      <c r="D1340" s="6"/>
      <c r="E1340" s="8"/>
      <c r="O1340" s="9"/>
    </row>
    <row r="1341" spans="2:15" x14ac:dyDescent="0.2">
      <c r="B1341" s="3"/>
      <c r="C1341" s="3"/>
      <c r="D1341" s="6"/>
      <c r="E1341" s="8"/>
      <c r="O1341" s="9"/>
    </row>
    <row r="1342" spans="2:15" x14ac:dyDescent="0.2">
      <c r="B1342" s="3"/>
      <c r="C1342" s="3"/>
      <c r="D1342" s="6"/>
      <c r="E1342" s="8"/>
      <c r="O1342" s="9"/>
    </row>
    <row r="1343" spans="2:15" x14ac:dyDescent="0.2">
      <c r="B1343" s="3"/>
      <c r="C1343" s="3"/>
      <c r="D1343" s="6"/>
      <c r="E1343" s="8"/>
      <c r="O1343" s="9"/>
    </row>
    <row r="1344" spans="2:15" x14ac:dyDescent="0.2">
      <c r="B1344" s="3"/>
      <c r="C1344" s="3"/>
      <c r="D1344" s="6"/>
      <c r="E1344" s="8"/>
      <c r="O1344" s="9"/>
    </row>
    <row r="1345" spans="2:15" x14ac:dyDescent="0.2">
      <c r="B1345" s="3"/>
      <c r="C1345" s="3"/>
      <c r="D1345" s="6"/>
      <c r="E1345" s="8"/>
      <c r="O1345" s="9"/>
    </row>
    <row r="1346" spans="2:15" x14ac:dyDescent="0.2">
      <c r="B1346" s="3"/>
      <c r="C1346" s="3"/>
      <c r="D1346" s="6"/>
      <c r="E1346" s="8"/>
      <c r="O1346" s="9"/>
    </row>
    <row r="1347" spans="2:15" x14ac:dyDescent="0.2">
      <c r="B1347" s="3"/>
      <c r="C1347" s="3"/>
      <c r="D1347" s="6"/>
      <c r="E1347" s="8"/>
      <c r="O1347" s="9"/>
    </row>
    <row r="1348" spans="2:15" x14ac:dyDescent="0.2">
      <c r="B1348" s="3"/>
      <c r="C1348" s="3"/>
      <c r="D1348" s="6"/>
      <c r="E1348" s="8"/>
      <c r="O1348" s="9"/>
    </row>
    <row r="1349" spans="2:15" x14ac:dyDescent="0.2">
      <c r="B1349" s="3"/>
      <c r="C1349" s="3"/>
      <c r="D1349" s="6"/>
      <c r="E1349" s="8"/>
      <c r="O1349" s="9"/>
    </row>
    <row r="1350" spans="2:15" x14ac:dyDescent="0.2">
      <c r="B1350" s="3"/>
      <c r="C1350" s="3"/>
      <c r="D1350" s="6"/>
      <c r="E1350" s="8"/>
      <c r="O1350" s="9"/>
    </row>
    <row r="1351" spans="2:15" x14ac:dyDescent="0.2">
      <c r="B1351" s="3"/>
      <c r="C1351" s="3"/>
      <c r="D1351" s="6"/>
      <c r="E1351" s="8"/>
      <c r="O1351" s="9"/>
    </row>
    <row r="1352" spans="2:15" x14ac:dyDescent="0.2">
      <c r="B1352" s="3"/>
      <c r="C1352" s="3"/>
      <c r="D1352" s="6"/>
      <c r="E1352" s="8"/>
      <c r="O1352" s="9"/>
    </row>
    <row r="1353" spans="2:15" x14ac:dyDescent="0.2">
      <c r="B1353" s="3"/>
      <c r="C1353" s="3"/>
      <c r="D1353" s="6"/>
      <c r="E1353" s="8"/>
      <c r="O1353" s="9"/>
    </row>
    <row r="1354" spans="2:15" x14ac:dyDescent="0.2">
      <c r="B1354" s="3"/>
      <c r="C1354" s="3"/>
      <c r="D1354" s="6"/>
      <c r="E1354" s="8"/>
      <c r="O1354" s="9"/>
    </row>
    <row r="1355" spans="2:15" x14ac:dyDescent="0.2">
      <c r="B1355" s="3"/>
      <c r="C1355" s="3"/>
      <c r="D1355" s="6"/>
      <c r="E1355" s="8"/>
      <c r="O1355" s="9"/>
    </row>
    <row r="1356" spans="2:15" x14ac:dyDescent="0.2">
      <c r="B1356" s="3"/>
      <c r="C1356" s="3"/>
      <c r="D1356" s="6"/>
      <c r="E1356" s="8"/>
      <c r="O1356" s="9"/>
    </row>
    <row r="1357" spans="2:15" x14ac:dyDescent="0.2">
      <c r="B1357" s="3"/>
      <c r="C1357" s="3"/>
      <c r="D1357" s="6"/>
      <c r="E1357" s="8"/>
      <c r="O1357" s="9"/>
    </row>
    <row r="1358" spans="2:15" x14ac:dyDescent="0.2">
      <c r="B1358" s="3"/>
      <c r="C1358" s="3"/>
      <c r="D1358" s="6"/>
      <c r="E1358" s="8"/>
      <c r="O1358" s="9"/>
    </row>
    <row r="1359" spans="2:15" x14ac:dyDescent="0.2">
      <c r="B1359" s="3"/>
      <c r="C1359" s="3"/>
      <c r="D1359" s="6"/>
      <c r="E1359" s="8"/>
      <c r="O1359" s="9"/>
    </row>
    <row r="1360" spans="2:15" x14ac:dyDescent="0.2">
      <c r="B1360" s="3"/>
      <c r="C1360" s="3"/>
      <c r="D1360" s="6"/>
      <c r="E1360" s="8"/>
      <c r="O1360" s="9"/>
    </row>
    <row r="1361" spans="2:15" x14ac:dyDescent="0.2">
      <c r="B1361" s="3"/>
      <c r="C1361" s="3"/>
      <c r="D1361" s="6"/>
      <c r="E1361" s="8"/>
      <c r="O1361" s="9"/>
    </row>
    <row r="1362" spans="2:15" x14ac:dyDescent="0.2">
      <c r="B1362" s="3"/>
      <c r="C1362" s="3"/>
      <c r="D1362" s="6"/>
      <c r="E1362" s="8"/>
      <c r="O1362" s="9"/>
    </row>
    <row r="1363" spans="2:15" x14ac:dyDescent="0.2">
      <c r="B1363" s="3"/>
      <c r="C1363" s="3"/>
      <c r="D1363" s="6"/>
      <c r="E1363" s="8"/>
      <c r="O1363" s="9"/>
    </row>
    <row r="1364" spans="2:15" x14ac:dyDescent="0.2">
      <c r="B1364" s="3"/>
      <c r="C1364" s="3"/>
      <c r="D1364" s="6"/>
      <c r="E1364" s="8"/>
      <c r="O1364" s="9"/>
    </row>
    <row r="1365" spans="2:15" x14ac:dyDescent="0.2">
      <c r="B1365" s="3"/>
      <c r="C1365" s="3"/>
      <c r="D1365" s="6"/>
      <c r="E1365" s="8"/>
      <c r="O1365" s="9"/>
    </row>
    <row r="1366" spans="2:15" x14ac:dyDescent="0.2">
      <c r="B1366" s="3"/>
      <c r="C1366" s="3"/>
      <c r="D1366" s="6"/>
      <c r="E1366" s="8"/>
      <c r="O1366" s="9"/>
    </row>
    <row r="1367" spans="2:15" x14ac:dyDescent="0.2">
      <c r="B1367" s="3"/>
      <c r="C1367" s="3"/>
      <c r="D1367" s="6"/>
      <c r="E1367" s="8"/>
      <c r="O1367" s="9"/>
    </row>
    <row r="1368" spans="2:15" x14ac:dyDescent="0.2">
      <c r="B1368" s="3"/>
      <c r="C1368" s="3"/>
      <c r="D1368" s="6"/>
      <c r="E1368" s="8"/>
      <c r="O1368" s="9"/>
    </row>
    <row r="1369" spans="2:15" x14ac:dyDescent="0.2">
      <c r="B1369" s="3"/>
      <c r="C1369" s="3"/>
      <c r="D1369" s="6"/>
      <c r="E1369" s="8"/>
      <c r="O1369" s="9"/>
    </row>
    <row r="1370" spans="2:15" x14ac:dyDescent="0.2">
      <c r="B1370" s="3"/>
      <c r="C1370" s="3"/>
      <c r="D1370" s="6"/>
      <c r="E1370" s="8"/>
      <c r="O1370" s="9"/>
    </row>
    <row r="1371" spans="2:15" x14ac:dyDescent="0.2">
      <c r="B1371" s="3"/>
      <c r="C1371" s="3"/>
      <c r="D1371" s="6"/>
      <c r="E1371" s="8"/>
      <c r="O1371" s="9"/>
    </row>
    <row r="1372" spans="2:15" x14ac:dyDescent="0.2">
      <c r="B1372" s="3"/>
      <c r="C1372" s="3"/>
      <c r="D1372" s="6"/>
      <c r="E1372" s="8"/>
      <c r="O1372" s="9"/>
    </row>
    <row r="1373" spans="2:15" x14ac:dyDescent="0.2">
      <c r="B1373" s="3"/>
      <c r="C1373" s="3"/>
      <c r="D1373" s="6"/>
      <c r="E1373" s="8"/>
      <c r="O1373" s="9"/>
    </row>
    <row r="1374" spans="2:15" x14ac:dyDescent="0.2">
      <c r="B1374" s="3"/>
      <c r="C1374" s="3"/>
      <c r="D1374" s="6"/>
      <c r="E1374" s="8"/>
      <c r="O1374" s="9"/>
    </row>
    <row r="1375" spans="2:15" x14ac:dyDescent="0.2">
      <c r="B1375" s="3"/>
      <c r="C1375" s="3"/>
      <c r="D1375" s="6"/>
      <c r="E1375" s="8"/>
      <c r="O1375" s="9"/>
    </row>
    <row r="1376" spans="2:15" x14ac:dyDescent="0.2">
      <c r="B1376" s="3"/>
      <c r="C1376" s="3"/>
      <c r="D1376" s="6"/>
      <c r="E1376" s="8"/>
      <c r="O1376" s="9"/>
    </row>
    <row r="1377" spans="2:15" x14ac:dyDescent="0.2">
      <c r="B1377" s="3"/>
      <c r="C1377" s="3"/>
      <c r="D1377" s="6"/>
      <c r="E1377" s="8"/>
      <c r="O1377" s="9"/>
    </row>
    <row r="1378" spans="2:15" x14ac:dyDescent="0.2">
      <c r="B1378" s="3"/>
      <c r="C1378" s="3"/>
      <c r="D1378" s="6"/>
      <c r="E1378" s="8"/>
      <c r="O1378" s="9"/>
    </row>
    <row r="1379" spans="2:15" x14ac:dyDescent="0.2">
      <c r="B1379" s="3"/>
      <c r="C1379" s="3"/>
      <c r="D1379" s="6"/>
      <c r="E1379" s="8"/>
      <c r="O1379" s="9"/>
    </row>
    <row r="1380" spans="2:15" x14ac:dyDescent="0.2">
      <c r="B1380" s="3"/>
      <c r="C1380" s="3"/>
      <c r="D1380" s="6"/>
      <c r="E1380" s="8"/>
      <c r="O1380" s="9"/>
    </row>
    <row r="1381" spans="2:15" x14ac:dyDescent="0.2">
      <c r="B1381" s="3"/>
      <c r="C1381" s="3"/>
      <c r="D1381" s="6"/>
      <c r="E1381" s="8"/>
      <c r="O1381" s="9"/>
    </row>
    <row r="1382" spans="2:15" x14ac:dyDescent="0.2">
      <c r="B1382" s="3"/>
      <c r="C1382" s="3"/>
      <c r="D1382" s="6"/>
      <c r="E1382" s="8"/>
      <c r="O1382" s="9"/>
    </row>
    <row r="1383" spans="2:15" x14ac:dyDescent="0.2">
      <c r="B1383" s="3"/>
      <c r="C1383" s="3"/>
      <c r="D1383" s="6"/>
      <c r="E1383" s="8"/>
      <c r="O1383" s="9"/>
    </row>
    <row r="1384" spans="2:15" x14ac:dyDescent="0.2">
      <c r="B1384" s="3"/>
      <c r="C1384" s="3"/>
      <c r="D1384" s="6"/>
      <c r="E1384" s="8"/>
      <c r="O1384" s="9"/>
    </row>
    <row r="1385" spans="2:15" x14ac:dyDescent="0.2">
      <c r="B1385" s="3"/>
      <c r="C1385" s="3"/>
      <c r="D1385" s="6"/>
      <c r="E1385" s="8"/>
      <c r="O1385" s="9"/>
    </row>
    <row r="1386" spans="2:15" x14ac:dyDescent="0.2">
      <c r="B1386" s="3"/>
      <c r="C1386" s="3"/>
      <c r="D1386" s="6"/>
      <c r="E1386" s="8"/>
      <c r="O1386" s="9"/>
    </row>
    <row r="1387" spans="2:15" x14ac:dyDescent="0.2">
      <c r="B1387" s="3"/>
      <c r="C1387" s="3"/>
      <c r="D1387" s="6"/>
      <c r="E1387" s="8"/>
      <c r="O1387" s="9"/>
    </row>
    <row r="1388" spans="2:15" x14ac:dyDescent="0.2">
      <c r="B1388" s="3"/>
      <c r="C1388" s="3"/>
      <c r="D1388" s="6"/>
      <c r="E1388" s="8"/>
      <c r="O1388" s="9"/>
    </row>
    <row r="1389" spans="2:15" x14ac:dyDescent="0.2">
      <c r="B1389" s="3"/>
      <c r="C1389" s="3"/>
      <c r="D1389" s="6"/>
      <c r="E1389" s="8"/>
      <c r="O1389" s="9"/>
    </row>
    <row r="1390" spans="2:15" x14ac:dyDescent="0.2">
      <c r="B1390" s="3"/>
      <c r="C1390" s="3"/>
      <c r="D1390" s="6"/>
      <c r="E1390" s="8"/>
      <c r="O1390" s="9"/>
    </row>
    <row r="1391" spans="2:15" x14ac:dyDescent="0.2">
      <c r="B1391" s="3"/>
      <c r="C1391" s="3"/>
      <c r="D1391" s="6"/>
      <c r="E1391" s="8"/>
      <c r="O1391" s="9"/>
    </row>
    <row r="1392" spans="2:15" x14ac:dyDescent="0.2">
      <c r="B1392" s="3"/>
      <c r="C1392" s="3"/>
      <c r="D1392" s="6"/>
      <c r="E1392" s="8"/>
      <c r="O1392" s="9"/>
    </row>
    <row r="1393" spans="2:15" x14ac:dyDescent="0.2">
      <c r="B1393" s="3"/>
      <c r="C1393" s="3"/>
      <c r="D1393" s="6"/>
      <c r="E1393" s="8"/>
      <c r="O1393" s="9"/>
    </row>
    <row r="1394" spans="2:15" x14ac:dyDescent="0.2">
      <c r="B1394" s="3"/>
      <c r="C1394" s="3"/>
      <c r="D1394" s="6"/>
      <c r="E1394" s="8"/>
      <c r="O1394" s="9"/>
    </row>
    <row r="1395" spans="2:15" x14ac:dyDescent="0.2">
      <c r="B1395" s="3"/>
      <c r="C1395" s="3"/>
      <c r="D1395" s="6"/>
      <c r="E1395" s="8"/>
      <c r="O1395" s="9"/>
    </row>
    <row r="1396" spans="2:15" x14ac:dyDescent="0.2">
      <c r="B1396" s="3"/>
      <c r="C1396" s="3"/>
      <c r="D1396" s="6"/>
      <c r="E1396" s="8"/>
      <c r="O1396" s="9"/>
    </row>
    <row r="1397" spans="2:15" x14ac:dyDescent="0.2">
      <c r="B1397" s="3"/>
      <c r="C1397" s="3"/>
      <c r="D1397" s="6"/>
      <c r="E1397" s="8"/>
      <c r="O1397" s="9"/>
    </row>
    <row r="1398" spans="2:15" x14ac:dyDescent="0.2">
      <c r="B1398" s="3"/>
      <c r="C1398" s="3"/>
      <c r="D1398" s="6"/>
      <c r="E1398" s="8"/>
      <c r="O1398" s="9"/>
    </row>
    <row r="1399" spans="2:15" x14ac:dyDescent="0.2">
      <c r="B1399" s="3"/>
      <c r="C1399" s="3"/>
      <c r="D1399" s="6"/>
      <c r="E1399" s="8"/>
      <c r="O1399" s="9"/>
    </row>
    <row r="1400" spans="2:15" x14ac:dyDescent="0.2">
      <c r="B1400" s="3"/>
      <c r="C1400" s="3"/>
      <c r="D1400" s="6"/>
      <c r="E1400" s="8"/>
      <c r="O1400" s="9"/>
    </row>
    <row r="1401" spans="2:15" x14ac:dyDescent="0.2">
      <c r="B1401" s="3"/>
      <c r="C1401" s="3"/>
      <c r="D1401" s="6"/>
      <c r="E1401" s="8"/>
      <c r="O1401" s="9"/>
    </row>
    <row r="1402" spans="2:15" x14ac:dyDescent="0.2">
      <c r="B1402" s="3"/>
      <c r="C1402" s="3"/>
      <c r="D1402" s="6"/>
      <c r="E1402" s="8"/>
      <c r="O1402" s="9"/>
    </row>
    <row r="1403" spans="2:15" x14ac:dyDescent="0.2">
      <c r="B1403" s="3"/>
      <c r="C1403" s="3"/>
      <c r="D1403" s="6"/>
      <c r="E1403" s="8"/>
      <c r="O1403" s="9"/>
    </row>
    <row r="1404" spans="2:15" x14ac:dyDescent="0.2">
      <c r="B1404" s="3"/>
      <c r="C1404" s="3"/>
      <c r="D1404" s="6"/>
      <c r="E1404" s="8"/>
      <c r="O1404" s="9"/>
    </row>
    <row r="1405" spans="2:15" x14ac:dyDescent="0.2">
      <c r="B1405" s="3"/>
      <c r="C1405" s="3"/>
      <c r="D1405" s="6"/>
      <c r="E1405" s="8"/>
      <c r="O1405" s="9"/>
    </row>
    <row r="1406" spans="2:15" x14ac:dyDescent="0.2">
      <c r="B1406" s="3"/>
      <c r="C1406" s="3"/>
      <c r="D1406" s="6"/>
      <c r="E1406" s="8"/>
      <c r="O1406" s="9"/>
    </row>
    <row r="1407" spans="2:15" x14ac:dyDescent="0.2">
      <c r="B1407" s="3"/>
      <c r="C1407" s="3"/>
      <c r="D1407" s="6"/>
      <c r="E1407" s="8"/>
      <c r="O1407" s="9"/>
    </row>
    <row r="1408" spans="2:15" x14ac:dyDescent="0.2">
      <c r="B1408" s="3"/>
      <c r="C1408" s="3"/>
      <c r="D1408" s="6"/>
      <c r="E1408" s="8"/>
      <c r="O1408" s="9"/>
    </row>
    <row r="1409" spans="2:15" x14ac:dyDescent="0.2">
      <c r="B1409" s="3"/>
      <c r="C1409" s="3"/>
      <c r="D1409" s="6"/>
      <c r="E1409" s="8"/>
      <c r="O1409" s="9"/>
    </row>
    <row r="1410" spans="2:15" x14ac:dyDescent="0.2">
      <c r="B1410" s="3"/>
      <c r="C1410" s="3"/>
      <c r="D1410" s="6"/>
      <c r="E1410" s="8"/>
      <c r="O1410" s="9"/>
    </row>
    <row r="1411" spans="2:15" x14ac:dyDescent="0.2">
      <c r="B1411" s="3"/>
      <c r="C1411" s="3"/>
      <c r="D1411" s="6"/>
      <c r="E1411" s="8"/>
      <c r="O1411" s="9"/>
    </row>
    <row r="1412" spans="2:15" x14ac:dyDescent="0.2">
      <c r="B1412" s="3"/>
      <c r="C1412" s="3"/>
      <c r="D1412" s="6"/>
      <c r="E1412" s="8"/>
      <c r="O1412" s="9"/>
    </row>
    <row r="1413" spans="2:15" x14ac:dyDescent="0.2">
      <c r="B1413" s="3"/>
      <c r="C1413" s="3"/>
      <c r="D1413" s="6"/>
      <c r="E1413" s="8"/>
      <c r="O1413" s="9"/>
    </row>
    <row r="1414" spans="2:15" x14ac:dyDescent="0.2">
      <c r="B1414" s="3"/>
      <c r="C1414" s="3"/>
      <c r="D1414" s="6"/>
      <c r="E1414" s="8"/>
      <c r="O1414" s="9"/>
    </row>
    <row r="1415" spans="2:15" x14ac:dyDescent="0.2">
      <c r="B1415" s="3"/>
      <c r="C1415" s="3"/>
      <c r="D1415" s="6"/>
      <c r="E1415" s="8"/>
      <c r="O1415" s="9"/>
    </row>
    <row r="1416" spans="2:15" x14ac:dyDescent="0.2">
      <c r="B1416" s="3"/>
      <c r="C1416" s="3"/>
      <c r="D1416" s="6"/>
      <c r="E1416" s="8"/>
      <c r="O1416" s="9"/>
    </row>
    <row r="1417" spans="2:15" x14ac:dyDescent="0.2">
      <c r="B1417" s="3"/>
      <c r="C1417" s="3"/>
      <c r="D1417" s="6"/>
      <c r="E1417" s="8"/>
      <c r="O1417" s="9"/>
    </row>
    <row r="1418" spans="2:15" x14ac:dyDescent="0.2">
      <c r="B1418" s="3"/>
      <c r="C1418" s="3"/>
      <c r="D1418" s="6"/>
      <c r="E1418" s="8"/>
      <c r="O1418" s="9"/>
    </row>
    <row r="1419" spans="2:15" x14ac:dyDescent="0.2">
      <c r="B1419" s="3"/>
      <c r="C1419" s="3"/>
      <c r="D1419" s="6"/>
      <c r="E1419" s="8"/>
      <c r="O1419" s="9"/>
    </row>
    <row r="1420" spans="2:15" x14ac:dyDescent="0.2">
      <c r="B1420" s="3"/>
      <c r="C1420" s="3"/>
      <c r="D1420" s="6"/>
      <c r="E1420" s="8"/>
      <c r="O1420" s="9"/>
    </row>
    <row r="1421" spans="2:15" x14ac:dyDescent="0.2">
      <c r="B1421" s="3"/>
      <c r="C1421" s="3"/>
      <c r="D1421" s="6"/>
      <c r="E1421" s="8"/>
      <c r="O1421" s="9"/>
    </row>
    <row r="1422" spans="2:15" x14ac:dyDescent="0.2">
      <c r="B1422" s="3"/>
      <c r="C1422" s="3"/>
      <c r="D1422" s="6"/>
      <c r="E1422" s="8"/>
      <c r="O1422" s="9"/>
    </row>
    <row r="1423" spans="2:15" x14ac:dyDescent="0.2">
      <c r="B1423" s="3"/>
      <c r="C1423" s="3"/>
      <c r="D1423" s="6"/>
      <c r="E1423" s="8"/>
      <c r="O1423" s="9"/>
    </row>
    <row r="1424" spans="2:15" x14ac:dyDescent="0.2">
      <c r="B1424" s="3"/>
      <c r="C1424" s="3"/>
      <c r="D1424" s="6"/>
      <c r="E1424" s="8"/>
      <c r="O1424" s="9"/>
    </row>
    <row r="1425" spans="2:15" x14ac:dyDescent="0.2">
      <c r="B1425" s="3"/>
      <c r="C1425" s="3"/>
      <c r="D1425" s="6"/>
      <c r="E1425" s="8"/>
      <c r="O1425" s="9"/>
    </row>
    <row r="1426" spans="2:15" x14ac:dyDescent="0.2">
      <c r="B1426" s="3"/>
      <c r="C1426" s="3"/>
      <c r="D1426" s="6"/>
      <c r="E1426" s="8"/>
      <c r="O1426" s="9"/>
    </row>
    <row r="1427" spans="2:15" x14ac:dyDescent="0.2">
      <c r="B1427" s="3"/>
      <c r="C1427" s="3"/>
      <c r="D1427" s="6"/>
      <c r="E1427" s="8"/>
      <c r="O1427" s="9"/>
    </row>
    <row r="1428" spans="2:15" x14ac:dyDescent="0.2">
      <c r="B1428" s="3"/>
      <c r="C1428" s="3"/>
      <c r="D1428" s="6"/>
      <c r="E1428" s="8"/>
      <c r="O1428" s="9"/>
    </row>
    <row r="1429" spans="2:15" x14ac:dyDescent="0.2">
      <c r="B1429" s="3"/>
      <c r="C1429" s="3"/>
      <c r="D1429" s="6"/>
      <c r="E1429" s="8"/>
      <c r="O1429" s="9"/>
    </row>
    <row r="1430" spans="2:15" x14ac:dyDescent="0.2">
      <c r="B1430" s="3"/>
      <c r="C1430" s="3"/>
      <c r="D1430" s="6"/>
      <c r="E1430" s="8"/>
      <c r="O1430" s="9"/>
    </row>
    <row r="1431" spans="2:15" x14ac:dyDescent="0.2">
      <c r="B1431" s="3"/>
      <c r="C1431" s="3"/>
      <c r="D1431" s="6"/>
      <c r="E1431" s="8"/>
      <c r="O1431" s="9"/>
    </row>
    <row r="1432" spans="2:15" x14ac:dyDescent="0.2">
      <c r="B1432" s="3"/>
      <c r="C1432" s="3"/>
      <c r="D1432" s="6"/>
      <c r="E1432" s="8"/>
      <c r="O1432" s="9"/>
    </row>
    <row r="1433" spans="2:15" x14ac:dyDescent="0.2">
      <c r="B1433" s="3"/>
      <c r="C1433" s="3"/>
      <c r="D1433" s="6"/>
      <c r="E1433" s="8"/>
      <c r="O1433" s="9"/>
    </row>
    <row r="1434" spans="2:15" x14ac:dyDescent="0.2">
      <c r="B1434" s="3"/>
      <c r="C1434" s="3"/>
      <c r="D1434" s="6"/>
      <c r="E1434" s="8"/>
      <c r="O1434" s="9"/>
    </row>
    <row r="1435" spans="2:15" x14ac:dyDescent="0.2">
      <c r="B1435" s="3"/>
      <c r="C1435" s="3"/>
      <c r="D1435" s="6"/>
      <c r="E1435" s="8"/>
      <c r="O1435" s="9"/>
    </row>
    <row r="1436" spans="2:15" x14ac:dyDescent="0.2">
      <c r="B1436" s="3"/>
      <c r="C1436" s="3"/>
      <c r="D1436" s="6"/>
      <c r="E1436" s="8"/>
      <c r="O1436" s="9"/>
    </row>
    <row r="1437" spans="2:15" x14ac:dyDescent="0.2">
      <c r="B1437" s="3"/>
      <c r="C1437" s="3"/>
      <c r="D1437" s="6"/>
      <c r="E1437" s="8"/>
      <c r="O1437" s="9"/>
    </row>
    <row r="1438" spans="2:15" x14ac:dyDescent="0.2">
      <c r="B1438" s="3"/>
      <c r="C1438" s="3"/>
      <c r="D1438" s="6"/>
      <c r="E1438" s="8"/>
      <c r="O1438" s="9"/>
    </row>
    <row r="1439" spans="2:15" x14ac:dyDescent="0.2">
      <c r="B1439" s="3"/>
      <c r="C1439" s="3"/>
      <c r="D1439" s="6"/>
      <c r="E1439" s="8"/>
      <c r="O1439" s="9"/>
    </row>
    <row r="1440" spans="2:15" x14ac:dyDescent="0.2">
      <c r="B1440" s="3"/>
      <c r="C1440" s="3"/>
      <c r="D1440" s="6"/>
      <c r="E1440" s="8"/>
      <c r="O1440" s="9"/>
    </row>
    <row r="1441" spans="2:15" x14ac:dyDescent="0.2">
      <c r="B1441" s="3"/>
      <c r="C1441" s="3"/>
      <c r="D1441" s="6"/>
      <c r="E1441" s="8"/>
      <c r="O1441" s="9"/>
    </row>
    <row r="1442" spans="2:15" x14ac:dyDescent="0.2">
      <c r="B1442" s="3"/>
      <c r="C1442" s="3"/>
      <c r="D1442" s="6"/>
      <c r="E1442" s="8"/>
      <c r="O1442" s="9"/>
    </row>
    <row r="1443" spans="2:15" x14ac:dyDescent="0.2">
      <c r="B1443" s="3"/>
      <c r="C1443" s="3"/>
      <c r="D1443" s="6"/>
      <c r="E1443" s="8"/>
      <c r="O1443" s="9"/>
    </row>
    <row r="1444" spans="2:15" x14ac:dyDescent="0.2">
      <c r="B1444" s="3"/>
      <c r="C1444" s="3"/>
      <c r="D1444" s="6"/>
      <c r="E1444" s="8"/>
      <c r="O1444" s="9"/>
    </row>
    <row r="1445" spans="2:15" x14ac:dyDescent="0.2">
      <c r="B1445" s="3"/>
      <c r="C1445" s="3"/>
      <c r="D1445" s="6"/>
      <c r="E1445" s="8"/>
      <c r="O1445" s="9"/>
    </row>
    <row r="1446" spans="2:15" x14ac:dyDescent="0.2">
      <c r="B1446" s="3"/>
      <c r="C1446" s="3"/>
      <c r="D1446" s="6"/>
      <c r="E1446" s="8"/>
      <c r="O1446" s="9"/>
    </row>
    <row r="1447" spans="2:15" x14ac:dyDescent="0.2">
      <c r="B1447" s="3"/>
      <c r="C1447" s="3"/>
      <c r="D1447" s="6"/>
      <c r="E1447" s="8"/>
      <c r="O1447" s="9"/>
    </row>
    <row r="1448" spans="2:15" x14ac:dyDescent="0.2">
      <c r="B1448" s="3"/>
      <c r="C1448" s="3"/>
      <c r="D1448" s="6"/>
      <c r="E1448" s="8"/>
      <c r="O1448" s="9"/>
    </row>
    <row r="1449" spans="2:15" x14ac:dyDescent="0.2">
      <c r="B1449" s="3"/>
      <c r="C1449" s="3"/>
      <c r="D1449" s="6"/>
      <c r="E1449" s="8"/>
      <c r="O1449" s="9"/>
    </row>
    <row r="1450" spans="2:15" x14ac:dyDescent="0.2">
      <c r="B1450" s="3"/>
      <c r="C1450" s="3"/>
      <c r="D1450" s="6"/>
      <c r="E1450" s="8"/>
      <c r="O1450" s="9"/>
    </row>
    <row r="1451" spans="2:15" x14ac:dyDescent="0.2">
      <c r="B1451" s="3"/>
      <c r="C1451" s="3"/>
      <c r="D1451" s="6"/>
      <c r="E1451" s="8"/>
      <c r="O1451" s="9"/>
    </row>
    <row r="1452" spans="2:15" x14ac:dyDescent="0.2">
      <c r="B1452" s="3"/>
      <c r="C1452" s="3"/>
      <c r="D1452" s="6"/>
      <c r="E1452" s="8"/>
      <c r="O1452" s="9"/>
    </row>
    <row r="1453" spans="2:15" x14ac:dyDescent="0.2">
      <c r="B1453" s="3"/>
      <c r="C1453" s="3"/>
      <c r="D1453" s="6"/>
      <c r="E1453" s="8"/>
      <c r="O1453" s="9"/>
    </row>
    <row r="1454" spans="2:15" x14ac:dyDescent="0.2">
      <c r="B1454" s="3"/>
      <c r="C1454" s="3"/>
      <c r="D1454" s="6"/>
      <c r="E1454" s="8"/>
      <c r="O1454" s="9"/>
    </row>
    <row r="1455" spans="2:15" x14ac:dyDescent="0.2">
      <c r="B1455" s="3"/>
      <c r="C1455" s="3"/>
      <c r="D1455" s="6"/>
      <c r="E1455" s="8"/>
      <c r="O1455" s="9"/>
    </row>
    <row r="1456" spans="2:15" x14ac:dyDescent="0.2">
      <c r="B1456" s="3"/>
      <c r="C1456" s="3"/>
      <c r="D1456" s="6"/>
      <c r="E1456" s="8"/>
      <c r="O1456" s="9"/>
    </row>
    <row r="1457" spans="2:15" x14ac:dyDescent="0.2">
      <c r="B1457" s="3"/>
      <c r="C1457" s="3"/>
      <c r="D1457" s="6"/>
      <c r="E1457" s="8"/>
      <c r="O1457" s="9"/>
    </row>
    <row r="1458" spans="2:15" x14ac:dyDescent="0.2">
      <c r="B1458" s="3"/>
      <c r="C1458" s="3"/>
      <c r="D1458" s="6"/>
      <c r="E1458" s="8"/>
      <c r="O1458" s="9"/>
    </row>
    <row r="1459" spans="2:15" x14ac:dyDescent="0.2">
      <c r="B1459" s="3"/>
      <c r="C1459" s="3"/>
      <c r="D1459" s="6"/>
      <c r="E1459" s="8"/>
      <c r="O1459" s="9"/>
    </row>
    <row r="1460" spans="2:15" x14ac:dyDescent="0.2">
      <c r="B1460" s="3"/>
      <c r="C1460" s="3"/>
      <c r="D1460" s="6"/>
      <c r="E1460" s="8"/>
      <c r="O1460" s="9"/>
    </row>
    <row r="1461" spans="2:15" x14ac:dyDescent="0.2">
      <c r="B1461" s="3"/>
      <c r="C1461" s="3"/>
      <c r="D1461" s="6"/>
      <c r="E1461" s="8"/>
      <c r="O1461" s="9"/>
    </row>
    <row r="1462" spans="2:15" x14ac:dyDescent="0.2">
      <c r="B1462" s="3"/>
      <c r="C1462" s="3"/>
      <c r="D1462" s="6"/>
      <c r="E1462" s="8"/>
      <c r="O1462" s="9"/>
    </row>
    <row r="1463" spans="2:15" x14ac:dyDescent="0.2">
      <c r="B1463" s="3"/>
      <c r="C1463" s="3"/>
      <c r="D1463" s="6"/>
      <c r="E1463" s="8"/>
      <c r="O1463" s="9"/>
    </row>
    <row r="1464" spans="2:15" x14ac:dyDescent="0.2">
      <c r="B1464" s="3"/>
      <c r="C1464" s="3"/>
      <c r="D1464" s="6"/>
      <c r="E1464" s="8"/>
      <c r="O1464" s="9"/>
    </row>
    <row r="1465" spans="2:15" x14ac:dyDescent="0.2">
      <c r="B1465" s="3"/>
      <c r="C1465" s="3"/>
      <c r="D1465" s="6"/>
      <c r="E1465" s="8"/>
      <c r="O1465" s="9"/>
    </row>
    <row r="1466" spans="2:15" x14ac:dyDescent="0.2">
      <c r="B1466" s="3"/>
      <c r="C1466" s="3"/>
      <c r="D1466" s="6"/>
      <c r="E1466" s="8"/>
      <c r="O1466" s="9"/>
    </row>
    <row r="1467" spans="2:15" x14ac:dyDescent="0.2">
      <c r="B1467" s="3"/>
      <c r="C1467" s="3"/>
      <c r="D1467" s="6"/>
      <c r="E1467" s="8"/>
      <c r="O1467" s="9"/>
    </row>
    <row r="1468" spans="2:15" x14ac:dyDescent="0.2">
      <c r="B1468" s="3"/>
      <c r="C1468" s="3"/>
      <c r="D1468" s="6"/>
      <c r="E1468" s="8"/>
      <c r="O1468" s="9"/>
    </row>
    <row r="1469" spans="2:15" x14ac:dyDescent="0.2">
      <c r="B1469" s="3"/>
      <c r="C1469" s="3"/>
      <c r="D1469" s="6"/>
      <c r="E1469" s="8"/>
      <c r="O1469" s="9"/>
    </row>
    <row r="1470" spans="2:15" x14ac:dyDescent="0.2">
      <c r="B1470" s="3"/>
      <c r="C1470" s="3"/>
      <c r="D1470" s="6"/>
      <c r="E1470" s="8"/>
      <c r="O1470" s="9"/>
    </row>
    <row r="1471" spans="2:15" x14ac:dyDescent="0.2">
      <c r="B1471" s="3"/>
      <c r="C1471" s="3"/>
      <c r="D1471" s="6"/>
      <c r="E1471" s="8"/>
      <c r="O1471" s="9"/>
    </row>
    <row r="1472" spans="2:15" x14ac:dyDescent="0.2">
      <c r="B1472" s="3"/>
      <c r="C1472" s="3"/>
      <c r="D1472" s="6"/>
      <c r="E1472" s="8"/>
      <c r="O1472" s="9"/>
    </row>
    <row r="1473" spans="2:15" x14ac:dyDescent="0.2">
      <c r="B1473" s="3"/>
      <c r="C1473" s="3"/>
      <c r="D1473" s="6"/>
      <c r="E1473" s="8"/>
      <c r="O1473" s="9"/>
    </row>
    <row r="1474" spans="2:15" x14ac:dyDescent="0.2">
      <c r="B1474" s="3"/>
      <c r="C1474" s="3"/>
      <c r="D1474" s="6"/>
      <c r="E1474" s="8"/>
      <c r="O1474" s="9"/>
    </row>
    <row r="1475" spans="2:15" x14ac:dyDescent="0.2">
      <c r="B1475" s="3"/>
      <c r="C1475" s="3"/>
      <c r="D1475" s="6"/>
      <c r="E1475" s="8"/>
      <c r="O1475" s="9"/>
    </row>
    <row r="1476" spans="2:15" x14ac:dyDescent="0.2">
      <c r="B1476" s="3"/>
      <c r="C1476" s="3"/>
      <c r="D1476" s="6"/>
      <c r="E1476" s="8"/>
      <c r="O1476" s="9"/>
    </row>
    <row r="1477" spans="2:15" x14ac:dyDescent="0.2">
      <c r="B1477" s="3"/>
      <c r="C1477" s="3"/>
      <c r="D1477" s="6"/>
      <c r="E1477" s="8"/>
      <c r="O1477" s="9"/>
    </row>
    <row r="1478" spans="2:15" x14ac:dyDescent="0.2">
      <c r="B1478" s="3"/>
      <c r="C1478" s="3"/>
      <c r="D1478" s="6"/>
      <c r="E1478" s="8"/>
      <c r="O1478" s="9"/>
    </row>
    <row r="1479" spans="2:15" x14ac:dyDescent="0.2">
      <c r="B1479" s="3"/>
      <c r="C1479" s="3"/>
      <c r="D1479" s="6"/>
      <c r="E1479" s="8"/>
      <c r="O1479" s="9"/>
    </row>
    <row r="1480" spans="2:15" x14ac:dyDescent="0.2">
      <c r="B1480" s="3"/>
      <c r="C1480" s="3"/>
      <c r="D1480" s="6"/>
      <c r="E1480" s="8"/>
      <c r="O1480" s="9"/>
    </row>
    <row r="1481" spans="2:15" x14ac:dyDescent="0.2">
      <c r="B1481" s="3"/>
      <c r="C1481" s="3"/>
      <c r="D1481" s="6"/>
      <c r="E1481" s="8"/>
      <c r="O1481" s="9"/>
    </row>
    <row r="1482" spans="2:15" x14ac:dyDescent="0.2">
      <c r="B1482" s="3"/>
      <c r="C1482" s="3"/>
      <c r="D1482" s="6"/>
      <c r="E1482" s="8"/>
      <c r="O1482" s="9"/>
    </row>
    <row r="1483" spans="2:15" x14ac:dyDescent="0.2">
      <c r="B1483" s="3"/>
      <c r="C1483" s="3"/>
      <c r="D1483" s="6"/>
      <c r="E1483" s="8"/>
      <c r="O1483" s="9"/>
    </row>
    <row r="1484" spans="2:15" x14ac:dyDescent="0.2">
      <c r="B1484" s="3"/>
      <c r="C1484" s="3"/>
      <c r="D1484" s="6"/>
      <c r="E1484" s="8"/>
      <c r="O1484" s="9"/>
    </row>
    <row r="1485" spans="2:15" x14ac:dyDescent="0.2">
      <c r="B1485" s="3"/>
      <c r="C1485" s="3"/>
      <c r="D1485" s="6"/>
      <c r="E1485" s="8"/>
      <c r="O1485" s="9"/>
    </row>
    <row r="1486" spans="2:15" x14ac:dyDescent="0.2">
      <c r="B1486" s="3"/>
      <c r="C1486" s="3"/>
      <c r="D1486" s="6"/>
      <c r="E1486" s="8"/>
      <c r="O1486" s="9"/>
    </row>
    <row r="1487" spans="2:15" x14ac:dyDescent="0.2">
      <c r="B1487" s="3"/>
      <c r="C1487" s="3"/>
      <c r="D1487" s="6"/>
      <c r="E1487" s="8"/>
      <c r="O1487" s="9"/>
    </row>
    <row r="1488" spans="2:15" x14ac:dyDescent="0.2">
      <c r="B1488" s="3"/>
      <c r="C1488" s="3"/>
      <c r="D1488" s="6"/>
      <c r="E1488" s="8"/>
      <c r="O1488" s="9"/>
    </row>
    <row r="1489" spans="2:15" x14ac:dyDescent="0.2">
      <c r="B1489" s="3"/>
      <c r="C1489" s="3"/>
      <c r="D1489" s="6"/>
      <c r="E1489" s="8"/>
      <c r="O1489" s="9"/>
    </row>
    <row r="1490" spans="2:15" x14ac:dyDescent="0.2">
      <c r="B1490" s="3"/>
      <c r="C1490" s="3"/>
      <c r="D1490" s="6"/>
      <c r="E1490" s="8"/>
      <c r="O1490" s="9"/>
    </row>
    <row r="1491" spans="2:15" x14ac:dyDescent="0.2">
      <c r="B1491" s="3"/>
      <c r="C1491" s="3"/>
      <c r="D1491" s="6"/>
      <c r="E1491" s="8"/>
      <c r="O1491" s="9"/>
    </row>
    <row r="1492" spans="2:15" x14ac:dyDescent="0.2">
      <c r="B1492" s="3"/>
      <c r="C1492" s="3"/>
      <c r="D1492" s="6"/>
      <c r="E1492" s="8"/>
      <c r="O1492" s="9"/>
    </row>
    <row r="1493" spans="2:15" x14ac:dyDescent="0.2">
      <c r="B1493" s="3"/>
      <c r="C1493" s="3"/>
      <c r="D1493" s="6"/>
      <c r="E1493" s="8"/>
      <c r="O1493" s="9"/>
    </row>
    <row r="1494" spans="2:15" x14ac:dyDescent="0.2">
      <c r="B1494" s="3"/>
      <c r="C1494" s="3"/>
      <c r="D1494" s="6"/>
      <c r="E1494" s="8"/>
      <c r="O1494" s="9"/>
    </row>
    <row r="1495" spans="2:15" x14ac:dyDescent="0.2">
      <c r="B1495" s="3"/>
      <c r="C1495" s="3"/>
      <c r="D1495" s="6"/>
      <c r="E1495" s="8"/>
      <c r="O1495" s="9"/>
    </row>
    <row r="1496" spans="2:15" x14ac:dyDescent="0.2">
      <c r="B1496" s="3"/>
      <c r="C1496" s="3"/>
      <c r="D1496" s="6"/>
      <c r="E1496" s="8"/>
      <c r="O1496" s="9"/>
    </row>
    <row r="1497" spans="2:15" x14ac:dyDescent="0.2">
      <c r="B1497" s="3"/>
      <c r="C1497" s="3"/>
      <c r="D1497" s="6"/>
      <c r="E1497" s="8"/>
      <c r="O1497" s="9"/>
    </row>
    <row r="1498" spans="2:15" x14ac:dyDescent="0.2">
      <c r="B1498" s="3"/>
      <c r="C1498" s="3"/>
      <c r="D1498" s="6"/>
      <c r="E1498" s="8"/>
      <c r="O1498" s="9"/>
    </row>
    <row r="1499" spans="2:15" x14ac:dyDescent="0.2">
      <c r="B1499" s="3"/>
      <c r="C1499" s="3"/>
      <c r="D1499" s="6"/>
      <c r="E1499" s="8"/>
      <c r="O1499" s="9"/>
    </row>
    <row r="1500" spans="2:15" x14ac:dyDescent="0.2">
      <c r="B1500" s="3"/>
      <c r="C1500" s="3"/>
      <c r="D1500" s="6"/>
      <c r="E1500" s="8"/>
      <c r="O1500" s="9"/>
    </row>
    <row r="1501" spans="2:15" x14ac:dyDescent="0.2">
      <c r="B1501" s="3"/>
      <c r="C1501" s="3"/>
      <c r="D1501" s="6"/>
      <c r="E1501" s="8"/>
      <c r="O1501" s="9"/>
    </row>
    <row r="1502" spans="2:15" x14ac:dyDescent="0.2">
      <c r="B1502" s="3"/>
      <c r="C1502" s="3"/>
      <c r="D1502" s="6"/>
      <c r="E1502" s="8"/>
      <c r="O1502" s="9"/>
    </row>
    <row r="1503" spans="2:15" x14ac:dyDescent="0.2">
      <c r="B1503" s="3"/>
      <c r="C1503" s="3"/>
      <c r="D1503" s="6"/>
      <c r="E1503" s="8"/>
      <c r="O1503" s="9"/>
    </row>
    <row r="1504" spans="2:15" x14ac:dyDescent="0.2">
      <c r="B1504" s="3"/>
      <c r="C1504" s="3"/>
      <c r="D1504" s="6"/>
      <c r="E1504" s="8"/>
      <c r="O1504" s="9"/>
    </row>
    <row r="1505" spans="2:15" x14ac:dyDescent="0.2">
      <c r="B1505" s="3"/>
      <c r="C1505" s="3"/>
      <c r="D1505" s="6"/>
      <c r="E1505" s="8"/>
      <c r="O1505" s="9"/>
    </row>
    <row r="1506" spans="2:15" x14ac:dyDescent="0.2">
      <c r="B1506" s="3"/>
      <c r="C1506" s="3"/>
      <c r="D1506" s="6"/>
      <c r="E1506" s="8"/>
      <c r="O1506" s="9"/>
    </row>
    <row r="1507" spans="2:15" x14ac:dyDescent="0.2">
      <c r="B1507" s="3"/>
      <c r="C1507" s="3"/>
      <c r="D1507" s="6"/>
      <c r="E1507" s="8"/>
      <c r="O1507" s="9"/>
    </row>
    <row r="1508" spans="2:15" x14ac:dyDescent="0.2">
      <c r="B1508" s="3"/>
      <c r="C1508" s="3"/>
      <c r="D1508" s="6"/>
      <c r="E1508" s="8"/>
      <c r="O1508" s="9"/>
    </row>
    <row r="1509" spans="2:15" x14ac:dyDescent="0.2">
      <c r="B1509" s="3"/>
      <c r="C1509" s="3"/>
      <c r="D1509" s="6"/>
      <c r="E1509" s="8"/>
      <c r="O1509" s="9"/>
    </row>
    <row r="1510" spans="2:15" x14ac:dyDescent="0.2">
      <c r="B1510" s="3"/>
      <c r="C1510" s="3"/>
      <c r="D1510" s="6"/>
      <c r="E1510" s="8"/>
      <c r="O1510" s="9"/>
    </row>
    <row r="1511" spans="2:15" x14ac:dyDescent="0.2">
      <c r="B1511" s="3"/>
      <c r="C1511" s="3"/>
      <c r="D1511" s="6"/>
      <c r="E1511" s="8"/>
      <c r="O1511" s="9"/>
    </row>
    <row r="1512" spans="2:15" x14ac:dyDescent="0.2">
      <c r="B1512" s="3"/>
      <c r="C1512" s="3"/>
      <c r="D1512" s="6"/>
      <c r="E1512" s="8"/>
      <c r="O1512" s="9"/>
    </row>
    <row r="1513" spans="2:15" x14ac:dyDescent="0.2">
      <c r="B1513" s="3"/>
      <c r="C1513" s="3"/>
      <c r="D1513" s="6"/>
      <c r="E1513" s="8"/>
      <c r="O1513" s="9"/>
    </row>
    <row r="1514" spans="2:15" x14ac:dyDescent="0.2">
      <c r="B1514" s="3"/>
      <c r="C1514" s="3"/>
      <c r="D1514" s="6"/>
      <c r="E1514" s="8"/>
      <c r="O1514" s="9"/>
    </row>
    <row r="1515" spans="2:15" x14ac:dyDescent="0.2">
      <c r="B1515" s="3"/>
      <c r="C1515" s="3"/>
      <c r="D1515" s="6"/>
      <c r="E1515" s="8"/>
      <c r="O1515" s="9"/>
    </row>
    <row r="1516" spans="2:15" x14ac:dyDescent="0.2">
      <c r="B1516" s="3"/>
      <c r="C1516" s="3"/>
      <c r="D1516" s="6"/>
      <c r="E1516" s="8"/>
      <c r="O1516" s="9"/>
    </row>
    <row r="1517" spans="2:15" x14ac:dyDescent="0.2">
      <c r="B1517" s="3"/>
      <c r="C1517" s="3"/>
      <c r="D1517" s="6"/>
      <c r="E1517" s="8"/>
      <c r="O1517" s="9"/>
    </row>
    <row r="1518" spans="2:15" x14ac:dyDescent="0.2">
      <c r="B1518" s="3"/>
      <c r="C1518" s="3"/>
      <c r="D1518" s="6"/>
      <c r="E1518" s="8"/>
      <c r="O1518" s="9"/>
    </row>
    <row r="1519" spans="2:15" x14ac:dyDescent="0.2">
      <c r="B1519" s="3"/>
      <c r="C1519" s="3"/>
      <c r="D1519" s="6"/>
      <c r="E1519" s="8"/>
      <c r="O1519" s="9"/>
    </row>
    <row r="1520" spans="2:15" x14ac:dyDescent="0.2">
      <c r="B1520" s="3"/>
      <c r="C1520" s="3"/>
      <c r="D1520" s="6"/>
      <c r="E1520" s="8"/>
      <c r="O1520" s="9"/>
    </row>
    <row r="1521" spans="2:15" x14ac:dyDescent="0.2">
      <c r="B1521" s="3"/>
      <c r="C1521" s="3"/>
      <c r="D1521" s="6"/>
      <c r="E1521" s="8"/>
      <c r="O1521" s="9"/>
    </row>
    <row r="1522" spans="2:15" x14ac:dyDescent="0.2">
      <c r="B1522" s="3"/>
      <c r="C1522" s="3"/>
      <c r="D1522" s="6"/>
      <c r="E1522" s="8"/>
      <c r="O1522" s="9"/>
    </row>
    <row r="1523" spans="2:15" x14ac:dyDescent="0.2">
      <c r="B1523" s="3"/>
      <c r="C1523" s="3"/>
      <c r="D1523" s="6"/>
      <c r="E1523" s="8"/>
      <c r="O1523" s="9"/>
    </row>
    <row r="1524" spans="2:15" x14ac:dyDescent="0.2">
      <c r="B1524" s="3"/>
      <c r="C1524" s="3"/>
      <c r="D1524" s="6"/>
      <c r="E1524" s="8"/>
      <c r="O1524" s="9"/>
    </row>
    <row r="1525" spans="2:15" x14ac:dyDescent="0.2">
      <c r="B1525" s="3"/>
      <c r="C1525" s="3"/>
      <c r="D1525" s="6"/>
      <c r="E1525" s="8"/>
      <c r="O1525" s="9"/>
    </row>
    <row r="1526" spans="2:15" x14ac:dyDescent="0.2">
      <c r="B1526" s="3"/>
      <c r="C1526" s="3"/>
      <c r="D1526" s="6"/>
      <c r="E1526" s="8"/>
      <c r="O1526" s="9"/>
    </row>
    <row r="1527" spans="2:15" x14ac:dyDescent="0.2">
      <c r="B1527" s="3"/>
      <c r="C1527" s="3"/>
      <c r="D1527" s="6"/>
      <c r="E1527" s="8"/>
      <c r="O1527" s="9"/>
    </row>
    <row r="1528" spans="2:15" x14ac:dyDescent="0.2">
      <c r="B1528" s="3"/>
      <c r="C1528" s="3"/>
      <c r="D1528" s="6"/>
      <c r="E1528" s="8"/>
      <c r="O1528" s="9"/>
    </row>
    <row r="1529" spans="2:15" x14ac:dyDescent="0.2">
      <c r="B1529" s="3"/>
      <c r="C1529" s="3"/>
      <c r="D1529" s="6"/>
      <c r="E1529" s="8"/>
      <c r="O1529" s="9"/>
    </row>
    <row r="1530" spans="2:15" x14ac:dyDescent="0.2">
      <c r="B1530" s="3"/>
      <c r="C1530" s="3"/>
      <c r="D1530" s="6"/>
      <c r="E1530" s="8"/>
      <c r="O1530" s="9"/>
    </row>
    <row r="1531" spans="2:15" x14ac:dyDescent="0.2">
      <c r="B1531" s="3"/>
      <c r="C1531" s="3"/>
      <c r="D1531" s="6"/>
      <c r="E1531" s="8"/>
      <c r="O1531" s="9"/>
    </row>
    <row r="1532" spans="2:15" x14ac:dyDescent="0.2">
      <c r="B1532" s="3"/>
      <c r="C1532" s="3"/>
      <c r="D1532" s="6"/>
      <c r="E1532" s="8"/>
      <c r="O1532" s="9"/>
    </row>
    <row r="1533" spans="2:15" x14ac:dyDescent="0.2">
      <c r="B1533" s="3"/>
      <c r="C1533" s="3"/>
      <c r="D1533" s="6"/>
      <c r="E1533" s="8"/>
      <c r="O1533" s="9"/>
    </row>
    <row r="1534" spans="2:15" x14ac:dyDescent="0.2">
      <c r="B1534" s="3"/>
      <c r="C1534" s="3"/>
      <c r="D1534" s="6"/>
      <c r="E1534" s="8"/>
      <c r="O1534" s="9"/>
    </row>
    <row r="1535" spans="2:15" x14ac:dyDescent="0.2">
      <c r="B1535" s="3"/>
      <c r="C1535" s="3"/>
      <c r="D1535" s="6"/>
      <c r="E1535" s="8"/>
      <c r="O1535" s="9"/>
    </row>
    <row r="1536" spans="2:15" x14ac:dyDescent="0.2">
      <c r="B1536" s="3"/>
      <c r="C1536" s="3"/>
      <c r="D1536" s="6"/>
      <c r="E1536" s="8"/>
      <c r="O1536" s="9"/>
    </row>
    <row r="1537" spans="2:15" x14ac:dyDescent="0.2">
      <c r="B1537" s="3"/>
      <c r="C1537" s="3"/>
      <c r="D1537" s="6"/>
      <c r="E1537" s="8"/>
      <c r="O1537" s="9"/>
    </row>
    <row r="1538" spans="2:15" x14ac:dyDescent="0.2">
      <c r="B1538" s="3"/>
      <c r="C1538" s="3"/>
      <c r="D1538" s="6"/>
      <c r="E1538" s="8"/>
      <c r="O1538" s="9"/>
    </row>
    <row r="1539" spans="2:15" x14ac:dyDescent="0.2">
      <c r="B1539" s="3"/>
      <c r="C1539" s="3"/>
      <c r="D1539" s="6"/>
      <c r="E1539" s="8"/>
      <c r="O1539" s="9"/>
    </row>
    <row r="1540" spans="2:15" x14ac:dyDescent="0.2">
      <c r="B1540" s="3"/>
      <c r="C1540" s="3"/>
      <c r="D1540" s="6"/>
      <c r="E1540" s="8"/>
      <c r="O1540" s="9"/>
    </row>
    <row r="1541" spans="2:15" x14ac:dyDescent="0.2">
      <c r="B1541" s="3"/>
      <c r="C1541" s="3"/>
      <c r="D1541" s="6"/>
      <c r="E1541" s="8"/>
      <c r="O1541" s="9"/>
    </row>
    <row r="1542" spans="2:15" x14ac:dyDescent="0.2">
      <c r="B1542" s="3"/>
      <c r="C1542" s="3"/>
      <c r="D1542" s="6"/>
      <c r="E1542" s="8"/>
      <c r="O1542" s="9"/>
    </row>
    <row r="1543" spans="2:15" x14ac:dyDescent="0.2">
      <c r="B1543" s="3"/>
      <c r="C1543" s="3"/>
      <c r="D1543" s="6"/>
      <c r="E1543" s="8"/>
      <c r="O1543" s="9"/>
    </row>
    <row r="1544" spans="2:15" x14ac:dyDescent="0.2">
      <c r="B1544" s="3"/>
      <c r="C1544" s="3"/>
      <c r="D1544" s="6"/>
      <c r="E1544" s="8"/>
      <c r="O1544" s="9"/>
    </row>
    <row r="1545" spans="2:15" x14ac:dyDescent="0.2">
      <c r="B1545" s="3"/>
      <c r="C1545" s="3"/>
      <c r="D1545" s="6"/>
      <c r="E1545" s="8"/>
      <c r="O1545" s="9"/>
    </row>
    <row r="1546" spans="2:15" x14ac:dyDescent="0.2">
      <c r="B1546" s="3"/>
      <c r="C1546" s="3"/>
      <c r="D1546" s="6"/>
      <c r="E1546" s="8"/>
      <c r="O1546" s="9"/>
    </row>
    <row r="1547" spans="2:15" x14ac:dyDescent="0.2">
      <c r="B1547" s="3"/>
      <c r="C1547" s="3"/>
      <c r="D1547" s="6"/>
      <c r="E1547" s="8"/>
      <c r="O1547" s="9"/>
    </row>
    <row r="1548" spans="2:15" x14ac:dyDescent="0.2">
      <c r="B1548" s="3"/>
      <c r="C1548" s="3"/>
      <c r="D1548" s="6"/>
      <c r="E1548" s="8"/>
      <c r="O1548" s="9"/>
    </row>
    <row r="1549" spans="2:15" x14ac:dyDescent="0.2">
      <c r="B1549" s="3"/>
      <c r="C1549" s="3"/>
      <c r="D1549" s="6"/>
      <c r="E1549" s="8"/>
      <c r="O1549" s="9"/>
    </row>
    <row r="1550" spans="2:15" x14ac:dyDescent="0.2">
      <c r="B1550" s="3"/>
      <c r="C1550" s="3"/>
      <c r="D1550" s="6"/>
      <c r="E1550" s="8"/>
      <c r="O1550" s="9"/>
    </row>
    <row r="1551" spans="2:15" x14ac:dyDescent="0.2">
      <c r="B1551" s="3"/>
      <c r="C1551" s="3"/>
      <c r="D1551" s="6"/>
      <c r="E1551" s="8"/>
      <c r="O1551" s="9"/>
    </row>
    <row r="1552" spans="2:15" x14ac:dyDescent="0.2">
      <c r="B1552" s="3"/>
      <c r="C1552" s="3"/>
      <c r="D1552" s="6"/>
      <c r="E1552" s="8"/>
      <c r="O1552" s="9"/>
    </row>
    <row r="1553" spans="2:15" x14ac:dyDescent="0.2">
      <c r="B1553" s="3"/>
      <c r="C1553" s="3"/>
      <c r="D1553" s="6"/>
      <c r="E1553" s="8"/>
      <c r="O1553" s="9"/>
    </row>
    <row r="1554" spans="2:15" x14ac:dyDescent="0.2">
      <c r="B1554" s="3"/>
      <c r="C1554" s="3"/>
      <c r="D1554" s="6"/>
      <c r="E1554" s="8"/>
      <c r="O1554" s="9"/>
    </row>
    <row r="1555" spans="2:15" x14ac:dyDescent="0.2">
      <c r="B1555" s="3"/>
      <c r="C1555" s="3"/>
      <c r="D1555" s="6"/>
      <c r="E1555" s="8"/>
      <c r="O1555" s="9"/>
    </row>
    <row r="1556" spans="2:15" x14ac:dyDescent="0.2">
      <c r="B1556" s="3"/>
      <c r="C1556" s="3"/>
      <c r="D1556" s="6"/>
      <c r="E1556" s="8"/>
      <c r="O1556" s="9"/>
    </row>
    <row r="1557" spans="2:15" x14ac:dyDescent="0.2">
      <c r="B1557" s="3"/>
      <c r="C1557" s="3"/>
      <c r="D1557" s="6"/>
      <c r="E1557" s="8"/>
      <c r="O1557" s="9"/>
    </row>
    <row r="1558" spans="2:15" x14ac:dyDescent="0.2">
      <c r="B1558" s="3"/>
      <c r="C1558" s="3"/>
      <c r="D1558" s="6"/>
      <c r="E1558" s="8"/>
      <c r="O1558" s="9"/>
    </row>
    <row r="1559" spans="2:15" x14ac:dyDescent="0.2">
      <c r="B1559" s="3"/>
      <c r="C1559" s="3"/>
      <c r="D1559" s="6"/>
      <c r="E1559" s="8"/>
      <c r="O1559" s="9"/>
    </row>
    <row r="1560" spans="2:15" x14ac:dyDescent="0.2">
      <c r="B1560" s="3"/>
      <c r="C1560" s="3"/>
      <c r="D1560" s="6"/>
      <c r="E1560" s="8"/>
      <c r="O1560" s="9"/>
    </row>
    <row r="1561" spans="2:15" x14ac:dyDescent="0.2">
      <c r="B1561" s="3"/>
      <c r="C1561" s="3"/>
      <c r="D1561" s="6"/>
      <c r="E1561" s="8"/>
      <c r="O1561" s="9"/>
    </row>
    <row r="1562" spans="2:15" x14ac:dyDescent="0.2">
      <c r="B1562" s="3"/>
      <c r="C1562" s="3"/>
      <c r="D1562" s="6"/>
      <c r="E1562" s="8"/>
      <c r="O1562" s="9"/>
    </row>
    <row r="1563" spans="2:15" x14ac:dyDescent="0.2">
      <c r="B1563" s="3"/>
      <c r="C1563" s="3"/>
      <c r="D1563" s="6"/>
      <c r="E1563" s="8"/>
      <c r="O1563" s="9"/>
    </row>
    <row r="1564" spans="2:15" x14ac:dyDescent="0.2">
      <c r="B1564" s="3"/>
      <c r="C1564" s="3"/>
      <c r="D1564" s="6"/>
      <c r="E1564" s="8"/>
      <c r="O1564" s="9"/>
    </row>
    <row r="1565" spans="2:15" x14ac:dyDescent="0.2">
      <c r="B1565" s="3"/>
      <c r="C1565" s="3"/>
      <c r="D1565" s="6"/>
      <c r="E1565" s="8"/>
      <c r="O1565" s="9"/>
    </row>
    <row r="1566" spans="2:15" x14ac:dyDescent="0.2">
      <c r="B1566" s="3"/>
      <c r="C1566" s="3"/>
      <c r="D1566" s="6"/>
      <c r="E1566" s="8"/>
      <c r="O1566" s="9"/>
    </row>
    <row r="1567" spans="2:15" x14ac:dyDescent="0.2">
      <c r="B1567" s="3"/>
      <c r="C1567" s="3"/>
      <c r="D1567" s="6"/>
      <c r="E1567" s="8"/>
      <c r="O1567" s="9"/>
    </row>
    <row r="1568" spans="2:15" x14ac:dyDescent="0.2">
      <c r="B1568" s="3"/>
      <c r="C1568" s="3"/>
      <c r="D1568" s="6"/>
      <c r="E1568" s="8"/>
      <c r="O1568" s="9"/>
    </row>
    <row r="1569" spans="2:15" x14ac:dyDescent="0.2">
      <c r="B1569" s="3"/>
      <c r="C1569" s="3"/>
      <c r="D1569" s="6"/>
      <c r="E1569" s="8"/>
      <c r="O1569" s="9"/>
    </row>
    <row r="1570" spans="2:15" x14ac:dyDescent="0.2">
      <c r="B1570" s="3"/>
      <c r="C1570" s="3"/>
      <c r="D1570" s="6"/>
      <c r="E1570" s="8"/>
      <c r="O1570" s="9"/>
    </row>
    <row r="1571" spans="2:15" x14ac:dyDescent="0.2">
      <c r="B1571" s="3"/>
      <c r="C1571" s="3"/>
      <c r="D1571" s="6"/>
      <c r="E1571" s="8"/>
      <c r="O1571" s="9"/>
    </row>
    <row r="1572" spans="2:15" x14ac:dyDescent="0.2">
      <c r="B1572" s="3"/>
      <c r="C1572" s="3"/>
      <c r="D1572" s="6"/>
      <c r="E1572" s="8"/>
      <c r="O1572" s="9"/>
    </row>
    <row r="1573" spans="2:15" x14ac:dyDescent="0.2">
      <c r="B1573" s="3"/>
      <c r="C1573" s="3"/>
      <c r="D1573" s="6"/>
      <c r="E1573" s="8"/>
      <c r="O1573" s="9"/>
    </row>
    <row r="1574" spans="2:15" x14ac:dyDescent="0.2">
      <c r="B1574" s="3"/>
      <c r="C1574" s="3"/>
      <c r="D1574" s="6"/>
      <c r="E1574" s="8"/>
      <c r="O1574" s="9"/>
    </row>
    <row r="1575" spans="2:15" x14ac:dyDescent="0.2">
      <c r="B1575" s="3"/>
      <c r="C1575" s="3"/>
      <c r="D1575" s="6"/>
      <c r="E1575" s="8"/>
      <c r="O1575" s="9"/>
    </row>
    <row r="1576" spans="2:15" x14ac:dyDescent="0.2">
      <c r="B1576" s="3"/>
      <c r="C1576" s="3"/>
      <c r="D1576" s="6"/>
      <c r="E1576" s="8"/>
      <c r="O1576" s="9"/>
    </row>
    <row r="1577" spans="2:15" x14ac:dyDescent="0.2">
      <c r="B1577" s="3"/>
      <c r="C1577" s="3"/>
      <c r="D1577" s="6"/>
      <c r="E1577" s="8"/>
      <c r="O1577" s="9"/>
    </row>
    <row r="1578" spans="2:15" x14ac:dyDescent="0.2">
      <c r="B1578" s="3"/>
      <c r="C1578" s="3"/>
      <c r="D1578" s="6"/>
      <c r="E1578" s="8"/>
      <c r="O1578" s="9"/>
    </row>
    <row r="1579" spans="2:15" x14ac:dyDescent="0.2">
      <c r="B1579" s="3"/>
      <c r="C1579" s="3"/>
      <c r="D1579" s="6"/>
      <c r="E1579" s="8"/>
      <c r="O1579" s="9"/>
    </row>
    <row r="1580" spans="2:15" x14ac:dyDescent="0.2">
      <c r="B1580" s="3"/>
      <c r="C1580" s="3"/>
      <c r="D1580" s="6"/>
      <c r="E1580" s="8"/>
      <c r="O1580" s="9"/>
    </row>
    <row r="1581" spans="2:15" x14ac:dyDescent="0.2">
      <c r="B1581" s="3"/>
      <c r="C1581" s="3"/>
      <c r="D1581" s="6"/>
      <c r="E1581" s="8"/>
      <c r="O1581" s="9"/>
    </row>
    <row r="1582" spans="2:15" x14ac:dyDescent="0.2">
      <c r="B1582" s="3"/>
      <c r="C1582" s="3"/>
      <c r="D1582" s="6"/>
      <c r="E1582" s="8"/>
      <c r="O1582" s="9"/>
    </row>
    <row r="1583" spans="2:15" x14ac:dyDescent="0.2">
      <c r="B1583" s="3"/>
      <c r="C1583" s="3"/>
      <c r="D1583" s="6"/>
      <c r="E1583" s="8"/>
      <c r="O1583" s="9"/>
    </row>
    <row r="1584" spans="2:15" x14ac:dyDescent="0.2">
      <c r="B1584" s="3"/>
      <c r="C1584" s="3"/>
      <c r="D1584" s="6"/>
      <c r="E1584" s="8"/>
      <c r="O1584" s="9"/>
    </row>
    <row r="1585" spans="2:15" x14ac:dyDescent="0.2">
      <c r="B1585" s="3"/>
      <c r="C1585" s="3"/>
      <c r="D1585" s="6"/>
      <c r="E1585" s="8"/>
      <c r="O1585" s="9"/>
    </row>
    <row r="1586" spans="2:15" x14ac:dyDescent="0.2">
      <c r="B1586" s="3"/>
      <c r="C1586" s="3"/>
      <c r="D1586" s="6"/>
      <c r="E1586" s="8"/>
      <c r="O1586" s="9"/>
    </row>
    <row r="1587" spans="2:15" x14ac:dyDescent="0.2">
      <c r="B1587" s="3"/>
      <c r="C1587" s="3"/>
      <c r="D1587" s="6"/>
      <c r="E1587" s="8"/>
      <c r="O1587" s="9"/>
    </row>
    <row r="1588" spans="2:15" x14ac:dyDescent="0.2">
      <c r="B1588" s="3"/>
      <c r="C1588" s="3"/>
      <c r="D1588" s="6"/>
      <c r="E1588" s="8"/>
      <c r="O1588" s="9"/>
    </row>
    <row r="1589" spans="2:15" x14ac:dyDescent="0.2">
      <c r="B1589" s="3"/>
      <c r="C1589" s="3"/>
      <c r="D1589" s="6"/>
      <c r="E1589" s="8"/>
      <c r="O1589" s="9"/>
    </row>
    <row r="1590" spans="2:15" x14ac:dyDescent="0.2">
      <c r="B1590" s="3"/>
      <c r="C1590" s="3"/>
      <c r="D1590" s="6"/>
      <c r="E1590" s="8"/>
      <c r="O1590" s="9"/>
    </row>
    <row r="1591" spans="2:15" x14ac:dyDescent="0.2">
      <c r="B1591" s="3"/>
      <c r="C1591" s="3"/>
      <c r="D1591" s="6"/>
      <c r="E1591" s="8"/>
      <c r="O1591" s="9"/>
    </row>
    <row r="1592" spans="2:15" x14ac:dyDescent="0.2">
      <c r="B1592" s="3"/>
      <c r="C1592" s="3"/>
      <c r="D1592" s="6"/>
      <c r="E1592" s="8"/>
      <c r="O1592" s="9"/>
    </row>
    <row r="1593" spans="2:15" x14ac:dyDescent="0.2">
      <c r="B1593" s="3"/>
      <c r="C1593" s="3"/>
      <c r="D1593" s="6"/>
      <c r="E1593" s="8"/>
      <c r="O1593" s="9"/>
    </row>
    <row r="1594" spans="2:15" x14ac:dyDescent="0.2">
      <c r="B1594" s="3"/>
      <c r="C1594" s="3"/>
      <c r="D1594" s="6"/>
      <c r="E1594" s="8"/>
      <c r="O1594" s="9"/>
    </row>
    <row r="1595" spans="2:15" x14ac:dyDescent="0.2">
      <c r="B1595" s="3"/>
      <c r="C1595" s="3"/>
      <c r="D1595" s="6"/>
      <c r="E1595" s="8"/>
      <c r="O1595" s="9"/>
    </row>
    <row r="1596" spans="2:15" x14ac:dyDescent="0.2">
      <c r="B1596" s="3"/>
      <c r="C1596" s="3"/>
      <c r="D1596" s="6"/>
      <c r="E1596" s="8"/>
      <c r="O1596" s="9"/>
    </row>
    <row r="1597" spans="2:15" x14ac:dyDescent="0.2">
      <c r="B1597" s="3"/>
      <c r="C1597" s="3"/>
      <c r="D1597" s="6"/>
      <c r="E1597" s="8"/>
      <c r="O1597" s="9"/>
    </row>
    <row r="1598" spans="2:15" x14ac:dyDescent="0.2">
      <c r="B1598" s="3"/>
      <c r="C1598" s="3"/>
      <c r="D1598" s="6"/>
      <c r="E1598" s="8"/>
      <c r="O1598" s="9"/>
    </row>
    <row r="1599" spans="2:15" x14ac:dyDescent="0.2">
      <c r="B1599" s="3"/>
      <c r="C1599" s="3"/>
      <c r="D1599" s="6"/>
      <c r="E1599" s="8"/>
      <c r="O1599" s="9"/>
    </row>
    <row r="1600" spans="2:15" x14ac:dyDescent="0.2">
      <c r="B1600" s="3"/>
      <c r="C1600" s="3"/>
      <c r="D1600" s="6"/>
      <c r="E1600" s="8"/>
      <c r="O1600" s="9"/>
    </row>
    <row r="1601" spans="2:15" x14ac:dyDescent="0.2">
      <c r="B1601" s="3"/>
      <c r="C1601" s="3"/>
      <c r="D1601" s="6"/>
      <c r="E1601" s="8"/>
      <c r="O1601" s="9"/>
    </row>
    <row r="1602" spans="2:15" x14ac:dyDescent="0.2">
      <c r="B1602" s="3"/>
      <c r="C1602" s="3"/>
      <c r="D1602" s="6"/>
      <c r="E1602" s="8"/>
      <c r="O1602" s="9"/>
    </row>
    <row r="1603" spans="2:15" x14ac:dyDescent="0.2">
      <c r="B1603" s="3"/>
      <c r="C1603" s="3"/>
      <c r="D1603" s="6"/>
      <c r="E1603" s="8"/>
      <c r="O1603" s="9"/>
    </row>
    <row r="1604" spans="2:15" x14ac:dyDescent="0.2">
      <c r="B1604" s="3"/>
      <c r="C1604" s="3"/>
      <c r="D1604" s="6"/>
      <c r="E1604" s="8"/>
      <c r="O1604" s="9"/>
    </row>
    <row r="1605" spans="2:15" x14ac:dyDescent="0.2">
      <c r="B1605" s="3"/>
      <c r="C1605" s="3"/>
      <c r="D1605" s="6"/>
      <c r="E1605" s="8"/>
      <c r="O1605" s="9"/>
    </row>
    <row r="1606" spans="2:15" x14ac:dyDescent="0.2">
      <c r="B1606" s="3"/>
      <c r="C1606" s="3"/>
      <c r="D1606" s="6"/>
      <c r="E1606" s="8"/>
      <c r="O1606" s="9"/>
    </row>
    <row r="1607" spans="2:15" x14ac:dyDescent="0.2">
      <c r="B1607" s="3"/>
      <c r="C1607" s="3"/>
      <c r="D1607" s="6"/>
      <c r="E1607" s="8"/>
      <c r="O1607" s="9"/>
    </row>
    <row r="1608" spans="2:15" x14ac:dyDescent="0.2">
      <c r="B1608" s="3"/>
      <c r="C1608" s="3"/>
      <c r="D1608" s="6"/>
      <c r="E1608" s="8"/>
      <c r="O1608" s="9"/>
    </row>
    <row r="1609" spans="2:15" x14ac:dyDescent="0.2">
      <c r="B1609" s="3"/>
      <c r="C1609" s="3"/>
      <c r="D1609" s="6"/>
      <c r="E1609" s="8"/>
      <c r="O1609" s="9"/>
    </row>
    <row r="1610" spans="2:15" x14ac:dyDescent="0.2">
      <c r="B1610" s="3"/>
      <c r="C1610" s="3"/>
      <c r="D1610" s="6"/>
      <c r="E1610" s="8"/>
      <c r="O1610" s="9"/>
    </row>
    <row r="1611" spans="2:15" x14ac:dyDescent="0.2">
      <c r="B1611" s="3"/>
      <c r="C1611" s="3"/>
      <c r="D1611" s="6"/>
      <c r="E1611" s="8"/>
      <c r="O1611" s="9"/>
    </row>
    <row r="1612" spans="2:15" x14ac:dyDescent="0.2">
      <c r="B1612" s="3"/>
      <c r="C1612" s="3"/>
      <c r="D1612" s="6"/>
      <c r="E1612" s="8"/>
      <c r="O1612" s="9"/>
    </row>
    <row r="1613" spans="2:15" x14ac:dyDescent="0.2">
      <c r="B1613" s="3"/>
      <c r="C1613" s="3"/>
      <c r="D1613" s="6"/>
      <c r="E1613" s="8"/>
      <c r="O1613" s="9"/>
    </row>
    <row r="1614" spans="2:15" x14ac:dyDescent="0.2">
      <c r="B1614" s="3"/>
      <c r="C1614" s="3"/>
      <c r="D1614" s="6"/>
      <c r="E1614" s="8"/>
      <c r="O1614" s="9"/>
    </row>
    <row r="1615" spans="2:15" x14ac:dyDescent="0.2">
      <c r="B1615" s="3"/>
      <c r="C1615" s="3"/>
      <c r="D1615" s="6"/>
      <c r="E1615" s="8"/>
      <c r="O1615" s="9"/>
    </row>
    <row r="1616" spans="2:15" x14ac:dyDescent="0.2">
      <c r="B1616" s="3"/>
      <c r="C1616" s="3"/>
      <c r="D1616" s="6"/>
      <c r="E1616" s="8"/>
      <c r="O1616" s="9"/>
    </row>
    <row r="1617" spans="2:15" x14ac:dyDescent="0.2">
      <c r="B1617" s="3"/>
      <c r="C1617" s="3"/>
      <c r="D1617" s="6"/>
      <c r="E1617" s="8"/>
      <c r="O1617" s="9"/>
    </row>
    <row r="1618" spans="2:15" x14ac:dyDescent="0.2">
      <c r="B1618" s="3"/>
      <c r="C1618" s="3"/>
      <c r="D1618" s="6"/>
      <c r="E1618" s="8"/>
      <c r="O1618" s="9"/>
    </row>
    <row r="1619" spans="2:15" x14ac:dyDescent="0.2">
      <c r="B1619" s="3"/>
      <c r="C1619" s="3"/>
      <c r="D1619" s="6"/>
      <c r="E1619" s="8"/>
      <c r="O1619" s="9"/>
    </row>
    <row r="1620" spans="2:15" x14ac:dyDescent="0.2">
      <c r="B1620" s="3"/>
      <c r="C1620" s="3"/>
      <c r="D1620" s="6"/>
      <c r="E1620" s="8"/>
      <c r="O1620" s="9"/>
    </row>
    <row r="1621" spans="2:15" x14ac:dyDescent="0.2">
      <c r="B1621" s="3"/>
      <c r="C1621" s="3"/>
      <c r="D1621" s="6"/>
      <c r="E1621" s="8"/>
      <c r="O1621" s="9"/>
    </row>
    <row r="1622" spans="2:15" x14ac:dyDescent="0.2">
      <c r="B1622" s="3"/>
      <c r="C1622" s="3"/>
      <c r="D1622" s="6"/>
      <c r="E1622" s="8"/>
      <c r="O1622" s="9"/>
    </row>
    <row r="1623" spans="2:15" x14ac:dyDescent="0.2">
      <c r="B1623" s="3"/>
      <c r="C1623" s="3"/>
      <c r="D1623" s="6"/>
      <c r="E1623" s="8"/>
      <c r="O1623" s="9"/>
    </row>
    <row r="1624" spans="2:15" x14ac:dyDescent="0.2">
      <c r="B1624" s="3"/>
      <c r="C1624" s="3"/>
      <c r="D1624" s="6"/>
      <c r="E1624" s="8"/>
      <c r="O1624" s="9"/>
    </row>
    <row r="1625" spans="2:15" x14ac:dyDescent="0.2">
      <c r="B1625" s="3"/>
      <c r="C1625" s="3"/>
      <c r="D1625" s="6"/>
      <c r="E1625" s="8"/>
      <c r="O1625" s="9"/>
    </row>
    <row r="1626" spans="2:15" x14ac:dyDescent="0.2">
      <c r="B1626" s="3"/>
      <c r="C1626" s="3"/>
      <c r="D1626" s="6"/>
      <c r="E1626" s="8"/>
      <c r="O1626" s="9"/>
    </row>
    <row r="1627" spans="2:15" x14ac:dyDescent="0.2">
      <c r="B1627" s="3"/>
      <c r="C1627" s="3"/>
      <c r="D1627" s="6"/>
      <c r="E1627" s="8"/>
      <c r="O1627" s="9"/>
    </row>
    <row r="1628" spans="2:15" x14ac:dyDescent="0.2">
      <c r="B1628" s="3"/>
      <c r="C1628" s="3"/>
      <c r="D1628" s="6"/>
      <c r="E1628" s="8"/>
      <c r="O1628" s="9"/>
    </row>
    <row r="1629" spans="2:15" x14ac:dyDescent="0.2">
      <c r="B1629" s="3"/>
      <c r="C1629" s="3"/>
      <c r="D1629" s="6"/>
      <c r="E1629" s="8"/>
      <c r="O1629" s="9"/>
    </row>
    <row r="1630" spans="2:15" x14ac:dyDescent="0.2">
      <c r="B1630" s="3"/>
      <c r="C1630" s="3"/>
      <c r="D1630" s="6"/>
      <c r="E1630" s="8"/>
      <c r="O1630" s="9"/>
    </row>
    <row r="1631" spans="2:15" x14ac:dyDescent="0.2">
      <c r="B1631" s="3"/>
      <c r="C1631" s="3"/>
      <c r="D1631" s="6"/>
      <c r="E1631" s="8"/>
      <c r="O1631" s="9"/>
    </row>
    <row r="1632" spans="2:15" x14ac:dyDescent="0.2">
      <c r="B1632" s="3"/>
      <c r="C1632" s="3"/>
      <c r="D1632" s="6"/>
      <c r="E1632" s="8"/>
      <c r="O1632" s="9"/>
    </row>
    <row r="1633" spans="2:15" x14ac:dyDescent="0.2">
      <c r="B1633" s="3"/>
      <c r="C1633" s="3"/>
      <c r="D1633" s="6"/>
      <c r="E1633" s="8"/>
      <c r="O1633" s="9"/>
    </row>
    <row r="1634" spans="2:15" x14ac:dyDescent="0.2">
      <c r="B1634" s="3"/>
      <c r="C1634" s="3"/>
      <c r="D1634" s="6"/>
      <c r="E1634" s="8"/>
      <c r="O1634" s="9"/>
    </row>
    <row r="1635" spans="2:15" x14ac:dyDescent="0.2">
      <c r="B1635" s="3"/>
      <c r="C1635" s="3"/>
      <c r="D1635" s="6"/>
      <c r="E1635" s="8"/>
      <c r="O1635" s="9"/>
    </row>
    <row r="1636" spans="2:15" x14ac:dyDescent="0.2">
      <c r="B1636" s="3"/>
      <c r="C1636" s="3"/>
      <c r="D1636" s="6"/>
      <c r="E1636" s="8"/>
      <c r="O1636" s="9"/>
    </row>
    <row r="1637" spans="2:15" x14ac:dyDescent="0.2">
      <c r="B1637" s="3"/>
      <c r="C1637" s="3"/>
      <c r="D1637" s="6"/>
      <c r="E1637" s="8"/>
      <c r="O1637" s="9"/>
    </row>
    <row r="1638" spans="2:15" x14ac:dyDescent="0.2">
      <c r="B1638" s="3"/>
      <c r="C1638" s="3"/>
      <c r="D1638" s="6"/>
      <c r="E1638" s="8"/>
      <c r="O1638" s="9"/>
    </row>
    <row r="1639" spans="2:15" x14ac:dyDescent="0.2">
      <c r="B1639" s="3"/>
      <c r="C1639" s="3"/>
      <c r="D1639" s="6"/>
      <c r="E1639" s="8"/>
      <c r="O1639" s="9"/>
    </row>
    <row r="1640" spans="2:15" x14ac:dyDescent="0.2">
      <c r="B1640" s="3"/>
      <c r="C1640" s="3"/>
      <c r="D1640" s="6"/>
      <c r="E1640" s="8"/>
      <c r="O1640" s="9"/>
    </row>
    <row r="1641" spans="2:15" x14ac:dyDescent="0.2">
      <c r="B1641" s="3"/>
      <c r="C1641" s="3"/>
      <c r="D1641" s="6"/>
      <c r="E1641" s="8"/>
      <c r="O1641" s="9"/>
    </row>
    <row r="1642" spans="2:15" x14ac:dyDescent="0.2">
      <c r="B1642" s="3"/>
      <c r="C1642" s="3"/>
      <c r="D1642" s="6"/>
      <c r="E1642" s="8"/>
      <c r="O1642" s="9"/>
    </row>
    <row r="1643" spans="2:15" x14ac:dyDescent="0.2">
      <c r="B1643" s="3"/>
      <c r="C1643" s="3"/>
      <c r="D1643" s="6"/>
      <c r="E1643" s="8"/>
      <c r="O1643" s="9"/>
    </row>
    <row r="1644" spans="2:15" x14ac:dyDescent="0.2">
      <c r="B1644" s="3"/>
      <c r="C1644" s="3"/>
      <c r="D1644" s="6"/>
      <c r="E1644" s="8"/>
      <c r="O1644" s="9"/>
    </row>
    <row r="1645" spans="2:15" x14ac:dyDescent="0.2">
      <c r="B1645" s="3"/>
      <c r="C1645" s="3"/>
      <c r="D1645" s="6"/>
      <c r="E1645" s="8"/>
      <c r="O1645" s="9"/>
    </row>
    <row r="1646" spans="2:15" x14ac:dyDescent="0.2">
      <c r="B1646" s="3"/>
      <c r="C1646" s="3"/>
      <c r="D1646" s="6"/>
      <c r="E1646" s="8"/>
      <c r="O1646" s="9"/>
    </row>
    <row r="1647" spans="2:15" x14ac:dyDescent="0.2">
      <c r="B1647" s="3"/>
      <c r="C1647" s="3"/>
      <c r="D1647" s="6"/>
      <c r="E1647" s="8"/>
      <c r="O1647" s="9"/>
    </row>
    <row r="1648" spans="2:15" x14ac:dyDescent="0.2">
      <c r="B1648" s="3"/>
      <c r="C1648" s="3"/>
      <c r="D1648" s="6"/>
      <c r="E1648" s="8"/>
      <c r="O1648" s="9"/>
    </row>
    <row r="1649" spans="2:15" x14ac:dyDescent="0.2">
      <c r="B1649" s="3"/>
      <c r="C1649" s="3"/>
      <c r="D1649" s="6"/>
      <c r="E1649" s="8"/>
      <c r="O1649" s="9"/>
    </row>
    <row r="1650" spans="2:15" x14ac:dyDescent="0.2">
      <c r="B1650" s="3"/>
      <c r="C1650" s="3"/>
      <c r="D1650" s="6"/>
      <c r="E1650" s="8"/>
      <c r="O1650" s="9"/>
    </row>
    <row r="1651" spans="2:15" x14ac:dyDescent="0.2">
      <c r="B1651" s="3"/>
      <c r="C1651" s="3"/>
      <c r="D1651" s="6"/>
      <c r="E1651" s="8"/>
      <c r="O1651" s="9"/>
    </row>
    <row r="1652" spans="2:15" x14ac:dyDescent="0.2">
      <c r="B1652" s="3"/>
      <c r="C1652" s="3"/>
      <c r="D1652" s="6"/>
      <c r="E1652" s="8"/>
      <c r="O1652" s="9"/>
    </row>
    <row r="1653" spans="2:15" x14ac:dyDescent="0.2">
      <c r="B1653" s="3"/>
      <c r="C1653" s="3"/>
      <c r="D1653" s="6"/>
      <c r="E1653" s="8"/>
      <c r="O1653" s="9"/>
    </row>
    <row r="1654" spans="2:15" x14ac:dyDescent="0.2">
      <c r="B1654" s="3"/>
      <c r="C1654" s="3"/>
      <c r="D1654" s="6"/>
      <c r="E1654" s="8"/>
      <c r="O1654" s="9"/>
    </row>
    <row r="1655" spans="2:15" x14ac:dyDescent="0.2">
      <c r="B1655" s="3"/>
      <c r="C1655" s="3"/>
      <c r="D1655" s="6"/>
      <c r="E1655" s="8"/>
      <c r="O1655" s="9"/>
    </row>
    <row r="1656" spans="2:15" x14ac:dyDescent="0.2">
      <c r="B1656" s="3"/>
      <c r="C1656" s="3"/>
      <c r="D1656" s="6"/>
      <c r="E1656" s="8"/>
      <c r="O1656" s="9"/>
    </row>
    <row r="1657" spans="2:15" x14ac:dyDescent="0.2">
      <c r="B1657" s="3"/>
      <c r="C1657" s="3"/>
      <c r="D1657" s="6"/>
      <c r="E1657" s="8"/>
      <c r="O1657" s="9"/>
    </row>
    <row r="1658" spans="2:15" x14ac:dyDescent="0.2">
      <c r="B1658" s="3"/>
      <c r="C1658" s="3"/>
      <c r="D1658" s="6"/>
      <c r="E1658" s="8"/>
      <c r="O1658" s="9"/>
    </row>
    <row r="1659" spans="2:15" x14ac:dyDescent="0.2">
      <c r="B1659" s="3"/>
      <c r="C1659" s="3"/>
      <c r="D1659" s="6"/>
      <c r="E1659" s="8"/>
      <c r="O1659" s="9"/>
    </row>
    <row r="1660" spans="2:15" x14ac:dyDescent="0.2">
      <c r="B1660" s="3"/>
      <c r="C1660" s="3"/>
      <c r="D1660" s="6"/>
      <c r="E1660" s="8"/>
      <c r="O1660" s="9"/>
    </row>
    <row r="1661" spans="2:15" x14ac:dyDescent="0.2">
      <c r="B1661" s="3"/>
      <c r="C1661" s="3"/>
      <c r="D1661" s="6"/>
      <c r="E1661" s="8"/>
      <c r="O1661" s="9"/>
    </row>
    <row r="1662" spans="2:15" x14ac:dyDescent="0.2">
      <c r="B1662" s="3"/>
      <c r="C1662" s="3"/>
      <c r="D1662" s="6"/>
      <c r="E1662" s="8"/>
      <c r="O1662" s="9"/>
    </row>
    <row r="1663" spans="2:15" x14ac:dyDescent="0.2">
      <c r="B1663" s="3"/>
      <c r="C1663" s="3"/>
      <c r="D1663" s="6"/>
      <c r="E1663" s="8"/>
      <c r="O1663" s="9"/>
    </row>
    <row r="1664" spans="2:15" x14ac:dyDescent="0.2">
      <c r="B1664" s="3"/>
      <c r="C1664" s="3"/>
      <c r="D1664" s="6"/>
      <c r="E1664" s="8"/>
      <c r="O1664" s="9"/>
    </row>
    <row r="1665" spans="2:15" x14ac:dyDescent="0.2">
      <c r="B1665" s="3"/>
      <c r="C1665" s="3"/>
      <c r="D1665" s="6"/>
      <c r="E1665" s="8"/>
      <c r="O1665" s="9"/>
    </row>
    <row r="1666" spans="2:15" x14ac:dyDescent="0.2">
      <c r="B1666" s="3"/>
      <c r="C1666" s="3"/>
      <c r="D1666" s="6"/>
      <c r="E1666" s="8"/>
      <c r="O1666" s="9"/>
    </row>
    <row r="1667" spans="2:15" x14ac:dyDescent="0.2">
      <c r="B1667" s="3"/>
      <c r="C1667" s="3"/>
      <c r="D1667" s="6"/>
      <c r="E1667" s="8"/>
      <c r="O1667" s="9"/>
    </row>
    <row r="1668" spans="2:15" x14ac:dyDescent="0.2">
      <c r="B1668" s="3"/>
      <c r="C1668" s="3"/>
      <c r="D1668" s="6"/>
      <c r="E1668" s="8"/>
      <c r="O1668" s="9"/>
    </row>
    <row r="1669" spans="2:15" x14ac:dyDescent="0.2">
      <c r="B1669" s="3"/>
      <c r="C1669" s="3"/>
      <c r="D1669" s="6"/>
      <c r="E1669" s="8"/>
      <c r="O1669" s="9"/>
    </row>
    <row r="1670" spans="2:15" x14ac:dyDescent="0.2">
      <c r="B1670" s="3"/>
      <c r="C1670" s="3"/>
      <c r="D1670" s="6"/>
      <c r="E1670" s="8"/>
      <c r="O1670" s="9"/>
    </row>
    <row r="1671" spans="2:15" x14ac:dyDescent="0.2">
      <c r="B1671" s="3"/>
      <c r="C1671" s="3"/>
      <c r="D1671" s="6"/>
      <c r="E1671" s="8"/>
      <c r="O1671" s="9"/>
    </row>
    <row r="1672" spans="2:15" x14ac:dyDescent="0.2">
      <c r="B1672" s="3"/>
      <c r="C1672" s="3"/>
      <c r="D1672" s="6"/>
      <c r="E1672" s="8"/>
      <c r="O1672" s="9"/>
    </row>
    <row r="1673" spans="2:15" x14ac:dyDescent="0.2">
      <c r="B1673" s="3"/>
      <c r="C1673" s="3"/>
      <c r="D1673" s="6"/>
      <c r="E1673" s="8"/>
      <c r="O1673" s="9"/>
    </row>
    <row r="1674" spans="2:15" x14ac:dyDescent="0.2">
      <c r="B1674" s="3"/>
      <c r="C1674" s="3"/>
      <c r="D1674" s="6"/>
      <c r="E1674" s="8"/>
      <c r="O1674" s="9"/>
    </row>
    <row r="1675" spans="2:15" x14ac:dyDescent="0.2">
      <c r="B1675" s="3"/>
      <c r="C1675" s="3"/>
      <c r="D1675" s="6"/>
      <c r="E1675" s="8"/>
      <c r="O1675" s="9"/>
    </row>
    <row r="1676" spans="2:15" x14ac:dyDescent="0.2">
      <c r="B1676" s="3"/>
      <c r="C1676" s="3"/>
      <c r="D1676" s="6"/>
      <c r="E1676" s="8"/>
      <c r="O1676" s="9"/>
    </row>
    <row r="1677" spans="2:15" x14ac:dyDescent="0.2">
      <c r="B1677" s="3"/>
      <c r="C1677" s="3"/>
      <c r="D1677" s="6"/>
      <c r="E1677" s="8"/>
      <c r="O1677" s="9"/>
    </row>
    <row r="1678" spans="2:15" x14ac:dyDescent="0.2">
      <c r="B1678" s="3"/>
      <c r="C1678" s="3"/>
      <c r="D1678" s="6"/>
      <c r="E1678" s="8"/>
      <c r="O1678" s="9"/>
    </row>
    <row r="1679" spans="2:15" x14ac:dyDescent="0.2">
      <c r="B1679" s="3"/>
      <c r="C1679" s="3"/>
      <c r="D1679" s="6"/>
      <c r="E1679" s="8"/>
      <c r="O1679" s="9"/>
    </row>
    <row r="1680" spans="2:15" x14ac:dyDescent="0.2">
      <c r="B1680" s="3"/>
      <c r="C1680" s="3"/>
      <c r="D1680" s="6"/>
      <c r="E1680" s="8"/>
      <c r="O1680" s="9"/>
    </row>
    <row r="1681" spans="2:15" x14ac:dyDescent="0.2">
      <c r="B1681" s="3"/>
      <c r="C1681" s="3"/>
      <c r="D1681" s="6"/>
      <c r="E1681" s="8"/>
      <c r="O1681" s="9"/>
    </row>
    <row r="1682" spans="2:15" x14ac:dyDescent="0.2">
      <c r="B1682" s="3"/>
      <c r="C1682" s="3"/>
      <c r="D1682" s="6"/>
      <c r="E1682" s="8"/>
      <c r="O1682" s="9"/>
    </row>
    <row r="1683" spans="2:15" x14ac:dyDescent="0.2">
      <c r="B1683" s="3"/>
      <c r="C1683" s="3"/>
      <c r="D1683" s="6"/>
      <c r="E1683" s="8"/>
      <c r="O1683" s="9"/>
    </row>
    <row r="1684" spans="2:15" x14ac:dyDescent="0.2">
      <c r="B1684" s="3"/>
      <c r="C1684" s="3"/>
      <c r="D1684" s="6"/>
      <c r="E1684" s="8"/>
      <c r="O1684" s="9"/>
    </row>
    <row r="1685" spans="2:15" x14ac:dyDescent="0.2">
      <c r="B1685" s="3"/>
      <c r="C1685" s="3"/>
      <c r="D1685" s="6"/>
      <c r="E1685" s="8"/>
      <c r="O1685" s="9"/>
    </row>
    <row r="1686" spans="2:15" x14ac:dyDescent="0.2">
      <c r="B1686" s="3"/>
      <c r="C1686" s="3"/>
      <c r="D1686" s="6"/>
      <c r="E1686" s="8"/>
      <c r="O1686" s="9"/>
    </row>
    <row r="1687" spans="2:15" x14ac:dyDescent="0.2">
      <c r="B1687" s="3"/>
      <c r="C1687" s="3"/>
      <c r="D1687" s="6"/>
      <c r="E1687" s="8"/>
      <c r="O1687" s="9"/>
    </row>
    <row r="1688" spans="2:15" x14ac:dyDescent="0.2">
      <c r="B1688" s="3"/>
      <c r="C1688" s="3"/>
      <c r="D1688" s="6"/>
      <c r="E1688" s="8"/>
      <c r="O1688" s="9"/>
    </row>
    <row r="1689" spans="2:15" x14ac:dyDescent="0.2">
      <c r="B1689" s="3"/>
      <c r="C1689" s="3"/>
      <c r="D1689" s="6"/>
      <c r="E1689" s="8"/>
      <c r="O1689" s="9"/>
    </row>
    <row r="1690" spans="2:15" x14ac:dyDescent="0.2">
      <c r="B1690" s="3"/>
      <c r="C1690" s="3"/>
      <c r="D1690" s="6"/>
      <c r="E1690" s="8"/>
      <c r="O1690" s="9"/>
    </row>
    <row r="1691" spans="2:15" x14ac:dyDescent="0.2">
      <c r="B1691" s="3"/>
      <c r="C1691" s="3"/>
      <c r="D1691" s="6"/>
      <c r="E1691" s="8"/>
      <c r="O1691" s="9"/>
    </row>
    <row r="1692" spans="2:15" x14ac:dyDescent="0.2">
      <c r="B1692" s="3"/>
      <c r="C1692" s="3"/>
      <c r="D1692" s="6"/>
      <c r="E1692" s="8"/>
      <c r="O1692" s="9"/>
    </row>
    <row r="1693" spans="2:15" x14ac:dyDescent="0.2">
      <c r="B1693" s="3"/>
      <c r="C1693" s="3"/>
      <c r="D1693" s="6"/>
      <c r="E1693" s="8"/>
      <c r="O1693" s="9"/>
    </row>
    <row r="1694" spans="2:15" x14ac:dyDescent="0.2">
      <c r="B1694" s="3"/>
      <c r="C1694" s="3"/>
      <c r="D1694" s="6"/>
      <c r="E1694" s="8"/>
      <c r="O1694" s="9"/>
    </row>
    <row r="1695" spans="2:15" x14ac:dyDescent="0.2">
      <c r="B1695" s="3"/>
      <c r="C1695" s="3"/>
      <c r="D1695" s="6"/>
      <c r="E1695" s="8"/>
      <c r="O1695" s="9"/>
    </row>
    <row r="1696" spans="2:15" x14ac:dyDescent="0.2">
      <c r="B1696" s="3"/>
      <c r="C1696" s="3"/>
      <c r="D1696" s="6"/>
      <c r="E1696" s="8"/>
      <c r="O1696" s="9"/>
    </row>
    <row r="1697" spans="2:15" x14ac:dyDescent="0.2">
      <c r="B1697" s="3"/>
      <c r="C1697" s="3"/>
      <c r="D1697" s="6"/>
      <c r="E1697" s="8"/>
      <c r="O1697" s="9"/>
    </row>
    <row r="1698" spans="2:15" x14ac:dyDescent="0.2">
      <c r="B1698" s="3"/>
      <c r="C1698" s="3"/>
      <c r="D1698" s="6"/>
      <c r="E1698" s="8"/>
      <c r="O1698" s="9"/>
    </row>
    <row r="1699" spans="2:15" x14ac:dyDescent="0.2">
      <c r="B1699" s="3"/>
      <c r="C1699" s="3"/>
      <c r="D1699" s="6"/>
      <c r="E1699" s="8"/>
      <c r="O1699" s="9"/>
    </row>
    <row r="1700" spans="2:15" x14ac:dyDescent="0.2">
      <c r="B1700" s="3"/>
      <c r="C1700" s="3"/>
      <c r="D1700" s="6"/>
      <c r="E1700" s="8"/>
      <c r="O1700" s="9"/>
    </row>
    <row r="1701" spans="2:15" x14ac:dyDescent="0.2">
      <c r="B1701" s="3"/>
      <c r="C1701" s="3"/>
      <c r="D1701" s="6"/>
      <c r="E1701" s="8"/>
      <c r="O1701" s="9"/>
    </row>
    <row r="1702" spans="2:15" x14ac:dyDescent="0.2">
      <c r="B1702" s="3"/>
      <c r="C1702" s="3"/>
      <c r="D1702" s="6"/>
      <c r="E1702" s="8"/>
      <c r="O1702" s="9"/>
    </row>
    <row r="1703" spans="2:15" x14ac:dyDescent="0.2">
      <c r="B1703" s="3"/>
      <c r="C1703" s="3"/>
      <c r="D1703" s="6"/>
      <c r="E1703" s="8"/>
      <c r="O1703" s="9"/>
    </row>
    <row r="1704" spans="2:15" x14ac:dyDescent="0.2">
      <c r="B1704" s="3"/>
      <c r="C1704" s="3"/>
      <c r="D1704" s="6"/>
      <c r="E1704" s="8"/>
      <c r="O1704" s="9"/>
    </row>
    <row r="1705" spans="2:15" x14ac:dyDescent="0.2">
      <c r="B1705" s="3"/>
      <c r="C1705" s="3"/>
      <c r="D1705" s="6"/>
      <c r="E1705" s="8"/>
      <c r="O1705" s="9"/>
    </row>
    <row r="1706" spans="2:15" x14ac:dyDescent="0.2">
      <c r="B1706" s="3"/>
      <c r="C1706" s="3"/>
      <c r="D1706" s="6"/>
      <c r="E1706" s="8"/>
      <c r="O1706" s="9"/>
    </row>
    <row r="1707" spans="2:15" x14ac:dyDescent="0.2">
      <c r="B1707" s="3"/>
      <c r="C1707" s="3"/>
      <c r="D1707" s="6"/>
      <c r="E1707" s="8"/>
      <c r="O1707" s="9"/>
    </row>
    <row r="1708" spans="2:15" x14ac:dyDescent="0.2">
      <c r="B1708" s="3"/>
      <c r="C1708" s="3"/>
      <c r="D1708" s="6"/>
      <c r="E1708" s="8"/>
      <c r="O1708" s="9"/>
    </row>
    <row r="1709" spans="2:15" x14ac:dyDescent="0.2">
      <c r="B1709" s="3"/>
      <c r="C1709" s="3"/>
      <c r="D1709" s="6"/>
      <c r="E1709" s="8"/>
      <c r="O1709" s="9"/>
    </row>
    <row r="1710" spans="2:15" x14ac:dyDescent="0.2">
      <c r="B1710" s="3"/>
      <c r="C1710" s="3"/>
      <c r="D1710" s="6"/>
      <c r="E1710" s="8"/>
      <c r="O1710" s="9"/>
    </row>
    <row r="1711" spans="2:15" x14ac:dyDescent="0.2">
      <c r="B1711" s="3"/>
      <c r="C1711" s="3"/>
      <c r="D1711" s="6"/>
      <c r="E1711" s="8"/>
      <c r="O1711" s="9"/>
    </row>
    <row r="1712" spans="2:15" x14ac:dyDescent="0.2">
      <c r="B1712" s="3"/>
      <c r="C1712" s="3"/>
      <c r="D1712" s="6"/>
      <c r="E1712" s="8"/>
      <c r="O1712" s="9"/>
    </row>
    <row r="1713" spans="2:15" x14ac:dyDescent="0.2">
      <c r="B1713" s="3"/>
      <c r="C1713" s="3"/>
      <c r="D1713" s="6"/>
      <c r="E1713" s="8"/>
      <c r="O1713" s="9"/>
    </row>
    <row r="1714" spans="2:15" x14ac:dyDescent="0.2">
      <c r="B1714" s="3"/>
      <c r="C1714" s="3"/>
      <c r="D1714" s="6"/>
      <c r="E1714" s="8"/>
      <c r="O1714" s="9"/>
    </row>
    <row r="1715" spans="2:15" x14ac:dyDescent="0.2">
      <c r="B1715" s="3"/>
      <c r="C1715" s="3"/>
      <c r="D1715" s="6"/>
      <c r="E1715" s="8"/>
      <c r="O1715" s="9"/>
    </row>
    <row r="1716" spans="2:15" x14ac:dyDescent="0.2">
      <c r="B1716" s="3"/>
      <c r="C1716" s="3"/>
      <c r="D1716" s="6"/>
      <c r="E1716" s="8"/>
      <c r="O1716" s="9"/>
    </row>
    <row r="1717" spans="2:15" x14ac:dyDescent="0.2">
      <c r="B1717" s="3"/>
      <c r="C1717" s="3"/>
      <c r="D1717" s="6"/>
      <c r="E1717" s="8"/>
      <c r="O1717" s="9"/>
    </row>
    <row r="1718" spans="2:15" x14ac:dyDescent="0.2">
      <c r="B1718" s="3"/>
      <c r="C1718" s="3"/>
      <c r="D1718" s="6"/>
      <c r="E1718" s="8"/>
      <c r="O1718" s="9"/>
    </row>
    <row r="1719" spans="2:15" x14ac:dyDescent="0.2">
      <c r="B1719" s="3"/>
      <c r="C1719" s="3"/>
      <c r="D1719" s="6"/>
      <c r="E1719" s="8"/>
      <c r="O1719" s="9"/>
    </row>
    <row r="1720" spans="2:15" x14ac:dyDescent="0.2">
      <c r="B1720" s="3"/>
      <c r="C1720" s="3"/>
      <c r="D1720" s="6"/>
      <c r="E1720" s="8"/>
      <c r="O1720" s="9"/>
    </row>
    <row r="1721" spans="2:15" x14ac:dyDescent="0.2">
      <c r="B1721" s="3"/>
      <c r="C1721" s="3"/>
      <c r="D1721" s="6"/>
      <c r="E1721" s="8"/>
      <c r="O1721" s="9"/>
    </row>
    <row r="1722" spans="2:15" x14ac:dyDescent="0.2">
      <c r="B1722" s="3"/>
      <c r="C1722" s="3"/>
      <c r="D1722" s="6"/>
      <c r="E1722" s="8"/>
      <c r="O1722" s="9"/>
    </row>
    <row r="1723" spans="2:15" x14ac:dyDescent="0.2">
      <c r="B1723" s="3"/>
      <c r="C1723" s="3"/>
      <c r="D1723" s="6"/>
      <c r="E1723" s="8"/>
      <c r="O1723" s="9"/>
    </row>
    <row r="1724" spans="2:15" x14ac:dyDescent="0.2">
      <c r="B1724" s="3"/>
      <c r="C1724" s="3"/>
      <c r="D1724" s="6"/>
      <c r="E1724" s="8"/>
      <c r="O1724" s="9"/>
    </row>
    <row r="1725" spans="2:15" x14ac:dyDescent="0.2">
      <c r="B1725" s="3"/>
      <c r="C1725" s="3"/>
      <c r="D1725" s="6"/>
      <c r="E1725" s="8"/>
      <c r="O1725" s="9"/>
    </row>
    <row r="1726" spans="2:15" x14ac:dyDescent="0.2">
      <c r="B1726" s="3"/>
      <c r="C1726" s="3"/>
      <c r="D1726" s="6"/>
      <c r="E1726" s="8"/>
      <c r="O1726" s="9"/>
    </row>
    <row r="1727" spans="2:15" x14ac:dyDescent="0.2">
      <c r="B1727" s="3"/>
      <c r="C1727" s="3"/>
      <c r="D1727" s="6"/>
      <c r="E1727" s="8"/>
      <c r="O1727" s="9"/>
    </row>
    <row r="1728" spans="2:15" x14ac:dyDescent="0.2">
      <c r="B1728" s="3"/>
      <c r="C1728" s="3"/>
      <c r="D1728" s="6"/>
      <c r="E1728" s="8"/>
      <c r="O1728" s="9"/>
    </row>
    <row r="1729" spans="2:15" x14ac:dyDescent="0.2">
      <c r="B1729" s="3"/>
      <c r="C1729" s="3"/>
      <c r="D1729" s="6"/>
      <c r="E1729" s="8"/>
      <c r="O1729" s="9"/>
    </row>
    <row r="1730" spans="2:15" x14ac:dyDescent="0.2">
      <c r="B1730" s="3"/>
      <c r="C1730" s="3"/>
      <c r="D1730" s="6"/>
      <c r="E1730" s="8"/>
      <c r="O1730" s="9"/>
    </row>
    <row r="1731" spans="2:15" x14ac:dyDescent="0.2">
      <c r="B1731" s="3"/>
      <c r="C1731" s="3"/>
      <c r="D1731" s="6"/>
      <c r="E1731" s="8"/>
      <c r="O1731" s="9"/>
    </row>
    <row r="1732" spans="2:15" x14ac:dyDescent="0.2">
      <c r="B1732" s="3"/>
      <c r="C1732" s="3"/>
      <c r="D1732" s="6"/>
      <c r="E1732" s="8"/>
      <c r="O1732" s="9"/>
    </row>
    <row r="1733" spans="2:15" x14ac:dyDescent="0.2">
      <c r="B1733" s="3"/>
      <c r="C1733" s="3"/>
      <c r="D1733" s="6"/>
      <c r="E1733" s="8"/>
      <c r="O1733" s="9"/>
    </row>
    <row r="1734" spans="2:15" x14ac:dyDescent="0.2">
      <c r="B1734" s="3"/>
      <c r="C1734" s="3"/>
      <c r="D1734" s="6"/>
      <c r="E1734" s="8"/>
      <c r="O1734" s="9"/>
    </row>
    <row r="1735" spans="2:15" x14ac:dyDescent="0.2">
      <c r="B1735" s="3"/>
      <c r="C1735" s="3"/>
      <c r="D1735" s="6"/>
      <c r="E1735" s="8"/>
      <c r="O1735" s="9"/>
    </row>
    <row r="1736" spans="2:15" x14ac:dyDescent="0.2">
      <c r="B1736" s="3"/>
      <c r="C1736" s="3"/>
      <c r="D1736" s="6"/>
      <c r="E1736" s="8"/>
      <c r="O1736" s="9"/>
    </row>
    <row r="1737" spans="2:15" x14ac:dyDescent="0.2">
      <c r="B1737" s="3"/>
      <c r="C1737" s="3"/>
      <c r="D1737" s="6"/>
      <c r="E1737" s="8"/>
      <c r="O1737" s="9"/>
    </row>
    <row r="1738" spans="2:15" x14ac:dyDescent="0.2">
      <c r="B1738" s="3"/>
      <c r="C1738" s="3"/>
      <c r="D1738" s="6"/>
      <c r="E1738" s="8"/>
      <c r="O1738" s="9"/>
    </row>
    <row r="1739" spans="2:15" x14ac:dyDescent="0.2">
      <c r="B1739" s="3"/>
      <c r="C1739" s="3"/>
      <c r="D1739" s="6"/>
      <c r="E1739" s="8"/>
      <c r="O1739" s="9"/>
    </row>
    <row r="1740" spans="2:15" x14ac:dyDescent="0.2">
      <c r="B1740" s="3"/>
      <c r="C1740" s="3"/>
      <c r="D1740" s="6"/>
      <c r="E1740" s="8"/>
      <c r="O1740" s="9"/>
    </row>
    <row r="1741" spans="2:15" x14ac:dyDescent="0.2">
      <c r="B1741" s="3"/>
      <c r="C1741" s="3"/>
      <c r="D1741" s="6"/>
      <c r="E1741" s="8"/>
      <c r="O1741" s="9"/>
    </row>
    <row r="1742" spans="2:15" x14ac:dyDescent="0.2">
      <c r="B1742" s="3"/>
      <c r="C1742" s="3"/>
      <c r="D1742" s="6"/>
      <c r="E1742" s="8"/>
      <c r="O1742" s="9"/>
    </row>
    <row r="1743" spans="2:15" x14ac:dyDescent="0.2">
      <c r="B1743" s="3"/>
      <c r="C1743" s="3"/>
      <c r="D1743" s="6"/>
      <c r="E1743" s="8"/>
      <c r="O1743" s="9"/>
    </row>
    <row r="1744" spans="2:15" x14ac:dyDescent="0.2">
      <c r="B1744" s="3"/>
      <c r="C1744" s="3"/>
      <c r="D1744" s="6"/>
      <c r="E1744" s="8"/>
      <c r="O1744" s="9"/>
    </row>
    <row r="1745" spans="2:15" x14ac:dyDescent="0.2">
      <c r="B1745" s="3"/>
      <c r="C1745" s="3"/>
      <c r="D1745" s="6"/>
      <c r="E1745" s="8"/>
      <c r="O1745" s="9"/>
    </row>
    <row r="1746" spans="2:15" x14ac:dyDescent="0.2">
      <c r="B1746" s="3"/>
      <c r="C1746" s="3"/>
      <c r="D1746" s="6"/>
      <c r="E1746" s="8"/>
      <c r="O1746" s="9"/>
    </row>
    <row r="1747" spans="2:15" x14ac:dyDescent="0.2">
      <c r="B1747" s="3"/>
      <c r="C1747" s="3"/>
      <c r="D1747" s="6"/>
      <c r="E1747" s="8"/>
      <c r="O1747" s="9"/>
    </row>
    <row r="1748" spans="2:15" x14ac:dyDescent="0.2">
      <c r="B1748" s="3"/>
      <c r="C1748" s="3"/>
      <c r="D1748" s="6"/>
      <c r="E1748" s="8"/>
      <c r="O1748" s="9"/>
    </row>
    <row r="1749" spans="2:15" x14ac:dyDescent="0.2">
      <c r="B1749" s="3"/>
      <c r="C1749" s="3"/>
      <c r="D1749" s="6"/>
      <c r="E1749" s="8"/>
      <c r="O1749" s="9"/>
    </row>
    <row r="1750" spans="2:15" x14ac:dyDescent="0.2">
      <c r="B1750" s="3"/>
      <c r="C1750" s="3"/>
      <c r="D1750" s="6"/>
      <c r="E1750" s="8"/>
      <c r="O1750" s="9"/>
    </row>
    <row r="1751" spans="2:15" x14ac:dyDescent="0.2">
      <c r="B1751" s="3"/>
      <c r="C1751" s="3"/>
      <c r="D1751" s="6"/>
      <c r="E1751" s="8"/>
      <c r="O1751" s="9"/>
    </row>
    <row r="1752" spans="2:15" x14ac:dyDescent="0.2">
      <c r="B1752" s="3"/>
      <c r="C1752" s="3"/>
      <c r="D1752" s="6"/>
      <c r="E1752" s="8"/>
      <c r="O1752" s="9"/>
    </row>
    <row r="1753" spans="2:15" x14ac:dyDescent="0.2">
      <c r="B1753" s="3"/>
      <c r="C1753" s="3"/>
      <c r="D1753" s="6"/>
      <c r="E1753" s="8"/>
      <c r="O1753" s="9"/>
    </row>
    <row r="1754" spans="2:15" x14ac:dyDescent="0.2">
      <c r="B1754" s="3"/>
      <c r="C1754" s="3"/>
      <c r="D1754" s="6"/>
      <c r="E1754" s="8"/>
      <c r="O1754" s="9"/>
    </row>
    <row r="1755" spans="2:15" x14ac:dyDescent="0.2">
      <c r="B1755" s="3"/>
      <c r="C1755" s="3"/>
      <c r="D1755" s="6"/>
      <c r="E1755" s="8"/>
      <c r="O1755" s="9"/>
    </row>
    <row r="1756" spans="2:15" x14ac:dyDescent="0.2">
      <c r="B1756" s="3"/>
      <c r="C1756" s="3"/>
      <c r="D1756" s="6"/>
      <c r="E1756" s="8"/>
      <c r="O1756" s="9"/>
    </row>
    <row r="1757" spans="2:15" x14ac:dyDescent="0.2">
      <c r="B1757" s="3"/>
      <c r="C1757" s="3"/>
      <c r="D1757" s="6"/>
      <c r="E1757" s="8"/>
      <c r="O1757" s="9"/>
    </row>
    <row r="1758" spans="2:15" x14ac:dyDescent="0.2">
      <c r="B1758" s="3"/>
      <c r="C1758" s="3"/>
      <c r="D1758" s="6"/>
      <c r="E1758" s="8"/>
      <c r="O1758" s="9"/>
    </row>
    <row r="1759" spans="2:15" x14ac:dyDescent="0.2">
      <c r="B1759" s="3"/>
      <c r="C1759" s="3"/>
      <c r="D1759" s="6"/>
      <c r="E1759" s="8"/>
      <c r="O1759" s="9"/>
    </row>
    <row r="1760" spans="2:15" x14ac:dyDescent="0.2">
      <c r="B1760" s="3"/>
      <c r="C1760" s="3"/>
      <c r="D1760" s="6"/>
      <c r="E1760" s="8"/>
      <c r="O1760" s="9"/>
    </row>
    <row r="1761" spans="2:15" x14ac:dyDescent="0.2">
      <c r="B1761" s="3"/>
      <c r="C1761" s="3"/>
      <c r="D1761" s="6"/>
      <c r="E1761" s="8"/>
      <c r="O1761" s="9"/>
    </row>
    <row r="1762" spans="2:15" x14ac:dyDescent="0.2">
      <c r="B1762" s="3"/>
      <c r="C1762" s="3"/>
      <c r="D1762" s="6"/>
      <c r="E1762" s="8"/>
      <c r="O1762" s="9"/>
    </row>
    <row r="1763" spans="2:15" x14ac:dyDescent="0.2">
      <c r="B1763" s="3"/>
      <c r="C1763" s="3"/>
      <c r="D1763" s="6"/>
      <c r="E1763" s="8"/>
      <c r="O1763" s="9"/>
    </row>
    <row r="1764" spans="2:15" x14ac:dyDescent="0.2">
      <c r="B1764" s="3"/>
      <c r="C1764" s="3"/>
      <c r="D1764" s="6"/>
      <c r="E1764" s="8"/>
      <c r="O1764" s="9"/>
    </row>
    <row r="1765" spans="2:15" x14ac:dyDescent="0.2">
      <c r="B1765" s="3"/>
      <c r="C1765" s="3"/>
      <c r="D1765" s="6"/>
      <c r="E1765" s="8"/>
      <c r="O1765" s="9"/>
    </row>
    <row r="1766" spans="2:15" x14ac:dyDescent="0.2">
      <c r="B1766" s="3"/>
      <c r="C1766" s="3"/>
      <c r="D1766" s="6"/>
      <c r="E1766" s="8"/>
      <c r="O1766" s="9"/>
    </row>
    <row r="1767" spans="2:15" x14ac:dyDescent="0.2">
      <c r="B1767" s="3"/>
      <c r="C1767" s="3"/>
      <c r="D1767" s="6"/>
      <c r="E1767" s="8"/>
      <c r="O1767" s="9"/>
    </row>
    <row r="1768" spans="2:15" x14ac:dyDescent="0.2">
      <c r="B1768" s="3"/>
      <c r="C1768" s="3"/>
      <c r="D1768" s="6"/>
      <c r="E1768" s="8"/>
      <c r="O1768" s="9"/>
    </row>
    <row r="1769" spans="2:15" x14ac:dyDescent="0.2">
      <c r="B1769" s="3"/>
      <c r="C1769" s="3"/>
      <c r="D1769" s="6"/>
      <c r="E1769" s="8"/>
      <c r="O1769" s="9"/>
    </row>
    <row r="1770" spans="2:15" x14ac:dyDescent="0.2">
      <c r="B1770" s="3"/>
      <c r="C1770" s="3"/>
      <c r="D1770" s="6"/>
      <c r="E1770" s="8"/>
      <c r="O1770" s="9"/>
    </row>
    <row r="1771" spans="2:15" x14ac:dyDescent="0.2">
      <c r="B1771" s="3"/>
      <c r="C1771" s="3"/>
      <c r="D1771" s="6"/>
      <c r="E1771" s="8"/>
      <c r="O1771" s="9"/>
    </row>
    <row r="1772" spans="2:15" x14ac:dyDescent="0.2">
      <c r="B1772" s="3"/>
      <c r="C1772" s="3"/>
      <c r="D1772" s="6"/>
      <c r="E1772" s="8"/>
      <c r="O1772" s="9"/>
    </row>
    <row r="1773" spans="2:15" x14ac:dyDescent="0.2">
      <c r="B1773" s="3"/>
      <c r="C1773" s="3"/>
      <c r="D1773" s="6"/>
      <c r="E1773" s="8"/>
      <c r="O1773" s="9"/>
    </row>
    <row r="1774" spans="2:15" x14ac:dyDescent="0.2">
      <c r="B1774" s="3"/>
      <c r="C1774" s="3"/>
      <c r="D1774" s="6"/>
      <c r="E1774" s="8"/>
      <c r="O1774" s="9"/>
    </row>
    <row r="1775" spans="2:15" x14ac:dyDescent="0.2">
      <c r="B1775" s="3"/>
      <c r="C1775" s="3"/>
      <c r="D1775" s="6"/>
      <c r="E1775" s="8"/>
      <c r="O1775" s="9"/>
    </row>
    <row r="1776" spans="2:15" x14ac:dyDescent="0.2">
      <c r="B1776" s="3"/>
      <c r="C1776" s="3"/>
      <c r="D1776" s="6"/>
      <c r="E1776" s="8"/>
      <c r="O1776" s="9"/>
    </row>
    <row r="1777" spans="2:15" x14ac:dyDescent="0.2">
      <c r="B1777" s="3"/>
      <c r="C1777" s="3"/>
      <c r="D1777" s="6"/>
      <c r="E1777" s="8"/>
      <c r="O1777" s="9"/>
    </row>
    <row r="1778" spans="2:15" x14ac:dyDescent="0.2">
      <c r="B1778" s="3"/>
      <c r="C1778" s="3"/>
      <c r="D1778" s="6"/>
      <c r="E1778" s="8"/>
      <c r="O1778" s="9"/>
    </row>
    <row r="1779" spans="2:15" x14ac:dyDescent="0.2">
      <c r="B1779" s="3"/>
      <c r="C1779" s="3"/>
      <c r="D1779" s="6"/>
      <c r="E1779" s="8"/>
      <c r="O1779" s="9"/>
    </row>
    <row r="1780" spans="2:15" x14ac:dyDescent="0.2">
      <c r="B1780" s="3"/>
      <c r="C1780" s="3"/>
      <c r="D1780" s="6"/>
      <c r="E1780" s="8"/>
      <c r="O1780" s="9"/>
    </row>
    <row r="1781" spans="2:15" x14ac:dyDescent="0.2">
      <c r="B1781" s="3"/>
      <c r="C1781" s="3"/>
      <c r="D1781" s="6"/>
      <c r="E1781" s="8"/>
      <c r="O1781" s="9"/>
    </row>
    <row r="1782" spans="2:15" x14ac:dyDescent="0.2">
      <c r="B1782" s="3"/>
      <c r="C1782" s="3"/>
      <c r="D1782" s="6"/>
      <c r="E1782" s="8"/>
      <c r="O1782" s="9"/>
    </row>
    <row r="1783" spans="2:15" x14ac:dyDescent="0.2">
      <c r="B1783" s="3"/>
      <c r="C1783" s="3"/>
      <c r="D1783" s="6"/>
      <c r="E1783" s="8"/>
      <c r="O1783" s="9"/>
    </row>
    <row r="1784" spans="2:15" x14ac:dyDescent="0.2">
      <c r="B1784" s="3"/>
      <c r="C1784" s="3"/>
      <c r="D1784" s="6"/>
      <c r="E1784" s="8"/>
      <c r="O1784" s="9"/>
    </row>
    <row r="1785" spans="2:15" x14ac:dyDescent="0.2">
      <c r="B1785" s="3"/>
      <c r="C1785" s="3"/>
      <c r="D1785" s="6"/>
      <c r="E1785" s="8"/>
      <c r="O1785" s="9"/>
    </row>
    <row r="1786" spans="2:15" x14ac:dyDescent="0.2">
      <c r="B1786" s="3"/>
      <c r="C1786" s="3"/>
      <c r="D1786" s="6"/>
      <c r="E1786" s="8"/>
      <c r="O1786" s="9"/>
    </row>
    <row r="1787" spans="2:15" x14ac:dyDescent="0.2">
      <c r="B1787" s="3"/>
      <c r="C1787" s="3"/>
      <c r="D1787" s="6"/>
      <c r="E1787" s="8"/>
      <c r="O1787" s="9"/>
    </row>
    <row r="1788" spans="2:15" x14ac:dyDescent="0.2">
      <c r="B1788" s="3"/>
      <c r="C1788" s="3"/>
      <c r="D1788" s="6"/>
      <c r="E1788" s="8"/>
      <c r="O1788" s="9"/>
    </row>
    <row r="1789" spans="2:15" x14ac:dyDescent="0.2">
      <c r="B1789" s="3"/>
      <c r="C1789" s="3"/>
      <c r="D1789" s="6"/>
      <c r="E1789" s="8"/>
      <c r="O1789" s="9"/>
    </row>
    <row r="1790" spans="2:15" x14ac:dyDescent="0.2">
      <c r="B1790" s="3"/>
      <c r="C1790" s="3"/>
      <c r="D1790" s="6"/>
      <c r="E1790" s="8"/>
      <c r="O1790" s="9"/>
    </row>
    <row r="1791" spans="2:15" x14ac:dyDescent="0.2">
      <c r="B1791" s="3"/>
      <c r="C1791" s="3"/>
      <c r="D1791" s="6"/>
      <c r="E1791" s="8"/>
      <c r="O1791" s="9"/>
    </row>
    <row r="1792" spans="2:15" x14ac:dyDescent="0.2">
      <c r="B1792" s="3"/>
      <c r="C1792" s="3"/>
      <c r="D1792" s="6"/>
      <c r="E1792" s="8"/>
      <c r="O1792" s="9"/>
    </row>
    <row r="1793" spans="2:15" x14ac:dyDescent="0.2">
      <c r="B1793" s="3"/>
      <c r="C1793" s="3"/>
      <c r="D1793" s="6"/>
      <c r="E1793" s="8"/>
      <c r="O1793" s="9"/>
    </row>
    <row r="1794" spans="2:15" x14ac:dyDescent="0.2">
      <c r="B1794" s="3"/>
      <c r="C1794" s="3"/>
      <c r="D1794" s="6"/>
      <c r="E1794" s="8"/>
      <c r="O1794" s="9"/>
    </row>
    <row r="1795" spans="2:15" x14ac:dyDescent="0.2">
      <c r="B1795" s="3"/>
      <c r="C1795" s="3"/>
      <c r="D1795" s="6"/>
      <c r="E1795" s="8"/>
      <c r="O1795" s="9"/>
    </row>
    <row r="1796" spans="2:15" x14ac:dyDescent="0.2">
      <c r="B1796" s="3"/>
      <c r="C1796" s="3"/>
      <c r="D1796" s="6"/>
      <c r="E1796" s="8"/>
      <c r="O1796" s="9"/>
    </row>
    <row r="1797" spans="2:15" x14ac:dyDescent="0.2">
      <c r="B1797" s="3"/>
      <c r="C1797" s="3"/>
      <c r="D1797" s="6"/>
      <c r="E1797" s="8"/>
      <c r="O1797" s="9"/>
    </row>
    <row r="1798" spans="2:15" x14ac:dyDescent="0.2">
      <c r="B1798" s="3"/>
      <c r="C1798" s="3"/>
      <c r="D1798" s="6"/>
      <c r="E1798" s="8"/>
      <c r="O1798" s="9"/>
    </row>
    <row r="1799" spans="2:15" x14ac:dyDescent="0.2">
      <c r="B1799" s="3"/>
      <c r="C1799" s="3"/>
      <c r="D1799" s="6"/>
      <c r="E1799" s="8"/>
      <c r="O1799" s="9"/>
    </row>
    <row r="1800" spans="2:15" x14ac:dyDescent="0.2">
      <c r="B1800" s="3"/>
      <c r="C1800" s="3"/>
      <c r="D1800" s="6"/>
      <c r="E1800" s="8"/>
      <c r="O1800" s="9"/>
    </row>
    <row r="1801" spans="2:15" x14ac:dyDescent="0.2">
      <c r="B1801" s="3"/>
      <c r="C1801" s="3"/>
      <c r="D1801" s="6"/>
      <c r="E1801" s="8"/>
      <c r="O1801" s="9"/>
    </row>
    <row r="1802" spans="2:15" x14ac:dyDescent="0.2">
      <c r="B1802" s="3"/>
      <c r="C1802" s="3"/>
      <c r="D1802" s="6"/>
      <c r="E1802" s="8"/>
      <c r="O1802" s="9"/>
    </row>
    <row r="1803" spans="2:15" x14ac:dyDescent="0.2">
      <c r="B1803" s="3"/>
      <c r="C1803" s="3"/>
      <c r="D1803" s="6"/>
      <c r="E1803" s="8"/>
      <c r="O1803" s="9"/>
    </row>
    <row r="1804" spans="2:15" x14ac:dyDescent="0.2">
      <c r="B1804" s="3"/>
      <c r="C1804" s="3"/>
      <c r="D1804" s="6"/>
      <c r="E1804" s="8"/>
      <c r="O1804" s="9"/>
    </row>
    <row r="1805" spans="2:15" x14ac:dyDescent="0.2">
      <c r="B1805" s="3"/>
      <c r="C1805" s="3"/>
      <c r="D1805" s="6"/>
      <c r="E1805" s="8"/>
      <c r="O1805" s="9"/>
    </row>
    <row r="1806" spans="2:15" x14ac:dyDescent="0.2">
      <c r="B1806" s="3"/>
      <c r="C1806" s="3"/>
      <c r="D1806" s="6"/>
      <c r="E1806" s="8"/>
      <c r="O1806" s="9"/>
    </row>
    <row r="1807" spans="2:15" x14ac:dyDescent="0.2">
      <c r="B1807" s="3"/>
      <c r="C1807" s="3"/>
      <c r="D1807" s="6"/>
      <c r="E1807" s="8"/>
      <c r="O1807" s="9"/>
    </row>
    <row r="1808" spans="2:15" x14ac:dyDescent="0.2">
      <c r="B1808" s="3"/>
      <c r="C1808" s="3"/>
      <c r="D1808" s="6"/>
      <c r="E1808" s="8"/>
      <c r="O1808" s="9"/>
    </row>
    <row r="1809" spans="2:15" x14ac:dyDescent="0.2">
      <c r="B1809" s="3"/>
      <c r="C1809" s="3"/>
      <c r="D1809" s="6"/>
      <c r="E1809" s="8"/>
      <c r="O1809" s="9"/>
    </row>
    <row r="1810" spans="2:15" x14ac:dyDescent="0.2">
      <c r="B1810" s="3"/>
      <c r="C1810" s="3"/>
      <c r="D1810" s="6"/>
      <c r="E1810" s="8"/>
      <c r="O1810" s="9"/>
    </row>
    <row r="1811" spans="2:15" x14ac:dyDescent="0.2">
      <c r="B1811" s="3"/>
      <c r="C1811" s="3"/>
      <c r="D1811" s="6"/>
      <c r="E1811" s="8"/>
      <c r="O1811" s="9"/>
    </row>
    <row r="1812" spans="2:15" x14ac:dyDescent="0.2">
      <c r="B1812" s="3"/>
      <c r="C1812" s="3"/>
      <c r="D1812" s="6"/>
      <c r="E1812" s="8"/>
      <c r="O1812" s="9"/>
    </row>
    <row r="1813" spans="2:15" x14ac:dyDescent="0.2">
      <c r="B1813" s="3"/>
      <c r="C1813" s="3"/>
      <c r="D1813" s="6"/>
      <c r="E1813" s="8"/>
      <c r="O1813" s="9"/>
    </row>
    <row r="1814" spans="2:15" x14ac:dyDescent="0.2">
      <c r="B1814" s="3"/>
      <c r="C1814" s="3"/>
      <c r="D1814" s="6"/>
      <c r="E1814" s="8"/>
      <c r="O1814" s="9"/>
    </row>
    <row r="1815" spans="2:15" x14ac:dyDescent="0.2">
      <c r="B1815" s="3"/>
      <c r="C1815" s="3"/>
      <c r="D1815" s="6"/>
      <c r="E1815" s="8"/>
      <c r="O1815" s="9"/>
    </row>
    <row r="1816" spans="2:15" x14ac:dyDescent="0.2">
      <c r="B1816" s="3"/>
      <c r="C1816" s="3"/>
      <c r="D1816" s="6"/>
      <c r="E1816" s="8"/>
      <c r="O1816" s="9"/>
    </row>
    <row r="1817" spans="2:15" x14ac:dyDescent="0.2">
      <c r="B1817" s="3"/>
      <c r="C1817" s="3"/>
      <c r="D1817" s="6"/>
      <c r="E1817" s="8"/>
      <c r="O1817" s="9"/>
    </row>
    <row r="1818" spans="2:15" x14ac:dyDescent="0.2">
      <c r="B1818" s="3"/>
      <c r="C1818" s="3"/>
      <c r="D1818" s="6"/>
      <c r="E1818" s="8"/>
      <c r="O1818" s="9"/>
    </row>
    <row r="1819" spans="2:15" x14ac:dyDescent="0.2">
      <c r="B1819" s="3"/>
      <c r="C1819" s="3"/>
      <c r="D1819" s="6"/>
      <c r="E1819" s="8"/>
      <c r="O1819" s="9"/>
    </row>
    <row r="1820" spans="2:15" x14ac:dyDescent="0.2">
      <c r="B1820" s="3"/>
      <c r="C1820" s="3"/>
      <c r="D1820" s="6"/>
      <c r="E1820" s="8"/>
      <c r="O1820" s="9"/>
    </row>
    <row r="1821" spans="2:15" x14ac:dyDescent="0.2">
      <c r="B1821" s="3"/>
      <c r="C1821" s="3"/>
      <c r="D1821" s="6"/>
      <c r="E1821" s="8"/>
      <c r="O1821" s="9"/>
    </row>
    <row r="1822" spans="2:15" x14ac:dyDescent="0.2">
      <c r="B1822" s="3"/>
      <c r="C1822" s="3"/>
      <c r="D1822" s="6"/>
      <c r="E1822" s="8"/>
      <c r="O1822" s="9"/>
    </row>
    <row r="1823" spans="2:15" x14ac:dyDescent="0.2">
      <c r="B1823" s="3"/>
      <c r="C1823" s="3"/>
      <c r="D1823" s="6"/>
      <c r="E1823" s="8"/>
      <c r="O1823" s="9"/>
    </row>
    <row r="1824" spans="2:15" x14ac:dyDescent="0.2">
      <c r="B1824" s="3"/>
      <c r="C1824" s="3"/>
      <c r="D1824" s="6"/>
      <c r="E1824" s="8"/>
      <c r="O1824" s="9"/>
    </row>
    <row r="1825" spans="2:15" x14ac:dyDescent="0.2">
      <c r="B1825" s="3"/>
      <c r="C1825" s="3"/>
      <c r="D1825" s="6"/>
      <c r="E1825" s="8"/>
      <c r="O1825" s="9"/>
    </row>
    <row r="1826" spans="2:15" x14ac:dyDescent="0.2">
      <c r="B1826" s="3"/>
      <c r="C1826" s="3"/>
      <c r="D1826" s="6"/>
      <c r="E1826" s="8"/>
      <c r="O1826" s="9"/>
    </row>
    <row r="1827" spans="2:15" x14ac:dyDescent="0.2">
      <c r="B1827" s="3"/>
      <c r="C1827" s="3"/>
      <c r="D1827" s="6"/>
      <c r="E1827" s="8"/>
      <c r="O1827" s="9"/>
    </row>
    <row r="1828" spans="2:15" x14ac:dyDescent="0.2">
      <c r="B1828" s="3"/>
      <c r="C1828" s="3"/>
      <c r="D1828" s="6"/>
      <c r="E1828" s="8"/>
      <c r="O1828" s="9"/>
    </row>
    <row r="1829" spans="2:15" x14ac:dyDescent="0.2">
      <c r="B1829" s="3"/>
      <c r="C1829" s="3"/>
      <c r="D1829" s="6"/>
      <c r="E1829" s="8"/>
      <c r="O1829" s="9"/>
    </row>
    <row r="1830" spans="2:15" x14ac:dyDescent="0.2">
      <c r="B1830" s="3"/>
      <c r="C1830" s="3"/>
      <c r="D1830" s="6"/>
      <c r="E1830" s="8"/>
      <c r="O1830" s="9"/>
    </row>
    <row r="1831" spans="2:15" x14ac:dyDescent="0.2">
      <c r="B1831" s="3"/>
      <c r="C1831" s="3"/>
      <c r="D1831" s="6"/>
      <c r="E1831" s="8"/>
      <c r="O1831" s="9"/>
    </row>
    <row r="1832" spans="2:15" x14ac:dyDescent="0.2">
      <c r="B1832" s="3"/>
      <c r="C1832" s="3"/>
      <c r="D1832" s="6"/>
      <c r="E1832" s="8"/>
      <c r="O1832" s="9"/>
    </row>
    <row r="1833" spans="2:15" x14ac:dyDescent="0.2">
      <c r="B1833" s="3"/>
      <c r="C1833" s="3"/>
      <c r="D1833" s="6"/>
      <c r="E1833" s="8"/>
      <c r="O1833" s="9"/>
    </row>
    <row r="1834" spans="2:15" x14ac:dyDescent="0.2">
      <c r="B1834" s="3"/>
      <c r="C1834" s="3"/>
      <c r="D1834" s="6"/>
      <c r="E1834" s="8"/>
      <c r="O1834" s="9"/>
    </row>
    <row r="1835" spans="2:15" x14ac:dyDescent="0.2">
      <c r="B1835" s="3"/>
      <c r="C1835" s="3"/>
      <c r="D1835" s="6"/>
      <c r="E1835" s="8"/>
      <c r="O1835" s="9"/>
    </row>
    <row r="1836" spans="2:15" x14ac:dyDescent="0.2">
      <c r="B1836" s="3"/>
      <c r="C1836" s="3"/>
      <c r="D1836" s="6"/>
      <c r="E1836" s="8"/>
      <c r="O1836" s="9"/>
    </row>
    <row r="1837" spans="2:15" x14ac:dyDescent="0.2">
      <c r="B1837" s="3"/>
      <c r="C1837" s="3"/>
      <c r="D1837" s="6"/>
      <c r="E1837" s="8"/>
      <c r="O1837" s="9"/>
    </row>
    <row r="1838" spans="2:15" x14ac:dyDescent="0.2">
      <c r="B1838" s="3"/>
      <c r="C1838" s="3"/>
      <c r="D1838" s="6"/>
      <c r="E1838" s="8"/>
      <c r="O1838" s="9"/>
    </row>
    <row r="1839" spans="2:15" x14ac:dyDescent="0.2">
      <c r="B1839" s="3"/>
      <c r="C1839" s="3"/>
      <c r="D1839" s="6"/>
      <c r="E1839" s="8"/>
      <c r="O1839" s="9"/>
    </row>
    <row r="1840" spans="2:15" x14ac:dyDescent="0.2">
      <c r="B1840" s="3"/>
      <c r="C1840" s="3"/>
      <c r="D1840" s="6"/>
      <c r="E1840" s="8"/>
      <c r="O1840" s="9"/>
    </row>
    <row r="1841" spans="2:15" x14ac:dyDescent="0.2">
      <c r="B1841" s="3"/>
      <c r="C1841" s="3"/>
      <c r="D1841" s="6"/>
      <c r="E1841" s="8"/>
      <c r="O1841" s="9"/>
    </row>
    <row r="1842" spans="2:15" x14ac:dyDescent="0.2">
      <c r="B1842" s="3"/>
      <c r="C1842" s="3"/>
      <c r="D1842" s="6"/>
      <c r="E1842" s="8"/>
      <c r="O1842" s="9"/>
    </row>
    <row r="1843" spans="2:15" x14ac:dyDescent="0.2">
      <c r="B1843" s="3"/>
      <c r="C1843" s="3"/>
      <c r="D1843" s="6"/>
      <c r="E1843" s="8"/>
      <c r="O1843" s="9"/>
    </row>
    <row r="1844" spans="2:15" x14ac:dyDescent="0.2">
      <c r="B1844" s="3"/>
      <c r="C1844" s="3"/>
      <c r="D1844" s="6"/>
      <c r="E1844" s="8"/>
      <c r="O1844" s="9"/>
    </row>
    <row r="1845" spans="2:15" x14ac:dyDescent="0.2">
      <c r="B1845" s="3"/>
      <c r="C1845" s="3"/>
      <c r="D1845" s="6"/>
      <c r="E1845" s="8"/>
      <c r="O1845" s="9"/>
    </row>
    <row r="1846" spans="2:15" x14ac:dyDescent="0.2">
      <c r="B1846" s="3"/>
      <c r="C1846" s="3"/>
      <c r="D1846" s="6"/>
      <c r="E1846" s="8"/>
      <c r="O1846" s="9"/>
    </row>
    <row r="1847" spans="2:15" x14ac:dyDescent="0.2">
      <c r="B1847" s="3"/>
      <c r="C1847" s="3"/>
      <c r="D1847" s="6"/>
      <c r="E1847" s="8"/>
      <c r="O1847" s="9"/>
    </row>
    <row r="1848" spans="2:15" x14ac:dyDescent="0.2">
      <c r="B1848" s="3"/>
      <c r="C1848" s="3"/>
      <c r="D1848" s="6"/>
      <c r="E1848" s="8"/>
      <c r="O1848" s="9"/>
    </row>
    <row r="1849" spans="2:15" x14ac:dyDescent="0.2">
      <c r="B1849" s="3"/>
      <c r="C1849" s="3"/>
      <c r="D1849" s="6"/>
      <c r="E1849" s="8"/>
      <c r="O1849" s="9"/>
    </row>
    <row r="1850" spans="2:15" x14ac:dyDescent="0.2">
      <c r="B1850" s="3"/>
      <c r="C1850" s="3"/>
      <c r="D1850" s="6"/>
      <c r="E1850" s="8"/>
      <c r="O1850" s="9"/>
    </row>
    <row r="1851" spans="2:15" x14ac:dyDescent="0.2">
      <c r="B1851" s="3"/>
      <c r="C1851" s="3"/>
      <c r="D1851" s="6"/>
      <c r="E1851" s="8"/>
      <c r="O1851" s="9"/>
    </row>
    <row r="1852" spans="2:15" x14ac:dyDescent="0.2">
      <c r="B1852" s="3"/>
      <c r="C1852" s="3"/>
      <c r="D1852" s="6"/>
      <c r="E1852" s="8"/>
      <c r="O1852" s="9"/>
    </row>
    <row r="1853" spans="2:15" x14ac:dyDescent="0.2">
      <c r="B1853" s="3"/>
      <c r="C1853" s="3"/>
      <c r="D1853" s="6"/>
      <c r="E1853" s="8"/>
      <c r="O1853" s="9"/>
    </row>
    <row r="1854" spans="2:15" x14ac:dyDescent="0.2">
      <c r="B1854" s="3"/>
      <c r="C1854" s="3"/>
      <c r="D1854" s="6"/>
      <c r="E1854" s="8"/>
      <c r="O1854" s="9"/>
    </row>
    <row r="1855" spans="2:15" x14ac:dyDescent="0.2">
      <c r="B1855" s="3"/>
      <c r="C1855" s="3"/>
      <c r="D1855" s="6"/>
      <c r="E1855" s="8"/>
      <c r="O1855" s="9"/>
    </row>
    <row r="1856" spans="2:15" x14ac:dyDescent="0.2">
      <c r="B1856" s="3"/>
      <c r="C1856" s="3"/>
      <c r="D1856" s="6"/>
      <c r="E1856" s="8"/>
      <c r="O1856" s="9"/>
    </row>
    <row r="1857" spans="2:15" x14ac:dyDescent="0.2">
      <c r="B1857" s="3"/>
      <c r="C1857" s="3"/>
      <c r="D1857" s="6"/>
      <c r="E1857" s="8"/>
      <c r="O1857" s="9"/>
    </row>
    <row r="1858" spans="2:15" x14ac:dyDescent="0.2">
      <c r="B1858" s="3"/>
      <c r="C1858" s="3"/>
      <c r="D1858" s="6"/>
      <c r="E1858" s="8"/>
      <c r="O1858" s="9"/>
    </row>
    <row r="1859" spans="2:15" x14ac:dyDescent="0.2">
      <c r="B1859" s="3"/>
      <c r="C1859" s="3"/>
      <c r="D1859" s="6"/>
      <c r="E1859" s="8"/>
      <c r="O1859" s="9"/>
    </row>
    <row r="1860" spans="2:15" x14ac:dyDescent="0.2">
      <c r="B1860" s="3"/>
      <c r="C1860" s="3"/>
      <c r="D1860" s="6"/>
      <c r="E1860" s="8"/>
      <c r="O1860" s="9"/>
    </row>
    <row r="1861" spans="2:15" x14ac:dyDescent="0.2">
      <c r="B1861" s="3"/>
      <c r="C1861" s="3"/>
      <c r="D1861" s="6"/>
      <c r="E1861" s="8"/>
      <c r="O1861" s="9"/>
    </row>
    <row r="1862" spans="2:15" x14ac:dyDescent="0.2">
      <c r="B1862" s="3"/>
      <c r="C1862" s="3"/>
      <c r="D1862" s="6"/>
      <c r="E1862" s="8"/>
      <c r="O1862" s="9"/>
    </row>
    <row r="1863" spans="2:15" x14ac:dyDescent="0.2">
      <c r="B1863" s="3"/>
      <c r="C1863" s="3"/>
      <c r="D1863" s="6"/>
      <c r="E1863" s="8"/>
      <c r="O1863" s="9"/>
    </row>
    <row r="1864" spans="2:15" x14ac:dyDescent="0.2">
      <c r="B1864" s="3"/>
      <c r="C1864" s="3"/>
      <c r="D1864" s="6"/>
      <c r="E1864" s="8"/>
      <c r="O1864" s="9"/>
    </row>
    <row r="1865" spans="2:15" x14ac:dyDescent="0.2">
      <c r="B1865" s="3"/>
      <c r="C1865" s="3"/>
      <c r="D1865" s="6"/>
      <c r="E1865" s="8"/>
      <c r="O1865" s="9"/>
    </row>
    <row r="1866" spans="2:15" x14ac:dyDescent="0.2">
      <c r="B1866" s="3"/>
      <c r="C1866" s="3"/>
      <c r="D1866" s="6"/>
      <c r="E1866" s="8"/>
      <c r="O1866" s="9"/>
    </row>
    <row r="1867" spans="2:15" x14ac:dyDescent="0.2">
      <c r="B1867" s="3"/>
      <c r="C1867" s="3"/>
      <c r="D1867" s="6"/>
      <c r="E1867" s="8"/>
      <c r="O1867" s="9"/>
    </row>
    <row r="1868" spans="2:15" x14ac:dyDescent="0.2">
      <c r="B1868" s="3"/>
      <c r="C1868" s="3"/>
      <c r="D1868" s="6"/>
      <c r="E1868" s="8"/>
      <c r="O1868" s="9"/>
    </row>
    <row r="1869" spans="2:15" x14ac:dyDescent="0.2">
      <c r="B1869" s="3"/>
      <c r="C1869" s="3"/>
      <c r="D1869" s="6"/>
      <c r="E1869" s="8"/>
      <c r="O1869" s="9"/>
    </row>
    <row r="1870" spans="2:15" x14ac:dyDescent="0.2">
      <c r="B1870" s="3"/>
      <c r="C1870" s="3"/>
      <c r="D1870" s="6"/>
      <c r="E1870" s="8"/>
      <c r="O1870" s="9"/>
    </row>
    <row r="1871" spans="2:15" x14ac:dyDescent="0.2">
      <c r="B1871" s="3"/>
      <c r="C1871" s="3"/>
      <c r="D1871" s="6"/>
      <c r="E1871" s="8"/>
      <c r="O1871" s="9"/>
    </row>
    <row r="1872" spans="2:15" x14ac:dyDescent="0.2">
      <c r="B1872" s="3"/>
      <c r="C1872" s="3"/>
      <c r="D1872" s="6"/>
      <c r="E1872" s="8"/>
      <c r="O1872" s="9"/>
    </row>
    <row r="1873" spans="2:15" x14ac:dyDescent="0.2">
      <c r="B1873" s="3"/>
      <c r="C1873" s="3"/>
      <c r="D1873" s="6"/>
      <c r="E1873" s="8"/>
      <c r="O1873" s="9"/>
    </row>
    <row r="1874" spans="2:15" x14ac:dyDescent="0.2">
      <c r="B1874" s="3"/>
      <c r="C1874" s="3"/>
      <c r="D1874" s="6"/>
      <c r="E1874" s="8"/>
      <c r="O1874" s="9"/>
    </row>
    <row r="1875" spans="2:15" x14ac:dyDescent="0.2">
      <c r="B1875" s="3"/>
      <c r="C1875" s="3"/>
      <c r="D1875" s="6"/>
      <c r="E1875" s="8"/>
      <c r="O1875" s="9"/>
    </row>
    <row r="1876" spans="2:15" x14ac:dyDescent="0.2">
      <c r="B1876" s="3"/>
      <c r="C1876" s="3"/>
      <c r="D1876" s="6"/>
      <c r="E1876" s="8"/>
      <c r="O1876" s="9"/>
    </row>
    <row r="1877" spans="2:15" x14ac:dyDescent="0.2">
      <c r="B1877" s="3"/>
      <c r="C1877" s="3"/>
      <c r="D1877" s="6"/>
      <c r="E1877" s="8"/>
      <c r="O1877" s="9"/>
    </row>
    <row r="1878" spans="2:15" x14ac:dyDescent="0.2">
      <c r="B1878" s="3"/>
      <c r="C1878" s="3"/>
      <c r="D1878" s="6"/>
      <c r="E1878" s="8"/>
      <c r="O1878" s="9"/>
    </row>
    <row r="1879" spans="2:15" x14ac:dyDescent="0.2">
      <c r="B1879" s="3"/>
      <c r="C1879" s="3"/>
      <c r="D1879" s="6"/>
      <c r="E1879" s="8"/>
      <c r="O1879" s="9"/>
    </row>
    <row r="1880" spans="2:15" x14ac:dyDescent="0.2">
      <c r="B1880" s="3"/>
      <c r="C1880" s="3"/>
      <c r="D1880" s="6"/>
      <c r="E1880" s="8"/>
      <c r="O1880" s="9"/>
    </row>
    <row r="1881" spans="2:15" x14ac:dyDescent="0.2">
      <c r="B1881" s="3"/>
      <c r="C1881" s="3"/>
      <c r="D1881" s="6"/>
      <c r="E1881" s="8"/>
      <c r="O1881" s="9"/>
    </row>
    <row r="1882" spans="2:15" x14ac:dyDescent="0.2">
      <c r="B1882" s="3"/>
      <c r="C1882" s="3"/>
      <c r="D1882" s="6"/>
      <c r="E1882" s="8"/>
      <c r="O1882" s="9"/>
    </row>
    <row r="1883" spans="2:15" x14ac:dyDescent="0.2">
      <c r="B1883" s="3"/>
      <c r="C1883" s="3"/>
      <c r="D1883" s="6"/>
      <c r="E1883" s="8"/>
      <c r="O1883" s="9"/>
    </row>
    <row r="1884" spans="2:15" x14ac:dyDescent="0.2">
      <c r="B1884" s="3"/>
      <c r="C1884" s="3"/>
      <c r="D1884" s="6"/>
      <c r="E1884" s="8"/>
      <c r="O1884" s="9"/>
    </row>
    <row r="1885" spans="2:15" x14ac:dyDescent="0.2">
      <c r="B1885" s="3"/>
      <c r="C1885" s="3"/>
      <c r="D1885" s="6"/>
      <c r="E1885" s="8"/>
      <c r="O1885" s="9"/>
    </row>
    <row r="1886" spans="2:15" x14ac:dyDescent="0.2">
      <c r="B1886" s="3"/>
      <c r="C1886" s="3"/>
      <c r="D1886" s="6"/>
      <c r="E1886" s="8"/>
      <c r="O1886" s="9"/>
    </row>
    <row r="1887" spans="2:15" x14ac:dyDescent="0.2">
      <c r="B1887" s="3"/>
      <c r="C1887" s="3"/>
      <c r="D1887" s="6"/>
      <c r="E1887" s="8"/>
      <c r="O1887" s="9"/>
    </row>
    <row r="1888" spans="2:15" x14ac:dyDescent="0.2">
      <c r="B1888" s="3"/>
      <c r="C1888" s="3"/>
      <c r="D1888" s="6"/>
      <c r="E1888" s="8"/>
      <c r="O1888" s="9"/>
    </row>
    <row r="1889" spans="2:15" x14ac:dyDescent="0.2">
      <c r="B1889" s="3"/>
      <c r="C1889" s="3"/>
      <c r="D1889" s="6"/>
      <c r="E1889" s="8"/>
      <c r="O1889" s="9"/>
    </row>
    <row r="1890" spans="2:15" x14ac:dyDescent="0.2">
      <c r="B1890" s="3"/>
      <c r="C1890" s="3"/>
      <c r="D1890" s="6"/>
      <c r="E1890" s="8"/>
      <c r="O1890" s="9"/>
    </row>
    <row r="1891" spans="2:15" x14ac:dyDescent="0.2">
      <c r="B1891" s="3"/>
      <c r="C1891" s="3"/>
      <c r="D1891" s="6"/>
      <c r="E1891" s="8"/>
      <c r="O1891" s="9"/>
    </row>
    <row r="1892" spans="2:15" x14ac:dyDescent="0.2">
      <c r="B1892" s="3"/>
      <c r="C1892" s="3"/>
      <c r="D1892" s="6"/>
      <c r="E1892" s="8"/>
      <c r="O1892" s="9"/>
    </row>
    <row r="1893" spans="2:15" x14ac:dyDescent="0.2">
      <c r="B1893" s="3"/>
      <c r="C1893" s="3"/>
      <c r="D1893" s="6"/>
      <c r="E1893" s="8"/>
      <c r="O1893" s="9"/>
    </row>
    <row r="1894" spans="2:15" x14ac:dyDescent="0.2">
      <c r="B1894" s="3"/>
      <c r="C1894" s="3"/>
      <c r="D1894" s="6"/>
      <c r="E1894" s="8"/>
      <c r="O1894" s="9"/>
    </row>
    <row r="1895" spans="2:15" x14ac:dyDescent="0.2">
      <c r="B1895" s="3"/>
      <c r="C1895" s="3"/>
      <c r="D1895" s="6"/>
      <c r="E1895" s="8"/>
      <c r="O1895" s="9"/>
    </row>
    <row r="1896" spans="2:15" x14ac:dyDescent="0.2">
      <c r="B1896" s="3"/>
      <c r="C1896" s="3"/>
      <c r="D1896" s="6"/>
      <c r="E1896" s="8"/>
      <c r="O1896" s="9"/>
    </row>
    <row r="1897" spans="2:15" x14ac:dyDescent="0.2">
      <c r="B1897" s="3"/>
      <c r="C1897" s="3"/>
      <c r="D1897" s="6"/>
      <c r="E1897" s="8"/>
      <c r="O1897" s="9"/>
    </row>
    <row r="1898" spans="2:15" x14ac:dyDescent="0.2">
      <c r="B1898" s="3"/>
      <c r="C1898" s="3"/>
      <c r="D1898" s="6"/>
      <c r="E1898" s="8"/>
      <c r="O1898" s="9"/>
    </row>
    <row r="1899" spans="2:15" x14ac:dyDescent="0.2">
      <c r="B1899" s="3"/>
      <c r="C1899" s="3"/>
      <c r="D1899" s="6"/>
      <c r="E1899" s="8"/>
      <c r="O1899" s="9"/>
    </row>
    <row r="1900" spans="2:15" x14ac:dyDescent="0.2">
      <c r="B1900" s="3"/>
      <c r="C1900" s="3"/>
      <c r="D1900" s="6"/>
      <c r="E1900" s="8"/>
      <c r="O1900" s="9"/>
    </row>
    <row r="1901" spans="2:15" x14ac:dyDescent="0.2">
      <c r="B1901" s="3"/>
      <c r="C1901" s="3"/>
      <c r="D1901" s="6"/>
      <c r="E1901" s="8"/>
      <c r="O1901" s="9"/>
    </row>
    <row r="1902" spans="2:15" x14ac:dyDescent="0.2">
      <c r="B1902" s="3"/>
      <c r="C1902" s="3"/>
      <c r="D1902" s="6"/>
      <c r="E1902" s="8"/>
      <c r="O1902" s="9"/>
    </row>
    <row r="1903" spans="2:15" x14ac:dyDescent="0.2">
      <c r="B1903" s="3"/>
      <c r="C1903" s="3"/>
      <c r="D1903" s="6"/>
      <c r="E1903" s="8"/>
      <c r="O1903" s="9"/>
    </row>
    <row r="1904" spans="2:15" x14ac:dyDescent="0.2">
      <c r="B1904" s="3"/>
      <c r="C1904" s="3"/>
      <c r="D1904" s="6"/>
      <c r="E1904" s="8"/>
      <c r="O1904" s="9"/>
    </row>
    <row r="1905" spans="2:15" x14ac:dyDescent="0.2">
      <c r="B1905" s="3"/>
      <c r="C1905" s="3"/>
      <c r="D1905" s="6"/>
      <c r="E1905" s="8"/>
      <c r="O1905" s="9"/>
    </row>
    <row r="1906" spans="2:15" x14ac:dyDescent="0.2">
      <c r="B1906" s="3"/>
      <c r="C1906" s="3"/>
      <c r="D1906" s="6"/>
      <c r="E1906" s="8"/>
      <c r="O1906" s="9"/>
    </row>
    <row r="1907" spans="2:15" x14ac:dyDescent="0.2">
      <c r="B1907" s="3"/>
      <c r="C1907" s="3"/>
      <c r="D1907" s="6"/>
      <c r="E1907" s="8"/>
      <c r="O1907" s="9"/>
    </row>
    <row r="1908" spans="2:15" x14ac:dyDescent="0.2">
      <c r="B1908" s="3"/>
      <c r="C1908" s="3"/>
      <c r="D1908" s="6"/>
      <c r="E1908" s="8"/>
      <c r="O1908" s="9"/>
    </row>
    <row r="1909" spans="2:15" x14ac:dyDescent="0.2">
      <c r="B1909" s="3"/>
      <c r="C1909" s="3"/>
      <c r="D1909" s="6"/>
      <c r="E1909" s="8"/>
      <c r="O1909" s="9"/>
    </row>
    <row r="1910" spans="2:15" x14ac:dyDescent="0.2">
      <c r="B1910" s="3"/>
      <c r="C1910" s="3"/>
      <c r="D1910" s="6"/>
      <c r="E1910" s="8"/>
      <c r="O1910" s="9"/>
    </row>
    <row r="1911" spans="2:15" x14ac:dyDescent="0.2">
      <c r="B1911" s="3"/>
      <c r="C1911" s="3"/>
      <c r="D1911" s="6"/>
      <c r="E1911" s="8"/>
      <c r="O1911" s="9"/>
    </row>
    <row r="1912" spans="2:15" x14ac:dyDescent="0.2">
      <c r="B1912" s="3"/>
      <c r="C1912" s="3"/>
      <c r="D1912" s="6"/>
      <c r="E1912" s="8"/>
      <c r="O1912" s="9"/>
    </row>
    <row r="1913" spans="2:15" x14ac:dyDescent="0.2">
      <c r="B1913" s="3"/>
      <c r="C1913" s="3"/>
      <c r="D1913" s="6"/>
      <c r="E1913" s="8"/>
      <c r="O1913" s="9"/>
    </row>
    <row r="1914" spans="2:15" x14ac:dyDescent="0.2">
      <c r="B1914" s="3"/>
      <c r="C1914" s="3"/>
      <c r="D1914" s="6"/>
      <c r="E1914" s="8"/>
      <c r="O1914" s="9"/>
    </row>
    <row r="1915" spans="2:15" x14ac:dyDescent="0.2">
      <c r="B1915" s="3"/>
      <c r="C1915" s="3"/>
      <c r="D1915" s="6"/>
      <c r="E1915" s="8"/>
      <c r="O1915" s="9"/>
    </row>
    <row r="1916" spans="2:15" x14ac:dyDescent="0.2">
      <c r="B1916" s="3"/>
      <c r="C1916" s="3"/>
      <c r="D1916" s="6"/>
      <c r="E1916" s="8"/>
      <c r="O1916" s="9"/>
    </row>
    <row r="1917" spans="2:15" x14ac:dyDescent="0.2">
      <c r="B1917" s="3"/>
      <c r="C1917" s="3"/>
      <c r="D1917" s="6"/>
      <c r="E1917" s="8"/>
      <c r="O1917" s="9"/>
    </row>
    <row r="1918" spans="2:15" x14ac:dyDescent="0.2">
      <c r="B1918" s="3"/>
      <c r="C1918" s="3"/>
      <c r="D1918" s="6"/>
      <c r="E1918" s="8"/>
      <c r="O1918" s="9"/>
    </row>
    <row r="1919" spans="2:15" x14ac:dyDescent="0.2">
      <c r="B1919" s="3"/>
      <c r="C1919" s="3"/>
      <c r="D1919" s="6"/>
      <c r="E1919" s="8"/>
      <c r="O1919" s="9"/>
    </row>
    <row r="1920" spans="2:15" x14ac:dyDescent="0.2">
      <c r="B1920" s="3"/>
      <c r="C1920" s="3"/>
      <c r="D1920" s="6"/>
      <c r="E1920" s="8"/>
      <c r="O1920" s="9"/>
    </row>
    <row r="1921" spans="2:15" x14ac:dyDescent="0.2">
      <c r="B1921" s="3"/>
      <c r="C1921" s="3"/>
      <c r="D1921" s="6"/>
      <c r="E1921" s="8"/>
      <c r="O1921" s="9"/>
    </row>
    <row r="1922" spans="2:15" x14ac:dyDescent="0.2">
      <c r="B1922" s="3"/>
      <c r="C1922" s="3"/>
      <c r="D1922" s="6"/>
      <c r="E1922" s="8"/>
      <c r="O1922" s="9"/>
    </row>
    <row r="1923" spans="2:15" x14ac:dyDescent="0.2">
      <c r="B1923" s="3"/>
      <c r="C1923" s="3"/>
      <c r="D1923" s="6"/>
      <c r="E1923" s="8"/>
      <c r="O1923" s="9"/>
    </row>
    <row r="1924" spans="2:15" x14ac:dyDescent="0.2">
      <c r="B1924" s="3"/>
      <c r="C1924" s="3"/>
      <c r="D1924" s="6"/>
      <c r="E1924" s="8"/>
      <c r="O1924" s="9"/>
    </row>
    <row r="1925" spans="2:15" x14ac:dyDescent="0.2">
      <c r="B1925" s="3"/>
      <c r="C1925" s="3"/>
      <c r="D1925" s="6"/>
      <c r="E1925" s="8"/>
      <c r="O1925" s="9"/>
    </row>
    <row r="1926" spans="2:15" x14ac:dyDescent="0.2">
      <c r="B1926" s="3"/>
      <c r="C1926" s="3"/>
      <c r="D1926" s="6"/>
      <c r="E1926" s="8"/>
      <c r="O1926" s="9"/>
    </row>
    <row r="1927" spans="2:15" x14ac:dyDescent="0.2">
      <c r="B1927" s="3"/>
      <c r="C1927" s="3"/>
      <c r="D1927" s="6"/>
      <c r="E1927" s="8"/>
      <c r="O1927" s="9"/>
    </row>
    <row r="1928" spans="2:15" x14ac:dyDescent="0.2">
      <c r="B1928" s="3"/>
      <c r="C1928" s="3"/>
      <c r="D1928" s="6"/>
      <c r="E1928" s="8"/>
      <c r="O1928" s="9"/>
    </row>
    <row r="1929" spans="2:15" x14ac:dyDescent="0.2">
      <c r="B1929" s="3"/>
      <c r="C1929" s="3"/>
      <c r="D1929" s="6"/>
      <c r="E1929" s="8"/>
      <c r="O1929" s="9"/>
    </row>
    <row r="1930" spans="2:15" x14ac:dyDescent="0.2">
      <c r="B1930" s="3"/>
      <c r="C1930" s="3"/>
      <c r="D1930" s="6"/>
      <c r="E1930" s="8"/>
      <c r="O1930" s="9"/>
    </row>
    <row r="1931" spans="2:15" x14ac:dyDescent="0.2">
      <c r="B1931" s="3"/>
      <c r="C1931" s="3"/>
      <c r="D1931" s="6"/>
      <c r="E1931" s="8"/>
      <c r="O1931" s="9"/>
    </row>
    <row r="1932" spans="2:15" x14ac:dyDescent="0.2">
      <c r="B1932" s="3"/>
      <c r="C1932" s="3"/>
      <c r="D1932" s="6"/>
      <c r="E1932" s="8"/>
      <c r="O1932" s="9"/>
    </row>
    <row r="1933" spans="2:15" x14ac:dyDescent="0.2">
      <c r="B1933" s="3"/>
      <c r="C1933" s="3"/>
      <c r="D1933" s="6"/>
      <c r="E1933" s="8"/>
      <c r="O1933" s="9"/>
    </row>
    <row r="1934" spans="2:15" x14ac:dyDescent="0.2">
      <c r="B1934" s="3"/>
      <c r="C1934" s="3"/>
      <c r="D1934" s="6"/>
      <c r="E1934" s="8"/>
      <c r="O1934" s="9"/>
    </row>
    <row r="1935" spans="2:15" x14ac:dyDescent="0.2">
      <c r="B1935" s="3"/>
      <c r="C1935" s="3"/>
      <c r="D1935" s="6"/>
      <c r="E1935" s="8"/>
      <c r="O1935" s="9"/>
    </row>
    <row r="1936" spans="2:15" x14ac:dyDescent="0.2">
      <c r="B1936" s="3"/>
      <c r="C1936" s="3"/>
      <c r="D1936" s="6"/>
      <c r="E1936" s="8"/>
      <c r="O1936" s="9"/>
    </row>
    <row r="1937" spans="2:15" x14ac:dyDescent="0.2">
      <c r="B1937" s="3"/>
      <c r="C1937" s="3"/>
      <c r="D1937" s="6"/>
      <c r="E1937" s="8"/>
      <c r="O1937" s="9"/>
    </row>
    <row r="1938" spans="2:15" x14ac:dyDescent="0.2">
      <c r="B1938" s="3"/>
      <c r="C1938" s="3"/>
      <c r="D1938" s="6"/>
      <c r="E1938" s="8"/>
      <c r="O1938" s="9"/>
    </row>
    <row r="1939" spans="2:15" x14ac:dyDescent="0.2">
      <c r="B1939" s="3"/>
      <c r="C1939" s="3"/>
      <c r="D1939" s="6"/>
      <c r="E1939" s="8"/>
      <c r="O1939" s="9"/>
    </row>
    <row r="1940" spans="2:15" x14ac:dyDescent="0.2">
      <c r="B1940" s="3"/>
      <c r="C1940" s="3"/>
      <c r="D1940" s="6"/>
      <c r="E1940" s="8"/>
      <c r="O1940" s="9"/>
    </row>
    <row r="1941" spans="2:15" x14ac:dyDescent="0.2">
      <c r="B1941" s="3"/>
      <c r="C1941" s="3"/>
      <c r="D1941" s="6"/>
      <c r="E1941" s="8"/>
      <c r="O1941" s="9"/>
    </row>
    <row r="1942" spans="2:15" x14ac:dyDescent="0.2">
      <c r="B1942" s="3"/>
      <c r="C1942" s="3"/>
      <c r="D1942" s="6"/>
      <c r="E1942" s="8"/>
      <c r="O1942" s="9"/>
    </row>
    <row r="1943" spans="2:15" x14ac:dyDescent="0.2">
      <c r="B1943" s="3"/>
      <c r="C1943" s="3"/>
      <c r="D1943" s="6"/>
      <c r="E1943" s="8"/>
      <c r="O1943" s="9"/>
    </row>
    <row r="1944" spans="2:15" x14ac:dyDescent="0.2">
      <c r="B1944" s="3"/>
      <c r="C1944" s="3"/>
      <c r="D1944" s="6"/>
      <c r="E1944" s="8"/>
      <c r="O1944" s="9"/>
    </row>
    <row r="1945" spans="2:15" x14ac:dyDescent="0.2">
      <c r="B1945" s="3"/>
      <c r="C1945" s="3"/>
      <c r="D1945" s="6"/>
      <c r="E1945" s="8"/>
      <c r="O1945" s="9"/>
    </row>
    <row r="1946" spans="2:15" x14ac:dyDescent="0.2">
      <c r="B1946" s="3"/>
      <c r="C1946" s="3"/>
      <c r="D1946" s="6"/>
      <c r="E1946" s="8"/>
      <c r="O1946" s="9"/>
    </row>
    <row r="1947" spans="2:15" x14ac:dyDescent="0.2">
      <c r="B1947" s="3"/>
      <c r="C1947" s="3"/>
      <c r="D1947" s="6"/>
      <c r="E1947" s="8"/>
      <c r="O1947" s="9"/>
    </row>
    <row r="1948" spans="2:15" x14ac:dyDescent="0.2">
      <c r="B1948" s="3"/>
      <c r="C1948" s="3"/>
      <c r="D1948" s="6"/>
      <c r="E1948" s="8"/>
      <c r="O1948" s="9"/>
    </row>
    <row r="1949" spans="2:15" x14ac:dyDescent="0.2">
      <c r="B1949" s="3"/>
      <c r="C1949" s="3"/>
      <c r="D1949" s="6"/>
      <c r="E1949" s="8"/>
      <c r="O1949" s="9"/>
    </row>
    <row r="1950" spans="2:15" x14ac:dyDescent="0.2">
      <c r="B1950" s="3"/>
      <c r="C1950" s="3"/>
      <c r="D1950" s="6"/>
      <c r="E1950" s="8"/>
      <c r="O1950" s="9"/>
    </row>
    <row r="1951" spans="2:15" x14ac:dyDescent="0.2">
      <c r="B1951" s="3"/>
      <c r="C1951" s="3"/>
      <c r="D1951" s="6"/>
      <c r="E1951" s="8"/>
      <c r="O1951" s="9"/>
    </row>
    <row r="1952" spans="2:15" x14ac:dyDescent="0.2">
      <c r="B1952" s="3"/>
      <c r="C1952" s="3"/>
      <c r="D1952" s="6"/>
      <c r="E1952" s="8"/>
      <c r="O1952" s="9"/>
    </row>
    <row r="1953" spans="2:15" x14ac:dyDescent="0.2">
      <c r="B1953" s="3"/>
      <c r="C1953" s="3"/>
      <c r="D1953" s="6"/>
      <c r="E1953" s="8"/>
      <c r="O1953" s="9"/>
    </row>
    <row r="1954" spans="2:15" x14ac:dyDescent="0.2">
      <c r="B1954" s="3"/>
      <c r="C1954" s="3"/>
      <c r="D1954" s="6"/>
      <c r="E1954" s="8"/>
      <c r="O1954" s="9"/>
    </row>
    <row r="1955" spans="2:15" x14ac:dyDescent="0.2">
      <c r="B1955" s="3"/>
      <c r="C1955" s="3"/>
      <c r="D1955" s="6"/>
      <c r="E1955" s="8"/>
      <c r="O1955" s="9"/>
    </row>
    <row r="1956" spans="2:15" x14ac:dyDescent="0.2">
      <c r="B1956" s="3"/>
      <c r="C1956" s="3"/>
      <c r="D1956" s="6"/>
      <c r="E1956" s="8"/>
      <c r="O1956" s="9"/>
    </row>
    <row r="1957" spans="2:15" x14ac:dyDescent="0.2">
      <c r="B1957" s="3"/>
      <c r="C1957" s="3"/>
      <c r="D1957" s="6"/>
      <c r="E1957" s="8"/>
      <c r="O1957" s="9"/>
    </row>
    <row r="1958" spans="2:15" x14ac:dyDescent="0.2">
      <c r="B1958" s="3"/>
      <c r="C1958" s="3"/>
      <c r="D1958" s="6"/>
      <c r="E1958" s="8"/>
      <c r="O1958" s="9"/>
    </row>
    <row r="1959" spans="2:15" x14ac:dyDescent="0.2">
      <c r="B1959" s="3"/>
      <c r="C1959" s="3"/>
      <c r="D1959" s="6"/>
      <c r="E1959" s="8"/>
      <c r="O1959" s="9"/>
    </row>
    <row r="1960" spans="2:15" x14ac:dyDescent="0.2">
      <c r="B1960" s="3"/>
      <c r="C1960" s="3"/>
      <c r="D1960" s="6"/>
      <c r="E1960" s="8"/>
      <c r="O1960" s="9"/>
    </row>
    <row r="1961" spans="2:15" x14ac:dyDescent="0.2">
      <c r="B1961" s="3"/>
      <c r="C1961" s="3"/>
      <c r="D1961" s="6"/>
      <c r="E1961" s="8"/>
      <c r="O1961" s="9"/>
    </row>
    <row r="1962" spans="2:15" x14ac:dyDescent="0.2">
      <c r="B1962" s="3"/>
      <c r="C1962" s="3"/>
      <c r="D1962" s="6"/>
      <c r="E1962" s="8"/>
      <c r="O1962" s="9"/>
    </row>
    <row r="1963" spans="2:15" x14ac:dyDescent="0.2">
      <c r="B1963" s="3"/>
      <c r="C1963" s="3"/>
      <c r="D1963" s="6"/>
      <c r="E1963" s="8"/>
      <c r="O1963" s="9"/>
    </row>
    <row r="1964" spans="2:15" x14ac:dyDescent="0.2">
      <c r="B1964" s="3"/>
      <c r="C1964" s="3"/>
      <c r="D1964" s="6"/>
      <c r="E1964" s="8"/>
      <c r="O1964" s="9"/>
    </row>
    <row r="1965" spans="2:15" x14ac:dyDescent="0.2">
      <c r="B1965" s="3"/>
      <c r="C1965" s="3"/>
      <c r="D1965" s="6"/>
      <c r="E1965" s="8"/>
      <c r="O1965" s="9"/>
    </row>
    <row r="1966" spans="2:15" x14ac:dyDescent="0.2">
      <c r="B1966" s="3"/>
      <c r="C1966" s="3"/>
      <c r="D1966" s="6"/>
      <c r="E1966" s="8"/>
      <c r="O1966" s="9"/>
    </row>
    <row r="1967" spans="2:15" x14ac:dyDescent="0.2">
      <c r="B1967" s="3"/>
      <c r="C1967" s="3"/>
      <c r="D1967" s="6"/>
      <c r="E1967" s="8"/>
      <c r="O1967" s="9"/>
    </row>
    <row r="1968" spans="2:15" x14ac:dyDescent="0.2">
      <c r="B1968" s="3"/>
      <c r="C1968" s="3"/>
      <c r="D1968" s="6"/>
      <c r="E1968" s="8"/>
      <c r="O1968" s="9"/>
    </row>
    <row r="1969" spans="2:15" x14ac:dyDescent="0.2">
      <c r="B1969" s="3"/>
      <c r="C1969" s="3"/>
      <c r="D1969" s="6"/>
      <c r="E1969" s="8"/>
      <c r="O1969" s="9"/>
    </row>
    <row r="1970" spans="2:15" x14ac:dyDescent="0.2">
      <c r="B1970" s="3"/>
      <c r="C1970" s="3"/>
      <c r="D1970" s="6"/>
      <c r="E1970" s="8"/>
      <c r="O1970" s="9"/>
    </row>
    <row r="1971" spans="2:15" x14ac:dyDescent="0.2">
      <c r="B1971" s="3"/>
      <c r="C1971" s="3"/>
      <c r="D1971" s="6"/>
      <c r="E1971" s="8"/>
      <c r="O1971" s="9"/>
    </row>
    <row r="1972" spans="2:15" x14ac:dyDescent="0.2">
      <c r="B1972" s="3"/>
      <c r="C1972" s="3"/>
      <c r="D1972" s="6"/>
      <c r="E1972" s="8"/>
      <c r="O1972" s="9"/>
    </row>
    <row r="1973" spans="2:15" x14ac:dyDescent="0.2">
      <c r="B1973" s="3"/>
      <c r="C1973" s="3"/>
      <c r="D1973" s="6"/>
      <c r="E1973" s="8"/>
      <c r="O1973" s="9"/>
    </row>
    <row r="1974" spans="2:15" x14ac:dyDescent="0.2">
      <c r="B1974" s="3"/>
      <c r="C1974" s="3"/>
      <c r="D1974" s="6"/>
      <c r="E1974" s="8"/>
      <c r="O1974" s="9"/>
    </row>
    <row r="1975" spans="2:15" x14ac:dyDescent="0.2">
      <c r="B1975" s="3"/>
      <c r="C1975" s="3"/>
      <c r="D1975" s="6"/>
      <c r="E1975" s="8"/>
      <c r="O1975" s="9"/>
    </row>
    <row r="1976" spans="2:15" x14ac:dyDescent="0.2">
      <c r="B1976" s="3"/>
      <c r="C1976" s="3"/>
      <c r="D1976" s="6"/>
      <c r="E1976" s="8"/>
      <c r="O1976" s="9"/>
    </row>
    <row r="1977" spans="2:15" x14ac:dyDescent="0.2">
      <c r="B1977" s="3"/>
      <c r="C1977" s="3"/>
      <c r="D1977" s="6"/>
      <c r="E1977" s="8"/>
      <c r="O1977" s="9"/>
    </row>
    <row r="1978" spans="2:15" x14ac:dyDescent="0.2">
      <c r="B1978" s="3"/>
      <c r="C1978" s="3"/>
      <c r="D1978" s="6"/>
      <c r="E1978" s="8"/>
      <c r="O1978" s="9"/>
    </row>
    <row r="1979" spans="2:15" x14ac:dyDescent="0.2">
      <c r="B1979" s="3"/>
      <c r="C1979" s="3"/>
      <c r="D1979" s="6"/>
      <c r="E1979" s="8"/>
      <c r="O1979" s="9"/>
    </row>
    <row r="1980" spans="2:15" x14ac:dyDescent="0.2">
      <c r="B1980" s="3"/>
      <c r="C1980" s="3"/>
      <c r="D1980" s="6"/>
      <c r="E1980" s="8"/>
      <c r="O1980" s="9"/>
    </row>
    <row r="1981" spans="2:15" x14ac:dyDescent="0.2">
      <c r="B1981" s="3"/>
      <c r="C1981" s="3"/>
      <c r="D1981" s="6"/>
      <c r="E1981" s="8"/>
      <c r="O1981" s="9"/>
    </row>
    <row r="1982" spans="2:15" x14ac:dyDescent="0.2">
      <c r="B1982" s="3"/>
      <c r="C1982" s="3"/>
      <c r="D1982" s="6"/>
      <c r="E1982" s="8"/>
      <c r="O1982" s="9"/>
    </row>
    <row r="1983" spans="2:15" x14ac:dyDescent="0.2">
      <c r="B1983" s="3"/>
      <c r="C1983" s="3"/>
      <c r="D1983" s="6"/>
      <c r="E1983" s="8"/>
      <c r="O1983" s="9"/>
    </row>
    <row r="1984" spans="2:15" x14ac:dyDescent="0.2">
      <c r="B1984" s="3"/>
      <c r="C1984" s="3"/>
      <c r="D1984" s="6"/>
      <c r="E1984" s="8"/>
      <c r="O1984" s="9"/>
    </row>
    <row r="1985" spans="2:15" x14ac:dyDescent="0.2">
      <c r="B1985" s="3"/>
      <c r="C1985" s="3"/>
      <c r="D1985" s="6"/>
      <c r="E1985" s="8"/>
      <c r="O1985" s="9"/>
    </row>
    <row r="1986" spans="2:15" x14ac:dyDescent="0.2">
      <c r="B1986" s="3"/>
      <c r="C1986" s="3"/>
      <c r="D1986" s="6"/>
      <c r="E1986" s="8"/>
      <c r="O1986" s="9"/>
    </row>
    <row r="1987" spans="2:15" x14ac:dyDescent="0.2">
      <c r="B1987" s="3"/>
      <c r="C1987" s="3"/>
      <c r="D1987" s="6"/>
      <c r="E1987" s="8"/>
      <c r="O1987" s="9"/>
    </row>
    <row r="1988" spans="2:15" x14ac:dyDescent="0.2">
      <c r="B1988" s="3"/>
      <c r="C1988" s="3"/>
      <c r="D1988" s="6"/>
      <c r="E1988" s="8"/>
      <c r="O1988" s="9"/>
    </row>
    <row r="1989" spans="2:15" x14ac:dyDescent="0.2">
      <c r="B1989" s="3"/>
      <c r="C1989" s="3"/>
      <c r="D1989" s="6"/>
      <c r="E1989" s="8"/>
      <c r="O1989" s="9"/>
    </row>
    <row r="1990" spans="2:15" x14ac:dyDescent="0.2">
      <c r="B1990" s="3"/>
      <c r="C1990" s="3"/>
      <c r="D1990" s="6"/>
      <c r="E1990" s="8"/>
      <c r="O1990" s="9"/>
    </row>
    <row r="1991" spans="2:15" x14ac:dyDescent="0.2">
      <c r="B1991" s="3"/>
      <c r="C1991" s="3"/>
      <c r="D1991" s="6"/>
      <c r="E1991" s="8"/>
      <c r="O1991" s="9"/>
    </row>
    <row r="1992" spans="2:15" x14ac:dyDescent="0.2">
      <c r="B1992" s="3"/>
      <c r="C1992" s="3"/>
      <c r="D1992" s="6"/>
      <c r="E1992" s="8"/>
      <c r="O1992" s="9"/>
    </row>
    <row r="1993" spans="2:15" x14ac:dyDescent="0.2">
      <c r="B1993" s="3"/>
      <c r="C1993" s="3"/>
      <c r="D1993" s="6"/>
      <c r="E1993" s="8"/>
      <c r="O1993" s="9"/>
    </row>
    <row r="1994" spans="2:15" x14ac:dyDescent="0.2">
      <c r="B1994" s="3"/>
      <c r="C1994" s="3"/>
      <c r="D1994" s="6"/>
      <c r="E1994" s="8"/>
      <c r="O1994" s="9"/>
    </row>
    <row r="1995" spans="2:15" x14ac:dyDescent="0.2">
      <c r="B1995" s="3"/>
      <c r="C1995" s="3"/>
      <c r="D1995" s="6"/>
      <c r="E1995" s="8"/>
      <c r="O1995" s="9"/>
    </row>
    <row r="1996" spans="2:15" x14ac:dyDescent="0.2">
      <c r="B1996" s="3"/>
      <c r="C1996" s="3"/>
      <c r="D1996" s="6"/>
      <c r="E1996" s="8"/>
      <c r="O1996" s="9"/>
    </row>
    <row r="1997" spans="2:15" x14ac:dyDescent="0.2">
      <c r="B1997" s="3"/>
      <c r="C1997" s="3"/>
      <c r="D1997" s="6"/>
      <c r="E1997" s="8"/>
      <c r="O1997" s="9"/>
    </row>
    <row r="1998" spans="2:15" x14ac:dyDescent="0.2">
      <c r="B1998" s="3"/>
      <c r="C1998" s="3"/>
      <c r="D1998" s="6"/>
      <c r="E1998" s="8"/>
      <c r="O1998" s="9"/>
    </row>
    <row r="1999" spans="2:15" x14ac:dyDescent="0.2">
      <c r="B1999" s="3"/>
      <c r="C1999" s="3"/>
      <c r="D1999" s="6"/>
      <c r="E1999" s="8"/>
      <c r="O1999" s="9"/>
    </row>
    <row r="2000" spans="2:15" x14ac:dyDescent="0.2">
      <c r="B2000" s="3"/>
      <c r="C2000" s="3"/>
      <c r="D2000" s="6"/>
      <c r="E2000" s="8"/>
      <c r="O2000" s="9"/>
    </row>
    <row r="2001" spans="2:15" x14ac:dyDescent="0.2">
      <c r="B2001" s="3"/>
      <c r="C2001" s="3"/>
      <c r="D2001" s="6"/>
      <c r="E2001" s="8"/>
      <c r="O2001" s="9"/>
    </row>
    <row r="2002" spans="2:15" x14ac:dyDescent="0.2">
      <c r="B2002" s="3"/>
      <c r="C2002" s="3"/>
      <c r="D2002" s="6"/>
      <c r="E2002" s="8"/>
      <c r="O2002" s="9"/>
    </row>
    <row r="2003" spans="2:15" x14ac:dyDescent="0.2">
      <c r="B2003" s="3"/>
      <c r="C2003" s="3"/>
      <c r="D2003" s="6"/>
      <c r="E2003" s="8"/>
      <c r="O2003" s="9"/>
    </row>
    <row r="2004" spans="2:15" x14ac:dyDescent="0.2">
      <c r="B2004" s="3"/>
      <c r="C2004" s="3"/>
      <c r="D2004" s="6"/>
      <c r="E2004" s="8"/>
      <c r="O2004" s="9"/>
    </row>
    <row r="2005" spans="2:15" x14ac:dyDescent="0.2">
      <c r="B2005" s="3"/>
      <c r="C2005" s="3"/>
      <c r="D2005" s="6"/>
      <c r="E2005" s="8"/>
      <c r="O2005" s="9"/>
    </row>
    <row r="2006" spans="2:15" x14ac:dyDescent="0.2">
      <c r="B2006" s="3"/>
      <c r="C2006" s="3"/>
      <c r="D2006" s="6"/>
      <c r="E2006" s="8"/>
      <c r="O2006" s="9"/>
    </row>
    <row r="2007" spans="2:15" x14ac:dyDescent="0.2">
      <c r="B2007" s="3"/>
      <c r="C2007" s="3"/>
      <c r="D2007" s="6"/>
      <c r="E2007" s="8"/>
      <c r="O2007" s="9"/>
    </row>
    <row r="2008" spans="2:15" x14ac:dyDescent="0.2">
      <c r="B2008" s="3"/>
      <c r="C2008" s="3"/>
      <c r="D2008" s="6"/>
      <c r="E2008" s="8"/>
      <c r="O2008" s="9"/>
    </row>
    <row r="2009" spans="2:15" x14ac:dyDescent="0.2">
      <c r="B2009" s="3"/>
      <c r="C2009" s="3"/>
      <c r="D2009" s="6"/>
      <c r="E2009" s="8"/>
      <c r="O2009" s="9"/>
    </row>
    <row r="2010" spans="2:15" x14ac:dyDescent="0.2">
      <c r="B2010" s="3"/>
      <c r="C2010" s="3"/>
      <c r="D2010" s="6"/>
      <c r="E2010" s="8"/>
      <c r="O2010" s="9"/>
    </row>
    <row r="2011" spans="2:15" x14ac:dyDescent="0.2">
      <c r="B2011" s="3"/>
      <c r="C2011" s="3"/>
      <c r="D2011" s="6"/>
      <c r="E2011" s="8"/>
      <c r="O2011" s="9"/>
    </row>
    <row r="2012" spans="2:15" x14ac:dyDescent="0.2">
      <c r="B2012" s="3"/>
      <c r="C2012" s="3"/>
      <c r="D2012" s="6"/>
      <c r="E2012" s="8"/>
      <c r="O2012" s="9"/>
    </row>
    <row r="2013" spans="2:15" x14ac:dyDescent="0.2">
      <c r="B2013" s="3"/>
      <c r="C2013" s="3"/>
      <c r="D2013" s="6"/>
      <c r="E2013" s="8"/>
      <c r="O2013" s="9"/>
    </row>
    <row r="2014" spans="2:15" x14ac:dyDescent="0.2">
      <c r="B2014" s="3"/>
      <c r="C2014" s="3"/>
      <c r="D2014" s="6"/>
      <c r="E2014" s="8"/>
      <c r="O2014" s="9"/>
    </row>
    <row r="2015" spans="2:15" x14ac:dyDescent="0.2">
      <c r="B2015" s="3"/>
      <c r="C2015" s="3"/>
      <c r="D2015" s="6"/>
      <c r="E2015" s="8"/>
      <c r="O2015" s="9"/>
    </row>
    <row r="2016" spans="2:15" x14ac:dyDescent="0.2">
      <c r="B2016" s="3"/>
      <c r="C2016" s="3"/>
      <c r="D2016" s="6"/>
      <c r="E2016" s="8"/>
      <c r="O2016" s="9"/>
    </row>
    <row r="2017" spans="2:15" x14ac:dyDescent="0.2">
      <c r="B2017" s="3"/>
      <c r="C2017" s="3"/>
      <c r="D2017" s="6"/>
      <c r="E2017" s="8"/>
      <c r="O2017" s="9"/>
    </row>
    <row r="2018" spans="2:15" x14ac:dyDescent="0.2">
      <c r="B2018" s="3"/>
      <c r="C2018" s="3"/>
      <c r="D2018" s="6"/>
      <c r="E2018" s="8"/>
      <c r="O2018" s="9"/>
    </row>
    <row r="2019" spans="2:15" x14ac:dyDescent="0.2">
      <c r="B2019" s="3"/>
      <c r="C2019" s="3"/>
      <c r="D2019" s="6"/>
      <c r="E2019" s="8"/>
      <c r="O2019" s="9"/>
    </row>
    <row r="2020" spans="2:15" x14ac:dyDescent="0.2">
      <c r="B2020" s="3"/>
      <c r="C2020" s="3"/>
      <c r="D2020" s="6"/>
      <c r="E2020" s="8"/>
      <c r="O2020" s="9"/>
    </row>
    <row r="2021" spans="2:15" x14ac:dyDescent="0.2">
      <c r="B2021" s="3"/>
      <c r="C2021" s="3"/>
      <c r="D2021" s="6"/>
      <c r="E2021" s="8"/>
      <c r="O2021" s="9"/>
    </row>
    <row r="2022" spans="2:15" x14ac:dyDescent="0.2">
      <c r="B2022" s="3"/>
      <c r="C2022" s="3"/>
      <c r="D2022" s="6"/>
      <c r="E2022" s="8"/>
      <c r="O2022" s="9"/>
    </row>
    <row r="2023" spans="2:15" x14ac:dyDescent="0.2">
      <c r="B2023" s="3"/>
      <c r="C2023" s="3"/>
      <c r="D2023" s="6"/>
      <c r="E2023" s="8"/>
      <c r="O2023" s="9"/>
    </row>
    <row r="2024" spans="2:15" x14ac:dyDescent="0.2">
      <c r="B2024" s="3"/>
      <c r="C2024" s="3"/>
      <c r="D2024" s="6"/>
      <c r="E2024" s="8"/>
      <c r="O2024" s="9"/>
    </row>
    <row r="2025" spans="2:15" x14ac:dyDescent="0.2">
      <c r="B2025" s="3"/>
      <c r="C2025" s="3"/>
      <c r="D2025" s="6"/>
      <c r="E2025" s="8"/>
      <c r="O2025" s="9"/>
    </row>
    <row r="2026" spans="2:15" x14ac:dyDescent="0.2">
      <c r="B2026" s="3"/>
      <c r="C2026" s="3"/>
      <c r="D2026" s="6"/>
      <c r="E2026" s="8"/>
      <c r="O2026" s="9"/>
    </row>
    <row r="2027" spans="2:15" x14ac:dyDescent="0.2">
      <c r="B2027" s="3"/>
      <c r="C2027" s="3"/>
      <c r="D2027" s="6"/>
      <c r="E2027" s="8"/>
      <c r="O2027" s="9"/>
    </row>
    <row r="2028" spans="2:15" x14ac:dyDescent="0.2">
      <c r="B2028" s="3"/>
      <c r="C2028" s="3"/>
      <c r="D2028" s="6"/>
      <c r="E2028" s="8"/>
      <c r="O2028" s="9"/>
    </row>
    <row r="2029" spans="2:15" x14ac:dyDescent="0.2">
      <c r="B2029" s="3"/>
      <c r="C2029" s="3"/>
      <c r="D2029" s="6"/>
      <c r="E2029" s="8"/>
      <c r="O2029" s="9"/>
    </row>
    <row r="2030" spans="2:15" x14ac:dyDescent="0.2">
      <c r="B2030" s="3"/>
      <c r="C2030" s="3"/>
      <c r="D2030" s="6"/>
      <c r="E2030" s="8"/>
      <c r="O2030" s="9"/>
    </row>
    <row r="2031" spans="2:15" x14ac:dyDescent="0.2">
      <c r="B2031" s="3"/>
      <c r="C2031" s="3"/>
      <c r="D2031" s="6"/>
      <c r="E2031" s="8"/>
      <c r="O2031" s="9"/>
    </row>
    <row r="2032" spans="2:15" x14ac:dyDescent="0.2">
      <c r="B2032" s="3"/>
      <c r="C2032" s="3"/>
      <c r="D2032" s="6"/>
      <c r="E2032" s="8"/>
      <c r="O2032" s="9"/>
    </row>
    <row r="2033" spans="2:15" x14ac:dyDescent="0.2">
      <c r="B2033" s="3"/>
      <c r="C2033" s="3"/>
      <c r="D2033" s="6"/>
      <c r="E2033" s="8"/>
      <c r="O2033" s="9"/>
    </row>
    <row r="2034" spans="2:15" x14ac:dyDescent="0.2">
      <c r="B2034" s="3"/>
      <c r="C2034" s="3"/>
      <c r="D2034" s="6"/>
      <c r="E2034" s="8"/>
      <c r="O2034" s="9"/>
    </row>
    <row r="2035" spans="2:15" x14ac:dyDescent="0.2">
      <c r="B2035" s="3"/>
      <c r="C2035" s="3"/>
      <c r="D2035" s="6"/>
      <c r="E2035" s="8"/>
      <c r="O2035" s="9"/>
    </row>
    <row r="2036" spans="2:15" x14ac:dyDescent="0.2">
      <c r="B2036" s="3"/>
      <c r="C2036" s="3"/>
      <c r="D2036" s="6"/>
      <c r="E2036" s="8"/>
      <c r="O2036" s="9"/>
    </row>
    <row r="2037" spans="2:15" x14ac:dyDescent="0.2">
      <c r="B2037" s="3"/>
      <c r="C2037" s="3"/>
      <c r="D2037" s="6"/>
      <c r="E2037" s="8"/>
      <c r="O2037" s="9"/>
    </row>
    <row r="2038" spans="2:15" x14ac:dyDescent="0.2">
      <c r="B2038" s="3"/>
      <c r="C2038" s="3"/>
      <c r="D2038" s="6"/>
      <c r="E2038" s="8"/>
      <c r="O2038" s="9"/>
    </row>
    <row r="2039" spans="2:15" x14ac:dyDescent="0.2">
      <c r="B2039" s="3"/>
      <c r="C2039" s="3"/>
      <c r="D2039" s="6"/>
      <c r="E2039" s="8"/>
      <c r="O2039" s="9"/>
    </row>
    <row r="2040" spans="2:15" x14ac:dyDescent="0.2">
      <c r="B2040" s="3"/>
      <c r="C2040" s="3"/>
      <c r="D2040" s="6"/>
      <c r="E2040" s="8"/>
      <c r="O2040" s="9"/>
    </row>
    <row r="2041" spans="2:15" x14ac:dyDescent="0.2">
      <c r="B2041" s="3"/>
      <c r="C2041" s="3"/>
      <c r="D2041" s="6"/>
      <c r="E2041" s="8"/>
      <c r="O2041" s="9"/>
    </row>
    <row r="2042" spans="2:15" x14ac:dyDescent="0.2">
      <c r="B2042" s="3"/>
      <c r="C2042" s="3"/>
      <c r="D2042" s="6"/>
      <c r="E2042" s="8"/>
      <c r="O2042" s="9"/>
    </row>
    <row r="2043" spans="2:15" x14ac:dyDescent="0.2">
      <c r="B2043" s="3"/>
      <c r="C2043" s="3"/>
      <c r="D2043" s="6"/>
      <c r="E2043" s="8"/>
      <c r="O2043" s="9"/>
    </row>
    <row r="2044" spans="2:15" x14ac:dyDescent="0.2">
      <c r="B2044" s="3"/>
      <c r="C2044" s="3"/>
      <c r="D2044" s="6"/>
      <c r="E2044" s="8"/>
      <c r="O2044" s="9"/>
    </row>
    <row r="2045" spans="2:15" x14ac:dyDescent="0.2">
      <c r="B2045" s="3"/>
      <c r="C2045" s="3"/>
      <c r="D2045" s="6"/>
      <c r="E2045" s="8"/>
      <c r="O2045" s="9"/>
    </row>
    <row r="2046" spans="2:15" x14ac:dyDescent="0.2">
      <c r="B2046" s="3"/>
      <c r="C2046" s="3"/>
      <c r="D2046" s="6"/>
      <c r="E2046" s="8"/>
      <c r="O2046" s="9"/>
    </row>
    <row r="2047" spans="2:15" x14ac:dyDescent="0.2">
      <c r="B2047" s="3"/>
      <c r="C2047" s="3"/>
      <c r="D2047" s="6"/>
      <c r="E2047" s="8"/>
      <c r="O2047" s="9"/>
    </row>
    <row r="2048" spans="2:15" x14ac:dyDescent="0.2">
      <c r="B2048" s="3"/>
      <c r="C2048" s="3"/>
      <c r="D2048" s="6"/>
      <c r="E2048" s="8"/>
      <c r="O2048" s="9"/>
    </row>
    <row r="2049" spans="2:15" x14ac:dyDescent="0.2">
      <c r="B2049" s="3"/>
      <c r="C2049" s="3"/>
      <c r="D2049" s="6"/>
      <c r="E2049" s="8"/>
      <c r="O2049" s="9"/>
    </row>
    <row r="2050" spans="2:15" x14ac:dyDescent="0.2">
      <c r="B2050" s="3"/>
      <c r="C2050" s="3"/>
      <c r="D2050" s="6"/>
      <c r="E2050" s="8"/>
      <c r="O2050" s="9"/>
    </row>
    <row r="2051" spans="2:15" x14ac:dyDescent="0.2">
      <c r="B2051" s="3"/>
      <c r="C2051" s="3"/>
      <c r="D2051" s="6"/>
      <c r="E2051" s="8"/>
      <c r="O2051" s="9"/>
    </row>
    <row r="2052" spans="2:15" x14ac:dyDescent="0.2">
      <c r="B2052" s="3"/>
      <c r="C2052" s="3"/>
      <c r="D2052" s="6"/>
      <c r="E2052" s="8"/>
      <c r="O2052" s="9"/>
    </row>
    <row r="2053" spans="2:15" x14ac:dyDescent="0.2">
      <c r="B2053" s="3"/>
      <c r="C2053" s="3"/>
      <c r="D2053" s="6"/>
      <c r="E2053" s="8"/>
      <c r="O2053" s="9"/>
    </row>
    <row r="2054" spans="2:15" x14ac:dyDescent="0.2">
      <c r="B2054" s="3"/>
      <c r="C2054" s="3"/>
      <c r="D2054" s="6"/>
      <c r="E2054" s="8"/>
      <c r="O2054" s="9"/>
    </row>
    <row r="2055" spans="2:15" x14ac:dyDescent="0.2">
      <c r="B2055" s="3"/>
      <c r="C2055" s="3"/>
      <c r="D2055" s="6"/>
      <c r="E2055" s="8"/>
      <c r="O2055" s="9"/>
    </row>
    <row r="2056" spans="2:15" x14ac:dyDescent="0.2">
      <c r="B2056" s="3"/>
      <c r="C2056" s="3"/>
      <c r="D2056" s="6"/>
      <c r="E2056" s="8"/>
      <c r="O2056" s="9"/>
    </row>
    <row r="2057" spans="2:15" x14ac:dyDescent="0.2">
      <c r="B2057" s="3"/>
      <c r="C2057" s="3"/>
      <c r="D2057" s="6"/>
      <c r="E2057" s="8"/>
      <c r="O2057" s="9"/>
    </row>
    <row r="2058" spans="2:15" x14ac:dyDescent="0.2">
      <c r="B2058" s="3"/>
      <c r="C2058" s="3"/>
      <c r="D2058" s="6"/>
      <c r="E2058" s="8"/>
      <c r="O2058" s="9"/>
    </row>
    <row r="2059" spans="2:15" x14ac:dyDescent="0.2">
      <c r="B2059" s="3"/>
      <c r="C2059" s="3"/>
      <c r="D2059" s="6"/>
      <c r="E2059" s="8"/>
      <c r="O2059" s="9"/>
    </row>
    <row r="2060" spans="2:15" x14ac:dyDescent="0.2">
      <c r="B2060" s="3"/>
      <c r="C2060" s="3"/>
      <c r="D2060" s="6"/>
      <c r="E2060" s="8"/>
      <c r="O2060" s="9"/>
    </row>
    <row r="2061" spans="2:15" x14ac:dyDescent="0.2">
      <c r="B2061" s="3"/>
      <c r="C2061" s="3"/>
      <c r="D2061" s="6"/>
      <c r="E2061" s="8"/>
      <c r="O2061" s="9"/>
    </row>
    <row r="2062" spans="2:15" x14ac:dyDescent="0.2">
      <c r="B2062" s="3"/>
      <c r="C2062" s="3"/>
      <c r="D2062" s="6"/>
      <c r="E2062" s="8"/>
      <c r="O2062" s="9"/>
    </row>
    <row r="2063" spans="2:15" x14ac:dyDescent="0.2">
      <c r="B2063" s="3"/>
      <c r="C2063" s="3"/>
      <c r="D2063" s="6"/>
      <c r="E2063" s="8"/>
      <c r="O2063" s="9"/>
    </row>
    <row r="2064" spans="2:15" x14ac:dyDescent="0.2">
      <c r="B2064" s="3"/>
      <c r="C2064" s="3"/>
      <c r="D2064" s="6"/>
      <c r="E2064" s="8"/>
      <c r="O2064" s="9"/>
    </row>
    <row r="2065" spans="2:15" x14ac:dyDescent="0.2">
      <c r="B2065" s="3"/>
      <c r="C2065" s="3"/>
      <c r="D2065" s="6"/>
      <c r="E2065" s="8"/>
      <c r="O2065" s="9"/>
    </row>
    <row r="2066" spans="2:15" x14ac:dyDescent="0.2">
      <c r="B2066" s="3"/>
      <c r="C2066" s="3"/>
      <c r="D2066" s="6"/>
      <c r="E2066" s="8"/>
      <c r="O2066" s="9"/>
    </row>
    <row r="2067" spans="2:15" x14ac:dyDescent="0.2">
      <c r="B2067" s="3"/>
      <c r="C2067" s="3"/>
      <c r="D2067" s="6"/>
      <c r="E2067" s="8"/>
      <c r="O2067" s="9"/>
    </row>
    <row r="2068" spans="2:15" x14ac:dyDescent="0.2">
      <c r="B2068" s="3"/>
      <c r="C2068" s="3"/>
      <c r="D2068" s="6"/>
      <c r="E2068" s="8"/>
      <c r="O2068" s="9"/>
    </row>
    <row r="2069" spans="2:15" x14ac:dyDescent="0.2">
      <c r="B2069" s="3"/>
      <c r="C2069" s="3"/>
      <c r="D2069" s="6"/>
      <c r="E2069" s="8"/>
      <c r="O2069" s="9"/>
    </row>
    <row r="2070" spans="2:15" x14ac:dyDescent="0.2">
      <c r="B2070" s="3"/>
      <c r="C2070" s="3"/>
      <c r="D2070" s="6"/>
      <c r="E2070" s="8"/>
      <c r="O2070" s="9"/>
    </row>
    <row r="2071" spans="2:15" x14ac:dyDescent="0.2">
      <c r="B2071" s="3"/>
      <c r="C2071" s="3"/>
      <c r="D2071" s="6"/>
      <c r="E2071" s="8"/>
      <c r="O2071" s="9"/>
    </row>
    <row r="2072" spans="2:15" x14ac:dyDescent="0.2">
      <c r="B2072" s="3"/>
      <c r="C2072" s="3"/>
      <c r="D2072" s="6"/>
      <c r="E2072" s="8"/>
      <c r="O2072" s="9"/>
    </row>
    <row r="2073" spans="2:15" x14ac:dyDescent="0.2">
      <c r="B2073" s="3"/>
      <c r="C2073" s="3"/>
      <c r="D2073" s="6"/>
      <c r="E2073" s="8"/>
      <c r="O2073" s="9"/>
    </row>
    <row r="2074" spans="2:15" x14ac:dyDescent="0.2">
      <c r="B2074" s="3"/>
      <c r="C2074" s="3"/>
      <c r="D2074" s="6"/>
      <c r="E2074" s="8"/>
      <c r="O2074" s="9"/>
    </row>
    <row r="2075" spans="2:15" x14ac:dyDescent="0.2">
      <c r="B2075" s="3"/>
      <c r="C2075" s="3"/>
      <c r="D2075" s="6"/>
      <c r="E2075" s="8"/>
      <c r="O2075" s="9"/>
    </row>
    <row r="2076" spans="2:15" x14ac:dyDescent="0.2">
      <c r="B2076" s="3"/>
      <c r="C2076" s="3"/>
      <c r="D2076" s="6"/>
      <c r="E2076" s="8"/>
      <c r="O2076" s="9"/>
    </row>
    <row r="2077" spans="2:15" x14ac:dyDescent="0.2">
      <c r="B2077" s="3"/>
      <c r="C2077" s="3"/>
      <c r="D2077" s="6"/>
      <c r="E2077" s="8"/>
      <c r="O2077" s="9"/>
    </row>
    <row r="2078" spans="2:15" x14ac:dyDescent="0.2">
      <c r="B2078" s="3"/>
      <c r="C2078" s="3"/>
      <c r="D2078" s="6"/>
      <c r="E2078" s="8"/>
      <c r="O2078" s="9"/>
    </row>
    <row r="2079" spans="2:15" x14ac:dyDescent="0.2">
      <c r="B2079" s="3"/>
      <c r="C2079" s="3"/>
      <c r="D2079" s="6"/>
      <c r="E2079" s="8"/>
      <c r="O2079" s="9"/>
    </row>
    <row r="2080" spans="2:15" x14ac:dyDescent="0.2">
      <c r="B2080" s="3"/>
      <c r="C2080" s="3"/>
      <c r="D2080" s="6"/>
      <c r="E2080" s="8"/>
      <c r="O2080" s="9"/>
    </row>
    <row r="2081" spans="2:15" x14ac:dyDescent="0.2">
      <c r="B2081" s="3"/>
      <c r="C2081" s="3"/>
      <c r="D2081" s="6"/>
      <c r="E2081" s="8"/>
      <c r="O2081" s="9"/>
    </row>
    <row r="2082" spans="2:15" x14ac:dyDescent="0.2">
      <c r="B2082" s="3"/>
      <c r="C2082" s="3"/>
      <c r="D2082" s="6"/>
      <c r="E2082" s="8"/>
      <c r="O2082" s="9"/>
    </row>
    <row r="2083" spans="2:15" x14ac:dyDescent="0.2">
      <c r="B2083" s="3"/>
      <c r="C2083" s="3"/>
      <c r="D2083" s="6"/>
      <c r="E2083" s="8"/>
      <c r="O2083" s="9"/>
    </row>
    <row r="2084" spans="2:15" x14ac:dyDescent="0.2">
      <c r="B2084" s="3"/>
      <c r="C2084" s="3"/>
      <c r="D2084" s="6"/>
      <c r="E2084" s="8"/>
      <c r="O2084" s="9"/>
    </row>
    <row r="2085" spans="2:15" x14ac:dyDescent="0.2">
      <c r="B2085" s="3"/>
      <c r="C2085" s="3"/>
      <c r="D2085" s="6"/>
      <c r="E2085" s="8"/>
      <c r="O2085" s="9"/>
    </row>
    <row r="2086" spans="2:15" x14ac:dyDescent="0.2">
      <c r="B2086" s="3"/>
      <c r="C2086" s="3"/>
      <c r="D2086" s="6"/>
      <c r="E2086" s="8"/>
      <c r="O2086" s="9"/>
    </row>
    <row r="2087" spans="2:15" x14ac:dyDescent="0.2">
      <c r="B2087" s="3"/>
      <c r="C2087" s="3"/>
      <c r="D2087" s="6"/>
      <c r="E2087" s="8"/>
      <c r="O2087" s="9"/>
    </row>
    <row r="2088" spans="2:15" x14ac:dyDescent="0.2">
      <c r="B2088" s="3"/>
      <c r="C2088" s="3"/>
      <c r="D2088" s="6"/>
      <c r="E2088" s="8"/>
      <c r="O2088" s="9"/>
    </row>
    <row r="2089" spans="2:15" x14ac:dyDescent="0.2">
      <c r="B2089" s="3"/>
      <c r="C2089" s="3"/>
      <c r="D2089" s="6"/>
      <c r="E2089" s="8"/>
      <c r="O2089" s="9"/>
    </row>
    <row r="2090" spans="2:15" x14ac:dyDescent="0.2">
      <c r="B2090" s="3"/>
      <c r="C2090" s="3"/>
      <c r="D2090" s="6"/>
      <c r="E2090" s="8"/>
      <c r="O2090" s="9"/>
    </row>
    <row r="2091" spans="2:15" x14ac:dyDescent="0.2">
      <c r="B2091" s="3"/>
      <c r="C2091" s="3"/>
      <c r="D2091" s="6"/>
      <c r="E2091" s="8"/>
      <c r="O2091" s="9"/>
    </row>
    <row r="2092" spans="2:15" x14ac:dyDescent="0.2">
      <c r="B2092" s="3"/>
      <c r="C2092" s="3"/>
      <c r="D2092" s="6"/>
      <c r="E2092" s="8"/>
      <c r="O2092" s="9"/>
    </row>
    <row r="2093" spans="2:15" x14ac:dyDescent="0.2">
      <c r="B2093" s="3"/>
      <c r="C2093" s="3"/>
      <c r="D2093" s="6"/>
      <c r="E2093" s="8"/>
      <c r="O2093" s="9"/>
    </row>
    <row r="2094" spans="2:15" x14ac:dyDescent="0.2">
      <c r="B2094" s="3"/>
      <c r="C2094" s="3"/>
      <c r="D2094" s="6"/>
      <c r="E2094" s="8"/>
      <c r="O2094" s="9"/>
    </row>
    <row r="2095" spans="2:15" x14ac:dyDescent="0.2">
      <c r="B2095" s="3"/>
      <c r="C2095" s="3"/>
      <c r="D2095" s="6"/>
      <c r="E2095" s="8"/>
      <c r="O2095" s="9"/>
    </row>
    <row r="2096" spans="2:15" x14ac:dyDescent="0.2">
      <c r="B2096" s="3"/>
      <c r="C2096" s="3"/>
      <c r="D2096" s="6"/>
      <c r="E2096" s="8"/>
      <c r="O2096" s="9"/>
    </row>
    <row r="2097" spans="2:15" x14ac:dyDescent="0.2">
      <c r="B2097" s="3"/>
      <c r="C2097" s="3"/>
      <c r="D2097" s="6"/>
      <c r="E2097" s="8"/>
      <c r="O2097" s="9"/>
    </row>
    <row r="2098" spans="2:15" x14ac:dyDescent="0.2">
      <c r="B2098" s="3"/>
      <c r="C2098" s="3"/>
      <c r="D2098" s="6"/>
      <c r="E2098" s="8"/>
      <c r="O2098" s="9"/>
    </row>
    <row r="2099" spans="2:15" x14ac:dyDescent="0.2">
      <c r="B2099" s="3"/>
      <c r="C2099" s="3"/>
      <c r="D2099" s="6"/>
      <c r="E2099" s="8"/>
      <c r="O2099" s="9"/>
    </row>
    <row r="2100" spans="2:15" x14ac:dyDescent="0.2">
      <c r="B2100" s="3"/>
      <c r="C2100" s="3"/>
      <c r="D2100" s="6"/>
      <c r="E2100" s="8"/>
      <c r="O2100" s="9"/>
    </row>
    <row r="2101" spans="2:15" x14ac:dyDescent="0.2">
      <c r="B2101" s="3"/>
      <c r="C2101" s="3"/>
      <c r="D2101" s="6"/>
      <c r="E2101" s="8"/>
      <c r="O2101" s="9"/>
    </row>
    <row r="2102" spans="2:15" x14ac:dyDescent="0.2">
      <c r="B2102" s="3"/>
      <c r="C2102" s="3"/>
      <c r="D2102" s="6"/>
      <c r="E2102" s="8"/>
      <c r="O2102" s="9"/>
    </row>
    <row r="2103" spans="2:15" x14ac:dyDescent="0.2">
      <c r="B2103" s="3"/>
      <c r="C2103" s="3"/>
      <c r="D2103" s="6"/>
      <c r="E2103" s="8"/>
      <c r="O2103" s="9"/>
    </row>
    <row r="2104" spans="2:15" x14ac:dyDescent="0.2">
      <c r="B2104" s="3"/>
      <c r="C2104" s="3"/>
      <c r="D2104" s="6"/>
      <c r="E2104" s="8"/>
      <c r="O2104" s="9"/>
    </row>
    <row r="2105" spans="2:15" x14ac:dyDescent="0.2">
      <c r="B2105" s="3"/>
      <c r="C2105" s="3"/>
      <c r="D2105" s="6"/>
      <c r="E2105" s="8"/>
      <c r="O2105" s="9"/>
    </row>
    <row r="2106" spans="2:15" x14ac:dyDescent="0.2">
      <c r="B2106" s="3"/>
      <c r="C2106" s="3"/>
      <c r="D2106" s="6"/>
      <c r="E2106" s="8"/>
      <c r="O2106" s="9"/>
    </row>
    <row r="2107" spans="2:15" x14ac:dyDescent="0.2">
      <c r="B2107" s="3"/>
      <c r="C2107" s="3"/>
      <c r="D2107" s="6"/>
      <c r="E2107" s="8"/>
      <c r="O2107" s="9"/>
    </row>
    <row r="2108" spans="2:15" x14ac:dyDescent="0.2">
      <c r="B2108" s="3"/>
      <c r="C2108" s="3"/>
      <c r="D2108" s="6"/>
      <c r="E2108" s="8"/>
      <c r="O2108" s="9"/>
    </row>
    <row r="2109" spans="2:15" x14ac:dyDescent="0.2">
      <c r="B2109" s="3"/>
      <c r="C2109" s="3"/>
      <c r="D2109" s="6"/>
      <c r="E2109" s="8"/>
      <c r="O2109" s="9"/>
    </row>
    <row r="2110" spans="2:15" x14ac:dyDescent="0.2">
      <c r="B2110" s="3"/>
      <c r="C2110" s="3"/>
      <c r="D2110" s="6"/>
      <c r="E2110" s="8"/>
      <c r="O2110" s="9"/>
    </row>
    <row r="2111" spans="2:15" x14ac:dyDescent="0.2">
      <c r="B2111" s="3"/>
      <c r="C2111" s="3"/>
      <c r="D2111" s="6"/>
      <c r="E2111" s="8"/>
      <c r="O2111" s="9"/>
    </row>
    <row r="2112" spans="2:15" x14ac:dyDescent="0.2">
      <c r="B2112" s="3"/>
      <c r="C2112" s="3"/>
      <c r="D2112" s="6"/>
      <c r="E2112" s="8"/>
      <c r="O2112" s="9"/>
    </row>
    <row r="2113" spans="2:15" x14ac:dyDescent="0.2">
      <c r="B2113" s="3"/>
      <c r="C2113" s="3"/>
      <c r="D2113" s="6"/>
      <c r="E2113" s="8"/>
      <c r="O2113" s="9"/>
    </row>
    <row r="2114" spans="2:15" x14ac:dyDescent="0.2">
      <c r="B2114" s="3"/>
      <c r="C2114" s="3"/>
      <c r="D2114" s="6"/>
      <c r="E2114" s="8"/>
      <c r="O2114" s="9"/>
    </row>
    <row r="2115" spans="2:15" x14ac:dyDescent="0.2">
      <c r="B2115" s="3"/>
      <c r="C2115" s="3"/>
      <c r="D2115" s="6"/>
      <c r="E2115" s="8"/>
      <c r="O2115" s="9"/>
    </row>
    <row r="2116" spans="2:15" x14ac:dyDescent="0.2">
      <c r="B2116" s="3"/>
      <c r="C2116" s="3"/>
      <c r="D2116" s="6"/>
      <c r="E2116" s="8"/>
      <c r="O2116" s="9"/>
    </row>
    <row r="2117" spans="2:15" x14ac:dyDescent="0.2">
      <c r="B2117" s="3"/>
      <c r="C2117" s="3"/>
      <c r="D2117" s="6"/>
      <c r="E2117" s="8"/>
      <c r="O2117" s="9"/>
    </row>
    <row r="2118" spans="2:15" x14ac:dyDescent="0.2">
      <c r="B2118" s="3"/>
      <c r="C2118" s="3"/>
      <c r="D2118" s="6"/>
      <c r="E2118" s="8"/>
      <c r="O2118" s="9"/>
    </row>
    <row r="2119" spans="2:15" x14ac:dyDescent="0.2">
      <c r="B2119" s="3"/>
      <c r="C2119" s="3"/>
      <c r="D2119" s="6"/>
      <c r="E2119" s="8"/>
      <c r="O2119" s="9"/>
    </row>
    <row r="2120" spans="2:15" x14ac:dyDescent="0.2">
      <c r="B2120" s="3"/>
      <c r="C2120" s="3"/>
      <c r="D2120" s="6"/>
      <c r="E2120" s="8"/>
      <c r="O2120" s="9"/>
    </row>
    <row r="2121" spans="2:15" x14ac:dyDescent="0.2">
      <c r="B2121" s="3"/>
      <c r="C2121" s="3"/>
      <c r="D2121" s="6"/>
      <c r="E2121" s="8"/>
      <c r="O2121" s="9"/>
    </row>
    <row r="2122" spans="2:15" x14ac:dyDescent="0.2">
      <c r="B2122" s="3"/>
      <c r="C2122" s="3"/>
      <c r="D2122" s="6"/>
      <c r="E2122" s="8"/>
      <c r="O2122" s="9"/>
    </row>
    <row r="2123" spans="2:15" x14ac:dyDescent="0.2">
      <c r="B2123" s="3"/>
      <c r="C2123" s="3"/>
      <c r="D2123" s="6"/>
      <c r="E2123" s="8"/>
      <c r="O2123" s="9"/>
    </row>
    <row r="2124" spans="2:15" x14ac:dyDescent="0.2">
      <c r="B2124" s="3"/>
      <c r="C2124" s="3"/>
      <c r="D2124" s="6"/>
      <c r="E2124" s="8"/>
      <c r="O2124" s="9"/>
    </row>
    <row r="2125" spans="2:15" x14ac:dyDescent="0.2">
      <c r="B2125" s="3"/>
      <c r="C2125" s="3"/>
      <c r="D2125" s="6"/>
      <c r="E2125" s="8"/>
      <c r="O2125" s="9"/>
    </row>
    <row r="2126" spans="2:15" x14ac:dyDescent="0.2">
      <c r="B2126" s="3"/>
      <c r="C2126" s="3"/>
      <c r="D2126" s="6"/>
      <c r="E2126" s="8"/>
      <c r="O2126" s="9"/>
    </row>
    <row r="2127" spans="2:15" x14ac:dyDescent="0.2">
      <c r="B2127" s="3"/>
      <c r="C2127" s="3"/>
      <c r="D2127" s="6"/>
      <c r="E2127" s="8"/>
      <c r="O2127" s="9"/>
    </row>
    <row r="2128" spans="2:15" x14ac:dyDescent="0.2">
      <c r="B2128" s="3"/>
      <c r="C2128" s="3"/>
      <c r="D2128" s="6"/>
      <c r="E2128" s="8"/>
      <c r="O2128" s="9"/>
    </row>
    <row r="2129" spans="2:15" x14ac:dyDescent="0.2">
      <c r="B2129" s="3"/>
      <c r="C2129" s="3"/>
      <c r="D2129" s="6"/>
      <c r="E2129" s="8"/>
      <c r="O2129" s="9"/>
    </row>
    <row r="2130" spans="2:15" x14ac:dyDescent="0.2">
      <c r="B2130" s="3"/>
      <c r="C2130" s="3"/>
      <c r="D2130" s="6"/>
      <c r="E2130" s="8"/>
      <c r="O2130" s="9"/>
    </row>
    <row r="2131" spans="2:15" x14ac:dyDescent="0.2">
      <c r="B2131" s="3"/>
      <c r="C2131" s="3"/>
      <c r="D2131" s="6"/>
      <c r="E2131" s="8"/>
      <c r="O2131" s="9"/>
    </row>
    <row r="2132" spans="2:15" x14ac:dyDescent="0.2">
      <c r="B2132" s="3"/>
      <c r="C2132" s="3"/>
      <c r="D2132" s="6"/>
      <c r="E2132" s="8"/>
      <c r="O2132" s="9"/>
    </row>
    <row r="2133" spans="2:15" x14ac:dyDescent="0.2">
      <c r="B2133" s="3"/>
      <c r="C2133" s="3"/>
      <c r="D2133" s="6"/>
      <c r="E2133" s="8"/>
      <c r="O2133" s="9"/>
    </row>
    <row r="2134" spans="2:15" x14ac:dyDescent="0.2">
      <c r="B2134" s="3"/>
      <c r="C2134" s="3"/>
      <c r="D2134" s="6"/>
      <c r="E2134" s="8"/>
      <c r="O2134" s="9"/>
    </row>
    <row r="2135" spans="2:15" x14ac:dyDescent="0.2">
      <c r="B2135" s="3"/>
      <c r="C2135" s="3"/>
      <c r="D2135" s="6"/>
      <c r="E2135" s="8"/>
      <c r="O2135" s="9"/>
    </row>
    <row r="2136" spans="2:15" x14ac:dyDescent="0.2">
      <c r="B2136" s="3"/>
      <c r="C2136" s="3"/>
      <c r="D2136" s="6"/>
      <c r="E2136" s="8"/>
      <c r="O2136" s="9"/>
    </row>
    <row r="2137" spans="2:15" x14ac:dyDescent="0.2">
      <c r="B2137" s="3"/>
      <c r="C2137" s="3"/>
      <c r="D2137" s="6"/>
      <c r="E2137" s="8"/>
      <c r="O2137" s="9"/>
    </row>
    <row r="2138" spans="2:15" x14ac:dyDescent="0.2">
      <c r="B2138" s="3"/>
      <c r="C2138" s="3"/>
      <c r="D2138" s="6"/>
      <c r="E2138" s="8"/>
      <c r="O2138" s="9"/>
    </row>
    <row r="2139" spans="2:15" x14ac:dyDescent="0.2">
      <c r="B2139" s="3"/>
      <c r="C2139" s="3"/>
      <c r="D2139" s="6"/>
      <c r="E2139" s="8"/>
      <c r="O2139" s="9"/>
    </row>
    <row r="2140" spans="2:15" x14ac:dyDescent="0.2">
      <c r="B2140" s="3"/>
      <c r="C2140" s="3"/>
      <c r="D2140" s="6"/>
      <c r="E2140" s="8"/>
      <c r="O2140" s="9"/>
    </row>
    <row r="2141" spans="2:15" x14ac:dyDescent="0.2">
      <c r="B2141" s="3"/>
      <c r="C2141" s="3"/>
      <c r="D2141" s="6"/>
      <c r="E2141" s="8"/>
      <c r="O2141" s="9"/>
    </row>
    <row r="2142" spans="2:15" x14ac:dyDescent="0.2">
      <c r="B2142" s="3"/>
      <c r="C2142" s="3"/>
      <c r="D2142" s="6"/>
      <c r="E2142" s="8"/>
      <c r="O2142" s="9"/>
    </row>
    <row r="2143" spans="2:15" x14ac:dyDescent="0.2">
      <c r="B2143" s="3"/>
      <c r="C2143" s="3"/>
      <c r="D2143" s="6"/>
      <c r="E2143" s="8"/>
      <c r="O2143" s="9"/>
    </row>
    <row r="2144" spans="2:15" x14ac:dyDescent="0.2">
      <c r="B2144" s="3"/>
      <c r="C2144" s="3"/>
      <c r="D2144" s="6"/>
      <c r="E2144" s="8"/>
      <c r="O2144" s="9"/>
    </row>
    <row r="2145" spans="2:15" x14ac:dyDescent="0.2">
      <c r="B2145" s="3"/>
      <c r="C2145" s="3"/>
      <c r="D2145" s="6"/>
      <c r="E2145" s="8"/>
      <c r="O2145" s="9"/>
    </row>
    <row r="2146" spans="2:15" x14ac:dyDescent="0.2">
      <c r="B2146" s="3"/>
      <c r="C2146" s="3"/>
      <c r="D2146" s="6"/>
      <c r="E2146" s="8"/>
      <c r="O2146" s="9"/>
    </row>
    <row r="2147" spans="2:15" x14ac:dyDescent="0.2">
      <c r="B2147" s="3"/>
      <c r="C2147" s="3"/>
      <c r="D2147" s="6"/>
      <c r="E2147" s="8"/>
      <c r="O2147" s="9"/>
    </row>
    <row r="2148" spans="2:15" x14ac:dyDescent="0.2">
      <c r="B2148" s="3"/>
      <c r="C2148" s="3"/>
      <c r="D2148" s="6"/>
      <c r="E2148" s="8"/>
      <c r="O2148" s="9"/>
    </row>
    <row r="2149" spans="2:15" x14ac:dyDescent="0.2">
      <c r="B2149" s="3"/>
      <c r="C2149" s="3"/>
      <c r="D2149" s="6"/>
      <c r="E2149" s="8"/>
      <c r="O2149" s="9"/>
    </row>
    <row r="2150" spans="2:15" x14ac:dyDescent="0.2">
      <c r="B2150" s="3"/>
      <c r="C2150" s="3"/>
      <c r="D2150" s="6"/>
      <c r="E2150" s="8"/>
      <c r="O2150" s="9"/>
    </row>
    <row r="2151" spans="2:15" x14ac:dyDescent="0.2">
      <c r="B2151" s="3"/>
      <c r="C2151" s="3"/>
      <c r="D2151" s="6"/>
      <c r="E2151" s="8"/>
      <c r="O2151" s="9"/>
    </row>
    <row r="2152" spans="2:15" x14ac:dyDescent="0.2">
      <c r="B2152" s="3"/>
      <c r="C2152" s="3"/>
      <c r="D2152" s="6"/>
      <c r="E2152" s="8"/>
      <c r="O2152" s="9"/>
    </row>
    <row r="2153" spans="2:15" x14ac:dyDescent="0.2">
      <c r="B2153" s="3"/>
      <c r="C2153" s="3"/>
      <c r="D2153" s="6"/>
      <c r="E2153" s="8"/>
      <c r="O2153" s="9"/>
    </row>
    <row r="2154" spans="2:15" x14ac:dyDescent="0.2">
      <c r="B2154" s="3"/>
      <c r="C2154" s="3"/>
      <c r="D2154" s="6"/>
      <c r="E2154" s="8"/>
      <c r="O2154" s="9"/>
    </row>
    <row r="2155" spans="2:15" x14ac:dyDescent="0.2">
      <c r="B2155" s="3"/>
      <c r="C2155" s="3"/>
      <c r="D2155" s="6"/>
      <c r="E2155" s="8"/>
      <c r="O2155" s="9"/>
    </row>
    <row r="2156" spans="2:15" x14ac:dyDescent="0.2">
      <c r="B2156" s="3"/>
      <c r="C2156" s="3"/>
      <c r="D2156" s="6"/>
      <c r="E2156" s="8"/>
      <c r="O2156" s="9"/>
    </row>
    <row r="2157" spans="2:15" x14ac:dyDescent="0.2">
      <c r="B2157" s="3"/>
      <c r="C2157" s="3"/>
      <c r="D2157" s="6"/>
      <c r="E2157" s="8"/>
      <c r="O2157" s="9"/>
    </row>
    <row r="2158" spans="2:15" x14ac:dyDescent="0.2">
      <c r="B2158" s="3"/>
      <c r="C2158" s="3"/>
      <c r="D2158" s="6"/>
      <c r="E2158" s="8"/>
      <c r="O2158" s="9"/>
    </row>
    <row r="2159" spans="2:15" x14ac:dyDescent="0.2">
      <c r="B2159" s="3"/>
      <c r="C2159" s="3"/>
      <c r="D2159" s="6"/>
      <c r="E2159" s="8"/>
      <c r="O2159" s="9"/>
    </row>
    <row r="2160" spans="2:15" x14ac:dyDescent="0.2">
      <c r="B2160" s="3"/>
      <c r="C2160" s="3"/>
      <c r="D2160" s="6"/>
      <c r="E2160" s="8"/>
      <c r="O2160" s="9"/>
    </row>
    <row r="2161" spans="2:15" x14ac:dyDescent="0.2">
      <c r="B2161" s="3"/>
      <c r="C2161" s="3"/>
      <c r="D2161" s="6"/>
      <c r="E2161" s="8"/>
      <c r="O2161" s="9"/>
    </row>
    <row r="2162" spans="2:15" x14ac:dyDescent="0.2">
      <c r="B2162" s="3"/>
      <c r="C2162" s="3"/>
      <c r="D2162" s="6"/>
      <c r="E2162" s="8"/>
      <c r="O2162" s="9"/>
    </row>
    <row r="2163" spans="2:15" x14ac:dyDescent="0.2">
      <c r="B2163" s="3"/>
      <c r="C2163" s="3"/>
      <c r="D2163" s="6"/>
      <c r="E2163" s="8"/>
      <c r="O2163" s="9"/>
    </row>
    <row r="2164" spans="2:15" x14ac:dyDescent="0.2">
      <c r="B2164" s="3"/>
      <c r="C2164" s="3"/>
      <c r="D2164" s="6"/>
      <c r="E2164" s="8"/>
      <c r="O2164" s="9"/>
    </row>
    <row r="2165" spans="2:15" x14ac:dyDescent="0.2">
      <c r="B2165" s="3"/>
      <c r="C2165" s="3"/>
      <c r="D2165" s="6"/>
      <c r="E2165" s="8"/>
      <c r="O2165" s="9"/>
    </row>
    <row r="2166" spans="2:15" x14ac:dyDescent="0.2">
      <c r="B2166" s="3"/>
      <c r="C2166" s="3"/>
      <c r="D2166" s="6"/>
      <c r="E2166" s="8"/>
      <c r="O2166" s="9"/>
    </row>
    <row r="2167" spans="2:15" x14ac:dyDescent="0.2">
      <c r="B2167" s="3"/>
      <c r="C2167" s="3"/>
      <c r="D2167" s="6"/>
      <c r="E2167" s="8"/>
      <c r="O2167" s="9"/>
    </row>
    <row r="2168" spans="2:15" x14ac:dyDescent="0.2">
      <c r="B2168" s="3"/>
      <c r="C2168" s="3"/>
      <c r="D2168" s="6"/>
      <c r="E2168" s="8"/>
      <c r="O2168" s="9"/>
    </row>
    <row r="2169" spans="2:15" x14ac:dyDescent="0.2">
      <c r="B2169" s="3"/>
      <c r="C2169" s="3"/>
      <c r="D2169" s="6"/>
      <c r="E2169" s="8"/>
      <c r="O2169" s="9"/>
    </row>
    <row r="2170" spans="2:15" x14ac:dyDescent="0.2">
      <c r="B2170" s="3"/>
      <c r="C2170" s="3"/>
      <c r="D2170" s="6"/>
      <c r="E2170" s="8"/>
      <c r="O2170" s="9"/>
    </row>
    <row r="2171" spans="2:15" x14ac:dyDescent="0.2">
      <c r="B2171" s="3"/>
      <c r="C2171" s="3"/>
      <c r="D2171" s="6"/>
      <c r="E2171" s="8"/>
      <c r="O2171" s="9"/>
    </row>
    <row r="2172" spans="2:15" x14ac:dyDescent="0.2">
      <c r="B2172" s="3"/>
      <c r="C2172" s="3"/>
      <c r="D2172" s="6"/>
      <c r="E2172" s="8"/>
      <c r="O2172" s="9"/>
    </row>
    <row r="2173" spans="2:15" x14ac:dyDescent="0.2">
      <c r="B2173" s="3"/>
      <c r="C2173" s="3"/>
      <c r="D2173" s="6"/>
      <c r="E2173" s="8"/>
      <c r="O2173" s="9"/>
    </row>
    <row r="2174" spans="2:15" x14ac:dyDescent="0.2">
      <c r="B2174" s="3"/>
      <c r="C2174" s="3"/>
      <c r="D2174" s="6"/>
      <c r="E2174" s="8"/>
      <c r="O2174" s="9"/>
    </row>
    <row r="2175" spans="2:15" x14ac:dyDescent="0.2">
      <c r="B2175" s="3"/>
      <c r="C2175" s="3"/>
      <c r="D2175" s="6"/>
      <c r="E2175" s="8"/>
      <c r="O2175" s="9"/>
    </row>
    <row r="2176" spans="2:15" x14ac:dyDescent="0.2">
      <c r="B2176" s="3"/>
      <c r="C2176" s="3"/>
      <c r="D2176" s="6"/>
      <c r="E2176" s="8"/>
      <c r="O2176" s="9"/>
    </row>
    <row r="2177" spans="2:15" x14ac:dyDescent="0.2">
      <c r="B2177" s="3"/>
      <c r="C2177" s="3"/>
      <c r="D2177" s="6"/>
      <c r="E2177" s="8"/>
      <c r="O2177" s="9"/>
    </row>
    <row r="2178" spans="2:15" x14ac:dyDescent="0.2">
      <c r="B2178" s="3"/>
      <c r="C2178" s="3"/>
      <c r="D2178" s="6"/>
      <c r="E2178" s="8"/>
      <c r="O2178" s="9"/>
    </row>
    <row r="2179" spans="2:15" x14ac:dyDescent="0.2">
      <c r="B2179" s="3"/>
      <c r="C2179" s="3"/>
      <c r="D2179" s="6"/>
      <c r="E2179" s="8"/>
      <c r="O2179" s="9"/>
    </row>
    <row r="2180" spans="2:15" x14ac:dyDescent="0.2">
      <c r="B2180" s="3"/>
      <c r="C2180" s="3"/>
      <c r="D2180" s="6"/>
      <c r="E2180" s="8"/>
      <c r="O2180" s="9"/>
    </row>
    <row r="2181" spans="2:15" x14ac:dyDescent="0.2">
      <c r="B2181" s="3"/>
      <c r="C2181" s="3"/>
      <c r="D2181" s="6"/>
      <c r="E2181" s="8"/>
      <c r="O2181" s="9"/>
    </row>
    <row r="2182" spans="2:15" x14ac:dyDescent="0.2">
      <c r="B2182" s="3"/>
      <c r="C2182" s="3"/>
      <c r="D2182" s="6"/>
      <c r="E2182" s="8"/>
      <c r="O2182" s="9"/>
    </row>
    <row r="2183" spans="2:15" x14ac:dyDescent="0.2">
      <c r="B2183" s="3"/>
      <c r="C2183" s="3"/>
      <c r="D2183" s="6"/>
      <c r="E2183" s="8"/>
      <c r="O2183" s="9"/>
    </row>
    <row r="2184" spans="2:15" x14ac:dyDescent="0.2">
      <c r="B2184" s="3"/>
      <c r="C2184" s="3"/>
      <c r="D2184" s="6"/>
      <c r="E2184" s="8"/>
      <c r="O2184" s="9"/>
    </row>
    <row r="2185" spans="2:15" x14ac:dyDescent="0.2">
      <c r="B2185" s="3"/>
      <c r="C2185" s="3"/>
      <c r="D2185" s="6"/>
      <c r="E2185" s="8"/>
      <c r="O2185" s="9"/>
    </row>
    <row r="2186" spans="2:15" x14ac:dyDescent="0.2">
      <c r="B2186" s="3"/>
      <c r="C2186" s="3"/>
      <c r="D2186" s="6"/>
      <c r="E2186" s="8"/>
      <c r="O2186" s="9"/>
    </row>
    <row r="2187" spans="2:15" x14ac:dyDescent="0.2">
      <c r="B2187" s="3"/>
      <c r="C2187" s="3"/>
      <c r="D2187" s="6"/>
      <c r="E2187" s="8"/>
      <c r="O2187" s="9"/>
    </row>
    <row r="2188" spans="2:15" x14ac:dyDescent="0.2">
      <c r="B2188" s="3"/>
      <c r="C2188" s="3"/>
      <c r="D2188" s="6"/>
      <c r="E2188" s="8"/>
      <c r="O2188" s="9"/>
    </row>
    <row r="2189" spans="2:15" x14ac:dyDescent="0.2">
      <c r="B2189" s="3"/>
      <c r="C2189" s="3"/>
      <c r="D2189" s="6"/>
      <c r="E2189" s="8"/>
      <c r="O2189" s="9"/>
    </row>
    <row r="2190" spans="2:15" x14ac:dyDescent="0.2">
      <c r="B2190" s="3"/>
      <c r="C2190" s="3"/>
      <c r="D2190" s="6"/>
      <c r="E2190" s="8"/>
      <c r="O2190" s="9"/>
    </row>
    <row r="2191" spans="2:15" x14ac:dyDescent="0.2">
      <c r="B2191" s="3"/>
      <c r="C2191" s="3"/>
      <c r="D2191" s="6"/>
      <c r="E2191" s="8"/>
      <c r="O2191" s="9"/>
    </row>
    <row r="2192" spans="2:15" x14ac:dyDescent="0.2">
      <c r="B2192" s="3"/>
      <c r="C2192" s="3"/>
      <c r="D2192" s="6"/>
      <c r="E2192" s="8"/>
      <c r="O2192" s="9"/>
    </row>
    <row r="2193" spans="2:15" x14ac:dyDescent="0.2">
      <c r="B2193" s="3"/>
      <c r="C2193" s="3"/>
      <c r="D2193" s="6"/>
      <c r="E2193" s="8"/>
      <c r="O2193" s="9"/>
    </row>
    <row r="2194" spans="2:15" x14ac:dyDescent="0.2">
      <c r="B2194" s="3"/>
      <c r="C2194" s="3"/>
      <c r="D2194" s="6"/>
      <c r="E2194" s="8"/>
      <c r="O2194" s="9"/>
    </row>
    <row r="2195" spans="2:15" x14ac:dyDescent="0.2">
      <c r="B2195" s="3"/>
      <c r="C2195" s="3"/>
      <c r="D2195" s="6"/>
      <c r="E2195" s="8"/>
      <c r="O2195" s="9"/>
    </row>
    <row r="2196" spans="2:15" x14ac:dyDescent="0.2">
      <c r="B2196" s="3"/>
      <c r="C2196" s="3"/>
      <c r="D2196" s="6"/>
      <c r="E2196" s="8"/>
      <c r="O2196" s="9"/>
    </row>
    <row r="2197" spans="2:15" x14ac:dyDescent="0.2">
      <c r="B2197" s="3"/>
      <c r="C2197" s="3"/>
      <c r="D2197" s="6"/>
      <c r="E2197" s="8"/>
      <c r="O2197" s="9"/>
    </row>
    <row r="2198" spans="2:15" x14ac:dyDescent="0.2">
      <c r="B2198" s="3"/>
      <c r="C2198" s="3"/>
      <c r="D2198" s="6"/>
      <c r="E2198" s="8"/>
      <c r="O2198" s="9"/>
    </row>
    <row r="2199" spans="2:15" x14ac:dyDescent="0.2">
      <c r="B2199" s="3"/>
      <c r="C2199" s="3"/>
      <c r="D2199" s="6"/>
      <c r="E2199" s="8"/>
      <c r="O2199" s="9"/>
    </row>
    <row r="2200" spans="2:15" x14ac:dyDescent="0.2">
      <c r="B2200" s="3"/>
      <c r="C2200" s="3"/>
      <c r="D2200" s="6"/>
      <c r="E2200" s="8"/>
      <c r="O2200" s="9"/>
    </row>
    <row r="2201" spans="2:15" x14ac:dyDescent="0.2">
      <c r="B2201" s="3"/>
      <c r="C2201" s="3"/>
      <c r="D2201" s="6"/>
      <c r="E2201" s="8"/>
      <c r="O2201" s="9"/>
    </row>
    <row r="2202" spans="2:15" x14ac:dyDescent="0.2">
      <c r="B2202" s="3"/>
      <c r="C2202" s="3"/>
      <c r="D2202" s="6"/>
      <c r="E2202" s="8"/>
      <c r="O2202" s="9"/>
    </row>
    <row r="2203" spans="2:15" x14ac:dyDescent="0.2">
      <c r="B2203" s="3"/>
      <c r="C2203" s="3"/>
      <c r="D2203" s="6"/>
      <c r="E2203" s="8"/>
      <c r="O2203" s="9"/>
    </row>
    <row r="2204" spans="2:15" x14ac:dyDescent="0.2">
      <c r="B2204" s="3"/>
      <c r="C2204" s="3"/>
      <c r="D2204" s="6"/>
      <c r="E2204" s="8"/>
      <c r="O2204" s="9"/>
    </row>
    <row r="2205" spans="2:15" x14ac:dyDescent="0.2">
      <c r="B2205" s="3"/>
      <c r="C2205" s="3"/>
      <c r="D2205" s="6"/>
      <c r="E2205" s="8"/>
      <c r="O2205" s="9"/>
    </row>
    <row r="2206" spans="2:15" x14ac:dyDescent="0.2">
      <c r="B2206" s="3"/>
      <c r="C2206" s="3"/>
      <c r="D2206" s="6"/>
      <c r="E2206" s="8"/>
      <c r="O2206" s="9"/>
    </row>
    <row r="2207" spans="2:15" x14ac:dyDescent="0.2">
      <c r="B2207" s="3"/>
      <c r="C2207" s="3"/>
      <c r="D2207" s="6"/>
      <c r="E2207" s="8"/>
      <c r="O2207" s="9"/>
    </row>
    <row r="2208" spans="2:15" x14ac:dyDescent="0.2">
      <c r="B2208" s="3"/>
      <c r="C2208" s="3"/>
      <c r="D2208" s="6"/>
      <c r="E2208" s="8"/>
      <c r="O2208" s="9"/>
    </row>
    <row r="2209" spans="2:15" x14ac:dyDescent="0.2">
      <c r="B2209" s="3"/>
      <c r="C2209" s="3"/>
      <c r="D2209" s="6"/>
      <c r="E2209" s="8"/>
      <c r="O2209" s="9"/>
    </row>
    <row r="2210" spans="2:15" x14ac:dyDescent="0.2">
      <c r="B2210" s="3"/>
      <c r="C2210" s="3"/>
      <c r="D2210" s="6"/>
      <c r="E2210" s="8"/>
      <c r="O2210" s="9"/>
    </row>
    <row r="2211" spans="2:15" x14ac:dyDescent="0.2">
      <c r="B2211" s="3"/>
      <c r="C2211" s="3"/>
      <c r="D2211" s="6"/>
      <c r="E2211" s="8"/>
      <c r="O2211" s="9"/>
    </row>
    <row r="2212" spans="2:15" x14ac:dyDescent="0.2">
      <c r="B2212" s="3"/>
      <c r="C2212" s="3"/>
      <c r="D2212" s="6"/>
      <c r="E2212" s="8"/>
      <c r="O2212" s="9"/>
    </row>
    <row r="2213" spans="2:15" x14ac:dyDescent="0.2">
      <c r="B2213" s="3"/>
      <c r="C2213" s="3"/>
      <c r="D2213" s="6"/>
      <c r="E2213" s="8"/>
      <c r="O2213" s="9"/>
    </row>
    <row r="2214" spans="2:15" x14ac:dyDescent="0.2">
      <c r="B2214" s="3"/>
      <c r="C2214" s="3"/>
      <c r="D2214" s="6"/>
      <c r="E2214" s="8"/>
      <c r="O2214" s="9"/>
    </row>
    <row r="2215" spans="2:15" x14ac:dyDescent="0.2">
      <c r="B2215" s="3"/>
      <c r="C2215" s="3"/>
      <c r="D2215" s="6"/>
      <c r="E2215" s="8"/>
      <c r="O2215" s="9"/>
    </row>
    <row r="2216" spans="2:15" x14ac:dyDescent="0.2">
      <c r="B2216" s="3"/>
      <c r="C2216" s="3"/>
      <c r="D2216" s="6"/>
      <c r="E2216" s="8"/>
      <c r="O2216" s="9"/>
    </row>
    <row r="2217" spans="2:15" x14ac:dyDescent="0.2">
      <c r="B2217" s="3"/>
      <c r="C2217" s="3"/>
      <c r="D2217" s="6"/>
      <c r="E2217" s="8"/>
      <c r="O2217" s="9"/>
    </row>
    <row r="2218" spans="2:15" x14ac:dyDescent="0.2">
      <c r="B2218" s="3"/>
      <c r="C2218" s="3"/>
      <c r="D2218" s="6"/>
      <c r="E2218" s="8"/>
      <c r="O2218" s="9"/>
    </row>
    <row r="2219" spans="2:15" x14ac:dyDescent="0.2">
      <c r="B2219" s="3"/>
      <c r="C2219" s="3"/>
      <c r="D2219" s="6"/>
      <c r="E2219" s="8"/>
      <c r="O2219" s="9"/>
    </row>
    <row r="2220" spans="2:15" x14ac:dyDescent="0.2">
      <c r="B2220" s="3"/>
      <c r="C2220" s="3"/>
      <c r="D2220" s="6"/>
      <c r="E2220" s="8"/>
      <c r="O2220" s="9"/>
    </row>
    <row r="2221" spans="2:15" x14ac:dyDescent="0.2">
      <c r="B2221" s="3"/>
      <c r="C2221" s="3"/>
      <c r="D2221" s="6"/>
      <c r="E2221" s="8"/>
      <c r="O2221" s="9"/>
    </row>
    <row r="2222" spans="2:15" x14ac:dyDescent="0.2">
      <c r="B2222" s="3"/>
      <c r="C2222" s="3"/>
      <c r="D2222" s="6"/>
      <c r="E2222" s="8"/>
      <c r="O2222" s="9"/>
    </row>
    <row r="2223" spans="2:15" x14ac:dyDescent="0.2">
      <c r="B2223" s="3"/>
      <c r="C2223" s="3"/>
      <c r="D2223" s="6"/>
      <c r="E2223" s="8"/>
      <c r="O2223" s="9"/>
    </row>
    <row r="2224" spans="2:15" x14ac:dyDescent="0.2">
      <c r="B2224" s="3"/>
      <c r="C2224" s="3"/>
      <c r="D2224" s="6"/>
      <c r="E2224" s="8"/>
      <c r="O2224" s="9"/>
    </row>
    <row r="2225" spans="2:15" x14ac:dyDescent="0.2">
      <c r="B2225" s="3"/>
      <c r="C2225" s="3"/>
      <c r="D2225" s="6"/>
      <c r="E2225" s="8"/>
      <c r="O2225" s="9"/>
    </row>
    <row r="2226" spans="2:15" x14ac:dyDescent="0.2">
      <c r="B2226" s="3"/>
      <c r="C2226" s="3"/>
      <c r="D2226" s="6"/>
      <c r="E2226" s="8"/>
      <c r="O2226" s="9"/>
    </row>
    <row r="2227" spans="2:15" x14ac:dyDescent="0.2">
      <c r="B2227" s="3"/>
      <c r="C2227" s="3"/>
      <c r="D2227" s="6"/>
      <c r="E2227" s="8"/>
      <c r="O2227" s="9"/>
    </row>
    <row r="2228" spans="2:15" x14ac:dyDescent="0.2">
      <c r="B2228" s="3"/>
      <c r="C2228" s="3"/>
      <c r="D2228" s="6"/>
      <c r="E2228" s="8"/>
      <c r="O2228" s="9"/>
    </row>
    <row r="2229" spans="2:15" x14ac:dyDescent="0.2">
      <c r="B2229" s="3"/>
      <c r="C2229" s="3"/>
      <c r="D2229" s="6"/>
      <c r="E2229" s="8"/>
      <c r="O2229" s="9"/>
    </row>
    <row r="2230" spans="2:15" x14ac:dyDescent="0.2">
      <c r="B2230" s="3"/>
      <c r="C2230" s="3"/>
      <c r="D2230" s="6"/>
      <c r="E2230" s="8"/>
      <c r="O2230" s="9"/>
    </row>
    <row r="2231" spans="2:15" x14ac:dyDescent="0.2">
      <c r="B2231" s="3"/>
      <c r="C2231" s="3"/>
      <c r="D2231" s="6"/>
      <c r="E2231" s="8"/>
      <c r="O2231" s="9"/>
    </row>
    <row r="2232" spans="2:15" x14ac:dyDescent="0.2">
      <c r="B2232" s="3"/>
      <c r="C2232" s="3"/>
      <c r="D2232" s="6"/>
      <c r="E2232" s="8"/>
      <c r="O2232" s="9"/>
    </row>
    <row r="2233" spans="2:15" x14ac:dyDescent="0.2">
      <c r="B2233" s="3"/>
      <c r="C2233" s="3"/>
      <c r="D2233" s="6"/>
      <c r="E2233" s="8"/>
      <c r="O2233" s="9"/>
    </row>
    <row r="2234" spans="2:15" x14ac:dyDescent="0.2">
      <c r="B2234" s="3"/>
      <c r="C2234" s="3"/>
      <c r="D2234" s="6"/>
      <c r="E2234" s="8"/>
      <c r="O2234" s="9"/>
    </row>
    <row r="2235" spans="2:15" x14ac:dyDescent="0.2">
      <c r="B2235" s="3"/>
      <c r="C2235" s="3"/>
      <c r="D2235" s="6"/>
      <c r="E2235" s="8"/>
      <c r="O2235" s="9"/>
    </row>
    <row r="2236" spans="2:15" x14ac:dyDescent="0.2">
      <c r="B2236" s="3"/>
      <c r="C2236" s="3"/>
      <c r="D2236" s="6"/>
      <c r="E2236" s="8"/>
      <c r="O2236" s="9"/>
    </row>
    <row r="2237" spans="2:15" x14ac:dyDescent="0.2">
      <c r="B2237" s="3"/>
      <c r="C2237" s="3"/>
      <c r="D2237" s="6"/>
      <c r="E2237" s="8"/>
      <c r="O2237" s="9"/>
    </row>
    <row r="2238" spans="2:15" x14ac:dyDescent="0.2">
      <c r="B2238" s="3"/>
      <c r="C2238" s="3"/>
      <c r="D2238" s="6"/>
      <c r="E2238" s="8"/>
      <c r="O2238" s="9"/>
    </row>
    <row r="2239" spans="2:15" x14ac:dyDescent="0.2">
      <c r="B2239" s="3"/>
      <c r="C2239" s="3"/>
      <c r="D2239" s="6"/>
      <c r="E2239" s="8"/>
      <c r="O2239" s="9"/>
    </row>
    <row r="2240" spans="2:15" x14ac:dyDescent="0.2">
      <c r="B2240" s="3"/>
      <c r="C2240" s="3"/>
      <c r="D2240" s="6"/>
      <c r="E2240" s="8"/>
      <c r="O2240" s="9"/>
    </row>
    <row r="2241" spans="2:15" x14ac:dyDescent="0.2">
      <c r="B2241" s="3"/>
      <c r="C2241" s="3"/>
      <c r="D2241" s="6"/>
      <c r="E2241" s="8"/>
      <c r="O2241" s="9"/>
    </row>
    <row r="2242" spans="2:15" x14ac:dyDescent="0.2">
      <c r="B2242" s="3"/>
      <c r="C2242" s="3"/>
      <c r="D2242" s="6"/>
      <c r="E2242" s="8"/>
      <c r="O2242" s="9"/>
    </row>
    <row r="2243" spans="2:15" x14ac:dyDescent="0.2">
      <c r="B2243" s="3"/>
      <c r="C2243" s="3"/>
      <c r="D2243" s="6"/>
      <c r="E2243" s="8"/>
      <c r="O2243" s="9"/>
    </row>
    <row r="2244" spans="2:15" x14ac:dyDescent="0.2">
      <c r="B2244" s="3"/>
      <c r="C2244" s="3"/>
      <c r="D2244" s="6"/>
      <c r="E2244" s="8"/>
      <c r="O2244" s="9"/>
    </row>
    <row r="2245" spans="2:15" x14ac:dyDescent="0.2">
      <c r="B2245" s="3"/>
      <c r="C2245" s="3"/>
      <c r="D2245" s="6"/>
      <c r="E2245" s="8"/>
      <c r="O2245" s="9"/>
    </row>
    <row r="2246" spans="2:15" x14ac:dyDescent="0.2">
      <c r="B2246" s="3"/>
      <c r="C2246" s="3"/>
      <c r="D2246" s="6"/>
      <c r="E2246" s="8"/>
      <c r="O2246" s="9"/>
    </row>
    <row r="2247" spans="2:15" x14ac:dyDescent="0.2">
      <c r="B2247" s="3"/>
      <c r="C2247" s="3"/>
      <c r="D2247" s="6"/>
      <c r="E2247" s="8"/>
      <c r="O2247" s="9"/>
    </row>
    <row r="2248" spans="2:15" x14ac:dyDescent="0.2">
      <c r="B2248" s="3"/>
      <c r="C2248" s="3"/>
      <c r="D2248" s="6"/>
      <c r="E2248" s="8"/>
      <c r="O2248" s="9"/>
    </row>
    <row r="2249" spans="2:15" x14ac:dyDescent="0.2">
      <c r="B2249" s="3"/>
      <c r="C2249" s="3"/>
      <c r="D2249" s="6"/>
      <c r="E2249" s="8"/>
      <c r="O2249" s="9"/>
    </row>
    <row r="2250" spans="2:15" x14ac:dyDescent="0.2">
      <c r="B2250" s="3"/>
      <c r="C2250" s="3"/>
      <c r="D2250" s="6"/>
      <c r="E2250" s="8"/>
      <c r="O2250" s="9"/>
    </row>
    <row r="2251" spans="2:15" x14ac:dyDescent="0.2">
      <c r="B2251" s="3"/>
      <c r="C2251" s="3"/>
      <c r="D2251" s="6"/>
      <c r="E2251" s="8"/>
      <c r="O2251" s="9"/>
    </row>
    <row r="2252" spans="2:15" x14ac:dyDescent="0.2">
      <c r="B2252" s="3"/>
      <c r="C2252" s="3"/>
      <c r="D2252" s="6"/>
      <c r="E2252" s="8"/>
      <c r="O2252" s="9"/>
    </row>
    <row r="2253" spans="2:15" x14ac:dyDescent="0.2">
      <c r="B2253" s="3"/>
      <c r="C2253" s="3"/>
      <c r="D2253" s="6"/>
      <c r="E2253" s="8"/>
      <c r="O2253" s="9"/>
    </row>
    <row r="2254" spans="2:15" x14ac:dyDescent="0.2">
      <c r="B2254" s="3"/>
      <c r="C2254" s="3"/>
      <c r="D2254" s="6"/>
      <c r="E2254" s="8"/>
      <c r="O2254" s="9"/>
    </row>
    <row r="2255" spans="2:15" x14ac:dyDescent="0.2">
      <c r="B2255" s="3"/>
      <c r="C2255" s="3"/>
      <c r="D2255" s="6"/>
      <c r="E2255" s="8"/>
      <c r="O2255" s="9"/>
    </row>
    <row r="2256" spans="2:15" x14ac:dyDescent="0.2">
      <c r="B2256" s="3"/>
      <c r="C2256" s="3"/>
      <c r="D2256" s="6"/>
      <c r="E2256" s="8"/>
      <c r="O2256" s="9"/>
    </row>
    <row r="2257" spans="2:15" x14ac:dyDescent="0.2">
      <c r="B2257" s="3"/>
      <c r="C2257" s="3"/>
      <c r="D2257" s="6"/>
      <c r="E2257" s="8"/>
      <c r="O2257" s="9"/>
    </row>
    <row r="2258" spans="2:15" x14ac:dyDescent="0.2">
      <c r="B2258" s="3"/>
      <c r="C2258" s="3"/>
      <c r="D2258" s="6"/>
      <c r="E2258" s="8"/>
      <c r="O2258" s="9"/>
    </row>
    <row r="2259" spans="2:15" x14ac:dyDescent="0.2">
      <c r="B2259" s="3"/>
      <c r="C2259" s="3"/>
      <c r="D2259" s="6"/>
      <c r="E2259" s="8"/>
      <c r="O2259" s="9"/>
    </row>
    <row r="2260" spans="2:15" x14ac:dyDescent="0.2">
      <c r="B2260" s="3"/>
      <c r="C2260" s="3"/>
      <c r="D2260" s="6"/>
      <c r="E2260" s="8"/>
      <c r="O2260" s="9"/>
    </row>
    <row r="2261" spans="2:15" x14ac:dyDescent="0.2">
      <c r="B2261" s="3"/>
      <c r="C2261" s="3"/>
      <c r="D2261" s="6"/>
      <c r="E2261" s="8"/>
      <c r="O2261" s="9"/>
    </row>
    <row r="2262" spans="2:15" x14ac:dyDescent="0.2">
      <c r="B2262" s="3"/>
      <c r="C2262" s="3"/>
      <c r="D2262" s="6"/>
      <c r="E2262" s="8"/>
      <c r="O2262" s="9"/>
    </row>
    <row r="2263" spans="2:15" x14ac:dyDescent="0.2">
      <c r="B2263" s="3"/>
      <c r="C2263" s="3"/>
      <c r="D2263" s="6"/>
      <c r="E2263" s="8"/>
      <c r="O2263" s="9"/>
    </row>
    <row r="2264" spans="2:15" x14ac:dyDescent="0.2">
      <c r="B2264" s="3"/>
      <c r="C2264" s="3"/>
      <c r="D2264" s="6"/>
      <c r="E2264" s="8"/>
      <c r="O2264" s="9"/>
    </row>
    <row r="2265" spans="2:15" x14ac:dyDescent="0.2">
      <c r="B2265" s="3"/>
      <c r="C2265" s="3"/>
      <c r="D2265" s="6"/>
      <c r="E2265" s="8"/>
      <c r="O2265" s="9"/>
    </row>
    <row r="2266" spans="2:15" x14ac:dyDescent="0.2">
      <c r="B2266" s="3"/>
      <c r="C2266" s="3"/>
      <c r="D2266" s="6"/>
      <c r="E2266" s="8"/>
      <c r="O2266" s="9"/>
    </row>
    <row r="2267" spans="2:15" x14ac:dyDescent="0.2">
      <c r="B2267" s="3"/>
      <c r="C2267" s="3"/>
      <c r="D2267" s="6"/>
      <c r="E2267" s="8"/>
      <c r="O2267" s="9"/>
    </row>
    <row r="2268" spans="2:15" x14ac:dyDescent="0.2">
      <c r="B2268" s="3"/>
      <c r="C2268" s="3"/>
      <c r="D2268" s="6"/>
      <c r="E2268" s="8"/>
      <c r="O2268" s="9"/>
    </row>
    <row r="2269" spans="2:15" x14ac:dyDescent="0.2">
      <c r="B2269" s="3"/>
      <c r="C2269" s="3"/>
      <c r="D2269" s="6"/>
      <c r="E2269" s="8"/>
      <c r="O2269" s="9"/>
    </row>
    <row r="2270" spans="2:15" x14ac:dyDescent="0.2">
      <c r="B2270" s="3"/>
      <c r="C2270" s="3"/>
      <c r="D2270" s="6"/>
      <c r="E2270" s="8"/>
      <c r="O2270" s="9"/>
    </row>
    <row r="2271" spans="2:15" x14ac:dyDescent="0.2">
      <c r="B2271" s="3"/>
      <c r="C2271" s="3"/>
      <c r="D2271" s="6"/>
      <c r="E2271" s="8"/>
      <c r="O2271" s="9"/>
    </row>
    <row r="2272" spans="2:15" x14ac:dyDescent="0.2">
      <c r="B2272" s="3"/>
      <c r="C2272" s="3"/>
      <c r="D2272" s="6"/>
      <c r="E2272" s="8"/>
      <c r="O2272" s="9"/>
    </row>
    <row r="2273" spans="2:15" x14ac:dyDescent="0.2">
      <c r="B2273" s="3"/>
      <c r="C2273" s="3"/>
      <c r="D2273" s="6"/>
      <c r="E2273" s="8"/>
      <c r="O2273" s="9"/>
    </row>
    <row r="2274" spans="2:15" x14ac:dyDescent="0.2">
      <c r="B2274" s="3"/>
      <c r="C2274" s="3"/>
      <c r="D2274" s="6"/>
      <c r="E2274" s="8"/>
      <c r="O2274" s="9"/>
    </row>
    <row r="2275" spans="2:15" x14ac:dyDescent="0.2">
      <c r="B2275" s="3"/>
      <c r="C2275" s="3"/>
      <c r="D2275" s="6"/>
      <c r="E2275" s="8"/>
      <c r="O2275" s="9"/>
    </row>
    <row r="2276" spans="2:15" x14ac:dyDescent="0.2">
      <c r="B2276" s="3"/>
      <c r="C2276" s="3"/>
      <c r="D2276" s="6"/>
      <c r="E2276" s="8"/>
      <c r="O2276" s="9"/>
    </row>
    <row r="2277" spans="2:15" x14ac:dyDescent="0.2">
      <c r="B2277" s="3"/>
      <c r="C2277" s="3"/>
      <c r="D2277" s="6"/>
      <c r="E2277" s="8"/>
      <c r="O2277" s="9"/>
    </row>
    <row r="2278" spans="2:15" x14ac:dyDescent="0.2">
      <c r="B2278" s="3"/>
      <c r="C2278" s="3"/>
      <c r="D2278" s="6"/>
      <c r="E2278" s="8"/>
      <c r="O2278" s="9"/>
    </row>
    <row r="2279" spans="2:15" x14ac:dyDescent="0.2">
      <c r="B2279" s="3"/>
      <c r="C2279" s="3"/>
      <c r="D2279" s="6"/>
      <c r="E2279" s="8"/>
      <c r="O2279" s="9"/>
    </row>
    <row r="2280" spans="2:15" x14ac:dyDescent="0.2">
      <c r="B2280" s="3"/>
      <c r="C2280" s="3"/>
      <c r="D2280" s="6"/>
      <c r="E2280" s="8"/>
      <c r="O2280" s="9"/>
    </row>
    <row r="2281" spans="2:15" x14ac:dyDescent="0.2">
      <c r="B2281" s="3"/>
      <c r="C2281" s="3"/>
      <c r="D2281" s="6"/>
      <c r="E2281" s="8"/>
      <c r="O2281" s="9"/>
    </row>
    <row r="2282" spans="2:15" x14ac:dyDescent="0.2">
      <c r="B2282" s="3"/>
      <c r="C2282" s="3"/>
      <c r="D2282" s="6"/>
      <c r="E2282" s="8"/>
      <c r="O2282" s="9"/>
    </row>
    <row r="2283" spans="2:15" x14ac:dyDescent="0.2">
      <c r="B2283" s="3"/>
      <c r="C2283" s="3"/>
      <c r="D2283" s="6"/>
      <c r="E2283" s="8"/>
      <c r="O2283" s="9"/>
    </row>
    <row r="2284" spans="2:15" x14ac:dyDescent="0.2">
      <c r="B2284" s="3"/>
      <c r="C2284" s="3"/>
      <c r="D2284" s="6"/>
      <c r="E2284" s="8"/>
      <c r="O2284" s="9"/>
    </row>
    <row r="2285" spans="2:15" x14ac:dyDescent="0.2">
      <c r="B2285" s="3"/>
      <c r="C2285" s="3"/>
      <c r="D2285" s="6"/>
      <c r="E2285" s="8"/>
      <c r="O2285" s="9"/>
    </row>
    <row r="2286" spans="2:15" x14ac:dyDescent="0.2">
      <c r="B2286" s="3"/>
      <c r="C2286" s="3"/>
      <c r="D2286" s="6"/>
      <c r="E2286" s="8"/>
      <c r="O2286" s="9"/>
    </row>
    <row r="2287" spans="2:15" x14ac:dyDescent="0.2">
      <c r="B2287" s="3"/>
      <c r="C2287" s="3"/>
      <c r="D2287" s="6"/>
      <c r="E2287" s="8"/>
      <c r="O2287" s="9"/>
    </row>
    <row r="2288" spans="2:15" x14ac:dyDescent="0.2">
      <c r="B2288" s="3"/>
      <c r="C2288" s="3"/>
      <c r="D2288" s="6"/>
      <c r="E2288" s="8"/>
      <c r="O2288" s="9"/>
    </row>
    <row r="2289" spans="2:15" x14ac:dyDescent="0.2">
      <c r="B2289" s="3"/>
      <c r="C2289" s="3"/>
      <c r="D2289" s="6"/>
      <c r="E2289" s="8"/>
      <c r="O2289" s="9"/>
    </row>
    <row r="2290" spans="2:15" x14ac:dyDescent="0.2">
      <c r="B2290" s="3"/>
      <c r="C2290" s="3"/>
      <c r="D2290" s="6"/>
      <c r="E2290" s="8"/>
      <c r="O2290" s="9"/>
    </row>
    <row r="2291" spans="2:15" x14ac:dyDescent="0.2">
      <c r="B2291" s="3"/>
      <c r="C2291" s="3"/>
      <c r="D2291" s="6"/>
      <c r="E2291" s="8"/>
      <c r="O2291" s="9"/>
    </row>
    <row r="2292" spans="2:15" x14ac:dyDescent="0.2">
      <c r="B2292" s="3"/>
      <c r="C2292" s="3"/>
      <c r="D2292" s="6"/>
      <c r="E2292" s="8"/>
      <c r="O2292" s="9"/>
    </row>
    <row r="2293" spans="2:15" x14ac:dyDescent="0.2">
      <c r="B2293" s="3"/>
      <c r="C2293" s="3"/>
      <c r="D2293" s="6"/>
      <c r="E2293" s="8"/>
      <c r="O2293" s="9"/>
    </row>
    <row r="2294" spans="2:15" x14ac:dyDescent="0.2">
      <c r="B2294" s="3"/>
      <c r="C2294" s="3"/>
      <c r="D2294" s="6"/>
      <c r="E2294" s="8"/>
      <c r="O2294" s="9"/>
    </row>
    <row r="2295" spans="2:15" x14ac:dyDescent="0.2">
      <c r="B2295" s="3"/>
      <c r="C2295" s="3"/>
      <c r="D2295" s="6"/>
      <c r="E2295" s="8"/>
      <c r="O2295" s="9"/>
    </row>
    <row r="2296" spans="2:15" x14ac:dyDescent="0.2">
      <c r="B2296" s="3"/>
      <c r="C2296" s="3"/>
      <c r="D2296" s="6"/>
      <c r="E2296" s="8"/>
      <c r="O2296" s="9"/>
    </row>
    <row r="2297" spans="2:15" x14ac:dyDescent="0.2">
      <c r="B2297" s="3"/>
      <c r="C2297" s="3"/>
      <c r="D2297" s="6"/>
      <c r="E2297" s="8"/>
      <c r="O2297" s="9"/>
    </row>
    <row r="2298" spans="2:15" x14ac:dyDescent="0.2">
      <c r="B2298" s="3"/>
      <c r="C2298" s="3"/>
      <c r="D2298" s="6"/>
      <c r="E2298" s="8"/>
      <c r="O2298" s="9"/>
    </row>
    <row r="2299" spans="2:15" x14ac:dyDescent="0.2">
      <c r="B2299" s="3"/>
      <c r="C2299" s="3"/>
      <c r="D2299" s="6"/>
      <c r="E2299" s="8"/>
      <c r="O2299" s="9"/>
    </row>
    <row r="2300" spans="2:15" x14ac:dyDescent="0.2">
      <c r="B2300" s="3"/>
      <c r="C2300" s="3"/>
      <c r="D2300" s="6"/>
      <c r="E2300" s="8"/>
      <c r="O2300" s="9"/>
    </row>
    <row r="2301" spans="2:15" x14ac:dyDescent="0.2">
      <c r="B2301" s="3"/>
      <c r="C2301" s="3"/>
      <c r="D2301" s="6"/>
      <c r="E2301" s="8"/>
      <c r="O2301" s="9"/>
    </row>
    <row r="2302" spans="2:15" x14ac:dyDescent="0.2">
      <c r="B2302" s="3"/>
      <c r="C2302" s="3"/>
      <c r="D2302" s="6"/>
      <c r="E2302" s="8"/>
      <c r="O2302" s="9"/>
    </row>
    <row r="2303" spans="2:15" x14ac:dyDescent="0.2">
      <c r="B2303" s="3"/>
      <c r="C2303" s="3"/>
      <c r="D2303" s="6"/>
      <c r="E2303" s="8"/>
      <c r="O2303" s="9"/>
    </row>
    <row r="2304" spans="2:15" x14ac:dyDescent="0.2">
      <c r="B2304" s="3"/>
      <c r="C2304" s="3"/>
      <c r="D2304" s="6"/>
      <c r="E2304" s="8"/>
      <c r="O2304" s="9"/>
    </row>
    <row r="2305" spans="2:15" x14ac:dyDescent="0.2">
      <c r="B2305" s="3"/>
      <c r="C2305" s="3"/>
      <c r="D2305" s="6"/>
      <c r="E2305" s="8"/>
      <c r="O2305" s="9"/>
    </row>
    <row r="2306" spans="2:15" x14ac:dyDescent="0.2">
      <c r="B2306" s="3"/>
      <c r="C2306" s="3"/>
      <c r="D2306" s="6"/>
      <c r="E2306" s="8"/>
      <c r="O2306" s="9"/>
    </row>
    <row r="2307" spans="2:15" x14ac:dyDescent="0.2">
      <c r="B2307" s="3"/>
      <c r="C2307" s="3"/>
      <c r="D2307" s="6"/>
      <c r="E2307" s="8"/>
      <c r="O2307" s="9"/>
    </row>
    <row r="2308" spans="2:15" x14ac:dyDescent="0.2">
      <c r="B2308" s="3"/>
      <c r="C2308" s="3"/>
      <c r="D2308" s="6"/>
      <c r="E2308" s="8"/>
      <c r="O2308" s="9"/>
    </row>
    <row r="2309" spans="2:15" x14ac:dyDescent="0.2">
      <c r="B2309" s="3"/>
      <c r="C2309" s="3"/>
      <c r="D2309" s="6"/>
      <c r="E2309" s="8"/>
      <c r="O2309" s="9"/>
    </row>
    <row r="2310" spans="2:15" x14ac:dyDescent="0.2">
      <c r="B2310" s="3"/>
      <c r="C2310" s="3"/>
      <c r="D2310" s="6"/>
      <c r="E2310" s="8"/>
      <c r="O2310" s="9"/>
    </row>
    <row r="2311" spans="2:15" x14ac:dyDescent="0.2">
      <c r="B2311" s="3"/>
      <c r="C2311" s="3"/>
      <c r="D2311" s="6"/>
      <c r="E2311" s="8"/>
      <c r="O2311" s="9"/>
    </row>
    <row r="2312" spans="2:15" x14ac:dyDescent="0.2">
      <c r="B2312" s="3"/>
      <c r="C2312" s="3"/>
      <c r="D2312" s="6"/>
      <c r="E2312" s="8"/>
      <c r="O2312" s="9"/>
    </row>
    <row r="2313" spans="2:15" x14ac:dyDescent="0.2">
      <c r="B2313" s="3"/>
      <c r="C2313" s="3"/>
      <c r="D2313" s="6"/>
      <c r="E2313" s="8"/>
      <c r="O2313" s="9"/>
    </row>
    <row r="2314" spans="2:15" x14ac:dyDescent="0.2">
      <c r="B2314" s="3"/>
      <c r="C2314" s="3"/>
      <c r="D2314" s="6"/>
      <c r="E2314" s="8"/>
      <c r="O2314" s="9"/>
    </row>
    <row r="2315" spans="2:15" x14ac:dyDescent="0.2">
      <c r="B2315" s="3"/>
      <c r="C2315" s="3"/>
      <c r="D2315" s="6"/>
      <c r="E2315" s="8"/>
      <c r="O2315" s="9"/>
    </row>
    <row r="2316" spans="2:15" x14ac:dyDescent="0.2">
      <c r="B2316" s="3"/>
      <c r="C2316" s="3"/>
      <c r="D2316" s="6"/>
      <c r="E2316" s="8"/>
      <c r="O2316" s="9"/>
    </row>
    <row r="2317" spans="2:15" x14ac:dyDescent="0.2">
      <c r="B2317" s="3"/>
      <c r="C2317" s="3"/>
      <c r="D2317" s="6"/>
      <c r="E2317" s="8"/>
      <c r="O2317" s="9"/>
    </row>
    <row r="2318" spans="2:15" x14ac:dyDescent="0.2">
      <c r="B2318" s="3"/>
      <c r="C2318" s="3"/>
      <c r="D2318" s="6"/>
      <c r="E2318" s="8"/>
      <c r="O2318" s="9"/>
    </row>
    <row r="2319" spans="2:15" x14ac:dyDescent="0.2">
      <c r="B2319" s="3"/>
      <c r="C2319" s="3"/>
      <c r="D2319" s="6"/>
      <c r="E2319" s="8"/>
      <c r="O2319" s="9"/>
    </row>
    <row r="2320" spans="2:15" x14ac:dyDescent="0.2">
      <c r="B2320" s="3"/>
      <c r="C2320" s="3"/>
      <c r="D2320" s="6"/>
      <c r="E2320" s="8"/>
      <c r="O2320" s="9"/>
    </row>
    <row r="2321" spans="2:15" x14ac:dyDescent="0.2">
      <c r="B2321" s="3"/>
      <c r="C2321" s="3"/>
      <c r="D2321" s="6"/>
      <c r="E2321" s="8"/>
      <c r="O2321" s="9"/>
    </row>
    <row r="2322" spans="2:15" x14ac:dyDescent="0.2">
      <c r="B2322" s="3"/>
      <c r="C2322" s="3"/>
      <c r="D2322" s="6"/>
      <c r="E2322" s="8"/>
      <c r="O2322" s="9"/>
    </row>
    <row r="2323" spans="2:15" x14ac:dyDescent="0.2">
      <c r="B2323" s="3"/>
      <c r="C2323" s="3"/>
      <c r="D2323" s="6"/>
      <c r="E2323" s="8"/>
      <c r="O2323" s="9"/>
    </row>
    <row r="2324" spans="2:15" x14ac:dyDescent="0.2">
      <c r="B2324" s="3"/>
      <c r="C2324" s="3"/>
      <c r="D2324" s="6"/>
      <c r="E2324" s="8"/>
      <c r="O2324" s="9"/>
    </row>
    <row r="2325" spans="2:15" x14ac:dyDescent="0.2">
      <c r="B2325" s="3"/>
      <c r="C2325" s="3"/>
      <c r="D2325" s="6"/>
      <c r="E2325" s="8"/>
      <c r="O2325" s="9"/>
    </row>
    <row r="2326" spans="2:15" x14ac:dyDescent="0.2">
      <c r="B2326" s="3"/>
      <c r="C2326" s="3"/>
      <c r="D2326" s="6"/>
      <c r="E2326" s="8"/>
      <c r="O2326" s="9"/>
    </row>
    <row r="2327" spans="2:15" x14ac:dyDescent="0.2">
      <c r="B2327" s="3"/>
      <c r="C2327" s="3"/>
      <c r="D2327" s="6"/>
      <c r="E2327" s="8"/>
      <c r="O2327" s="9"/>
    </row>
    <row r="2328" spans="2:15" x14ac:dyDescent="0.2">
      <c r="B2328" s="3"/>
      <c r="C2328" s="3"/>
      <c r="D2328" s="6"/>
      <c r="E2328" s="8"/>
      <c r="O2328" s="9"/>
    </row>
    <row r="2329" spans="2:15" x14ac:dyDescent="0.2">
      <c r="B2329" s="3"/>
      <c r="C2329" s="3"/>
      <c r="D2329" s="6"/>
      <c r="E2329" s="8"/>
      <c r="O2329" s="9"/>
    </row>
    <row r="2330" spans="2:15" x14ac:dyDescent="0.2">
      <c r="B2330" s="3"/>
      <c r="C2330" s="3"/>
      <c r="D2330" s="6"/>
      <c r="E2330" s="8"/>
      <c r="O2330" s="9"/>
    </row>
    <row r="2331" spans="2:15" x14ac:dyDescent="0.2">
      <c r="B2331" s="3"/>
      <c r="C2331" s="3"/>
      <c r="D2331" s="6"/>
      <c r="E2331" s="8"/>
      <c r="O2331" s="9"/>
    </row>
    <row r="2332" spans="2:15" x14ac:dyDescent="0.2">
      <c r="B2332" s="3"/>
      <c r="C2332" s="3"/>
      <c r="D2332" s="6"/>
      <c r="E2332" s="8"/>
      <c r="O2332" s="9"/>
    </row>
    <row r="2333" spans="2:15" x14ac:dyDescent="0.2">
      <c r="B2333" s="3"/>
      <c r="C2333" s="3"/>
      <c r="D2333" s="6"/>
      <c r="E2333" s="8"/>
      <c r="O2333" s="9"/>
    </row>
    <row r="2334" spans="2:15" x14ac:dyDescent="0.2">
      <c r="B2334" s="3"/>
      <c r="C2334" s="3"/>
      <c r="D2334" s="6"/>
      <c r="E2334" s="8"/>
      <c r="O2334" s="9"/>
    </row>
    <row r="2335" spans="2:15" x14ac:dyDescent="0.2">
      <c r="B2335" s="3"/>
      <c r="C2335" s="3"/>
      <c r="D2335" s="6"/>
      <c r="E2335" s="8"/>
      <c r="O2335" s="9"/>
    </row>
    <row r="2336" spans="2:15" x14ac:dyDescent="0.2">
      <c r="B2336" s="3"/>
      <c r="C2336" s="3"/>
      <c r="D2336" s="6"/>
      <c r="E2336" s="8"/>
      <c r="O2336" s="9"/>
    </row>
    <row r="2337" spans="2:15" x14ac:dyDescent="0.2">
      <c r="B2337" s="3"/>
      <c r="C2337" s="3"/>
      <c r="D2337" s="6"/>
      <c r="E2337" s="8"/>
      <c r="O2337" s="9"/>
    </row>
    <row r="2338" spans="2:15" x14ac:dyDescent="0.2">
      <c r="B2338" s="3"/>
      <c r="C2338" s="3"/>
      <c r="D2338" s="6"/>
      <c r="E2338" s="8"/>
      <c r="O2338" s="9"/>
    </row>
    <row r="2339" spans="2:15" x14ac:dyDescent="0.2">
      <c r="B2339" s="3"/>
      <c r="C2339" s="3"/>
      <c r="D2339" s="6"/>
      <c r="E2339" s="8"/>
      <c r="O2339" s="9"/>
    </row>
    <row r="2340" spans="2:15" x14ac:dyDescent="0.2">
      <c r="B2340" s="3"/>
      <c r="C2340" s="3"/>
      <c r="D2340" s="6"/>
      <c r="E2340" s="8"/>
      <c r="O2340" s="9"/>
    </row>
    <row r="2341" spans="2:15" x14ac:dyDescent="0.2">
      <c r="B2341" s="3"/>
      <c r="C2341" s="3"/>
      <c r="D2341" s="6"/>
      <c r="E2341" s="8"/>
      <c r="O2341" s="9"/>
    </row>
    <row r="2342" spans="2:15" x14ac:dyDescent="0.2">
      <c r="B2342" s="3"/>
      <c r="C2342" s="3"/>
      <c r="D2342" s="6"/>
      <c r="E2342" s="8"/>
      <c r="O2342" s="9"/>
    </row>
    <row r="2343" spans="2:15" x14ac:dyDescent="0.2">
      <c r="B2343" s="3"/>
      <c r="C2343" s="3"/>
      <c r="D2343" s="6"/>
      <c r="E2343" s="8"/>
      <c r="O2343" s="9"/>
    </row>
    <row r="2344" spans="2:15" x14ac:dyDescent="0.2">
      <c r="B2344" s="3"/>
      <c r="C2344" s="3"/>
      <c r="D2344" s="6"/>
      <c r="E2344" s="8"/>
      <c r="O2344" s="9"/>
    </row>
    <row r="2345" spans="2:15" x14ac:dyDescent="0.2">
      <c r="B2345" s="3"/>
      <c r="C2345" s="3"/>
      <c r="D2345" s="6"/>
      <c r="E2345" s="8"/>
      <c r="O2345" s="9"/>
    </row>
    <row r="2346" spans="2:15" x14ac:dyDescent="0.2">
      <c r="B2346" s="3"/>
      <c r="C2346" s="3"/>
      <c r="D2346" s="6"/>
      <c r="E2346" s="8"/>
      <c r="O2346" s="9"/>
    </row>
    <row r="2347" spans="2:15" x14ac:dyDescent="0.2">
      <c r="B2347" s="3"/>
      <c r="C2347" s="3"/>
      <c r="D2347" s="6"/>
      <c r="E2347" s="8"/>
      <c r="O2347" s="9"/>
    </row>
    <row r="2348" spans="2:15" x14ac:dyDescent="0.2">
      <c r="B2348" s="3"/>
      <c r="C2348" s="3"/>
      <c r="D2348" s="6"/>
      <c r="E2348" s="8"/>
      <c r="O2348" s="9"/>
    </row>
    <row r="2349" spans="2:15" x14ac:dyDescent="0.2">
      <c r="B2349" s="3"/>
      <c r="C2349" s="3"/>
      <c r="D2349" s="6"/>
      <c r="E2349" s="8"/>
      <c r="O2349" s="9"/>
    </row>
    <row r="2350" spans="2:15" x14ac:dyDescent="0.2">
      <c r="B2350" s="3"/>
      <c r="C2350" s="3"/>
      <c r="D2350" s="6"/>
      <c r="E2350" s="8"/>
      <c r="O2350" s="9"/>
    </row>
    <row r="2351" spans="2:15" x14ac:dyDescent="0.2">
      <c r="B2351" s="3"/>
      <c r="C2351" s="3"/>
      <c r="D2351" s="6"/>
      <c r="E2351" s="8"/>
      <c r="O2351" s="9"/>
    </row>
    <row r="2352" spans="2:15" x14ac:dyDescent="0.2">
      <c r="B2352" s="3"/>
      <c r="C2352" s="3"/>
      <c r="D2352" s="6"/>
      <c r="E2352" s="8"/>
      <c r="O2352" s="9"/>
    </row>
    <row r="2353" spans="2:15" x14ac:dyDescent="0.2">
      <c r="B2353" s="3"/>
      <c r="C2353" s="3"/>
      <c r="D2353" s="6"/>
      <c r="E2353" s="8"/>
      <c r="O2353" s="9"/>
    </row>
    <row r="2354" spans="2:15" x14ac:dyDescent="0.2">
      <c r="B2354" s="3"/>
      <c r="C2354" s="3"/>
      <c r="D2354" s="6"/>
      <c r="E2354" s="8"/>
      <c r="O2354" s="9"/>
    </row>
    <row r="2355" spans="2:15" x14ac:dyDescent="0.2">
      <c r="B2355" s="3"/>
      <c r="C2355" s="3"/>
      <c r="D2355" s="6"/>
      <c r="E2355" s="8"/>
      <c r="O2355" s="9"/>
    </row>
    <row r="2356" spans="2:15" x14ac:dyDescent="0.2">
      <c r="B2356" s="3"/>
      <c r="C2356" s="3"/>
      <c r="D2356" s="6"/>
      <c r="E2356" s="8"/>
      <c r="O2356" s="9"/>
    </row>
    <row r="2357" spans="2:15" x14ac:dyDescent="0.2">
      <c r="B2357" s="3"/>
      <c r="C2357" s="3"/>
      <c r="D2357" s="6"/>
      <c r="E2357" s="8"/>
      <c r="O2357" s="9"/>
    </row>
    <row r="2358" spans="2:15" x14ac:dyDescent="0.2">
      <c r="B2358" s="3"/>
      <c r="C2358" s="3"/>
      <c r="D2358" s="6"/>
      <c r="E2358" s="8"/>
      <c r="O2358" s="9"/>
    </row>
    <row r="2359" spans="2:15" x14ac:dyDescent="0.2">
      <c r="B2359" s="3"/>
      <c r="C2359" s="3"/>
      <c r="D2359" s="6"/>
      <c r="E2359" s="8"/>
      <c r="O2359" s="9"/>
    </row>
    <row r="2360" spans="2:15" x14ac:dyDescent="0.2">
      <c r="B2360" s="3"/>
      <c r="C2360" s="3"/>
      <c r="D2360" s="6"/>
      <c r="E2360" s="8"/>
      <c r="O2360" s="9"/>
    </row>
    <row r="2361" spans="2:15" x14ac:dyDescent="0.2">
      <c r="B2361" s="3"/>
      <c r="C2361" s="3"/>
      <c r="D2361" s="6"/>
      <c r="E2361" s="8"/>
      <c r="O2361" s="9"/>
    </row>
    <row r="2362" spans="2:15" x14ac:dyDescent="0.2">
      <c r="B2362" s="3"/>
      <c r="C2362" s="3"/>
      <c r="D2362" s="6"/>
      <c r="E2362" s="8"/>
      <c r="O2362" s="9"/>
    </row>
    <row r="2363" spans="2:15" x14ac:dyDescent="0.2">
      <c r="B2363" s="3"/>
      <c r="C2363" s="3"/>
      <c r="D2363" s="6"/>
      <c r="E2363" s="8"/>
      <c r="O2363" s="9"/>
    </row>
    <row r="2364" spans="2:15" x14ac:dyDescent="0.2">
      <c r="B2364" s="3"/>
      <c r="C2364" s="3"/>
      <c r="D2364" s="6"/>
      <c r="E2364" s="8"/>
      <c r="O2364" s="9"/>
    </row>
    <row r="2365" spans="2:15" x14ac:dyDescent="0.2">
      <c r="B2365" s="3"/>
      <c r="C2365" s="3"/>
      <c r="D2365" s="6"/>
      <c r="E2365" s="8"/>
      <c r="O2365" s="9"/>
    </row>
    <row r="2366" spans="2:15" x14ac:dyDescent="0.2">
      <c r="B2366" s="3"/>
      <c r="C2366" s="3"/>
      <c r="D2366" s="6"/>
      <c r="E2366" s="8"/>
      <c r="O2366" s="9"/>
    </row>
    <row r="2367" spans="2:15" x14ac:dyDescent="0.2">
      <c r="B2367" s="3"/>
      <c r="C2367" s="3"/>
      <c r="D2367" s="6"/>
      <c r="E2367" s="8"/>
      <c r="O2367" s="9"/>
    </row>
    <row r="2368" spans="2:15" x14ac:dyDescent="0.2">
      <c r="B2368" s="3"/>
      <c r="C2368" s="3"/>
      <c r="D2368" s="6"/>
      <c r="E2368" s="8"/>
      <c r="O2368" s="9"/>
    </row>
    <row r="2369" spans="2:15" x14ac:dyDescent="0.2">
      <c r="B2369" s="3"/>
      <c r="C2369" s="3"/>
      <c r="D2369" s="6"/>
      <c r="E2369" s="8"/>
      <c r="O2369" s="9"/>
    </row>
    <row r="2370" spans="2:15" x14ac:dyDescent="0.2">
      <c r="B2370" s="3"/>
      <c r="C2370" s="3"/>
      <c r="D2370" s="6"/>
      <c r="E2370" s="8"/>
      <c r="O2370" s="9"/>
    </row>
    <row r="2371" spans="2:15" x14ac:dyDescent="0.2">
      <c r="B2371" s="3"/>
      <c r="C2371" s="3"/>
      <c r="D2371" s="6"/>
      <c r="E2371" s="8"/>
      <c r="O2371" s="9"/>
    </row>
    <row r="2372" spans="2:15" x14ac:dyDescent="0.2">
      <c r="B2372" s="3"/>
      <c r="C2372" s="3"/>
      <c r="D2372" s="6"/>
      <c r="E2372" s="8"/>
      <c r="O2372" s="9"/>
    </row>
    <row r="2373" spans="2:15" x14ac:dyDescent="0.2">
      <c r="B2373" s="3"/>
      <c r="C2373" s="3"/>
      <c r="D2373" s="6"/>
      <c r="E2373" s="8"/>
      <c r="O2373" s="9"/>
    </row>
    <row r="2374" spans="2:15" x14ac:dyDescent="0.2">
      <c r="B2374" s="3"/>
      <c r="C2374" s="3"/>
      <c r="D2374" s="6"/>
      <c r="E2374" s="8"/>
      <c r="O2374" s="9"/>
    </row>
    <row r="2375" spans="2:15" x14ac:dyDescent="0.2">
      <c r="B2375" s="3"/>
      <c r="C2375" s="3"/>
      <c r="D2375" s="6"/>
      <c r="E2375" s="8"/>
      <c r="O2375" s="9"/>
    </row>
    <row r="2376" spans="2:15" x14ac:dyDescent="0.2">
      <c r="B2376" s="3"/>
      <c r="C2376" s="3"/>
      <c r="D2376" s="6"/>
      <c r="E2376" s="8"/>
      <c r="O2376" s="9"/>
    </row>
    <row r="2377" spans="2:15" x14ac:dyDescent="0.2">
      <c r="B2377" s="3"/>
      <c r="C2377" s="3"/>
      <c r="D2377" s="6"/>
      <c r="E2377" s="8"/>
      <c r="O2377" s="9"/>
    </row>
    <row r="2378" spans="2:15" x14ac:dyDescent="0.2">
      <c r="B2378" s="3"/>
      <c r="C2378" s="3"/>
      <c r="D2378" s="6"/>
      <c r="E2378" s="8"/>
      <c r="O2378" s="9"/>
    </row>
    <row r="2379" spans="2:15" x14ac:dyDescent="0.2">
      <c r="B2379" s="3"/>
      <c r="C2379" s="3"/>
      <c r="D2379" s="6"/>
      <c r="E2379" s="8"/>
      <c r="O2379" s="9"/>
    </row>
    <row r="2380" spans="2:15" x14ac:dyDescent="0.2">
      <c r="B2380" s="3"/>
      <c r="C2380" s="3"/>
      <c r="D2380" s="6"/>
      <c r="E2380" s="8"/>
      <c r="O2380" s="9"/>
    </row>
    <row r="2381" spans="2:15" x14ac:dyDescent="0.2">
      <c r="B2381" s="3"/>
      <c r="C2381" s="3"/>
      <c r="D2381" s="6"/>
      <c r="E2381" s="8"/>
      <c r="O2381" s="9"/>
    </row>
    <row r="2382" spans="2:15" x14ac:dyDescent="0.2">
      <c r="B2382" s="3"/>
      <c r="C2382" s="3"/>
      <c r="D2382" s="6"/>
      <c r="E2382" s="8"/>
      <c r="O2382" s="9"/>
    </row>
    <row r="2383" spans="2:15" x14ac:dyDescent="0.2">
      <c r="B2383" s="3"/>
      <c r="C2383" s="3"/>
      <c r="D2383" s="6"/>
      <c r="E2383" s="8"/>
      <c r="O2383" s="9"/>
    </row>
    <row r="2384" spans="2:15" x14ac:dyDescent="0.2">
      <c r="B2384" s="3"/>
      <c r="C2384" s="3"/>
      <c r="D2384" s="6"/>
      <c r="E2384" s="8"/>
      <c r="O2384" s="9"/>
    </row>
    <row r="2385" spans="2:15" x14ac:dyDescent="0.2">
      <c r="B2385" s="3"/>
      <c r="C2385" s="3"/>
      <c r="D2385" s="6"/>
      <c r="E2385" s="8"/>
      <c r="O2385" s="9"/>
    </row>
    <row r="2386" spans="2:15" x14ac:dyDescent="0.2">
      <c r="B2386" s="3"/>
      <c r="C2386" s="3"/>
      <c r="D2386" s="6"/>
      <c r="E2386" s="8"/>
      <c r="O2386" s="9"/>
    </row>
    <row r="2387" spans="2:15" x14ac:dyDescent="0.2">
      <c r="B2387" s="3"/>
      <c r="C2387" s="3"/>
      <c r="D2387" s="6"/>
      <c r="E2387" s="8"/>
      <c r="O2387" s="9"/>
    </row>
    <row r="2388" spans="2:15" x14ac:dyDescent="0.2">
      <c r="B2388" s="3"/>
      <c r="C2388" s="3"/>
      <c r="D2388" s="6"/>
      <c r="E2388" s="8"/>
      <c r="O2388" s="9"/>
    </row>
    <row r="2389" spans="2:15" x14ac:dyDescent="0.2">
      <c r="B2389" s="3"/>
      <c r="C2389" s="3"/>
      <c r="D2389" s="6"/>
      <c r="E2389" s="8"/>
      <c r="O2389" s="9"/>
    </row>
    <row r="2390" spans="2:15" x14ac:dyDescent="0.2">
      <c r="B2390" s="3"/>
      <c r="C2390" s="3"/>
      <c r="D2390" s="6"/>
      <c r="E2390" s="8"/>
      <c r="O2390" s="9"/>
    </row>
    <row r="2391" spans="2:15" x14ac:dyDescent="0.2">
      <c r="B2391" s="3"/>
      <c r="C2391" s="3"/>
      <c r="D2391" s="6"/>
      <c r="E2391" s="8"/>
      <c r="O2391" s="9"/>
    </row>
    <row r="2392" spans="2:15" x14ac:dyDescent="0.2">
      <c r="B2392" s="3"/>
      <c r="C2392" s="3"/>
      <c r="D2392" s="6"/>
      <c r="E2392" s="8"/>
      <c r="O2392" s="9"/>
    </row>
    <row r="2393" spans="2:15" x14ac:dyDescent="0.2">
      <c r="B2393" s="3"/>
      <c r="C2393" s="3"/>
      <c r="D2393" s="6"/>
      <c r="E2393" s="8"/>
      <c r="O2393" s="9"/>
    </row>
    <row r="2394" spans="2:15" x14ac:dyDescent="0.2">
      <c r="B2394" s="3"/>
      <c r="C2394" s="3"/>
      <c r="D2394" s="6"/>
      <c r="E2394" s="8"/>
      <c r="O2394" s="9"/>
    </row>
    <row r="2395" spans="2:15" x14ac:dyDescent="0.2">
      <c r="B2395" s="3"/>
      <c r="C2395" s="3"/>
      <c r="D2395" s="6"/>
      <c r="E2395" s="8"/>
      <c r="O2395" s="9"/>
    </row>
    <row r="2396" spans="2:15" x14ac:dyDescent="0.2">
      <c r="B2396" s="3"/>
      <c r="C2396" s="3"/>
      <c r="D2396" s="6"/>
      <c r="E2396" s="8"/>
      <c r="O2396" s="9"/>
    </row>
    <row r="2397" spans="2:15" x14ac:dyDescent="0.2">
      <c r="B2397" s="3"/>
      <c r="C2397" s="3"/>
      <c r="D2397" s="6"/>
      <c r="E2397" s="8"/>
      <c r="O2397" s="9"/>
    </row>
    <row r="2398" spans="2:15" x14ac:dyDescent="0.2">
      <c r="B2398" s="3"/>
      <c r="C2398" s="3"/>
      <c r="D2398" s="6"/>
      <c r="E2398" s="8"/>
      <c r="O2398" s="9"/>
    </row>
    <row r="2399" spans="2:15" x14ac:dyDescent="0.2">
      <c r="B2399" s="3"/>
      <c r="C2399" s="3"/>
      <c r="D2399" s="6"/>
      <c r="E2399" s="8"/>
      <c r="O2399" s="9"/>
    </row>
    <row r="2400" spans="2:15" x14ac:dyDescent="0.2">
      <c r="B2400" s="3"/>
      <c r="C2400" s="3"/>
      <c r="D2400" s="6"/>
      <c r="E2400" s="8"/>
      <c r="O2400" s="9"/>
    </row>
    <row r="2401" spans="2:15" x14ac:dyDescent="0.2">
      <c r="B2401" s="3"/>
      <c r="C2401" s="3"/>
      <c r="D2401" s="6"/>
      <c r="E2401" s="8"/>
      <c r="O2401" s="9"/>
    </row>
    <row r="2402" spans="2:15" x14ac:dyDescent="0.2">
      <c r="B2402" s="3"/>
      <c r="C2402" s="3"/>
      <c r="D2402" s="6"/>
      <c r="E2402" s="8"/>
      <c r="O2402" s="9"/>
    </row>
    <row r="2403" spans="2:15" x14ac:dyDescent="0.2">
      <c r="B2403" s="3"/>
      <c r="C2403" s="3"/>
      <c r="D2403" s="6"/>
      <c r="E2403" s="8"/>
      <c r="O2403" s="9"/>
    </row>
    <row r="2404" spans="2:15" x14ac:dyDescent="0.2">
      <c r="B2404" s="3"/>
      <c r="C2404" s="3"/>
      <c r="D2404" s="6"/>
      <c r="E2404" s="8"/>
      <c r="O2404" s="9"/>
    </row>
    <row r="2405" spans="2:15" x14ac:dyDescent="0.2">
      <c r="B2405" s="3"/>
      <c r="C2405" s="3"/>
      <c r="D2405" s="6"/>
      <c r="E2405" s="8"/>
      <c r="O2405" s="9"/>
    </row>
    <row r="2406" spans="2:15" x14ac:dyDescent="0.2">
      <c r="B2406" s="3"/>
      <c r="C2406" s="3"/>
      <c r="D2406" s="6"/>
      <c r="E2406" s="8"/>
      <c r="O2406" s="9"/>
    </row>
    <row r="2407" spans="2:15" x14ac:dyDescent="0.2">
      <c r="B2407" s="3"/>
      <c r="C2407" s="3"/>
      <c r="D2407" s="6"/>
      <c r="E2407" s="8"/>
      <c r="O2407" s="9"/>
    </row>
    <row r="2408" spans="2:15" x14ac:dyDescent="0.2">
      <c r="B2408" s="3"/>
      <c r="C2408" s="3"/>
      <c r="D2408" s="6"/>
      <c r="E2408" s="8"/>
      <c r="O2408" s="9"/>
    </row>
    <row r="2409" spans="2:15" x14ac:dyDescent="0.2">
      <c r="B2409" s="3"/>
      <c r="C2409" s="3"/>
      <c r="D2409" s="6"/>
      <c r="E2409" s="8"/>
      <c r="O2409" s="9"/>
    </row>
    <row r="2410" spans="2:15" x14ac:dyDescent="0.2">
      <c r="B2410" s="3"/>
      <c r="C2410" s="3"/>
      <c r="D2410" s="6"/>
      <c r="E2410" s="8"/>
      <c r="O2410" s="9"/>
    </row>
    <row r="2411" spans="2:15" x14ac:dyDescent="0.2">
      <c r="B2411" s="3"/>
      <c r="C2411" s="3"/>
      <c r="D2411" s="6"/>
      <c r="E2411" s="8"/>
      <c r="O2411" s="9"/>
    </row>
    <row r="2412" spans="2:15" x14ac:dyDescent="0.2">
      <c r="B2412" s="3"/>
      <c r="C2412" s="3"/>
      <c r="D2412" s="6"/>
      <c r="E2412" s="8"/>
      <c r="O2412" s="9"/>
    </row>
    <row r="2413" spans="2:15" x14ac:dyDescent="0.2">
      <c r="B2413" s="3"/>
      <c r="C2413" s="3"/>
      <c r="D2413" s="6"/>
      <c r="E2413" s="8"/>
      <c r="O2413" s="9"/>
    </row>
    <row r="2414" spans="2:15" x14ac:dyDescent="0.2">
      <c r="B2414" s="3"/>
      <c r="C2414" s="3"/>
      <c r="D2414" s="6"/>
      <c r="E2414" s="8"/>
      <c r="O2414" s="9"/>
    </row>
    <row r="2415" spans="2:15" x14ac:dyDescent="0.2">
      <c r="B2415" s="3"/>
      <c r="C2415" s="3"/>
      <c r="D2415" s="6"/>
      <c r="E2415" s="8"/>
      <c r="O2415" s="9"/>
    </row>
    <row r="2416" spans="2:15" x14ac:dyDescent="0.2">
      <c r="B2416" s="3"/>
      <c r="C2416" s="3"/>
      <c r="D2416" s="6"/>
      <c r="E2416" s="8"/>
      <c r="O2416" s="9"/>
    </row>
    <row r="2417" spans="2:15" x14ac:dyDescent="0.2">
      <c r="B2417" s="3"/>
      <c r="C2417" s="3"/>
      <c r="D2417" s="6"/>
      <c r="E2417" s="8"/>
      <c r="O2417" s="9"/>
    </row>
    <row r="2418" spans="2:15" x14ac:dyDescent="0.2">
      <c r="B2418" s="3"/>
      <c r="C2418" s="3"/>
      <c r="D2418" s="6"/>
      <c r="E2418" s="8"/>
      <c r="O2418" s="9"/>
    </row>
    <row r="2419" spans="2:15" x14ac:dyDescent="0.2">
      <c r="B2419" s="3"/>
      <c r="C2419" s="3"/>
      <c r="D2419" s="6"/>
      <c r="E2419" s="8"/>
      <c r="O2419" s="9"/>
    </row>
    <row r="2420" spans="2:15" x14ac:dyDescent="0.2">
      <c r="B2420" s="3"/>
      <c r="C2420" s="3"/>
      <c r="D2420" s="6"/>
      <c r="E2420" s="8"/>
      <c r="O2420" s="9"/>
    </row>
    <row r="2421" spans="2:15" x14ac:dyDescent="0.2">
      <c r="B2421" s="3"/>
      <c r="C2421" s="3"/>
      <c r="D2421" s="6"/>
      <c r="E2421" s="8"/>
      <c r="O2421" s="9"/>
    </row>
    <row r="2422" spans="2:15" x14ac:dyDescent="0.2">
      <c r="B2422" s="3"/>
      <c r="C2422" s="3"/>
      <c r="D2422" s="6"/>
      <c r="E2422" s="8"/>
      <c r="O2422" s="9"/>
    </row>
    <row r="2423" spans="2:15" x14ac:dyDescent="0.2">
      <c r="B2423" s="3"/>
      <c r="C2423" s="3"/>
      <c r="D2423" s="6"/>
      <c r="E2423" s="8"/>
      <c r="O2423" s="9"/>
    </row>
    <row r="2424" spans="2:15" x14ac:dyDescent="0.2">
      <c r="B2424" s="3"/>
      <c r="C2424" s="3"/>
      <c r="D2424" s="6"/>
      <c r="E2424" s="8"/>
      <c r="O2424" s="9"/>
    </row>
    <row r="2425" spans="2:15" x14ac:dyDescent="0.2">
      <c r="B2425" s="3"/>
      <c r="C2425" s="3"/>
      <c r="D2425" s="6"/>
      <c r="E2425" s="8"/>
      <c r="O2425" s="9"/>
    </row>
    <row r="2426" spans="2:15" x14ac:dyDescent="0.2">
      <c r="B2426" s="3"/>
      <c r="C2426" s="3"/>
      <c r="D2426" s="6"/>
      <c r="E2426" s="8"/>
      <c r="O2426" s="9"/>
    </row>
    <row r="2427" spans="2:15" x14ac:dyDescent="0.2">
      <c r="B2427" s="3"/>
      <c r="C2427" s="3"/>
      <c r="D2427" s="6"/>
      <c r="E2427" s="8"/>
      <c r="O2427" s="9"/>
    </row>
    <row r="2428" spans="2:15" x14ac:dyDescent="0.2">
      <c r="B2428" s="3"/>
      <c r="C2428" s="3"/>
      <c r="D2428" s="6"/>
      <c r="E2428" s="8"/>
      <c r="O2428" s="9"/>
    </row>
    <row r="2429" spans="2:15" x14ac:dyDescent="0.2">
      <c r="B2429" s="3"/>
      <c r="C2429" s="3"/>
      <c r="D2429" s="6"/>
      <c r="E2429" s="8"/>
      <c r="O2429" s="9"/>
    </row>
    <row r="2430" spans="2:15" x14ac:dyDescent="0.2">
      <c r="B2430" s="3"/>
      <c r="C2430" s="3"/>
      <c r="D2430" s="6"/>
      <c r="E2430" s="8"/>
      <c r="O2430" s="9"/>
    </row>
    <row r="2431" spans="2:15" x14ac:dyDescent="0.2">
      <c r="B2431" s="3"/>
      <c r="C2431" s="3"/>
      <c r="D2431" s="6"/>
      <c r="E2431" s="8"/>
      <c r="O2431" s="9"/>
    </row>
    <row r="2432" spans="2:15" x14ac:dyDescent="0.2">
      <c r="B2432" s="3"/>
      <c r="C2432" s="3"/>
      <c r="D2432" s="6"/>
      <c r="E2432" s="8"/>
      <c r="O2432" s="9"/>
    </row>
    <row r="2433" spans="2:15" x14ac:dyDescent="0.2">
      <c r="B2433" s="3"/>
      <c r="C2433" s="3"/>
      <c r="D2433" s="6"/>
      <c r="E2433" s="8"/>
      <c r="O2433" s="9"/>
    </row>
    <row r="2434" spans="2:15" x14ac:dyDescent="0.2">
      <c r="B2434" s="3"/>
      <c r="C2434" s="3"/>
      <c r="D2434" s="6"/>
      <c r="E2434" s="8"/>
      <c r="O2434" s="9"/>
    </row>
    <row r="2435" spans="2:15" x14ac:dyDescent="0.2">
      <c r="B2435" s="3"/>
      <c r="C2435" s="3"/>
      <c r="D2435" s="6"/>
      <c r="E2435" s="8"/>
      <c r="O2435" s="9"/>
    </row>
    <row r="2436" spans="2:15" x14ac:dyDescent="0.2">
      <c r="B2436" s="3"/>
      <c r="C2436" s="3"/>
      <c r="D2436" s="6"/>
      <c r="E2436" s="8"/>
      <c r="O2436" s="9"/>
    </row>
    <row r="2437" spans="2:15" x14ac:dyDescent="0.2">
      <c r="B2437" s="3"/>
      <c r="C2437" s="3"/>
      <c r="D2437" s="6"/>
      <c r="E2437" s="8"/>
      <c r="O2437" s="9"/>
    </row>
    <row r="2438" spans="2:15" x14ac:dyDescent="0.2">
      <c r="B2438" s="3"/>
      <c r="C2438" s="3"/>
      <c r="D2438" s="6"/>
      <c r="E2438" s="8"/>
      <c r="O2438" s="9"/>
    </row>
    <row r="2439" spans="2:15" x14ac:dyDescent="0.2">
      <c r="B2439" s="3"/>
      <c r="C2439" s="3"/>
      <c r="D2439" s="6"/>
      <c r="E2439" s="8"/>
      <c r="O2439" s="9"/>
    </row>
    <row r="2440" spans="2:15" x14ac:dyDescent="0.2">
      <c r="B2440" s="3"/>
      <c r="C2440" s="3"/>
      <c r="D2440" s="6"/>
      <c r="E2440" s="8"/>
      <c r="O2440" s="9"/>
    </row>
    <row r="2441" spans="2:15" x14ac:dyDescent="0.2">
      <c r="B2441" s="3"/>
      <c r="C2441" s="3"/>
      <c r="D2441" s="6"/>
      <c r="E2441" s="8"/>
      <c r="O2441" s="9"/>
    </row>
    <row r="2442" spans="2:15" x14ac:dyDescent="0.2">
      <c r="B2442" s="3"/>
      <c r="C2442" s="3"/>
      <c r="D2442" s="6"/>
      <c r="E2442" s="8"/>
      <c r="O2442" s="9"/>
    </row>
    <row r="2443" spans="2:15" x14ac:dyDescent="0.2">
      <c r="B2443" s="3"/>
      <c r="C2443" s="3"/>
      <c r="D2443" s="6"/>
      <c r="E2443" s="8"/>
      <c r="O2443" s="9"/>
    </row>
    <row r="2444" spans="2:15" x14ac:dyDescent="0.2">
      <c r="B2444" s="3"/>
      <c r="C2444" s="3"/>
      <c r="D2444" s="6"/>
      <c r="E2444" s="8"/>
      <c r="O2444" s="9"/>
    </row>
    <row r="2445" spans="2:15" x14ac:dyDescent="0.2">
      <c r="B2445" s="3"/>
      <c r="C2445" s="3"/>
      <c r="D2445" s="6"/>
      <c r="E2445" s="8"/>
      <c r="O2445" s="9"/>
    </row>
    <row r="2446" spans="2:15" x14ac:dyDescent="0.2">
      <c r="B2446" s="3"/>
      <c r="C2446" s="3"/>
      <c r="D2446" s="6"/>
      <c r="E2446" s="8"/>
      <c r="O2446" s="9"/>
    </row>
    <row r="2447" spans="2:15" x14ac:dyDescent="0.2">
      <c r="B2447" s="3"/>
      <c r="C2447" s="3"/>
      <c r="D2447" s="6"/>
      <c r="E2447" s="8"/>
      <c r="O2447" s="9"/>
    </row>
    <row r="2448" spans="2:15" x14ac:dyDescent="0.2">
      <c r="B2448" s="3"/>
      <c r="C2448" s="3"/>
      <c r="D2448" s="6"/>
      <c r="E2448" s="8"/>
      <c r="O2448" s="9"/>
    </row>
    <row r="2449" spans="2:15" x14ac:dyDescent="0.2">
      <c r="B2449" s="3"/>
      <c r="C2449" s="3"/>
      <c r="D2449" s="6"/>
      <c r="E2449" s="8"/>
      <c r="O2449" s="9"/>
    </row>
    <row r="2450" spans="2:15" x14ac:dyDescent="0.2">
      <c r="B2450" s="3"/>
      <c r="C2450" s="3"/>
      <c r="D2450" s="6"/>
      <c r="E2450" s="8"/>
      <c r="O2450" s="9"/>
    </row>
    <row r="2451" spans="2:15" x14ac:dyDescent="0.2">
      <c r="B2451" s="3"/>
      <c r="C2451" s="3"/>
      <c r="D2451" s="6"/>
      <c r="E2451" s="8"/>
      <c r="O2451" s="9"/>
    </row>
    <row r="2452" spans="2:15" x14ac:dyDescent="0.2">
      <c r="B2452" s="3"/>
      <c r="C2452" s="3"/>
      <c r="D2452" s="6"/>
      <c r="E2452" s="8"/>
      <c r="O2452" s="9"/>
    </row>
    <row r="2453" spans="2:15" x14ac:dyDescent="0.2">
      <c r="B2453" s="3"/>
      <c r="C2453" s="3"/>
      <c r="D2453" s="6"/>
      <c r="E2453" s="8"/>
      <c r="O2453" s="9"/>
    </row>
    <row r="2454" spans="2:15" x14ac:dyDescent="0.2">
      <c r="B2454" s="3"/>
      <c r="C2454" s="3"/>
      <c r="D2454" s="6"/>
      <c r="E2454" s="8"/>
      <c r="O2454" s="9"/>
    </row>
    <row r="2455" spans="2:15" x14ac:dyDescent="0.2">
      <c r="B2455" s="3"/>
      <c r="C2455" s="3"/>
      <c r="D2455" s="6"/>
      <c r="E2455" s="8"/>
      <c r="O2455" s="9"/>
    </row>
    <row r="2456" spans="2:15" x14ac:dyDescent="0.2">
      <c r="B2456" s="3"/>
      <c r="C2456" s="3"/>
      <c r="D2456" s="6"/>
      <c r="E2456" s="8"/>
      <c r="O2456" s="9"/>
    </row>
    <row r="2457" spans="2:15" x14ac:dyDescent="0.2">
      <c r="B2457" s="3"/>
      <c r="C2457" s="3"/>
      <c r="D2457" s="6"/>
      <c r="E2457" s="8"/>
      <c r="O2457" s="9"/>
    </row>
    <row r="2458" spans="2:15" x14ac:dyDescent="0.2">
      <c r="B2458" s="3"/>
      <c r="C2458" s="3"/>
      <c r="D2458" s="6"/>
      <c r="E2458" s="8"/>
      <c r="O2458" s="9"/>
    </row>
    <row r="2459" spans="2:15" x14ac:dyDescent="0.2">
      <c r="B2459" s="3"/>
      <c r="C2459" s="3"/>
      <c r="D2459" s="6"/>
      <c r="E2459" s="8"/>
      <c r="O2459" s="9"/>
    </row>
    <row r="2460" spans="2:15" x14ac:dyDescent="0.2">
      <c r="B2460" s="3"/>
      <c r="C2460" s="3"/>
      <c r="D2460" s="6"/>
      <c r="E2460" s="8"/>
      <c r="O2460" s="9"/>
    </row>
    <row r="2461" spans="2:15" x14ac:dyDescent="0.2">
      <c r="B2461" s="3"/>
      <c r="C2461" s="3"/>
      <c r="D2461" s="6"/>
      <c r="E2461" s="8"/>
      <c r="O2461" s="9"/>
    </row>
    <row r="2462" spans="2:15" x14ac:dyDescent="0.2">
      <c r="B2462" s="3"/>
      <c r="C2462" s="3"/>
      <c r="D2462" s="6"/>
      <c r="E2462" s="8"/>
      <c r="O2462" s="9"/>
    </row>
    <row r="2463" spans="2:15" x14ac:dyDescent="0.2">
      <c r="B2463" s="3"/>
      <c r="C2463" s="3"/>
      <c r="D2463" s="6"/>
      <c r="E2463" s="8"/>
      <c r="O2463" s="9"/>
    </row>
    <row r="2464" spans="2:15" x14ac:dyDescent="0.2">
      <c r="B2464" s="3"/>
      <c r="C2464" s="3"/>
      <c r="D2464" s="6"/>
      <c r="E2464" s="8"/>
      <c r="O2464" s="9"/>
    </row>
    <row r="2465" spans="2:15" x14ac:dyDescent="0.2">
      <c r="B2465" s="3"/>
      <c r="C2465" s="3"/>
      <c r="D2465" s="6"/>
      <c r="E2465" s="8"/>
      <c r="O2465" s="9"/>
    </row>
    <row r="2466" spans="2:15" x14ac:dyDescent="0.2">
      <c r="B2466" s="3"/>
      <c r="C2466" s="3"/>
      <c r="D2466" s="6"/>
      <c r="E2466" s="8"/>
      <c r="O2466" s="9"/>
    </row>
    <row r="2467" spans="2:15" x14ac:dyDescent="0.2">
      <c r="B2467" s="3"/>
      <c r="C2467" s="3"/>
      <c r="D2467" s="6"/>
      <c r="E2467" s="8"/>
      <c r="O2467" s="9"/>
    </row>
    <row r="2468" spans="2:15" x14ac:dyDescent="0.2">
      <c r="B2468" s="3"/>
      <c r="C2468" s="3"/>
      <c r="D2468" s="6"/>
      <c r="E2468" s="8"/>
      <c r="O2468" s="9"/>
    </row>
    <row r="2469" spans="2:15" x14ac:dyDescent="0.2">
      <c r="B2469" s="3"/>
      <c r="C2469" s="3"/>
      <c r="D2469" s="6"/>
      <c r="E2469" s="8"/>
      <c r="O2469" s="9"/>
    </row>
    <row r="2470" spans="2:15" x14ac:dyDescent="0.2">
      <c r="B2470" s="3"/>
      <c r="C2470" s="3"/>
      <c r="D2470" s="6"/>
      <c r="E2470" s="8"/>
      <c r="O2470" s="9"/>
    </row>
    <row r="2471" spans="2:15" x14ac:dyDescent="0.2">
      <c r="B2471" s="3"/>
      <c r="C2471" s="3"/>
      <c r="D2471" s="6"/>
      <c r="E2471" s="8"/>
      <c r="O2471" s="9"/>
    </row>
    <row r="2472" spans="2:15" x14ac:dyDescent="0.2">
      <c r="B2472" s="3"/>
      <c r="C2472" s="3"/>
      <c r="D2472" s="6"/>
      <c r="E2472" s="8"/>
      <c r="O2472" s="9"/>
    </row>
    <row r="2473" spans="2:15" x14ac:dyDescent="0.2">
      <c r="B2473" s="3"/>
      <c r="C2473" s="3"/>
      <c r="D2473" s="6"/>
      <c r="E2473" s="8"/>
      <c r="O2473" s="9"/>
    </row>
    <row r="2474" spans="2:15" x14ac:dyDescent="0.2">
      <c r="B2474" s="3"/>
      <c r="C2474" s="3"/>
      <c r="D2474" s="6"/>
      <c r="E2474" s="8"/>
      <c r="O2474" s="9"/>
    </row>
    <row r="2475" spans="2:15" x14ac:dyDescent="0.2">
      <c r="B2475" s="3"/>
      <c r="C2475" s="3"/>
      <c r="D2475" s="6"/>
      <c r="E2475" s="8"/>
      <c r="O2475" s="9"/>
    </row>
    <row r="2476" spans="2:15" x14ac:dyDescent="0.2">
      <c r="B2476" s="3"/>
      <c r="C2476" s="3"/>
      <c r="D2476" s="6"/>
      <c r="E2476" s="8"/>
      <c r="O2476" s="9"/>
    </row>
    <row r="2477" spans="2:15" x14ac:dyDescent="0.2">
      <c r="B2477" s="3"/>
      <c r="C2477" s="3"/>
      <c r="D2477" s="6"/>
      <c r="E2477" s="8"/>
      <c r="O2477" s="9"/>
    </row>
    <row r="2478" spans="2:15" x14ac:dyDescent="0.2">
      <c r="B2478" s="3"/>
      <c r="C2478" s="3"/>
      <c r="D2478" s="6"/>
      <c r="E2478" s="8"/>
      <c r="O2478" s="9"/>
    </row>
    <row r="2479" spans="2:15" x14ac:dyDescent="0.2">
      <c r="B2479" s="3"/>
      <c r="C2479" s="3"/>
      <c r="D2479" s="6"/>
      <c r="E2479" s="8"/>
      <c r="O2479" s="9"/>
    </row>
    <row r="2480" spans="2:15" x14ac:dyDescent="0.2">
      <c r="B2480" s="3"/>
      <c r="C2480" s="3"/>
      <c r="D2480" s="6"/>
      <c r="E2480" s="8"/>
      <c r="O2480" s="9"/>
    </row>
    <row r="2481" spans="2:15" x14ac:dyDescent="0.2">
      <c r="B2481" s="3"/>
      <c r="C2481" s="3"/>
      <c r="D2481" s="6"/>
      <c r="E2481" s="8"/>
      <c r="O2481" s="9"/>
    </row>
    <row r="2482" spans="2:15" x14ac:dyDescent="0.2">
      <c r="B2482" s="3"/>
      <c r="C2482" s="3"/>
      <c r="D2482" s="6"/>
      <c r="E2482" s="8"/>
      <c r="O2482" s="9"/>
    </row>
    <row r="2483" spans="2:15" x14ac:dyDescent="0.2">
      <c r="B2483" s="3"/>
      <c r="C2483" s="3"/>
      <c r="D2483" s="6"/>
      <c r="E2483" s="8"/>
      <c r="O2483" s="9"/>
    </row>
    <row r="2484" spans="2:15" x14ac:dyDescent="0.2">
      <c r="B2484" s="3"/>
      <c r="C2484" s="3"/>
      <c r="D2484" s="6"/>
      <c r="E2484" s="8"/>
      <c r="O2484" s="9"/>
    </row>
    <row r="2485" spans="2:15" x14ac:dyDescent="0.2">
      <c r="B2485" s="3"/>
      <c r="C2485" s="3"/>
      <c r="D2485" s="6"/>
      <c r="E2485" s="8"/>
      <c r="O2485" s="9"/>
    </row>
    <row r="2486" spans="2:15" x14ac:dyDescent="0.2">
      <c r="B2486" s="3"/>
      <c r="C2486" s="3"/>
      <c r="D2486" s="6"/>
      <c r="E2486" s="8"/>
      <c r="O2486" s="9"/>
    </row>
    <row r="2487" spans="2:15" x14ac:dyDescent="0.2">
      <c r="B2487" s="3"/>
      <c r="C2487" s="3"/>
      <c r="D2487" s="6"/>
      <c r="E2487" s="8"/>
      <c r="O2487" s="9"/>
    </row>
    <row r="2488" spans="2:15" x14ac:dyDescent="0.2">
      <c r="B2488" s="3"/>
      <c r="C2488" s="3"/>
      <c r="D2488" s="6"/>
      <c r="E2488" s="8"/>
      <c r="O2488" s="9"/>
    </row>
    <row r="2489" spans="2:15" x14ac:dyDescent="0.2">
      <c r="B2489" s="3"/>
      <c r="C2489" s="3"/>
      <c r="D2489" s="6"/>
      <c r="E2489" s="8"/>
      <c r="O2489" s="9"/>
    </row>
    <row r="2490" spans="2:15" x14ac:dyDescent="0.2">
      <c r="B2490" s="3"/>
      <c r="C2490" s="3"/>
      <c r="D2490" s="6"/>
      <c r="E2490" s="8"/>
      <c r="O2490" s="9"/>
    </row>
    <row r="2491" spans="2:15" x14ac:dyDescent="0.2">
      <c r="B2491" s="3"/>
      <c r="C2491" s="3"/>
      <c r="D2491" s="6"/>
      <c r="E2491" s="8"/>
      <c r="O2491" s="9"/>
    </row>
    <row r="2492" spans="2:15" x14ac:dyDescent="0.2">
      <c r="B2492" s="3"/>
      <c r="C2492" s="3"/>
      <c r="D2492" s="6"/>
      <c r="E2492" s="8"/>
      <c r="O2492" s="9"/>
    </row>
    <row r="2493" spans="2:15" x14ac:dyDescent="0.2">
      <c r="B2493" s="3"/>
      <c r="C2493" s="3"/>
      <c r="D2493" s="6"/>
      <c r="E2493" s="8"/>
      <c r="O2493" s="9"/>
    </row>
    <row r="2494" spans="2:15" x14ac:dyDescent="0.2">
      <c r="B2494" s="3"/>
      <c r="C2494" s="3"/>
      <c r="D2494" s="6"/>
      <c r="E2494" s="8"/>
      <c r="O2494" s="9"/>
    </row>
    <row r="2495" spans="2:15" x14ac:dyDescent="0.2">
      <c r="B2495" s="3"/>
      <c r="C2495" s="3"/>
      <c r="D2495" s="6"/>
      <c r="E2495" s="8"/>
      <c r="O2495" s="9"/>
    </row>
    <row r="2496" spans="2:15" x14ac:dyDescent="0.2">
      <c r="B2496" s="3"/>
      <c r="C2496" s="3"/>
      <c r="D2496" s="6"/>
      <c r="E2496" s="8"/>
      <c r="O2496" s="9"/>
    </row>
    <row r="2497" spans="2:15" x14ac:dyDescent="0.2">
      <c r="B2497" s="3"/>
      <c r="C2497" s="3"/>
      <c r="D2497" s="6"/>
      <c r="E2497" s="8"/>
      <c r="O2497" s="9"/>
    </row>
    <row r="2498" spans="2:15" x14ac:dyDescent="0.2">
      <c r="B2498" s="3"/>
      <c r="C2498" s="3"/>
      <c r="D2498" s="6"/>
      <c r="E2498" s="8"/>
      <c r="O2498" s="9"/>
    </row>
    <row r="2499" spans="2:15" x14ac:dyDescent="0.2">
      <c r="B2499" s="3"/>
      <c r="C2499" s="3"/>
      <c r="D2499" s="6"/>
      <c r="E2499" s="8"/>
      <c r="O2499" s="9"/>
    </row>
    <row r="2500" spans="2:15" x14ac:dyDescent="0.2">
      <c r="B2500" s="3"/>
      <c r="C2500" s="3"/>
      <c r="D2500" s="6"/>
      <c r="E2500" s="8"/>
      <c r="O2500" s="9"/>
    </row>
    <row r="2501" spans="2:15" x14ac:dyDescent="0.2">
      <c r="B2501" s="3"/>
      <c r="C2501" s="3"/>
      <c r="D2501" s="6"/>
      <c r="E2501" s="8"/>
      <c r="O2501" s="9"/>
    </row>
    <row r="2502" spans="2:15" x14ac:dyDescent="0.2">
      <c r="B2502" s="3"/>
      <c r="C2502" s="3"/>
      <c r="D2502" s="6"/>
      <c r="E2502" s="8"/>
      <c r="O2502" s="9"/>
    </row>
    <row r="2503" spans="2:15" x14ac:dyDescent="0.2">
      <c r="B2503" s="3"/>
      <c r="C2503" s="3"/>
      <c r="D2503" s="6"/>
      <c r="E2503" s="8"/>
      <c r="O2503" s="9"/>
    </row>
    <row r="2504" spans="2:15" x14ac:dyDescent="0.2">
      <c r="B2504" s="3"/>
      <c r="C2504" s="3"/>
      <c r="D2504" s="6"/>
      <c r="E2504" s="8"/>
      <c r="O2504" s="9"/>
    </row>
    <row r="2505" spans="2:15" x14ac:dyDescent="0.2">
      <c r="B2505" s="3"/>
      <c r="C2505" s="3"/>
      <c r="D2505" s="6"/>
      <c r="E2505" s="8"/>
      <c r="O2505" s="9"/>
    </row>
    <row r="2506" spans="2:15" x14ac:dyDescent="0.2">
      <c r="B2506" s="3"/>
      <c r="C2506" s="3"/>
      <c r="D2506" s="6"/>
      <c r="E2506" s="8"/>
      <c r="O2506" s="9"/>
    </row>
    <row r="2507" spans="2:15" x14ac:dyDescent="0.2">
      <c r="B2507" s="3"/>
      <c r="C2507" s="3"/>
      <c r="D2507" s="6"/>
      <c r="E2507" s="8"/>
      <c r="O2507" s="9"/>
    </row>
    <row r="2508" spans="2:15" x14ac:dyDescent="0.2">
      <c r="B2508" s="3"/>
      <c r="C2508" s="3"/>
      <c r="D2508" s="6"/>
      <c r="E2508" s="8"/>
      <c r="O2508" s="9"/>
    </row>
    <row r="2509" spans="2:15" x14ac:dyDescent="0.2">
      <c r="B2509" s="3"/>
      <c r="C2509" s="3"/>
      <c r="D2509" s="6"/>
      <c r="E2509" s="8"/>
      <c r="O2509" s="9"/>
    </row>
    <row r="2510" spans="2:15" x14ac:dyDescent="0.2">
      <c r="B2510" s="3"/>
      <c r="C2510" s="3"/>
      <c r="D2510" s="6"/>
      <c r="E2510" s="8"/>
      <c r="O2510" s="9"/>
    </row>
    <row r="2511" spans="2:15" x14ac:dyDescent="0.2">
      <c r="B2511" s="3"/>
      <c r="C2511" s="3"/>
      <c r="D2511" s="6"/>
      <c r="E2511" s="8"/>
      <c r="O2511" s="9"/>
    </row>
    <row r="2512" spans="2:15" x14ac:dyDescent="0.2">
      <c r="B2512" s="3"/>
      <c r="C2512" s="3"/>
      <c r="D2512" s="6"/>
      <c r="E2512" s="8"/>
      <c r="O2512" s="9"/>
    </row>
    <row r="2513" spans="2:15" x14ac:dyDescent="0.2">
      <c r="B2513" s="3"/>
      <c r="C2513" s="3"/>
      <c r="D2513" s="6"/>
      <c r="E2513" s="8"/>
      <c r="O2513" s="9"/>
    </row>
    <row r="2514" spans="2:15" x14ac:dyDescent="0.2">
      <c r="B2514" s="3"/>
      <c r="C2514" s="3"/>
      <c r="D2514" s="6"/>
      <c r="E2514" s="8"/>
      <c r="O2514" s="9"/>
    </row>
    <row r="2515" spans="2:15" x14ac:dyDescent="0.2">
      <c r="B2515" s="3"/>
      <c r="C2515" s="3"/>
      <c r="D2515" s="6"/>
      <c r="E2515" s="8"/>
      <c r="O2515" s="9"/>
    </row>
    <row r="2516" spans="2:15" x14ac:dyDescent="0.2">
      <c r="B2516" s="3"/>
      <c r="C2516" s="3"/>
      <c r="D2516" s="6"/>
      <c r="E2516" s="8"/>
      <c r="O2516" s="9"/>
    </row>
    <row r="2517" spans="2:15" x14ac:dyDescent="0.2">
      <c r="B2517" s="3"/>
      <c r="C2517" s="3"/>
      <c r="D2517" s="6"/>
      <c r="E2517" s="8"/>
      <c r="O2517" s="9"/>
    </row>
    <row r="2518" spans="2:15" x14ac:dyDescent="0.2">
      <c r="B2518" s="3"/>
      <c r="C2518" s="3"/>
      <c r="D2518" s="6"/>
      <c r="E2518" s="8"/>
      <c r="O2518" s="9"/>
    </row>
    <row r="2519" spans="2:15" x14ac:dyDescent="0.2">
      <c r="B2519" s="3"/>
      <c r="C2519" s="3"/>
      <c r="D2519" s="6"/>
      <c r="E2519" s="8"/>
      <c r="O2519" s="9"/>
    </row>
    <row r="2520" spans="2:15" x14ac:dyDescent="0.2">
      <c r="B2520" s="3"/>
      <c r="C2520" s="3"/>
      <c r="D2520" s="6"/>
      <c r="E2520" s="8"/>
      <c r="O2520" s="9"/>
    </row>
    <row r="2521" spans="2:15" x14ac:dyDescent="0.2">
      <c r="B2521" s="3"/>
      <c r="C2521" s="3"/>
      <c r="D2521" s="6"/>
      <c r="E2521" s="8"/>
      <c r="O2521" s="9"/>
    </row>
    <row r="2522" spans="2:15" x14ac:dyDescent="0.2">
      <c r="B2522" s="3"/>
      <c r="C2522" s="3"/>
      <c r="D2522" s="6"/>
      <c r="E2522" s="8"/>
      <c r="O2522" s="9"/>
    </row>
    <row r="2523" spans="2:15" x14ac:dyDescent="0.2">
      <c r="B2523" s="3"/>
      <c r="C2523" s="3"/>
      <c r="D2523" s="6"/>
      <c r="E2523" s="8"/>
      <c r="O2523" s="9"/>
    </row>
    <row r="2524" spans="2:15" x14ac:dyDescent="0.2">
      <c r="B2524" s="3"/>
      <c r="C2524" s="3"/>
      <c r="D2524" s="6"/>
      <c r="E2524" s="8"/>
      <c r="O2524" s="9"/>
    </row>
    <row r="2525" spans="2:15" x14ac:dyDescent="0.2">
      <c r="B2525" s="3"/>
      <c r="C2525" s="3"/>
      <c r="D2525" s="6"/>
      <c r="E2525" s="8"/>
      <c r="O2525" s="9"/>
    </row>
    <row r="2526" spans="2:15" x14ac:dyDescent="0.2">
      <c r="B2526" s="3"/>
      <c r="C2526" s="3"/>
      <c r="D2526" s="6"/>
      <c r="E2526" s="8"/>
      <c r="O2526" s="9"/>
    </row>
    <row r="2527" spans="2:15" x14ac:dyDescent="0.2">
      <c r="B2527" s="3"/>
      <c r="C2527" s="3"/>
      <c r="D2527" s="6"/>
      <c r="E2527" s="8"/>
      <c r="O2527" s="9"/>
    </row>
    <row r="2528" spans="2:15" x14ac:dyDescent="0.2">
      <c r="B2528" s="3"/>
      <c r="C2528" s="3"/>
      <c r="D2528" s="6"/>
      <c r="E2528" s="8"/>
      <c r="O2528" s="9"/>
    </row>
    <row r="2529" spans="2:15" x14ac:dyDescent="0.2">
      <c r="B2529" s="3"/>
      <c r="C2529" s="3"/>
      <c r="D2529" s="6"/>
      <c r="E2529" s="8"/>
      <c r="O2529" s="9"/>
    </row>
    <row r="2530" spans="2:15" x14ac:dyDescent="0.2">
      <c r="B2530" s="3"/>
      <c r="C2530" s="3"/>
      <c r="D2530" s="6"/>
      <c r="E2530" s="8"/>
      <c r="O2530" s="9"/>
    </row>
    <row r="2531" spans="2:15" x14ac:dyDescent="0.2">
      <c r="B2531" s="3"/>
      <c r="C2531" s="3"/>
      <c r="D2531" s="6"/>
      <c r="E2531" s="8"/>
      <c r="O2531" s="9"/>
    </row>
    <row r="2532" spans="2:15" x14ac:dyDescent="0.2">
      <c r="B2532" s="3"/>
      <c r="C2532" s="3"/>
      <c r="D2532" s="6"/>
      <c r="E2532" s="8"/>
      <c r="O2532" s="9"/>
    </row>
    <row r="2533" spans="2:15" x14ac:dyDescent="0.2">
      <c r="B2533" s="3"/>
      <c r="C2533" s="3"/>
      <c r="D2533" s="6"/>
      <c r="E2533" s="8"/>
      <c r="O2533" s="9"/>
    </row>
    <row r="2534" spans="2:15" x14ac:dyDescent="0.2">
      <c r="B2534" s="3"/>
      <c r="C2534" s="3"/>
      <c r="D2534" s="6"/>
      <c r="E2534" s="8"/>
      <c r="O2534" s="9"/>
    </row>
    <row r="2535" spans="2:15" x14ac:dyDescent="0.2">
      <c r="B2535" s="3"/>
      <c r="C2535" s="3"/>
      <c r="D2535" s="6"/>
      <c r="E2535" s="8"/>
      <c r="O2535" s="9"/>
    </row>
    <row r="2536" spans="2:15" x14ac:dyDescent="0.2">
      <c r="B2536" s="3"/>
      <c r="C2536" s="3"/>
      <c r="D2536" s="6"/>
      <c r="E2536" s="8"/>
      <c r="O2536" s="9"/>
    </row>
    <row r="2537" spans="2:15" x14ac:dyDescent="0.2">
      <c r="B2537" s="3"/>
      <c r="C2537" s="3"/>
      <c r="D2537" s="6"/>
      <c r="E2537" s="8"/>
      <c r="O2537" s="9"/>
    </row>
    <row r="2538" spans="2:15" x14ac:dyDescent="0.2">
      <c r="B2538" s="3"/>
      <c r="C2538" s="3"/>
      <c r="D2538" s="6"/>
      <c r="E2538" s="8"/>
      <c r="O2538" s="9"/>
    </row>
    <row r="2539" spans="2:15" x14ac:dyDescent="0.2">
      <c r="B2539" s="3"/>
      <c r="C2539" s="3"/>
      <c r="D2539" s="6"/>
      <c r="E2539" s="8"/>
      <c r="O2539" s="9"/>
    </row>
    <row r="2540" spans="2:15" x14ac:dyDescent="0.2">
      <c r="B2540" s="3"/>
      <c r="C2540" s="3"/>
      <c r="D2540" s="6"/>
      <c r="E2540" s="8"/>
      <c r="O2540" s="9"/>
    </row>
    <row r="2541" spans="2:15" x14ac:dyDescent="0.2">
      <c r="B2541" s="3"/>
      <c r="C2541" s="3"/>
      <c r="D2541" s="6"/>
      <c r="E2541" s="8"/>
      <c r="O2541" s="9"/>
    </row>
    <row r="2542" spans="2:15" x14ac:dyDescent="0.2">
      <c r="B2542" s="3"/>
      <c r="C2542" s="3"/>
      <c r="D2542" s="6"/>
      <c r="E2542" s="8"/>
      <c r="O2542" s="9"/>
    </row>
    <row r="2543" spans="2:15" x14ac:dyDescent="0.2">
      <c r="B2543" s="3"/>
      <c r="C2543" s="3"/>
      <c r="D2543" s="6"/>
      <c r="E2543" s="8"/>
      <c r="O2543" s="9"/>
    </row>
    <row r="2544" spans="2:15" x14ac:dyDescent="0.2">
      <c r="B2544" s="3"/>
      <c r="C2544" s="3"/>
      <c r="D2544" s="6"/>
      <c r="E2544" s="8"/>
      <c r="O2544" s="9"/>
    </row>
    <row r="2545" spans="2:15" x14ac:dyDescent="0.2">
      <c r="B2545" s="3"/>
      <c r="C2545" s="3"/>
      <c r="D2545" s="6"/>
      <c r="E2545" s="8"/>
      <c r="O2545" s="9"/>
    </row>
    <row r="2546" spans="2:15" x14ac:dyDescent="0.2">
      <c r="B2546" s="3"/>
      <c r="C2546" s="3"/>
      <c r="D2546" s="6"/>
      <c r="E2546" s="8"/>
      <c r="O2546" s="9"/>
    </row>
    <row r="2547" spans="2:15" x14ac:dyDescent="0.2">
      <c r="B2547" s="3"/>
      <c r="C2547" s="3"/>
      <c r="D2547" s="6"/>
      <c r="E2547" s="8"/>
      <c r="O2547" s="9"/>
    </row>
    <row r="2548" spans="2:15" x14ac:dyDescent="0.2">
      <c r="B2548" s="3"/>
      <c r="C2548" s="3"/>
      <c r="D2548" s="6"/>
      <c r="E2548" s="8"/>
      <c r="O2548" s="9"/>
    </row>
    <row r="2549" spans="2:15" x14ac:dyDescent="0.2">
      <c r="B2549" s="3"/>
      <c r="C2549" s="3"/>
      <c r="D2549" s="6"/>
      <c r="E2549" s="8"/>
      <c r="O2549" s="9"/>
    </row>
    <row r="2550" spans="2:15" x14ac:dyDescent="0.2">
      <c r="B2550" s="3"/>
      <c r="C2550" s="3"/>
      <c r="D2550" s="6"/>
      <c r="E2550" s="8"/>
      <c r="O2550" s="9"/>
    </row>
    <row r="2551" spans="2:15" x14ac:dyDescent="0.2">
      <c r="B2551" s="3"/>
      <c r="C2551" s="3"/>
      <c r="D2551" s="6"/>
      <c r="E2551" s="8"/>
      <c r="O2551" s="9"/>
    </row>
    <row r="2552" spans="2:15" x14ac:dyDescent="0.2">
      <c r="B2552" s="3"/>
      <c r="C2552" s="3"/>
      <c r="D2552" s="6"/>
      <c r="E2552" s="8"/>
      <c r="O2552" s="9"/>
    </row>
    <row r="2553" spans="2:15" x14ac:dyDescent="0.2">
      <c r="B2553" s="3"/>
      <c r="C2553" s="3"/>
      <c r="D2553" s="6"/>
      <c r="E2553" s="8"/>
      <c r="O2553" s="9"/>
    </row>
    <row r="2554" spans="2:15" x14ac:dyDescent="0.2">
      <c r="B2554" s="3"/>
      <c r="C2554" s="3"/>
      <c r="D2554" s="6"/>
      <c r="E2554" s="8"/>
      <c r="O2554" s="9"/>
    </row>
    <row r="2555" spans="2:15" x14ac:dyDescent="0.2">
      <c r="B2555" s="3"/>
      <c r="C2555" s="3"/>
      <c r="D2555" s="6"/>
      <c r="E2555" s="8"/>
      <c r="O2555" s="9"/>
    </row>
    <row r="2556" spans="2:15" x14ac:dyDescent="0.2">
      <c r="B2556" s="3"/>
      <c r="C2556" s="3"/>
      <c r="D2556" s="6"/>
      <c r="E2556" s="8"/>
      <c r="O2556" s="9"/>
    </row>
    <row r="2557" spans="2:15" x14ac:dyDescent="0.2">
      <c r="B2557" s="3"/>
      <c r="C2557" s="3"/>
      <c r="D2557" s="6"/>
      <c r="E2557" s="8"/>
      <c r="O2557" s="9"/>
    </row>
    <row r="2558" spans="2:15" x14ac:dyDescent="0.2">
      <c r="B2558" s="3"/>
      <c r="C2558" s="3"/>
      <c r="D2558" s="6"/>
      <c r="E2558" s="8"/>
      <c r="O2558" s="9"/>
    </row>
    <row r="2559" spans="2:15" x14ac:dyDescent="0.2">
      <c r="B2559" s="3"/>
      <c r="C2559" s="3"/>
      <c r="D2559" s="6"/>
      <c r="E2559" s="8"/>
      <c r="O2559" s="9"/>
    </row>
    <row r="2560" spans="2:15" x14ac:dyDescent="0.2">
      <c r="B2560" s="3"/>
      <c r="C2560" s="3"/>
      <c r="D2560" s="6"/>
      <c r="E2560" s="8"/>
      <c r="O2560" s="9"/>
    </row>
    <row r="2561" spans="2:15" x14ac:dyDescent="0.2">
      <c r="B2561" s="3"/>
      <c r="C2561" s="3"/>
      <c r="D2561" s="6"/>
      <c r="E2561" s="8"/>
      <c r="O2561" s="9"/>
    </row>
    <row r="2562" spans="2:15" x14ac:dyDescent="0.2">
      <c r="B2562" s="3"/>
      <c r="C2562" s="3"/>
      <c r="D2562" s="6"/>
      <c r="E2562" s="8"/>
      <c r="O2562" s="9"/>
    </row>
    <row r="2563" spans="2:15" x14ac:dyDescent="0.2">
      <c r="B2563" s="3"/>
      <c r="C2563" s="3"/>
      <c r="D2563" s="6"/>
      <c r="E2563" s="8"/>
      <c r="O2563" s="9"/>
    </row>
    <row r="2564" spans="2:15" x14ac:dyDescent="0.2">
      <c r="B2564" s="3"/>
      <c r="C2564" s="3"/>
      <c r="D2564" s="6"/>
      <c r="E2564" s="8"/>
      <c r="O2564" s="9"/>
    </row>
    <row r="2565" spans="2:15" x14ac:dyDescent="0.2">
      <c r="B2565" s="3"/>
      <c r="C2565" s="3"/>
      <c r="D2565" s="6"/>
      <c r="E2565" s="8"/>
      <c r="O2565" s="9"/>
    </row>
    <row r="2566" spans="2:15" x14ac:dyDescent="0.2">
      <c r="B2566" s="3"/>
      <c r="C2566" s="3"/>
      <c r="D2566" s="6"/>
      <c r="E2566" s="8"/>
      <c r="O2566" s="9"/>
    </row>
    <row r="2567" spans="2:15" x14ac:dyDescent="0.2">
      <c r="B2567" s="3"/>
      <c r="C2567" s="3"/>
      <c r="D2567" s="6"/>
      <c r="E2567" s="8"/>
      <c r="O2567" s="9"/>
    </row>
    <row r="2568" spans="2:15" x14ac:dyDescent="0.2">
      <c r="B2568" s="3"/>
      <c r="C2568" s="3"/>
      <c r="D2568" s="6"/>
      <c r="E2568" s="8"/>
      <c r="O2568" s="9"/>
    </row>
    <row r="2569" spans="2:15" x14ac:dyDescent="0.2">
      <c r="B2569" s="3"/>
      <c r="C2569" s="3"/>
      <c r="D2569" s="6"/>
      <c r="E2569" s="8"/>
      <c r="O2569" s="9"/>
    </row>
    <row r="2570" spans="2:15" x14ac:dyDescent="0.2">
      <c r="B2570" s="3"/>
      <c r="C2570" s="3"/>
      <c r="D2570" s="6"/>
      <c r="E2570" s="8"/>
      <c r="O2570" s="9"/>
    </row>
    <row r="2571" spans="2:15" x14ac:dyDescent="0.2">
      <c r="B2571" s="3"/>
      <c r="C2571" s="3"/>
      <c r="D2571" s="6"/>
      <c r="E2571" s="8"/>
      <c r="O2571" s="9"/>
    </row>
    <row r="2572" spans="2:15" x14ac:dyDescent="0.2">
      <c r="B2572" s="3"/>
      <c r="C2572" s="3"/>
      <c r="D2572" s="6"/>
      <c r="E2572" s="8"/>
      <c r="O2572" s="9"/>
    </row>
    <row r="2573" spans="2:15" x14ac:dyDescent="0.2">
      <c r="B2573" s="3"/>
      <c r="C2573" s="3"/>
      <c r="D2573" s="6"/>
      <c r="E2573" s="8"/>
      <c r="O2573" s="9"/>
    </row>
    <row r="2574" spans="2:15" x14ac:dyDescent="0.2">
      <c r="B2574" s="3"/>
      <c r="C2574" s="3"/>
      <c r="D2574" s="6"/>
      <c r="E2574" s="8"/>
      <c r="O2574" s="9"/>
    </row>
    <row r="2575" spans="2:15" x14ac:dyDescent="0.2">
      <c r="B2575" s="3"/>
      <c r="C2575" s="3"/>
      <c r="D2575" s="6"/>
      <c r="E2575" s="8"/>
      <c r="O2575" s="9"/>
    </row>
    <row r="2576" spans="2:15" x14ac:dyDescent="0.2">
      <c r="B2576" s="3"/>
      <c r="C2576" s="3"/>
      <c r="D2576" s="6"/>
      <c r="E2576" s="8"/>
      <c r="O2576" s="9"/>
    </row>
    <row r="2577" spans="2:15" x14ac:dyDescent="0.2">
      <c r="B2577" s="3"/>
      <c r="C2577" s="3"/>
      <c r="D2577" s="6"/>
      <c r="E2577" s="8"/>
      <c r="O2577" s="9"/>
    </row>
    <row r="2578" spans="2:15" x14ac:dyDescent="0.2">
      <c r="B2578" s="3"/>
      <c r="C2578" s="3"/>
      <c r="D2578" s="6"/>
      <c r="E2578" s="8"/>
      <c r="O2578" s="9"/>
    </row>
    <row r="2579" spans="2:15" x14ac:dyDescent="0.2">
      <c r="B2579" s="3"/>
      <c r="C2579" s="3"/>
      <c r="D2579" s="6"/>
      <c r="E2579" s="8"/>
      <c r="O2579" s="9"/>
    </row>
    <row r="2580" spans="2:15" x14ac:dyDescent="0.2">
      <c r="B2580" s="3"/>
      <c r="C2580" s="3"/>
      <c r="D2580" s="6"/>
      <c r="E2580" s="8"/>
      <c r="O2580" s="9"/>
    </row>
    <row r="2581" spans="2:15" x14ac:dyDescent="0.2">
      <c r="B2581" s="3"/>
      <c r="C2581" s="3"/>
      <c r="D2581" s="6"/>
      <c r="E2581" s="8"/>
      <c r="O2581" s="9"/>
    </row>
    <row r="2582" spans="2:15" x14ac:dyDescent="0.2">
      <c r="B2582" s="3"/>
      <c r="C2582" s="3"/>
      <c r="D2582" s="6"/>
      <c r="E2582" s="8"/>
      <c r="O2582" s="9"/>
    </row>
    <row r="2583" spans="2:15" x14ac:dyDescent="0.2">
      <c r="B2583" s="3"/>
      <c r="C2583" s="3"/>
      <c r="D2583" s="6"/>
      <c r="E2583" s="8"/>
      <c r="O2583" s="9"/>
    </row>
    <row r="2584" spans="2:15" x14ac:dyDescent="0.2">
      <c r="B2584" s="3"/>
      <c r="C2584" s="3"/>
      <c r="D2584" s="6"/>
      <c r="E2584" s="8"/>
      <c r="O2584" s="9"/>
    </row>
    <row r="2585" spans="2:15" x14ac:dyDescent="0.2">
      <c r="B2585" s="3"/>
      <c r="C2585" s="3"/>
      <c r="D2585" s="6"/>
      <c r="E2585" s="8"/>
      <c r="O2585" s="9"/>
    </row>
    <row r="2586" spans="2:15" x14ac:dyDescent="0.2">
      <c r="B2586" s="3"/>
      <c r="C2586" s="3"/>
      <c r="D2586" s="6"/>
      <c r="E2586" s="8"/>
      <c r="O2586" s="9"/>
    </row>
    <row r="2587" spans="2:15" x14ac:dyDescent="0.2">
      <c r="B2587" s="3"/>
      <c r="C2587" s="3"/>
      <c r="D2587" s="6"/>
      <c r="E2587" s="8"/>
      <c r="O2587" s="9"/>
    </row>
    <row r="2588" spans="2:15" x14ac:dyDescent="0.2">
      <c r="B2588" s="3"/>
      <c r="C2588" s="3"/>
      <c r="D2588" s="6"/>
      <c r="E2588" s="8"/>
      <c r="O2588" s="9"/>
    </row>
    <row r="2589" spans="2:15" x14ac:dyDescent="0.2">
      <c r="B2589" s="3"/>
      <c r="C2589" s="3"/>
      <c r="D2589" s="6"/>
      <c r="E2589" s="8"/>
      <c r="O2589" s="9"/>
    </row>
    <row r="2590" spans="2:15" x14ac:dyDescent="0.2">
      <c r="B2590" s="3"/>
      <c r="C2590" s="3"/>
      <c r="D2590" s="6"/>
      <c r="E2590" s="8"/>
      <c r="O2590" s="9"/>
    </row>
    <row r="2591" spans="2:15" x14ac:dyDescent="0.2">
      <c r="B2591" s="3"/>
      <c r="C2591" s="3"/>
      <c r="D2591" s="6"/>
      <c r="E2591" s="8"/>
      <c r="O2591" s="9"/>
    </row>
    <row r="2592" spans="2:15" x14ac:dyDescent="0.2">
      <c r="B2592" s="3"/>
      <c r="C2592" s="3"/>
      <c r="D2592" s="6"/>
      <c r="E2592" s="8"/>
      <c r="O2592" s="9"/>
    </row>
    <row r="2593" spans="2:15" x14ac:dyDescent="0.2">
      <c r="B2593" s="3"/>
      <c r="C2593" s="3"/>
      <c r="D2593" s="6"/>
      <c r="E2593" s="8"/>
      <c r="O2593" s="9"/>
    </row>
    <row r="2594" spans="2:15" x14ac:dyDescent="0.2">
      <c r="B2594" s="3"/>
      <c r="C2594" s="3"/>
      <c r="D2594" s="6"/>
      <c r="E2594" s="8"/>
      <c r="O2594" s="9"/>
    </row>
    <row r="2595" spans="2:15" x14ac:dyDescent="0.2">
      <c r="B2595" s="3"/>
      <c r="C2595" s="3"/>
      <c r="D2595" s="6"/>
      <c r="E2595" s="8"/>
      <c r="O2595" s="9"/>
    </row>
    <row r="2596" spans="2:15" x14ac:dyDescent="0.2">
      <c r="B2596" s="3"/>
      <c r="C2596" s="3"/>
      <c r="D2596" s="6"/>
      <c r="E2596" s="8"/>
      <c r="O2596" s="9"/>
    </row>
    <row r="2597" spans="2:15" x14ac:dyDescent="0.2">
      <c r="B2597" s="3"/>
      <c r="C2597" s="3"/>
      <c r="D2597" s="6"/>
      <c r="E2597" s="8"/>
      <c r="O2597" s="9"/>
    </row>
    <row r="2598" spans="2:15" x14ac:dyDescent="0.2">
      <c r="B2598" s="3"/>
      <c r="C2598" s="3"/>
      <c r="D2598" s="6"/>
      <c r="E2598" s="8"/>
      <c r="O2598" s="9"/>
    </row>
    <row r="2599" spans="2:15" x14ac:dyDescent="0.2">
      <c r="B2599" s="3"/>
      <c r="C2599" s="3"/>
      <c r="D2599" s="6"/>
      <c r="E2599" s="8"/>
      <c r="O2599" s="9"/>
    </row>
    <row r="2600" spans="2:15" x14ac:dyDescent="0.2">
      <c r="B2600" s="3"/>
      <c r="C2600" s="3"/>
      <c r="D2600" s="6"/>
      <c r="E2600" s="8"/>
      <c r="O2600" s="9"/>
    </row>
    <row r="2601" spans="2:15" x14ac:dyDescent="0.2">
      <c r="B2601" s="3"/>
      <c r="C2601" s="3"/>
      <c r="D2601" s="6"/>
      <c r="E2601" s="8"/>
      <c r="O2601" s="9"/>
    </row>
    <row r="2602" spans="2:15" x14ac:dyDescent="0.2">
      <c r="B2602" s="3"/>
      <c r="C2602" s="3"/>
      <c r="D2602" s="6"/>
      <c r="E2602" s="8"/>
      <c r="O2602" s="9"/>
    </row>
    <row r="2603" spans="2:15" x14ac:dyDescent="0.2">
      <c r="B2603" s="3"/>
      <c r="C2603" s="3"/>
      <c r="D2603" s="6"/>
      <c r="E2603" s="8"/>
      <c r="O2603" s="9"/>
    </row>
    <row r="2604" spans="2:15" x14ac:dyDescent="0.2">
      <c r="B2604" s="3"/>
      <c r="C2604" s="3"/>
      <c r="D2604" s="6"/>
      <c r="E2604" s="8"/>
      <c r="O2604" s="9"/>
    </row>
    <row r="2605" spans="2:15" x14ac:dyDescent="0.2">
      <c r="B2605" s="3"/>
      <c r="C2605" s="3"/>
      <c r="D2605" s="6"/>
      <c r="E2605" s="8"/>
      <c r="O2605" s="9"/>
    </row>
    <row r="2606" spans="2:15" x14ac:dyDescent="0.2">
      <c r="B2606" s="3"/>
      <c r="C2606" s="3"/>
      <c r="D2606" s="6"/>
      <c r="E2606" s="8"/>
      <c r="O2606" s="9"/>
    </row>
    <row r="2607" spans="2:15" x14ac:dyDescent="0.2">
      <c r="B2607" s="3"/>
      <c r="C2607" s="3"/>
      <c r="D2607" s="6"/>
      <c r="E2607" s="8"/>
      <c r="O2607" s="9"/>
    </row>
    <row r="2608" spans="2:15" x14ac:dyDescent="0.2">
      <c r="B2608" s="3"/>
      <c r="C2608" s="3"/>
      <c r="D2608" s="6"/>
      <c r="E2608" s="8"/>
      <c r="O2608" s="9"/>
    </row>
    <row r="2609" spans="2:15" x14ac:dyDescent="0.2">
      <c r="B2609" s="3"/>
      <c r="C2609" s="3"/>
      <c r="D2609" s="6"/>
      <c r="E2609" s="8"/>
      <c r="O2609" s="9"/>
    </row>
    <row r="2610" spans="2:15" x14ac:dyDescent="0.2">
      <c r="B2610" s="3"/>
      <c r="C2610" s="3"/>
      <c r="D2610" s="6"/>
      <c r="E2610" s="8"/>
      <c r="O2610" s="9"/>
    </row>
    <row r="2611" spans="2:15" x14ac:dyDescent="0.2">
      <c r="B2611" s="3"/>
      <c r="C2611" s="3"/>
      <c r="D2611" s="6"/>
      <c r="E2611" s="8"/>
      <c r="O2611" s="9"/>
    </row>
    <row r="2612" spans="2:15" x14ac:dyDescent="0.2">
      <c r="B2612" s="3"/>
      <c r="C2612" s="3"/>
      <c r="D2612" s="6"/>
      <c r="E2612" s="8"/>
      <c r="O2612" s="9"/>
    </row>
    <row r="2613" spans="2:15" x14ac:dyDescent="0.2">
      <c r="B2613" s="3"/>
      <c r="C2613" s="3"/>
      <c r="D2613" s="6"/>
      <c r="E2613" s="8"/>
      <c r="O2613" s="9"/>
    </row>
    <row r="2614" spans="2:15" x14ac:dyDescent="0.2">
      <c r="B2614" s="3"/>
      <c r="C2614" s="3"/>
      <c r="D2614" s="6"/>
      <c r="E2614" s="8"/>
      <c r="O2614" s="9"/>
    </row>
    <row r="2615" spans="2:15" x14ac:dyDescent="0.2">
      <c r="B2615" s="3"/>
      <c r="C2615" s="3"/>
      <c r="D2615" s="6"/>
      <c r="E2615" s="8"/>
      <c r="O2615" s="9"/>
    </row>
    <row r="2616" spans="2:15" x14ac:dyDescent="0.2">
      <c r="B2616" s="3"/>
      <c r="C2616" s="3"/>
      <c r="D2616" s="6"/>
      <c r="E2616" s="8"/>
      <c r="O2616" s="9"/>
    </row>
    <row r="2617" spans="2:15" x14ac:dyDescent="0.2">
      <c r="B2617" s="3"/>
      <c r="C2617" s="3"/>
      <c r="D2617" s="6"/>
      <c r="E2617" s="8"/>
      <c r="O2617" s="9"/>
    </row>
    <row r="2618" spans="2:15" x14ac:dyDescent="0.2">
      <c r="B2618" s="3"/>
      <c r="C2618" s="3"/>
      <c r="D2618" s="6"/>
      <c r="E2618" s="8"/>
      <c r="O2618" s="9"/>
    </row>
    <row r="2619" spans="2:15" x14ac:dyDescent="0.2">
      <c r="B2619" s="3"/>
      <c r="C2619" s="3"/>
      <c r="D2619" s="6"/>
      <c r="E2619" s="8"/>
      <c r="O2619" s="9"/>
    </row>
    <row r="2620" spans="2:15" x14ac:dyDescent="0.2">
      <c r="B2620" s="3"/>
      <c r="C2620" s="3"/>
      <c r="D2620" s="6"/>
      <c r="E2620" s="8"/>
      <c r="O2620" s="9"/>
    </row>
    <row r="2621" spans="2:15" x14ac:dyDescent="0.2">
      <c r="B2621" s="3"/>
      <c r="C2621" s="3"/>
      <c r="D2621" s="6"/>
      <c r="E2621" s="8"/>
      <c r="O2621" s="9"/>
    </row>
    <row r="2622" spans="2:15" x14ac:dyDescent="0.2">
      <c r="B2622" s="3"/>
      <c r="C2622" s="3"/>
      <c r="D2622" s="6"/>
      <c r="E2622" s="8"/>
      <c r="O2622" s="9"/>
    </row>
    <row r="2623" spans="2:15" x14ac:dyDescent="0.2">
      <c r="B2623" s="3"/>
      <c r="C2623" s="3"/>
      <c r="D2623" s="6"/>
      <c r="E2623" s="8"/>
      <c r="O2623" s="9"/>
    </row>
    <row r="2624" spans="2:15" x14ac:dyDescent="0.2">
      <c r="B2624" s="3"/>
      <c r="C2624" s="3"/>
      <c r="D2624" s="6"/>
      <c r="E2624" s="8"/>
      <c r="O2624" s="9"/>
    </row>
    <row r="2625" spans="2:15" x14ac:dyDescent="0.2">
      <c r="B2625" s="3"/>
      <c r="C2625" s="3"/>
      <c r="D2625" s="6"/>
      <c r="E2625" s="8"/>
      <c r="O2625" s="9"/>
    </row>
    <row r="2626" spans="2:15" x14ac:dyDescent="0.2">
      <c r="B2626" s="3"/>
      <c r="C2626" s="3"/>
      <c r="D2626" s="6"/>
      <c r="E2626" s="8"/>
      <c r="O2626" s="9"/>
    </row>
    <row r="2627" spans="2:15" x14ac:dyDescent="0.2">
      <c r="B2627" s="3"/>
      <c r="C2627" s="3"/>
      <c r="D2627" s="6"/>
      <c r="E2627" s="8"/>
      <c r="O2627" s="9"/>
    </row>
    <row r="2628" spans="2:15" x14ac:dyDescent="0.2">
      <c r="B2628" s="3"/>
      <c r="C2628" s="3"/>
      <c r="D2628" s="6"/>
      <c r="E2628" s="8"/>
      <c r="O2628" s="9"/>
    </row>
    <row r="2629" spans="2:15" x14ac:dyDescent="0.2">
      <c r="B2629" s="3"/>
      <c r="C2629" s="3"/>
      <c r="D2629" s="6"/>
      <c r="E2629" s="8"/>
      <c r="O2629" s="9"/>
    </row>
    <row r="2630" spans="2:15" x14ac:dyDescent="0.2">
      <c r="B2630" s="3"/>
      <c r="C2630" s="3"/>
      <c r="D2630" s="6"/>
      <c r="E2630" s="8"/>
      <c r="O2630" s="9"/>
    </row>
    <row r="2631" spans="2:15" x14ac:dyDescent="0.2">
      <c r="B2631" s="3"/>
      <c r="C2631" s="3"/>
      <c r="D2631" s="6"/>
      <c r="E2631" s="8"/>
      <c r="O2631" s="9"/>
    </row>
    <row r="2632" spans="2:15" x14ac:dyDescent="0.2">
      <c r="B2632" s="3"/>
      <c r="C2632" s="3"/>
      <c r="D2632" s="6"/>
      <c r="E2632" s="8"/>
      <c r="O2632" s="9"/>
    </row>
    <row r="2633" spans="2:15" x14ac:dyDescent="0.2">
      <c r="B2633" s="3"/>
      <c r="C2633" s="3"/>
      <c r="D2633" s="6"/>
      <c r="E2633" s="8"/>
      <c r="O2633" s="9"/>
    </row>
    <row r="2634" spans="2:15" x14ac:dyDescent="0.2">
      <c r="B2634" s="3"/>
      <c r="C2634" s="3"/>
      <c r="D2634" s="6"/>
      <c r="E2634" s="8"/>
      <c r="O2634" s="9"/>
    </row>
    <row r="2635" spans="2:15" x14ac:dyDescent="0.2">
      <c r="B2635" s="3"/>
      <c r="C2635" s="3"/>
      <c r="D2635" s="6"/>
      <c r="E2635" s="8"/>
      <c r="O2635" s="9"/>
    </row>
    <row r="2636" spans="2:15" x14ac:dyDescent="0.2">
      <c r="B2636" s="3"/>
      <c r="C2636" s="3"/>
      <c r="D2636" s="6"/>
      <c r="E2636" s="8"/>
      <c r="O2636" s="9"/>
    </row>
    <row r="2637" spans="2:15" x14ac:dyDescent="0.2">
      <c r="B2637" s="3"/>
      <c r="C2637" s="3"/>
      <c r="D2637" s="6"/>
      <c r="E2637" s="8"/>
      <c r="O2637" s="9"/>
    </row>
    <row r="2638" spans="2:15" x14ac:dyDescent="0.2">
      <c r="B2638" s="3"/>
      <c r="C2638" s="3"/>
      <c r="D2638" s="6"/>
      <c r="E2638" s="8"/>
      <c r="O2638" s="9"/>
    </row>
    <row r="2639" spans="2:15" x14ac:dyDescent="0.2">
      <c r="B2639" s="3"/>
      <c r="C2639" s="3"/>
      <c r="D2639" s="6"/>
      <c r="E2639" s="8"/>
      <c r="O2639" s="9"/>
    </row>
    <row r="2640" spans="2:15" x14ac:dyDescent="0.2">
      <c r="B2640" s="3"/>
      <c r="C2640" s="3"/>
      <c r="D2640" s="6"/>
      <c r="E2640" s="8"/>
      <c r="O2640" s="9"/>
    </row>
    <row r="2641" spans="2:15" x14ac:dyDescent="0.2">
      <c r="B2641" s="3"/>
      <c r="C2641" s="3"/>
      <c r="D2641" s="6"/>
      <c r="E2641" s="8"/>
      <c r="O2641" s="9"/>
    </row>
    <row r="2642" spans="2:15" x14ac:dyDescent="0.2">
      <c r="B2642" s="3"/>
      <c r="C2642" s="3"/>
      <c r="D2642" s="6"/>
      <c r="E2642" s="8"/>
      <c r="O2642" s="9"/>
    </row>
    <row r="2643" spans="2:15" x14ac:dyDescent="0.2">
      <c r="B2643" s="3"/>
      <c r="C2643" s="3"/>
      <c r="D2643" s="6"/>
      <c r="E2643" s="8"/>
      <c r="O2643" s="9"/>
    </row>
    <row r="2644" spans="2:15" x14ac:dyDescent="0.2">
      <c r="B2644" s="3"/>
      <c r="C2644" s="3"/>
      <c r="D2644" s="6"/>
      <c r="E2644" s="8"/>
      <c r="O2644" s="9"/>
    </row>
    <row r="2645" spans="2:15" x14ac:dyDescent="0.2">
      <c r="B2645" s="3"/>
      <c r="C2645" s="3"/>
      <c r="D2645" s="6"/>
      <c r="E2645" s="8"/>
      <c r="O2645" s="9"/>
    </row>
    <row r="2646" spans="2:15" x14ac:dyDescent="0.2">
      <c r="B2646" s="3"/>
      <c r="C2646" s="3"/>
      <c r="D2646" s="6"/>
      <c r="E2646" s="8"/>
      <c r="O2646" s="9"/>
    </row>
    <row r="2647" spans="2:15" x14ac:dyDescent="0.2">
      <c r="B2647" s="3"/>
      <c r="C2647" s="3"/>
      <c r="D2647" s="6"/>
      <c r="E2647" s="8"/>
      <c r="O2647" s="9"/>
    </row>
    <row r="2648" spans="2:15" x14ac:dyDescent="0.2">
      <c r="B2648" s="3"/>
      <c r="C2648" s="3"/>
      <c r="D2648" s="6"/>
      <c r="E2648" s="8"/>
      <c r="O2648" s="9"/>
    </row>
    <row r="2649" spans="2:15" x14ac:dyDescent="0.2">
      <c r="B2649" s="3"/>
      <c r="C2649" s="3"/>
      <c r="D2649" s="6"/>
      <c r="E2649" s="8"/>
      <c r="O2649" s="9"/>
    </row>
    <row r="2650" spans="2:15" x14ac:dyDescent="0.2">
      <c r="B2650" s="3"/>
      <c r="C2650" s="3"/>
      <c r="D2650" s="6"/>
      <c r="E2650" s="8"/>
      <c r="O2650" s="9"/>
    </row>
    <row r="2651" spans="2:15" x14ac:dyDescent="0.2">
      <c r="B2651" s="3"/>
      <c r="C2651" s="3"/>
      <c r="D2651" s="6"/>
      <c r="E2651" s="8"/>
      <c r="O2651" s="9"/>
    </row>
    <row r="2652" spans="2:15" x14ac:dyDescent="0.2">
      <c r="B2652" s="3"/>
      <c r="C2652" s="3"/>
      <c r="D2652" s="6"/>
      <c r="E2652" s="8"/>
      <c r="O2652" s="9"/>
    </row>
    <row r="2653" spans="2:15" x14ac:dyDescent="0.2">
      <c r="B2653" s="3"/>
      <c r="C2653" s="3"/>
      <c r="D2653" s="6"/>
      <c r="E2653" s="8"/>
      <c r="O2653" s="9"/>
    </row>
    <row r="2654" spans="2:15" x14ac:dyDescent="0.2">
      <c r="B2654" s="3"/>
      <c r="C2654" s="3"/>
      <c r="D2654" s="6"/>
      <c r="E2654" s="8"/>
      <c r="O2654" s="9"/>
    </row>
    <row r="2655" spans="2:15" x14ac:dyDescent="0.2">
      <c r="B2655" s="3"/>
      <c r="C2655" s="3"/>
      <c r="D2655" s="6"/>
      <c r="E2655" s="8"/>
      <c r="O2655" s="9"/>
    </row>
    <row r="2656" spans="2:15" x14ac:dyDescent="0.2">
      <c r="B2656" s="3"/>
      <c r="C2656" s="3"/>
      <c r="D2656" s="6"/>
      <c r="E2656" s="8"/>
      <c r="O2656" s="9"/>
    </row>
    <row r="2657" spans="2:15" x14ac:dyDescent="0.2">
      <c r="B2657" s="3"/>
      <c r="C2657" s="3"/>
      <c r="D2657" s="6"/>
      <c r="E2657" s="8"/>
      <c r="O2657" s="9"/>
    </row>
    <row r="2658" spans="2:15" x14ac:dyDescent="0.2">
      <c r="B2658" s="3"/>
      <c r="C2658" s="3"/>
      <c r="D2658" s="6"/>
      <c r="E2658" s="8"/>
      <c r="O2658" s="9"/>
    </row>
    <row r="2659" spans="2:15" x14ac:dyDescent="0.2">
      <c r="B2659" s="3"/>
      <c r="C2659" s="3"/>
      <c r="D2659" s="6"/>
      <c r="E2659" s="8"/>
      <c r="O2659" s="9"/>
    </row>
    <row r="2660" spans="2:15" x14ac:dyDescent="0.2">
      <c r="B2660" s="3"/>
      <c r="C2660" s="3"/>
      <c r="D2660" s="6"/>
      <c r="E2660" s="8"/>
      <c r="O2660" s="9"/>
    </row>
    <row r="2661" spans="2:15" x14ac:dyDescent="0.2">
      <c r="B2661" s="3"/>
      <c r="C2661" s="3"/>
      <c r="D2661" s="6"/>
      <c r="E2661" s="8"/>
      <c r="O2661" s="9"/>
    </row>
    <row r="2662" spans="2:15" x14ac:dyDescent="0.2">
      <c r="B2662" s="3"/>
      <c r="C2662" s="3"/>
      <c r="D2662" s="6"/>
      <c r="E2662" s="8"/>
      <c r="O2662" s="9"/>
    </row>
    <row r="2663" spans="2:15" x14ac:dyDescent="0.2">
      <c r="B2663" s="3"/>
      <c r="C2663" s="3"/>
      <c r="D2663" s="6"/>
      <c r="E2663" s="8"/>
      <c r="O2663" s="9"/>
    </row>
    <row r="2664" spans="2:15" x14ac:dyDescent="0.2">
      <c r="B2664" s="3"/>
      <c r="C2664" s="3"/>
      <c r="D2664" s="6"/>
      <c r="E2664" s="8"/>
      <c r="O2664" s="9"/>
    </row>
    <row r="2665" spans="2:15" x14ac:dyDescent="0.2">
      <c r="B2665" s="3"/>
      <c r="C2665" s="3"/>
      <c r="D2665" s="6"/>
      <c r="E2665" s="8"/>
      <c r="O2665" s="9"/>
    </row>
    <row r="2666" spans="2:15" x14ac:dyDescent="0.2">
      <c r="B2666" s="3"/>
      <c r="C2666" s="3"/>
      <c r="D2666" s="6"/>
      <c r="E2666" s="8"/>
      <c r="O2666" s="9"/>
    </row>
    <row r="2667" spans="2:15" x14ac:dyDescent="0.2">
      <c r="B2667" s="3"/>
      <c r="C2667" s="3"/>
      <c r="D2667" s="6"/>
      <c r="E2667" s="8"/>
      <c r="O2667" s="9"/>
    </row>
    <row r="2668" spans="2:15" x14ac:dyDescent="0.2">
      <c r="B2668" s="3"/>
      <c r="C2668" s="3"/>
      <c r="D2668" s="6"/>
      <c r="E2668" s="8"/>
      <c r="O2668" s="9"/>
    </row>
    <row r="2669" spans="2:15" x14ac:dyDescent="0.2">
      <c r="B2669" s="3"/>
      <c r="C2669" s="3"/>
      <c r="D2669" s="6"/>
      <c r="E2669" s="8"/>
      <c r="O2669" s="9"/>
    </row>
    <row r="2670" spans="2:15" x14ac:dyDescent="0.2">
      <c r="B2670" s="3"/>
      <c r="C2670" s="3"/>
      <c r="D2670" s="6"/>
      <c r="E2670" s="8"/>
      <c r="O2670" s="9"/>
    </row>
    <row r="2671" spans="2:15" x14ac:dyDescent="0.2">
      <c r="B2671" s="3"/>
      <c r="C2671" s="3"/>
      <c r="D2671" s="6"/>
      <c r="E2671" s="8"/>
      <c r="O2671" s="9"/>
    </row>
    <row r="2672" spans="2:15" x14ac:dyDescent="0.2">
      <c r="B2672" s="3"/>
      <c r="C2672" s="3"/>
      <c r="D2672" s="6"/>
      <c r="E2672" s="8"/>
      <c r="O2672" s="9"/>
    </row>
    <row r="2673" spans="2:15" x14ac:dyDescent="0.2">
      <c r="B2673" s="3"/>
      <c r="C2673" s="3"/>
      <c r="D2673" s="6"/>
      <c r="E2673" s="8"/>
      <c r="O2673" s="9"/>
    </row>
    <row r="2674" spans="2:15" x14ac:dyDescent="0.2">
      <c r="B2674" s="3"/>
      <c r="C2674" s="3"/>
      <c r="D2674" s="6"/>
      <c r="E2674" s="8"/>
      <c r="O2674" s="9"/>
    </row>
    <row r="2675" spans="2:15" x14ac:dyDescent="0.2">
      <c r="B2675" s="3"/>
      <c r="C2675" s="3"/>
      <c r="D2675" s="6"/>
      <c r="E2675" s="8"/>
      <c r="O2675" s="9"/>
    </row>
    <row r="2676" spans="2:15" x14ac:dyDescent="0.2">
      <c r="B2676" s="3"/>
      <c r="C2676" s="3"/>
      <c r="D2676" s="6"/>
      <c r="E2676" s="8"/>
      <c r="O2676" s="9"/>
    </row>
    <row r="2677" spans="2:15" x14ac:dyDescent="0.2">
      <c r="B2677" s="3"/>
      <c r="C2677" s="3"/>
      <c r="D2677" s="6"/>
      <c r="E2677" s="8"/>
      <c r="O2677" s="9"/>
    </row>
    <row r="2678" spans="2:15" x14ac:dyDescent="0.2">
      <c r="B2678" s="3"/>
      <c r="C2678" s="3"/>
      <c r="D2678" s="6"/>
      <c r="E2678" s="8"/>
      <c r="O2678" s="9"/>
    </row>
    <row r="2679" spans="2:15" x14ac:dyDescent="0.2">
      <c r="B2679" s="3"/>
      <c r="C2679" s="3"/>
      <c r="D2679" s="6"/>
      <c r="E2679" s="8"/>
      <c r="O2679" s="9"/>
    </row>
    <row r="2680" spans="2:15" x14ac:dyDescent="0.2">
      <c r="B2680" s="3"/>
      <c r="C2680" s="3"/>
      <c r="D2680" s="6"/>
      <c r="E2680" s="8"/>
      <c r="O2680" s="9"/>
    </row>
    <row r="2681" spans="2:15" x14ac:dyDescent="0.2">
      <c r="B2681" s="3"/>
      <c r="C2681" s="3"/>
      <c r="D2681" s="6"/>
      <c r="E2681" s="8"/>
      <c r="O2681" s="9"/>
    </row>
    <row r="2682" spans="2:15" x14ac:dyDescent="0.2">
      <c r="B2682" s="3"/>
      <c r="C2682" s="3"/>
      <c r="D2682" s="6"/>
      <c r="E2682" s="8"/>
      <c r="O2682" s="9"/>
    </row>
    <row r="2683" spans="2:15" x14ac:dyDescent="0.2">
      <c r="B2683" s="3"/>
      <c r="C2683" s="3"/>
      <c r="D2683" s="6"/>
      <c r="E2683" s="8"/>
      <c r="O2683" s="9"/>
    </row>
    <row r="2684" spans="2:15" x14ac:dyDescent="0.2">
      <c r="B2684" s="3"/>
      <c r="C2684" s="3"/>
      <c r="D2684" s="6"/>
      <c r="E2684" s="8"/>
      <c r="O2684" s="9"/>
    </row>
    <row r="2685" spans="2:15" x14ac:dyDescent="0.2">
      <c r="B2685" s="3"/>
      <c r="C2685" s="3"/>
      <c r="D2685" s="6"/>
      <c r="E2685" s="8"/>
      <c r="O2685" s="9"/>
    </row>
    <row r="2686" spans="2:15" x14ac:dyDescent="0.2">
      <c r="B2686" s="3"/>
      <c r="C2686" s="3"/>
      <c r="D2686" s="6"/>
      <c r="E2686" s="8"/>
      <c r="O2686" s="9"/>
    </row>
    <row r="2687" spans="2:15" x14ac:dyDescent="0.2">
      <c r="B2687" s="3"/>
      <c r="C2687" s="3"/>
      <c r="D2687" s="6"/>
      <c r="E2687" s="8"/>
      <c r="O2687" s="9"/>
    </row>
    <row r="2688" spans="2:15" x14ac:dyDescent="0.2">
      <c r="B2688" s="3"/>
      <c r="C2688" s="3"/>
      <c r="D2688" s="6"/>
      <c r="E2688" s="8"/>
      <c r="O2688" s="9"/>
    </row>
    <row r="2689" spans="2:15" x14ac:dyDescent="0.2">
      <c r="B2689" s="3"/>
      <c r="C2689" s="3"/>
      <c r="D2689" s="6"/>
      <c r="E2689" s="8"/>
      <c r="O2689" s="9"/>
    </row>
    <row r="2690" spans="2:15" x14ac:dyDescent="0.2">
      <c r="B2690" s="3"/>
      <c r="C2690" s="3"/>
      <c r="D2690" s="6"/>
      <c r="E2690" s="8"/>
      <c r="O2690" s="9"/>
    </row>
    <row r="2691" spans="2:15" x14ac:dyDescent="0.2">
      <c r="B2691" s="3"/>
      <c r="C2691" s="3"/>
      <c r="D2691" s="6"/>
      <c r="E2691" s="8"/>
      <c r="O2691" s="9"/>
    </row>
    <row r="2692" spans="2:15" x14ac:dyDescent="0.2">
      <c r="B2692" s="3"/>
      <c r="C2692" s="3"/>
      <c r="D2692" s="6"/>
      <c r="E2692" s="8"/>
      <c r="O2692" s="9"/>
    </row>
    <row r="2693" spans="2:15" x14ac:dyDescent="0.2">
      <c r="B2693" s="3"/>
      <c r="C2693" s="3"/>
      <c r="D2693" s="6"/>
      <c r="E2693" s="8"/>
      <c r="O2693" s="9"/>
    </row>
    <row r="2694" spans="2:15" x14ac:dyDescent="0.2">
      <c r="B2694" s="3"/>
      <c r="C2694" s="3"/>
      <c r="D2694" s="6"/>
      <c r="E2694" s="8"/>
      <c r="O2694" s="9"/>
    </row>
    <row r="2695" spans="2:15" x14ac:dyDescent="0.2">
      <c r="B2695" s="3"/>
      <c r="C2695" s="3"/>
      <c r="D2695" s="6"/>
      <c r="E2695" s="8"/>
      <c r="O2695" s="9"/>
    </row>
    <row r="2696" spans="2:15" x14ac:dyDescent="0.2">
      <c r="B2696" s="3"/>
      <c r="C2696" s="3"/>
      <c r="D2696" s="6"/>
      <c r="E2696" s="8"/>
      <c r="O2696" s="9"/>
    </row>
    <row r="2697" spans="2:15" x14ac:dyDescent="0.2">
      <c r="B2697" s="3"/>
      <c r="C2697" s="3"/>
      <c r="D2697" s="6"/>
      <c r="E2697" s="8"/>
      <c r="O2697" s="9"/>
    </row>
    <row r="2698" spans="2:15" x14ac:dyDescent="0.2">
      <c r="B2698" s="3"/>
      <c r="C2698" s="3"/>
      <c r="D2698" s="6"/>
      <c r="E2698" s="8"/>
      <c r="O2698" s="9"/>
    </row>
    <row r="2699" spans="2:15" x14ac:dyDescent="0.2">
      <c r="B2699" s="3"/>
      <c r="C2699" s="3"/>
      <c r="D2699" s="6"/>
      <c r="E2699" s="8"/>
      <c r="O2699" s="9"/>
    </row>
    <row r="2700" spans="2:15" x14ac:dyDescent="0.2">
      <c r="B2700" s="3"/>
      <c r="C2700" s="3"/>
      <c r="D2700" s="6"/>
      <c r="E2700" s="8"/>
      <c r="O2700" s="9"/>
    </row>
    <row r="2701" spans="2:15" x14ac:dyDescent="0.2">
      <c r="B2701" s="3"/>
      <c r="C2701" s="3"/>
      <c r="D2701" s="6"/>
      <c r="E2701" s="8"/>
      <c r="O2701" s="9"/>
    </row>
    <row r="2702" spans="2:15" x14ac:dyDescent="0.2">
      <c r="B2702" s="3"/>
      <c r="C2702" s="3"/>
      <c r="D2702" s="6"/>
      <c r="E2702" s="8"/>
      <c r="O2702" s="9"/>
    </row>
    <row r="2703" spans="2:15" x14ac:dyDescent="0.2">
      <c r="B2703" s="3"/>
      <c r="C2703" s="3"/>
      <c r="D2703" s="6"/>
      <c r="E2703" s="8"/>
      <c r="O2703" s="9"/>
    </row>
    <row r="2704" spans="2:15" x14ac:dyDescent="0.2">
      <c r="B2704" s="3"/>
      <c r="C2704" s="3"/>
      <c r="D2704" s="6"/>
      <c r="E2704" s="8"/>
      <c r="O2704" s="9"/>
    </row>
    <row r="2705" spans="2:15" x14ac:dyDescent="0.2">
      <c r="B2705" s="3"/>
      <c r="C2705" s="3"/>
      <c r="D2705" s="6"/>
      <c r="E2705" s="8"/>
      <c r="O2705" s="9"/>
    </row>
    <row r="2706" spans="2:15" x14ac:dyDescent="0.2">
      <c r="B2706" s="3"/>
      <c r="C2706" s="3"/>
      <c r="D2706" s="6"/>
      <c r="E2706" s="8"/>
      <c r="O2706" s="9"/>
    </row>
    <row r="2707" spans="2:15" x14ac:dyDescent="0.2">
      <c r="B2707" s="3"/>
      <c r="C2707" s="3"/>
      <c r="D2707" s="6"/>
      <c r="E2707" s="8"/>
      <c r="O2707" s="9"/>
    </row>
    <row r="2708" spans="2:15" x14ac:dyDescent="0.2">
      <c r="B2708" s="3"/>
      <c r="C2708" s="3"/>
      <c r="D2708" s="6"/>
      <c r="E2708" s="8"/>
      <c r="O2708" s="9"/>
    </row>
    <row r="2709" spans="2:15" x14ac:dyDescent="0.2">
      <c r="B2709" s="3"/>
      <c r="C2709" s="3"/>
      <c r="D2709" s="6"/>
      <c r="E2709" s="8"/>
      <c r="O2709" s="9"/>
    </row>
    <row r="2710" spans="2:15" x14ac:dyDescent="0.2">
      <c r="B2710" s="3"/>
      <c r="C2710" s="3"/>
      <c r="D2710" s="6"/>
      <c r="E2710" s="8"/>
      <c r="O2710" s="9"/>
    </row>
    <row r="2711" spans="2:15" x14ac:dyDescent="0.2">
      <c r="B2711" s="3"/>
      <c r="C2711" s="3"/>
      <c r="D2711" s="6"/>
      <c r="E2711" s="8"/>
      <c r="O2711" s="9"/>
    </row>
    <row r="2712" spans="2:15" x14ac:dyDescent="0.2">
      <c r="B2712" s="3"/>
      <c r="C2712" s="3"/>
      <c r="D2712" s="6"/>
      <c r="E2712" s="8"/>
      <c r="O2712" s="9"/>
    </row>
    <row r="2713" spans="2:15" x14ac:dyDescent="0.2">
      <c r="B2713" s="3"/>
      <c r="C2713" s="3"/>
      <c r="D2713" s="6"/>
      <c r="E2713" s="8"/>
      <c r="O2713" s="9"/>
    </row>
    <row r="2714" spans="2:15" x14ac:dyDescent="0.2">
      <c r="B2714" s="3"/>
      <c r="C2714" s="3"/>
      <c r="D2714" s="6"/>
      <c r="E2714" s="8"/>
      <c r="O2714" s="9"/>
    </row>
    <row r="2715" spans="2:15" x14ac:dyDescent="0.2">
      <c r="B2715" s="3"/>
      <c r="C2715" s="3"/>
      <c r="D2715" s="6"/>
      <c r="E2715" s="8"/>
      <c r="O2715" s="9"/>
    </row>
    <row r="2716" spans="2:15" x14ac:dyDescent="0.2">
      <c r="B2716" s="3"/>
      <c r="C2716" s="3"/>
      <c r="D2716" s="6"/>
      <c r="E2716" s="8"/>
      <c r="O2716" s="9"/>
    </row>
    <row r="2717" spans="2:15" x14ac:dyDescent="0.2">
      <c r="B2717" s="3"/>
      <c r="C2717" s="3"/>
      <c r="D2717" s="6"/>
      <c r="E2717" s="8"/>
      <c r="O2717" s="9"/>
    </row>
    <row r="2718" spans="2:15" x14ac:dyDescent="0.2">
      <c r="B2718" s="3"/>
      <c r="C2718" s="3"/>
      <c r="D2718" s="6"/>
      <c r="E2718" s="8"/>
      <c r="O2718" s="9"/>
    </row>
    <row r="2719" spans="2:15" x14ac:dyDescent="0.2">
      <c r="B2719" s="3"/>
      <c r="C2719" s="3"/>
      <c r="D2719" s="6"/>
      <c r="E2719" s="8"/>
      <c r="O2719" s="9"/>
    </row>
    <row r="2720" spans="2:15" x14ac:dyDescent="0.2">
      <c r="B2720" s="3"/>
      <c r="C2720" s="3"/>
      <c r="D2720" s="6"/>
      <c r="E2720" s="8"/>
      <c r="O2720" s="9"/>
    </row>
    <row r="2721" spans="2:15" x14ac:dyDescent="0.2">
      <c r="B2721" s="3"/>
      <c r="C2721" s="3"/>
      <c r="D2721" s="6"/>
      <c r="E2721" s="8"/>
      <c r="O2721" s="9"/>
    </row>
    <row r="2722" spans="2:15" x14ac:dyDescent="0.2">
      <c r="B2722" s="3"/>
      <c r="C2722" s="3"/>
      <c r="D2722" s="6"/>
      <c r="E2722" s="8"/>
      <c r="O2722" s="9"/>
    </row>
    <row r="2723" spans="2:15" x14ac:dyDescent="0.2">
      <c r="B2723" s="3"/>
      <c r="C2723" s="3"/>
      <c r="D2723" s="6"/>
      <c r="E2723" s="8"/>
      <c r="O2723" s="9"/>
    </row>
    <row r="2724" spans="2:15" x14ac:dyDescent="0.2">
      <c r="B2724" s="3"/>
      <c r="C2724" s="3"/>
      <c r="D2724" s="6"/>
      <c r="E2724" s="8"/>
      <c r="O2724" s="9"/>
    </row>
    <row r="2725" spans="2:15" x14ac:dyDescent="0.2">
      <c r="B2725" s="3"/>
      <c r="C2725" s="3"/>
      <c r="D2725" s="6"/>
      <c r="E2725" s="8"/>
      <c r="O2725" s="9"/>
    </row>
    <row r="2726" spans="2:15" x14ac:dyDescent="0.2">
      <c r="B2726" s="3"/>
      <c r="C2726" s="3"/>
      <c r="D2726" s="6"/>
      <c r="E2726" s="8"/>
      <c r="O2726" s="9"/>
    </row>
    <row r="2727" spans="2:15" x14ac:dyDescent="0.2">
      <c r="B2727" s="3"/>
      <c r="C2727" s="3"/>
      <c r="D2727" s="6"/>
      <c r="E2727" s="8"/>
      <c r="O2727" s="9"/>
    </row>
    <row r="2728" spans="2:15" x14ac:dyDescent="0.2">
      <c r="B2728" s="3"/>
      <c r="C2728" s="3"/>
      <c r="D2728" s="6"/>
      <c r="E2728" s="8"/>
      <c r="O2728" s="9"/>
    </row>
    <row r="2729" spans="2:15" x14ac:dyDescent="0.2">
      <c r="B2729" s="3"/>
      <c r="C2729" s="3"/>
      <c r="D2729" s="6"/>
      <c r="E2729" s="8"/>
      <c r="O2729" s="9"/>
    </row>
    <row r="2730" spans="2:15" x14ac:dyDescent="0.2">
      <c r="B2730" s="3"/>
      <c r="C2730" s="3"/>
      <c r="D2730" s="6"/>
      <c r="E2730" s="8"/>
      <c r="O2730" s="9"/>
    </row>
    <row r="2731" spans="2:15" x14ac:dyDescent="0.2">
      <c r="B2731" s="3"/>
      <c r="C2731" s="3"/>
      <c r="D2731" s="6"/>
      <c r="E2731" s="8"/>
      <c r="O2731" s="9"/>
    </row>
    <row r="2732" spans="2:15" x14ac:dyDescent="0.2">
      <c r="B2732" s="3"/>
      <c r="C2732" s="3"/>
      <c r="D2732" s="6"/>
      <c r="E2732" s="8"/>
      <c r="O2732" s="9"/>
    </row>
    <row r="2733" spans="2:15" x14ac:dyDescent="0.2">
      <c r="B2733" s="3"/>
      <c r="C2733" s="3"/>
      <c r="D2733" s="6"/>
      <c r="E2733" s="8"/>
      <c r="O2733" s="9"/>
    </row>
    <row r="2734" spans="2:15" x14ac:dyDescent="0.2">
      <c r="B2734" s="3"/>
      <c r="C2734" s="3"/>
      <c r="D2734" s="6"/>
      <c r="E2734" s="8"/>
      <c r="O2734" s="9"/>
    </row>
    <row r="2735" spans="2:15" x14ac:dyDescent="0.2">
      <c r="B2735" s="3"/>
      <c r="C2735" s="3"/>
      <c r="D2735" s="6"/>
      <c r="E2735" s="8"/>
      <c r="O2735" s="9"/>
    </row>
    <row r="2736" spans="2:15" x14ac:dyDescent="0.2">
      <c r="B2736" s="3"/>
      <c r="C2736" s="3"/>
      <c r="D2736" s="6"/>
      <c r="E2736" s="8"/>
      <c r="O2736" s="9"/>
    </row>
    <row r="2737" spans="2:15" x14ac:dyDescent="0.2">
      <c r="B2737" s="3"/>
      <c r="C2737" s="3"/>
      <c r="D2737" s="6"/>
      <c r="E2737" s="8"/>
      <c r="O2737" s="9"/>
    </row>
    <row r="2738" spans="2:15" x14ac:dyDescent="0.2">
      <c r="B2738" s="3"/>
      <c r="C2738" s="3"/>
      <c r="D2738" s="6"/>
      <c r="E2738" s="8"/>
      <c r="O2738" s="9"/>
    </row>
    <row r="2739" spans="2:15" x14ac:dyDescent="0.2">
      <c r="B2739" s="3"/>
      <c r="C2739" s="3"/>
      <c r="D2739" s="6"/>
      <c r="E2739" s="8"/>
      <c r="O2739" s="9"/>
    </row>
    <row r="2740" spans="2:15" x14ac:dyDescent="0.2">
      <c r="B2740" s="3"/>
      <c r="C2740" s="3"/>
      <c r="D2740" s="6"/>
      <c r="E2740" s="8"/>
      <c r="O2740" s="9"/>
    </row>
    <row r="2741" spans="2:15" x14ac:dyDescent="0.2">
      <c r="B2741" s="3"/>
      <c r="C2741" s="3"/>
      <c r="D2741" s="6"/>
      <c r="E2741" s="8"/>
      <c r="O2741" s="9"/>
    </row>
    <row r="2742" spans="2:15" x14ac:dyDescent="0.2">
      <c r="B2742" s="3"/>
      <c r="C2742" s="3"/>
      <c r="D2742" s="6"/>
      <c r="E2742" s="8"/>
      <c r="O2742" s="9"/>
    </row>
    <row r="2743" spans="2:15" x14ac:dyDescent="0.2">
      <c r="B2743" s="3"/>
      <c r="C2743" s="3"/>
      <c r="D2743" s="6"/>
      <c r="E2743" s="8"/>
      <c r="O2743" s="9"/>
    </row>
    <row r="2744" spans="2:15" x14ac:dyDescent="0.2">
      <c r="B2744" s="3"/>
      <c r="C2744" s="3"/>
      <c r="D2744" s="6"/>
      <c r="E2744" s="8"/>
      <c r="O2744" s="9"/>
    </row>
    <row r="2745" spans="2:15" x14ac:dyDescent="0.2">
      <c r="B2745" s="3"/>
      <c r="C2745" s="3"/>
      <c r="D2745" s="6"/>
      <c r="E2745" s="8"/>
      <c r="O2745" s="9"/>
    </row>
    <row r="2746" spans="2:15" x14ac:dyDescent="0.2">
      <c r="B2746" s="3"/>
      <c r="C2746" s="3"/>
      <c r="D2746" s="6"/>
      <c r="E2746" s="8"/>
      <c r="O2746" s="9"/>
    </row>
    <row r="2747" spans="2:15" x14ac:dyDescent="0.2">
      <c r="B2747" s="3"/>
      <c r="C2747" s="3"/>
      <c r="D2747" s="6"/>
      <c r="E2747" s="8"/>
      <c r="O2747" s="9"/>
    </row>
    <row r="2748" spans="2:15" x14ac:dyDescent="0.2">
      <c r="B2748" s="3"/>
      <c r="C2748" s="3"/>
      <c r="D2748" s="6"/>
      <c r="E2748" s="8"/>
      <c r="O2748" s="9"/>
    </row>
    <row r="2749" spans="2:15" x14ac:dyDescent="0.2">
      <c r="B2749" s="3"/>
      <c r="C2749" s="3"/>
      <c r="D2749" s="6"/>
      <c r="E2749" s="8"/>
      <c r="O2749" s="9"/>
    </row>
    <row r="2750" spans="2:15" x14ac:dyDescent="0.2">
      <c r="B2750" s="3"/>
      <c r="C2750" s="3"/>
      <c r="D2750" s="6"/>
      <c r="E2750" s="8"/>
      <c r="O2750" s="9"/>
    </row>
    <row r="2751" spans="2:15" x14ac:dyDescent="0.2">
      <c r="B2751" s="3"/>
      <c r="C2751" s="3"/>
      <c r="D2751" s="6"/>
      <c r="E2751" s="8"/>
      <c r="O2751" s="9"/>
    </row>
    <row r="2752" spans="2:15" x14ac:dyDescent="0.2">
      <c r="B2752" s="3"/>
      <c r="C2752" s="3"/>
      <c r="D2752" s="6"/>
      <c r="E2752" s="8"/>
      <c r="O2752" s="9"/>
    </row>
    <row r="2753" spans="2:15" x14ac:dyDescent="0.2">
      <c r="B2753" s="3"/>
      <c r="C2753" s="3"/>
      <c r="D2753" s="6"/>
      <c r="E2753" s="8"/>
      <c r="O2753" s="9"/>
    </row>
    <row r="2754" spans="2:15" x14ac:dyDescent="0.2">
      <c r="B2754" s="3"/>
      <c r="C2754" s="3"/>
      <c r="D2754" s="6"/>
      <c r="E2754" s="8"/>
      <c r="O2754" s="9"/>
    </row>
    <row r="2755" spans="2:15" x14ac:dyDescent="0.2">
      <c r="B2755" s="3"/>
      <c r="C2755" s="3"/>
      <c r="D2755" s="6"/>
      <c r="E2755" s="8"/>
      <c r="O2755" s="9"/>
    </row>
    <row r="2756" spans="2:15" x14ac:dyDescent="0.2">
      <c r="B2756" s="3"/>
      <c r="C2756" s="3"/>
      <c r="D2756" s="6"/>
      <c r="E2756" s="8"/>
      <c r="O2756" s="9"/>
    </row>
    <row r="2757" spans="2:15" x14ac:dyDescent="0.2">
      <c r="B2757" s="3"/>
      <c r="C2757" s="3"/>
      <c r="D2757" s="6"/>
      <c r="E2757" s="8"/>
      <c r="O2757" s="9"/>
    </row>
    <row r="2758" spans="2:15" x14ac:dyDescent="0.2">
      <c r="B2758" s="3"/>
      <c r="C2758" s="3"/>
      <c r="D2758" s="6"/>
      <c r="E2758" s="8"/>
      <c r="O2758" s="9"/>
    </row>
    <row r="2759" spans="2:15" x14ac:dyDescent="0.2">
      <c r="B2759" s="3"/>
      <c r="C2759" s="3"/>
      <c r="D2759" s="6"/>
      <c r="E2759" s="8"/>
      <c r="O2759" s="9"/>
    </row>
    <row r="2760" spans="2:15" x14ac:dyDescent="0.2">
      <c r="B2760" s="3"/>
      <c r="C2760" s="3"/>
      <c r="D2760" s="6"/>
      <c r="E2760" s="8"/>
      <c r="O2760" s="9"/>
    </row>
    <row r="2761" spans="2:15" x14ac:dyDescent="0.2">
      <c r="B2761" s="3"/>
      <c r="C2761" s="3"/>
      <c r="D2761" s="6"/>
      <c r="E2761" s="8"/>
      <c r="O2761" s="9"/>
    </row>
    <row r="2762" spans="2:15" x14ac:dyDescent="0.2">
      <c r="B2762" s="3"/>
      <c r="C2762" s="3"/>
      <c r="D2762" s="6"/>
      <c r="E2762" s="8"/>
      <c r="O2762" s="9"/>
    </row>
    <row r="2763" spans="2:15" x14ac:dyDescent="0.2">
      <c r="B2763" s="3"/>
      <c r="C2763" s="3"/>
      <c r="D2763" s="6"/>
      <c r="E2763" s="8"/>
      <c r="O2763" s="9"/>
    </row>
    <row r="2764" spans="2:15" x14ac:dyDescent="0.2">
      <c r="B2764" s="3"/>
      <c r="C2764" s="3"/>
      <c r="D2764" s="6"/>
      <c r="E2764" s="8"/>
      <c r="O2764" s="9"/>
    </row>
    <row r="2765" spans="2:15" x14ac:dyDescent="0.2">
      <c r="B2765" s="3"/>
      <c r="C2765" s="3"/>
      <c r="D2765" s="6"/>
      <c r="E2765" s="8"/>
      <c r="O2765" s="9"/>
    </row>
    <row r="2766" spans="2:15" x14ac:dyDescent="0.2">
      <c r="B2766" s="3"/>
      <c r="C2766" s="3"/>
      <c r="D2766" s="6"/>
      <c r="E2766" s="8"/>
      <c r="O2766" s="9"/>
    </row>
    <row r="2767" spans="2:15" x14ac:dyDescent="0.2">
      <c r="B2767" s="3"/>
      <c r="C2767" s="3"/>
      <c r="D2767" s="6"/>
      <c r="E2767" s="8"/>
      <c r="O2767" s="9"/>
    </row>
    <row r="2768" spans="2:15" x14ac:dyDescent="0.2">
      <c r="B2768" s="3"/>
      <c r="C2768" s="3"/>
      <c r="D2768" s="6"/>
      <c r="E2768" s="8"/>
      <c r="O2768" s="9"/>
    </row>
    <row r="2769" spans="2:15" x14ac:dyDescent="0.2">
      <c r="B2769" s="3"/>
      <c r="C2769" s="3"/>
      <c r="D2769" s="6"/>
      <c r="E2769" s="8"/>
      <c r="O2769" s="9"/>
    </row>
    <row r="2770" spans="2:15" x14ac:dyDescent="0.2">
      <c r="B2770" s="3"/>
      <c r="C2770" s="3"/>
      <c r="D2770" s="6"/>
      <c r="E2770" s="8"/>
      <c r="O2770" s="9"/>
    </row>
    <row r="2771" spans="2:15" x14ac:dyDescent="0.2">
      <c r="B2771" s="3"/>
      <c r="C2771" s="3"/>
      <c r="D2771" s="6"/>
      <c r="E2771" s="8"/>
      <c r="O2771" s="9"/>
    </row>
    <row r="2772" spans="2:15" x14ac:dyDescent="0.2">
      <c r="B2772" s="3"/>
      <c r="C2772" s="3"/>
      <c r="D2772" s="6"/>
      <c r="E2772" s="8"/>
      <c r="O2772" s="9"/>
    </row>
    <row r="2773" spans="2:15" x14ac:dyDescent="0.2">
      <c r="B2773" s="3"/>
      <c r="C2773" s="3"/>
      <c r="D2773" s="6"/>
      <c r="E2773" s="8"/>
      <c r="O2773" s="9"/>
    </row>
    <row r="2774" spans="2:15" x14ac:dyDescent="0.2">
      <c r="B2774" s="3"/>
      <c r="C2774" s="3"/>
      <c r="D2774" s="6"/>
      <c r="E2774" s="8"/>
      <c r="O2774" s="9"/>
    </row>
    <row r="2775" spans="2:15" x14ac:dyDescent="0.2">
      <c r="B2775" s="3"/>
      <c r="C2775" s="3"/>
      <c r="D2775" s="6"/>
      <c r="E2775" s="8"/>
      <c r="O2775" s="9"/>
    </row>
    <row r="2776" spans="2:15" x14ac:dyDescent="0.2">
      <c r="B2776" s="3"/>
      <c r="C2776" s="3"/>
      <c r="D2776" s="6"/>
      <c r="E2776" s="8"/>
      <c r="O2776" s="9"/>
    </row>
    <row r="2777" spans="2:15" x14ac:dyDescent="0.2">
      <c r="B2777" s="3"/>
      <c r="C2777" s="3"/>
      <c r="D2777" s="6"/>
      <c r="E2777" s="8"/>
      <c r="O2777" s="9"/>
    </row>
    <row r="2778" spans="2:15" x14ac:dyDescent="0.2">
      <c r="B2778" s="3"/>
      <c r="C2778" s="3"/>
      <c r="D2778" s="6"/>
      <c r="E2778" s="8"/>
      <c r="O2778" s="9"/>
    </row>
    <row r="2779" spans="2:15" x14ac:dyDescent="0.2">
      <c r="B2779" s="3"/>
      <c r="C2779" s="3"/>
      <c r="D2779" s="6"/>
      <c r="E2779" s="8"/>
      <c r="O2779" s="9"/>
    </row>
    <row r="2780" spans="2:15" x14ac:dyDescent="0.2">
      <c r="B2780" s="3"/>
      <c r="C2780" s="3"/>
      <c r="D2780" s="6"/>
      <c r="E2780" s="8"/>
      <c r="O2780" s="9"/>
    </row>
    <row r="2781" spans="2:15" x14ac:dyDescent="0.2">
      <c r="B2781" s="3"/>
      <c r="C2781" s="3"/>
      <c r="D2781" s="6"/>
      <c r="E2781" s="8"/>
      <c r="O2781" s="9"/>
    </row>
    <row r="2782" spans="2:15" x14ac:dyDescent="0.2">
      <c r="B2782" s="3"/>
      <c r="C2782" s="3"/>
      <c r="D2782" s="6"/>
      <c r="E2782" s="8"/>
      <c r="O2782" s="9"/>
    </row>
    <row r="2783" spans="2:15" x14ac:dyDescent="0.2">
      <c r="B2783" s="3"/>
      <c r="C2783" s="3"/>
      <c r="D2783" s="6"/>
      <c r="E2783" s="8"/>
      <c r="O2783" s="9"/>
    </row>
    <row r="2784" spans="2:15" x14ac:dyDescent="0.2">
      <c r="B2784" s="3"/>
      <c r="C2784" s="3"/>
      <c r="D2784" s="6"/>
      <c r="E2784" s="8"/>
      <c r="O2784" s="9"/>
    </row>
    <row r="2785" spans="2:15" x14ac:dyDescent="0.2">
      <c r="B2785" s="3"/>
      <c r="C2785" s="3"/>
      <c r="D2785" s="6"/>
      <c r="E2785" s="8"/>
      <c r="O2785" s="9"/>
    </row>
    <row r="2786" spans="2:15" x14ac:dyDescent="0.2">
      <c r="B2786" s="3"/>
      <c r="C2786" s="3"/>
      <c r="D2786" s="6"/>
      <c r="E2786" s="8"/>
      <c r="O2786" s="9"/>
    </row>
    <row r="2787" spans="2:15" x14ac:dyDescent="0.2">
      <c r="B2787" s="3"/>
      <c r="C2787" s="3"/>
      <c r="D2787" s="6"/>
      <c r="E2787" s="8"/>
      <c r="O2787" s="9"/>
    </row>
    <row r="2788" spans="2:15" x14ac:dyDescent="0.2">
      <c r="B2788" s="3"/>
      <c r="C2788" s="3"/>
      <c r="D2788" s="6"/>
      <c r="E2788" s="8"/>
      <c r="O2788" s="9"/>
    </row>
    <row r="2789" spans="2:15" x14ac:dyDescent="0.2">
      <c r="B2789" s="3"/>
      <c r="C2789" s="3"/>
      <c r="D2789" s="6"/>
      <c r="E2789" s="8"/>
      <c r="O2789" s="9"/>
    </row>
    <row r="2790" spans="2:15" x14ac:dyDescent="0.2">
      <c r="B2790" s="3"/>
      <c r="C2790" s="3"/>
      <c r="D2790" s="6"/>
      <c r="E2790" s="8"/>
      <c r="O2790" s="9"/>
    </row>
    <row r="2791" spans="2:15" x14ac:dyDescent="0.2">
      <c r="B2791" s="3"/>
      <c r="C2791" s="3"/>
      <c r="D2791" s="6"/>
      <c r="E2791" s="8"/>
      <c r="O2791" s="9"/>
    </row>
    <row r="2792" spans="2:15" x14ac:dyDescent="0.2">
      <c r="B2792" s="3"/>
      <c r="C2792" s="3"/>
      <c r="D2792" s="6"/>
      <c r="E2792" s="8"/>
      <c r="O2792" s="9"/>
    </row>
    <row r="2793" spans="2:15" x14ac:dyDescent="0.2">
      <c r="B2793" s="3"/>
      <c r="C2793" s="3"/>
      <c r="D2793" s="6"/>
      <c r="E2793" s="8"/>
      <c r="O2793" s="9"/>
    </row>
    <row r="2794" spans="2:15" x14ac:dyDescent="0.2">
      <c r="B2794" s="3"/>
      <c r="C2794" s="3"/>
      <c r="D2794" s="6"/>
      <c r="E2794" s="8"/>
      <c r="O2794" s="9"/>
    </row>
    <row r="2795" spans="2:15" x14ac:dyDescent="0.2">
      <c r="B2795" s="3"/>
      <c r="C2795" s="3"/>
      <c r="D2795" s="6"/>
      <c r="E2795" s="8"/>
      <c r="O2795" s="9"/>
    </row>
    <row r="2796" spans="2:15" x14ac:dyDescent="0.2">
      <c r="B2796" s="3"/>
      <c r="C2796" s="3"/>
      <c r="D2796" s="6"/>
      <c r="E2796" s="8"/>
      <c r="O2796" s="9"/>
    </row>
    <row r="2797" spans="2:15" x14ac:dyDescent="0.2">
      <c r="B2797" s="3"/>
      <c r="C2797" s="3"/>
      <c r="D2797" s="6"/>
      <c r="E2797" s="8"/>
      <c r="O2797" s="9"/>
    </row>
    <row r="2798" spans="2:15" x14ac:dyDescent="0.2">
      <c r="B2798" s="3"/>
      <c r="C2798" s="3"/>
      <c r="D2798" s="6"/>
      <c r="E2798" s="8"/>
      <c r="O2798" s="9"/>
    </row>
    <row r="2799" spans="2:15" x14ac:dyDescent="0.2">
      <c r="B2799" s="3"/>
      <c r="C2799" s="3"/>
      <c r="D2799" s="6"/>
      <c r="E2799" s="8"/>
      <c r="O2799" s="9"/>
    </row>
    <row r="2800" spans="2:15" x14ac:dyDescent="0.2">
      <c r="B2800" s="3"/>
      <c r="C2800" s="3"/>
      <c r="D2800" s="6"/>
      <c r="E2800" s="8"/>
      <c r="O2800" s="9"/>
    </row>
    <row r="2801" spans="2:15" x14ac:dyDescent="0.2">
      <c r="B2801" s="3"/>
      <c r="C2801" s="3"/>
      <c r="D2801" s="6"/>
      <c r="E2801" s="8"/>
      <c r="O2801" s="9"/>
    </row>
    <row r="2802" spans="2:15" x14ac:dyDescent="0.2">
      <c r="B2802" s="3"/>
      <c r="C2802" s="3"/>
      <c r="D2802" s="6"/>
      <c r="E2802" s="8"/>
      <c r="O2802" s="9"/>
    </row>
    <row r="2803" spans="2:15" x14ac:dyDescent="0.2">
      <c r="B2803" s="3"/>
      <c r="C2803" s="3"/>
      <c r="D2803" s="6"/>
      <c r="E2803" s="8"/>
      <c r="O2803" s="9"/>
    </row>
    <row r="2804" spans="2:15" x14ac:dyDescent="0.2">
      <c r="B2804" s="3"/>
      <c r="C2804" s="3"/>
      <c r="D2804" s="6"/>
      <c r="E2804" s="8"/>
      <c r="O2804" s="9"/>
    </row>
    <row r="2805" spans="2:15" x14ac:dyDescent="0.2">
      <c r="B2805" s="3"/>
      <c r="C2805" s="3"/>
      <c r="D2805" s="6"/>
      <c r="E2805" s="8"/>
      <c r="O2805" s="9"/>
    </row>
    <row r="2806" spans="2:15" x14ac:dyDescent="0.2">
      <c r="B2806" s="3"/>
      <c r="C2806" s="3"/>
      <c r="D2806" s="6"/>
      <c r="E2806" s="8"/>
      <c r="O2806" s="9"/>
    </row>
    <row r="2807" spans="2:15" x14ac:dyDescent="0.2">
      <c r="B2807" s="3"/>
      <c r="C2807" s="3"/>
      <c r="D2807" s="6"/>
      <c r="E2807" s="8"/>
      <c r="O2807" s="9"/>
    </row>
    <row r="2808" spans="2:15" x14ac:dyDescent="0.2">
      <c r="B2808" s="3"/>
      <c r="C2808" s="3"/>
      <c r="D2808" s="6"/>
      <c r="E2808" s="8"/>
      <c r="O2808" s="9"/>
    </row>
    <row r="2809" spans="2:15" x14ac:dyDescent="0.2">
      <c r="B2809" s="3"/>
      <c r="C2809" s="3"/>
      <c r="D2809" s="6"/>
      <c r="E2809" s="8"/>
      <c r="O2809" s="9"/>
    </row>
    <row r="2810" spans="2:15" x14ac:dyDescent="0.2">
      <c r="B2810" s="3"/>
      <c r="C2810" s="3"/>
      <c r="D2810" s="6"/>
      <c r="E2810" s="8"/>
      <c r="O2810" s="9"/>
    </row>
    <row r="2811" spans="2:15" x14ac:dyDescent="0.2">
      <c r="B2811" s="3"/>
      <c r="C2811" s="3"/>
      <c r="D2811" s="6"/>
      <c r="E2811" s="8"/>
      <c r="O2811" s="9"/>
    </row>
    <row r="2812" spans="2:15" x14ac:dyDescent="0.2">
      <c r="B2812" s="3"/>
      <c r="C2812" s="3"/>
      <c r="D2812" s="6"/>
      <c r="E2812" s="8"/>
      <c r="O2812" s="9"/>
    </row>
    <row r="2813" spans="2:15" x14ac:dyDescent="0.2">
      <c r="B2813" s="3"/>
      <c r="C2813" s="3"/>
      <c r="D2813" s="6"/>
      <c r="E2813" s="8"/>
      <c r="O2813" s="9"/>
    </row>
    <row r="2814" spans="2:15" x14ac:dyDescent="0.2">
      <c r="B2814" s="3"/>
      <c r="C2814" s="3"/>
      <c r="D2814" s="6"/>
      <c r="E2814" s="8"/>
      <c r="O2814" s="9"/>
    </row>
    <row r="2815" spans="2:15" x14ac:dyDescent="0.2">
      <c r="B2815" s="3"/>
      <c r="C2815" s="3"/>
      <c r="D2815" s="6"/>
      <c r="E2815" s="8"/>
      <c r="O2815" s="9"/>
    </row>
    <row r="2816" spans="2:15" x14ac:dyDescent="0.2">
      <c r="B2816" s="3"/>
      <c r="C2816" s="3"/>
      <c r="D2816" s="6"/>
      <c r="E2816" s="8"/>
      <c r="O2816" s="9"/>
    </row>
    <row r="2817" spans="2:15" x14ac:dyDescent="0.2">
      <c r="B2817" s="3"/>
      <c r="C2817" s="3"/>
      <c r="D2817" s="6"/>
      <c r="E2817" s="8"/>
      <c r="O2817" s="9"/>
    </row>
    <row r="2818" spans="2:15" x14ac:dyDescent="0.2">
      <c r="B2818" s="3"/>
      <c r="C2818" s="3"/>
      <c r="D2818" s="6"/>
      <c r="E2818" s="8"/>
      <c r="O2818" s="9"/>
    </row>
    <row r="2819" spans="2:15" x14ac:dyDescent="0.2">
      <c r="B2819" s="3"/>
      <c r="C2819" s="3"/>
      <c r="D2819" s="6"/>
      <c r="E2819" s="8"/>
      <c r="O2819" s="9"/>
    </row>
    <row r="2820" spans="2:15" x14ac:dyDescent="0.2">
      <c r="B2820" s="3"/>
      <c r="C2820" s="3"/>
      <c r="D2820" s="6"/>
      <c r="E2820" s="8"/>
      <c r="O2820" s="9"/>
    </row>
    <row r="2821" spans="2:15" x14ac:dyDescent="0.2">
      <c r="B2821" s="3"/>
      <c r="C2821" s="3"/>
      <c r="D2821" s="6"/>
      <c r="E2821" s="8"/>
      <c r="O2821" s="9"/>
    </row>
    <row r="2822" spans="2:15" x14ac:dyDescent="0.2">
      <c r="B2822" s="3"/>
      <c r="C2822" s="3"/>
      <c r="D2822" s="6"/>
      <c r="E2822" s="8"/>
      <c r="O2822" s="9"/>
    </row>
    <row r="2823" spans="2:15" x14ac:dyDescent="0.2">
      <c r="B2823" s="3"/>
      <c r="C2823" s="3"/>
      <c r="D2823" s="6"/>
      <c r="E2823" s="8"/>
      <c r="O2823" s="9"/>
    </row>
    <row r="2824" spans="2:15" x14ac:dyDescent="0.2">
      <c r="B2824" s="3"/>
      <c r="C2824" s="3"/>
      <c r="D2824" s="6"/>
      <c r="E2824" s="8"/>
      <c r="O2824" s="9"/>
    </row>
    <row r="2825" spans="2:15" x14ac:dyDescent="0.2">
      <c r="B2825" s="3"/>
      <c r="C2825" s="3"/>
      <c r="D2825" s="6"/>
      <c r="E2825" s="8"/>
      <c r="O2825" s="9"/>
    </row>
    <row r="2826" spans="2:15" x14ac:dyDescent="0.2">
      <c r="B2826" s="3"/>
      <c r="C2826" s="3"/>
      <c r="D2826" s="6"/>
      <c r="E2826" s="8"/>
      <c r="O2826" s="9"/>
    </row>
    <row r="2827" spans="2:15" x14ac:dyDescent="0.2">
      <c r="B2827" s="3"/>
      <c r="C2827" s="3"/>
      <c r="D2827" s="6"/>
      <c r="E2827" s="8"/>
      <c r="O2827" s="9"/>
    </row>
    <row r="2828" spans="2:15" x14ac:dyDescent="0.2">
      <c r="B2828" s="3"/>
      <c r="C2828" s="3"/>
      <c r="D2828" s="6"/>
      <c r="E2828" s="8"/>
      <c r="O2828" s="9"/>
    </row>
    <row r="2829" spans="2:15" x14ac:dyDescent="0.2">
      <c r="B2829" s="3"/>
      <c r="C2829" s="3"/>
      <c r="D2829" s="6"/>
      <c r="E2829" s="8"/>
      <c r="O2829" s="9"/>
    </row>
    <row r="2830" spans="2:15" x14ac:dyDescent="0.2">
      <c r="B2830" s="3"/>
      <c r="C2830" s="3"/>
      <c r="D2830" s="6"/>
      <c r="E2830" s="8"/>
      <c r="O2830" s="9"/>
    </row>
    <row r="2831" spans="2:15" x14ac:dyDescent="0.2">
      <c r="B2831" s="3"/>
      <c r="C2831" s="3"/>
      <c r="D2831" s="6"/>
      <c r="E2831" s="8"/>
      <c r="O2831" s="9"/>
    </row>
    <row r="2832" spans="2:15" x14ac:dyDescent="0.2">
      <c r="B2832" s="3"/>
      <c r="C2832" s="3"/>
      <c r="D2832" s="6"/>
      <c r="E2832" s="8"/>
      <c r="O2832" s="9"/>
    </row>
    <row r="2833" spans="2:15" x14ac:dyDescent="0.2">
      <c r="B2833" s="3"/>
      <c r="C2833" s="3"/>
      <c r="D2833" s="6"/>
      <c r="E2833" s="8"/>
      <c r="O2833" s="9"/>
    </row>
    <row r="2834" spans="2:15" x14ac:dyDescent="0.2">
      <c r="B2834" s="3"/>
      <c r="C2834" s="3"/>
      <c r="D2834" s="6"/>
      <c r="E2834" s="8"/>
      <c r="O2834" s="9"/>
    </row>
    <row r="2835" spans="2:15" x14ac:dyDescent="0.2">
      <c r="B2835" s="3"/>
      <c r="C2835" s="3"/>
      <c r="D2835" s="6"/>
      <c r="E2835" s="8"/>
      <c r="O2835" s="9"/>
    </row>
    <row r="2836" spans="2:15" x14ac:dyDescent="0.2">
      <c r="B2836" s="3"/>
      <c r="C2836" s="3"/>
      <c r="D2836" s="6"/>
      <c r="E2836" s="8"/>
      <c r="O2836" s="9"/>
    </row>
    <row r="2837" spans="2:15" x14ac:dyDescent="0.2">
      <c r="B2837" s="3"/>
      <c r="C2837" s="3"/>
      <c r="D2837" s="6"/>
      <c r="E2837" s="8"/>
      <c r="O2837" s="9"/>
    </row>
    <row r="2838" spans="2:15" x14ac:dyDescent="0.2">
      <c r="B2838" s="3"/>
      <c r="C2838" s="3"/>
      <c r="D2838" s="6"/>
      <c r="E2838" s="8"/>
      <c r="O2838" s="9"/>
    </row>
    <row r="2839" spans="2:15" x14ac:dyDescent="0.2">
      <c r="B2839" s="3"/>
      <c r="C2839" s="3"/>
      <c r="D2839" s="6"/>
      <c r="E2839" s="8"/>
      <c r="O2839" s="9"/>
    </row>
    <row r="2840" spans="2:15" x14ac:dyDescent="0.2">
      <c r="B2840" s="3"/>
      <c r="C2840" s="3"/>
      <c r="D2840" s="6"/>
      <c r="E2840" s="8"/>
      <c r="O2840" s="9"/>
    </row>
    <row r="2841" spans="2:15" x14ac:dyDescent="0.2">
      <c r="B2841" s="3"/>
      <c r="C2841" s="3"/>
      <c r="D2841" s="6"/>
      <c r="E2841" s="8"/>
      <c r="O2841" s="9"/>
    </row>
    <row r="2842" spans="2:15" x14ac:dyDescent="0.2">
      <c r="B2842" s="3"/>
      <c r="C2842" s="3"/>
      <c r="D2842" s="6"/>
      <c r="E2842" s="8"/>
      <c r="O2842" s="9"/>
    </row>
    <row r="2843" spans="2:15" x14ac:dyDescent="0.2">
      <c r="B2843" s="3"/>
      <c r="C2843" s="3"/>
      <c r="D2843" s="6"/>
      <c r="E2843" s="8"/>
      <c r="O2843" s="9"/>
    </row>
    <row r="2844" spans="2:15" x14ac:dyDescent="0.2">
      <c r="B2844" s="3"/>
      <c r="C2844" s="3"/>
      <c r="D2844" s="6"/>
      <c r="E2844" s="8"/>
      <c r="O2844" s="9"/>
    </row>
    <row r="2845" spans="2:15" x14ac:dyDescent="0.2">
      <c r="B2845" s="3"/>
      <c r="C2845" s="3"/>
      <c r="D2845" s="6"/>
      <c r="E2845" s="8"/>
      <c r="O2845" s="9"/>
    </row>
    <row r="2846" spans="2:15" x14ac:dyDescent="0.2">
      <c r="B2846" s="3"/>
      <c r="C2846" s="3"/>
      <c r="D2846" s="6"/>
      <c r="E2846" s="8"/>
      <c r="O2846" s="9"/>
    </row>
    <row r="2847" spans="2:15" x14ac:dyDescent="0.2">
      <c r="B2847" s="3"/>
      <c r="C2847" s="3"/>
      <c r="D2847" s="6"/>
      <c r="E2847" s="8"/>
      <c r="O2847" s="9"/>
    </row>
    <row r="2848" spans="2:15" x14ac:dyDescent="0.2">
      <c r="B2848" s="3"/>
      <c r="C2848" s="3"/>
      <c r="D2848" s="6"/>
      <c r="E2848" s="8"/>
      <c r="O2848" s="9"/>
    </row>
    <row r="2849" spans="2:15" x14ac:dyDescent="0.2">
      <c r="B2849" s="3"/>
      <c r="C2849" s="3"/>
      <c r="D2849" s="6"/>
      <c r="E2849" s="8"/>
      <c r="O2849" s="9"/>
    </row>
    <row r="2850" spans="2:15" x14ac:dyDescent="0.2">
      <c r="B2850" s="3"/>
      <c r="C2850" s="3"/>
      <c r="D2850" s="6"/>
      <c r="E2850" s="8"/>
      <c r="O2850" s="9"/>
    </row>
    <row r="2851" spans="2:15" x14ac:dyDescent="0.2">
      <c r="B2851" s="3"/>
      <c r="C2851" s="3"/>
      <c r="D2851" s="6"/>
      <c r="E2851" s="8"/>
      <c r="O2851" s="9"/>
    </row>
    <row r="2852" spans="2:15" x14ac:dyDescent="0.2">
      <c r="B2852" s="3"/>
      <c r="C2852" s="3"/>
      <c r="D2852" s="6"/>
      <c r="E2852" s="8"/>
      <c r="O2852" s="9"/>
    </row>
    <row r="2853" spans="2:15" x14ac:dyDescent="0.2">
      <c r="B2853" s="3"/>
      <c r="C2853" s="3"/>
      <c r="D2853" s="6"/>
      <c r="E2853" s="8"/>
      <c r="O2853" s="9"/>
    </row>
    <row r="2854" spans="2:15" x14ac:dyDescent="0.2">
      <c r="B2854" s="3"/>
      <c r="C2854" s="3"/>
      <c r="D2854" s="6"/>
      <c r="E2854" s="8"/>
      <c r="O2854" s="9"/>
    </row>
    <row r="2855" spans="2:15" x14ac:dyDescent="0.2">
      <c r="B2855" s="3"/>
      <c r="C2855" s="3"/>
      <c r="D2855" s="6"/>
      <c r="E2855" s="8"/>
      <c r="O2855" s="9"/>
    </row>
    <row r="2856" spans="2:15" x14ac:dyDescent="0.2">
      <c r="B2856" s="3"/>
      <c r="C2856" s="3"/>
      <c r="D2856" s="6"/>
      <c r="E2856" s="8"/>
      <c r="O2856" s="9"/>
    </row>
    <row r="2857" spans="2:15" x14ac:dyDescent="0.2">
      <c r="B2857" s="3"/>
      <c r="C2857" s="3"/>
      <c r="D2857" s="6"/>
      <c r="E2857" s="8"/>
      <c r="O2857" s="9"/>
    </row>
    <row r="2858" spans="2:15" x14ac:dyDescent="0.2">
      <c r="B2858" s="3"/>
      <c r="C2858" s="3"/>
      <c r="D2858" s="6"/>
      <c r="E2858" s="8"/>
      <c r="O2858" s="9"/>
    </row>
    <row r="2859" spans="2:15" x14ac:dyDescent="0.2">
      <c r="B2859" s="3"/>
      <c r="C2859" s="3"/>
      <c r="D2859" s="6"/>
      <c r="E2859" s="8"/>
      <c r="O2859" s="9"/>
    </row>
    <row r="2860" spans="2:15" x14ac:dyDescent="0.2">
      <c r="B2860" s="3"/>
      <c r="C2860" s="3"/>
      <c r="D2860" s="6"/>
      <c r="E2860" s="8"/>
      <c r="O2860" s="9"/>
    </row>
    <row r="2861" spans="2:15" x14ac:dyDescent="0.2">
      <c r="B2861" s="3"/>
      <c r="C2861" s="3"/>
      <c r="D2861" s="6"/>
      <c r="E2861" s="8"/>
      <c r="O2861" s="9"/>
    </row>
    <row r="2862" spans="2:15" x14ac:dyDescent="0.2">
      <c r="B2862" s="3"/>
      <c r="C2862" s="3"/>
      <c r="D2862" s="6"/>
      <c r="E2862" s="8"/>
      <c r="O2862" s="9"/>
    </row>
    <row r="2863" spans="2:15" x14ac:dyDescent="0.2">
      <c r="B2863" s="3"/>
      <c r="C2863" s="3"/>
      <c r="D2863" s="6"/>
      <c r="E2863" s="8"/>
      <c r="O2863" s="9"/>
    </row>
    <row r="2864" spans="2:15" x14ac:dyDescent="0.2">
      <c r="B2864" s="3"/>
      <c r="C2864" s="3"/>
      <c r="D2864" s="6"/>
      <c r="E2864" s="8"/>
      <c r="O2864" s="9"/>
    </row>
    <row r="2865" spans="2:15" x14ac:dyDescent="0.2">
      <c r="B2865" s="3"/>
      <c r="C2865" s="3"/>
      <c r="D2865" s="6"/>
      <c r="E2865" s="8"/>
      <c r="O2865" s="9"/>
    </row>
    <row r="2866" spans="2:15" x14ac:dyDescent="0.2">
      <c r="B2866" s="3"/>
      <c r="C2866" s="3"/>
      <c r="D2866" s="6"/>
      <c r="E2866" s="8"/>
      <c r="O2866" s="9"/>
    </row>
    <row r="2867" spans="2:15" x14ac:dyDescent="0.2">
      <c r="B2867" s="3"/>
      <c r="C2867" s="3"/>
      <c r="D2867" s="6"/>
      <c r="E2867" s="8"/>
      <c r="O2867" s="9"/>
    </row>
    <row r="2868" spans="2:15" x14ac:dyDescent="0.2">
      <c r="B2868" s="3"/>
      <c r="C2868" s="3"/>
      <c r="D2868" s="6"/>
      <c r="E2868" s="8"/>
      <c r="O2868" s="9"/>
    </row>
    <row r="2869" spans="2:15" x14ac:dyDescent="0.2">
      <c r="B2869" s="3"/>
      <c r="C2869" s="3"/>
      <c r="D2869" s="6"/>
      <c r="E2869" s="8"/>
      <c r="O2869" s="9"/>
    </row>
    <row r="2870" spans="2:15" x14ac:dyDescent="0.2">
      <c r="B2870" s="3"/>
      <c r="C2870" s="3"/>
      <c r="D2870" s="6"/>
      <c r="E2870" s="8"/>
      <c r="O2870" s="9"/>
    </row>
    <row r="2871" spans="2:15" x14ac:dyDescent="0.2">
      <c r="B2871" s="3"/>
      <c r="C2871" s="3"/>
      <c r="D2871" s="6"/>
      <c r="E2871" s="8"/>
      <c r="O2871" s="9"/>
    </row>
    <row r="2872" spans="2:15" x14ac:dyDescent="0.2">
      <c r="B2872" s="3"/>
      <c r="C2872" s="3"/>
      <c r="D2872" s="6"/>
      <c r="E2872" s="8"/>
      <c r="O2872" s="9"/>
    </row>
    <row r="2873" spans="2:15" x14ac:dyDescent="0.2">
      <c r="B2873" s="3"/>
      <c r="C2873" s="3"/>
      <c r="D2873" s="6"/>
      <c r="E2873" s="8"/>
      <c r="O2873" s="9"/>
    </row>
    <row r="2874" spans="2:15" x14ac:dyDescent="0.2">
      <c r="B2874" s="3"/>
      <c r="C2874" s="3"/>
      <c r="D2874" s="6"/>
      <c r="E2874" s="8"/>
      <c r="O2874" s="9"/>
    </row>
    <row r="2875" spans="2:15" x14ac:dyDescent="0.2">
      <c r="B2875" s="3"/>
      <c r="C2875" s="3"/>
      <c r="D2875" s="6"/>
      <c r="E2875" s="8"/>
      <c r="O2875" s="9"/>
    </row>
    <row r="2876" spans="2:15" x14ac:dyDescent="0.2">
      <c r="B2876" s="3"/>
      <c r="C2876" s="3"/>
      <c r="D2876" s="6"/>
      <c r="E2876" s="8"/>
      <c r="O2876" s="9"/>
    </row>
    <row r="2877" spans="2:15" x14ac:dyDescent="0.2">
      <c r="B2877" s="3"/>
      <c r="C2877" s="3"/>
      <c r="D2877" s="6"/>
      <c r="E2877" s="8"/>
      <c r="O2877" s="9"/>
    </row>
    <row r="2878" spans="2:15" x14ac:dyDescent="0.2">
      <c r="B2878" s="3"/>
      <c r="C2878" s="3"/>
      <c r="D2878" s="6"/>
      <c r="E2878" s="8"/>
      <c r="O2878" s="9"/>
    </row>
    <row r="2879" spans="2:15" x14ac:dyDescent="0.2">
      <c r="B2879" s="3"/>
      <c r="C2879" s="3"/>
      <c r="D2879" s="6"/>
      <c r="E2879" s="8"/>
      <c r="O2879" s="9"/>
    </row>
    <row r="2880" spans="2:15" x14ac:dyDescent="0.2">
      <c r="B2880" s="3"/>
      <c r="C2880" s="3"/>
      <c r="D2880" s="6"/>
      <c r="E2880" s="8"/>
      <c r="O2880" s="9"/>
    </row>
    <row r="2881" spans="2:15" x14ac:dyDescent="0.2">
      <c r="B2881" s="3"/>
      <c r="C2881" s="3"/>
      <c r="D2881" s="6"/>
      <c r="E2881" s="8"/>
      <c r="O2881" s="9"/>
    </row>
    <row r="2882" spans="2:15" x14ac:dyDescent="0.2">
      <c r="B2882" s="3"/>
      <c r="C2882" s="3"/>
      <c r="D2882" s="6"/>
      <c r="E2882" s="8"/>
      <c r="O2882" s="9"/>
    </row>
    <row r="2883" spans="2:15" x14ac:dyDescent="0.2">
      <c r="B2883" s="3"/>
      <c r="C2883" s="3"/>
      <c r="D2883" s="6"/>
      <c r="E2883" s="8"/>
      <c r="O2883" s="9"/>
    </row>
    <row r="2884" spans="2:15" x14ac:dyDescent="0.2">
      <c r="B2884" s="3"/>
      <c r="C2884" s="3"/>
      <c r="D2884" s="6"/>
      <c r="E2884" s="8"/>
      <c r="O2884" s="9"/>
    </row>
    <row r="2885" spans="2:15" x14ac:dyDescent="0.2">
      <c r="B2885" s="3"/>
      <c r="C2885" s="3"/>
      <c r="D2885" s="6"/>
      <c r="E2885" s="8"/>
      <c r="O2885" s="9"/>
    </row>
    <row r="2886" spans="2:15" x14ac:dyDescent="0.2">
      <c r="B2886" s="3"/>
      <c r="C2886" s="3"/>
      <c r="D2886" s="6"/>
      <c r="E2886" s="8"/>
      <c r="O2886" s="9"/>
    </row>
    <row r="2887" spans="2:15" x14ac:dyDescent="0.2">
      <c r="B2887" s="3"/>
      <c r="C2887" s="3"/>
      <c r="D2887" s="6"/>
      <c r="E2887" s="8"/>
      <c r="O2887" s="9"/>
    </row>
    <row r="2888" spans="2:15" x14ac:dyDescent="0.2">
      <c r="B2888" s="3"/>
      <c r="C2888" s="3"/>
      <c r="D2888" s="6"/>
      <c r="E2888" s="8"/>
      <c r="O2888" s="9"/>
    </row>
    <row r="2889" spans="2:15" x14ac:dyDescent="0.2">
      <c r="B2889" s="3"/>
      <c r="C2889" s="3"/>
      <c r="D2889" s="6"/>
      <c r="E2889" s="8"/>
      <c r="O2889" s="9"/>
    </row>
    <row r="2890" spans="2:15" x14ac:dyDescent="0.2">
      <c r="B2890" s="3"/>
      <c r="C2890" s="3"/>
      <c r="D2890" s="6"/>
      <c r="E2890" s="8"/>
      <c r="O2890" s="9"/>
    </row>
    <row r="2891" spans="2:15" x14ac:dyDescent="0.2">
      <c r="B2891" s="3"/>
      <c r="C2891" s="3"/>
      <c r="D2891" s="6"/>
      <c r="E2891" s="8"/>
      <c r="O2891" s="9"/>
    </row>
    <row r="2892" spans="2:15" x14ac:dyDescent="0.2">
      <c r="B2892" s="3"/>
      <c r="C2892" s="3"/>
      <c r="D2892" s="6"/>
      <c r="E2892" s="8"/>
      <c r="O2892" s="9"/>
    </row>
    <row r="2893" spans="2:15" x14ac:dyDescent="0.2">
      <c r="B2893" s="3"/>
      <c r="C2893" s="3"/>
      <c r="D2893" s="6"/>
      <c r="E2893" s="8"/>
      <c r="O2893" s="9"/>
    </row>
    <row r="2894" spans="2:15" x14ac:dyDescent="0.2">
      <c r="B2894" s="3"/>
      <c r="C2894" s="3"/>
      <c r="D2894" s="6"/>
      <c r="E2894" s="8"/>
      <c r="O2894" s="9"/>
    </row>
    <row r="2895" spans="2:15" x14ac:dyDescent="0.2">
      <c r="B2895" s="3"/>
      <c r="C2895" s="3"/>
      <c r="D2895" s="6"/>
      <c r="E2895" s="8"/>
      <c r="O2895" s="9"/>
    </row>
    <row r="2896" spans="2:15" x14ac:dyDescent="0.2">
      <c r="B2896" s="3"/>
      <c r="C2896" s="3"/>
      <c r="D2896" s="6"/>
      <c r="E2896" s="8"/>
      <c r="O2896" s="9"/>
    </row>
    <row r="2897" spans="2:15" x14ac:dyDescent="0.2">
      <c r="B2897" s="3"/>
      <c r="C2897" s="3"/>
      <c r="D2897" s="6"/>
      <c r="E2897" s="8"/>
      <c r="O2897" s="9"/>
    </row>
    <row r="2898" spans="2:15" x14ac:dyDescent="0.2">
      <c r="B2898" s="3"/>
      <c r="C2898" s="3"/>
      <c r="D2898" s="6"/>
      <c r="E2898" s="8"/>
      <c r="O2898" s="9"/>
    </row>
    <row r="2899" spans="2:15" x14ac:dyDescent="0.2">
      <c r="B2899" s="3"/>
      <c r="C2899" s="3"/>
      <c r="D2899" s="6"/>
      <c r="E2899" s="8"/>
      <c r="O2899" s="9"/>
    </row>
    <row r="2900" spans="2:15" x14ac:dyDescent="0.2">
      <c r="B2900" s="3"/>
      <c r="C2900" s="3"/>
      <c r="D2900" s="6"/>
      <c r="E2900" s="8"/>
      <c r="O2900" s="9"/>
    </row>
    <row r="2901" spans="2:15" x14ac:dyDescent="0.2">
      <c r="B2901" s="3"/>
      <c r="C2901" s="3"/>
      <c r="D2901" s="6"/>
      <c r="E2901" s="8"/>
      <c r="O2901" s="9"/>
    </row>
    <row r="2902" spans="2:15" x14ac:dyDescent="0.2">
      <c r="B2902" s="3"/>
      <c r="C2902" s="3"/>
      <c r="D2902" s="6"/>
      <c r="E2902" s="8"/>
      <c r="O2902" s="9"/>
    </row>
    <row r="2903" spans="2:15" x14ac:dyDescent="0.2">
      <c r="B2903" s="3"/>
      <c r="C2903" s="3"/>
      <c r="D2903" s="6"/>
      <c r="E2903" s="8"/>
      <c r="O2903" s="9"/>
    </row>
    <row r="2904" spans="2:15" x14ac:dyDescent="0.2">
      <c r="B2904" s="3"/>
      <c r="C2904" s="3"/>
      <c r="D2904" s="6"/>
      <c r="E2904" s="8"/>
      <c r="O2904" s="9"/>
    </row>
    <row r="2905" spans="2:15" x14ac:dyDescent="0.2">
      <c r="B2905" s="3"/>
      <c r="C2905" s="3"/>
      <c r="D2905" s="6"/>
      <c r="E2905" s="8"/>
      <c r="O2905" s="9"/>
    </row>
    <row r="2906" spans="2:15" x14ac:dyDescent="0.2">
      <c r="B2906" s="3"/>
      <c r="C2906" s="3"/>
      <c r="D2906" s="6"/>
      <c r="E2906" s="8"/>
      <c r="O2906" s="9"/>
    </row>
    <row r="2907" spans="2:15" x14ac:dyDescent="0.2">
      <c r="B2907" s="3"/>
      <c r="C2907" s="3"/>
      <c r="D2907" s="6"/>
      <c r="E2907" s="8"/>
      <c r="O2907" s="9"/>
    </row>
    <row r="2908" spans="2:15" x14ac:dyDescent="0.2">
      <c r="B2908" s="3"/>
      <c r="C2908" s="3"/>
      <c r="D2908" s="6"/>
      <c r="E2908" s="8"/>
      <c r="O2908" s="9"/>
    </row>
    <row r="2909" spans="2:15" x14ac:dyDescent="0.2">
      <c r="B2909" s="3"/>
      <c r="C2909" s="3"/>
      <c r="D2909" s="6"/>
      <c r="E2909" s="8"/>
      <c r="O2909" s="9"/>
    </row>
    <row r="2910" spans="2:15" x14ac:dyDescent="0.2">
      <c r="B2910" s="3"/>
      <c r="C2910" s="3"/>
      <c r="D2910" s="6"/>
      <c r="E2910" s="8"/>
      <c r="O2910" s="9"/>
    </row>
    <row r="2911" spans="2:15" x14ac:dyDescent="0.2">
      <c r="B2911" s="3"/>
      <c r="C2911" s="3"/>
      <c r="D2911" s="6"/>
      <c r="E2911" s="8"/>
      <c r="O2911" s="9"/>
    </row>
    <row r="2912" spans="2:15" x14ac:dyDescent="0.2">
      <c r="B2912" s="3"/>
      <c r="C2912" s="3"/>
      <c r="D2912" s="6"/>
      <c r="E2912" s="8"/>
      <c r="O2912" s="9"/>
    </row>
    <row r="2913" spans="2:15" x14ac:dyDescent="0.2">
      <c r="B2913" s="3"/>
      <c r="C2913" s="3"/>
      <c r="D2913" s="6"/>
      <c r="E2913" s="8"/>
      <c r="O2913" s="9"/>
    </row>
    <row r="2914" spans="2:15" x14ac:dyDescent="0.2">
      <c r="B2914" s="3"/>
      <c r="C2914" s="3"/>
      <c r="D2914" s="6"/>
      <c r="E2914" s="8"/>
      <c r="O2914" s="9"/>
    </row>
    <row r="2915" spans="2:15" x14ac:dyDescent="0.2">
      <c r="B2915" s="3"/>
      <c r="C2915" s="3"/>
      <c r="D2915" s="6"/>
      <c r="E2915" s="8"/>
      <c r="O2915" s="9"/>
    </row>
    <row r="2916" spans="2:15" x14ac:dyDescent="0.2">
      <c r="B2916" s="3"/>
      <c r="C2916" s="3"/>
      <c r="D2916" s="6"/>
      <c r="E2916" s="8"/>
      <c r="O2916" s="9"/>
    </row>
    <row r="2917" spans="2:15" x14ac:dyDescent="0.2">
      <c r="B2917" s="3"/>
      <c r="C2917" s="3"/>
      <c r="D2917" s="6"/>
      <c r="E2917" s="8"/>
      <c r="O2917" s="9"/>
    </row>
    <row r="2918" spans="2:15" x14ac:dyDescent="0.2">
      <c r="B2918" s="3"/>
      <c r="C2918" s="3"/>
      <c r="D2918" s="6"/>
      <c r="E2918" s="8"/>
      <c r="O2918" s="9"/>
    </row>
    <row r="2919" spans="2:15" x14ac:dyDescent="0.2">
      <c r="B2919" s="3"/>
      <c r="C2919" s="3"/>
      <c r="D2919" s="6"/>
      <c r="E2919" s="8"/>
      <c r="O2919" s="9"/>
    </row>
    <row r="2920" spans="2:15" x14ac:dyDescent="0.2">
      <c r="B2920" s="3"/>
      <c r="C2920" s="3"/>
      <c r="D2920" s="6"/>
      <c r="E2920" s="8"/>
      <c r="O2920" s="9"/>
    </row>
    <row r="2921" spans="2:15" x14ac:dyDescent="0.2">
      <c r="B2921" s="3"/>
      <c r="C2921" s="3"/>
      <c r="D2921" s="6"/>
      <c r="E2921" s="8"/>
      <c r="O2921" s="9"/>
    </row>
    <row r="2922" spans="2:15" x14ac:dyDescent="0.2">
      <c r="B2922" s="3"/>
      <c r="C2922" s="3"/>
      <c r="D2922" s="6"/>
      <c r="E2922" s="8"/>
      <c r="O2922" s="9"/>
    </row>
    <row r="2923" spans="2:15" x14ac:dyDescent="0.2">
      <c r="B2923" s="3"/>
      <c r="C2923" s="3"/>
      <c r="D2923" s="6"/>
      <c r="E2923" s="8"/>
      <c r="O2923" s="9"/>
    </row>
    <row r="2924" spans="2:15" x14ac:dyDescent="0.2">
      <c r="B2924" s="3"/>
      <c r="C2924" s="3"/>
      <c r="D2924" s="6"/>
      <c r="E2924" s="8"/>
      <c r="O2924" s="9"/>
    </row>
    <row r="2925" spans="2:15" x14ac:dyDescent="0.2">
      <c r="B2925" s="3"/>
      <c r="C2925" s="3"/>
      <c r="D2925" s="6"/>
      <c r="E2925" s="8"/>
      <c r="O2925" s="9"/>
    </row>
    <row r="2926" spans="2:15" x14ac:dyDescent="0.2">
      <c r="B2926" s="3"/>
      <c r="C2926" s="3"/>
      <c r="D2926" s="6"/>
      <c r="E2926" s="8"/>
      <c r="O2926" s="9"/>
    </row>
    <row r="2927" spans="2:15" x14ac:dyDescent="0.2">
      <c r="B2927" s="3"/>
      <c r="C2927" s="3"/>
      <c r="D2927" s="6"/>
      <c r="E2927" s="8"/>
      <c r="O2927" s="9"/>
    </row>
    <row r="2928" spans="2:15" x14ac:dyDescent="0.2">
      <c r="B2928" s="3"/>
      <c r="C2928" s="3"/>
      <c r="D2928" s="6"/>
      <c r="E2928" s="8"/>
      <c r="O2928" s="9"/>
    </row>
    <row r="2929" spans="2:15" x14ac:dyDescent="0.2">
      <c r="B2929" s="3"/>
      <c r="C2929" s="3"/>
      <c r="D2929" s="6"/>
      <c r="E2929" s="8"/>
      <c r="O2929" s="9"/>
    </row>
    <row r="2930" spans="2:15" x14ac:dyDescent="0.2">
      <c r="B2930" s="3"/>
      <c r="C2930" s="3"/>
      <c r="D2930" s="6"/>
      <c r="E2930" s="8"/>
      <c r="O2930" s="9"/>
    </row>
    <row r="2931" spans="2:15" x14ac:dyDescent="0.2">
      <c r="B2931" s="3"/>
      <c r="C2931" s="3"/>
      <c r="D2931" s="6"/>
      <c r="E2931" s="8"/>
      <c r="O2931" s="9"/>
    </row>
    <row r="2932" spans="2:15" x14ac:dyDescent="0.2">
      <c r="B2932" s="3"/>
      <c r="C2932" s="3"/>
      <c r="D2932" s="6"/>
      <c r="E2932" s="8"/>
      <c r="O2932" s="9"/>
    </row>
    <row r="2933" spans="2:15" x14ac:dyDescent="0.2">
      <c r="B2933" s="3"/>
      <c r="C2933" s="3"/>
      <c r="D2933" s="6"/>
      <c r="E2933" s="8"/>
      <c r="O2933" s="9"/>
    </row>
    <row r="2934" spans="2:15" x14ac:dyDescent="0.2">
      <c r="B2934" s="3"/>
      <c r="C2934" s="3"/>
      <c r="D2934" s="6"/>
      <c r="E2934" s="8"/>
      <c r="O2934" s="9"/>
    </row>
    <row r="2935" spans="2:15" x14ac:dyDescent="0.2">
      <c r="B2935" s="3"/>
      <c r="C2935" s="3"/>
      <c r="D2935" s="6"/>
      <c r="E2935" s="8"/>
      <c r="O2935" s="9"/>
    </row>
    <row r="2936" spans="2:15" x14ac:dyDescent="0.2">
      <c r="B2936" s="3"/>
      <c r="C2936" s="3"/>
      <c r="D2936" s="6"/>
      <c r="E2936" s="8"/>
      <c r="O2936" s="9"/>
    </row>
    <row r="2937" spans="2:15" x14ac:dyDescent="0.2">
      <c r="B2937" s="3"/>
      <c r="C2937" s="3"/>
      <c r="D2937" s="6"/>
      <c r="E2937" s="8"/>
      <c r="O2937" s="9"/>
    </row>
    <row r="2938" spans="2:15" x14ac:dyDescent="0.2">
      <c r="B2938" s="3"/>
      <c r="C2938" s="3"/>
      <c r="D2938" s="6"/>
      <c r="E2938" s="8"/>
      <c r="O2938" s="9"/>
    </row>
    <row r="2939" spans="2:15" x14ac:dyDescent="0.2">
      <c r="B2939" s="3"/>
      <c r="C2939" s="3"/>
      <c r="D2939" s="6"/>
      <c r="E2939" s="8"/>
      <c r="O2939" s="9"/>
    </row>
    <row r="2940" spans="2:15" x14ac:dyDescent="0.2">
      <c r="B2940" s="3"/>
      <c r="C2940" s="3"/>
      <c r="D2940" s="6"/>
      <c r="E2940" s="8"/>
      <c r="O2940" s="9"/>
    </row>
    <row r="2941" spans="2:15" x14ac:dyDescent="0.2">
      <c r="B2941" s="3"/>
      <c r="C2941" s="3"/>
      <c r="D2941" s="6"/>
      <c r="E2941" s="8"/>
      <c r="O2941" s="9"/>
    </row>
    <row r="2942" spans="2:15" x14ac:dyDescent="0.2">
      <c r="B2942" s="3"/>
      <c r="C2942" s="3"/>
      <c r="D2942" s="6"/>
      <c r="E2942" s="8"/>
      <c r="O2942" s="9"/>
    </row>
    <row r="2943" spans="2:15" x14ac:dyDescent="0.2">
      <c r="B2943" s="3"/>
      <c r="C2943" s="3"/>
      <c r="D2943" s="6"/>
      <c r="E2943" s="8"/>
      <c r="O2943" s="9"/>
    </row>
    <row r="2944" spans="2:15" x14ac:dyDescent="0.2">
      <c r="B2944" s="3"/>
      <c r="C2944" s="3"/>
      <c r="D2944" s="6"/>
      <c r="E2944" s="8"/>
      <c r="O2944" s="9"/>
    </row>
    <row r="2945" spans="2:15" x14ac:dyDescent="0.2">
      <c r="B2945" s="3"/>
      <c r="C2945" s="3"/>
      <c r="D2945" s="6"/>
      <c r="E2945" s="8"/>
      <c r="O2945" s="9"/>
    </row>
    <row r="2946" spans="2:15" x14ac:dyDescent="0.2">
      <c r="B2946" s="3"/>
      <c r="C2946" s="3"/>
      <c r="D2946" s="6"/>
      <c r="E2946" s="8"/>
      <c r="O2946" s="9"/>
    </row>
    <row r="2947" spans="2:15" x14ac:dyDescent="0.2">
      <c r="B2947" s="3"/>
      <c r="C2947" s="3"/>
      <c r="D2947" s="6"/>
      <c r="E2947" s="8"/>
      <c r="O2947" s="9"/>
    </row>
    <row r="2948" spans="2:15" x14ac:dyDescent="0.2">
      <c r="B2948" s="3"/>
      <c r="C2948" s="3"/>
      <c r="D2948" s="6"/>
      <c r="E2948" s="8"/>
      <c r="O2948" s="9"/>
    </row>
    <row r="2949" spans="2:15" x14ac:dyDescent="0.2">
      <c r="B2949" s="3"/>
      <c r="C2949" s="3"/>
      <c r="D2949" s="6"/>
      <c r="E2949" s="8"/>
      <c r="O2949" s="9"/>
    </row>
    <row r="2950" spans="2:15" x14ac:dyDescent="0.2">
      <c r="B2950" s="3"/>
      <c r="C2950" s="3"/>
      <c r="D2950" s="6"/>
      <c r="E2950" s="8"/>
      <c r="O2950" s="9"/>
    </row>
    <row r="2951" spans="2:15" x14ac:dyDescent="0.2">
      <c r="B2951" s="3"/>
      <c r="C2951" s="3"/>
      <c r="D2951" s="6"/>
      <c r="E2951" s="8"/>
      <c r="O2951" s="9"/>
    </row>
    <row r="2952" spans="2:15" x14ac:dyDescent="0.2">
      <c r="B2952" s="3"/>
      <c r="C2952" s="3"/>
      <c r="D2952" s="6"/>
      <c r="E2952" s="8"/>
      <c r="O2952" s="9"/>
    </row>
    <row r="2953" spans="2:15" x14ac:dyDescent="0.2">
      <c r="B2953" s="3"/>
      <c r="C2953" s="3"/>
      <c r="D2953" s="6"/>
      <c r="E2953" s="8"/>
      <c r="O2953" s="9"/>
    </row>
    <row r="2954" spans="2:15" x14ac:dyDescent="0.2">
      <c r="B2954" s="3"/>
      <c r="C2954" s="3"/>
      <c r="D2954" s="6"/>
      <c r="E2954" s="8"/>
      <c r="O2954" s="9"/>
    </row>
    <row r="2955" spans="2:15" x14ac:dyDescent="0.2">
      <c r="B2955" s="3"/>
      <c r="C2955" s="3"/>
      <c r="D2955" s="6"/>
      <c r="E2955" s="8"/>
      <c r="O2955" s="9"/>
    </row>
    <row r="2956" spans="2:15" x14ac:dyDescent="0.2">
      <c r="B2956" s="3"/>
      <c r="C2956" s="3"/>
      <c r="D2956" s="6"/>
      <c r="E2956" s="8"/>
      <c r="O2956" s="9"/>
    </row>
    <row r="2957" spans="2:15" x14ac:dyDescent="0.2">
      <c r="B2957" s="3"/>
      <c r="C2957" s="3"/>
      <c r="D2957" s="6"/>
      <c r="E2957" s="8"/>
      <c r="O2957" s="9"/>
    </row>
    <row r="2958" spans="2:15" x14ac:dyDescent="0.2">
      <c r="B2958" s="3"/>
      <c r="C2958" s="3"/>
      <c r="D2958" s="6"/>
      <c r="E2958" s="8"/>
      <c r="O2958" s="9"/>
    </row>
    <row r="2959" spans="2:15" x14ac:dyDescent="0.2">
      <c r="B2959" s="3"/>
      <c r="C2959" s="3"/>
      <c r="D2959" s="6"/>
      <c r="E2959" s="8"/>
      <c r="O2959" s="9"/>
    </row>
    <row r="2960" spans="2:15" x14ac:dyDescent="0.2">
      <c r="B2960" s="3"/>
      <c r="C2960" s="3"/>
      <c r="D2960" s="6"/>
      <c r="E2960" s="8"/>
      <c r="O2960" s="9"/>
    </row>
    <row r="2961" spans="2:15" x14ac:dyDescent="0.2">
      <c r="B2961" s="3"/>
      <c r="C2961" s="3"/>
      <c r="D2961" s="6"/>
      <c r="E2961" s="8"/>
      <c r="O2961" s="9"/>
    </row>
    <row r="2962" spans="2:15" x14ac:dyDescent="0.2">
      <c r="B2962" s="3"/>
      <c r="C2962" s="3"/>
      <c r="D2962" s="6"/>
      <c r="E2962" s="8"/>
      <c r="O2962" s="9"/>
    </row>
    <row r="2963" spans="2:15" x14ac:dyDescent="0.2">
      <c r="B2963" s="3"/>
      <c r="C2963" s="3"/>
      <c r="D2963" s="6"/>
      <c r="E2963" s="8"/>
      <c r="O2963" s="9"/>
    </row>
    <row r="2964" spans="2:15" x14ac:dyDescent="0.2">
      <c r="B2964" s="3"/>
      <c r="C2964" s="3"/>
      <c r="D2964" s="6"/>
      <c r="E2964" s="8"/>
      <c r="O2964" s="9"/>
    </row>
    <row r="2965" spans="2:15" x14ac:dyDescent="0.2">
      <c r="B2965" s="3"/>
      <c r="C2965" s="3"/>
      <c r="D2965" s="6"/>
      <c r="E2965" s="8"/>
      <c r="O2965" s="9"/>
    </row>
    <row r="2966" spans="2:15" x14ac:dyDescent="0.2">
      <c r="B2966" s="3"/>
      <c r="C2966" s="3"/>
      <c r="D2966" s="6"/>
      <c r="E2966" s="8"/>
      <c r="O2966" s="9"/>
    </row>
    <row r="2967" spans="2:15" x14ac:dyDescent="0.2">
      <c r="B2967" s="3"/>
      <c r="C2967" s="3"/>
      <c r="D2967" s="6"/>
      <c r="E2967" s="8"/>
      <c r="O2967" s="9"/>
    </row>
    <row r="2968" spans="2:15" x14ac:dyDescent="0.2">
      <c r="B2968" s="3"/>
      <c r="C2968" s="3"/>
      <c r="D2968" s="6"/>
      <c r="E2968" s="8"/>
      <c r="O2968" s="9"/>
    </row>
    <row r="2969" spans="2:15" x14ac:dyDescent="0.2">
      <c r="B2969" s="3"/>
      <c r="C2969" s="3"/>
      <c r="D2969" s="6"/>
      <c r="E2969" s="8"/>
      <c r="O2969" s="9"/>
    </row>
    <row r="2970" spans="2:15" x14ac:dyDescent="0.2">
      <c r="B2970" s="3"/>
      <c r="C2970" s="3"/>
      <c r="D2970" s="6"/>
      <c r="E2970" s="8"/>
      <c r="O2970" s="9"/>
    </row>
    <row r="2971" spans="2:15" x14ac:dyDescent="0.2">
      <c r="B2971" s="3"/>
      <c r="C2971" s="3"/>
      <c r="D2971" s="6"/>
      <c r="E2971" s="8"/>
      <c r="O2971" s="9"/>
    </row>
    <row r="2972" spans="2:15" x14ac:dyDescent="0.2">
      <c r="B2972" s="3"/>
      <c r="C2972" s="3"/>
      <c r="D2972" s="6"/>
      <c r="E2972" s="8"/>
      <c r="O2972" s="9"/>
    </row>
    <row r="2973" spans="2:15" x14ac:dyDescent="0.2">
      <c r="B2973" s="3"/>
      <c r="C2973" s="3"/>
      <c r="D2973" s="6"/>
      <c r="E2973" s="8"/>
      <c r="O2973" s="9"/>
    </row>
    <row r="2974" spans="2:15" x14ac:dyDescent="0.2">
      <c r="B2974" s="3"/>
      <c r="C2974" s="3"/>
      <c r="D2974" s="6"/>
      <c r="E2974" s="8"/>
      <c r="O2974" s="9"/>
    </row>
    <row r="2975" spans="2:15" x14ac:dyDescent="0.2">
      <c r="B2975" s="3"/>
      <c r="C2975" s="3"/>
      <c r="D2975" s="6"/>
      <c r="E2975" s="8"/>
      <c r="O2975" s="9"/>
    </row>
    <row r="2976" spans="2:15" x14ac:dyDescent="0.2">
      <c r="B2976" s="3"/>
      <c r="C2976" s="3"/>
      <c r="D2976" s="6"/>
      <c r="E2976" s="8"/>
      <c r="O2976" s="9"/>
    </row>
    <row r="2977" spans="2:15" x14ac:dyDescent="0.2">
      <c r="B2977" s="3"/>
      <c r="C2977" s="3"/>
      <c r="D2977" s="6"/>
      <c r="E2977" s="8"/>
      <c r="O2977" s="9"/>
    </row>
    <row r="2978" spans="2:15" x14ac:dyDescent="0.2">
      <c r="B2978" s="3"/>
      <c r="C2978" s="3"/>
      <c r="D2978" s="6"/>
      <c r="E2978" s="8"/>
      <c r="O2978" s="9"/>
    </row>
    <row r="2979" spans="2:15" x14ac:dyDescent="0.2">
      <c r="B2979" s="3"/>
      <c r="C2979" s="3"/>
      <c r="D2979" s="6"/>
      <c r="E2979" s="8"/>
      <c r="O2979" s="9"/>
    </row>
    <row r="2980" spans="2:15" x14ac:dyDescent="0.2">
      <c r="B2980" s="3"/>
      <c r="C2980" s="3"/>
      <c r="D2980" s="6"/>
      <c r="E2980" s="8"/>
      <c r="O2980" s="9"/>
    </row>
    <row r="2981" spans="2:15" x14ac:dyDescent="0.2">
      <c r="B2981" s="3"/>
      <c r="C2981" s="3"/>
      <c r="D2981" s="6"/>
      <c r="E2981" s="8"/>
      <c r="O2981" s="9"/>
    </row>
    <row r="2982" spans="2:15" x14ac:dyDescent="0.2">
      <c r="B2982" s="3"/>
      <c r="C2982" s="3"/>
      <c r="D2982" s="6"/>
      <c r="E2982" s="8"/>
      <c r="O2982" s="9"/>
    </row>
    <row r="2983" spans="2:15" x14ac:dyDescent="0.2">
      <c r="B2983" s="3"/>
      <c r="C2983" s="3"/>
      <c r="D2983" s="6"/>
      <c r="E2983" s="8"/>
      <c r="O2983" s="9"/>
    </row>
    <row r="2984" spans="2:15" x14ac:dyDescent="0.2">
      <c r="B2984" s="3"/>
      <c r="C2984" s="3"/>
      <c r="D2984" s="6"/>
      <c r="E2984" s="8"/>
      <c r="O2984" s="9"/>
    </row>
    <row r="2985" spans="2:15" x14ac:dyDescent="0.2">
      <c r="B2985" s="3"/>
      <c r="C2985" s="3"/>
      <c r="D2985" s="6"/>
      <c r="E2985" s="8"/>
      <c r="O2985" s="9"/>
    </row>
    <row r="2986" spans="2:15" x14ac:dyDescent="0.2">
      <c r="B2986" s="3"/>
      <c r="C2986" s="3"/>
      <c r="D2986" s="6"/>
      <c r="E2986" s="8"/>
      <c r="O2986" s="9"/>
    </row>
    <row r="2987" spans="2:15" x14ac:dyDescent="0.2">
      <c r="B2987" s="3"/>
      <c r="C2987" s="3"/>
      <c r="D2987" s="6"/>
      <c r="E2987" s="8"/>
      <c r="O2987" s="9"/>
    </row>
    <row r="2988" spans="2:15" x14ac:dyDescent="0.2">
      <c r="B2988" s="3"/>
      <c r="C2988" s="3"/>
      <c r="D2988" s="6"/>
      <c r="E2988" s="8"/>
      <c r="O2988" s="9"/>
    </row>
    <row r="2989" spans="2:15" x14ac:dyDescent="0.2">
      <c r="B2989" s="3"/>
      <c r="C2989" s="3"/>
      <c r="D2989" s="6"/>
      <c r="E2989" s="8"/>
      <c r="O2989" s="9"/>
    </row>
    <row r="2990" spans="2:15" x14ac:dyDescent="0.2">
      <c r="B2990" s="3"/>
      <c r="C2990" s="3"/>
      <c r="D2990" s="6"/>
      <c r="E2990" s="8"/>
      <c r="O2990" s="9"/>
    </row>
    <row r="2991" spans="2:15" x14ac:dyDescent="0.2">
      <c r="B2991" s="3"/>
      <c r="C2991" s="3"/>
      <c r="D2991" s="6"/>
      <c r="E2991" s="8"/>
      <c r="O2991" s="9"/>
    </row>
    <row r="2992" spans="2:15" x14ac:dyDescent="0.2">
      <c r="B2992" s="3"/>
      <c r="C2992" s="3"/>
      <c r="D2992" s="6"/>
      <c r="E2992" s="8"/>
      <c r="O2992" s="9"/>
    </row>
    <row r="2993" spans="2:15" x14ac:dyDescent="0.2">
      <c r="B2993" s="3"/>
      <c r="C2993" s="3"/>
      <c r="D2993" s="6"/>
      <c r="E2993" s="8"/>
      <c r="O2993" s="9"/>
    </row>
    <row r="2994" spans="2:15" x14ac:dyDescent="0.2">
      <c r="B2994" s="3"/>
      <c r="C2994" s="3"/>
      <c r="D2994" s="6"/>
      <c r="E2994" s="8"/>
      <c r="O2994" s="9"/>
    </row>
    <row r="2995" spans="2:15" x14ac:dyDescent="0.2">
      <c r="B2995" s="3"/>
      <c r="C2995" s="3"/>
      <c r="D2995" s="6"/>
      <c r="E2995" s="8"/>
      <c r="O2995" s="9"/>
    </row>
    <row r="2996" spans="2:15" x14ac:dyDescent="0.2">
      <c r="B2996" s="3"/>
      <c r="C2996" s="3"/>
      <c r="D2996" s="6"/>
      <c r="E2996" s="8"/>
      <c r="O2996" s="9"/>
    </row>
    <row r="2997" spans="2:15" x14ac:dyDescent="0.2">
      <c r="B2997" s="3"/>
      <c r="C2997" s="3"/>
      <c r="D2997" s="6"/>
      <c r="E2997" s="8"/>
      <c r="O2997" s="9"/>
    </row>
    <row r="2998" spans="2:15" x14ac:dyDescent="0.2">
      <c r="B2998" s="3"/>
      <c r="C2998" s="3"/>
      <c r="D2998" s="6"/>
      <c r="E2998" s="8"/>
      <c r="O2998" s="9"/>
    </row>
    <row r="2999" spans="2:15" x14ac:dyDescent="0.2">
      <c r="B2999" s="3"/>
      <c r="C2999" s="3"/>
      <c r="D2999" s="6"/>
      <c r="E2999" s="8"/>
      <c r="O2999" s="9"/>
    </row>
    <row r="3000" spans="2:15" x14ac:dyDescent="0.2">
      <c r="B3000" s="3"/>
      <c r="C3000" s="3"/>
      <c r="D3000" s="6"/>
      <c r="E3000" s="8"/>
      <c r="O3000" s="9"/>
    </row>
    <row r="3001" spans="2:15" x14ac:dyDescent="0.2">
      <c r="B3001" s="3"/>
      <c r="C3001" s="3"/>
      <c r="D3001" s="6"/>
      <c r="E3001" s="8"/>
      <c r="O3001" s="9"/>
    </row>
    <row r="3002" spans="2:15" x14ac:dyDescent="0.2">
      <c r="B3002" s="3"/>
      <c r="C3002" s="3"/>
      <c r="D3002" s="6"/>
      <c r="E3002" s="8"/>
      <c r="O3002" s="9"/>
    </row>
    <row r="3003" spans="2:15" x14ac:dyDescent="0.2">
      <c r="B3003" s="3"/>
      <c r="C3003" s="3"/>
      <c r="D3003" s="6"/>
      <c r="E3003" s="8"/>
      <c r="O3003" s="9"/>
    </row>
    <row r="3004" spans="2:15" x14ac:dyDescent="0.2">
      <c r="B3004" s="3"/>
      <c r="C3004" s="3"/>
      <c r="D3004" s="6"/>
      <c r="E3004" s="8"/>
      <c r="O3004" s="9"/>
    </row>
    <row r="3005" spans="2:15" x14ac:dyDescent="0.2">
      <c r="B3005" s="3"/>
      <c r="C3005" s="3"/>
      <c r="D3005" s="6"/>
      <c r="E3005" s="8"/>
      <c r="O3005" s="9"/>
    </row>
    <row r="3006" spans="2:15" x14ac:dyDescent="0.2">
      <c r="B3006" s="3"/>
      <c r="C3006" s="3"/>
      <c r="D3006" s="6"/>
      <c r="E3006" s="8"/>
      <c r="O3006" s="9"/>
    </row>
    <row r="3007" spans="2:15" x14ac:dyDescent="0.2">
      <c r="B3007" s="3"/>
      <c r="C3007" s="3"/>
      <c r="D3007" s="6"/>
      <c r="E3007" s="8"/>
      <c r="O3007" s="9"/>
    </row>
    <row r="3008" spans="2:15" x14ac:dyDescent="0.2">
      <c r="B3008" s="3"/>
      <c r="C3008" s="3"/>
      <c r="D3008" s="6"/>
      <c r="E3008" s="8"/>
      <c r="O3008" s="9"/>
    </row>
    <row r="3009" spans="2:15" x14ac:dyDescent="0.2">
      <c r="B3009" s="3"/>
      <c r="C3009" s="3"/>
      <c r="D3009" s="6"/>
      <c r="E3009" s="8"/>
      <c r="O3009" s="9"/>
    </row>
    <row r="3010" spans="2:15" x14ac:dyDescent="0.2">
      <c r="B3010" s="3"/>
      <c r="C3010" s="3"/>
      <c r="D3010" s="6"/>
      <c r="E3010" s="8"/>
      <c r="O3010" s="9"/>
    </row>
    <row r="3011" spans="2:15" x14ac:dyDescent="0.2">
      <c r="B3011" s="3"/>
      <c r="C3011" s="3"/>
      <c r="D3011" s="6"/>
      <c r="E3011" s="8"/>
      <c r="O3011" s="9"/>
    </row>
    <row r="3012" spans="2:15" x14ac:dyDescent="0.2">
      <c r="B3012" s="3"/>
      <c r="C3012" s="3"/>
      <c r="D3012" s="6"/>
      <c r="E3012" s="8"/>
      <c r="O3012" s="9"/>
    </row>
    <row r="3013" spans="2:15" x14ac:dyDescent="0.2">
      <c r="B3013" s="3"/>
      <c r="C3013" s="3"/>
      <c r="D3013" s="6"/>
      <c r="E3013" s="8"/>
      <c r="O3013" s="9"/>
    </row>
    <row r="3014" spans="2:15" x14ac:dyDescent="0.2">
      <c r="B3014" s="3"/>
      <c r="C3014" s="3"/>
      <c r="D3014" s="6"/>
      <c r="E3014" s="8"/>
      <c r="O3014" s="9"/>
    </row>
    <row r="3015" spans="2:15" x14ac:dyDescent="0.2">
      <c r="B3015" s="3"/>
      <c r="C3015" s="3"/>
      <c r="D3015" s="6"/>
      <c r="E3015" s="8"/>
      <c r="O3015" s="9"/>
    </row>
    <row r="3016" spans="2:15" x14ac:dyDescent="0.2">
      <c r="B3016" s="3"/>
      <c r="C3016" s="3"/>
      <c r="D3016" s="6"/>
      <c r="E3016" s="8"/>
      <c r="O3016" s="9"/>
    </row>
    <row r="3017" spans="2:15" x14ac:dyDescent="0.2">
      <c r="B3017" s="3"/>
      <c r="C3017" s="3"/>
      <c r="D3017" s="6"/>
      <c r="E3017" s="8"/>
      <c r="O3017" s="9"/>
    </row>
    <row r="3018" spans="2:15" x14ac:dyDescent="0.2">
      <c r="B3018" s="3"/>
      <c r="C3018" s="3"/>
      <c r="D3018" s="6"/>
      <c r="E3018" s="8"/>
      <c r="O3018" s="9"/>
    </row>
    <row r="3019" spans="2:15" x14ac:dyDescent="0.2">
      <c r="B3019" s="3"/>
      <c r="C3019" s="3"/>
      <c r="D3019" s="6"/>
      <c r="E3019" s="8"/>
      <c r="O3019" s="9"/>
    </row>
    <row r="3020" spans="2:15" x14ac:dyDescent="0.2">
      <c r="B3020" s="3"/>
      <c r="C3020" s="3"/>
      <c r="D3020" s="6"/>
      <c r="E3020" s="8"/>
      <c r="O3020" s="9"/>
    </row>
    <row r="3021" spans="2:15" x14ac:dyDescent="0.2">
      <c r="B3021" s="3"/>
      <c r="C3021" s="3"/>
      <c r="D3021" s="6"/>
      <c r="E3021" s="8"/>
      <c r="O3021" s="9"/>
    </row>
    <row r="3022" spans="2:15" x14ac:dyDescent="0.2">
      <c r="B3022" s="3"/>
      <c r="C3022" s="3"/>
      <c r="D3022" s="6"/>
      <c r="E3022" s="8"/>
      <c r="O3022" s="9"/>
    </row>
    <row r="3023" spans="2:15" x14ac:dyDescent="0.2">
      <c r="B3023" s="3"/>
      <c r="C3023" s="3"/>
      <c r="D3023" s="6"/>
      <c r="E3023" s="8"/>
      <c r="O3023" s="9"/>
    </row>
    <row r="3024" spans="2:15" x14ac:dyDescent="0.2">
      <c r="B3024" s="3"/>
      <c r="C3024" s="3"/>
      <c r="D3024" s="6"/>
      <c r="E3024" s="8"/>
      <c r="O3024" s="9"/>
    </row>
    <row r="3025" spans="2:15" x14ac:dyDescent="0.2">
      <c r="B3025" s="3"/>
      <c r="C3025" s="3"/>
      <c r="D3025" s="6"/>
      <c r="E3025" s="8"/>
      <c r="O3025" s="9"/>
    </row>
    <row r="3026" spans="2:15" x14ac:dyDescent="0.2">
      <c r="B3026" s="3"/>
      <c r="C3026" s="3"/>
      <c r="D3026" s="6"/>
      <c r="E3026" s="8"/>
      <c r="O3026" s="9"/>
    </row>
    <row r="3027" spans="2:15" x14ac:dyDescent="0.2">
      <c r="B3027" s="3"/>
      <c r="C3027" s="3"/>
      <c r="D3027" s="6"/>
      <c r="E3027" s="8"/>
      <c r="O3027" s="9"/>
    </row>
    <row r="3028" spans="2:15" x14ac:dyDescent="0.2">
      <c r="B3028" s="3"/>
      <c r="C3028" s="3"/>
      <c r="D3028" s="6"/>
      <c r="E3028" s="8"/>
      <c r="O3028" s="9"/>
    </row>
    <row r="3029" spans="2:15" x14ac:dyDescent="0.2">
      <c r="B3029" s="3"/>
      <c r="C3029" s="3"/>
      <c r="D3029" s="6"/>
      <c r="E3029" s="8"/>
      <c r="O3029" s="9"/>
    </row>
    <row r="3030" spans="2:15" x14ac:dyDescent="0.2">
      <c r="B3030" s="3"/>
      <c r="C3030" s="3"/>
      <c r="D3030" s="6"/>
      <c r="E3030" s="8"/>
      <c r="O3030" s="9"/>
    </row>
    <row r="3031" spans="2:15" x14ac:dyDescent="0.2">
      <c r="B3031" s="3"/>
      <c r="C3031" s="3"/>
      <c r="D3031" s="6"/>
      <c r="E3031" s="8"/>
      <c r="O3031" s="9"/>
    </row>
    <row r="3032" spans="2:15" x14ac:dyDescent="0.2">
      <c r="B3032" s="3"/>
      <c r="C3032" s="3"/>
      <c r="D3032" s="6"/>
      <c r="E3032" s="8"/>
      <c r="O3032" s="9"/>
    </row>
    <row r="3033" spans="2:15" x14ac:dyDescent="0.2">
      <c r="B3033" s="3"/>
      <c r="C3033" s="3"/>
      <c r="D3033" s="6"/>
      <c r="E3033" s="8"/>
      <c r="O3033" s="9"/>
    </row>
    <row r="3034" spans="2:15" x14ac:dyDescent="0.2">
      <c r="B3034" s="3"/>
      <c r="C3034" s="3"/>
      <c r="D3034" s="6"/>
      <c r="E3034" s="8"/>
      <c r="O3034" s="9"/>
    </row>
    <row r="3035" spans="2:15" x14ac:dyDescent="0.2">
      <c r="B3035" s="3"/>
      <c r="C3035" s="3"/>
      <c r="D3035" s="6"/>
      <c r="E3035" s="8"/>
      <c r="O3035" s="9"/>
    </row>
    <row r="3036" spans="2:15" x14ac:dyDescent="0.2">
      <c r="B3036" s="3"/>
      <c r="C3036" s="3"/>
      <c r="D3036" s="6"/>
      <c r="E3036" s="8"/>
      <c r="O3036" s="9"/>
    </row>
    <row r="3037" spans="2:15" x14ac:dyDescent="0.2">
      <c r="B3037" s="3"/>
      <c r="C3037" s="3"/>
      <c r="D3037" s="6"/>
      <c r="E3037" s="8"/>
      <c r="O3037" s="9"/>
    </row>
    <row r="3038" spans="2:15" x14ac:dyDescent="0.2">
      <c r="B3038" s="3"/>
      <c r="C3038" s="3"/>
      <c r="D3038" s="6"/>
      <c r="E3038" s="8"/>
      <c r="O3038" s="9"/>
    </row>
    <row r="3039" spans="2:15" x14ac:dyDescent="0.2">
      <c r="B3039" s="3"/>
      <c r="C3039" s="3"/>
      <c r="D3039" s="6"/>
      <c r="E3039" s="8"/>
      <c r="O3039" s="9"/>
    </row>
    <row r="3040" spans="2:15" x14ac:dyDescent="0.2">
      <c r="B3040" s="3"/>
      <c r="C3040" s="3"/>
      <c r="D3040" s="6"/>
      <c r="E3040" s="8"/>
      <c r="O3040" s="9"/>
    </row>
    <row r="3041" spans="2:15" x14ac:dyDescent="0.2">
      <c r="B3041" s="3"/>
      <c r="C3041" s="3"/>
      <c r="D3041" s="6"/>
      <c r="E3041" s="8"/>
      <c r="O3041" s="9"/>
    </row>
    <row r="3042" spans="2:15" x14ac:dyDescent="0.2">
      <c r="B3042" s="3"/>
      <c r="C3042" s="3"/>
      <c r="D3042" s="6"/>
      <c r="E3042" s="8"/>
      <c r="O3042" s="9"/>
    </row>
    <row r="3043" spans="2:15" x14ac:dyDescent="0.2">
      <c r="B3043" s="3"/>
      <c r="C3043" s="3"/>
      <c r="D3043" s="6"/>
      <c r="E3043" s="8"/>
      <c r="O3043" s="9"/>
    </row>
    <row r="3044" spans="2:15" x14ac:dyDescent="0.2">
      <c r="B3044" s="3"/>
      <c r="C3044" s="3"/>
      <c r="D3044" s="6"/>
      <c r="E3044" s="8"/>
      <c r="O3044" s="9"/>
    </row>
    <row r="3045" spans="2:15" x14ac:dyDescent="0.2">
      <c r="B3045" s="3"/>
      <c r="C3045" s="3"/>
      <c r="D3045" s="6"/>
      <c r="E3045" s="8"/>
      <c r="O3045" s="9"/>
    </row>
    <row r="3046" spans="2:15" x14ac:dyDescent="0.2">
      <c r="B3046" s="3"/>
      <c r="C3046" s="3"/>
      <c r="D3046" s="6"/>
      <c r="E3046" s="8"/>
      <c r="O3046" s="9"/>
    </row>
    <row r="3047" spans="2:15" x14ac:dyDescent="0.2">
      <c r="B3047" s="3"/>
      <c r="C3047" s="3"/>
      <c r="D3047" s="6"/>
      <c r="E3047" s="8"/>
      <c r="O3047" s="9"/>
    </row>
    <row r="3048" spans="2:15" x14ac:dyDescent="0.2">
      <c r="B3048" s="3"/>
      <c r="C3048" s="3"/>
      <c r="D3048" s="6"/>
      <c r="E3048" s="8"/>
      <c r="O3048" s="9"/>
    </row>
    <row r="3049" spans="2:15" x14ac:dyDescent="0.2">
      <c r="B3049" s="3"/>
      <c r="C3049" s="3"/>
      <c r="D3049" s="6"/>
      <c r="E3049" s="8"/>
      <c r="O3049" s="9"/>
    </row>
    <row r="3050" spans="2:15" x14ac:dyDescent="0.2">
      <c r="B3050" s="3"/>
      <c r="C3050" s="3"/>
      <c r="D3050" s="6"/>
      <c r="E3050" s="8"/>
      <c r="O3050" s="9"/>
    </row>
    <row r="3051" spans="2:15" x14ac:dyDescent="0.2">
      <c r="B3051" s="3"/>
      <c r="C3051" s="3"/>
      <c r="D3051" s="6"/>
      <c r="E3051" s="8"/>
      <c r="O3051" s="9"/>
    </row>
    <row r="3052" spans="2:15" x14ac:dyDescent="0.2">
      <c r="B3052" s="3"/>
      <c r="C3052" s="3"/>
      <c r="D3052" s="6"/>
      <c r="E3052" s="8"/>
      <c r="O3052" s="9"/>
    </row>
    <row r="3053" spans="2:15" x14ac:dyDescent="0.2">
      <c r="B3053" s="3"/>
      <c r="C3053" s="3"/>
      <c r="D3053" s="6"/>
      <c r="E3053" s="8"/>
      <c r="O3053" s="9"/>
    </row>
    <row r="3054" spans="2:15" x14ac:dyDescent="0.2">
      <c r="B3054" s="3"/>
      <c r="C3054" s="3"/>
      <c r="D3054" s="6"/>
      <c r="E3054" s="8"/>
      <c r="O3054" s="9"/>
    </row>
    <row r="3055" spans="2:15" x14ac:dyDescent="0.2">
      <c r="B3055" s="3"/>
      <c r="C3055" s="3"/>
      <c r="D3055" s="6"/>
      <c r="E3055" s="8"/>
      <c r="O3055" s="9"/>
    </row>
    <row r="3056" spans="2:15" x14ac:dyDescent="0.2">
      <c r="B3056" s="3"/>
      <c r="C3056" s="3"/>
      <c r="D3056" s="6"/>
      <c r="E3056" s="8"/>
      <c r="O3056" s="9"/>
    </row>
    <row r="3057" spans="2:15" x14ac:dyDescent="0.2">
      <c r="B3057" s="3"/>
      <c r="C3057" s="3"/>
      <c r="D3057" s="6"/>
      <c r="E3057" s="8"/>
      <c r="O3057" s="9"/>
    </row>
    <row r="3058" spans="2:15" x14ac:dyDescent="0.2">
      <c r="B3058" s="3"/>
      <c r="C3058" s="3"/>
      <c r="D3058" s="6"/>
      <c r="E3058" s="8"/>
      <c r="O3058" s="9"/>
    </row>
    <row r="3059" spans="2:15" x14ac:dyDescent="0.2">
      <c r="B3059" s="3"/>
      <c r="C3059" s="3"/>
      <c r="D3059" s="6"/>
      <c r="E3059" s="8"/>
      <c r="O3059" s="9"/>
    </row>
    <row r="3060" spans="2:15" x14ac:dyDescent="0.2">
      <c r="B3060" s="3"/>
      <c r="C3060" s="3"/>
      <c r="D3060" s="6"/>
      <c r="E3060" s="8"/>
      <c r="O3060" s="9"/>
    </row>
    <row r="3061" spans="2:15" x14ac:dyDescent="0.2">
      <c r="B3061" s="3"/>
      <c r="C3061" s="3"/>
      <c r="D3061" s="6"/>
      <c r="E3061" s="8"/>
      <c r="O3061" s="9"/>
    </row>
    <row r="3062" spans="2:15" x14ac:dyDescent="0.2">
      <c r="B3062" s="3"/>
      <c r="C3062" s="3"/>
      <c r="D3062" s="6"/>
      <c r="E3062" s="8"/>
      <c r="O3062" s="9"/>
    </row>
    <row r="3063" spans="2:15" x14ac:dyDescent="0.2">
      <c r="B3063" s="3"/>
      <c r="C3063" s="3"/>
      <c r="D3063" s="6"/>
      <c r="E3063" s="8"/>
      <c r="O3063" s="9"/>
    </row>
    <row r="3064" spans="2:15" x14ac:dyDescent="0.2">
      <c r="B3064" s="3"/>
      <c r="C3064" s="3"/>
      <c r="D3064" s="6"/>
      <c r="E3064" s="8"/>
      <c r="O3064" s="9"/>
    </row>
    <row r="3065" spans="2:15" x14ac:dyDescent="0.2">
      <c r="B3065" s="3"/>
      <c r="C3065" s="3"/>
      <c r="D3065" s="6"/>
      <c r="E3065" s="8"/>
      <c r="O3065" s="9"/>
    </row>
    <row r="3066" spans="2:15" x14ac:dyDescent="0.2">
      <c r="B3066" s="3"/>
      <c r="C3066" s="3"/>
      <c r="D3066" s="6"/>
      <c r="E3066" s="8"/>
      <c r="O3066" s="9"/>
    </row>
    <row r="3067" spans="2:15" x14ac:dyDescent="0.2">
      <c r="B3067" s="3"/>
      <c r="C3067" s="3"/>
      <c r="D3067" s="6"/>
      <c r="E3067" s="8"/>
      <c r="O3067" s="9"/>
    </row>
    <row r="3068" spans="2:15" x14ac:dyDescent="0.2">
      <c r="B3068" s="3"/>
      <c r="C3068" s="3"/>
      <c r="D3068" s="6"/>
      <c r="E3068" s="8"/>
      <c r="O3068" s="9"/>
    </row>
    <row r="3069" spans="2:15" x14ac:dyDescent="0.2">
      <c r="B3069" s="3"/>
      <c r="C3069" s="3"/>
      <c r="D3069" s="6"/>
      <c r="E3069" s="8"/>
      <c r="O3069" s="9"/>
    </row>
    <row r="3070" spans="2:15" x14ac:dyDescent="0.2">
      <c r="B3070" s="3"/>
      <c r="C3070" s="3"/>
      <c r="D3070" s="6"/>
      <c r="E3070" s="8"/>
      <c r="O3070" s="9"/>
    </row>
    <row r="3071" spans="2:15" x14ac:dyDescent="0.2">
      <c r="B3071" s="3"/>
      <c r="C3071" s="3"/>
      <c r="D3071" s="6"/>
      <c r="E3071" s="8"/>
      <c r="O3071" s="9"/>
    </row>
    <row r="3072" spans="2:15" x14ac:dyDescent="0.2">
      <c r="B3072" s="3"/>
      <c r="C3072" s="3"/>
      <c r="D3072" s="6"/>
      <c r="E3072" s="8"/>
      <c r="O3072" s="9"/>
    </row>
    <row r="3073" spans="2:15" x14ac:dyDescent="0.2">
      <c r="B3073" s="3"/>
      <c r="C3073" s="3"/>
      <c r="D3073" s="6"/>
      <c r="E3073" s="8"/>
      <c r="O3073" s="9"/>
    </row>
    <row r="3074" spans="2:15" x14ac:dyDescent="0.2">
      <c r="B3074" s="3"/>
      <c r="C3074" s="3"/>
      <c r="D3074" s="6"/>
      <c r="E3074" s="8"/>
      <c r="O3074" s="9"/>
    </row>
    <row r="3075" spans="2:15" x14ac:dyDescent="0.2">
      <c r="B3075" s="3"/>
      <c r="C3075" s="3"/>
      <c r="D3075" s="6"/>
      <c r="E3075" s="8"/>
      <c r="O3075" s="9"/>
    </row>
    <row r="3076" spans="2:15" x14ac:dyDescent="0.2">
      <c r="B3076" s="3"/>
      <c r="C3076" s="3"/>
      <c r="D3076" s="6"/>
      <c r="E3076" s="8"/>
      <c r="O3076" s="9"/>
    </row>
    <row r="3077" spans="2:15" x14ac:dyDescent="0.2">
      <c r="B3077" s="3"/>
      <c r="C3077" s="3"/>
      <c r="D3077" s="6"/>
      <c r="E3077" s="8"/>
      <c r="O3077" s="9"/>
    </row>
    <row r="3078" spans="2:15" x14ac:dyDescent="0.2">
      <c r="B3078" s="3"/>
      <c r="C3078" s="3"/>
      <c r="D3078" s="6"/>
      <c r="E3078" s="8"/>
      <c r="O3078" s="9"/>
    </row>
    <row r="3079" spans="2:15" x14ac:dyDescent="0.2">
      <c r="B3079" s="3"/>
      <c r="C3079" s="3"/>
      <c r="D3079" s="6"/>
      <c r="E3079" s="8"/>
      <c r="O3079" s="9"/>
    </row>
    <row r="3080" spans="2:15" x14ac:dyDescent="0.2">
      <c r="B3080" s="3"/>
      <c r="C3080" s="3"/>
      <c r="D3080" s="6"/>
      <c r="E3080" s="8"/>
      <c r="O3080" s="9"/>
    </row>
    <row r="3081" spans="2:15" x14ac:dyDescent="0.2">
      <c r="B3081" s="3"/>
      <c r="C3081" s="3"/>
      <c r="D3081" s="6"/>
      <c r="E3081" s="8"/>
      <c r="O3081" s="9"/>
    </row>
    <row r="3082" spans="2:15" x14ac:dyDescent="0.2">
      <c r="B3082" s="3"/>
      <c r="C3082" s="3"/>
      <c r="D3082" s="6"/>
      <c r="E3082" s="8"/>
      <c r="O3082" s="9"/>
    </row>
    <row r="3083" spans="2:15" x14ac:dyDescent="0.2">
      <c r="B3083" s="3"/>
      <c r="C3083" s="3"/>
      <c r="D3083" s="6"/>
      <c r="E3083" s="8"/>
      <c r="O3083" s="9"/>
    </row>
    <row r="3084" spans="2:15" x14ac:dyDescent="0.2">
      <c r="B3084" s="3"/>
      <c r="C3084" s="3"/>
      <c r="D3084" s="6"/>
      <c r="E3084" s="8"/>
      <c r="O3084" s="9"/>
    </row>
    <row r="3085" spans="2:15" x14ac:dyDescent="0.2">
      <c r="B3085" s="3"/>
      <c r="C3085" s="3"/>
      <c r="D3085" s="6"/>
      <c r="E3085" s="8"/>
      <c r="O3085" s="9"/>
    </row>
    <row r="3086" spans="2:15" x14ac:dyDescent="0.2">
      <c r="B3086" s="3"/>
      <c r="C3086" s="3"/>
      <c r="D3086" s="6"/>
      <c r="E3086" s="8"/>
      <c r="O3086" s="9"/>
    </row>
    <row r="3087" spans="2:15" x14ac:dyDescent="0.2">
      <c r="B3087" s="3"/>
      <c r="C3087" s="3"/>
      <c r="D3087" s="6"/>
      <c r="E3087" s="8"/>
      <c r="O3087" s="9"/>
    </row>
    <row r="3088" spans="2:15" x14ac:dyDescent="0.2">
      <c r="B3088" s="3"/>
      <c r="C3088" s="3"/>
      <c r="D3088" s="6"/>
      <c r="E3088" s="8"/>
      <c r="O3088" s="9"/>
    </row>
    <row r="3089" spans="2:15" x14ac:dyDescent="0.2">
      <c r="B3089" s="3"/>
      <c r="C3089" s="3"/>
      <c r="D3089" s="6"/>
      <c r="E3089" s="8"/>
      <c r="O3089" s="9"/>
    </row>
    <row r="3090" spans="2:15" x14ac:dyDescent="0.2">
      <c r="B3090" s="3"/>
      <c r="C3090" s="3"/>
      <c r="D3090" s="6"/>
      <c r="E3090" s="8"/>
      <c r="O3090" s="9"/>
    </row>
    <row r="3091" spans="2:15" x14ac:dyDescent="0.2">
      <c r="B3091" s="3"/>
      <c r="C3091" s="3"/>
      <c r="D3091" s="6"/>
      <c r="E3091" s="8"/>
      <c r="O3091" s="9"/>
    </row>
    <row r="3092" spans="2:15" x14ac:dyDescent="0.2">
      <c r="B3092" s="3"/>
      <c r="C3092" s="3"/>
      <c r="D3092" s="6"/>
      <c r="E3092" s="8"/>
      <c r="O3092" s="9"/>
    </row>
    <row r="3093" spans="2:15" x14ac:dyDescent="0.2">
      <c r="B3093" s="3"/>
      <c r="C3093" s="3"/>
      <c r="D3093" s="6"/>
      <c r="E3093" s="8"/>
      <c r="O3093" s="9"/>
    </row>
    <row r="3094" spans="2:15" x14ac:dyDescent="0.2">
      <c r="B3094" s="3"/>
      <c r="C3094" s="3"/>
      <c r="D3094" s="6"/>
      <c r="E3094" s="8"/>
      <c r="O3094" s="9"/>
    </row>
    <row r="3095" spans="2:15" x14ac:dyDescent="0.2">
      <c r="B3095" s="3"/>
      <c r="C3095" s="3"/>
      <c r="D3095" s="6"/>
      <c r="E3095" s="8"/>
      <c r="O3095" s="9"/>
    </row>
    <row r="3096" spans="2:15" x14ac:dyDescent="0.2">
      <c r="B3096" s="3"/>
      <c r="C3096" s="3"/>
      <c r="D3096" s="6"/>
      <c r="E3096" s="8"/>
      <c r="O3096" s="9"/>
    </row>
    <row r="3097" spans="2:15" x14ac:dyDescent="0.2">
      <c r="B3097" s="3"/>
      <c r="C3097" s="3"/>
      <c r="D3097" s="6"/>
      <c r="E3097" s="8"/>
      <c r="O3097" s="9"/>
    </row>
    <row r="3098" spans="2:15" x14ac:dyDescent="0.2">
      <c r="B3098" s="3"/>
      <c r="C3098" s="3"/>
      <c r="D3098" s="6"/>
      <c r="E3098" s="8"/>
      <c r="O3098" s="9"/>
    </row>
    <row r="3099" spans="2:15" x14ac:dyDescent="0.2">
      <c r="B3099" s="3"/>
      <c r="C3099" s="3"/>
      <c r="D3099" s="6"/>
      <c r="E3099" s="8"/>
      <c r="O3099" s="9"/>
    </row>
    <row r="3100" spans="2:15" x14ac:dyDescent="0.2">
      <c r="B3100" s="3"/>
      <c r="C3100" s="3"/>
      <c r="D3100" s="6"/>
      <c r="E3100" s="8"/>
      <c r="O3100" s="9"/>
    </row>
    <row r="3101" spans="2:15" x14ac:dyDescent="0.2">
      <c r="B3101" s="3"/>
      <c r="C3101" s="3"/>
      <c r="D3101" s="6"/>
      <c r="E3101" s="8"/>
      <c r="O3101" s="9"/>
    </row>
    <row r="3102" spans="2:15" x14ac:dyDescent="0.2">
      <c r="B3102" s="3"/>
      <c r="C3102" s="3"/>
      <c r="D3102" s="6"/>
      <c r="E3102" s="8"/>
      <c r="O3102" s="9"/>
    </row>
    <row r="3103" spans="2:15" x14ac:dyDescent="0.2">
      <c r="B3103" s="3"/>
      <c r="C3103" s="3"/>
      <c r="D3103" s="6"/>
      <c r="E3103" s="8"/>
      <c r="O3103" s="9"/>
    </row>
    <row r="3104" spans="2:15" x14ac:dyDescent="0.2">
      <c r="B3104" s="3"/>
      <c r="C3104" s="3"/>
      <c r="D3104" s="6"/>
      <c r="E3104" s="8"/>
      <c r="O3104" s="9"/>
    </row>
    <row r="3105" spans="2:15" x14ac:dyDescent="0.2">
      <c r="B3105" s="3"/>
      <c r="C3105" s="3"/>
      <c r="D3105" s="6"/>
      <c r="E3105" s="8"/>
      <c r="O3105" s="9"/>
    </row>
    <row r="3106" spans="2:15" x14ac:dyDescent="0.2">
      <c r="B3106" s="3"/>
      <c r="C3106" s="3"/>
      <c r="D3106" s="6"/>
      <c r="E3106" s="8"/>
      <c r="O3106" s="9"/>
    </row>
    <row r="3107" spans="2:15" x14ac:dyDescent="0.2">
      <c r="B3107" s="3"/>
      <c r="C3107" s="3"/>
      <c r="D3107" s="6"/>
      <c r="E3107" s="8"/>
      <c r="O3107" s="9"/>
    </row>
    <row r="3108" spans="2:15" x14ac:dyDescent="0.2">
      <c r="B3108" s="3"/>
      <c r="C3108" s="3"/>
      <c r="D3108" s="6"/>
      <c r="E3108" s="8"/>
      <c r="O3108" s="9"/>
    </row>
    <row r="3109" spans="2:15" x14ac:dyDescent="0.2">
      <c r="B3109" s="3"/>
      <c r="C3109" s="3"/>
      <c r="D3109" s="6"/>
      <c r="E3109" s="8"/>
      <c r="O3109" s="9"/>
    </row>
    <row r="3110" spans="2:15" x14ac:dyDescent="0.2">
      <c r="B3110" s="3"/>
      <c r="C3110" s="3"/>
      <c r="D3110" s="6"/>
      <c r="E3110" s="8"/>
      <c r="O3110" s="9"/>
    </row>
    <row r="3111" spans="2:15" x14ac:dyDescent="0.2">
      <c r="B3111" s="3"/>
      <c r="C3111" s="3"/>
      <c r="D3111" s="6"/>
      <c r="E3111" s="8"/>
      <c r="O3111" s="9"/>
    </row>
    <row r="3112" spans="2:15" x14ac:dyDescent="0.2">
      <c r="B3112" s="3"/>
      <c r="C3112" s="3"/>
      <c r="D3112" s="6"/>
      <c r="E3112" s="8"/>
      <c r="O3112" s="9"/>
    </row>
    <row r="3113" spans="2:15" x14ac:dyDescent="0.2">
      <c r="B3113" s="3"/>
      <c r="C3113" s="3"/>
      <c r="D3113" s="6"/>
      <c r="E3113" s="8"/>
      <c r="O3113" s="9"/>
    </row>
    <row r="3114" spans="2:15" x14ac:dyDescent="0.2">
      <c r="B3114" s="3"/>
      <c r="C3114" s="3"/>
      <c r="D3114" s="6"/>
      <c r="E3114" s="8"/>
      <c r="O3114" s="9"/>
    </row>
    <row r="3115" spans="2:15" x14ac:dyDescent="0.2">
      <c r="B3115" s="3"/>
      <c r="C3115" s="3"/>
      <c r="D3115" s="6"/>
      <c r="E3115" s="8"/>
      <c r="O3115" s="9"/>
    </row>
    <row r="3116" spans="2:15" x14ac:dyDescent="0.2">
      <c r="B3116" s="3"/>
      <c r="C3116" s="3"/>
      <c r="D3116" s="6"/>
      <c r="E3116" s="8"/>
      <c r="O3116" s="9"/>
    </row>
    <row r="3117" spans="2:15" x14ac:dyDescent="0.2">
      <c r="B3117" s="3"/>
      <c r="C3117" s="3"/>
      <c r="D3117" s="6"/>
      <c r="E3117" s="8"/>
      <c r="O3117" s="9"/>
    </row>
    <row r="3118" spans="2:15" x14ac:dyDescent="0.2">
      <c r="B3118" s="3"/>
      <c r="C3118" s="3"/>
      <c r="D3118" s="6"/>
      <c r="E3118" s="8"/>
      <c r="O3118" s="9"/>
    </row>
    <row r="3119" spans="2:15" x14ac:dyDescent="0.2">
      <c r="B3119" s="3"/>
      <c r="C3119" s="3"/>
      <c r="D3119" s="6"/>
      <c r="E3119" s="8"/>
      <c r="O3119" s="9"/>
    </row>
    <row r="3120" spans="2:15" x14ac:dyDescent="0.2">
      <c r="B3120" s="3"/>
      <c r="C3120" s="3"/>
      <c r="D3120" s="6"/>
      <c r="E3120" s="8"/>
      <c r="O3120" s="9"/>
    </row>
    <row r="3121" spans="2:15" x14ac:dyDescent="0.2">
      <c r="B3121" s="3"/>
      <c r="C3121" s="3"/>
      <c r="D3121" s="6"/>
      <c r="E3121" s="8"/>
      <c r="O3121" s="9"/>
    </row>
    <row r="3122" spans="2:15" x14ac:dyDescent="0.2">
      <c r="B3122" s="3"/>
      <c r="C3122" s="3"/>
      <c r="D3122" s="6"/>
      <c r="E3122" s="8"/>
      <c r="O3122" s="9"/>
    </row>
    <row r="3123" spans="2:15" x14ac:dyDescent="0.2">
      <c r="B3123" s="3"/>
      <c r="C3123" s="3"/>
      <c r="D3123" s="6"/>
      <c r="E3123" s="8"/>
      <c r="O3123" s="9"/>
    </row>
    <row r="3124" spans="2:15" x14ac:dyDescent="0.2">
      <c r="B3124" s="3"/>
      <c r="C3124" s="3"/>
      <c r="D3124" s="6"/>
      <c r="E3124" s="8"/>
      <c r="O3124" s="9"/>
    </row>
    <row r="3125" spans="2:15" x14ac:dyDescent="0.2">
      <c r="B3125" s="3"/>
      <c r="C3125" s="3"/>
      <c r="D3125" s="6"/>
      <c r="E3125" s="8"/>
      <c r="O3125" s="9"/>
    </row>
    <row r="3126" spans="2:15" x14ac:dyDescent="0.2">
      <c r="B3126" s="3"/>
      <c r="C3126" s="3"/>
      <c r="D3126" s="6"/>
      <c r="E3126" s="8"/>
      <c r="O3126" s="9"/>
    </row>
    <row r="3127" spans="2:15" x14ac:dyDescent="0.2">
      <c r="B3127" s="3"/>
      <c r="C3127" s="3"/>
      <c r="D3127" s="6"/>
      <c r="E3127" s="8"/>
      <c r="O3127" s="9"/>
    </row>
    <row r="3128" spans="2:15" x14ac:dyDescent="0.2">
      <c r="B3128" s="3"/>
      <c r="C3128" s="3"/>
      <c r="D3128" s="6"/>
      <c r="E3128" s="8"/>
      <c r="O3128" s="9"/>
    </row>
    <row r="3129" spans="2:15" x14ac:dyDescent="0.2">
      <c r="B3129" s="3"/>
      <c r="C3129" s="3"/>
      <c r="D3129" s="6"/>
      <c r="E3129" s="8"/>
      <c r="O3129" s="9"/>
    </row>
    <row r="3130" spans="2:15" x14ac:dyDescent="0.2">
      <c r="B3130" s="3"/>
      <c r="C3130" s="3"/>
      <c r="D3130" s="6"/>
      <c r="E3130" s="8"/>
      <c r="O3130" s="9"/>
    </row>
    <row r="3131" spans="2:15" x14ac:dyDescent="0.2">
      <c r="B3131" s="3"/>
      <c r="C3131" s="3"/>
      <c r="D3131" s="6"/>
      <c r="E3131" s="8"/>
      <c r="O3131" s="9"/>
    </row>
    <row r="3132" spans="2:15" x14ac:dyDescent="0.2">
      <c r="B3132" s="3"/>
      <c r="C3132" s="3"/>
      <c r="D3132" s="6"/>
      <c r="E3132" s="8"/>
      <c r="O3132" s="9"/>
    </row>
    <row r="3133" spans="2:15" x14ac:dyDescent="0.2">
      <c r="B3133" s="3"/>
      <c r="C3133" s="3"/>
      <c r="D3133" s="6"/>
      <c r="E3133" s="8"/>
      <c r="O3133" s="9"/>
    </row>
    <row r="3134" spans="2:15" x14ac:dyDescent="0.2">
      <c r="B3134" s="3"/>
      <c r="C3134" s="3"/>
      <c r="D3134" s="6"/>
      <c r="E3134" s="8"/>
      <c r="O3134" s="9"/>
    </row>
    <row r="3135" spans="2:15" x14ac:dyDescent="0.2">
      <c r="B3135" s="3"/>
      <c r="C3135" s="3"/>
      <c r="D3135" s="6"/>
      <c r="E3135" s="8"/>
      <c r="O3135" s="9"/>
    </row>
    <row r="3136" spans="2:15" x14ac:dyDescent="0.2">
      <c r="B3136" s="3"/>
      <c r="C3136" s="3"/>
      <c r="D3136" s="6"/>
      <c r="E3136" s="8"/>
      <c r="O3136" s="9"/>
    </row>
    <row r="3137" spans="2:15" x14ac:dyDescent="0.2">
      <c r="B3137" s="3"/>
      <c r="C3137" s="3"/>
      <c r="D3137" s="6"/>
      <c r="E3137" s="8"/>
      <c r="O3137" s="9"/>
    </row>
    <row r="3138" spans="2:15" x14ac:dyDescent="0.2">
      <c r="B3138" s="3"/>
      <c r="C3138" s="3"/>
      <c r="D3138" s="6"/>
      <c r="E3138" s="8"/>
      <c r="O3138" s="9"/>
    </row>
    <row r="3139" spans="2:15" x14ac:dyDescent="0.2">
      <c r="B3139" s="3"/>
      <c r="C3139" s="3"/>
      <c r="D3139" s="6"/>
      <c r="E3139" s="8"/>
      <c r="O3139" s="9"/>
    </row>
    <row r="3140" spans="2:15" x14ac:dyDescent="0.2">
      <c r="B3140" s="3"/>
      <c r="C3140" s="3"/>
      <c r="D3140" s="6"/>
      <c r="E3140" s="8"/>
      <c r="O3140" s="9"/>
    </row>
    <row r="3141" spans="2:15" x14ac:dyDescent="0.2">
      <c r="B3141" s="3"/>
      <c r="C3141" s="3"/>
      <c r="D3141" s="6"/>
      <c r="E3141" s="8"/>
      <c r="O3141" s="9"/>
    </row>
    <row r="3142" spans="2:15" x14ac:dyDescent="0.2">
      <c r="B3142" s="3"/>
      <c r="C3142" s="3"/>
      <c r="D3142" s="6"/>
      <c r="E3142" s="8"/>
      <c r="O3142" s="9"/>
    </row>
    <row r="3143" spans="2:15" x14ac:dyDescent="0.2">
      <c r="B3143" s="3"/>
      <c r="C3143" s="3"/>
      <c r="D3143" s="6"/>
      <c r="E3143" s="8"/>
      <c r="O3143" s="9"/>
    </row>
    <row r="3144" spans="2:15" x14ac:dyDescent="0.2">
      <c r="B3144" s="3"/>
      <c r="C3144" s="3"/>
      <c r="D3144" s="6"/>
      <c r="E3144" s="8"/>
      <c r="O3144" s="9"/>
    </row>
    <row r="3145" spans="2:15" x14ac:dyDescent="0.2">
      <c r="B3145" s="3"/>
      <c r="C3145" s="3"/>
      <c r="D3145" s="6"/>
      <c r="E3145" s="8"/>
      <c r="O3145" s="9"/>
    </row>
    <row r="3146" spans="2:15" x14ac:dyDescent="0.2">
      <c r="B3146" s="3"/>
      <c r="C3146" s="3"/>
      <c r="D3146" s="6"/>
      <c r="E3146" s="8"/>
      <c r="O3146" s="9"/>
    </row>
    <row r="3147" spans="2:15" x14ac:dyDescent="0.2">
      <c r="B3147" s="3"/>
      <c r="C3147" s="3"/>
      <c r="D3147" s="6"/>
      <c r="E3147" s="8"/>
      <c r="O3147" s="9"/>
    </row>
    <row r="3148" spans="2:15" x14ac:dyDescent="0.2">
      <c r="B3148" s="3"/>
      <c r="C3148" s="3"/>
      <c r="D3148" s="6"/>
      <c r="E3148" s="8"/>
      <c r="O3148" s="9"/>
    </row>
    <row r="3149" spans="2:15" x14ac:dyDescent="0.2">
      <c r="B3149" s="3"/>
      <c r="C3149" s="3"/>
      <c r="D3149" s="6"/>
      <c r="E3149" s="8"/>
      <c r="O3149" s="9"/>
    </row>
    <row r="3150" spans="2:15" x14ac:dyDescent="0.2">
      <c r="B3150" s="3"/>
      <c r="C3150" s="3"/>
      <c r="D3150" s="6"/>
      <c r="E3150" s="8"/>
      <c r="O3150" s="9"/>
    </row>
    <row r="3151" spans="2:15" x14ac:dyDescent="0.2">
      <c r="B3151" s="3"/>
      <c r="C3151" s="3"/>
      <c r="D3151" s="6"/>
      <c r="E3151" s="8"/>
      <c r="O3151" s="9"/>
    </row>
    <row r="3152" spans="2:15" x14ac:dyDescent="0.2">
      <c r="B3152" s="3"/>
      <c r="C3152" s="3"/>
      <c r="D3152" s="6"/>
      <c r="E3152" s="8"/>
      <c r="O3152" s="9"/>
    </row>
    <row r="3153" spans="2:15" x14ac:dyDescent="0.2">
      <c r="B3153" s="3"/>
      <c r="C3153" s="3"/>
      <c r="D3153" s="6"/>
      <c r="E3153" s="8"/>
      <c r="O3153" s="9"/>
    </row>
    <row r="3154" spans="2:15" x14ac:dyDescent="0.2">
      <c r="B3154" s="3"/>
      <c r="C3154" s="3"/>
      <c r="D3154" s="6"/>
      <c r="E3154" s="8"/>
      <c r="O3154" s="9"/>
    </row>
    <row r="3155" spans="2:15" x14ac:dyDescent="0.2">
      <c r="B3155" s="3"/>
      <c r="C3155" s="3"/>
      <c r="D3155" s="6"/>
      <c r="E3155" s="8"/>
      <c r="O3155" s="9"/>
    </row>
    <row r="3156" spans="2:15" x14ac:dyDescent="0.2">
      <c r="B3156" s="3"/>
      <c r="C3156" s="3"/>
      <c r="D3156" s="6"/>
      <c r="E3156" s="8"/>
      <c r="O3156" s="9"/>
    </row>
    <row r="3157" spans="2:15" x14ac:dyDescent="0.2">
      <c r="B3157" s="3"/>
      <c r="C3157" s="3"/>
      <c r="D3157" s="6"/>
      <c r="E3157" s="8"/>
      <c r="O3157" s="9"/>
    </row>
    <row r="3158" spans="2:15" x14ac:dyDescent="0.2">
      <c r="B3158" s="3"/>
      <c r="C3158" s="3"/>
      <c r="D3158" s="6"/>
      <c r="E3158" s="8"/>
      <c r="O3158" s="9"/>
    </row>
    <row r="3159" spans="2:15" x14ac:dyDescent="0.2">
      <c r="B3159" s="3"/>
      <c r="C3159" s="3"/>
      <c r="D3159" s="6"/>
      <c r="E3159" s="8"/>
      <c r="O3159" s="9"/>
    </row>
    <row r="3160" spans="2:15" x14ac:dyDescent="0.2">
      <c r="B3160" s="3"/>
      <c r="C3160" s="3"/>
      <c r="D3160" s="6"/>
      <c r="E3160" s="8"/>
      <c r="O3160" s="9"/>
    </row>
    <row r="3161" spans="2:15" x14ac:dyDescent="0.2">
      <c r="B3161" s="3"/>
      <c r="C3161" s="3"/>
      <c r="D3161" s="6"/>
      <c r="E3161" s="8"/>
      <c r="O3161" s="9"/>
    </row>
    <row r="3162" spans="2:15" x14ac:dyDescent="0.2">
      <c r="B3162" s="3"/>
      <c r="C3162" s="3"/>
      <c r="D3162" s="6"/>
      <c r="E3162" s="8"/>
      <c r="O3162" s="9"/>
    </row>
    <row r="3163" spans="2:15" x14ac:dyDescent="0.2">
      <c r="B3163" s="3"/>
      <c r="C3163" s="3"/>
      <c r="D3163" s="6"/>
      <c r="E3163" s="8"/>
      <c r="O3163" s="9"/>
    </row>
    <row r="3164" spans="2:15" x14ac:dyDescent="0.2">
      <c r="B3164" s="3"/>
      <c r="C3164" s="3"/>
      <c r="D3164" s="6"/>
      <c r="E3164" s="8"/>
      <c r="O3164" s="9"/>
    </row>
    <row r="3165" spans="2:15" x14ac:dyDescent="0.2">
      <c r="B3165" s="3"/>
      <c r="C3165" s="3"/>
      <c r="D3165" s="6"/>
      <c r="E3165" s="8"/>
      <c r="O3165" s="9"/>
    </row>
    <row r="3166" spans="2:15" x14ac:dyDescent="0.2">
      <c r="B3166" s="3"/>
      <c r="C3166" s="3"/>
      <c r="D3166" s="6"/>
      <c r="E3166" s="8"/>
      <c r="O3166" s="9"/>
    </row>
    <row r="3167" spans="2:15" x14ac:dyDescent="0.2">
      <c r="B3167" s="3"/>
      <c r="C3167" s="3"/>
      <c r="D3167" s="6"/>
      <c r="E3167" s="8"/>
      <c r="O3167" s="9"/>
    </row>
    <row r="3168" spans="2:15" x14ac:dyDescent="0.2">
      <c r="B3168" s="3"/>
      <c r="C3168" s="3"/>
      <c r="D3168" s="6"/>
      <c r="E3168" s="8"/>
      <c r="O3168" s="9"/>
    </row>
    <row r="3169" spans="2:15" x14ac:dyDescent="0.2">
      <c r="B3169" s="3"/>
      <c r="C3169" s="3"/>
      <c r="D3169" s="6"/>
      <c r="E3169" s="8"/>
      <c r="O3169" s="9"/>
    </row>
    <row r="3170" spans="2:15" x14ac:dyDescent="0.2">
      <c r="B3170" s="3"/>
      <c r="C3170" s="3"/>
      <c r="D3170" s="6"/>
      <c r="E3170" s="8"/>
      <c r="O3170" s="9"/>
    </row>
    <row r="3171" spans="2:15" x14ac:dyDescent="0.2">
      <c r="B3171" s="3"/>
      <c r="C3171" s="3"/>
      <c r="D3171" s="6"/>
      <c r="E3171" s="8"/>
      <c r="O3171" s="9"/>
    </row>
    <row r="3172" spans="2:15" x14ac:dyDescent="0.2">
      <c r="B3172" s="3"/>
      <c r="C3172" s="3"/>
      <c r="D3172" s="6"/>
      <c r="E3172" s="8"/>
      <c r="O3172" s="9"/>
    </row>
    <row r="3173" spans="2:15" x14ac:dyDescent="0.2">
      <c r="B3173" s="3"/>
      <c r="C3173" s="3"/>
      <c r="D3173" s="6"/>
      <c r="E3173" s="8"/>
      <c r="O3173" s="9"/>
    </row>
    <row r="3174" spans="2:15" x14ac:dyDescent="0.2">
      <c r="B3174" s="3"/>
      <c r="C3174" s="3"/>
      <c r="D3174" s="6"/>
      <c r="E3174" s="8"/>
      <c r="O3174" s="9"/>
    </row>
    <row r="3175" spans="2:15" x14ac:dyDescent="0.2">
      <c r="B3175" s="3"/>
      <c r="C3175" s="3"/>
      <c r="D3175" s="6"/>
      <c r="E3175" s="8"/>
      <c r="O3175" s="9"/>
    </row>
    <row r="3176" spans="2:15" x14ac:dyDescent="0.2">
      <c r="B3176" s="3"/>
      <c r="C3176" s="3"/>
      <c r="D3176" s="6"/>
      <c r="E3176" s="8"/>
      <c r="O3176" s="9"/>
    </row>
    <row r="3177" spans="2:15" x14ac:dyDescent="0.2">
      <c r="B3177" s="3"/>
      <c r="C3177" s="3"/>
      <c r="D3177" s="6"/>
      <c r="E3177" s="8"/>
      <c r="O3177" s="9"/>
    </row>
    <row r="3178" spans="2:15" x14ac:dyDescent="0.2">
      <c r="B3178" s="3"/>
      <c r="C3178" s="3"/>
      <c r="D3178" s="6"/>
      <c r="E3178" s="8"/>
      <c r="O3178" s="9"/>
    </row>
    <row r="3179" spans="2:15" x14ac:dyDescent="0.2">
      <c r="B3179" s="3"/>
      <c r="C3179" s="3"/>
      <c r="D3179" s="6"/>
      <c r="E3179" s="8"/>
      <c r="O3179" s="9"/>
    </row>
    <row r="3180" spans="2:15" x14ac:dyDescent="0.2">
      <c r="B3180" s="3"/>
      <c r="C3180" s="3"/>
      <c r="D3180" s="6"/>
      <c r="E3180" s="8"/>
      <c r="O3180" s="9"/>
    </row>
    <row r="3181" spans="2:15" x14ac:dyDescent="0.2">
      <c r="B3181" s="3"/>
      <c r="C3181" s="3"/>
      <c r="D3181" s="6"/>
      <c r="E3181" s="8"/>
      <c r="O3181" s="9"/>
    </row>
    <row r="3182" spans="2:15" x14ac:dyDescent="0.2">
      <c r="B3182" s="3"/>
      <c r="C3182" s="3"/>
      <c r="D3182" s="6"/>
      <c r="E3182" s="8"/>
      <c r="O3182" s="9"/>
    </row>
    <row r="3183" spans="2:15" x14ac:dyDescent="0.2">
      <c r="B3183" s="3"/>
      <c r="C3183" s="3"/>
      <c r="D3183" s="6"/>
      <c r="E3183" s="8"/>
      <c r="O3183" s="9"/>
    </row>
    <row r="3184" spans="2:15" x14ac:dyDescent="0.2">
      <c r="B3184" s="3"/>
      <c r="C3184" s="3"/>
      <c r="D3184" s="6"/>
      <c r="E3184" s="8"/>
      <c r="O3184" s="9"/>
    </row>
    <row r="3185" spans="2:15" x14ac:dyDescent="0.2">
      <c r="B3185" s="3"/>
      <c r="C3185" s="3"/>
      <c r="D3185" s="6"/>
      <c r="E3185" s="8"/>
      <c r="O3185" s="9"/>
    </row>
    <row r="3186" spans="2:15" x14ac:dyDescent="0.2">
      <c r="B3186" s="3"/>
      <c r="C3186" s="3"/>
      <c r="D3186" s="6"/>
      <c r="E3186" s="8"/>
      <c r="O3186" s="9"/>
    </row>
    <row r="3187" spans="2:15" x14ac:dyDescent="0.2">
      <c r="B3187" s="3"/>
      <c r="C3187" s="3"/>
      <c r="D3187" s="6"/>
      <c r="E3187" s="8"/>
      <c r="O3187" s="9"/>
    </row>
    <row r="3188" spans="2:15" x14ac:dyDescent="0.2">
      <c r="B3188" s="3"/>
      <c r="C3188" s="3"/>
      <c r="D3188" s="6"/>
      <c r="E3188" s="8"/>
      <c r="O3188" s="9"/>
    </row>
    <row r="3189" spans="2:15" x14ac:dyDescent="0.2">
      <c r="B3189" s="3"/>
      <c r="C3189" s="3"/>
      <c r="D3189" s="6"/>
      <c r="E3189" s="8"/>
      <c r="O3189" s="9"/>
    </row>
    <row r="3190" spans="2:15" x14ac:dyDescent="0.2">
      <c r="B3190" s="3"/>
      <c r="C3190" s="3"/>
      <c r="D3190" s="6"/>
      <c r="E3190" s="8"/>
      <c r="O3190" s="9"/>
    </row>
    <row r="3191" spans="2:15" x14ac:dyDescent="0.2">
      <c r="B3191" s="3"/>
      <c r="C3191" s="3"/>
      <c r="D3191" s="6"/>
      <c r="E3191" s="8"/>
      <c r="O3191" s="9"/>
    </row>
    <row r="3192" spans="2:15" x14ac:dyDescent="0.2">
      <c r="B3192" s="3"/>
      <c r="C3192" s="3"/>
      <c r="D3192" s="6"/>
      <c r="E3192" s="8"/>
      <c r="O3192" s="9"/>
    </row>
    <row r="3193" spans="2:15" x14ac:dyDescent="0.2">
      <c r="B3193" s="3"/>
      <c r="C3193" s="3"/>
      <c r="D3193" s="6"/>
      <c r="E3193" s="8"/>
      <c r="O3193" s="9"/>
    </row>
    <row r="3194" spans="2:15" x14ac:dyDescent="0.2">
      <c r="B3194" s="3"/>
      <c r="C3194" s="3"/>
      <c r="D3194" s="6"/>
      <c r="E3194" s="8"/>
      <c r="O3194" s="9"/>
    </row>
    <row r="3195" spans="2:15" x14ac:dyDescent="0.2">
      <c r="B3195" s="3"/>
      <c r="C3195" s="3"/>
      <c r="D3195" s="6"/>
      <c r="E3195" s="8"/>
      <c r="O3195" s="9"/>
    </row>
    <row r="3196" spans="2:15" x14ac:dyDescent="0.2">
      <c r="B3196" s="3"/>
      <c r="C3196" s="3"/>
      <c r="D3196" s="6"/>
      <c r="E3196" s="8"/>
      <c r="O3196" s="9"/>
    </row>
    <row r="3197" spans="2:15" x14ac:dyDescent="0.2">
      <c r="B3197" s="3"/>
      <c r="C3197" s="3"/>
      <c r="D3197" s="6"/>
      <c r="E3197" s="8"/>
      <c r="O3197" s="9"/>
    </row>
    <row r="3198" spans="2:15" x14ac:dyDescent="0.2">
      <c r="B3198" s="3"/>
      <c r="C3198" s="3"/>
      <c r="D3198" s="6"/>
      <c r="E3198" s="8"/>
      <c r="O3198" s="9"/>
    </row>
    <row r="3199" spans="2:15" x14ac:dyDescent="0.2">
      <c r="B3199" s="3"/>
      <c r="C3199" s="3"/>
      <c r="D3199" s="6"/>
      <c r="E3199" s="8"/>
      <c r="O3199" s="9"/>
    </row>
    <row r="3200" spans="2:15" x14ac:dyDescent="0.2">
      <c r="B3200" s="3"/>
      <c r="C3200" s="3"/>
      <c r="D3200" s="6"/>
      <c r="E3200" s="8"/>
      <c r="O3200" s="9"/>
    </row>
    <row r="3201" spans="2:15" x14ac:dyDescent="0.2">
      <c r="B3201" s="3"/>
      <c r="C3201" s="3"/>
      <c r="D3201" s="6"/>
      <c r="E3201" s="8"/>
      <c r="O3201" s="9"/>
    </row>
    <row r="3202" spans="2:15" x14ac:dyDescent="0.2">
      <c r="B3202" s="3"/>
      <c r="C3202" s="3"/>
      <c r="D3202" s="6"/>
      <c r="E3202" s="8"/>
      <c r="O3202" s="9"/>
    </row>
    <row r="3203" spans="2:15" x14ac:dyDescent="0.2">
      <c r="B3203" s="3"/>
      <c r="C3203" s="3"/>
      <c r="D3203" s="6"/>
      <c r="E3203" s="8"/>
      <c r="O3203" s="9"/>
    </row>
    <row r="3204" spans="2:15" x14ac:dyDescent="0.2">
      <c r="B3204" s="3"/>
      <c r="C3204" s="3"/>
      <c r="D3204" s="6"/>
      <c r="E3204" s="8"/>
      <c r="O3204" s="9"/>
    </row>
    <row r="3205" spans="2:15" x14ac:dyDescent="0.2">
      <c r="B3205" s="3"/>
      <c r="C3205" s="3"/>
      <c r="D3205" s="6"/>
      <c r="E3205" s="8"/>
      <c r="O3205" s="9"/>
    </row>
    <row r="3206" spans="2:15" x14ac:dyDescent="0.2">
      <c r="B3206" s="3"/>
      <c r="C3206" s="3"/>
      <c r="D3206" s="6"/>
      <c r="E3206" s="8"/>
      <c r="O3206" s="9"/>
    </row>
    <row r="3207" spans="2:15" x14ac:dyDescent="0.2">
      <c r="B3207" s="3"/>
      <c r="C3207" s="3"/>
      <c r="D3207" s="6"/>
      <c r="E3207" s="8"/>
      <c r="O3207" s="9"/>
    </row>
    <row r="3208" spans="2:15" x14ac:dyDescent="0.2">
      <c r="B3208" s="3"/>
      <c r="C3208" s="3"/>
      <c r="D3208" s="6"/>
      <c r="E3208" s="8"/>
      <c r="O3208" s="9"/>
    </row>
    <row r="3209" spans="2:15" x14ac:dyDescent="0.2">
      <c r="B3209" s="3"/>
      <c r="C3209" s="3"/>
      <c r="D3209" s="6"/>
      <c r="E3209" s="8"/>
      <c r="O3209" s="9"/>
    </row>
    <row r="3210" spans="2:15" x14ac:dyDescent="0.2">
      <c r="B3210" s="3"/>
      <c r="C3210" s="3"/>
      <c r="D3210" s="6"/>
      <c r="E3210" s="8"/>
      <c r="O3210" s="9"/>
    </row>
    <row r="3211" spans="2:15" x14ac:dyDescent="0.2">
      <c r="B3211" s="3"/>
      <c r="C3211" s="3"/>
      <c r="D3211" s="6"/>
      <c r="E3211" s="8"/>
      <c r="O3211" s="9"/>
    </row>
    <row r="3212" spans="2:15" x14ac:dyDescent="0.2">
      <c r="B3212" s="3"/>
      <c r="C3212" s="3"/>
      <c r="D3212" s="6"/>
      <c r="E3212" s="8"/>
      <c r="O3212" s="9"/>
    </row>
    <row r="3213" spans="2:15" x14ac:dyDescent="0.2">
      <c r="B3213" s="3"/>
      <c r="C3213" s="3"/>
      <c r="D3213" s="6"/>
      <c r="E3213" s="8"/>
      <c r="O3213" s="9"/>
    </row>
    <row r="3214" spans="2:15" x14ac:dyDescent="0.2">
      <c r="B3214" s="3"/>
      <c r="C3214" s="3"/>
      <c r="D3214" s="6"/>
      <c r="E3214" s="8"/>
      <c r="O3214" s="9"/>
    </row>
    <row r="3215" spans="2:15" x14ac:dyDescent="0.2">
      <c r="B3215" s="3"/>
      <c r="C3215" s="3"/>
      <c r="D3215" s="6"/>
      <c r="E3215" s="8"/>
      <c r="O3215" s="9"/>
    </row>
    <row r="3216" spans="2:15" x14ac:dyDescent="0.2">
      <c r="B3216" s="3"/>
      <c r="C3216" s="3"/>
      <c r="D3216" s="6"/>
      <c r="E3216" s="8"/>
      <c r="O3216" s="9"/>
    </row>
    <row r="3217" spans="2:15" x14ac:dyDescent="0.2">
      <c r="B3217" s="3"/>
      <c r="C3217" s="3"/>
      <c r="D3217" s="6"/>
      <c r="E3217" s="8"/>
      <c r="O3217" s="9"/>
    </row>
    <row r="3218" spans="2:15" x14ac:dyDescent="0.2">
      <c r="B3218" s="3"/>
      <c r="C3218" s="3"/>
      <c r="D3218" s="6"/>
      <c r="E3218" s="8"/>
      <c r="O3218" s="9"/>
    </row>
    <row r="3219" spans="2:15" x14ac:dyDescent="0.2">
      <c r="B3219" s="3"/>
      <c r="C3219" s="3"/>
      <c r="D3219" s="6"/>
      <c r="E3219" s="8"/>
      <c r="O3219" s="9"/>
    </row>
    <row r="3220" spans="2:15" x14ac:dyDescent="0.2">
      <c r="B3220" s="3"/>
      <c r="C3220" s="3"/>
      <c r="D3220" s="6"/>
      <c r="E3220" s="8"/>
      <c r="O3220" s="9"/>
    </row>
    <row r="3221" spans="2:15" x14ac:dyDescent="0.2">
      <c r="B3221" s="3"/>
      <c r="C3221" s="3"/>
      <c r="D3221" s="6"/>
      <c r="E3221" s="8"/>
      <c r="O3221" s="9"/>
    </row>
    <row r="3222" spans="2:15" x14ac:dyDescent="0.2">
      <c r="B3222" s="3"/>
      <c r="C3222" s="3"/>
      <c r="D3222" s="6"/>
      <c r="E3222" s="8"/>
      <c r="O3222" s="9"/>
    </row>
    <row r="3223" spans="2:15" x14ac:dyDescent="0.2">
      <c r="B3223" s="3"/>
      <c r="C3223" s="3"/>
      <c r="D3223" s="6"/>
      <c r="E3223" s="8"/>
      <c r="O3223" s="9"/>
    </row>
    <row r="3224" spans="2:15" x14ac:dyDescent="0.2">
      <c r="B3224" s="3"/>
      <c r="C3224" s="3"/>
      <c r="D3224" s="6"/>
      <c r="E3224" s="8"/>
      <c r="O3224" s="9"/>
    </row>
    <row r="3225" spans="2:15" x14ac:dyDescent="0.2">
      <c r="B3225" s="3"/>
      <c r="C3225" s="3"/>
      <c r="D3225" s="6"/>
      <c r="E3225" s="8"/>
      <c r="O3225" s="9"/>
    </row>
    <row r="3226" spans="2:15" x14ac:dyDescent="0.2">
      <c r="B3226" s="3"/>
      <c r="C3226" s="3"/>
      <c r="D3226" s="6"/>
      <c r="E3226" s="8"/>
      <c r="O3226" s="9"/>
    </row>
    <row r="3227" spans="2:15" x14ac:dyDescent="0.2">
      <c r="B3227" s="3"/>
      <c r="C3227" s="3"/>
      <c r="D3227" s="6"/>
      <c r="E3227" s="8"/>
      <c r="O3227" s="9"/>
    </row>
    <row r="3228" spans="2:15" x14ac:dyDescent="0.2">
      <c r="B3228" s="3"/>
      <c r="C3228" s="3"/>
      <c r="D3228" s="6"/>
      <c r="E3228" s="8"/>
      <c r="O3228" s="9"/>
    </row>
    <row r="3229" spans="2:15" x14ac:dyDescent="0.2">
      <c r="B3229" s="3"/>
      <c r="C3229" s="3"/>
      <c r="D3229" s="6"/>
      <c r="E3229" s="8"/>
      <c r="O3229" s="9"/>
    </row>
    <row r="3230" spans="2:15" x14ac:dyDescent="0.2">
      <c r="B3230" s="3"/>
      <c r="C3230" s="3"/>
      <c r="D3230" s="6"/>
      <c r="E3230" s="8"/>
      <c r="O3230" s="9"/>
    </row>
    <row r="3231" spans="2:15" x14ac:dyDescent="0.2">
      <c r="B3231" s="3"/>
      <c r="C3231" s="3"/>
      <c r="D3231" s="6"/>
      <c r="E3231" s="8"/>
      <c r="O3231" s="9"/>
    </row>
    <row r="3232" spans="2:15" x14ac:dyDescent="0.2">
      <c r="B3232" s="3"/>
      <c r="C3232" s="3"/>
      <c r="D3232" s="6"/>
      <c r="E3232" s="8"/>
      <c r="O3232" s="9"/>
    </row>
    <row r="3233" spans="2:15" x14ac:dyDescent="0.2">
      <c r="B3233" s="3"/>
      <c r="C3233" s="3"/>
      <c r="D3233" s="6"/>
      <c r="E3233" s="8"/>
      <c r="O3233" s="9"/>
    </row>
    <row r="3234" spans="2:15" x14ac:dyDescent="0.2">
      <c r="B3234" s="3"/>
      <c r="C3234" s="3"/>
      <c r="D3234" s="6"/>
      <c r="E3234" s="8"/>
      <c r="O3234" s="9"/>
    </row>
    <row r="3235" spans="2:15" x14ac:dyDescent="0.2">
      <c r="B3235" s="3"/>
      <c r="C3235" s="3"/>
      <c r="D3235" s="6"/>
      <c r="E3235" s="8"/>
      <c r="O3235" s="9"/>
    </row>
    <row r="3236" spans="2:15" x14ac:dyDescent="0.2">
      <c r="B3236" s="3"/>
      <c r="C3236" s="3"/>
      <c r="D3236" s="6"/>
      <c r="E3236" s="8"/>
      <c r="O3236" s="9"/>
    </row>
    <row r="3237" spans="2:15" x14ac:dyDescent="0.2">
      <c r="B3237" s="3"/>
      <c r="C3237" s="3"/>
      <c r="D3237" s="6"/>
      <c r="E3237" s="8"/>
      <c r="O3237" s="9"/>
    </row>
    <row r="3238" spans="2:15" x14ac:dyDescent="0.2">
      <c r="B3238" s="3"/>
      <c r="C3238" s="3"/>
      <c r="D3238" s="6"/>
      <c r="E3238" s="8"/>
      <c r="O3238" s="9"/>
    </row>
    <row r="3239" spans="2:15" x14ac:dyDescent="0.2">
      <c r="B3239" s="3"/>
      <c r="C3239" s="3"/>
      <c r="D3239" s="6"/>
      <c r="E3239" s="8"/>
      <c r="O3239" s="9"/>
    </row>
    <row r="3240" spans="2:15" x14ac:dyDescent="0.2">
      <c r="B3240" s="3"/>
      <c r="C3240" s="3"/>
      <c r="D3240" s="6"/>
      <c r="E3240" s="8"/>
      <c r="O3240" s="9"/>
    </row>
    <row r="3241" spans="2:15" x14ac:dyDescent="0.2">
      <c r="B3241" s="3"/>
      <c r="C3241" s="3"/>
      <c r="D3241" s="6"/>
      <c r="E3241" s="8"/>
      <c r="O3241" s="9"/>
    </row>
    <row r="3242" spans="2:15" x14ac:dyDescent="0.2">
      <c r="B3242" s="3"/>
      <c r="C3242" s="3"/>
      <c r="D3242" s="6"/>
      <c r="E3242" s="8"/>
      <c r="O3242" s="9"/>
    </row>
    <row r="3243" spans="2:15" x14ac:dyDescent="0.2">
      <c r="B3243" s="3"/>
      <c r="C3243" s="3"/>
      <c r="D3243" s="6"/>
      <c r="E3243" s="8"/>
      <c r="O3243" s="9"/>
    </row>
    <row r="3244" spans="2:15" x14ac:dyDescent="0.2">
      <c r="B3244" s="3"/>
      <c r="C3244" s="3"/>
      <c r="D3244" s="6"/>
      <c r="E3244" s="8"/>
      <c r="O3244" s="9"/>
    </row>
    <row r="3245" spans="2:15" x14ac:dyDescent="0.2">
      <c r="B3245" s="3"/>
      <c r="C3245" s="3"/>
      <c r="D3245" s="6"/>
      <c r="E3245" s="8"/>
      <c r="O3245" s="9"/>
    </row>
    <row r="3246" spans="2:15" x14ac:dyDescent="0.2">
      <c r="B3246" s="3"/>
      <c r="C3246" s="3"/>
      <c r="D3246" s="6"/>
      <c r="E3246" s="8"/>
      <c r="O3246" s="9"/>
    </row>
    <row r="3247" spans="2:15" x14ac:dyDescent="0.2">
      <c r="B3247" s="3"/>
      <c r="C3247" s="3"/>
      <c r="D3247" s="6"/>
      <c r="E3247" s="8"/>
      <c r="O3247" s="9"/>
    </row>
    <row r="3248" spans="2:15" x14ac:dyDescent="0.2">
      <c r="B3248" s="3"/>
      <c r="C3248" s="3"/>
      <c r="D3248" s="6"/>
      <c r="E3248" s="8"/>
      <c r="O3248" s="9"/>
    </row>
    <row r="3249" spans="2:15" x14ac:dyDescent="0.2">
      <c r="B3249" s="3"/>
      <c r="C3249" s="3"/>
      <c r="D3249" s="6"/>
      <c r="E3249" s="8"/>
      <c r="O3249" s="9"/>
    </row>
    <row r="3250" spans="2:15" x14ac:dyDescent="0.2">
      <c r="B3250" s="3"/>
      <c r="C3250" s="3"/>
      <c r="D3250" s="6"/>
      <c r="E3250" s="8"/>
      <c r="O3250" s="9"/>
    </row>
    <row r="3251" spans="2:15" x14ac:dyDescent="0.2">
      <c r="B3251" s="3"/>
      <c r="C3251" s="3"/>
      <c r="D3251" s="6"/>
      <c r="E3251" s="8"/>
      <c r="O3251" s="9"/>
    </row>
    <row r="3252" spans="2:15" x14ac:dyDescent="0.2">
      <c r="B3252" s="3"/>
      <c r="C3252" s="3"/>
      <c r="D3252" s="6"/>
      <c r="E3252" s="8"/>
      <c r="O3252" s="9"/>
    </row>
    <row r="3253" spans="2:15" x14ac:dyDescent="0.2">
      <c r="B3253" s="3"/>
      <c r="C3253" s="3"/>
      <c r="D3253" s="6"/>
      <c r="E3253" s="8"/>
      <c r="O3253" s="9"/>
    </row>
    <row r="3254" spans="2:15" x14ac:dyDescent="0.2">
      <c r="B3254" s="3"/>
      <c r="C3254" s="3"/>
      <c r="D3254" s="6"/>
      <c r="E3254" s="8"/>
      <c r="O3254" s="9"/>
    </row>
    <row r="3255" spans="2:15" x14ac:dyDescent="0.2">
      <c r="B3255" s="3"/>
      <c r="C3255" s="3"/>
      <c r="D3255" s="6"/>
      <c r="E3255" s="8"/>
      <c r="O3255" s="9"/>
    </row>
    <row r="3256" spans="2:15" x14ac:dyDescent="0.2">
      <c r="B3256" s="3"/>
      <c r="C3256" s="3"/>
      <c r="D3256" s="6"/>
      <c r="E3256" s="8"/>
      <c r="O3256" s="9"/>
    </row>
    <row r="3257" spans="2:15" x14ac:dyDescent="0.2">
      <c r="B3257" s="3"/>
      <c r="C3257" s="3"/>
      <c r="D3257" s="6"/>
      <c r="E3257" s="8"/>
      <c r="O3257" s="9"/>
    </row>
    <row r="3258" spans="2:15" x14ac:dyDescent="0.2">
      <c r="B3258" s="3"/>
      <c r="C3258" s="3"/>
      <c r="D3258" s="6"/>
      <c r="E3258" s="8"/>
      <c r="O3258" s="9"/>
    </row>
    <row r="3259" spans="2:15" x14ac:dyDescent="0.2">
      <c r="B3259" s="3"/>
      <c r="C3259" s="3"/>
      <c r="D3259" s="6"/>
      <c r="E3259" s="8"/>
      <c r="O3259" s="9"/>
    </row>
    <row r="3260" spans="2:15" x14ac:dyDescent="0.2">
      <c r="B3260" s="3"/>
      <c r="C3260" s="3"/>
      <c r="D3260" s="6"/>
      <c r="E3260" s="8"/>
      <c r="O3260" s="9"/>
    </row>
    <row r="3261" spans="2:15" x14ac:dyDescent="0.2">
      <c r="B3261" s="3"/>
      <c r="C3261" s="3"/>
      <c r="D3261" s="6"/>
      <c r="E3261" s="8"/>
      <c r="O3261" s="9"/>
    </row>
    <row r="3262" spans="2:15" x14ac:dyDescent="0.2">
      <c r="B3262" s="3"/>
      <c r="C3262" s="3"/>
      <c r="D3262" s="6"/>
      <c r="E3262" s="8"/>
      <c r="O3262" s="9"/>
    </row>
    <row r="3263" spans="2:15" x14ac:dyDescent="0.2">
      <c r="B3263" s="3"/>
      <c r="C3263" s="3"/>
      <c r="D3263" s="6"/>
      <c r="E3263" s="8"/>
      <c r="O3263" s="9"/>
    </row>
    <row r="3264" spans="2:15" x14ac:dyDescent="0.2">
      <c r="B3264" s="3"/>
      <c r="C3264" s="3"/>
      <c r="D3264" s="6"/>
      <c r="E3264" s="8"/>
      <c r="O3264" s="9"/>
    </row>
    <row r="3265" spans="2:15" x14ac:dyDescent="0.2">
      <c r="B3265" s="3"/>
      <c r="C3265" s="3"/>
      <c r="D3265" s="6"/>
      <c r="E3265" s="8"/>
      <c r="O3265" s="9"/>
    </row>
    <row r="3266" spans="2:15" x14ac:dyDescent="0.2">
      <c r="B3266" s="3"/>
      <c r="C3266" s="3"/>
      <c r="D3266" s="6"/>
      <c r="E3266" s="8"/>
      <c r="O3266" s="9"/>
    </row>
    <row r="3267" spans="2:15" x14ac:dyDescent="0.2">
      <c r="B3267" s="3"/>
      <c r="C3267" s="3"/>
      <c r="D3267" s="6"/>
      <c r="E3267" s="8"/>
      <c r="O3267" s="9"/>
    </row>
    <row r="3268" spans="2:15" x14ac:dyDescent="0.2">
      <c r="B3268" s="3"/>
      <c r="C3268" s="3"/>
      <c r="D3268" s="6"/>
      <c r="E3268" s="8"/>
      <c r="O3268" s="9"/>
    </row>
    <row r="3269" spans="2:15" x14ac:dyDescent="0.2">
      <c r="B3269" s="3"/>
      <c r="C3269" s="3"/>
      <c r="D3269" s="6"/>
      <c r="E3269" s="8"/>
      <c r="O3269" s="9"/>
    </row>
    <row r="3270" spans="2:15" x14ac:dyDescent="0.2">
      <c r="B3270" s="3"/>
      <c r="C3270" s="3"/>
      <c r="D3270" s="6"/>
      <c r="E3270" s="8"/>
      <c r="O3270" s="9"/>
    </row>
    <row r="3271" spans="2:15" x14ac:dyDescent="0.2">
      <c r="B3271" s="3"/>
      <c r="C3271" s="3"/>
      <c r="D3271" s="6"/>
      <c r="E3271" s="8"/>
      <c r="O3271" s="9"/>
    </row>
    <row r="3272" spans="2:15" x14ac:dyDescent="0.2">
      <c r="B3272" s="3"/>
      <c r="C3272" s="3"/>
      <c r="D3272" s="6"/>
      <c r="E3272" s="8"/>
      <c r="O3272" s="9"/>
    </row>
    <row r="3273" spans="2:15" x14ac:dyDescent="0.2">
      <c r="B3273" s="3"/>
      <c r="C3273" s="3"/>
      <c r="D3273" s="6"/>
      <c r="E3273" s="8"/>
      <c r="O3273" s="9"/>
    </row>
    <row r="3274" spans="2:15" x14ac:dyDescent="0.2">
      <c r="B3274" s="3"/>
      <c r="C3274" s="3"/>
      <c r="D3274" s="6"/>
      <c r="E3274" s="8"/>
      <c r="O3274" s="9"/>
    </row>
    <row r="3275" spans="2:15" x14ac:dyDescent="0.2">
      <c r="B3275" s="3"/>
      <c r="C3275" s="3"/>
      <c r="D3275" s="6"/>
      <c r="E3275" s="8"/>
      <c r="O3275" s="9"/>
    </row>
    <row r="3276" spans="2:15" x14ac:dyDescent="0.2">
      <c r="B3276" s="3"/>
      <c r="C3276" s="3"/>
      <c r="D3276" s="6"/>
      <c r="E3276" s="8"/>
      <c r="O3276" s="9"/>
    </row>
    <row r="3277" spans="2:15" x14ac:dyDescent="0.2">
      <c r="B3277" s="3"/>
      <c r="C3277" s="3"/>
      <c r="D3277" s="6"/>
      <c r="E3277" s="8"/>
      <c r="O3277" s="9"/>
    </row>
    <row r="3278" spans="2:15" x14ac:dyDescent="0.2">
      <c r="B3278" s="3"/>
      <c r="C3278" s="3"/>
      <c r="D3278" s="6"/>
      <c r="E3278" s="8"/>
      <c r="O3278" s="9"/>
    </row>
    <row r="3279" spans="2:15" x14ac:dyDescent="0.2">
      <c r="B3279" s="3"/>
      <c r="C3279" s="3"/>
      <c r="D3279" s="6"/>
      <c r="E3279" s="8"/>
      <c r="O3279" s="9"/>
    </row>
    <row r="3280" spans="2:15" x14ac:dyDescent="0.2">
      <c r="B3280" s="3"/>
      <c r="C3280" s="3"/>
      <c r="D3280" s="6"/>
      <c r="E3280" s="8"/>
      <c r="O3280" s="9"/>
    </row>
    <row r="3281" spans="2:15" x14ac:dyDescent="0.2">
      <c r="B3281" s="3"/>
      <c r="C3281" s="3"/>
      <c r="D3281" s="6"/>
      <c r="E3281" s="8"/>
      <c r="O3281" s="9"/>
    </row>
    <row r="3282" spans="2:15" x14ac:dyDescent="0.2">
      <c r="B3282" s="3"/>
      <c r="C3282" s="3"/>
      <c r="D3282" s="6"/>
      <c r="E3282" s="8"/>
      <c r="O3282" s="9"/>
    </row>
    <row r="3283" spans="2:15" x14ac:dyDescent="0.2">
      <c r="B3283" s="3"/>
      <c r="C3283" s="3"/>
      <c r="D3283" s="6"/>
      <c r="E3283" s="8"/>
      <c r="O3283" s="9"/>
    </row>
    <row r="3284" spans="2:15" x14ac:dyDescent="0.2">
      <c r="B3284" s="3"/>
      <c r="C3284" s="3"/>
      <c r="D3284" s="6"/>
      <c r="E3284" s="8"/>
      <c r="O3284" s="9"/>
    </row>
    <row r="3285" spans="2:15" x14ac:dyDescent="0.2">
      <c r="B3285" s="3"/>
      <c r="C3285" s="3"/>
      <c r="D3285" s="6"/>
      <c r="E3285" s="8"/>
      <c r="O3285" s="9"/>
    </row>
    <row r="3286" spans="2:15" x14ac:dyDescent="0.2">
      <c r="B3286" s="3"/>
      <c r="C3286" s="3"/>
      <c r="D3286" s="6"/>
      <c r="E3286" s="8"/>
      <c r="O3286" s="9"/>
    </row>
    <row r="3287" spans="2:15" x14ac:dyDescent="0.2">
      <c r="B3287" s="3"/>
      <c r="C3287" s="3"/>
      <c r="D3287" s="6"/>
      <c r="E3287" s="8"/>
      <c r="O3287" s="9"/>
    </row>
    <row r="3288" spans="2:15" x14ac:dyDescent="0.2">
      <c r="B3288" s="3"/>
      <c r="C3288" s="3"/>
      <c r="D3288" s="6"/>
      <c r="E3288" s="8"/>
      <c r="O3288" s="9"/>
    </row>
    <row r="3289" spans="2:15" x14ac:dyDescent="0.2">
      <c r="B3289" s="3"/>
      <c r="C3289" s="3"/>
      <c r="D3289" s="6"/>
      <c r="E3289" s="8"/>
      <c r="O3289" s="9"/>
    </row>
    <row r="3290" spans="2:15" x14ac:dyDescent="0.2">
      <c r="B3290" s="3"/>
      <c r="C3290" s="3"/>
      <c r="D3290" s="6"/>
      <c r="E3290" s="8"/>
      <c r="O3290" s="9"/>
    </row>
    <row r="3291" spans="2:15" x14ac:dyDescent="0.2">
      <c r="B3291" s="3"/>
      <c r="C3291" s="3"/>
      <c r="D3291" s="6"/>
      <c r="E3291" s="8"/>
      <c r="O3291" s="9"/>
    </row>
    <row r="3292" spans="2:15" x14ac:dyDescent="0.2">
      <c r="B3292" s="3"/>
      <c r="C3292" s="3"/>
      <c r="D3292" s="6"/>
      <c r="E3292" s="8"/>
      <c r="O3292" s="9"/>
    </row>
    <row r="3293" spans="2:15" x14ac:dyDescent="0.2">
      <c r="B3293" s="3"/>
      <c r="C3293" s="3"/>
      <c r="D3293" s="6"/>
      <c r="E3293" s="8"/>
      <c r="O3293" s="9"/>
    </row>
    <row r="3294" spans="2:15" x14ac:dyDescent="0.2">
      <c r="B3294" s="3"/>
      <c r="C3294" s="3"/>
      <c r="D3294" s="6"/>
      <c r="E3294" s="8"/>
      <c r="O3294" s="9"/>
    </row>
    <row r="3295" spans="2:15" x14ac:dyDescent="0.2">
      <c r="B3295" s="3"/>
      <c r="C3295" s="3"/>
      <c r="D3295" s="6"/>
      <c r="E3295" s="8"/>
      <c r="O3295" s="9"/>
    </row>
    <row r="3296" spans="2:15" x14ac:dyDescent="0.2">
      <c r="B3296" s="3"/>
      <c r="C3296" s="3"/>
      <c r="D3296" s="6"/>
      <c r="E3296" s="8"/>
      <c r="O3296" s="9"/>
    </row>
    <row r="3297" spans="2:15" x14ac:dyDescent="0.2">
      <c r="B3297" s="3"/>
      <c r="C3297" s="3"/>
      <c r="D3297" s="6"/>
      <c r="E3297" s="8"/>
      <c r="O3297" s="9"/>
    </row>
    <row r="3298" spans="2:15" x14ac:dyDescent="0.2">
      <c r="B3298" s="3"/>
      <c r="C3298" s="3"/>
      <c r="D3298" s="6"/>
      <c r="E3298" s="8"/>
      <c r="O3298" s="9"/>
    </row>
    <row r="3299" spans="2:15" x14ac:dyDescent="0.2">
      <c r="B3299" s="3"/>
      <c r="C3299" s="3"/>
      <c r="D3299" s="6"/>
      <c r="E3299" s="8"/>
      <c r="O3299" s="9"/>
    </row>
    <row r="3300" spans="2:15" x14ac:dyDescent="0.2">
      <c r="B3300" s="3"/>
      <c r="C3300" s="3"/>
      <c r="D3300" s="6"/>
      <c r="E3300" s="8"/>
      <c r="O3300" s="9"/>
    </row>
    <row r="3301" spans="2:15" x14ac:dyDescent="0.2">
      <c r="B3301" s="3"/>
      <c r="C3301" s="3"/>
      <c r="D3301" s="6"/>
      <c r="E3301" s="8"/>
      <c r="O3301" s="9"/>
    </row>
    <row r="3302" spans="2:15" x14ac:dyDescent="0.2">
      <c r="B3302" s="3"/>
      <c r="C3302" s="3"/>
      <c r="D3302" s="6"/>
      <c r="E3302" s="8"/>
      <c r="O3302" s="9"/>
    </row>
    <row r="3303" spans="2:15" x14ac:dyDescent="0.2">
      <c r="B3303" s="3"/>
      <c r="C3303" s="3"/>
      <c r="D3303" s="6"/>
      <c r="E3303" s="8"/>
      <c r="O3303" s="9"/>
    </row>
    <row r="3304" spans="2:15" x14ac:dyDescent="0.2">
      <c r="B3304" s="3"/>
      <c r="C3304" s="3"/>
      <c r="D3304" s="6"/>
      <c r="E3304" s="8"/>
      <c r="O3304" s="9"/>
    </row>
    <row r="3305" spans="2:15" x14ac:dyDescent="0.2">
      <c r="B3305" s="3"/>
      <c r="C3305" s="3"/>
      <c r="D3305" s="6"/>
      <c r="E3305" s="8"/>
      <c r="O3305" s="9"/>
    </row>
    <row r="3306" spans="2:15" x14ac:dyDescent="0.2">
      <c r="B3306" s="3"/>
      <c r="C3306" s="3"/>
      <c r="D3306" s="6"/>
      <c r="E3306" s="8"/>
      <c r="O3306" s="9"/>
    </row>
    <row r="3307" spans="2:15" x14ac:dyDescent="0.2">
      <c r="B3307" s="3"/>
      <c r="C3307" s="3"/>
      <c r="D3307" s="6"/>
      <c r="E3307" s="8"/>
      <c r="O3307" s="9"/>
    </row>
    <row r="3308" spans="2:15" x14ac:dyDescent="0.2">
      <c r="B3308" s="3"/>
      <c r="C3308" s="3"/>
      <c r="D3308" s="6"/>
      <c r="E3308" s="8"/>
      <c r="O3308" s="9"/>
    </row>
    <row r="3309" spans="2:15" x14ac:dyDescent="0.2">
      <c r="B3309" s="3"/>
      <c r="C3309" s="3"/>
      <c r="D3309" s="6"/>
      <c r="E3309" s="8"/>
      <c r="O3309" s="9"/>
    </row>
    <row r="3310" spans="2:15" x14ac:dyDescent="0.2">
      <c r="B3310" s="3"/>
      <c r="C3310" s="3"/>
      <c r="D3310" s="6"/>
      <c r="E3310" s="8"/>
      <c r="O3310" s="9"/>
    </row>
    <row r="3311" spans="2:15" x14ac:dyDescent="0.2">
      <c r="B3311" s="3"/>
      <c r="C3311" s="3"/>
      <c r="D3311" s="6"/>
      <c r="E3311" s="8"/>
      <c r="O3311" s="9"/>
    </row>
    <row r="3312" spans="2:15" x14ac:dyDescent="0.2">
      <c r="B3312" s="3"/>
      <c r="C3312" s="3"/>
      <c r="D3312" s="6"/>
      <c r="E3312" s="8"/>
      <c r="O3312" s="9"/>
    </row>
    <row r="3313" spans="2:15" x14ac:dyDescent="0.2">
      <c r="B3313" s="3"/>
      <c r="C3313" s="3"/>
      <c r="D3313" s="6"/>
      <c r="E3313" s="8"/>
      <c r="O3313" s="9"/>
    </row>
    <row r="3314" spans="2:15" x14ac:dyDescent="0.2">
      <c r="B3314" s="3"/>
      <c r="C3314" s="3"/>
      <c r="D3314" s="6"/>
      <c r="E3314" s="8"/>
      <c r="O3314" s="9"/>
    </row>
    <row r="3315" spans="2:15" x14ac:dyDescent="0.2">
      <c r="B3315" s="3"/>
      <c r="C3315" s="3"/>
      <c r="D3315" s="6"/>
      <c r="E3315" s="8"/>
      <c r="O3315" s="9"/>
    </row>
    <row r="3316" spans="2:15" x14ac:dyDescent="0.2">
      <c r="B3316" s="3"/>
      <c r="C3316" s="3"/>
      <c r="D3316" s="6"/>
      <c r="E3316" s="8"/>
      <c r="O3316" s="9"/>
    </row>
    <row r="3317" spans="2:15" x14ac:dyDescent="0.2">
      <c r="B3317" s="3"/>
      <c r="C3317" s="3"/>
      <c r="D3317" s="6"/>
      <c r="E3317" s="8"/>
      <c r="O3317" s="9"/>
    </row>
    <row r="3318" spans="2:15" x14ac:dyDescent="0.2">
      <c r="B3318" s="3"/>
      <c r="C3318" s="3"/>
      <c r="D3318" s="6"/>
      <c r="E3318" s="8"/>
      <c r="O3318" s="9"/>
    </row>
    <row r="3319" spans="2:15" x14ac:dyDescent="0.2">
      <c r="B3319" s="3"/>
      <c r="C3319" s="3"/>
      <c r="D3319" s="6"/>
      <c r="E3319" s="8"/>
      <c r="O3319" s="9"/>
    </row>
    <row r="3320" spans="2:15" x14ac:dyDescent="0.2">
      <c r="B3320" s="3"/>
      <c r="C3320" s="3"/>
      <c r="D3320" s="6"/>
      <c r="E3320" s="8"/>
      <c r="O3320" s="9"/>
    </row>
    <row r="3321" spans="2:15" x14ac:dyDescent="0.2">
      <c r="B3321" s="3"/>
      <c r="C3321" s="3"/>
      <c r="D3321" s="6"/>
      <c r="E3321" s="8"/>
      <c r="O3321" s="9"/>
    </row>
    <row r="3322" spans="2:15" x14ac:dyDescent="0.2">
      <c r="B3322" s="3"/>
      <c r="C3322" s="3"/>
      <c r="D3322" s="6"/>
      <c r="E3322" s="8"/>
      <c r="O3322" s="9"/>
    </row>
    <row r="3323" spans="2:15" x14ac:dyDescent="0.2">
      <c r="B3323" s="3"/>
      <c r="C3323" s="3"/>
      <c r="D3323" s="6"/>
      <c r="E3323" s="8"/>
      <c r="O3323" s="9"/>
    </row>
    <row r="3324" spans="2:15" x14ac:dyDescent="0.2">
      <c r="B3324" s="3"/>
      <c r="C3324" s="3"/>
      <c r="D3324" s="6"/>
      <c r="E3324" s="8"/>
      <c r="O3324" s="9"/>
    </row>
    <row r="3325" spans="2:15" x14ac:dyDescent="0.2">
      <c r="B3325" s="3"/>
      <c r="C3325" s="3"/>
      <c r="D3325" s="6"/>
      <c r="E3325" s="8"/>
      <c r="O3325" s="9"/>
    </row>
    <row r="3326" spans="2:15" x14ac:dyDescent="0.2">
      <c r="B3326" s="3"/>
      <c r="C3326" s="3"/>
      <c r="D3326" s="6"/>
      <c r="E3326" s="8"/>
      <c r="O3326" s="9"/>
    </row>
    <row r="3327" spans="2:15" x14ac:dyDescent="0.2">
      <c r="B3327" s="3"/>
      <c r="C3327" s="3"/>
      <c r="D3327" s="6"/>
      <c r="E3327" s="8"/>
      <c r="O3327" s="9"/>
    </row>
    <row r="3328" spans="2:15" x14ac:dyDescent="0.2">
      <c r="B3328" s="3"/>
      <c r="C3328" s="3"/>
      <c r="D3328" s="6"/>
      <c r="E3328" s="8"/>
      <c r="O3328" s="9"/>
    </row>
    <row r="3329" spans="2:15" x14ac:dyDescent="0.2">
      <c r="B3329" s="3"/>
      <c r="C3329" s="3"/>
      <c r="D3329" s="6"/>
      <c r="E3329" s="8"/>
      <c r="O3329" s="9"/>
    </row>
    <row r="3330" spans="2:15" x14ac:dyDescent="0.2">
      <c r="B3330" s="3"/>
      <c r="C3330" s="3"/>
      <c r="D3330" s="6"/>
      <c r="E3330" s="8"/>
      <c r="O3330" s="9"/>
    </row>
    <row r="3331" spans="2:15" x14ac:dyDescent="0.2">
      <c r="B3331" s="3"/>
      <c r="C3331" s="3"/>
      <c r="D3331" s="6"/>
      <c r="E3331" s="8"/>
      <c r="O3331" s="9"/>
    </row>
    <row r="3332" spans="2:15" x14ac:dyDescent="0.2">
      <c r="B3332" s="3"/>
      <c r="C3332" s="3"/>
      <c r="D3332" s="6"/>
      <c r="E3332" s="8"/>
      <c r="O3332" s="9"/>
    </row>
    <row r="3333" spans="2:15" x14ac:dyDescent="0.2">
      <c r="B3333" s="3"/>
      <c r="C3333" s="3"/>
      <c r="D3333" s="6"/>
      <c r="E3333" s="8"/>
      <c r="O3333" s="9"/>
    </row>
    <row r="3334" spans="2:15" x14ac:dyDescent="0.2">
      <c r="B3334" s="3"/>
      <c r="C3334" s="3"/>
      <c r="D3334" s="6"/>
      <c r="E3334" s="8"/>
      <c r="O3334" s="9"/>
    </row>
    <row r="3335" spans="2:15" x14ac:dyDescent="0.2">
      <c r="B3335" s="3"/>
      <c r="C3335" s="3"/>
      <c r="D3335" s="6"/>
      <c r="E3335" s="8"/>
      <c r="O3335" s="9"/>
    </row>
    <row r="3336" spans="2:15" x14ac:dyDescent="0.2">
      <c r="B3336" s="3"/>
      <c r="C3336" s="3"/>
      <c r="D3336" s="6"/>
      <c r="E3336" s="8"/>
      <c r="O3336" s="9"/>
    </row>
    <row r="3337" spans="2:15" x14ac:dyDescent="0.2">
      <c r="B3337" s="3"/>
      <c r="C3337" s="3"/>
      <c r="D3337" s="6"/>
      <c r="E3337" s="8"/>
      <c r="O3337" s="9"/>
    </row>
    <row r="3338" spans="2:15" x14ac:dyDescent="0.2">
      <c r="B3338" s="3"/>
      <c r="C3338" s="3"/>
      <c r="D3338" s="6"/>
      <c r="E3338" s="8"/>
      <c r="O3338" s="9"/>
    </row>
    <row r="3339" spans="2:15" x14ac:dyDescent="0.2">
      <c r="B3339" s="3"/>
      <c r="C3339" s="3"/>
      <c r="D3339" s="6"/>
      <c r="E3339" s="8"/>
      <c r="O3339" s="9"/>
    </row>
    <row r="3340" spans="2:15" x14ac:dyDescent="0.2">
      <c r="B3340" s="3"/>
      <c r="C3340" s="3"/>
      <c r="D3340" s="6"/>
      <c r="E3340" s="8"/>
      <c r="O3340" s="9"/>
    </row>
    <row r="3341" spans="2:15" x14ac:dyDescent="0.2">
      <c r="B3341" s="3"/>
      <c r="C3341" s="3"/>
      <c r="D3341" s="6"/>
      <c r="E3341" s="8"/>
      <c r="O3341" s="9"/>
    </row>
    <row r="3342" spans="2:15" x14ac:dyDescent="0.2">
      <c r="B3342" s="3"/>
      <c r="C3342" s="3"/>
      <c r="D3342" s="6"/>
      <c r="E3342" s="8"/>
      <c r="O3342" s="9"/>
    </row>
    <row r="3343" spans="2:15" x14ac:dyDescent="0.2">
      <c r="B3343" s="3"/>
      <c r="C3343" s="3"/>
      <c r="D3343" s="6"/>
      <c r="E3343" s="8"/>
      <c r="O3343" s="9"/>
    </row>
    <row r="3344" spans="2:15" x14ac:dyDescent="0.2">
      <c r="B3344" s="3"/>
      <c r="C3344" s="3"/>
      <c r="D3344" s="6"/>
      <c r="E3344" s="8"/>
      <c r="O3344" s="9"/>
    </row>
    <row r="3345" spans="2:15" x14ac:dyDescent="0.2">
      <c r="B3345" s="3"/>
      <c r="C3345" s="3"/>
      <c r="D3345" s="6"/>
      <c r="E3345" s="8"/>
      <c r="O3345" s="9"/>
    </row>
    <row r="3346" spans="2:15" x14ac:dyDescent="0.2">
      <c r="B3346" s="3"/>
      <c r="C3346" s="3"/>
      <c r="D3346" s="6"/>
      <c r="E3346" s="8"/>
      <c r="O3346" s="9"/>
    </row>
    <row r="3347" spans="2:15" x14ac:dyDescent="0.2">
      <c r="B3347" s="3"/>
      <c r="C3347" s="3"/>
      <c r="D3347" s="6"/>
      <c r="E3347" s="8"/>
      <c r="O3347" s="9"/>
    </row>
    <row r="3348" spans="2:15" x14ac:dyDescent="0.2">
      <c r="B3348" s="3"/>
      <c r="C3348" s="3"/>
      <c r="D3348" s="6"/>
      <c r="E3348" s="8"/>
      <c r="O3348" s="9"/>
    </row>
    <row r="3349" spans="2:15" x14ac:dyDescent="0.2">
      <c r="B3349" s="3"/>
      <c r="C3349" s="3"/>
      <c r="D3349" s="6"/>
      <c r="E3349" s="8"/>
      <c r="O3349" s="9"/>
    </row>
    <row r="3350" spans="2:15" x14ac:dyDescent="0.2">
      <c r="B3350" s="3"/>
      <c r="C3350" s="3"/>
      <c r="D3350" s="6"/>
      <c r="E3350" s="8"/>
      <c r="O3350" s="9"/>
    </row>
    <row r="3351" spans="2:15" x14ac:dyDescent="0.2">
      <c r="B3351" s="3"/>
      <c r="C3351" s="3"/>
      <c r="D3351" s="6"/>
      <c r="E3351" s="8"/>
      <c r="O3351" s="9"/>
    </row>
    <row r="3352" spans="2:15" x14ac:dyDescent="0.2">
      <c r="B3352" s="3"/>
      <c r="C3352" s="3"/>
      <c r="D3352" s="6"/>
      <c r="E3352" s="8"/>
      <c r="O3352" s="9"/>
    </row>
    <row r="3353" spans="2:15" x14ac:dyDescent="0.2">
      <c r="B3353" s="3"/>
      <c r="C3353" s="3"/>
      <c r="D3353" s="6"/>
      <c r="E3353" s="8"/>
      <c r="O3353" s="9"/>
    </row>
    <row r="3354" spans="2:15" x14ac:dyDescent="0.2">
      <c r="B3354" s="3"/>
      <c r="C3354" s="3"/>
      <c r="D3354" s="6"/>
      <c r="E3354" s="8"/>
      <c r="O3354" s="9"/>
    </row>
    <row r="3355" spans="2:15" x14ac:dyDescent="0.2">
      <c r="B3355" s="3"/>
      <c r="C3355" s="3"/>
      <c r="D3355" s="6"/>
      <c r="E3355" s="8"/>
      <c r="O3355" s="9"/>
    </row>
    <row r="3356" spans="2:15" x14ac:dyDescent="0.2">
      <c r="B3356" s="3"/>
      <c r="C3356" s="3"/>
      <c r="D3356" s="6"/>
      <c r="E3356" s="8"/>
      <c r="O3356" s="9"/>
    </row>
    <row r="3357" spans="2:15" x14ac:dyDescent="0.2">
      <c r="B3357" s="3"/>
      <c r="C3357" s="3"/>
      <c r="D3357" s="6"/>
      <c r="E3357" s="8"/>
      <c r="O3357" s="9"/>
    </row>
    <row r="3358" spans="2:15" x14ac:dyDescent="0.2">
      <c r="B3358" s="3"/>
      <c r="C3358" s="3"/>
      <c r="D3358" s="6"/>
      <c r="E3358" s="8"/>
      <c r="O3358" s="9"/>
    </row>
    <row r="3359" spans="2:15" x14ac:dyDescent="0.2">
      <c r="B3359" s="3"/>
      <c r="C3359" s="3"/>
      <c r="D3359" s="6"/>
      <c r="E3359" s="8"/>
      <c r="O3359" s="9"/>
    </row>
    <row r="3360" spans="2:15" x14ac:dyDescent="0.2">
      <c r="B3360" s="3"/>
      <c r="C3360" s="3"/>
      <c r="D3360" s="6"/>
      <c r="E3360" s="8"/>
      <c r="O3360" s="9"/>
    </row>
    <row r="3361" spans="2:15" x14ac:dyDescent="0.2">
      <c r="B3361" s="3"/>
      <c r="C3361" s="3"/>
      <c r="D3361" s="6"/>
      <c r="E3361" s="8"/>
      <c r="O3361" s="9"/>
    </row>
    <row r="3362" spans="2:15" x14ac:dyDescent="0.2">
      <c r="B3362" s="3"/>
      <c r="C3362" s="3"/>
      <c r="D3362" s="6"/>
      <c r="E3362" s="8"/>
      <c r="O3362" s="9"/>
    </row>
    <row r="3363" spans="2:15" x14ac:dyDescent="0.2">
      <c r="B3363" s="3"/>
      <c r="C3363" s="3"/>
      <c r="D3363" s="6"/>
      <c r="E3363" s="8"/>
      <c r="O3363" s="9"/>
    </row>
    <row r="3364" spans="2:15" x14ac:dyDescent="0.2">
      <c r="B3364" s="3"/>
      <c r="C3364" s="3"/>
      <c r="D3364" s="6"/>
      <c r="E3364" s="8"/>
      <c r="O3364" s="9"/>
    </row>
    <row r="3365" spans="2:15" x14ac:dyDescent="0.2">
      <c r="B3365" s="3"/>
      <c r="C3365" s="3"/>
      <c r="D3365" s="6"/>
      <c r="E3365" s="8"/>
      <c r="O3365" s="9"/>
    </row>
    <row r="3366" spans="2:15" x14ac:dyDescent="0.2">
      <c r="B3366" s="3"/>
      <c r="C3366" s="3"/>
      <c r="D3366" s="6"/>
      <c r="E3366" s="8"/>
      <c r="O3366" s="9"/>
    </row>
    <row r="3367" spans="2:15" x14ac:dyDescent="0.2">
      <c r="B3367" s="3"/>
      <c r="C3367" s="3"/>
      <c r="D3367" s="6"/>
      <c r="E3367" s="8"/>
      <c r="O3367" s="9"/>
    </row>
    <row r="3368" spans="2:15" x14ac:dyDescent="0.2">
      <c r="B3368" s="3"/>
      <c r="C3368" s="3"/>
      <c r="D3368" s="6"/>
      <c r="E3368" s="8"/>
      <c r="O3368" s="9"/>
    </row>
    <row r="3369" spans="2:15" x14ac:dyDescent="0.2">
      <c r="B3369" s="3"/>
      <c r="C3369" s="3"/>
      <c r="D3369" s="6"/>
      <c r="E3369" s="8"/>
      <c r="O3369" s="9"/>
    </row>
    <row r="3370" spans="2:15" x14ac:dyDescent="0.2">
      <c r="B3370" s="3"/>
      <c r="C3370" s="3"/>
      <c r="D3370" s="6"/>
      <c r="E3370" s="8"/>
      <c r="O3370" s="9"/>
    </row>
    <row r="3371" spans="2:15" x14ac:dyDescent="0.2">
      <c r="B3371" s="3"/>
      <c r="C3371" s="3"/>
      <c r="D3371" s="6"/>
      <c r="E3371" s="8"/>
      <c r="O3371" s="9"/>
    </row>
    <row r="3372" spans="2:15" x14ac:dyDescent="0.2">
      <c r="B3372" s="3"/>
      <c r="C3372" s="3"/>
      <c r="D3372" s="6"/>
      <c r="E3372" s="8"/>
      <c r="O3372" s="9"/>
    </row>
    <row r="3373" spans="2:15" x14ac:dyDescent="0.2">
      <c r="B3373" s="3"/>
      <c r="C3373" s="3"/>
      <c r="D3373" s="6"/>
      <c r="E3373" s="8"/>
      <c r="O3373" s="9"/>
    </row>
    <row r="3374" spans="2:15" x14ac:dyDescent="0.2">
      <c r="B3374" s="3"/>
      <c r="C3374" s="3"/>
      <c r="D3374" s="6"/>
      <c r="E3374" s="8"/>
      <c r="O3374" s="9"/>
    </row>
    <row r="3375" spans="2:15" x14ac:dyDescent="0.2">
      <c r="B3375" s="3"/>
      <c r="C3375" s="3"/>
      <c r="D3375" s="6"/>
      <c r="E3375" s="8"/>
      <c r="O3375" s="9"/>
    </row>
    <row r="3376" spans="2:15" x14ac:dyDescent="0.2">
      <c r="B3376" s="3"/>
      <c r="C3376" s="3"/>
      <c r="D3376" s="6"/>
      <c r="E3376" s="8"/>
      <c r="O3376" s="9"/>
    </row>
    <row r="3377" spans="2:15" x14ac:dyDescent="0.2">
      <c r="B3377" s="3"/>
      <c r="C3377" s="3"/>
      <c r="D3377" s="6"/>
      <c r="E3377" s="8"/>
      <c r="O3377" s="9"/>
    </row>
    <row r="3378" spans="2:15" x14ac:dyDescent="0.2">
      <c r="B3378" s="3"/>
      <c r="C3378" s="3"/>
      <c r="D3378" s="6"/>
      <c r="E3378" s="8"/>
      <c r="O3378" s="9"/>
    </row>
    <row r="3379" spans="2:15" x14ac:dyDescent="0.2">
      <c r="B3379" s="3"/>
      <c r="C3379" s="3"/>
      <c r="D3379" s="6"/>
      <c r="E3379" s="8"/>
      <c r="O3379" s="9"/>
    </row>
    <row r="3380" spans="2:15" x14ac:dyDescent="0.2">
      <c r="B3380" s="3"/>
      <c r="C3380" s="3"/>
      <c r="D3380" s="6"/>
      <c r="E3380" s="8"/>
      <c r="O3380" s="9"/>
    </row>
    <row r="3381" spans="2:15" x14ac:dyDescent="0.2">
      <c r="B3381" s="3"/>
      <c r="C3381" s="3"/>
      <c r="D3381" s="6"/>
      <c r="E3381" s="8"/>
      <c r="O3381" s="9"/>
    </row>
    <row r="3382" spans="2:15" x14ac:dyDescent="0.2">
      <c r="B3382" s="3"/>
      <c r="C3382" s="3"/>
      <c r="D3382" s="6"/>
      <c r="E3382" s="8"/>
      <c r="O3382" s="9"/>
    </row>
    <row r="3383" spans="2:15" x14ac:dyDescent="0.2">
      <c r="B3383" s="3"/>
      <c r="C3383" s="3"/>
      <c r="D3383" s="6"/>
      <c r="E3383" s="8"/>
      <c r="O3383" s="9"/>
    </row>
    <row r="3384" spans="2:15" x14ac:dyDescent="0.2">
      <c r="B3384" s="3"/>
      <c r="C3384" s="3"/>
      <c r="D3384" s="6"/>
      <c r="E3384" s="8"/>
      <c r="O3384" s="9"/>
    </row>
    <row r="3385" spans="2:15" x14ac:dyDescent="0.2">
      <c r="B3385" s="3"/>
      <c r="C3385" s="3"/>
      <c r="D3385" s="6"/>
      <c r="E3385" s="8"/>
      <c r="O3385" s="9"/>
    </row>
    <row r="3386" spans="2:15" x14ac:dyDescent="0.2">
      <c r="B3386" s="3"/>
      <c r="C3386" s="3"/>
      <c r="D3386" s="6"/>
      <c r="E3386" s="8"/>
      <c r="O3386" s="9"/>
    </row>
    <row r="3387" spans="2:15" x14ac:dyDescent="0.2">
      <c r="B3387" s="3"/>
      <c r="C3387" s="3"/>
      <c r="D3387" s="6"/>
      <c r="E3387" s="8"/>
      <c r="O3387" s="9"/>
    </row>
    <row r="3388" spans="2:15" x14ac:dyDescent="0.2">
      <c r="B3388" s="3"/>
      <c r="C3388" s="3"/>
      <c r="D3388" s="6"/>
      <c r="E3388" s="8"/>
      <c r="O3388" s="9"/>
    </row>
    <row r="3389" spans="2:15" x14ac:dyDescent="0.2">
      <c r="B3389" s="3"/>
      <c r="C3389" s="3"/>
      <c r="D3389" s="6"/>
      <c r="E3389" s="8"/>
      <c r="O3389" s="9"/>
    </row>
    <row r="3390" spans="2:15" x14ac:dyDescent="0.2">
      <c r="B3390" s="3"/>
      <c r="C3390" s="3"/>
      <c r="D3390" s="6"/>
      <c r="E3390" s="8"/>
      <c r="O3390" s="9"/>
    </row>
    <row r="3391" spans="2:15" x14ac:dyDescent="0.2">
      <c r="B3391" s="3"/>
      <c r="C3391" s="3"/>
      <c r="D3391" s="6"/>
      <c r="E3391" s="8"/>
      <c r="O3391" s="9"/>
    </row>
    <row r="3392" spans="2:15" x14ac:dyDescent="0.2">
      <c r="B3392" s="3"/>
      <c r="C3392" s="3"/>
      <c r="D3392" s="6"/>
      <c r="E3392" s="8"/>
      <c r="O3392" s="9"/>
    </row>
    <row r="3393" spans="2:15" x14ac:dyDescent="0.2">
      <c r="B3393" s="3"/>
      <c r="C3393" s="3"/>
      <c r="D3393" s="6"/>
      <c r="E3393" s="8"/>
      <c r="O3393" s="9"/>
    </row>
    <row r="3394" spans="2:15" x14ac:dyDescent="0.2">
      <c r="B3394" s="3"/>
      <c r="C3394" s="3"/>
      <c r="D3394" s="6"/>
      <c r="E3394" s="8"/>
      <c r="O3394" s="9"/>
    </row>
    <row r="3395" spans="2:15" x14ac:dyDescent="0.2">
      <c r="B3395" s="3"/>
      <c r="C3395" s="3"/>
      <c r="D3395" s="6"/>
      <c r="E3395" s="8"/>
      <c r="O3395" s="9"/>
    </row>
    <row r="3396" spans="2:15" x14ac:dyDescent="0.2">
      <c r="B3396" s="3"/>
      <c r="C3396" s="3"/>
      <c r="D3396" s="6"/>
      <c r="E3396" s="8"/>
      <c r="O3396" s="9"/>
    </row>
    <row r="3397" spans="2:15" x14ac:dyDescent="0.2">
      <c r="B3397" s="3"/>
      <c r="C3397" s="3"/>
      <c r="D3397" s="6"/>
      <c r="E3397" s="8"/>
      <c r="O3397" s="9"/>
    </row>
    <row r="3398" spans="2:15" x14ac:dyDescent="0.2">
      <c r="B3398" s="3"/>
      <c r="C3398" s="3"/>
      <c r="D3398" s="6"/>
      <c r="E3398" s="8"/>
      <c r="O3398" s="9"/>
    </row>
    <row r="3399" spans="2:15" x14ac:dyDescent="0.2">
      <c r="B3399" s="3"/>
      <c r="C3399" s="3"/>
      <c r="D3399" s="6"/>
      <c r="E3399" s="8"/>
      <c r="O3399" s="9"/>
    </row>
    <row r="3400" spans="2:15" x14ac:dyDescent="0.2">
      <c r="B3400" s="3"/>
      <c r="C3400" s="3"/>
      <c r="D3400" s="6"/>
      <c r="E3400" s="8"/>
      <c r="O3400" s="9"/>
    </row>
    <row r="3401" spans="2:15" x14ac:dyDescent="0.2">
      <c r="B3401" s="3"/>
      <c r="C3401" s="3"/>
      <c r="D3401" s="6"/>
      <c r="E3401" s="8"/>
      <c r="O3401" s="9"/>
    </row>
    <row r="3402" spans="2:15" x14ac:dyDescent="0.2">
      <c r="B3402" s="3"/>
      <c r="C3402" s="3"/>
      <c r="D3402" s="6"/>
      <c r="E3402" s="8"/>
      <c r="O3402" s="9"/>
    </row>
    <row r="3403" spans="2:15" x14ac:dyDescent="0.2">
      <c r="B3403" s="3"/>
      <c r="C3403" s="3"/>
      <c r="D3403" s="6"/>
      <c r="E3403" s="8"/>
      <c r="O3403" s="9"/>
    </row>
    <row r="3404" spans="2:15" x14ac:dyDescent="0.2">
      <c r="B3404" s="3"/>
      <c r="C3404" s="3"/>
      <c r="D3404" s="6"/>
      <c r="E3404" s="8"/>
      <c r="O3404" s="9"/>
    </row>
    <row r="3405" spans="2:15" x14ac:dyDescent="0.2">
      <c r="B3405" s="3"/>
      <c r="C3405" s="3"/>
      <c r="D3405" s="6"/>
      <c r="E3405" s="8"/>
      <c r="O3405" s="9"/>
    </row>
    <row r="3406" spans="2:15" x14ac:dyDescent="0.2">
      <c r="B3406" s="3"/>
      <c r="C3406" s="3"/>
      <c r="D3406" s="6"/>
      <c r="E3406" s="8"/>
      <c r="O3406" s="9"/>
    </row>
    <row r="3407" spans="2:15" x14ac:dyDescent="0.2">
      <c r="B3407" s="3"/>
      <c r="C3407" s="3"/>
      <c r="D3407" s="6"/>
      <c r="E3407" s="8"/>
      <c r="O3407" s="9"/>
    </row>
    <row r="3408" spans="2:15" x14ac:dyDescent="0.2">
      <c r="B3408" s="3"/>
      <c r="C3408" s="3"/>
      <c r="D3408" s="6"/>
      <c r="E3408" s="8"/>
      <c r="O3408" s="9"/>
    </row>
    <row r="3409" spans="2:15" x14ac:dyDescent="0.2">
      <c r="B3409" s="3"/>
      <c r="C3409" s="3"/>
      <c r="D3409" s="6"/>
      <c r="E3409" s="8"/>
      <c r="O3409" s="9"/>
    </row>
    <row r="3410" spans="2:15" x14ac:dyDescent="0.2">
      <c r="B3410" s="3"/>
      <c r="C3410" s="3"/>
      <c r="D3410" s="6"/>
      <c r="E3410" s="8"/>
      <c r="O3410" s="9"/>
    </row>
    <row r="3411" spans="2:15" x14ac:dyDescent="0.2">
      <c r="B3411" s="3"/>
      <c r="C3411" s="3"/>
      <c r="D3411" s="6"/>
      <c r="E3411" s="8"/>
      <c r="O3411" s="9"/>
    </row>
    <row r="3412" spans="2:15" x14ac:dyDescent="0.2">
      <c r="B3412" s="3"/>
      <c r="C3412" s="3"/>
      <c r="D3412" s="6"/>
      <c r="E3412" s="8"/>
      <c r="O3412" s="9"/>
    </row>
    <row r="3413" spans="2:15" x14ac:dyDescent="0.2">
      <c r="B3413" s="3"/>
      <c r="C3413" s="3"/>
      <c r="D3413" s="6"/>
      <c r="E3413" s="8"/>
      <c r="O3413" s="9"/>
    </row>
    <row r="3414" spans="2:15" x14ac:dyDescent="0.2">
      <c r="B3414" s="3"/>
      <c r="C3414" s="3"/>
      <c r="D3414" s="6"/>
      <c r="E3414" s="8"/>
      <c r="O3414" s="9"/>
    </row>
    <row r="3415" spans="2:15" x14ac:dyDescent="0.2">
      <c r="B3415" s="3"/>
      <c r="C3415" s="3"/>
      <c r="D3415" s="6"/>
      <c r="E3415" s="8"/>
      <c r="O3415" s="9"/>
    </row>
    <row r="3416" spans="2:15" x14ac:dyDescent="0.2">
      <c r="B3416" s="3"/>
      <c r="C3416" s="3"/>
      <c r="D3416" s="6"/>
      <c r="E3416" s="8"/>
      <c r="O3416" s="9"/>
    </row>
    <row r="3417" spans="2:15" x14ac:dyDescent="0.2">
      <c r="B3417" s="3"/>
      <c r="C3417" s="3"/>
      <c r="D3417" s="6"/>
      <c r="E3417" s="8"/>
      <c r="O3417" s="9"/>
    </row>
    <row r="3418" spans="2:15" x14ac:dyDescent="0.2">
      <c r="B3418" s="3"/>
      <c r="C3418" s="3"/>
      <c r="D3418" s="6"/>
      <c r="E3418" s="8"/>
      <c r="O3418" s="9"/>
    </row>
    <row r="3419" spans="2:15" x14ac:dyDescent="0.2">
      <c r="B3419" s="3"/>
      <c r="C3419" s="3"/>
      <c r="D3419" s="6"/>
      <c r="E3419" s="8"/>
      <c r="O3419" s="9"/>
    </row>
    <row r="3420" spans="2:15" x14ac:dyDescent="0.2">
      <c r="B3420" s="3"/>
      <c r="C3420" s="3"/>
      <c r="D3420" s="6"/>
      <c r="E3420" s="8"/>
      <c r="O3420" s="9"/>
    </row>
    <row r="3421" spans="2:15" x14ac:dyDescent="0.2">
      <c r="B3421" s="3"/>
      <c r="C3421" s="3"/>
      <c r="D3421" s="6"/>
      <c r="E3421" s="8"/>
      <c r="O3421" s="9"/>
    </row>
    <row r="3422" spans="2:15" x14ac:dyDescent="0.2">
      <c r="B3422" s="3"/>
      <c r="C3422" s="3"/>
      <c r="D3422" s="6"/>
      <c r="E3422" s="8"/>
      <c r="O3422" s="9"/>
    </row>
    <row r="3423" spans="2:15" x14ac:dyDescent="0.2">
      <c r="B3423" s="3"/>
      <c r="C3423" s="3"/>
      <c r="D3423" s="6"/>
      <c r="E3423" s="8"/>
      <c r="O3423" s="9"/>
    </row>
    <row r="3424" spans="2:15" x14ac:dyDescent="0.2">
      <c r="B3424" s="3"/>
      <c r="C3424" s="3"/>
      <c r="D3424" s="6"/>
      <c r="E3424" s="8"/>
      <c r="O3424" s="9"/>
    </row>
    <row r="3425" spans="2:15" x14ac:dyDescent="0.2">
      <c r="B3425" s="3"/>
      <c r="C3425" s="3"/>
      <c r="D3425" s="6"/>
      <c r="E3425" s="8"/>
      <c r="O3425" s="9"/>
    </row>
    <row r="3426" spans="2:15" x14ac:dyDescent="0.2">
      <c r="B3426" s="3"/>
      <c r="C3426" s="3"/>
      <c r="D3426" s="6"/>
      <c r="E3426" s="8"/>
      <c r="O3426" s="9"/>
    </row>
    <row r="3427" spans="2:15" x14ac:dyDescent="0.2">
      <c r="B3427" s="3"/>
      <c r="C3427" s="3"/>
      <c r="D3427" s="6"/>
      <c r="E3427" s="8"/>
      <c r="O3427" s="9"/>
    </row>
    <row r="3428" spans="2:15" x14ac:dyDescent="0.2">
      <c r="B3428" s="3"/>
      <c r="C3428" s="3"/>
      <c r="D3428" s="6"/>
      <c r="E3428" s="8"/>
      <c r="O3428" s="9"/>
    </row>
    <row r="3429" spans="2:15" x14ac:dyDescent="0.2">
      <c r="B3429" s="3"/>
      <c r="C3429" s="3"/>
      <c r="D3429" s="6"/>
      <c r="E3429" s="8"/>
      <c r="O3429" s="9"/>
    </row>
    <row r="3430" spans="2:15" x14ac:dyDescent="0.2">
      <c r="B3430" s="3"/>
      <c r="C3430" s="3"/>
      <c r="D3430" s="6"/>
      <c r="E3430" s="8"/>
      <c r="O3430" s="9"/>
    </row>
    <row r="3431" spans="2:15" x14ac:dyDescent="0.2">
      <c r="B3431" s="3"/>
      <c r="C3431" s="3"/>
      <c r="D3431" s="6"/>
      <c r="E3431" s="8"/>
      <c r="O3431" s="9"/>
    </row>
    <row r="3432" spans="2:15" x14ac:dyDescent="0.2">
      <c r="B3432" s="3"/>
      <c r="C3432" s="3"/>
      <c r="D3432" s="6"/>
      <c r="E3432" s="8"/>
      <c r="O3432" s="9"/>
    </row>
    <row r="3433" spans="2:15" x14ac:dyDescent="0.2">
      <c r="B3433" s="3"/>
      <c r="C3433" s="3"/>
      <c r="D3433" s="6"/>
      <c r="E3433" s="8"/>
      <c r="O3433" s="9"/>
    </row>
    <row r="3434" spans="2:15" x14ac:dyDescent="0.2">
      <c r="B3434" s="3"/>
      <c r="C3434" s="3"/>
      <c r="D3434" s="6"/>
      <c r="E3434" s="8"/>
      <c r="O3434" s="9"/>
    </row>
    <row r="3435" spans="2:15" x14ac:dyDescent="0.2">
      <c r="B3435" s="3"/>
      <c r="C3435" s="3"/>
      <c r="D3435" s="6"/>
      <c r="E3435" s="8"/>
      <c r="O3435" s="9"/>
    </row>
    <row r="3436" spans="2:15" x14ac:dyDescent="0.2">
      <c r="B3436" s="3"/>
      <c r="C3436" s="3"/>
      <c r="D3436" s="6"/>
      <c r="E3436" s="8"/>
      <c r="O3436" s="9"/>
    </row>
    <row r="3437" spans="2:15" x14ac:dyDescent="0.2">
      <c r="B3437" s="3"/>
      <c r="C3437" s="3"/>
      <c r="D3437" s="6"/>
      <c r="E3437" s="8"/>
      <c r="O3437" s="9"/>
    </row>
    <row r="3438" spans="2:15" x14ac:dyDescent="0.2">
      <c r="B3438" s="3"/>
      <c r="C3438" s="3"/>
      <c r="D3438" s="6"/>
      <c r="E3438" s="8"/>
      <c r="O3438" s="9"/>
    </row>
    <row r="3439" spans="2:15" x14ac:dyDescent="0.2">
      <c r="B3439" s="3"/>
      <c r="C3439" s="3"/>
      <c r="D3439" s="6"/>
      <c r="E3439" s="8"/>
      <c r="O3439" s="9"/>
    </row>
    <row r="3440" spans="2:15" x14ac:dyDescent="0.2">
      <c r="B3440" s="3"/>
      <c r="C3440" s="3"/>
      <c r="D3440" s="6"/>
      <c r="E3440" s="8"/>
      <c r="O3440" s="9"/>
    </row>
    <row r="3441" spans="2:15" x14ac:dyDescent="0.2">
      <c r="B3441" s="3"/>
      <c r="C3441" s="3"/>
      <c r="D3441" s="6"/>
      <c r="E3441" s="8"/>
      <c r="O3441" s="9"/>
    </row>
    <row r="3442" spans="2:15" x14ac:dyDescent="0.2">
      <c r="B3442" s="3"/>
      <c r="C3442" s="3"/>
      <c r="D3442" s="6"/>
      <c r="E3442" s="8"/>
      <c r="O3442" s="9"/>
    </row>
    <row r="3443" spans="2:15" x14ac:dyDescent="0.2">
      <c r="B3443" s="3"/>
      <c r="C3443" s="3"/>
      <c r="D3443" s="6"/>
      <c r="E3443" s="8"/>
      <c r="O3443" s="9"/>
    </row>
    <row r="3444" spans="2:15" x14ac:dyDescent="0.2">
      <c r="B3444" s="3"/>
      <c r="C3444" s="3"/>
      <c r="D3444" s="6"/>
      <c r="E3444" s="8"/>
      <c r="O3444" s="9"/>
    </row>
    <row r="3445" spans="2:15" x14ac:dyDescent="0.2">
      <c r="B3445" s="3"/>
      <c r="C3445" s="3"/>
      <c r="D3445" s="6"/>
      <c r="E3445" s="8"/>
      <c r="O3445" s="9"/>
    </row>
    <row r="3446" spans="2:15" x14ac:dyDescent="0.2">
      <c r="B3446" s="3"/>
      <c r="C3446" s="3"/>
      <c r="D3446" s="6"/>
      <c r="E3446" s="8"/>
      <c r="O3446" s="9"/>
    </row>
    <row r="3447" spans="2:15" x14ac:dyDescent="0.2">
      <c r="B3447" s="3"/>
      <c r="C3447" s="3"/>
      <c r="D3447" s="6"/>
      <c r="E3447" s="8"/>
      <c r="O3447" s="9"/>
    </row>
    <row r="3448" spans="2:15" x14ac:dyDescent="0.2">
      <c r="B3448" s="3"/>
      <c r="C3448" s="3"/>
      <c r="D3448" s="6"/>
      <c r="E3448" s="8"/>
      <c r="O3448" s="9"/>
    </row>
    <row r="3449" spans="2:15" x14ac:dyDescent="0.2">
      <c r="B3449" s="3"/>
      <c r="C3449" s="3"/>
      <c r="D3449" s="6"/>
      <c r="E3449" s="8"/>
      <c r="O3449" s="9"/>
    </row>
    <row r="3450" spans="2:15" x14ac:dyDescent="0.2">
      <c r="B3450" s="3"/>
      <c r="C3450" s="3"/>
      <c r="D3450" s="6"/>
      <c r="E3450" s="8"/>
      <c r="O3450" s="9"/>
    </row>
    <row r="3451" spans="2:15" x14ac:dyDescent="0.2">
      <c r="B3451" s="3"/>
      <c r="C3451" s="3"/>
      <c r="D3451" s="6"/>
      <c r="E3451" s="8"/>
      <c r="O3451" s="9"/>
    </row>
    <row r="3452" spans="2:15" x14ac:dyDescent="0.2">
      <c r="B3452" s="3"/>
      <c r="C3452" s="3"/>
      <c r="D3452" s="6"/>
      <c r="E3452" s="8"/>
      <c r="O3452" s="9"/>
    </row>
    <row r="3453" spans="2:15" x14ac:dyDescent="0.2">
      <c r="B3453" s="3"/>
      <c r="C3453" s="3"/>
      <c r="D3453" s="6"/>
      <c r="E3453" s="8"/>
      <c r="O3453" s="9"/>
    </row>
    <row r="3454" spans="2:15" x14ac:dyDescent="0.2">
      <c r="B3454" s="3"/>
      <c r="C3454" s="3"/>
      <c r="D3454" s="6"/>
      <c r="E3454" s="8"/>
      <c r="O3454" s="9"/>
    </row>
    <row r="3455" spans="2:15" x14ac:dyDescent="0.2">
      <c r="B3455" s="3"/>
      <c r="C3455" s="3"/>
      <c r="D3455" s="6"/>
      <c r="E3455" s="8"/>
      <c r="O3455" s="9"/>
    </row>
    <row r="3456" spans="2:15" x14ac:dyDescent="0.2">
      <c r="B3456" s="3"/>
      <c r="C3456" s="3"/>
      <c r="D3456" s="6"/>
      <c r="E3456" s="8"/>
      <c r="O3456" s="9"/>
    </row>
    <row r="3457" spans="2:15" x14ac:dyDescent="0.2">
      <c r="B3457" s="3"/>
      <c r="C3457" s="3"/>
      <c r="D3457" s="6"/>
      <c r="E3457" s="8"/>
      <c r="O3457" s="9"/>
    </row>
    <row r="3458" spans="2:15" x14ac:dyDescent="0.2">
      <c r="B3458" s="3"/>
      <c r="C3458" s="3"/>
      <c r="D3458" s="6"/>
      <c r="E3458" s="8"/>
      <c r="O3458" s="9"/>
    </row>
    <row r="3459" spans="2:15" x14ac:dyDescent="0.2">
      <c r="B3459" s="3"/>
      <c r="C3459" s="3"/>
      <c r="D3459" s="6"/>
      <c r="E3459" s="8"/>
      <c r="O3459" s="9"/>
    </row>
    <row r="3460" spans="2:15" x14ac:dyDescent="0.2">
      <c r="B3460" s="3"/>
      <c r="C3460" s="3"/>
      <c r="D3460" s="6"/>
      <c r="E3460" s="8"/>
      <c r="O3460" s="9"/>
    </row>
    <row r="3461" spans="2:15" x14ac:dyDescent="0.2">
      <c r="B3461" s="3"/>
      <c r="C3461" s="3"/>
      <c r="D3461" s="6"/>
      <c r="E3461" s="8"/>
      <c r="O3461" s="9"/>
    </row>
    <row r="3462" spans="2:15" x14ac:dyDescent="0.2">
      <c r="B3462" s="3"/>
      <c r="C3462" s="3"/>
      <c r="D3462" s="6"/>
      <c r="E3462" s="8"/>
      <c r="O3462" s="9"/>
    </row>
    <row r="3463" spans="2:15" x14ac:dyDescent="0.2">
      <c r="B3463" s="3"/>
      <c r="C3463" s="3"/>
      <c r="D3463" s="6"/>
      <c r="E3463" s="8"/>
      <c r="O3463" s="9"/>
    </row>
    <row r="3464" spans="2:15" x14ac:dyDescent="0.2">
      <c r="B3464" s="3"/>
      <c r="C3464" s="3"/>
      <c r="D3464" s="6"/>
      <c r="E3464" s="8"/>
      <c r="O3464" s="9"/>
    </row>
    <row r="3465" spans="2:15" x14ac:dyDescent="0.2">
      <c r="B3465" s="3"/>
      <c r="C3465" s="3"/>
      <c r="D3465" s="6"/>
      <c r="E3465" s="8"/>
      <c r="O3465" s="9"/>
    </row>
    <row r="3466" spans="2:15" x14ac:dyDescent="0.2">
      <c r="B3466" s="3"/>
      <c r="C3466" s="3"/>
      <c r="D3466" s="6"/>
      <c r="E3466" s="8"/>
      <c r="O3466" s="9"/>
    </row>
    <row r="3467" spans="2:15" x14ac:dyDescent="0.2">
      <c r="B3467" s="3"/>
      <c r="C3467" s="3"/>
      <c r="D3467" s="6"/>
      <c r="E3467" s="8"/>
      <c r="O3467" s="9"/>
    </row>
    <row r="3468" spans="2:15" x14ac:dyDescent="0.2">
      <c r="B3468" s="3"/>
      <c r="C3468" s="3"/>
      <c r="D3468" s="6"/>
      <c r="E3468" s="8"/>
      <c r="O3468" s="9"/>
    </row>
    <row r="3469" spans="2:15" x14ac:dyDescent="0.2">
      <c r="B3469" s="3"/>
      <c r="C3469" s="3"/>
      <c r="D3469" s="6"/>
      <c r="E3469" s="8"/>
      <c r="O3469" s="9"/>
    </row>
    <row r="3470" spans="2:15" x14ac:dyDescent="0.2">
      <c r="B3470" s="3"/>
      <c r="C3470" s="3"/>
      <c r="D3470" s="6"/>
      <c r="E3470" s="8"/>
      <c r="O3470" s="9"/>
    </row>
    <row r="3471" spans="2:15" x14ac:dyDescent="0.2">
      <c r="B3471" s="3"/>
      <c r="C3471" s="3"/>
      <c r="D3471" s="6"/>
      <c r="E3471" s="8"/>
      <c r="O3471" s="9"/>
    </row>
    <row r="3472" spans="2:15" x14ac:dyDescent="0.2">
      <c r="B3472" s="3"/>
      <c r="C3472" s="3"/>
      <c r="D3472" s="6"/>
      <c r="E3472" s="8"/>
      <c r="O3472" s="9"/>
    </row>
    <row r="3473" spans="2:15" x14ac:dyDescent="0.2">
      <c r="B3473" s="3"/>
      <c r="C3473" s="3"/>
      <c r="D3473" s="6"/>
      <c r="E3473" s="8"/>
      <c r="O3473" s="9"/>
    </row>
    <row r="3474" spans="2:15" x14ac:dyDescent="0.2">
      <c r="B3474" s="3"/>
      <c r="C3474" s="3"/>
      <c r="D3474" s="6"/>
      <c r="E3474" s="8"/>
      <c r="O3474" s="9"/>
    </row>
    <row r="3475" spans="2:15" x14ac:dyDescent="0.2">
      <c r="B3475" s="3"/>
      <c r="C3475" s="3"/>
      <c r="D3475" s="6"/>
      <c r="E3475" s="8"/>
      <c r="O3475" s="9"/>
    </row>
    <row r="3476" spans="2:15" x14ac:dyDescent="0.2">
      <c r="B3476" s="3"/>
      <c r="C3476" s="3"/>
      <c r="D3476" s="6"/>
      <c r="E3476" s="8"/>
      <c r="O3476" s="9"/>
    </row>
    <row r="3477" spans="2:15" x14ac:dyDescent="0.2">
      <c r="B3477" s="3"/>
      <c r="C3477" s="3"/>
      <c r="D3477" s="6"/>
      <c r="E3477" s="8"/>
      <c r="O3477" s="9"/>
    </row>
    <row r="3478" spans="2:15" x14ac:dyDescent="0.2">
      <c r="B3478" s="3"/>
      <c r="C3478" s="3"/>
      <c r="D3478" s="6"/>
      <c r="E3478" s="8"/>
      <c r="O3478" s="9"/>
    </row>
    <row r="3479" spans="2:15" x14ac:dyDescent="0.2">
      <c r="B3479" s="3"/>
      <c r="C3479" s="3"/>
      <c r="D3479" s="6"/>
      <c r="E3479" s="8"/>
      <c r="O3479" s="9"/>
    </row>
    <row r="3480" spans="2:15" x14ac:dyDescent="0.2">
      <c r="B3480" s="3"/>
      <c r="C3480" s="3"/>
      <c r="D3480" s="6"/>
      <c r="E3480" s="8"/>
      <c r="O3480" s="9"/>
    </row>
    <row r="3481" spans="2:15" x14ac:dyDescent="0.2">
      <c r="B3481" s="3"/>
      <c r="C3481" s="3"/>
      <c r="D3481" s="6"/>
      <c r="E3481" s="8"/>
      <c r="O3481" s="9"/>
    </row>
    <row r="3482" spans="2:15" x14ac:dyDescent="0.2">
      <c r="B3482" s="3"/>
      <c r="C3482" s="3"/>
      <c r="D3482" s="6"/>
      <c r="E3482" s="8"/>
      <c r="O3482" s="9"/>
    </row>
    <row r="3483" spans="2:15" x14ac:dyDescent="0.2">
      <c r="B3483" s="3"/>
      <c r="C3483" s="3"/>
      <c r="D3483" s="6"/>
      <c r="E3483" s="8"/>
      <c r="O3483" s="9"/>
    </row>
    <row r="3484" spans="2:15" x14ac:dyDescent="0.2">
      <c r="B3484" s="3"/>
      <c r="C3484" s="3"/>
      <c r="D3484" s="6"/>
      <c r="E3484" s="8"/>
      <c r="O3484" s="9"/>
    </row>
    <row r="3485" spans="2:15" x14ac:dyDescent="0.2">
      <c r="B3485" s="3"/>
      <c r="C3485" s="3"/>
      <c r="D3485" s="6"/>
      <c r="E3485" s="8"/>
      <c r="O3485" s="9"/>
    </row>
    <row r="3486" spans="2:15" x14ac:dyDescent="0.2">
      <c r="B3486" s="3"/>
      <c r="C3486" s="3"/>
      <c r="D3486" s="6"/>
      <c r="E3486" s="8"/>
      <c r="O3486" s="9"/>
    </row>
    <row r="3487" spans="2:15" x14ac:dyDescent="0.2">
      <c r="B3487" s="3"/>
      <c r="C3487" s="3"/>
      <c r="D3487" s="6"/>
      <c r="E3487" s="8"/>
      <c r="O3487" s="9"/>
    </row>
    <row r="3488" spans="2:15" x14ac:dyDescent="0.2">
      <c r="B3488" s="3"/>
      <c r="C3488" s="3"/>
      <c r="D3488" s="6"/>
      <c r="E3488" s="8"/>
      <c r="O3488" s="9"/>
    </row>
    <row r="3489" spans="2:15" x14ac:dyDescent="0.2">
      <c r="B3489" s="3"/>
      <c r="C3489" s="3"/>
      <c r="D3489" s="6"/>
      <c r="E3489" s="8"/>
      <c r="O3489" s="9"/>
    </row>
    <row r="3490" spans="2:15" x14ac:dyDescent="0.2">
      <c r="B3490" s="3"/>
      <c r="C3490" s="3"/>
      <c r="D3490" s="6"/>
      <c r="E3490" s="8"/>
      <c r="O3490" s="9"/>
    </row>
    <row r="3491" spans="2:15" x14ac:dyDescent="0.2">
      <c r="B3491" s="3"/>
      <c r="C3491" s="3"/>
      <c r="D3491" s="6"/>
      <c r="E3491" s="8"/>
      <c r="O3491" s="9"/>
    </row>
    <row r="3492" spans="2:15" x14ac:dyDescent="0.2">
      <c r="B3492" s="3"/>
      <c r="C3492" s="3"/>
      <c r="D3492" s="6"/>
      <c r="E3492" s="8"/>
      <c r="O3492" s="9"/>
    </row>
    <row r="3493" spans="2:15" x14ac:dyDescent="0.2">
      <c r="B3493" s="3"/>
      <c r="C3493" s="3"/>
      <c r="D3493" s="6"/>
      <c r="E3493" s="8"/>
      <c r="O3493" s="9"/>
    </row>
    <row r="3494" spans="2:15" x14ac:dyDescent="0.2">
      <c r="B3494" s="3"/>
      <c r="C3494" s="3"/>
      <c r="D3494" s="6"/>
      <c r="E3494" s="8"/>
      <c r="O3494" s="9"/>
    </row>
    <row r="3495" spans="2:15" x14ac:dyDescent="0.2">
      <c r="B3495" s="3"/>
      <c r="C3495" s="3"/>
      <c r="D3495" s="6"/>
      <c r="E3495" s="8"/>
      <c r="O3495" s="9"/>
    </row>
    <row r="3496" spans="2:15" x14ac:dyDescent="0.2">
      <c r="B3496" s="3"/>
      <c r="C3496" s="3"/>
      <c r="D3496" s="6"/>
      <c r="E3496" s="8"/>
      <c r="O3496" s="9"/>
    </row>
    <row r="3497" spans="2:15" x14ac:dyDescent="0.2">
      <c r="B3497" s="3"/>
      <c r="C3497" s="3"/>
      <c r="D3497" s="6"/>
      <c r="E3497" s="8"/>
      <c r="O3497" s="9"/>
    </row>
    <row r="3498" spans="2:15" x14ac:dyDescent="0.2">
      <c r="B3498" s="3"/>
      <c r="C3498" s="3"/>
      <c r="D3498" s="6"/>
      <c r="E3498" s="8"/>
      <c r="O3498" s="9"/>
    </row>
    <row r="3499" spans="2:15" x14ac:dyDescent="0.2">
      <c r="B3499" s="3"/>
      <c r="C3499" s="3"/>
      <c r="D3499" s="6"/>
      <c r="E3499" s="8"/>
      <c r="O3499" s="9"/>
    </row>
    <row r="3500" spans="2:15" x14ac:dyDescent="0.2">
      <c r="B3500" s="3"/>
      <c r="C3500" s="3"/>
      <c r="D3500" s="6"/>
      <c r="E3500" s="8"/>
      <c r="O3500" s="9"/>
    </row>
    <row r="3501" spans="2:15" x14ac:dyDescent="0.2">
      <c r="B3501" s="3"/>
      <c r="C3501" s="3"/>
      <c r="D3501" s="6"/>
      <c r="E3501" s="8"/>
      <c r="O3501" s="9"/>
    </row>
    <row r="3502" spans="2:15" x14ac:dyDescent="0.2">
      <c r="B3502" s="3"/>
      <c r="C3502" s="3"/>
      <c r="D3502" s="6"/>
      <c r="E3502" s="8"/>
      <c r="O3502" s="9"/>
    </row>
    <row r="3503" spans="2:15" x14ac:dyDescent="0.2">
      <c r="B3503" s="3"/>
      <c r="C3503" s="3"/>
      <c r="D3503" s="6"/>
      <c r="E3503" s="8"/>
      <c r="O3503" s="9"/>
    </row>
    <row r="3504" spans="2:15" x14ac:dyDescent="0.2">
      <c r="B3504" s="3"/>
      <c r="C3504" s="3"/>
      <c r="D3504" s="6"/>
      <c r="E3504" s="8"/>
      <c r="O3504" s="9"/>
    </row>
    <row r="3505" spans="2:15" x14ac:dyDescent="0.2">
      <c r="B3505" s="3"/>
      <c r="C3505" s="3"/>
      <c r="D3505" s="6"/>
      <c r="E3505" s="8"/>
      <c r="O3505" s="9"/>
    </row>
    <row r="3506" spans="2:15" x14ac:dyDescent="0.2">
      <c r="B3506" s="3"/>
      <c r="C3506" s="3"/>
      <c r="D3506" s="6"/>
      <c r="E3506" s="8"/>
      <c r="O3506" s="9"/>
    </row>
    <row r="3507" spans="2:15" x14ac:dyDescent="0.2">
      <c r="B3507" s="3"/>
      <c r="C3507" s="3"/>
      <c r="D3507" s="6"/>
      <c r="E3507" s="8"/>
      <c r="O3507" s="9"/>
    </row>
    <row r="3508" spans="2:15" x14ac:dyDescent="0.2">
      <c r="B3508" s="3"/>
      <c r="C3508" s="3"/>
      <c r="D3508" s="6"/>
      <c r="E3508" s="8"/>
      <c r="O3508" s="9"/>
    </row>
    <row r="3509" spans="2:15" x14ac:dyDescent="0.2">
      <c r="B3509" s="3"/>
      <c r="C3509" s="3"/>
      <c r="D3509" s="6"/>
      <c r="E3509" s="8"/>
      <c r="O3509" s="9"/>
    </row>
    <row r="3510" spans="2:15" x14ac:dyDescent="0.2">
      <c r="B3510" s="3"/>
      <c r="C3510" s="3"/>
      <c r="D3510" s="6"/>
      <c r="E3510" s="8"/>
      <c r="O3510" s="9"/>
    </row>
    <row r="3511" spans="2:15" x14ac:dyDescent="0.2">
      <c r="B3511" s="3"/>
      <c r="C3511" s="3"/>
      <c r="D3511" s="6"/>
      <c r="E3511" s="8"/>
      <c r="O3511" s="9"/>
    </row>
    <row r="3512" spans="2:15" x14ac:dyDescent="0.2">
      <c r="B3512" s="3"/>
      <c r="C3512" s="3"/>
      <c r="D3512" s="6"/>
      <c r="E3512" s="8"/>
      <c r="O3512" s="9"/>
    </row>
    <row r="3513" spans="2:15" x14ac:dyDescent="0.2">
      <c r="B3513" s="3"/>
      <c r="C3513" s="3"/>
      <c r="D3513" s="6"/>
      <c r="E3513" s="8"/>
      <c r="O3513" s="9"/>
    </row>
    <row r="3514" spans="2:15" x14ac:dyDescent="0.2">
      <c r="B3514" s="3"/>
      <c r="C3514" s="3"/>
      <c r="D3514" s="6"/>
      <c r="E3514" s="8"/>
      <c r="O3514" s="9"/>
    </row>
    <row r="3515" spans="2:15" x14ac:dyDescent="0.2">
      <c r="B3515" s="3"/>
      <c r="C3515" s="3"/>
      <c r="D3515" s="6"/>
      <c r="E3515" s="8"/>
      <c r="O3515" s="9"/>
    </row>
    <row r="3516" spans="2:15" x14ac:dyDescent="0.2">
      <c r="B3516" s="3"/>
      <c r="C3516" s="3"/>
      <c r="D3516" s="6"/>
      <c r="E3516" s="8"/>
      <c r="O3516" s="9"/>
    </row>
    <row r="3517" spans="2:15" x14ac:dyDescent="0.2">
      <c r="B3517" s="3"/>
      <c r="C3517" s="3"/>
      <c r="D3517" s="6"/>
      <c r="E3517" s="8"/>
      <c r="O3517" s="9"/>
    </row>
    <row r="3518" spans="2:15" x14ac:dyDescent="0.2">
      <c r="B3518" s="3"/>
      <c r="C3518" s="3"/>
      <c r="D3518" s="6"/>
      <c r="E3518" s="8"/>
      <c r="O3518" s="9"/>
    </row>
    <row r="3519" spans="2:15" x14ac:dyDescent="0.2">
      <c r="B3519" s="3"/>
      <c r="C3519" s="3"/>
      <c r="D3519" s="6"/>
      <c r="E3519" s="8"/>
      <c r="O3519" s="9"/>
    </row>
    <row r="3520" spans="2:15" x14ac:dyDescent="0.2">
      <c r="B3520" s="3"/>
      <c r="C3520" s="3"/>
      <c r="D3520" s="6"/>
      <c r="E3520" s="8"/>
      <c r="O3520" s="9"/>
    </row>
    <row r="3521" spans="2:15" x14ac:dyDescent="0.2">
      <c r="B3521" s="3"/>
      <c r="C3521" s="3"/>
      <c r="D3521" s="6"/>
      <c r="E3521" s="8"/>
      <c r="O3521" s="9"/>
    </row>
    <row r="3522" spans="2:15" x14ac:dyDescent="0.2">
      <c r="B3522" s="3"/>
      <c r="C3522" s="3"/>
      <c r="D3522" s="6"/>
      <c r="E3522" s="8"/>
      <c r="O3522" s="9"/>
    </row>
    <row r="3523" spans="2:15" x14ac:dyDescent="0.2">
      <c r="B3523" s="3"/>
      <c r="C3523" s="3"/>
      <c r="D3523" s="6"/>
      <c r="E3523" s="8"/>
      <c r="O3523" s="9"/>
    </row>
    <row r="3524" spans="2:15" x14ac:dyDescent="0.2">
      <c r="B3524" s="3"/>
      <c r="C3524" s="3"/>
      <c r="D3524" s="6"/>
      <c r="E3524" s="8"/>
      <c r="O3524" s="9"/>
    </row>
    <row r="3525" spans="2:15" x14ac:dyDescent="0.2">
      <c r="B3525" s="3"/>
      <c r="C3525" s="3"/>
      <c r="D3525" s="6"/>
      <c r="E3525" s="8"/>
      <c r="O3525" s="9"/>
    </row>
    <row r="3526" spans="2:15" x14ac:dyDescent="0.2">
      <c r="B3526" s="3"/>
      <c r="C3526" s="3"/>
      <c r="D3526" s="6"/>
      <c r="E3526" s="8"/>
      <c r="O3526" s="9"/>
    </row>
    <row r="3527" spans="2:15" x14ac:dyDescent="0.2">
      <c r="B3527" s="3"/>
      <c r="C3527" s="3"/>
      <c r="D3527" s="6"/>
      <c r="E3527" s="8"/>
      <c r="O3527" s="9"/>
    </row>
    <row r="3528" spans="2:15" x14ac:dyDescent="0.2">
      <c r="B3528" s="3"/>
      <c r="C3528" s="3"/>
      <c r="D3528" s="6"/>
      <c r="E3528" s="8"/>
      <c r="O3528" s="9"/>
    </row>
    <row r="3529" spans="2:15" x14ac:dyDescent="0.2">
      <c r="B3529" s="3"/>
      <c r="C3529" s="3"/>
      <c r="D3529" s="6"/>
      <c r="E3529" s="8"/>
      <c r="O3529" s="9"/>
    </row>
    <row r="3530" spans="2:15" x14ac:dyDescent="0.2">
      <c r="B3530" s="3"/>
      <c r="C3530" s="3"/>
      <c r="D3530" s="6"/>
      <c r="E3530" s="8"/>
      <c r="O3530" s="9"/>
    </row>
    <row r="3531" spans="2:15" x14ac:dyDescent="0.2">
      <c r="B3531" s="3"/>
      <c r="C3531" s="3"/>
      <c r="D3531" s="6"/>
      <c r="E3531" s="8"/>
      <c r="O3531" s="9"/>
    </row>
    <row r="3532" spans="2:15" x14ac:dyDescent="0.2">
      <c r="B3532" s="3"/>
      <c r="C3532" s="3"/>
      <c r="D3532" s="6"/>
      <c r="E3532" s="8"/>
      <c r="O3532" s="9"/>
    </row>
    <row r="3533" spans="2:15" x14ac:dyDescent="0.2">
      <c r="B3533" s="3"/>
      <c r="C3533" s="3"/>
      <c r="D3533" s="6"/>
      <c r="E3533" s="8"/>
      <c r="O3533" s="9"/>
    </row>
    <row r="3534" spans="2:15" x14ac:dyDescent="0.2">
      <c r="B3534" s="3"/>
      <c r="C3534" s="3"/>
      <c r="D3534" s="6"/>
      <c r="E3534" s="8"/>
      <c r="O3534" s="9"/>
    </row>
    <row r="3535" spans="2:15" x14ac:dyDescent="0.2">
      <c r="B3535" s="3"/>
      <c r="C3535" s="3"/>
      <c r="D3535" s="6"/>
      <c r="E3535" s="8"/>
      <c r="O3535" s="9"/>
    </row>
    <row r="3536" spans="2:15" x14ac:dyDescent="0.2">
      <c r="B3536" s="3"/>
      <c r="C3536" s="3"/>
      <c r="D3536" s="6"/>
      <c r="E3536" s="8"/>
      <c r="O3536" s="9"/>
    </row>
    <row r="3537" spans="2:15" x14ac:dyDescent="0.2">
      <c r="B3537" s="3"/>
      <c r="C3537" s="3"/>
      <c r="D3537" s="6"/>
      <c r="E3537" s="8"/>
      <c r="O3537" s="9"/>
    </row>
    <row r="3538" spans="2:15" x14ac:dyDescent="0.2">
      <c r="B3538" s="3"/>
      <c r="C3538" s="3"/>
      <c r="D3538" s="6"/>
      <c r="E3538" s="8"/>
      <c r="O3538" s="9"/>
    </row>
    <row r="3539" spans="2:15" x14ac:dyDescent="0.2">
      <c r="B3539" s="3"/>
      <c r="C3539" s="3"/>
      <c r="D3539" s="6"/>
      <c r="E3539" s="8"/>
      <c r="O3539" s="9"/>
    </row>
    <row r="3540" spans="2:15" x14ac:dyDescent="0.2">
      <c r="B3540" s="3"/>
      <c r="C3540" s="3"/>
      <c r="D3540" s="6"/>
      <c r="E3540" s="8"/>
      <c r="O3540" s="9"/>
    </row>
    <row r="3541" spans="2:15" x14ac:dyDescent="0.2">
      <c r="B3541" s="3"/>
      <c r="C3541" s="3"/>
      <c r="D3541" s="6"/>
      <c r="E3541" s="8"/>
      <c r="O3541" s="9"/>
    </row>
    <row r="3542" spans="2:15" x14ac:dyDescent="0.2">
      <c r="B3542" s="3"/>
      <c r="C3542" s="3"/>
      <c r="D3542" s="6"/>
      <c r="E3542" s="8"/>
      <c r="O3542" s="9"/>
    </row>
    <row r="3543" spans="2:15" x14ac:dyDescent="0.2">
      <c r="B3543" s="3"/>
      <c r="C3543" s="3"/>
      <c r="D3543" s="6"/>
      <c r="E3543" s="8"/>
      <c r="O3543" s="9"/>
    </row>
    <row r="3544" spans="2:15" x14ac:dyDescent="0.2">
      <c r="B3544" s="3"/>
      <c r="C3544" s="3"/>
      <c r="D3544" s="6"/>
      <c r="E3544" s="8"/>
      <c r="O3544" s="9"/>
    </row>
    <row r="3545" spans="2:15" x14ac:dyDescent="0.2">
      <c r="B3545" s="3"/>
      <c r="C3545" s="3"/>
      <c r="D3545" s="6"/>
      <c r="E3545" s="8"/>
      <c r="O3545" s="9"/>
    </row>
    <row r="3546" spans="2:15" x14ac:dyDescent="0.2">
      <c r="B3546" s="3"/>
      <c r="C3546" s="3"/>
      <c r="D3546" s="6"/>
      <c r="E3546" s="8"/>
      <c r="O3546" s="9"/>
    </row>
    <row r="3547" spans="2:15" x14ac:dyDescent="0.2">
      <c r="B3547" s="3"/>
      <c r="C3547" s="3"/>
      <c r="D3547" s="6"/>
      <c r="E3547" s="8"/>
      <c r="O3547" s="9"/>
    </row>
    <row r="3548" spans="2:15" x14ac:dyDescent="0.2">
      <c r="B3548" s="3"/>
      <c r="C3548" s="3"/>
      <c r="D3548" s="6"/>
      <c r="E3548" s="8"/>
      <c r="O3548" s="9"/>
    </row>
    <row r="3549" spans="2:15" x14ac:dyDescent="0.2">
      <c r="B3549" s="3"/>
      <c r="C3549" s="3"/>
      <c r="D3549" s="6"/>
      <c r="E3549" s="8"/>
      <c r="O3549" s="9"/>
    </row>
    <row r="3550" spans="2:15" x14ac:dyDescent="0.2">
      <c r="B3550" s="3"/>
      <c r="C3550" s="3"/>
      <c r="D3550" s="6"/>
      <c r="E3550" s="8"/>
      <c r="O3550" s="9"/>
    </row>
    <row r="3551" spans="2:15" x14ac:dyDescent="0.2">
      <c r="B3551" s="3"/>
      <c r="C3551" s="3"/>
      <c r="D3551" s="6"/>
      <c r="E3551" s="8"/>
      <c r="O3551" s="9"/>
    </row>
    <row r="3552" spans="2:15" x14ac:dyDescent="0.2">
      <c r="B3552" s="3"/>
      <c r="C3552" s="3"/>
      <c r="D3552" s="6"/>
      <c r="E3552" s="8"/>
      <c r="O3552" s="9"/>
    </row>
    <row r="3553" spans="2:15" x14ac:dyDescent="0.2">
      <c r="B3553" s="3"/>
      <c r="C3553" s="3"/>
      <c r="D3553" s="6"/>
      <c r="E3553" s="8"/>
      <c r="O3553" s="9"/>
    </row>
    <row r="3554" spans="2:15" x14ac:dyDescent="0.2">
      <c r="B3554" s="3"/>
      <c r="C3554" s="3"/>
      <c r="D3554" s="6"/>
      <c r="E3554" s="8"/>
      <c r="O3554" s="9"/>
    </row>
    <row r="3555" spans="2:15" x14ac:dyDescent="0.2">
      <c r="B3555" s="3"/>
      <c r="C3555" s="3"/>
      <c r="D3555" s="6"/>
      <c r="E3555" s="8"/>
      <c r="O3555" s="9"/>
    </row>
    <row r="3556" spans="2:15" x14ac:dyDescent="0.2">
      <c r="B3556" s="3"/>
      <c r="C3556" s="3"/>
      <c r="D3556" s="6"/>
      <c r="E3556" s="8"/>
      <c r="O3556" s="9"/>
    </row>
    <row r="3557" spans="2:15" x14ac:dyDescent="0.2">
      <c r="B3557" s="3"/>
      <c r="C3557" s="3"/>
      <c r="D3557" s="6"/>
      <c r="E3557" s="8"/>
      <c r="O3557" s="9"/>
    </row>
    <row r="3558" spans="2:15" x14ac:dyDescent="0.2">
      <c r="B3558" s="3"/>
      <c r="C3558" s="3"/>
      <c r="D3558" s="6"/>
      <c r="E3558" s="8"/>
      <c r="O3558" s="9"/>
    </row>
    <row r="3559" spans="2:15" x14ac:dyDescent="0.2">
      <c r="B3559" s="3"/>
      <c r="C3559" s="3"/>
      <c r="D3559" s="6"/>
      <c r="E3559" s="8"/>
      <c r="O3559" s="9"/>
    </row>
    <row r="3560" spans="2:15" x14ac:dyDescent="0.2">
      <c r="B3560" s="3"/>
      <c r="C3560" s="3"/>
      <c r="D3560" s="6"/>
      <c r="E3560" s="8"/>
      <c r="O3560" s="9"/>
    </row>
    <row r="3561" spans="2:15" x14ac:dyDescent="0.2">
      <c r="B3561" s="3"/>
      <c r="C3561" s="3"/>
      <c r="D3561" s="6"/>
      <c r="E3561" s="8"/>
      <c r="O3561" s="9"/>
    </row>
    <row r="3562" spans="2:15" x14ac:dyDescent="0.2">
      <c r="B3562" s="3"/>
      <c r="C3562" s="3"/>
      <c r="D3562" s="6"/>
      <c r="E3562" s="8"/>
      <c r="O3562" s="9"/>
    </row>
    <row r="3563" spans="2:15" x14ac:dyDescent="0.2">
      <c r="B3563" s="3"/>
      <c r="C3563" s="3"/>
      <c r="D3563" s="6"/>
      <c r="E3563" s="8"/>
      <c r="O3563" s="9"/>
    </row>
    <row r="3564" spans="2:15" x14ac:dyDescent="0.2">
      <c r="B3564" s="3"/>
      <c r="C3564" s="3"/>
      <c r="D3564" s="6"/>
      <c r="E3564" s="8"/>
      <c r="O3564" s="9"/>
    </row>
    <row r="3565" spans="2:15" x14ac:dyDescent="0.2">
      <c r="B3565" s="3"/>
      <c r="C3565" s="3"/>
      <c r="D3565" s="6"/>
      <c r="E3565" s="8"/>
      <c r="O3565" s="9"/>
    </row>
    <row r="3566" spans="2:15" x14ac:dyDescent="0.2">
      <c r="B3566" s="3"/>
      <c r="C3566" s="3"/>
      <c r="D3566" s="6"/>
      <c r="E3566" s="8"/>
      <c r="O3566" s="9"/>
    </row>
    <row r="3567" spans="2:15" x14ac:dyDescent="0.2">
      <c r="B3567" s="3"/>
      <c r="C3567" s="3"/>
      <c r="D3567" s="6"/>
      <c r="E3567" s="8"/>
      <c r="O3567" s="9"/>
    </row>
    <row r="3568" spans="2:15" x14ac:dyDescent="0.2">
      <c r="B3568" s="3"/>
      <c r="C3568" s="3"/>
      <c r="D3568" s="6"/>
      <c r="E3568" s="8"/>
      <c r="O3568" s="9"/>
    </row>
    <row r="3569" spans="2:15" x14ac:dyDescent="0.2">
      <c r="B3569" s="3"/>
      <c r="C3569" s="3"/>
      <c r="D3569" s="6"/>
      <c r="E3569" s="8"/>
      <c r="O3569" s="9"/>
    </row>
    <row r="3570" spans="2:15" x14ac:dyDescent="0.2">
      <c r="B3570" s="3"/>
      <c r="C3570" s="3"/>
      <c r="D3570" s="6"/>
      <c r="E3570" s="8"/>
      <c r="O3570" s="9"/>
    </row>
    <row r="3571" spans="2:15" x14ac:dyDescent="0.2">
      <c r="B3571" s="3"/>
      <c r="C3571" s="3"/>
      <c r="D3571" s="6"/>
      <c r="E3571" s="8"/>
      <c r="O3571" s="9"/>
    </row>
    <row r="3572" spans="2:15" x14ac:dyDescent="0.2">
      <c r="B3572" s="3"/>
      <c r="C3572" s="3"/>
      <c r="D3572" s="6"/>
      <c r="E3572" s="8"/>
      <c r="O3572" s="9"/>
    </row>
    <row r="3573" spans="2:15" x14ac:dyDescent="0.2">
      <c r="B3573" s="3"/>
      <c r="C3573" s="3"/>
      <c r="D3573" s="6"/>
      <c r="E3573" s="8"/>
      <c r="O3573" s="9"/>
    </row>
    <row r="3574" spans="2:15" x14ac:dyDescent="0.2">
      <c r="B3574" s="3"/>
      <c r="C3574" s="3"/>
      <c r="D3574" s="6"/>
      <c r="E3574" s="8"/>
      <c r="O3574" s="9"/>
    </row>
    <row r="3575" spans="2:15" x14ac:dyDescent="0.2">
      <c r="B3575" s="3"/>
      <c r="C3575" s="3"/>
      <c r="D3575" s="6"/>
      <c r="E3575" s="8"/>
      <c r="O3575" s="9"/>
    </row>
    <row r="3576" spans="2:15" x14ac:dyDescent="0.2">
      <c r="B3576" s="3"/>
      <c r="C3576" s="3"/>
      <c r="D3576" s="6"/>
      <c r="E3576" s="8"/>
      <c r="O3576" s="9"/>
    </row>
    <row r="3577" spans="2:15" x14ac:dyDescent="0.2">
      <c r="B3577" s="3"/>
      <c r="C3577" s="3"/>
      <c r="D3577" s="6"/>
      <c r="E3577" s="8"/>
      <c r="O3577" s="9"/>
    </row>
    <row r="3578" spans="2:15" x14ac:dyDescent="0.2">
      <c r="B3578" s="3"/>
      <c r="C3578" s="3"/>
      <c r="D3578" s="6"/>
      <c r="E3578" s="8"/>
      <c r="O3578" s="9"/>
    </row>
    <row r="3579" spans="2:15" x14ac:dyDescent="0.2">
      <c r="B3579" s="3"/>
      <c r="C3579" s="3"/>
      <c r="D3579" s="6"/>
      <c r="E3579" s="8"/>
      <c r="O3579" s="9"/>
    </row>
    <row r="3580" spans="2:15" x14ac:dyDescent="0.2">
      <c r="B3580" s="3"/>
      <c r="C3580" s="3"/>
      <c r="D3580" s="6"/>
      <c r="E3580" s="8"/>
      <c r="O3580" s="9"/>
    </row>
    <row r="3581" spans="2:15" x14ac:dyDescent="0.2">
      <c r="B3581" s="3"/>
      <c r="C3581" s="3"/>
      <c r="D3581" s="6"/>
      <c r="E3581" s="8"/>
      <c r="O3581" s="9"/>
    </row>
    <row r="3582" spans="2:15" x14ac:dyDescent="0.2">
      <c r="B3582" s="3"/>
      <c r="C3582" s="3"/>
      <c r="D3582" s="6"/>
      <c r="E3582" s="8"/>
      <c r="O3582" s="9"/>
    </row>
    <row r="3583" spans="2:15" x14ac:dyDescent="0.2">
      <c r="B3583" s="3"/>
      <c r="C3583" s="3"/>
      <c r="D3583" s="6"/>
      <c r="E3583" s="8"/>
      <c r="O3583" s="9"/>
    </row>
    <row r="3584" spans="2:15" x14ac:dyDescent="0.2">
      <c r="B3584" s="3"/>
      <c r="C3584" s="3"/>
      <c r="D3584" s="6"/>
      <c r="E3584" s="8"/>
      <c r="O3584" s="9"/>
    </row>
    <row r="3585" spans="2:15" x14ac:dyDescent="0.2">
      <c r="B3585" s="3"/>
      <c r="C3585" s="3"/>
      <c r="D3585" s="6"/>
      <c r="E3585" s="8"/>
      <c r="O3585" s="9"/>
    </row>
    <row r="3586" spans="2:15" x14ac:dyDescent="0.2">
      <c r="B3586" s="3"/>
      <c r="C3586" s="3"/>
      <c r="D3586" s="6"/>
      <c r="E3586" s="8"/>
      <c r="O3586" s="9"/>
    </row>
    <row r="3587" spans="2:15" x14ac:dyDescent="0.2">
      <c r="B3587" s="3"/>
      <c r="C3587" s="3"/>
      <c r="D3587" s="6"/>
      <c r="E3587" s="8"/>
      <c r="O3587" s="9"/>
    </row>
    <row r="3588" spans="2:15" x14ac:dyDescent="0.2">
      <c r="B3588" s="3"/>
      <c r="C3588" s="3"/>
      <c r="D3588" s="6"/>
      <c r="E3588" s="8"/>
      <c r="O3588" s="9"/>
    </row>
    <row r="3589" spans="2:15" x14ac:dyDescent="0.2">
      <c r="B3589" s="3"/>
      <c r="C3589" s="3"/>
      <c r="D3589" s="6"/>
      <c r="E3589" s="8"/>
      <c r="O3589" s="9"/>
    </row>
    <row r="3590" spans="2:15" x14ac:dyDescent="0.2">
      <c r="B3590" s="3"/>
      <c r="C3590" s="3"/>
      <c r="D3590" s="6"/>
      <c r="E3590" s="8"/>
      <c r="O3590" s="9"/>
    </row>
    <row r="3591" spans="2:15" x14ac:dyDescent="0.2">
      <c r="B3591" s="3"/>
      <c r="C3591" s="3"/>
      <c r="D3591" s="6"/>
      <c r="E3591" s="8"/>
      <c r="O3591" s="9"/>
    </row>
    <row r="3592" spans="2:15" x14ac:dyDescent="0.2">
      <c r="B3592" s="3"/>
      <c r="C3592" s="3"/>
      <c r="D3592" s="6"/>
      <c r="E3592" s="8"/>
      <c r="O3592" s="9"/>
    </row>
    <row r="3593" spans="2:15" x14ac:dyDescent="0.2">
      <c r="B3593" s="3"/>
      <c r="C3593" s="3"/>
      <c r="D3593" s="6"/>
      <c r="E3593" s="8"/>
      <c r="O3593" s="9"/>
    </row>
    <row r="3594" spans="2:15" x14ac:dyDescent="0.2">
      <c r="B3594" s="3"/>
      <c r="C3594" s="3"/>
      <c r="D3594" s="6"/>
      <c r="E3594" s="8"/>
      <c r="O3594" s="9"/>
    </row>
    <row r="3595" spans="2:15" x14ac:dyDescent="0.2">
      <c r="B3595" s="3"/>
      <c r="C3595" s="3"/>
      <c r="D3595" s="6"/>
      <c r="E3595" s="8"/>
      <c r="O3595" s="9"/>
    </row>
    <row r="3596" spans="2:15" x14ac:dyDescent="0.2">
      <c r="B3596" s="3"/>
      <c r="C3596" s="3"/>
      <c r="D3596" s="6"/>
      <c r="E3596" s="8"/>
      <c r="O3596" s="9"/>
    </row>
    <row r="3597" spans="2:15" x14ac:dyDescent="0.2">
      <c r="B3597" s="3"/>
      <c r="C3597" s="3"/>
      <c r="D3597" s="6"/>
      <c r="E3597" s="8"/>
      <c r="O3597" s="9"/>
    </row>
    <row r="3598" spans="2:15" x14ac:dyDescent="0.2">
      <c r="B3598" s="3"/>
      <c r="C3598" s="3"/>
      <c r="D3598" s="6"/>
      <c r="E3598" s="8"/>
      <c r="O3598" s="9"/>
    </row>
    <row r="3599" spans="2:15" x14ac:dyDescent="0.2">
      <c r="B3599" s="3"/>
      <c r="C3599" s="3"/>
      <c r="D3599" s="6"/>
      <c r="E3599" s="8"/>
      <c r="O3599" s="9"/>
    </row>
    <row r="3600" spans="2:15" x14ac:dyDescent="0.2">
      <c r="B3600" s="3"/>
      <c r="C3600" s="3"/>
      <c r="D3600" s="6"/>
      <c r="E3600" s="8"/>
      <c r="O3600" s="9"/>
    </row>
    <row r="3601" spans="2:15" x14ac:dyDescent="0.2">
      <c r="B3601" s="3"/>
      <c r="C3601" s="3"/>
      <c r="D3601" s="6"/>
      <c r="E3601" s="8"/>
      <c r="O3601" s="9"/>
    </row>
    <row r="3602" spans="2:15" x14ac:dyDescent="0.2">
      <c r="B3602" s="3"/>
      <c r="C3602" s="3"/>
      <c r="D3602" s="6"/>
      <c r="E3602" s="8"/>
      <c r="O3602" s="9"/>
    </row>
    <row r="3603" spans="2:15" x14ac:dyDescent="0.2">
      <c r="B3603" s="3"/>
      <c r="C3603" s="3"/>
      <c r="D3603" s="6"/>
      <c r="E3603" s="8"/>
      <c r="O3603" s="9"/>
    </row>
    <row r="3604" spans="2:15" x14ac:dyDescent="0.2">
      <c r="B3604" s="3"/>
      <c r="C3604" s="3"/>
      <c r="D3604" s="6"/>
      <c r="E3604" s="8"/>
      <c r="O3604" s="9"/>
    </row>
    <row r="3605" spans="2:15" x14ac:dyDescent="0.2">
      <c r="B3605" s="3"/>
      <c r="C3605" s="3"/>
      <c r="D3605" s="6"/>
      <c r="E3605" s="8"/>
      <c r="O3605" s="9"/>
    </row>
    <row r="3606" spans="2:15" x14ac:dyDescent="0.2">
      <c r="B3606" s="3"/>
      <c r="C3606" s="3"/>
      <c r="D3606" s="6"/>
      <c r="E3606" s="8"/>
      <c r="O3606" s="9"/>
    </row>
    <row r="3607" spans="2:15" x14ac:dyDescent="0.2">
      <c r="B3607" s="3"/>
      <c r="C3607" s="3"/>
      <c r="D3607" s="6"/>
      <c r="E3607" s="8"/>
      <c r="O3607" s="9"/>
    </row>
    <row r="3608" spans="2:15" x14ac:dyDescent="0.2">
      <c r="B3608" s="3"/>
      <c r="C3608" s="3"/>
      <c r="D3608" s="6"/>
      <c r="E3608" s="8"/>
      <c r="O3608" s="9"/>
    </row>
    <row r="3609" spans="2:15" x14ac:dyDescent="0.2">
      <c r="B3609" s="3"/>
      <c r="C3609" s="3"/>
      <c r="D3609" s="6"/>
      <c r="E3609" s="8"/>
      <c r="O3609" s="9"/>
    </row>
    <row r="3610" spans="2:15" x14ac:dyDescent="0.2">
      <c r="B3610" s="3"/>
      <c r="C3610" s="3"/>
      <c r="D3610" s="6"/>
      <c r="E3610" s="8"/>
      <c r="O3610" s="9"/>
    </row>
    <row r="3611" spans="2:15" x14ac:dyDescent="0.2">
      <c r="B3611" s="3"/>
      <c r="C3611" s="3"/>
      <c r="D3611" s="6"/>
      <c r="E3611" s="8"/>
      <c r="O3611" s="9"/>
    </row>
    <row r="3612" spans="2:15" x14ac:dyDescent="0.2">
      <c r="B3612" s="3"/>
      <c r="C3612" s="3"/>
      <c r="D3612" s="6"/>
      <c r="E3612" s="8"/>
      <c r="O3612" s="9"/>
    </row>
    <row r="3613" spans="2:15" x14ac:dyDescent="0.2">
      <c r="B3613" s="3"/>
      <c r="C3613" s="3"/>
      <c r="D3613" s="6"/>
      <c r="E3613" s="8"/>
      <c r="O3613" s="9"/>
    </row>
    <row r="3614" spans="2:15" x14ac:dyDescent="0.2">
      <c r="B3614" s="3"/>
      <c r="C3614" s="3"/>
      <c r="D3614" s="6"/>
      <c r="E3614" s="8"/>
      <c r="O3614" s="9"/>
    </row>
    <row r="3615" spans="2:15" x14ac:dyDescent="0.2">
      <c r="B3615" s="3"/>
      <c r="C3615" s="3"/>
      <c r="D3615" s="6"/>
      <c r="E3615" s="8"/>
      <c r="O3615" s="9"/>
    </row>
    <row r="3616" spans="2:15" x14ac:dyDescent="0.2">
      <c r="B3616" s="3"/>
      <c r="C3616" s="3"/>
      <c r="D3616" s="6"/>
      <c r="E3616" s="8"/>
      <c r="O3616" s="9"/>
    </row>
    <row r="3617" spans="2:15" x14ac:dyDescent="0.2">
      <c r="B3617" s="3"/>
      <c r="C3617" s="3"/>
      <c r="D3617" s="6"/>
      <c r="E3617" s="8"/>
      <c r="O3617" s="9"/>
    </row>
    <row r="3618" spans="2:15" x14ac:dyDescent="0.2">
      <c r="B3618" s="3"/>
      <c r="C3618" s="3"/>
      <c r="D3618" s="6"/>
      <c r="E3618" s="8"/>
      <c r="O3618" s="9"/>
    </row>
    <row r="3619" spans="2:15" x14ac:dyDescent="0.2">
      <c r="B3619" s="3"/>
      <c r="C3619" s="3"/>
      <c r="D3619" s="6"/>
      <c r="E3619" s="8"/>
      <c r="O3619" s="9"/>
    </row>
    <row r="3620" spans="2:15" x14ac:dyDescent="0.2">
      <c r="B3620" s="3"/>
      <c r="C3620" s="3"/>
      <c r="D3620" s="6"/>
      <c r="E3620" s="8"/>
      <c r="O3620" s="9"/>
    </row>
    <row r="3621" spans="2:15" x14ac:dyDescent="0.2">
      <c r="B3621" s="3"/>
      <c r="C3621" s="3"/>
      <c r="D3621" s="6"/>
      <c r="E3621" s="8"/>
      <c r="O3621" s="9"/>
    </row>
    <row r="3622" spans="2:15" x14ac:dyDescent="0.2">
      <c r="B3622" s="3"/>
      <c r="C3622" s="3"/>
      <c r="D3622" s="6"/>
      <c r="E3622" s="8"/>
      <c r="O3622" s="9"/>
    </row>
    <row r="3623" spans="2:15" x14ac:dyDescent="0.2">
      <c r="B3623" s="3"/>
      <c r="C3623" s="3"/>
      <c r="D3623" s="6"/>
      <c r="E3623" s="8"/>
      <c r="O3623" s="9"/>
    </row>
    <row r="3624" spans="2:15" x14ac:dyDescent="0.2">
      <c r="B3624" s="3"/>
      <c r="C3624" s="3"/>
      <c r="D3624" s="6"/>
      <c r="E3624" s="8"/>
      <c r="O3624" s="9"/>
    </row>
    <row r="3625" spans="2:15" x14ac:dyDescent="0.2">
      <c r="B3625" s="3"/>
      <c r="C3625" s="3"/>
      <c r="D3625" s="6"/>
      <c r="E3625" s="8"/>
      <c r="O3625" s="9"/>
    </row>
    <row r="3626" spans="2:15" x14ac:dyDescent="0.2">
      <c r="B3626" s="3"/>
      <c r="C3626" s="3"/>
      <c r="D3626" s="6"/>
      <c r="E3626" s="8"/>
      <c r="O3626" s="9"/>
    </row>
    <row r="3627" spans="2:15" x14ac:dyDescent="0.2">
      <c r="B3627" s="3"/>
      <c r="C3627" s="3"/>
      <c r="D3627" s="6"/>
      <c r="E3627" s="8"/>
      <c r="O3627" s="9"/>
    </row>
    <row r="3628" spans="2:15" x14ac:dyDescent="0.2">
      <c r="B3628" s="3"/>
      <c r="C3628" s="3"/>
      <c r="D3628" s="6"/>
      <c r="E3628" s="8"/>
      <c r="O3628" s="9"/>
    </row>
    <row r="3629" spans="2:15" x14ac:dyDescent="0.2">
      <c r="B3629" s="3"/>
      <c r="C3629" s="3"/>
      <c r="D3629" s="6"/>
      <c r="E3629" s="8"/>
      <c r="O3629" s="9"/>
    </row>
    <row r="3630" spans="2:15" x14ac:dyDescent="0.2">
      <c r="B3630" s="3"/>
      <c r="C3630" s="3"/>
      <c r="D3630" s="6"/>
      <c r="E3630" s="8"/>
      <c r="O3630" s="9"/>
    </row>
    <row r="3631" spans="2:15" x14ac:dyDescent="0.2">
      <c r="B3631" s="3"/>
      <c r="C3631" s="3"/>
      <c r="D3631" s="6"/>
      <c r="E3631" s="8"/>
      <c r="O3631" s="9"/>
    </row>
    <row r="3632" spans="2:15" x14ac:dyDescent="0.2">
      <c r="B3632" s="3"/>
      <c r="C3632" s="3"/>
      <c r="D3632" s="6"/>
      <c r="E3632" s="8"/>
      <c r="O3632" s="9"/>
    </row>
    <row r="3633" spans="2:15" x14ac:dyDescent="0.2">
      <c r="B3633" s="3"/>
      <c r="C3633" s="3"/>
      <c r="D3633" s="6"/>
      <c r="E3633" s="8"/>
      <c r="O3633" s="9"/>
    </row>
    <row r="3634" spans="2:15" x14ac:dyDescent="0.2">
      <c r="B3634" s="3"/>
      <c r="C3634" s="3"/>
      <c r="D3634" s="6"/>
      <c r="E3634" s="8"/>
      <c r="O3634" s="9"/>
    </row>
    <row r="3635" spans="2:15" x14ac:dyDescent="0.2">
      <c r="B3635" s="3"/>
      <c r="C3635" s="3"/>
      <c r="D3635" s="6"/>
      <c r="E3635" s="8"/>
      <c r="O3635" s="9"/>
    </row>
    <row r="3636" spans="2:15" x14ac:dyDescent="0.2">
      <c r="B3636" s="3"/>
      <c r="C3636" s="3"/>
      <c r="D3636" s="6"/>
      <c r="E3636" s="8"/>
      <c r="O3636" s="9"/>
    </row>
    <row r="3637" spans="2:15" x14ac:dyDescent="0.2">
      <c r="B3637" s="3"/>
      <c r="C3637" s="3"/>
      <c r="D3637" s="6"/>
      <c r="E3637" s="8"/>
      <c r="O3637" s="9"/>
    </row>
    <row r="3638" spans="2:15" x14ac:dyDescent="0.2">
      <c r="B3638" s="3"/>
      <c r="C3638" s="3"/>
      <c r="D3638" s="6"/>
      <c r="E3638" s="8"/>
      <c r="O3638" s="9"/>
    </row>
    <row r="3639" spans="2:15" x14ac:dyDescent="0.2">
      <c r="B3639" s="3"/>
      <c r="C3639" s="3"/>
      <c r="D3639" s="6"/>
      <c r="E3639" s="8"/>
      <c r="O3639" s="9"/>
    </row>
    <row r="3640" spans="2:15" x14ac:dyDescent="0.2">
      <c r="B3640" s="3"/>
      <c r="C3640" s="3"/>
      <c r="D3640" s="6"/>
      <c r="E3640" s="8"/>
      <c r="O3640" s="9"/>
    </row>
    <row r="3641" spans="2:15" x14ac:dyDescent="0.2">
      <c r="B3641" s="3"/>
      <c r="C3641" s="3"/>
      <c r="D3641" s="6"/>
      <c r="E3641" s="8"/>
      <c r="O3641" s="9"/>
    </row>
    <row r="3642" spans="2:15" x14ac:dyDescent="0.2">
      <c r="B3642" s="3"/>
      <c r="C3642" s="3"/>
      <c r="D3642" s="6"/>
      <c r="E3642" s="8"/>
      <c r="O3642" s="9"/>
    </row>
    <row r="3643" spans="2:15" x14ac:dyDescent="0.2">
      <c r="B3643" s="3"/>
      <c r="C3643" s="3"/>
      <c r="D3643" s="6"/>
      <c r="E3643" s="8"/>
      <c r="O3643" s="9"/>
    </row>
    <row r="3644" spans="2:15" x14ac:dyDescent="0.2">
      <c r="B3644" s="3"/>
      <c r="C3644" s="3"/>
      <c r="D3644" s="6"/>
      <c r="E3644" s="8"/>
      <c r="O3644" s="9"/>
    </row>
    <row r="3645" spans="2:15" x14ac:dyDescent="0.2">
      <c r="B3645" s="3"/>
      <c r="C3645" s="3"/>
      <c r="D3645" s="6"/>
      <c r="E3645" s="8"/>
      <c r="O3645" s="9"/>
    </row>
    <row r="3646" spans="2:15" x14ac:dyDescent="0.2">
      <c r="B3646" s="3"/>
      <c r="C3646" s="3"/>
      <c r="D3646" s="6"/>
      <c r="E3646" s="8"/>
      <c r="O3646" s="9"/>
    </row>
    <row r="3647" spans="2:15" x14ac:dyDescent="0.2">
      <c r="B3647" s="3"/>
      <c r="C3647" s="3"/>
      <c r="D3647" s="6"/>
      <c r="E3647" s="8"/>
      <c r="O3647" s="9"/>
    </row>
    <row r="3648" spans="2:15" x14ac:dyDescent="0.2">
      <c r="B3648" s="3"/>
      <c r="C3648" s="3"/>
      <c r="D3648" s="6"/>
      <c r="E3648" s="8"/>
      <c r="O3648" s="9"/>
    </row>
    <row r="3649" spans="2:15" x14ac:dyDescent="0.2">
      <c r="B3649" s="3"/>
      <c r="C3649" s="3"/>
      <c r="D3649" s="6"/>
      <c r="E3649" s="8"/>
      <c r="O3649" s="9"/>
    </row>
    <row r="3650" spans="2:15" x14ac:dyDescent="0.2">
      <c r="B3650" s="3"/>
      <c r="C3650" s="3"/>
      <c r="D3650" s="6"/>
      <c r="E3650" s="8"/>
      <c r="O3650" s="9"/>
    </row>
    <row r="3651" spans="2:15" x14ac:dyDescent="0.2">
      <c r="B3651" s="3"/>
      <c r="C3651" s="3"/>
      <c r="D3651" s="6"/>
      <c r="E3651" s="8"/>
      <c r="O3651" s="9"/>
    </row>
    <row r="3652" spans="2:15" x14ac:dyDescent="0.2">
      <c r="B3652" s="3"/>
      <c r="C3652" s="3"/>
      <c r="D3652" s="6"/>
      <c r="E3652" s="8"/>
      <c r="O3652" s="9"/>
    </row>
    <row r="3653" spans="2:15" x14ac:dyDescent="0.2">
      <c r="B3653" s="3"/>
      <c r="C3653" s="3"/>
      <c r="D3653" s="6"/>
      <c r="E3653" s="8"/>
      <c r="O3653" s="9"/>
    </row>
    <row r="3654" spans="2:15" x14ac:dyDescent="0.2">
      <c r="B3654" s="3"/>
      <c r="C3654" s="3"/>
      <c r="D3654" s="6"/>
      <c r="E3654" s="8"/>
      <c r="O3654" s="9"/>
    </row>
    <row r="3655" spans="2:15" x14ac:dyDescent="0.2">
      <c r="B3655" s="3"/>
      <c r="C3655" s="3"/>
      <c r="D3655" s="6"/>
      <c r="E3655" s="8"/>
      <c r="O3655" s="9"/>
    </row>
    <row r="3656" spans="2:15" x14ac:dyDescent="0.2">
      <c r="B3656" s="3"/>
      <c r="C3656" s="3"/>
      <c r="D3656" s="6"/>
      <c r="E3656" s="8"/>
      <c r="O3656" s="9"/>
    </row>
    <row r="3657" spans="2:15" x14ac:dyDescent="0.2">
      <c r="B3657" s="3"/>
      <c r="C3657" s="3"/>
      <c r="D3657" s="6"/>
      <c r="E3657" s="8"/>
      <c r="O3657" s="9"/>
    </row>
    <row r="3658" spans="2:15" x14ac:dyDescent="0.2">
      <c r="B3658" s="3"/>
      <c r="C3658" s="3"/>
      <c r="D3658" s="6"/>
      <c r="E3658" s="8"/>
      <c r="O3658" s="9"/>
    </row>
    <row r="3659" spans="2:15" x14ac:dyDescent="0.2">
      <c r="B3659" s="3"/>
      <c r="C3659" s="3"/>
      <c r="D3659" s="6"/>
      <c r="E3659" s="8"/>
      <c r="O3659" s="9"/>
    </row>
    <row r="3660" spans="2:15" x14ac:dyDescent="0.2">
      <c r="B3660" s="3"/>
      <c r="C3660" s="3"/>
      <c r="D3660" s="6"/>
      <c r="E3660" s="8"/>
      <c r="O3660" s="9"/>
    </row>
    <row r="3661" spans="2:15" x14ac:dyDescent="0.2">
      <c r="B3661" s="3"/>
      <c r="C3661" s="3"/>
      <c r="D3661" s="6"/>
      <c r="E3661" s="8"/>
      <c r="O3661" s="9"/>
    </row>
    <row r="3662" spans="2:15" x14ac:dyDescent="0.2">
      <c r="B3662" s="3"/>
      <c r="C3662" s="3"/>
      <c r="D3662" s="6"/>
      <c r="E3662" s="8"/>
      <c r="O3662" s="9"/>
    </row>
    <row r="3663" spans="2:15" x14ac:dyDescent="0.2">
      <c r="B3663" s="3"/>
      <c r="C3663" s="3"/>
      <c r="D3663" s="6"/>
      <c r="E3663" s="8"/>
      <c r="O3663" s="9"/>
    </row>
    <row r="3664" spans="2:15" x14ac:dyDescent="0.2">
      <c r="B3664" s="3"/>
      <c r="C3664" s="3"/>
      <c r="D3664" s="6"/>
      <c r="E3664" s="8"/>
      <c r="O3664" s="9"/>
    </row>
    <row r="3665" spans="2:15" x14ac:dyDescent="0.2">
      <c r="B3665" s="3"/>
      <c r="C3665" s="3"/>
      <c r="D3665" s="6"/>
      <c r="E3665" s="8"/>
      <c r="O3665" s="9"/>
    </row>
    <row r="3666" spans="2:15" x14ac:dyDescent="0.2">
      <c r="B3666" s="3"/>
      <c r="C3666" s="3"/>
      <c r="D3666" s="6"/>
      <c r="E3666" s="8"/>
      <c r="O3666" s="9"/>
    </row>
    <row r="3667" spans="2:15" x14ac:dyDescent="0.2">
      <c r="B3667" s="3"/>
      <c r="C3667" s="3"/>
      <c r="D3667" s="6"/>
      <c r="E3667" s="8"/>
      <c r="O3667" s="9"/>
    </row>
    <row r="3668" spans="2:15" x14ac:dyDescent="0.2">
      <c r="B3668" s="3"/>
      <c r="C3668" s="3"/>
      <c r="D3668" s="6"/>
      <c r="E3668" s="8"/>
      <c r="O3668" s="9"/>
    </row>
    <row r="3669" spans="2:15" x14ac:dyDescent="0.2">
      <c r="B3669" s="3"/>
      <c r="C3669" s="3"/>
      <c r="D3669" s="6"/>
      <c r="E3669" s="8"/>
      <c r="O3669" s="9"/>
    </row>
    <row r="3670" spans="2:15" x14ac:dyDescent="0.2">
      <c r="B3670" s="3"/>
      <c r="C3670" s="3"/>
      <c r="D3670" s="6"/>
      <c r="E3670" s="8"/>
      <c r="O3670" s="9"/>
    </row>
    <row r="3671" spans="2:15" x14ac:dyDescent="0.2">
      <c r="B3671" s="3"/>
      <c r="C3671" s="3"/>
      <c r="D3671" s="6"/>
      <c r="E3671" s="8"/>
      <c r="O3671" s="9"/>
    </row>
    <row r="3672" spans="2:15" x14ac:dyDescent="0.2">
      <c r="B3672" s="3"/>
      <c r="C3672" s="3"/>
      <c r="D3672" s="6"/>
      <c r="E3672" s="8"/>
      <c r="O3672" s="9"/>
    </row>
    <row r="3673" spans="2:15" x14ac:dyDescent="0.2">
      <c r="B3673" s="3"/>
      <c r="C3673" s="3"/>
      <c r="D3673" s="6"/>
      <c r="E3673" s="8"/>
      <c r="O3673" s="9"/>
    </row>
    <row r="3674" spans="2:15" x14ac:dyDescent="0.2">
      <c r="B3674" s="3"/>
      <c r="C3674" s="3"/>
      <c r="D3674" s="6"/>
      <c r="E3674" s="8"/>
      <c r="O3674" s="9"/>
    </row>
    <row r="3675" spans="2:15" x14ac:dyDescent="0.2">
      <c r="B3675" s="3"/>
      <c r="C3675" s="3"/>
      <c r="D3675" s="6"/>
      <c r="E3675" s="8"/>
      <c r="O3675" s="9"/>
    </row>
    <row r="3676" spans="2:15" x14ac:dyDescent="0.2">
      <c r="B3676" s="3"/>
      <c r="C3676" s="3"/>
      <c r="D3676" s="6"/>
      <c r="E3676" s="8"/>
      <c r="O3676" s="9"/>
    </row>
    <row r="3677" spans="2:15" x14ac:dyDescent="0.2">
      <c r="B3677" s="3"/>
      <c r="C3677" s="3"/>
      <c r="D3677" s="6"/>
      <c r="E3677" s="8"/>
      <c r="O3677" s="9"/>
    </row>
    <row r="3678" spans="2:15" x14ac:dyDescent="0.2">
      <c r="B3678" s="3"/>
      <c r="C3678" s="3"/>
      <c r="D3678" s="6"/>
      <c r="E3678" s="8"/>
      <c r="O3678" s="9"/>
    </row>
    <row r="3679" spans="2:15" x14ac:dyDescent="0.2">
      <c r="B3679" s="3"/>
      <c r="C3679" s="3"/>
      <c r="D3679" s="6"/>
      <c r="E3679" s="8"/>
      <c r="O3679" s="9"/>
    </row>
    <row r="3680" spans="2:15" x14ac:dyDescent="0.2">
      <c r="B3680" s="3"/>
      <c r="C3680" s="3"/>
      <c r="D3680" s="6"/>
      <c r="E3680" s="8"/>
      <c r="O3680" s="9"/>
    </row>
    <row r="3681" spans="2:15" x14ac:dyDescent="0.2">
      <c r="B3681" s="3"/>
      <c r="C3681" s="3"/>
      <c r="D3681" s="6"/>
      <c r="E3681" s="8"/>
      <c r="O3681" s="9"/>
    </row>
    <row r="3682" spans="2:15" x14ac:dyDescent="0.2">
      <c r="B3682" s="3"/>
      <c r="C3682" s="3"/>
      <c r="D3682" s="6"/>
      <c r="E3682" s="8"/>
      <c r="O3682" s="9"/>
    </row>
    <row r="3683" spans="2:15" x14ac:dyDescent="0.2">
      <c r="B3683" s="3"/>
      <c r="C3683" s="3"/>
      <c r="D3683" s="6"/>
      <c r="E3683" s="8"/>
      <c r="O3683" s="9"/>
    </row>
    <row r="3684" spans="2:15" x14ac:dyDescent="0.2">
      <c r="B3684" s="3"/>
      <c r="C3684" s="3"/>
      <c r="D3684" s="6"/>
      <c r="E3684" s="8"/>
      <c r="O3684" s="9"/>
    </row>
    <row r="3685" spans="2:15" x14ac:dyDescent="0.2">
      <c r="B3685" s="3"/>
      <c r="C3685" s="3"/>
      <c r="D3685" s="6"/>
      <c r="E3685" s="8"/>
      <c r="O3685" s="9"/>
    </row>
    <row r="3686" spans="2:15" x14ac:dyDescent="0.2">
      <c r="B3686" s="3"/>
      <c r="C3686" s="3"/>
      <c r="D3686" s="6"/>
      <c r="E3686" s="8"/>
      <c r="O3686" s="9"/>
    </row>
    <row r="3687" spans="2:15" x14ac:dyDescent="0.2">
      <c r="B3687" s="3"/>
      <c r="C3687" s="3"/>
      <c r="D3687" s="6"/>
      <c r="E3687" s="8"/>
      <c r="O3687" s="9"/>
    </row>
    <row r="3688" spans="2:15" x14ac:dyDescent="0.2">
      <c r="B3688" s="3"/>
      <c r="C3688" s="3"/>
      <c r="D3688" s="6"/>
      <c r="E3688" s="8"/>
      <c r="O3688" s="9"/>
    </row>
    <row r="3689" spans="2:15" x14ac:dyDescent="0.2">
      <c r="B3689" s="3"/>
      <c r="C3689" s="3"/>
      <c r="D3689" s="6"/>
      <c r="E3689" s="8"/>
      <c r="O3689" s="9"/>
    </row>
    <row r="3690" spans="2:15" x14ac:dyDescent="0.2">
      <c r="B3690" s="3"/>
      <c r="C3690" s="3"/>
      <c r="D3690" s="6"/>
      <c r="E3690" s="8"/>
      <c r="O3690" s="9"/>
    </row>
    <row r="3691" spans="2:15" x14ac:dyDescent="0.2">
      <c r="B3691" s="3"/>
      <c r="C3691" s="3"/>
      <c r="D3691" s="6"/>
      <c r="E3691" s="8"/>
      <c r="O3691" s="9"/>
    </row>
    <row r="3692" spans="2:15" x14ac:dyDescent="0.2">
      <c r="B3692" s="3"/>
      <c r="C3692" s="3"/>
      <c r="D3692" s="6"/>
      <c r="E3692" s="8"/>
      <c r="O3692" s="9"/>
    </row>
    <row r="3693" spans="2:15" x14ac:dyDescent="0.2">
      <c r="B3693" s="3"/>
      <c r="C3693" s="3"/>
      <c r="D3693" s="6"/>
      <c r="E3693" s="8"/>
      <c r="O3693" s="9"/>
    </row>
    <row r="3694" spans="2:15" x14ac:dyDescent="0.2">
      <c r="B3694" s="3"/>
      <c r="C3694" s="3"/>
      <c r="D3694" s="6"/>
      <c r="E3694" s="8"/>
      <c r="O3694" s="9"/>
    </row>
    <row r="3695" spans="2:15" x14ac:dyDescent="0.2">
      <c r="B3695" s="3"/>
      <c r="C3695" s="3"/>
      <c r="D3695" s="6"/>
      <c r="E3695" s="8"/>
      <c r="O3695" s="9"/>
    </row>
    <row r="3696" spans="2:15" x14ac:dyDescent="0.2">
      <c r="B3696" s="3"/>
      <c r="C3696" s="3"/>
      <c r="D3696" s="6"/>
      <c r="E3696" s="8"/>
      <c r="O3696" s="9"/>
    </row>
    <row r="3697" spans="2:15" x14ac:dyDescent="0.2">
      <c r="B3697" s="3"/>
      <c r="C3697" s="3"/>
      <c r="D3697" s="6"/>
      <c r="E3697" s="8"/>
      <c r="O3697" s="9"/>
    </row>
    <row r="3698" spans="2:15" x14ac:dyDescent="0.2">
      <c r="B3698" s="3"/>
      <c r="C3698" s="3"/>
      <c r="D3698" s="6"/>
      <c r="E3698" s="8"/>
      <c r="O3698" s="9"/>
    </row>
    <row r="3699" spans="2:15" x14ac:dyDescent="0.2">
      <c r="B3699" s="3"/>
      <c r="C3699" s="3"/>
      <c r="D3699" s="6"/>
      <c r="E3699" s="8"/>
      <c r="O3699" s="9"/>
    </row>
    <row r="3700" spans="2:15" x14ac:dyDescent="0.2">
      <c r="B3700" s="3"/>
      <c r="C3700" s="3"/>
      <c r="D3700" s="6"/>
      <c r="E3700" s="8"/>
      <c r="O3700" s="9"/>
    </row>
    <row r="3701" spans="2:15" x14ac:dyDescent="0.2">
      <c r="B3701" s="3"/>
      <c r="C3701" s="3"/>
      <c r="D3701" s="6"/>
      <c r="E3701" s="8"/>
      <c r="O3701" s="9"/>
    </row>
    <row r="3702" spans="2:15" x14ac:dyDescent="0.2">
      <c r="B3702" s="3"/>
      <c r="C3702" s="3"/>
      <c r="D3702" s="6"/>
      <c r="E3702" s="8"/>
      <c r="O3702" s="9"/>
    </row>
    <row r="3703" spans="2:15" x14ac:dyDescent="0.2">
      <c r="B3703" s="3"/>
      <c r="C3703" s="3"/>
      <c r="D3703" s="6"/>
      <c r="E3703" s="8"/>
      <c r="O3703" s="9"/>
    </row>
    <row r="3704" spans="2:15" x14ac:dyDescent="0.2">
      <c r="B3704" s="3"/>
      <c r="C3704" s="3"/>
      <c r="D3704" s="6"/>
      <c r="E3704" s="8"/>
      <c r="O3704" s="9"/>
    </row>
    <row r="3705" spans="2:15" x14ac:dyDescent="0.2">
      <c r="B3705" s="3"/>
      <c r="C3705" s="3"/>
      <c r="D3705" s="6"/>
      <c r="E3705" s="8"/>
      <c r="O3705" s="9"/>
    </row>
    <row r="3706" spans="2:15" x14ac:dyDescent="0.2">
      <c r="B3706" s="3"/>
      <c r="C3706" s="3"/>
      <c r="D3706" s="6"/>
      <c r="E3706" s="8"/>
      <c r="O3706" s="9"/>
    </row>
    <row r="3707" spans="2:15" x14ac:dyDescent="0.2">
      <c r="B3707" s="3"/>
      <c r="C3707" s="3"/>
      <c r="D3707" s="6"/>
      <c r="E3707" s="8"/>
      <c r="O3707" s="9"/>
    </row>
    <row r="3708" spans="2:15" x14ac:dyDescent="0.2">
      <c r="B3708" s="3"/>
      <c r="C3708" s="3"/>
      <c r="D3708" s="6"/>
      <c r="E3708" s="8"/>
      <c r="O3708" s="9"/>
    </row>
    <row r="3709" spans="2:15" x14ac:dyDescent="0.2">
      <c r="B3709" s="3"/>
      <c r="C3709" s="3"/>
      <c r="D3709" s="6"/>
      <c r="E3709" s="8"/>
      <c r="O3709" s="9"/>
    </row>
    <row r="3710" spans="2:15" x14ac:dyDescent="0.2">
      <c r="B3710" s="3"/>
      <c r="C3710" s="3"/>
      <c r="D3710" s="6"/>
      <c r="E3710" s="8"/>
      <c r="O3710" s="9"/>
    </row>
    <row r="3711" spans="2:15" x14ac:dyDescent="0.2">
      <c r="B3711" s="3"/>
      <c r="C3711" s="3"/>
      <c r="D3711" s="6"/>
      <c r="E3711" s="8"/>
      <c r="O3711" s="9"/>
    </row>
    <row r="3712" spans="2:15" x14ac:dyDescent="0.2">
      <c r="B3712" s="3"/>
      <c r="C3712" s="3"/>
      <c r="D3712" s="6"/>
      <c r="E3712" s="8"/>
      <c r="O3712" s="9"/>
    </row>
    <row r="3713" spans="2:15" x14ac:dyDescent="0.2">
      <c r="B3713" s="3"/>
      <c r="C3713" s="3"/>
      <c r="D3713" s="6"/>
      <c r="E3713" s="8"/>
      <c r="O3713" s="9"/>
    </row>
    <row r="3714" spans="2:15" x14ac:dyDescent="0.2">
      <c r="B3714" s="3"/>
      <c r="C3714" s="3"/>
      <c r="D3714" s="6"/>
      <c r="E3714" s="8"/>
      <c r="O3714" s="9"/>
    </row>
    <row r="3715" spans="2:15" x14ac:dyDescent="0.2">
      <c r="B3715" s="3"/>
      <c r="C3715" s="3"/>
      <c r="D3715" s="6"/>
      <c r="E3715" s="8"/>
      <c r="O3715" s="9"/>
    </row>
    <row r="3716" spans="2:15" x14ac:dyDescent="0.2">
      <c r="B3716" s="3"/>
      <c r="C3716" s="3"/>
      <c r="D3716" s="6"/>
      <c r="E3716" s="8"/>
      <c r="O3716" s="9"/>
    </row>
    <row r="3717" spans="2:15" x14ac:dyDescent="0.2">
      <c r="B3717" s="3"/>
      <c r="C3717" s="3"/>
      <c r="D3717" s="6"/>
      <c r="E3717" s="8"/>
      <c r="O3717" s="9"/>
    </row>
    <row r="3718" spans="2:15" x14ac:dyDescent="0.2">
      <c r="B3718" s="3"/>
      <c r="C3718" s="3"/>
      <c r="D3718" s="6"/>
      <c r="E3718" s="8"/>
      <c r="O3718" s="9"/>
    </row>
    <row r="3719" spans="2:15" x14ac:dyDescent="0.2">
      <c r="B3719" s="3"/>
      <c r="C3719" s="3"/>
      <c r="D3719" s="6"/>
      <c r="E3719" s="8"/>
      <c r="O3719" s="9"/>
    </row>
    <row r="3720" spans="2:15" x14ac:dyDescent="0.2">
      <c r="B3720" s="3"/>
      <c r="C3720" s="3"/>
      <c r="D3720" s="6"/>
      <c r="E3720" s="8"/>
      <c r="O3720" s="9"/>
    </row>
    <row r="3721" spans="2:15" x14ac:dyDescent="0.2">
      <c r="B3721" s="3"/>
      <c r="C3721" s="3"/>
      <c r="D3721" s="6"/>
      <c r="E3721" s="8"/>
      <c r="O3721" s="9"/>
    </row>
    <row r="3722" spans="2:15" x14ac:dyDescent="0.2">
      <c r="B3722" s="3"/>
      <c r="C3722" s="3"/>
      <c r="D3722" s="6"/>
      <c r="E3722" s="8"/>
      <c r="O3722" s="9"/>
    </row>
    <row r="3723" spans="2:15" x14ac:dyDescent="0.2">
      <c r="B3723" s="3"/>
      <c r="C3723" s="3"/>
      <c r="D3723" s="6"/>
      <c r="E3723" s="8"/>
      <c r="O3723" s="9"/>
    </row>
    <row r="3724" spans="2:15" x14ac:dyDescent="0.2">
      <c r="B3724" s="3"/>
      <c r="C3724" s="3"/>
      <c r="D3724" s="6"/>
      <c r="E3724" s="8"/>
      <c r="O3724" s="9"/>
    </row>
    <row r="3725" spans="2:15" x14ac:dyDescent="0.2">
      <c r="B3725" s="3"/>
      <c r="C3725" s="3"/>
      <c r="D3725" s="6"/>
      <c r="E3725" s="8"/>
      <c r="O3725" s="9"/>
    </row>
    <row r="3726" spans="2:15" x14ac:dyDescent="0.2">
      <c r="B3726" s="3"/>
      <c r="C3726" s="3"/>
      <c r="D3726" s="6"/>
      <c r="E3726" s="8"/>
      <c r="O3726" s="9"/>
    </row>
    <row r="3727" spans="2:15" x14ac:dyDescent="0.2">
      <c r="B3727" s="3"/>
      <c r="C3727" s="3"/>
      <c r="D3727" s="6"/>
      <c r="E3727" s="8"/>
      <c r="O3727" s="9"/>
    </row>
    <row r="3728" spans="2:15" x14ac:dyDescent="0.2">
      <c r="B3728" s="3"/>
      <c r="C3728" s="3"/>
      <c r="D3728" s="6"/>
      <c r="E3728" s="8"/>
      <c r="O3728" s="9"/>
    </row>
    <row r="3729" spans="2:15" x14ac:dyDescent="0.2">
      <c r="B3729" s="3"/>
      <c r="C3729" s="3"/>
      <c r="D3729" s="6"/>
      <c r="E3729" s="8"/>
      <c r="O3729" s="9"/>
    </row>
    <row r="3730" spans="2:15" x14ac:dyDescent="0.2">
      <c r="B3730" s="3"/>
      <c r="C3730" s="3"/>
      <c r="D3730" s="6"/>
      <c r="E3730" s="8"/>
      <c r="O3730" s="9"/>
    </row>
    <row r="3731" spans="2:15" x14ac:dyDescent="0.2">
      <c r="B3731" s="3"/>
      <c r="C3731" s="3"/>
      <c r="D3731" s="6"/>
      <c r="E3731" s="8"/>
      <c r="O3731" s="9"/>
    </row>
    <row r="3732" spans="2:15" x14ac:dyDescent="0.2">
      <c r="B3732" s="3"/>
      <c r="C3732" s="3"/>
      <c r="D3732" s="6"/>
      <c r="E3732" s="8"/>
      <c r="O3732" s="9"/>
    </row>
    <row r="3733" spans="2:15" x14ac:dyDescent="0.2">
      <c r="B3733" s="3"/>
      <c r="C3733" s="3"/>
      <c r="D3733" s="6"/>
      <c r="E3733" s="8"/>
      <c r="O3733" s="9"/>
    </row>
    <row r="3734" spans="2:15" x14ac:dyDescent="0.2">
      <c r="B3734" s="3"/>
      <c r="C3734" s="3"/>
      <c r="D3734" s="6"/>
      <c r="E3734" s="8"/>
      <c r="O3734" s="9"/>
    </row>
    <row r="3735" spans="2:15" x14ac:dyDescent="0.2">
      <c r="B3735" s="3"/>
      <c r="C3735" s="3"/>
      <c r="D3735" s="6"/>
      <c r="E3735" s="8"/>
      <c r="O3735" s="9"/>
    </row>
    <row r="3736" spans="2:15" x14ac:dyDescent="0.2">
      <c r="B3736" s="3"/>
      <c r="C3736" s="3"/>
      <c r="D3736" s="6"/>
      <c r="E3736" s="8"/>
      <c r="O3736" s="9"/>
    </row>
    <row r="3737" spans="2:15" x14ac:dyDescent="0.2">
      <c r="B3737" s="3"/>
      <c r="C3737" s="3"/>
      <c r="D3737" s="6"/>
      <c r="E3737" s="8"/>
      <c r="O3737" s="9"/>
    </row>
    <row r="3738" spans="2:15" x14ac:dyDescent="0.2">
      <c r="B3738" s="3"/>
      <c r="C3738" s="3"/>
      <c r="D3738" s="6"/>
      <c r="E3738" s="8"/>
      <c r="O3738" s="9"/>
    </row>
    <row r="3739" spans="2:15" x14ac:dyDescent="0.2">
      <c r="B3739" s="3"/>
      <c r="C3739" s="3"/>
      <c r="D3739" s="6"/>
      <c r="E3739" s="8"/>
      <c r="O3739" s="9"/>
    </row>
    <row r="3740" spans="2:15" x14ac:dyDescent="0.2">
      <c r="B3740" s="3"/>
      <c r="C3740" s="3"/>
      <c r="D3740" s="6"/>
      <c r="E3740" s="8"/>
      <c r="O3740" s="9"/>
    </row>
    <row r="3741" spans="2:15" x14ac:dyDescent="0.2">
      <c r="B3741" s="3"/>
      <c r="C3741" s="3"/>
      <c r="D3741" s="6"/>
      <c r="E3741" s="8"/>
      <c r="O3741" s="9"/>
    </row>
    <row r="3742" spans="2:15" x14ac:dyDescent="0.2">
      <c r="B3742" s="3"/>
      <c r="C3742" s="3"/>
      <c r="D3742" s="6"/>
      <c r="E3742" s="8"/>
      <c r="O3742" s="9"/>
    </row>
    <row r="3743" spans="2:15" x14ac:dyDescent="0.2">
      <c r="B3743" s="3"/>
      <c r="C3743" s="3"/>
      <c r="D3743" s="6"/>
      <c r="E3743" s="8"/>
      <c r="O3743" s="9"/>
    </row>
    <row r="3744" spans="2:15" x14ac:dyDescent="0.2">
      <c r="B3744" s="3"/>
      <c r="C3744" s="3"/>
      <c r="D3744" s="6"/>
      <c r="E3744" s="8"/>
      <c r="O3744" s="9"/>
    </row>
    <row r="3745" spans="2:15" x14ac:dyDescent="0.2">
      <c r="B3745" s="3"/>
      <c r="C3745" s="3"/>
      <c r="D3745" s="6"/>
      <c r="E3745" s="8"/>
      <c r="O3745" s="9"/>
    </row>
    <row r="3746" spans="2:15" x14ac:dyDescent="0.2">
      <c r="B3746" s="3"/>
      <c r="C3746" s="3"/>
      <c r="D3746" s="6"/>
      <c r="E3746" s="8"/>
      <c r="O3746" s="9"/>
    </row>
    <row r="3747" spans="2:15" x14ac:dyDescent="0.2">
      <c r="B3747" s="3"/>
      <c r="C3747" s="3"/>
      <c r="D3747" s="6"/>
      <c r="E3747" s="8"/>
      <c r="O3747" s="9"/>
    </row>
    <row r="3748" spans="2:15" x14ac:dyDescent="0.2">
      <c r="B3748" s="3"/>
      <c r="C3748" s="3"/>
      <c r="D3748" s="6"/>
      <c r="E3748" s="8"/>
      <c r="O3748" s="9"/>
    </row>
    <row r="3749" spans="2:15" x14ac:dyDescent="0.2">
      <c r="B3749" s="3"/>
      <c r="C3749" s="3"/>
      <c r="D3749" s="6"/>
      <c r="E3749" s="8"/>
      <c r="O3749" s="9"/>
    </row>
    <row r="3750" spans="2:15" x14ac:dyDescent="0.2">
      <c r="B3750" s="3"/>
      <c r="C3750" s="3"/>
      <c r="D3750" s="6"/>
      <c r="E3750" s="8"/>
      <c r="O3750" s="9"/>
    </row>
    <row r="3751" spans="2:15" x14ac:dyDescent="0.2">
      <c r="B3751" s="3"/>
      <c r="C3751" s="3"/>
      <c r="D3751" s="6"/>
      <c r="E3751" s="8"/>
      <c r="O3751" s="9"/>
    </row>
    <row r="3752" spans="2:15" x14ac:dyDescent="0.2">
      <c r="B3752" s="3"/>
      <c r="C3752" s="3"/>
      <c r="D3752" s="6"/>
      <c r="E3752" s="8"/>
      <c r="O3752" s="9"/>
    </row>
    <row r="3753" spans="2:15" x14ac:dyDescent="0.2">
      <c r="B3753" s="3"/>
      <c r="C3753" s="3"/>
      <c r="D3753" s="6"/>
      <c r="E3753" s="8"/>
      <c r="O3753" s="9"/>
    </row>
    <row r="3754" spans="2:15" x14ac:dyDescent="0.2">
      <c r="B3754" s="3"/>
      <c r="C3754" s="3"/>
      <c r="D3754" s="6"/>
      <c r="E3754" s="8"/>
      <c r="O3754" s="9"/>
    </row>
    <row r="3755" spans="2:15" x14ac:dyDescent="0.2">
      <c r="B3755" s="3"/>
      <c r="C3755" s="3"/>
      <c r="D3755" s="6"/>
      <c r="E3755" s="8"/>
      <c r="O3755" s="9"/>
    </row>
    <row r="3756" spans="2:15" x14ac:dyDescent="0.2">
      <c r="B3756" s="3"/>
      <c r="C3756" s="3"/>
      <c r="D3756" s="6"/>
      <c r="E3756" s="8"/>
      <c r="O3756" s="9"/>
    </row>
    <row r="3757" spans="2:15" x14ac:dyDescent="0.2">
      <c r="B3757" s="3"/>
      <c r="C3757" s="3"/>
      <c r="D3757" s="6"/>
      <c r="E3757" s="8"/>
      <c r="O3757" s="9"/>
    </row>
    <row r="3758" spans="2:15" x14ac:dyDescent="0.2">
      <c r="B3758" s="3"/>
      <c r="C3758" s="3"/>
      <c r="D3758" s="6"/>
      <c r="E3758" s="8"/>
      <c r="O3758" s="9"/>
    </row>
    <row r="3759" spans="2:15" x14ac:dyDescent="0.2">
      <c r="B3759" s="3"/>
      <c r="C3759" s="3"/>
      <c r="D3759" s="6"/>
      <c r="E3759" s="8"/>
      <c r="O3759" s="9"/>
    </row>
    <row r="3760" spans="2:15" x14ac:dyDescent="0.2">
      <c r="B3760" s="3"/>
      <c r="C3760" s="3"/>
      <c r="D3760" s="6"/>
      <c r="E3760" s="8"/>
      <c r="O3760" s="9"/>
    </row>
    <row r="3761" spans="2:15" x14ac:dyDescent="0.2">
      <c r="B3761" s="3"/>
      <c r="C3761" s="3"/>
      <c r="D3761" s="6"/>
      <c r="E3761" s="8"/>
      <c r="O3761" s="9"/>
    </row>
    <row r="3762" spans="2:15" x14ac:dyDescent="0.2">
      <c r="B3762" s="3"/>
      <c r="C3762" s="3"/>
      <c r="D3762" s="6"/>
      <c r="E3762" s="8"/>
      <c r="O3762" s="9"/>
    </row>
    <row r="3763" spans="2:15" x14ac:dyDescent="0.2">
      <c r="B3763" s="3"/>
      <c r="C3763" s="3"/>
      <c r="D3763" s="6"/>
      <c r="E3763" s="8"/>
      <c r="O3763" s="9"/>
    </row>
    <row r="3764" spans="2:15" x14ac:dyDescent="0.2">
      <c r="B3764" s="3"/>
      <c r="C3764" s="3"/>
      <c r="D3764" s="6"/>
      <c r="E3764" s="8"/>
      <c r="O3764" s="9"/>
    </row>
    <row r="3765" spans="2:15" x14ac:dyDescent="0.2">
      <c r="B3765" s="3"/>
      <c r="C3765" s="3"/>
      <c r="D3765" s="6"/>
      <c r="E3765" s="8"/>
      <c r="O3765" s="9"/>
    </row>
    <row r="3766" spans="2:15" x14ac:dyDescent="0.2">
      <c r="B3766" s="3"/>
      <c r="C3766" s="3"/>
      <c r="D3766" s="6"/>
      <c r="E3766" s="8"/>
      <c r="O3766" s="9"/>
    </row>
    <row r="3767" spans="2:15" x14ac:dyDescent="0.2">
      <c r="B3767" s="3"/>
      <c r="C3767" s="3"/>
      <c r="D3767" s="6"/>
      <c r="E3767" s="8"/>
      <c r="O3767" s="9"/>
    </row>
    <row r="3768" spans="2:15" x14ac:dyDescent="0.2">
      <c r="B3768" s="3"/>
      <c r="C3768" s="3"/>
      <c r="D3768" s="6"/>
      <c r="E3768" s="8"/>
      <c r="O3768" s="9"/>
    </row>
    <row r="3769" spans="2:15" x14ac:dyDescent="0.2">
      <c r="B3769" s="3"/>
      <c r="C3769" s="3"/>
      <c r="D3769" s="6"/>
      <c r="E3769" s="8"/>
      <c r="O3769" s="9"/>
    </row>
    <row r="3770" spans="2:15" x14ac:dyDescent="0.2">
      <c r="B3770" s="3"/>
      <c r="C3770" s="3"/>
      <c r="D3770" s="6"/>
      <c r="E3770" s="8"/>
      <c r="O3770" s="9"/>
    </row>
    <row r="3771" spans="2:15" x14ac:dyDescent="0.2">
      <c r="B3771" s="3"/>
      <c r="C3771" s="3"/>
      <c r="D3771" s="6"/>
      <c r="E3771" s="8"/>
      <c r="O3771" s="9"/>
    </row>
    <row r="3772" spans="2:15" x14ac:dyDescent="0.2">
      <c r="B3772" s="3"/>
      <c r="C3772" s="3"/>
      <c r="D3772" s="6"/>
      <c r="E3772" s="8"/>
      <c r="O3772" s="9"/>
    </row>
    <row r="3773" spans="2:15" x14ac:dyDescent="0.2">
      <c r="B3773" s="3"/>
      <c r="C3773" s="3"/>
      <c r="D3773" s="6"/>
      <c r="E3773" s="8"/>
      <c r="O3773" s="9"/>
    </row>
    <row r="3774" spans="2:15" x14ac:dyDescent="0.2">
      <c r="B3774" s="3"/>
      <c r="C3774" s="3"/>
      <c r="D3774" s="6"/>
      <c r="E3774" s="8"/>
      <c r="O3774" s="9"/>
    </row>
    <row r="3775" spans="2:15" x14ac:dyDescent="0.2">
      <c r="B3775" s="3"/>
      <c r="C3775" s="3"/>
      <c r="D3775" s="6"/>
      <c r="E3775" s="8"/>
      <c r="O3775" s="9"/>
    </row>
    <row r="3776" spans="2:15" x14ac:dyDescent="0.2">
      <c r="B3776" s="3"/>
      <c r="C3776" s="3"/>
      <c r="D3776" s="6"/>
      <c r="E3776" s="8"/>
      <c r="O3776" s="9"/>
    </row>
    <row r="3777" spans="2:15" x14ac:dyDescent="0.2">
      <c r="B3777" s="3"/>
      <c r="C3777" s="3"/>
      <c r="D3777" s="6"/>
      <c r="E3777" s="8"/>
      <c r="O3777" s="9"/>
    </row>
    <row r="3778" spans="2:15" x14ac:dyDescent="0.2">
      <c r="B3778" s="3"/>
      <c r="C3778" s="3"/>
      <c r="D3778" s="6"/>
      <c r="E3778" s="8"/>
      <c r="O3778" s="9"/>
    </row>
    <row r="3779" spans="2:15" x14ac:dyDescent="0.2">
      <c r="B3779" s="3"/>
      <c r="C3779" s="3"/>
      <c r="D3779" s="6"/>
      <c r="E3779" s="8"/>
      <c r="O3779" s="9"/>
    </row>
    <row r="3780" spans="2:15" x14ac:dyDescent="0.2">
      <c r="B3780" s="3"/>
      <c r="C3780" s="3"/>
      <c r="D3780" s="6"/>
      <c r="E3780" s="8"/>
      <c r="O3780" s="9"/>
    </row>
    <row r="3781" spans="2:15" x14ac:dyDescent="0.2">
      <c r="B3781" s="3"/>
      <c r="C3781" s="3"/>
      <c r="D3781" s="6"/>
      <c r="E3781" s="8"/>
      <c r="O3781" s="9"/>
    </row>
    <row r="3782" spans="2:15" x14ac:dyDescent="0.2">
      <c r="B3782" s="3"/>
      <c r="C3782" s="3"/>
      <c r="D3782" s="6"/>
      <c r="E3782" s="8"/>
      <c r="O3782" s="9"/>
    </row>
    <row r="3783" spans="2:15" x14ac:dyDescent="0.2">
      <c r="B3783" s="3"/>
      <c r="C3783" s="3"/>
      <c r="D3783" s="6"/>
      <c r="E3783" s="8"/>
      <c r="O3783" s="9"/>
    </row>
    <row r="3784" spans="2:15" x14ac:dyDescent="0.2">
      <c r="B3784" s="3"/>
      <c r="C3784" s="3"/>
      <c r="D3784" s="6"/>
      <c r="E3784" s="8"/>
      <c r="O3784" s="9"/>
    </row>
    <row r="3785" spans="2:15" x14ac:dyDescent="0.2">
      <c r="B3785" s="3"/>
      <c r="C3785" s="3"/>
      <c r="D3785" s="6"/>
      <c r="E3785" s="8"/>
      <c r="O3785" s="9"/>
    </row>
    <row r="3786" spans="2:15" x14ac:dyDescent="0.2">
      <c r="B3786" s="3"/>
      <c r="C3786" s="3"/>
      <c r="D3786" s="6"/>
      <c r="E3786" s="8"/>
      <c r="O3786" s="9"/>
    </row>
    <row r="3787" spans="2:15" x14ac:dyDescent="0.2">
      <c r="B3787" s="3"/>
      <c r="C3787" s="3"/>
      <c r="D3787" s="6"/>
      <c r="E3787" s="8"/>
      <c r="O3787" s="9"/>
    </row>
    <row r="3788" spans="2:15" x14ac:dyDescent="0.2">
      <c r="B3788" s="3"/>
      <c r="C3788" s="3"/>
      <c r="D3788" s="6"/>
      <c r="E3788" s="8"/>
      <c r="O3788" s="9"/>
    </row>
    <row r="3789" spans="2:15" x14ac:dyDescent="0.2">
      <c r="B3789" s="3"/>
      <c r="C3789" s="3"/>
      <c r="D3789" s="6"/>
      <c r="E3789" s="8"/>
      <c r="O3789" s="9"/>
    </row>
    <row r="3790" spans="2:15" x14ac:dyDescent="0.2">
      <c r="B3790" s="3"/>
      <c r="C3790" s="3"/>
      <c r="D3790" s="6"/>
      <c r="E3790" s="8"/>
      <c r="O3790" s="9"/>
    </row>
    <row r="3791" spans="2:15" x14ac:dyDescent="0.2">
      <c r="B3791" s="3"/>
      <c r="C3791" s="3"/>
      <c r="D3791" s="6"/>
      <c r="E3791" s="8"/>
      <c r="O3791" s="9"/>
    </row>
    <row r="3792" spans="2:15" x14ac:dyDescent="0.2">
      <c r="B3792" s="3"/>
      <c r="C3792" s="3"/>
      <c r="D3792" s="6"/>
      <c r="E3792" s="8"/>
      <c r="O3792" s="9"/>
    </row>
    <row r="3793" spans="2:15" x14ac:dyDescent="0.2">
      <c r="B3793" s="3"/>
      <c r="C3793" s="3"/>
      <c r="D3793" s="6"/>
      <c r="E3793" s="8"/>
      <c r="O3793" s="9"/>
    </row>
    <row r="3794" spans="2:15" x14ac:dyDescent="0.2">
      <c r="B3794" s="3"/>
      <c r="C3794" s="3"/>
      <c r="D3794" s="6"/>
      <c r="E3794" s="8"/>
      <c r="O3794" s="9"/>
    </row>
    <row r="3795" spans="2:15" x14ac:dyDescent="0.2">
      <c r="B3795" s="3"/>
      <c r="C3795" s="3"/>
      <c r="D3795" s="6"/>
      <c r="E3795" s="8"/>
      <c r="O3795" s="9"/>
    </row>
    <row r="3796" spans="2:15" x14ac:dyDescent="0.2">
      <c r="B3796" s="3"/>
      <c r="C3796" s="3"/>
      <c r="D3796" s="6"/>
      <c r="E3796" s="8"/>
      <c r="O3796" s="9"/>
    </row>
    <row r="3797" spans="2:15" x14ac:dyDescent="0.2">
      <c r="B3797" s="3"/>
      <c r="C3797" s="3"/>
      <c r="D3797" s="6"/>
      <c r="E3797" s="8"/>
      <c r="O3797" s="9"/>
    </row>
    <row r="3798" spans="2:15" x14ac:dyDescent="0.2">
      <c r="B3798" s="3"/>
      <c r="C3798" s="3"/>
      <c r="D3798" s="6"/>
      <c r="E3798" s="8"/>
      <c r="O3798" s="9"/>
    </row>
    <row r="3799" spans="2:15" x14ac:dyDescent="0.2">
      <c r="B3799" s="3"/>
      <c r="C3799" s="3"/>
      <c r="D3799" s="6"/>
      <c r="E3799" s="8"/>
      <c r="O3799" s="9"/>
    </row>
    <row r="3800" spans="2:15" x14ac:dyDescent="0.2">
      <c r="B3800" s="3"/>
      <c r="C3800" s="3"/>
      <c r="D3800" s="6"/>
      <c r="E3800" s="8"/>
      <c r="O3800" s="9"/>
    </row>
    <row r="3801" spans="2:15" x14ac:dyDescent="0.2">
      <c r="B3801" s="3"/>
      <c r="C3801" s="3"/>
      <c r="D3801" s="6"/>
      <c r="E3801" s="8"/>
      <c r="O3801" s="9"/>
    </row>
    <row r="3802" spans="2:15" x14ac:dyDescent="0.2">
      <c r="B3802" s="3"/>
      <c r="C3802" s="3"/>
      <c r="D3802" s="6"/>
      <c r="E3802" s="8"/>
      <c r="O3802" s="9"/>
    </row>
    <row r="3803" spans="2:15" x14ac:dyDescent="0.2">
      <c r="B3803" s="3"/>
      <c r="C3803" s="3"/>
      <c r="D3803" s="6"/>
      <c r="E3803" s="8"/>
      <c r="O3803" s="9"/>
    </row>
    <row r="3804" spans="2:15" x14ac:dyDescent="0.2">
      <c r="B3804" s="3"/>
      <c r="C3804" s="3"/>
      <c r="D3804" s="6"/>
      <c r="E3804" s="8"/>
      <c r="O3804" s="9"/>
    </row>
    <row r="3805" spans="2:15" x14ac:dyDescent="0.2">
      <c r="B3805" s="3"/>
      <c r="C3805" s="3"/>
      <c r="D3805" s="6"/>
      <c r="E3805" s="8"/>
      <c r="O3805" s="9"/>
    </row>
    <row r="3806" spans="2:15" x14ac:dyDescent="0.2">
      <c r="B3806" s="3"/>
      <c r="C3806" s="3"/>
      <c r="D3806" s="6"/>
      <c r="E3806" s="8"/>
      <c r="O3806" s="9"/>
    </row>
    <row r="3807" spans="2:15" x14ac:dyDescent="0.2">
      <c r="B3807" s="3"/>
      <c r="C3807" s="3"/>
      <c r="D3807" s="6"/>
      <c r="E3807" s="8"/>
      <c r="O3807" s="9"/>
    </row>
    <row r="3808" spans="2:15" x14ac:dyDescent="0.2">
      <c r="B3808" s="3"/>
      <c r="C3808" s="3"/>
      <c r="D3808" s="6"/>
      <c r="E3808" s="8"/>
      <c r="O3808" s="9"/>
    </row>
    <row r="3809" spans="2:15" x14ac:dyDescent="0.2">
      <c r="B3809" s="3"/>
      <c r="C3809" s="3"/>
      <c r="D3809" s="6"/>
      <c r="E3809" s="8"/>
      <c r="O3809" s="9"/>
    </row>
    <row r="3810" spans="2:15" x14ac:dyDescent="0.2">
      <c r="B3810" s="3"/>
      <c r="C3810" s="3"/>
      <c r="D3810" s="6"/>
      <c r="E3810" s="8"/>
      <c r="O3810" s="9"/>
    </row>
    <row r="3811" spans="2:15" x14ac:dyDescent="0.2">
      <c r="B3811" s="3"/>
      <c r="C3811" s="3"/>
      <c r="D3811" s="6"/>
      <c r="E3811" s="8"/>
      <c r="O3811" s="9"/>
    </row>
    <row r="3812" spans="2:15" x14ac:dyDescent="0.2">
      <c r="B3812" s="3"/>
      <c r="C3812" s="3"/>
      <c r="D3812" s="6"/>
      <c r="E3812" s="8"/>
      <c r="O3812" s="9"/>
    </row>
    <row r="3813" spans="2:15" x14ac:dyDescent="0.2">
      <c r="B3813" s="3"/>
      <c r="C3813" s="3"/>
      <c r="D3813" s="6"/>
      <c r="E3813" s="8"/>
      <c r="O3813" s="9"/>
    </row>
    <row r="3814" spans="2:15" x14ac:dyDescent="0.2">
      <c r="B3814" s="3"/>
      <c r="C3814" s="3"/>
      <c r="D3814" s="6"/>
      <c r="E3814" s="8"/>
      <c r="O3814" s="9"/>
    </row>
    <row r="3815" spans="2:15" x14ac:dyDescent="0.2">
      <c r="B3815" s="3"/>
      <c r="C3815" s="3"/>
      <c r="D3815" s="6"/>
      <c r="E3815" s="8"/>
      <c r="O3815" s="9"/>
    </row>
    <row r="3816" spans="2:15" x14ac:dyDescent="0.2">
      <c r="B3816" s="3"/>
      <c r="C3816" s="3"/>
      <c r="D3816" s="6"/>
      <c r="E3816" s="8"/>
      <c r="O3816" s="9"/>
    </row>
    <row r="3817" spans="2:15" x14ac:dyDescent="0.2">
      <c r="B3817" s="3"/>
      <c r="C3817" s="3"/>
      <c r="D3817" s="6"/>
      <c r="E3817" s="8"/>
      <c r="O3817" s="9"/>
    </row>
    <row r="3818" spans="2:15" x14ac:dyDescent="0.2">
      <c r="B3818" s="3"/>
      <c r="C3818" s="3"/>
      <c r="D3818" s="6"/>
      <c r="E3818" s="8"/>
      <c r="O3818" s="9"/>
    </row>
    <row r="3819" spans="2:15" x14ac:dyDescent="0.2">
      <c r="B3819" s="3"/>
      <c r="C3819" s="3"/>
      <c r="D3819" s="6"/>
      <c r="E3819" s="8"/>
      <c r="O3819" s="9"/>
    </row>
    <row r="3820" spans="2:15" x14ac:dyDescent="0.2">
      <c r="B3820" s="3"/>
      <c r="C3820" s="3"/>
      <c r="D3820" s="6"/>
      <c r="E3820" s="8"/>
      <c r="O3820" s="9"/>
    </row>
    <row r="3821" spans="2:15" x14ac:dyDescent="0.2">
      <c r="B3821" s="3"/>
      <c r="C3821" s="3"/>
      <c r="D3821" s="6"/>
      <c r="E3821" s="8"/>
      <c r="O3821" s="9"/>
    </row>
    <row r="3822" spans="2:15" x14ac:dyDescent="0.2">
      <c r="B3822" s="3"/>
      <c r="C3822" s="3"/>
      <c r="D3822" s="6"/>
      <c r="E3822" s="8"/>
      <c r="O3822" s="9"/>
    </row>
    <row r="3823" spans="2:15" x14ac:dyDescent="0.2">
      <c r="B3823" s="3"/>
      <c r="C3823" s="3"/>
      <c r="D3823" s="6"/>
      <c r="E3823" s="8"/>
      <c r="O3823" s="9"/>
    </row>
    <row r="3824" spans="2:15" x14ac:dyDescent="0.2">
      <c r="B3824" s="3"/>
      <c r="C3824" s="3"/>
      <c r="D3824" s="6"/>
      <c r="E3824" s="8"/>
      <c r="O3824" s="9"/>
    </row>
    <row r="3825" spans="2:15" x14ac:dyDescent="0.2">
      <c r="B3825" s="3"/>
      <c r="C3825" s="3"/>
      <c r="D3825" s="6"/>
      <c r="E3825" s="8"/>
      <c r="O3825" s="9"/>
    </row>
    <row r="3826" spans="2:15" x14ac:dyDescent="0.2">
      <c r="B3826" s="3"/>
      <c r="C3826" s="3"/>
      <c r="D3826" s="6"/>
      <c r="E3826" s="8"/>
      <c r="O3826" s="9"/>
    </row>
    <row r="3827" spans="2:15" x14ac:dyDescent="0.2">
      <c r="B3827" s="3"/>
      <c r="C3827" s="3"/>
      <c r="D3827" s="6"/>
      <c r="E3827" s="8"/>
      <c r="O3827" s="9"/>
    </row>
    <row r="3828" spans="2:15" x14ac:dyDescent="0.2">
      <c r="B3828" s="3"/>
      <c r="C3828" s="3"/>
      <c r="D3828" s="6"/>
      <c r="E3828" s="8"/>
      <c r="O3828" s="9"/>
    </row>
    <row r="3829" spans="2:15" x14ac:dyDescent="0.2">
      <c r="B3829" s="3"/>
      <c r="C3829" s="3"/>
      <c r="D3829" s="6"/>
      <c r="E3829" s="8"/>
      <c r="O3829" s="9"/>
    </row>
    <row r="3830" spans="2:15" x14ac:dyDescent="0.2">
      <c r="B3830" s="3"/>
      <c r="C3830" s="3"/>
      <c r="D3830" s="6"/>
      <c r="E3830" s="8"/>
      <c r="O3830" s="9"/>
    </row>
    <row r="3831" spans="2:15" x14ac:dyDescent="0.2">
      <c r="B3831" s="3"/>
      <c r="C3831" s="3"/>
      <c r="D3831" s="6"/>
      <c r="E3831" s="8"/>
      <c r="O3831" s="9"/>
    </row>
    <row r="3832" spans="2:15" x14ac:dyDescent="0.2">
      <c r="B3832" s="3"/>
      <c r="C3832" s="3"/>
      <c r="D3832" s="6"/>
      <c r="E3832" s="8"/>
      <c r="O3832" s="9"/>
    </row>
    <row r="3833" spans="2:15" x14ac:dyDescent="0.2">
      <c r="B3833" s="3"/>
      <c r="C3833" s="3"/>
      <c r="D3833" s="6"/>
      <c r="E3833" s="8"/>
      <c r="O3833" s="9"/>
    </row>
    <row r="3834" spans="2:15" x14ac:dyDescent="0.2">
      <c r="B3834" s="3"/>
      <c r="C3834" s="3"/>
      <c r="D3834" s="6"/>
      <c r="E3834" s="8"/>
      <c r="O3834" s="9"/>
    </row>
    <row r="3835" spans="2:15" x14ac:dyDescent="0.2">
      <c r="B3835" s="3"/>
      <c r="C3835" s="3"/>
      <c r="D3835" s="6"/>
      <c r="E3835" s="8"/>
      <c r="O3835" s="9"/>
    </row>
    <row r="3836" spans="2:15" x14ac:dyDescent="0.2">
      <c r="B3836" s="3"/>
      <c r="C3836" s="3"/>
      <c r="D3836" s="6"/>
      <c r="E3836" s="8"/>
      <c r="O3836" s="9"/>
    </row>
    <row r="3837" spans="2:15" x14ac:dyDescent="0.2">
      <c r="B3837" s="3"/>
      <c r="C3837" s="3"/>
      <c r="D3837" s="6"/>
      <c r="E3837" s="8"/>
      <c r="O3837" s="9"/>
    </row>
    <row r="3838" spans="2:15" x14ac:dyDescent="0.2">
      <c r="B3838" s="3"/>
      <c r="C3838" s="3"/>
      <c r="D3838" s="6"/>
      <c r="E3838" s="8"/>
      <c r="O3838" s="9"/>
    </row>
    <row r="3839" spans="2:15" x14ac:dyDescent="0.2">
      <c r="B3839" s="3"/>
      <c r="C3839" s="3"/>
      <c r="D3839" s="6"/>
      <c r="E3839" s="8"/>
      <c r="O3839" s="9"/>
    </row>
    <row r="3840" spans="2:15" x14ac:dyDescent="0.2">
      <c r="B3840" s="3"/>
      <c r="C3840" s="3"/>
      <c r="D3840" s="6"/>
      <c r="E3840" s="8"/>
      <c r="O3840" s="9"/>
    </row>
    <row r="3841" spans="2:15" x14ac:dyDescent="0.2">
      <c r="B3841" s="3"/>
      <c r="C3841" s="3"/>
      <c r="D3841" s="6"/>
      <c r="E3841" s="8"/>
      <c r="O3841" s="9"/>
    </row>
    <row r="3842" spans="2:15" x14ac:dyDescent="0.2">
      <c r="B3842" s="3"/>
      <c r="C3842" s="3"/>
      <c r="D3842" s="6"/>
      <c r="E3842" s="8"/>
      <c r="O3842" s="9"/>
    </row>
    <row r="3843" spans="2:15" x14ac:dyDescent="0.2">
      <c r="B3843" s="3"/>
      <c r="C3843" s="3"/>
      <c r="D3843" s="6"/>
      <c r="E3843" s="8"/>
      <c r="O3843" s="9"/>
    </row>
    <row r="3844" spans="2:15" x14ac:dyDescent="0.2">
      <c r="B3844" s="3"/>
      <c r="C3844" s="3"/>
      <c r="D3844" s="6"/>
      <c r="E3844" s="8"/>
      <c r="O3844" s="9"/>
    </row>
    <row r="3845" spans="2:15" x14ac:dyDescent="0.2">
      <c r="B3845" s="3"/>
      <c r="C3845" s="3"/>
      <c r="D3845" s="6"/>
      <c r="E3845" s="8"/>
      <c r="O3845" s="9"/>
    </row>
    <row r="3846" spans="2:15" x14ac:dyDescent="0.2">
      <c r="B3846" s="3"/>
      <c r="C3846" s="3"/>
      <c r="D3846" s="6"/>
      <c r="E3846" s="8"/>
      <c r="O3846" s="9"/>
    </row>
    <row r="3847" spans="2:15" x14ac:dyDescent="0.2">
      <c r="B3847" s="3"/>
      <c r="C3847" s="3"/>
      <c r="D3847" s="6"/>
      <c r="E3847" s="8"/>
      <c r="O3847" s="9"/>
    </row>
    <row r="3848" spans="2:15" x14ac:dyDescent="0.2">
      <c r="B3848" s="3"/>
      <c r="C3848" s="3"/>
      <c r="D3848" s="6"/>
      <c r="E3848" s="8"/>
      <c r="O3848" s="9"/>
    </row>
    <row r="3849" spans="2:15" x14ac:dyDescent="0.2">
      <c r="B3849" s="3"/>
      <c r="C3849" s="3"/>
      <c r="D3849" s="6"/>
      <c r="E3849" s="8"/>
      <c r="O3849" s="9"/>
    </row>
    <row r="3850" spans="2:15" x14ac:dyDescent="0.2">
      <c r="B3850" s="3"/>
      <c r="C3850" s="3"/>
      <c r="D3850" s="6"/>
      <c r="E3850" s="8"/>
      <c r="O3850" s="9"/>
    </row>
    <row r="3851" spans="2:15" x14ac:dyDescent="0.2">
      <c r="B3851" s="3"/>
      <c r="C3851" s="3"/>
      <c r="D3851" s="6"/>
      <c r="E3851" s="8"/>
      <c r="O3851" s="9"/>
    </row>
    <row r="3852" spans="2:15" x14ac:dyDescent="0.2">
      <c r="B3852" s="3"/>
      <c r="C3852" s="3"/>
      <c r="D3852" s="6"/>
      <c r="E3852" s="8"/>
      <c r="O3852" s="9"/>
    </row>
    <row r="3853" spans="2:15" x14ac:dyDescent="0.2">
      <c r="B3853" s="3"/>
      <c r="C3853" s="3"/>
      <c r="D3853" s="6"/>
      <c r="E3853" s="8"/>
      <c r="O3853" s="9"/>
    </row>
    <row r="3854" spans="2:15" x14ac:dyDescent="0.2">
      <c r="B3854" s="3"/>
      <c r="C3854" s="3"/>
      <c r="D3854" s="6"/>
      <c r="E3854" s="8"/>
      <c r="O3854" s="9"/>
    </row>
    <row r="3855" spans="2:15" x14ac:dyDescent="0.2">
      <c r="B3855" s="3"/>
      <c r="C3855" s="3"/>
      <c r="D3855" s="6"/>
      <c r="E3855" s="8"/>
      <c r="O3855" s="9"/>
    </row>
    <row r="3856" spans="2:15" x14ac:dyDescent="0.2">
      <c r="B3856" s="3"/>
      <c r="C3856" s="3"/>
      <c r="D3856" s="6"/>
      <c r="E3856" s="8"/>
      <c r="O3856" s="9"/>
    </row>
    <row r="3857" spans="2:15" x14ac:dyDescent="0.2">
      <c r="B3857" s="3"/>
      <c r="C3857" s="3"/>
      <c r="D3857" s="6"/>
      <c r="E3857" s="8"/>
      <c r="O3857" s="9"/>
    </row>
    <row r="3858" spans="2:15" x14ac:dyDescent="0.2">
      <c r="B3858" s="3"/>
      <c r="C3858" s="3"/>
      <c r="D3858" s="6"/>
      <c r="E3858" s="8"/>
      <c r="O3858" s="9"/>
    </row>
    <row r="3859" spans="2:15" x14ac:dyDescent="0.2">
      <c r="B3859" s="3"/>
      <c r="C3859" s="3"/>
      <c r="D3859" s="6"/>
      <c r="E3859" s="8"/>
      <c r="O3859" s="9"/>
    </row>
    <row r="3860" spans="2:15" x14ac:dyDescent="0.2">
      <c r="B3860" s="3"/>
      <c r="C3860" s="3"/>
      <c r="D3860" s="6"/>
      <c r="E3860" s="8"/>
      <c r="O3860" s="9"/>
    </row>
    <row r="3861" spans="2:15" x14ac:dyDescent="0.2">
      <c r="B3861" s="3"/>
      <c r="C3861" s="3"/>
      <c r="D3861" s="6"/>
      <c r="E3861" s="8"/>
      <c r="O3861" s="9"/>
    </row>
    <row r="3862" spans="2:15" x14ac:dyDescent="0.2">
      <c r="B3862" s="3"/>
      <c r="C3862" s="3"/>
      <c r="D3862" s="6"/>
      <c r="E3862" s="8"/>
      <c r="O3862" s="9"/>
    </row>
    <row r="3863" spans="2:15" x14ac:dyDescent="0.2">
      <c r="B3863" s="3"/>
      <c r="C3863" s="3"/>
      <c r="D3863" s="6"/>
      <c r="E3863" s="8"/>
      <c r="O3863" s="9"/>
    </row>
    <row r="3864" spans="2:15" x14ac:dyDescent="0.2">
      <c r="B3864" s="3"/>
      <c r="C3864" s="3"/>
      <c r="D3864" s="6"/>
      <c r="E3864" s="8"/>
      <c r="O3864" s="9"/>
    </row>
    <row r="3865" spans="2:15" x14ac:dyDescent="0.2">
      <c r="B3865" s="3"/>
      <c r="C3865" s="3"/>
      <c r="D3865" s="6"/>
      <c r="E3865" s="8"/>
      <c r="O3865" s="9"/>
    </row>
    <row r="3866" spans="2:15" x14ac:dyDescent="0.2">
      <c r="B3866" s="3"/>
      <c r="C3866" s="3"/>
      <c r="D3866" s="6"/>
      <c r="E3866" s="8"/>
      <c r="O3866" s="9"/>
    </row>
    <row r="3867" spans="2:15" x14ac:dyDescent="0.2">
      <c r="B3867" s="3"/>
      <c r="C3867" s="3"/>
      <c r="D3867" s="6"/>
      <c r="E3867" s="8"/>
      <c r="O3867" s="9"/>
    </row>
    <row r="3868" spans="2:15" x14ac:dyDescent="0.2">
      <c r="B3868" s="3"/>
      <c r="C3868" s="3"/>
      <c r="D3868" s="6"/>
      <c r="E3868" s="8"/>
      <c r="O3868" s="9"/>
    </row>
    <row r="3869" spans="2:15" x14ac:dyDescent="0.2">
      <c r="B3869" s="3"/>
      <c r="C3869" s="3"/>
      <c r="D3869" s="6"/>
      <c r="E3869" s="8"/>
      <c r="O3869" s="9"/>
    </row>
    <row r="3870" spans="2:15" x14ac:dyDescent="0.2">
      <c r="B3870" s="3"/>
      <c r="C3870" s="3"/>
      <c r="D3870" s="6"/>
      <c r="E3870" s="8"/>
      <c r="O3870" s="9"/>
    </row>
    <row r="3871" spans="2:15" x14ac:dyDescent="0.2">
      <c r="B3871" s="3"/>
      <c r="C3871" s="3"/>
      <c r="D3871" s="6"/>
      <c r="E3871" s="8"/>
      <c r="O3871" s="9"/>
    </row>
    <row r="3872" spans="2:15" x14ac:dyDescent="0.2">
      <c r="B3872" s="3"/>
      <c r="C3872" s="3"/>
      <c r="D3872" s="6"/>
      <c r="E3872" s="8"/>
      <c r="O3872" s="9"/>
    </row>
    <row r="3873" spans="2:15" x14ac:dyDescent="0.2">
      <c r="B3873" s="3"/>
      <c r="C3873" s="3"/>
      <c r="D3873" s="6"/>
      <c r="E3873" s="8"/>
      <c r="O3873" s="9"/>
    </row>
    <row r="3874" spans="2:15" x14ac:dyDescent="0.2">
      <c r="B3874" s="3"/>
      <c r="C3874" s="3"/>
      <c r="D3874" s="6"/>
      <c r="E3874" s="8"/>
      <c r="O3874" s="9"/>
    </row>
    <row r="3875" spans="2:15" x14ac:dyDescent="0.2">
      <c r="B3875" s="3"/>
      <c r="C3875" s="3"/>
      <c r="D3875" s="6"/>
      <c r="E3875" s="8"/>
      <c r="O3875" s="9"/>
    </row>
    <row r="3876" spans="2:15" x14ac:dyDescent="0.2">
      <c r="B3876" s="3"/>
      <c r="C3876" s="3"/>
      <c r="D3876" s="6"/>
      <c r="E3876" s="8"/>
      <c r="O3876" s="9"/>
    </row>
    <row r="3877" spans="2:15" x14ac:dyDescent="0.2">
      <c r="B3877" s="3"/>
      <c r="C3877" s="3"/>
      <c r="D3877" s="6"/>
      <c r="E3877" s="8"/>
      <c r="O3877" s="9"/>
    </row>
    <row r="3878" spans="2:15" x14ac:dyDescent="0.2">
      <c r="B3878" s="3"/>
      <c r="C3878" s="3"/>
      <c r="D3878" s="6"/>
      <c r="E3878" s="8"/>
      <c r="O3878" s="9"/>
    </row>
    <row r="3879" spans="2:15" x14ac:dyDescent="0.2">
      <c r="B3879" s="3"/>
      <c r="C3879" s="3"/>
      <c r="D3879" s="6"/>
      <c r="E3879" s="8"/>
      <c r="O3879" s="9"/>
    </row>
    <row r="3880" spans="2:15" x14ac:dyDescent="0.2">
      <c r="B3880" s="3"/>
      <c r="C3880" s="3"/>
      <c r="D3880" s="6"/>
      <c r="E3880" s="8"/>
      <c r="O3880" s="9"/>
    </row>
    <row r="3881" spans="2:15" x14ac:dyDescent="0.2">
      <c r="B3881" s="3"/>
      <c r="C3881" s="3"/>
      <c r="D3881" s="6"/>
      <c r="E3881" s="8"/>
      <c r="O3881" s="9"/>
    </row>
    <row r="3882" spans="2:15" x14ac:dyDescent="0.2">
      <c r="B3882" s="3"/>
      <c r="C3882" s="3"/>
      <c r="D3882" s="6"/>
      <c r="E3882" s="8"/>
      <c r="O3882" s="9"/>
    </row>
    <row r="3883" spans="2:15" x14ac:dyDescent="0.2">
      <c r="B3883" s="3"/>
      <c r="C3883" s="3"/>
      <c r="D3883" s="6"/>
      <c r="E3883" s="8"/>
      <c r="O3883" s="9"/>
    </row>
    <row r="3884" spans="2:15" x14ac:dyDescent="0.2">
      <c r="B3884" s="3"/>
      <c r="C3884" s="3"/>
      <c r="D3884" s="6"/>
      <c r="E3884" s="8"/>
      <c r="O3884" s="9"/>
    </row>
    <row r="3885" spans="2:15" x14ac:dyDescent="0.2">
      <c r="B3885" s="3"/>
      <c r="C3885" s="3"/>
      <c r="D3885" s="6"/>
      <c r="E3885" s="8"/>
      <c r="O3885" s="9"/>
    </row>
    <row r="3886" spans="2:15" x14ac:dyDescent="0.2">
      <c r="B3886" s="3"/>
      <c r="C3886" s="3"/>
      <c r="D3886" s="6"/>
      <c r="E3886" s="8"/>
      <c r="O3886" s="9"/>
    </row>
    <row r="3887" spans="2:15" x14ac:dyDescent="0.2">
      <c r="B3887" s="3"/>
      <c r="C3887" s="3"/>
      <c r="D3887" s="6"/>
      <c r="E3887" s="8"/>
      <c r="O3887" s="9"/>
    </row>
    <row r="3888" spans="2:15" x14ac:dyDescent="0.2">
      <c r="B3888" s="3"/>
      <c r="C3888" s="3"/>
      <c r="D3888" s="6"/>
      <c r="E3888" s="8"/>
      <c r="O3888" s="9"/>
    </row>
    <row r="3889" spans="2:15" x14ac:dyDescent="0.2">
      <c r="B3889" s="3"/>
      <c r="C3889" s="3"/>
      <c r="D3889" s="6"/>
      <c r="E3889" s="8"/>
      <c r="O3889" s="9"/>
    </row>
    <row r="3890" spans="2:15" x14ac:dyDescent="0.2">
      <c r="B3890" s="3"/>
      <c r="C3890" s="3"/>
      <c r="D3890" s="6"/>
      <c r="E3890" s="8"/>
      <c r="O3890" s="9"/>
    </row>
    <row r="3891" spans="2:15" x14ac:dyDescent="0.2">
      <c r="B3891" s="3"/>
      <c r="C3891" s="3"/>
      <c r="D3891" s="6"/>
      <c r="E3891" s="8"/>
      <c r="O3891" s="9"/>
    </row>
    <row r="3892" spans="2:15" x14ac:dyDescent="0.2">
      <c r="B3892" s="3"/>
      <c r="C3892" s="3"/>
      <c r="D3892" s="6"/>
      <c r="E3892" s="8"/>
      <c r="O3892" s="9"/>
    </row>
    <row r="3893" spans="2:15" x14ac:dyDescent="0.2">
      <c r="B3893" s="3"/>
      <c r="C3893" s="3"/>
      <c r="D3893" s="6"/>
      <c r="E3893" s="8"/>
      <c r="O3893" s="9"/>
    </row>
    <row r="3894" spans="2:15" x14ac:dyDescent="0.2">
      <c r="B3894" s="3"/>
      <c r="C3894" s="3"/>
      <c r="D3894" s="6"/>
      <c r="E3894" s="8"/>
      <c r="O3894" s="9"/>
    </row>
    <row r="3895" spans="2:15" x14ac:dyDescent="0.2">
      <c r="B3895" s="3"/>
      <c r="C3895" s="3"/>
      <c r="D3895" s="6"/>
      <c r="E3895" s="8"/>
      <c r="O3895" s="9"/>
    </row>
    <row r="3896" spans="2:15" x14ac:dyDescent="0.2">
      <c r="B3896" s="3"/>
      <c r="C3896" s="3"/>
      <c r="D3896" s="6"/>
      <c r="E3896" s="8"/>
      <c r="O3896" s="9"/>
    </row>
    <row r="3897" spans="2:15" x14ac:dyDescent="0.2">
      <c r="B3897" s="3"/>
      <c r="C3897" s="3"/>
      <c r="D3897" s="6"/>
      <c r="E3897" s="8"/>
      <c r="O3897" s="9"/>
    </row>
    <row r="3898" spans="2:15" x14ac:dyDescent="0.2">
      <c r="B3898" s="3"/>
      <c r="C3898" s="3"/>
      <c r="D3898" s="6"/>
      <c r="E3898" s="8"/>
      <c r="O3898" s="9"/>
    </row>
    <row r="3899" spans="2:15" x14ac:dyDescent="0.2">
      <c r="B3899" s="3"/>
      <c r="C3899" s="3"/>
      <c r="D3899" s="6"/>
      <c r="E3899" s="8"/>
      <c r="O3899" s="9"/>
    </row>
    <row r="3900" spans="2:15" x14ac:dyDescent="0.2">
      <c r="B3900" s="3"/>
      <c r="C3900" s="3"/>
      <c r="D3900" s="6"/>
      <c r="E3900" s="8"/>
      <c r="O3900" s="9"/>
    </row>
    <row r="3901" spans="2:15" x14ac:dyDescent="0.2">
      <c r="B3901" s="3"/>
      <c r="C3901" s="3"/>
      <c r="D3901" s="6"/>
      <c r="E3901" s="8"/>
      <c r="O3901" s="9"/>
    </row>
    <row r="3902" spans="2:15" x14ac:dyDescent="0.2">
      <c r="B3902" s="3"/>
      <c r="C3902" s="3"/>
      <c r="D3902" s="6"/>
      <c r="E3902" s="8"/>
      <c r="O3902" s="9"/>
    </row>
    <row r="3903" spans="2:15" x14ac:dyDescent="0.2">
      <c r="B3903" s="3"/>
      <c r="C3903" s="3"/>
      <c r="D3903" s="6"/>
      <c r="E3903" s="8"/>
      <c r="O3903" s="9"/>
    </row>
    <row r="3904" spans="2:15" x14ac:dyDescent="0.2">
      <c r="B3904" s="3"/>
      <c r="C3904" s="3"/>
      <c r="D3904" s="6"/>
      <c r="E3904" s="8"/>
      <c r="O3904" s="9"/>
    </row>
    <row r="3905" spans="2:15" x14ac:dyDescent="0.2">
      <c r="B3905" s="3"/>
      <c r="C3905" s="3"/>
      <c r="D3905" s="6"/>
      <c r="E3905" s="8"/>
      <c r="O3905" s="9"/>
    </row>
    <row r="3906" spans="2:15" x14ac:dyDescent="0.2">
      <c r="B3906" s="3"/>
      <c r="C3906" s="3"/>
      <c r="D3906" s="6"/>
      <c r="E3906" s="8"/>
      <c r="O3906" s="9"/>
    </row>
    <row r="3907" spans="2:15" x14ac:dyDescent="0.2">
      <c r="B3907" s="3"/>
      <c r="C3907" s="3"/>
      <c r="D3907" s="6"/>
      <c r="E3907" s="8"/>
      <c r="O3907" s="9"/>
    </row>
    <row r="3908" spans="2:15" x14ac:dyDescent="0.2">
      <c r="B3908" s="3"/>
      <c r="C3908" s="3"/>
      <c r="D3908" s="6"/>
      <c r="E3908" s="8"/>
      <c r="O3908" s="9"/>
    </row>
    <row r="3909" spans="2:15" x14ac:dyDescent="0.2">
      <c r="B3909" s="3"/>
      <c r="C3909" s="3"/>
      <c r="D3909" s="6"/>
      <c r="E3909" s="8"/>
      <c r="O3909" s="9"/>
    </row>
    <row r="3910" spans="2:15" x14ac:dyDescent="0.2">
      <c r="B3910" s="3"/>
      <c r="C3910" s="3"/>
      <c r="D3910" s="6"/>
      <c r="E3910" s="8"/>
      <c r="O3910" s="9"/>
    </row>
    <row r="3911" spans="2:15" x14ac:dyDescent="0.2">
      <c r="B3911" s="3"/>
      <c r="C3911" s="3"/>
      <c r="D3911" s="6"/>
      <c r="E3911" s="8"/>
      <c r="O3911" s="9"/>
    </row>
    <row r="3912" spans="2:15" x14ac:dyDescent="0.2">
      <c r="B3912" s="3"/>
      <c r="C3912" s="3"/>
      <c r="D3912" s="6"/>
      <c r="E3912" s="8"/>
      <c r="O3912" s="9"/>
    </row>
    <row r="3913" spans="2:15" x14ac:dyDescent="0.2">
      <c r="B3913" s="3"/>
      <c r="C3913" s="3"/>
      <c r="D3913" s="6"/>
      <c r="E3913" s="8"/>
      <c r="O3913" s="9"/>
    </row>
    <row r="3914" spans="2:15" x14ac:dyDescent="0.2">
      <c r="B3914" s="3"/>
      <c r="C3914" s="3"/>
      <c r="D3914" s="6"/>
      <c r="E3914" s="8"/>
      <c r="O3914" s="9"/>
    </row>
    <row r="3915" spans="2:15" x14ac:dyDescent="0.2">
      <c r="B3915" s="3"/>
      <c r="C3915" s="3"/>
      <c r="D3915" s="6"/>
      <c r="E3915" s="8"/>
      <c r="O3915" s="9"/>
    </row>
    <row r="3916" spans="2:15" x14ac:dyDescent="0.2">
      <c r="B3916" s="3"/>
      <c r="C3916" s="3"/>
      <c r="D3916" s="6"/>
      <c r="E3916" s="8"/>
      <c r="O3916" s="9"/>
    </row>
    <row r="3917" spans="2:15" x14ac:dyDescent="0.2">
      <c r="B3917" s="3"/>
      <c r="C3917" s="3"/>
      <c r="D3917" s="6"/>
      <c r="E3917" s="8"/>
      <c r="O3917" s="9"/>
    </row>
    <row r="3918" spans="2:15" x14ac:dyDescent="0.2">
      <c r="B3918" s="3"/>
      <c r="C3918" s="3"/>
      <c r="D3918" s="6"/>
      <c r="E3918" s="8"/>
      <c r="O3918" s="9"/>
    </row>
    <row r="3919" spans="2:15" x14ac:dyDescent="0.2">
      <c r="B3919" s="3"/>
      <c r="C3919" s="3"/>
      <c r="D3919" s="6"/>
      <c r="E3919" s="8"/>
      <c r="O3919" s="9"/>
    </row>
    <row r="3920" spans="2:15" x14ac:dyDescent="0.2">
      <c r="B3920" s="3"/>
      <c r="C3920" s="3"/>
      <c r="D3920" s="6"/>
      <c r="E3920" s="8"/>
      <c r="O3920" s="9"/>
    </row>
    <row r="3921" spans="2:15" x14ac:dyDescent="0.2">
      <c r="B3921" s="3"/>
      <c r="C3921" s="3"/>
      <c r="D3921" s="6"/>
      <c r="E3921" s="8"/>
      <c r="O3921" s="9"/>
    </row>
    <row r="3922" spans="2:15" x14ac:dyDescent="0.2">
      <c r="B3922" s="3"/>
      <c r="C3922" s="3"/>
      <c r="D3922" s="6"/>
      <c r="E3922" s="8"/>
      <c r="O3922" s="9"/>
    </row>
    <row r="3923" spans="2:15" x14ac:dyDescent="0.2">
      <c r="B3923" s="3"/>
      <c r="C3923" s="3"/>
      <c r="D3923" s="6"/>
      <c r="E3923" s="8"/>
      <c r="O3923" s="9"/>
    </row>
    <row r="3924" spans="2:15" x14ac:dyDescent="0.2">
      <c r="B3924" s="3"/>
      <c r="C3924" s="3"/>
      <c r="D3924" s="6"/>
      <c r="E3924" s="8"/>
      <c r="O3924" s="9"/>
    </row>
    <row r="3925" spans="2:15" x14ac:dyDescent="0.2">
      <c r="B3925" s="3"/>
      <c r="C3925" s="3"/>
      <c r="D3925" s="6"/>
      <c r="E3925" s="8"/>
      <c r="O3925" s="9"/>
    </row>
    <row r="3926" spans="2:15" x14ac:dyDescent="0.2">
      <c r="B3926" s="3"/>
      <c r="C3926" s="3"/>
      <c r="D3926" s="6"/>
      <c r="E3926" s="8"/>
      <c r="O3926" s="9"/>
    </row>
    <row r="3927" spans="2:15" x14ac:dyDescent="0.2">
      <c r="B3927" s="3"/>
      <c r="C3927" s="3"/>
      <c r="D3927" s="6"/>
      <c r="E3927" s="8"/>
      <c r="O3927" s="9"/>
    </row>
    <row r="3928" spans="2:15" x14ac:dyDescent="0.2">
      <c r="B3928" s="3"/>
      <c r="C3928" s="3"/>
      <c r="D3928" s="6"/>
      <c r="E3928" s="8"/>
      <c r="O3928" s="9"/>
    </row>
    <row r="3929" spans="2:15" x14ac:dyDescent="0.2">
      <c r="B3929" s="3"/>
      <c r="C3929" s="3"/>
      <c r="D3929" s="6"/>
      <c r="E3929" s="8"/>
      <c r="O3929" s="9"/>
    </row>
    <row r="3930" spans="2:15" x14ac:dyDescent="0.2">
      <c r="B3930" s="3"/>
      <c r="C3930" s="3"/>
      <c r="D3930" s="6"/>
      <c r="E3930" s="8"/>
      <c r="O3930" s="9"/>
    </row>
    <row r="3931" spans="2:15" x14ac:dyDescent="0.2">
      <c r="B3931" s="3"/>
      <c r="C3931" s="3"/>
      <c r="D3931" s="6"/>
      <c r="E3931" s="8"/>
      <c r="O3931" s="9"/>
    </row>
    <row r="3932" spans="2:15" x14ac:dyDescent="0.2">
      <c r="B3932" s="3"/>
      <c r="C3932" s="3"/>
      <c r="D3932" s="6"/>
      <c r="E3932" s="8"/>
      <c r="O3932" s="9"/>
    </row>
    <row r="3933" spans="2:15" x14ac:dyDescent="0.2">
      <c r="B3933" s="3"/>
      <c r="C3933" s="3"/>
      <c r="D3933" s="6"/>
      <c r="E3933" s="8"/>
      <c r="O3933" s="9"/>
    </row>
    <row r="3934" spans="2:15" x14ac:dyDescent="0.2">
      <c r="B3934" s="3"/>
      <c r="C3934" s="3"/>
      <c r="D3934" s="6"/>
      <c r="E3934" s="8"/>
      <c r="O3934" s="9"/>
    </row>
    <row r="3935" spans="2:15" x14ac:dyDescent="0.2">
      <c r="B3935" s="3"/>
      <c r="C3935" s="3"/>
      <c r="D3935" s="6"/>
      <c r="E3935" s="8"/>
      <c r="O3935" s="9"/>
    </row>
    <row r="3936" spans="2:15" x14ac:dyDescent="0.2">
      <c r="B3936" s="3"/>
      <c r="C3936" s="3"/>
      <c r="D3936" s="6"/>
      <c r="E3936" s="8"/>
      <c r="O3936" s="9"/>
    </row>
    <row r="3937" spans="2:15" x14ac:dyDescent="0.2">
      <c r="B3937" s="3"/>
      <c r="C3937" s="3"/>
      <c r="D3937" s="6"/>
      <c r="E3937" s="8"/>
      <c r="O3937" s="9"/>
    </row>
    <row r="3938" spans="2:15" x14ac:dyDescent="0.2">
      <c r="B3938" s="3"/>
      <c r="C3938" s="3"/>
      <c r="D3938" s="6"/>
      <c r="E3938" s="8"/>
      <c r="O3938" s="9"/>
    </row>
    <row r="3939" spans="2:15" x14ac:dyDescent="0.2">
      <c r="B3939" s="3"/>
      <c r="C3939" s="3"/>
      <c r="D3939" s="6"/>
      <c r="E3939" s="8"/>
      <c r="O3939" s="9"/>
    </row>
    <row r="3940" spans="2:15" x14ac:dyDescent="0.2">
      <c r="B3940" s="3"/>
      <c r="C3940" s="3"/>
      <c r="D3940" s="6"/>
      <c r="E3940" s="8"/>
      <c r="O3940" s="9"/>
    </row>
    <row r="3941" spans="2:15" x14ac:dyDescent="0.2">
      <c r="B3941" s="3"/>
      <c r="C3941" s="3"/>
      <c r="D3941" s="6"/>
      <c r="E3941" s="8"/>
      <c r="O3941" s="9"/>
    </row>
    <row r="3942" spans="2:15" x14ac:dyDescent="0.2">
      <c r="B3942" s="3"/>
      <c r="C3942" s="3"/>
      <c r="D3942" s="6"/>
      <c r="E3942" s="8"/>
      <c r="O3942" s="9"/>
    </row>
    <row r="3943" spans="2:15" x14ac:dyDescent="0.2">
      <c r="B3943" s="3"/>
      <c r="C3943" s="3"/>
      <c r="D3943" s="6"/>
      <c r="E3943" s="8"/>
      <c r="O3943" s="9"/>
    </row>
    <row r="3944" spans="2:15" x14ac:dyDescent="0.2">
      <c r="B3944" s="3"/>
      <c r="C3944" s="3"/>
      <c r="D3944" s="6"/>
      <c r="E3944" s="8"/>
      <c r="O3944" s="9"/>
    </row>
    <row r="3945" spans="2:15" x14ac:dyDescent="0.2">
      <c r="B3945" s="3"/>
      <c r="C3945" s="3"/>
      <c r="D3945" s="6"/>
      <c r="E3945" s="8"/>
      <c r="O3945" s="9"/>
    </row>
    <row r="3946" spans="2:15" x14ac:dyDescent="0.2">
      <c r="B3946" s="3"/>
      <c r="C3946" s="3"/>
      <c r="D3946" s="6"/>
      <c r="E3946" s="8"/>
      <c r="O3946" s="9"/>
    </row>
    <row r="3947" spans="2:15" x14ac:dyDescent="0.2">
      <c r="B3947" s="3"/>
      <c r="C3947" s="3"/>
      <c r="D3947" s="6"/>
      <c r="E3947" s="8"/>
      <c r="O3947" s="9"/>
    </row>
    <row r="3948" spans="2:15" x14ac:dyDescent="0.2">
      <c r="B3948" s="3"/>
      <c r="C3948" s="3"/>
      <c r="D3948" s="6"/>
      <c r="E3948" s="8"/>
      <c r="O3948" s="9"/>
    </row>
    <row r="3949" spans="2:15" x14ac:dyDescent="0.2">
      <c r="B3949" s="3"/>
      <c r="C3949" s="3"/>
      <c r="D3949" s="6"/>
      <c r="E3949" s="8"/>
      <c r="O3949" s="9"/>
    </row>
    <row r="3950" spans="2:15" x14ac:dyDescent="0.2">
      <c r="B3950" s="3"/>
      <c r="C3950" s="3"/>
      <c r="D3950" s="6"/>
      <c r="E3950" s="8"/>
      <c r="O3950" s="9"/>
    </row>
    <row r="3951" spans="2:15" x14ac:dyDescent="0.2">
      <c r="B3951" s="3"/>
      <c r="C3951" s="3"/>
      <c r="D3951" s="6"/>
      <c r="E3951" s="8"/>
      <c r="O3951" s="9"/>
    </row>
    <row r="3952" spans="2:15" x14ac:dyDescent="0.2">
      <c r="B3952" s="3"/>
      <c r="C3952" s="3"/>
      <c r="D3952" s="6"/>
      <c r="E3952" s="8"/>
      <c r="O3952" s="9"/>
    </row>
    <row r="3953" spans="2:15" x14ac:dyDescent="0.2">
      <c r="B3953" s="3"/>
      <c r="C3953" s="3"/>
      <c r="D3953" s="6"/>
      <c r="E3953" s="8"/>
      <c r="O3953" s="9"/>
    </row>
    <row r="3954" spans="2:15" x14ac:dyDescent="0.2">
      <c r="B3954" s="3"/>
      <c r="C3954" s="3"/>
      <c r="D3954" s="6"/>
      <c r="E3954" s="8"/>
      <c r="O3954" s="9"/>
    </row>
    <row r="3955" spans="2:15" x14ac:dyDescent="0.2">
      <c r="B3955" s="3"/>
      <c r="C3955" s="3"/>
      <c r="D3955" s="6"/>
      <c r="E3955" s="8"/>
      <c r="O3955" s="9"/>
    </row>
    <row r="3956" spans="2:15" x14ac:dyDescent="0.2">
      <c r="B3956" s="3"/>
      <c r="C3956" s="3"/>
      <c r="D3956" s="6"/>
      <c r="E3956" s="8"/>
      <c r="O3956" s="9"/>
    </row>
    <row r="3957" spans="2:15" x14ac:dyDescent="0.2">
      <c r="B3957" s="3"/>
      <c r="C3957" s="3"/>
      <c r="D3957" s="6"/>
      <c r="E3957" s="8"/>
      <c r="O3957" s="9"/>
    </row>
    <row r="3958" spans="2:15" x14ac:dyDescent="0.2">
      <c r="B3958" s="3"/>
      <c r="C3958" s="3"/>
      <c r="D3958" s="6"/>
      <c r="E3958" s="8"/>
      <c r="O3958" s="9"/>
    </row>
    <row r="3959" spans="2:15" x14ac:dyDescent="0.2">
      <c r="B3959" s="3"/>
      <c r="C3959" s="3"/>
      <c r="D3959" s="6"/>
      <c r="E3959" s="8"/>
      <c r="O3959" s="9"/>
    </row>
    <row r="3960" spans="2:15" x14ac:dyDescent="0.2">
      <c r="B3960" s="3"/>
      <c r="C3960" s="3"/>
      <c r="D3960" s="6"/>
      <c r="E3960" s="8"/>
      <c r="O3960" s="9"/>
    </row>
    <row r="3961" spans="2:15" x14ac:dyDescent="0.2">
      <c r="B3961" s="3"/>
      <c r="C3961" s="3"/>
      <c r="D3961" s="6"/>
      <c r="E3961" s="8"/>
      <c r="O3961" s="9"/>
    </row>
    <row r="3962" spans="2:15" x14ac:dyDescent="0.2">
      <c r="B3962" s="3"/>
      <c r="C3962" s="3"/>
      <c r="D3962" s="6"/>
      <c r="E3962" s="8"/>
      <c r="O3962" s="9"/>
    </row>
    <row r="3963" spans="2:15" x14ac:dyDescent="0.2">
      <c r="B3963" s="3"/>
      <c r="C3963" s="3"/>
      <c r="D3963" s="6"/>
      <c r="E3963" s="8"/>
      <c r="O3963" s="9"/>
    </row>
    <row r="3964" spans="2:15" x14ac:dyDescent="0.2">
      <c r="B3964" s="3"/>
      <c r="C3964" s="3"/>
      <c r="D3964" s="6"/>
      <c r="E3964" s="8"/>
      <c r="O3964" s="9"/>
    </row>
    <row r="3965" spans="2:15" x14ac:dyDescent="0.2">
      <c r="B3965" s="3"/>
      <c r="C3965" s="3"/>
      <c r="D3965" s="6"/>
      <c r="E3965" s="8"/>
      <c r="O3965" s="9"/>
    </row>
    <row r="3966" spans="2:15" x14ac:dyDescent="0.2">
      <c r="B3966" s="3"/>
      <c r="C3966" s="3"/>
      <c r="D3966" s="6"/>
      <c r="E3966" s="8"/>
      <c r="O3966" s="9"/>
    </row>
    <row r="3967" spans="2:15" x14ac:dyDescent="0.2">
      <c r="B3967" s="3"/>
      <c r="C3967" s="3"/>
      <c r="D3967" s="6"/>
      <c r="E3967" s="8"/>
      <c r="O3967" s="9"/>
    </row>
    <row r="3968" spans="2:15" x14ac:dyDescent="0.2">
      <c r="B3968" s="3"/>
      <c r="C3968" s="3"/>
      <c r="D3968" s="6"/>
      <c r="E3968" s="8"/>
      <c r="O3968" s="9"/>
    </row>
    <row r="3969" spans="2:15" x14ac:dyDescent="0.2">
      <c r="B3969" s="3"/>
      <c r="C3969" s="3"/>
      <c r="D3969" s="6"/>
      <c r="E3969" s="8"/>
      <c r="O3969" s="9"/>
    </row>
    <row r="3970" spans="2:15" x14ac:dyDescent="0.2">
      <c r="B3970" s="3"/>
      <c r="C3970" s="3"/>
      <c r="D3970" s="6"/>
      <c r="E3970" s="8"/>
      <c r="O3970" s="9"/>
    </row>
    <row r="3971" spans="2:15" x14ac:dyDescent="0.2">
      <c r="B3971" s="3"/>
      <c r="C3971" s="3"/>
      <c r="D3971" s="6"/>
      <c r="E3971" s="8"/>
      <c r="O3971" s="9"/>
    </row>
    <row r="3972" spans="2:15" x14ac:dyDescent="0.2">
      <c r="B3972" s="3"/>
      <c r="C3972" s="3"/>
      <c r="D3972" s="6"/>
      <c r="E3972" s="8"/>
      <c r="O3972" s="9"/>
    </row>
    <row r="3973" spans="2:15" x14ac:dyDescent="0.2">
      <c r="B3973" s="3"/>
      <c r="C3973" s="3"/>
      <c r="D3973" s="6"/>
      <c r="E3973" s="8"/>
      <c r="O3973" s="9"/>
    </row>
    <row r="3974" spans="2:15" x14ac:dyDescent="0.2">
      <c r="B3974" s="3"/>
      <c r="C3974" s="3"/>
      <c r="D3974" s="6"/>
      <c r="E3974" s="8"/>
      <c r="O3974" s="9"/>
    </row>
    <row r="3975" spans="2:15" x14ac:dyDescent="0.2">
      <c r="B3975" s="3"/>
      <c r="C3975" s="3"/>
      <c r="D3975" s="6"/>
      <c r="E3975" s="8"/>
      <c r="O3975" s="9"/>
    </row>
    <row r="3976" spans="2:15" x14ac:dyDescent="0.2">
      <c r="B3976" s="3"/>
      <c r="C3976" s="3"/>
      <c r="D3976" s="6"/>
      <c r="E3976" s="8"/>
      <c r="O3976" s="9"/>
    </row>
    <row r="3977" spans="2:15" x14ac:dyDescent="0.2">
      <c r="B3977" s="3"/>
      <c r="C3977" s="3"/>
      <c r="D3977" s="6"/>
      <c r="E3977" s="8"/>
      <c r="O3977" s="9"/>
    </row>
    <row r="3978" spans="2:15" x14ac:dyDescent="0.2">
      <c r="B3978" s="3"/>
      <c r="C3978" s="3"/>
      <c r="D3978" s="6"/>
      <c r="E3978" s="8"/>
      <c r="O3978" s="9"/>
    </row>
    <row r="3979" spans="2:15" x14ac:dyDescent="0.2">
      <c r="B3979" s="3"/>
      <c r="C3979" s="3"/>
      <c r="D3979" s="6"/>
      <c r="E3979" s="8"/>
      <c r="O3979" s="9"/>
    </row>
    <row r="3980" spans="2:15" x14ac:dyDescent="0.2">
      <c r="B3980" s="3"/>
      <c r="C3980" s="3"/>
      <c r="D3980" s="6"/>
      <c r="E3980" s="8"/>
      <c r="O3980" s="9"/>
    </row>
    <row r="3981" spans="2:15" x14ac:dyDescent="0.2">
      <c r="B3981" s="3"/>
      <c r="C3981" s="3"/>
      <c r="D3981" s="6"/>
      <c r="E3981" s="8"/>
      <c r="O3981" s="9"/>
    </row>
    <row r="3982" spans="2:15" x14ac:dyDescent="0.2">
      <c r="B3982" s="3"/>
      <c r="C3982" s="3"/>
      <c r="D3982" s="6"/>
      <c r="E3982" s="8"/>
      <c r="O3982" s="9"/>
    </row>
    <row r="3983" spans="2:15" x14ac:dyDescent="0.2">
      <c r="B3983" s="3"/>
      <c r="C3983" s="3"/>
      <c r="D3983" s="6"/>
      <c r="E3983" s="8"/>
      <c r="O3983" s="9"/>
    </row>
    <row r="3984" spans="2:15" x14ac:dyDescent="0.2">
      <c r="B3984" s="3"/>
      <c r="C3984" s="3"/>
      <c r="D3984" s="6"/>
      <c r="E3984" s="8"/>
      <c r="O3984" s="9"/>
    </row>
    <row r="3985" spans="2:15" x14ac:dyDescent="0.2">
      <c r="B3985" s="3"/>
      <c r="C3985" s="3"/>
      <c r="D3985" s="6"/>
      <c r="E3985" s="8"/>
      <c r="O3985" s="9"/>
    </row>
    <row r="3986" spans="2:15" x14ac:dyDescent="0.2">
      <c r="B3986" s="3"/>
      <c r="C3986" s="3"/>
      <c r="D3986" s="6"/>
      <c r="E3986" s="8"/>
      <c r="O3986" s="9"/>
    </row>
    <row r="3987" spans="2:15" x14ac:dyDescent="0.2">
      <c r="B3987" s="3"/>
      <c r="C3987" s="3"/>
      <c r="D3987" s="6"/>
      <c r="E3987" s="8"/>
      <c r="O3987" s="9"/>
    </row>
    <row r="3988" spans="2:15" x14ac:dyDescent="0.2">
      <c r="B3988" s="3"/>
      <c r="C3988" s="3"/>
      <c r="D3988" s="6"/>
      <c r="E3988" s="8"/>
      <c r="O3988" s="9"/>
    </row>
    <row r="3989" spans="2:15" x14ac:dyDescent="0.2">
      <c r="B3989" s="3"/>
      <c r="C3989" s="3"/>
      <c r="D3989" s="6"/>
      <c r="E3989" s="8"/>
      <c r="O3989" s="9"/>
    </row>
    <row r="3990" spans="2:15" x14ac:dyDescent="0.2">
      <c r="B3990" s="3"/>
      <c r="C3990" s="3"/>
      <c r="D3990" s="6"/>
      <c r="E3990" s="8"/>
      <c r="O3990" s="9"/>
    </row>
    <row r="3991" spans="2:15" x14ac:dyDescent="0.2">
      <c r="B3991" s="3"/>
      <c r="C3991" s="3"/>
      <c r="D3991" s="6"/>
      <c r="E3991" s="8"/>
      <c r="O3991" s="9"/>
    </row>
    <row r="3992" spans="2:15" x14ac:dyDescent="0.2">
      <c r="B3992" s="3"/>
      <c r="C3992" s="3"/>
      <c r="D3992" s="6"/>
      <c r="E3992" s="8"/>
      <c r="O3992" s="9"/>
    </row>
    <row r="3993" spans="2:15" x14ac:dyDescent="0.2">
      <c r="B3993" s="3"/>
      <c r="C3993" s="3"/>
      <c r="D3993" s="6"/>
      <c r="E3993" s="8"/>
      <c r="O3993" s="9"/>
    </row>
    <row r="3994" spans="2:15" x14ac:dyDescent="0.2">
      <c r="B3994" s="3"/>
      <c r="C3994" s="3"/>
      <c r="D3994" s="6"/>
      <c r="E3994" s="8"/>
      <c r="O3994" s="9"/>
    </row>
    <row r="3995" spans="2:15" x14ac:dyDescent="0.2">
      <c r="B3995" s="3"/>
      <c r="C3995" s="3"/>
      <c r="D3995" s="6"/>
      <c r="E3995" s="8"/>
      <c r="O3995" s="9"/>
    </row>
    <row r="3996" spans="2:15" x14ac:dyDescent="0.2">
      <c r="B3996" s="3"/>
      <c r="C3996" s="3"/>
      <c r="D3996" s="6"/>
      <c r="E3996" s="8"/>
      <c r="O3996" s="9"/>
    </row>
    <row r="3997" spans="2:15" x14ac:dyDescent="0.2">
      <c r="B3997" s="3"/>
      <c r="C3997" s="3"/>
      <c r="D3997" s="6"/>
      <c r="E3997" s="8"/>
      <c r="O3997" s="9"/>
    </row>
    <row r="3998" spans="2:15" x14ac:dyDescent="0.2">
      <c r="B3998" s="3"/>
      <c r="C3998" s="3"/>
      <c r="D3998" s="6"/>
      <c r="E3998" s="8"/>
      <c r="O3998" s="9"/>
    </row>
    <row r="3999" spans="2:15" x14ac:dyDescent="0.2">
      <c r="B3999" s="3"/>
      <c r="C3999" s="3"/>
      <c r="D3999" s="6"/>
      <c r="E3999" s="8"/>
      <c r="O3999" s="9"/>
    </row>
    <row r="4000" spans="2:15" x14ac:dyDescent="0.2">
      <c r="B4000" s="3"/>
      <c r="C4000" s="3"/>
      <c r="D4000" s="6"/>
      <c r="E4000" s="8"/>
      <c r="O4000" s="9"/>
    </row>
    <row r="4001" spans="2:15" x14ac:dyDescent="0.2">
      <c r="B4001" s="3"/>
      <c r="C4001" s="3"/>
      <c r="D4001" s="6"/>
      <c r="E4001" s="8"/>
      <c r="O4001" s="9"/>
    </row>
    <row r="4002" spans="2:15" x14ac:dyDescent="0.2">
      <c r="B4002" s="3"/>
      <c r="C4002" s="3"/>
      <c r="D4002" s="6"/>
      <c r="E4002" s="8"/>
      <c r="O4002" s="9"/>
    </row>
    <row r="4003" spans="2:15" x14ac:dyDescent="0.2">
      <c r="B4003" s="3"/>
      <c r="C4003" s="3"/>
      <c r="D4003" s="6"/>
      <c r="E4003" s="8"/>
      <c r="O4003" s="9"/>
    </row>
    <row r="4004" spans="2:15" x14ac:dyDescent="0.2">
      <c r="B4004" s="3"/>
      <c r="C4004" s="3"/>
      <c r="D4004" s="6"/>
      <c r="E4004" s="8"/>
      <c r="O4004" s="9"/>
    </row>
    <row r="4005" spans="2:15" x14ac:dyDescent="0.2">
      <c r="B4005" s="3"/>
      <c r="C4005" s="3"/>
      <c r="D4005" s="6"/>
      <c r="E4005" s="8"/>
      <c r="O4005" s="9"/>
    </row>
    <row r="4006" spans="2:15" x14ac:dyDescent="0.2">
      <c r="B4006" s="3"/>
      <c r="C4006" s="3"/>
      <c r="D4006" s="6"/>
      <c r="E4006" s="8"/>
      <c r="O4006" s="9"/>
    </row>
    <row r="4007" spans="2:15" x14ac:dyDescent="0.2">
      <c r="B4007" s="3"/>
      <c r="C4007" s="3"/>
      <c r="D4007" s="6"/>
      <c r="E4007" s="8"/>
      <c r="O4007" s="9"/>
    </row>
    <row r="4008" spans="2:15" x14ac:dyDescent="0.2">
      <c r="B4008" s="3"/>
      <c r="C4008" s="3"/>
      <c r="D4008" s="6"/>
      <c r="E4008" s="8"/>
      <c r="O4008" s="9"/>
    </row>
    <row r="4009" spans="2:15" x14ac:dyDescent="0.2">
      <c r="B4009" s="3"/>
      <c r="C4009" s="3"/>
      <c r="D4009" s="6"/>
      <c r="E4009" s="8"/>
      <c r="O4009" s="9"/>
    </row>
    <row r="4010" spans="2:15" x14ac:dyDescent="0.2">
      <c r="B4010" s="3"/>
      <c r="C4010" s="3"/>
      <c r="D4010" s="6"/>
      <c r="E4010" s="8"/>
      <c r="O4010" s="9"/>
    </row>
    <row r="4011" spans="2:15" x14ac:dyDescent="0.2">
      <c r="B4011" s="3"/>
      <c r="C4011" s="3"/>
      <c r="D4011" s="6"/>
      <c r="E4011" s="8"/>
      <c r="O4011" s="9"/>
    </row>
    <row r="4012" spans="2:15" x14ac:dyDescent="0.2">
      <c r="B4012" s="3"/>
      <c r="C4012" s="3"/>
      <c r="D4012" s="6"/>
      <c r="E4012" s="8"/>
      <c r="O4012" s="9"/>
    </row>
    <row r="4013" spans="2:15" x14ac:dyDescent="0.2">
      <c r="B4013" s="3"/>
      <c r="C4013" s="3"/>
      <c r="D4013" s="6"/>
      <c r="E4013" s="8"/>
      <c r="O4013" s="9"/>
    </row>
    <row r="4014" spans="2:15" x14ac:dyDescent="0.2">
      <c r="B4014" s="3"/>
      <c r="C4014" s="3"/>
      <c r="D4014" s="6"/>
      <c r="E4014" s="8"/>
      <c r="O4014" s="9"/>
    </row>
    <row r="4015" spans="2:15" x14ac:dyDescent="0.2">
      <c r="B4015" s="3"/>
      <c r="C4015" s="3"/>
      <c r="D4015" s="6"/>
      <c r="E4015" s="8"/>
      <c r="O4015" s="9"/>
    </row>
    <row r="4016" spans="2:15" x14ac:dyDescent="0.2">
      <c r="B4016" s="3"/>
      <c r="C4016" s="3"/>
      <c r="D4016" s="6"/>
      <c r="E4016" s="8"/>
      <c r="O4016" s="9"/>
    </row>
    <row r="4017" spans="2:15" x14ac:dyDescent="0.2">
      <c r="B4017" s="3"/>
      <c r="C4017" s="3"/>
      <c r="D4017" s="6"/>
      <c r="E4017" s="8"/>
      <c r="O4017" s="9"/>
    </row>
    <row r="4018" spans="2:15" x14ac:dyDescent="0.2">
      <c r="B4018" s="3"/>
      <c r="C4018" s="3"/>
      <c r="D4018" s="6"/>
      <c r="E4018" s="8"/>
      <c r="O4018" s="9"/>
    </row>
    <row r="4019" spans="2:15" x14ac:dyDescent="0.2">
      <c r="B4019" s="3"/>
      <c r="C4019" s="3"/>
      <c r="D4019" s="6"/>
      <c r="E4019" s="8"/>
      <c r="O4019" s="9"/>
    </row>
    <row r="4020" spans="2:15" x14ac:dyDescent="0.2">
      <c r="B4020" s="3"/>
      <c r="C4020" s="3"/>
      <c r="D4020" s="6"/>
      <c r="E4020" s="8"/>
      <c r="O4020" s="9"/>
    </row>
    <row r="4021" spans="2:15" x14ac:dyDescent="0.2">
      <c r="B4021" s="3"/>
      <c r="C4021" s="3"/>
      <c r="D4021" s="6"/>
      <c r="E4021" s="8"/>
      <c r="O4021" s="9"/>
    </row>
    <row r="4022" spans="2:15" x14ac:dyDescent="0.2">
      <c r="B4022" s="3"/>
      <c r="C4022" s="3"/>
      <c r="D4022" s="6"/>
      <c r="E4022" s="8"/>
      <c r="O4022" s="9"/>
    </row>
    <row r="4023" spans="2:15" x14ac:dyDescent="0.2">
      <c r="B4023" s="3"/>
      <c r="C4023" s="3"/>
      <c r="D4023" s="6"/>
      <c r="E4023" s="8"/>
      <c r="O4023" s="9"/>
    </row>
    <row r="4024" spans="2:15" x14ac:dyDescent="0.2">
      <c r="B4024" s="3"/>
      <c r="C4024" s="3"/>
      <c r="D4024" s="6"/>
      <c r="E4024" s="8"/>
      <c r="O4024" s="9"/>
    </row>
    <row r="4025" spans="2:15" x14ac:dyDescent="0.2">
      <c r="B4025" s="3"/>
      <c r="C4025" s="3"/>
      <c r="D4025" s="6"/>
      <c r="E4025" s="8"/>
      <c r="O4025" s="9"/>
    </row>
    <row r="4026" spans="2:15" x14ac:dyDescent="0.2">
      <c r="B4026" s="3"/>
      <c r="C4026" s="3"/>
      <c r="D4026" s="6"/>
      <c r="E4026" s="8"/>
      <c r="O4026" s="9"/>
    </row>
    <row r="4027" spans="2:15" x14ac:dyDescent="0.2">
      <c r="B4027" s="3"/>
      <c r="C4027" s="3"/>
      <c r="D4027" s="6"/>
      <c r="E4027" s="8"/>
      <c r="O4027" s="9"/>
    </row>
    <row r="4028" spans="2:15" x14ac:dyDescent="0.2">
      <c r="B4028" s="3"/>
      <c r="C4028" s="3"/>
      <c r="D4028" s="6"/>
      <c r="E4028" s="8"/>
      <c r="O4028" s="9"/>
    </row>
    <row r="4029" spans="2:15" x14ac:dyDescent="0.2">
      <c r="B4029" s="3"/>
      <c r="C4029" s="3"/>
      <c r="D4029" s="6"/>
      <c r="E4029" s="8"/>
      <c r="O4029" s="9"/>
    </row>
    <row r="4030" spans="2:15" x14ac:dyDescent="0.2">
      <c r="B4030" s="3"/>
      <c r="C4030" s="3"/>
      <c r="D4030" s="6"/>
      <c r="E4030" s="8"/>
      <c r="O4030" s="9"/>
    </row>
    <row r="4031" spans="2:15" x14ac:dyDescent="0.2">
      <c r="B4031" s="3"/>
      <c r="C4031" s="3"/>
      <c r="D4031" s="6"/>
      <c r="E4031" s="8"/>
      <c r="O4031" s="9"/>
    </row>
    <row r="4032" spans="2:15" x14ac:dyDescent="0.2">
      <c r="B4032" s="3"/>
      <c r="C4032" s="3"/>
      <c r="D4032" s="6"/>
      <c r="E4032" s="8"/>
      <c r="O4032" s="9"/>
    </row>
    <row r="4033" spans="2:15" x14ac:dyDescent="0.2">
      <c r="B4033" s="3"/>
      <c r="C4033" s="3"/>
      <c r="D4033" s="6"/>
      <c r="E4033" s="8"/>
      <c r="O4033" s="9"/>
    </row>
    <row r="4034" spans="2:15" x14ac:dyDescent="0.2">
      <c r="B4034" s="3"/>
      <c r="C4034" s="3"/>
      <c r="D4034" s="6"/>
      <c r="E4034" s="8"/>
      <c r="O4034" s="9"/>
    </row>
    <row r="4035" spans="2:15" x14ac:dyDescent="0.2">
      <c r="B4035" s="3"/>
      <c r="C4035" s="3"/>
      <c r="D4035" s="6"/>
      <c r="E4035" s="8"/>
      <c r="O4035" s="9"/>
    </row>
    <row r="4036" spans="2:15" x14ac:dyDescent="0.2">
      <c r="B4036" s="3"/>
      <c r="C4036" s="3"/>
      <c r="D4036" s="6"/>
      <c r="E4036" s="8"/>
      <c r="O4036" s="9"/>
    </row>
    <row r="4037" spans="2:15" x14ac:dyDescent="0.2">
      <c r="B4037" s="3"/>
      <c r="C4037" s="3"/>
      <c r="D4037" s="6"/>
      <c r="E4037" s="8"/>
      <c r="O4037" s="9"/>
    </row>
    <row r="4038" spans="2:15" x14ac:dyDescent="0.2">
      <c r="B4038" s="3"/>
      <c r="C4038" s="3"/>
      <c r="D4038" s="6"/>
      <c r="E4038" s="8"/>
      <c r="O4038" s="9"/>
    </row>
    <row r="4039" spans="2:15" x14ac:dyDescent="0.2">
      <c r="B4039" s="3"/>
      <c r="C4039" s="3"/>
      <c r="D4039" s="6"/>
      <c r="E4039" s="8"/>
      <c r="O4039" s="9"/>
    </row>
    <row r="4040" spans="2:15" x14ac:dyDescent="0.2">
      <c r="B4040" s="3"/>
      <c r="C4040" s="3"/>
      <c r="D4040" s="6"/>
      <c r="E4040" s="8"/>
      <c r="O4040" s="9"/>
    </row>
    <row r="4041" spans="2:15" x14ac:dyDescent="0.2">
      <c r="B4041" s="3"/>
      <c r="C4041" s="3"/>
      <c r="D4041" s="6"/>
      <c r="E4041" s="8"/>
      <c r="O4041" s="9"/>
    </row>
    <row r="4042" spans="2:15" x14ac:dyDescent="0.2">
      <c r="B4042" s="3"/>
      <c r="C4042" s="3"/>
      <c r="D4042" s="6"/>
      <c r="E4042" s="8"/>
      <c r="O4042" s="9"/>
    </row>
    <row r="4043" spans="2:15" x14ac:dyDescent="0.2">
      <c r="B4043" s="3"/>
      <c r="C4043" s="3"/>
      <c r="D4043" s="6"/>
      <c r="E4043" s="8"/>
      <c r="O4043" s="9"/>
    </row>
    <row r="4044" spans="2:15" x14ac:dyDescent="0.2">
      <c r="B4044" s="3"/>
      <c r="C4044" s="3"/>
      <c r="D4044" s="6"/>
      <c r="E4044" s="8"/>
      <c r="O4044" s="9"/>
    </row>
    <row r="4045" spans="2:15" x14ac:dyDescent="0.2">
      <c r="B4045" s="3"/>
      <c r="C4045" s="3"/>
      <c r="D4045" s="6"/>
      <c r="E4045" s="8"/>
      <c r="O4045" s="9"/>
    </row>
    <row r="4046" spans="2:15" x14ac:dyDescent="0.2">
      <c r="B4046" s="3"/>
      <c r="C4046" s="3"/>
      <c r="D4046" s="6"/>
      <c r="E4046" s="8"/>
      <c r="O4046" s="9"/>
    </row>
    <row r="4047" spans="2:15" x14ac:dyDescent="0.2">
      <c r="B4047" s="3"/>
      <c r="C4047" s="3"/>
      <c r="D4047" s="6"/>
      <c r="E4047" s="8"/>
      <c r="O4047" s="9"/>
    </row>
    <row r="4048" spans="2:15" x14ac:dyDescent="0.2">
      <c r="B4048" s="3"/>
      <c r="C4048" s="3"/>
      <c r="D4048" s="6"/>
      <c r="E4048" s="8"/>
      <c r="O4048" s="9"/>
    </row>
    <row r="4049" spans="2:15" x14ac:dyDescent="0.2">
      <c r="B4049" s="3"/>
      <c r="C4049" s="3"/>
      <c r="D4049" s="6"/>
      <c r="E4049" s="8"/>
      <c r="O4049" s="9"/>
    </row>
    <row r="4050" spans="2:15" x14ac:dyDescent="0.2">
      <c r="B4050" s="3"/>
      <c r="C4050" s="3"/>
      <c r="D4050" s="6"/>
      <c r="E4050" s="8"/>
      <c r="O4050" s="9"/>
    </row>
    <row r="4051" spans="2:15" x14ac:dyDescent="0.2">
      <c r="B4051" s="3"/>
      <c r="C4051" s="3"/>
      <c r="D4051" s="6"/>
      <c r="E4051" s="8"/>
      <c r="O4051" s="9"/>
    </row>
    <row r="4052" spans="2:15" x14ac:dyDescent="0.2">
      <c r="B4052" s="3"/>
      <c r="C4052" s="3"/>
      <c r="D4052" s="6"/>
      <c r="E4052" s="8"/>
      <c r="O4052" s="9"/>
    </row>
    <row r="4053" spans="2:15" x14ac:dyDescent="0.2">
      <c r="B4053" s="3"/>
      <c r="C4053" s="3"/>
      <c r="D4053" s="6"/>
      <c r="E4053" s="8"/>
      <c r="O4053" s="9"/>
    </row>
    <row r="4054" spans="2:15" x14ac:dyDescent="0.2">
      <c r="B4054" s="3"/>
      <c r="C4054" s="3"/>
      <c r="D4054" s="6"/>
      <c r="E4054" s="8"/>
      <c r="O4054" s="9"/>
    </row>
    <row r="4055" spans="2:15" x14ac:dyDescent="0.2">
      <c r="B4055" s="3"/>
      <c r="C4055" s="3"/>
      <c r="D4055" s="6"/>
      <c r="E4055" s="8"/>
      <c r="O4055" s="9"/>
    </row>
    <row r="4056" spans="2:15" x14ac:dyDescent="0.2">
      <c r="B4056" s="3"/>
      <c r="C4056" s="3"/>
      <c r="D4056" s="6"/>
      <c r="E4056" s="8"/>
      <c r="O4056" s="9"/>
    </row>
    <row r="4057" spans="2:15" x14ac:dyDescent="0.2">
      <c r="B4057" s="3"/>
      <c r="C4057" s="3"/>
      <c r="D4057" s="6"/>
      <c r="E4057" s="8"/>
      <c r="O4057" s="9"/>
    </row>
    <row r="4058" spans="2:15" x14ac:dyDescent="0.2">
      <c r="B4058" s="3"/>
      <c r="C4058" s="3"/>
      <c r="D4058" s="6"/>
      <c r="E4058" s="8"/>
      <c r="O4058" s="9"/>
    </row>
    <row r="4059" spans="2:15" x14ac:dyDescent="0.2">
      <c r="B4059" s="3"/>
      <c r="C4059" s="3"/>
      <c r="D4059" s="6"/>
      <c r="E4059" s="8"/>
      <c r="O4059" s="9"/>
    </row>
    <row r="4060" spans="2:15" x14ac:dyDescent="0.2">
      <c r="B4060" s="3"/>
      <c r="C4060" s="3"/>
      <c r="D4060" s="6"/>
      <c r="E4060" s="8"/>
      <c r="O4060" s="9"/>
    </row>
    <row r="4061" spans="2:15" x14ac:dyDescent="0.2">
      <c r="B4061" s="3"/>
      <c r="C4061" s="3"/>
      <c r="D4061" s="6"/>
      <c r="E4061" s="8"/>
      <c r="O4061" s="9"/>
    </row>
    <row r="4062" spans="2:15" x14ac:dyDescent="0.2">
      <c r="B4062" s="3"/>
      <c r="C4062" s="3"/>
      <c r="D4062" s="6"/>
      <c r="E4062" s="8"/>
      <c r="O4062" s="9"/>
    </row>
    <row r="4063" spans="2:15" x14ac:dyDescent="0.2">
      <c r="B4063" s="3"/>
      <c r="C4063" s="3"/>
      <c r="D4063" s="6"/>
      <c r="E4063" s="8"/>
      <c r="O4063" s="9"/>
    </row>
    <row r="4064" spans="2:15" x14ac:dyDescent="0.2">
      <c r="B4064" s="3"/>
      <c r="C4064" s="3"/>
      <c r="D4064" s="6"/>
      <c r="E4064" s="8"/>
      <c r="O4064" s="9"/>
    </row>
    <row r="4065" spans="2:15" x14ac:dyDescent="0.2">
      <c r="B4065" s="3"/>
      <c r="C4065" s="3"/>
      <c r="D4065" s="6"/>
      <c r="E4065" s="8"/>
      <c r="O4065" s="9"/>
    </row>
    <row r="4066" spans="2:15" x14ac:dyDescent="0.2">
      <c r="B4066" s="3"/>
      <c r="C4066" s="3"/>
      <c r="D4066" s="6"/>
      <c r="E4066" s="8"/>
      <c r="O4066" s="9"/>
    </row>
    <row r="4067" spans="2:15" x14ac:dyDescent="0.2">
      <c r="B4067" s="3"/>
      <c r="C4067" s="3"/>
      <c r="D4067" s="6"/>
      <c r="E4067" s="8"/>
      <c r="O4067" s="9"/>
    </row>
    <row r="4068" spans="2:15" x14ac:dyDescent="0.2">
      <c r="B4068" s="3"/>
      <c r="C4068" s="3"/>
      <c r="D4068" s="6"/>
      <c r="E4068" s="8"/>
      <c r="O4068" s="9"/>
    </row>
    <row r="4069" spans="2:15" x14ac:dyDescent="0.2">
      <c r="B4069" s="3"/>
      <c r="C4069" s="3"/>
      <c r="D4069" s="6"/>
      <c r="E4069" s="8"/>
      <c r="O4069" s="9"/>
    </row>
    <row r="4070" spans="2:15" x14ac:dyDescent="0.2">
      <c r="B4070" s="3"/>
      <c r="C4070" s="3"/>
      <c r="D4070" s="6"/>
      <c r="E4070" s="8"/>
      <c r="O4070" s="9"/>
    </row>
    <row r="4071" spans="2:15" x14ac:dyDescent="0.2">
      <c r="B4071" s="3"/>
      <c r="C4071" s="3"/>
      <c r="D4071" s="6"/>
      <c r="E4071" s="8"/>
      <c r="O4071" s="9"/>
    </row>
    <row r="4072" spans="2:15" x14ac:dyDescent="0.2">
      <c r="B4072" s="3"/>
      <c r="C4072" s="3"/>
      <c r="D4072" s="6"/>
      <c r="E4072" s="8"/>
      <c r="O4072" s="9"/>
    </row>
    <row r="4073" spans="2:15" x14ac:dyDescent="0.2">
      <c r="B4073" s="3"/>
      <c r="C4073" s="3"/>
      <c r="D4073" s="6"/>
      <c r="E4073" s="8"/>
      <c r="O4073" s="9"/>
    </row>
    <row r="4074" spans="2:15" x14ac:dyDescent="0.2">
      <c r="B4074" s="3"/>
      <c r="C4074" s="3"/>
      <c r="D4074" s="6"/>
      <c r="E4074" s="8"/>
      <c r="O4074" s="9"/>
    </row>
    <row r="4075" spans="2:15" x14ac:dyDescent="0.2">
      <c r="B4075" s="3"/>
      <c r="C4075" s="3"/>
      <c r="D4075" s="6"/>
      <c r="E4075" s="8"/>
      <c r="O4075" s="9"/>
    </row>
    <row r="4076" spans="2:15" x14ac:dyDescent="0.2">
      <c r="B4076" s="3"/>
      <c r="C4076" s="3"/>
      <c r="D4076" s="6"/>
      <c r="E4076" s="8"/>
      <c r="O4076" s="9"/>
    </row>
    <row r="4077" spans="2:15" x14ac:dyDescent="0.2">
      <c r="B4077" s="3"/>
      <c r="C4077" s="3"/>
      <c r="D4077" s="6"/>
      <c r="E4077" s="8"/>
      <c r="O4077" s="9"/>
    </row>
    <row r="4078" spans="2:15" x14ac:dyDescent="0.2">
      <c r="B4078" s="3"/>
      <c r="C4078" s="3"/>
      <c r="D4078" s="6"/>
      <c r="E4078" s="8"/>
      <c r="O4078" s="9"/>
    </row>
    <row r="4079" spans="2:15" x14ac:dyDescent="0.2">
      <c r="B4079" s="3"/>
      <c r="C4079" s="3"/>
      <c r="D4079" s="6"/>
      <c r="E4079" s="8"/>
      <c r="O4079" s="9"/>
    </row>
    <row r="4080" spans="2:15" x14ac:dyDescent="0.2">
      <c r="B4080" s="3"/>
      <c r="C4080" s="3"/>
      <c r="D4080" s="6"/>
      <c r="E4080" s="8"/>
      <c r="O4080" s="9"/>
    </row>
    <row r="4081" spans="2:15" x14ac:dyDescent="0.2">
      <c r="B4081" s="3"/>
      <c r="C4081" s="3"/>
      <c r="D4081" s="6"/>
      <c r="E4081" s="8"/>
      <c r="O4081" s="9"/>
    </row>
    <row r="4082" spans="2:15" x14ac:dyDescent="0.2">
      <c r="B4082" s="3"/>
      <c r="C4082" s="3"/>
      <c r="D4082" s="6"/>
      <c r="E4082" s="8"/>
      <c r="O4082" s="9"/>
    </row>
    <row r="4083" spans="2:15" x14ac:dyDescent="0.2">
      <c r="B4083" s="3"/>
      <c r="C4083" s="3"/>
      <c r="D4083" s="6"/>
      <c r="E4083" s="8"/>
      <c r="O4083" s="9"/>
    </row>
    <row r="4084" spans="2:15" x14ac:dyDescent="0.2">
      <c r="B4084" s="3"/>
      <c r="C4084" s="3"/>
      <c r="D4084" s="6"/>
      <c r="E4084" s="8"/>
      <c r="O4084" s="9"/>
    </row>
    <row r="4085" spans="2:15" x14ac:dyDescent="0.2">
      <c r="B4085" s="3"/>
      <c r="C4085" s="3"/>
      <c r="D4085" s="6"/>
      <c r="E4085" s="8"/>
      <c r="O4085" s="9"/>
    </row>
    <row r="4086" spans="2:15" x14ac:dyDescent="0.2">
      <c r="B4086" s="3"/>
      <c r="C4086" s="3"/>
      <c r="D4086" s="6"/>
      <c r="E4086" s="8"/>
      <c r="O4086" s="9"/>
    </row>
    <row r="4087" spans="2:15" x14ac:dyDescent="0.2">
      <c r="B4087" s="3"/>
      <c r="C4087" s="3"/>
      <c r="D4087" s="6"/>
      <c r="E4087" s="8"/>
      <c r="O4087" s="9"/>
    </row>
    <row r="4088" spans="2:15" x14ac:dyDescent="0.2">
      <c r="B4088" s="3"/>
      <c r="C4088" s="3"/>
      <c r="D4088" s="6"/>
      <c r="E4088" s="8"/>
      <c r="O4088" s="9"/>
    </row>
    <row r="4089" spans="2:15" x14ac:dyDescent="0.2">
      <c r="B4089" s="3"/>
      <c r="C4089" s="3"/>
      <c r="D4089" s="6"/>
      <c r="E4089" s="8"/>
      <c r="O4089" s="9"/>
    </row>
    <row r="4090" spans="2:15" x14ac:dyDescent="0.2">
      <c r="B4090" s="3"/>
      <c r="C4090" s="3"/>
      <c r="D4090" s="6"/>
      <c r="E4090" s="8"/>
      <c r="O4090" s="9"/>
    </row>
    <row r="4091" spans="2:15" x14ac:dyDescent="0.2">
      <c r="B4091" s="3"/>
      <c r="C4091" s="3"/>
      <c r="D4091" s="6"/>
      <c r="E4091" s="8"/>
      <c r="O4091" s="9"/>
    </row>
    <row r="4092" spans="2:15" x14ac:dyDescent="0.2">
      <c r="B4092" s="3"/>
      <c r="C4092" s="3"/>
      <c r="D4092" s="6"/>
      <c r="E4092" s="8"/>
      <c r="O4092" s="9"/>
    </row>
    <row r="4093" spans="2:15" x14ac:dyDescent="0.2">
      <c r="B4093" s="3"/>
      <c r="C4093" s="3"/>
      <c r="D4093" s="6"/>
      <c r="E4093" s="8"/>
      <c r="O4093" s="9"/>
    </row>
    <row r="4094" spans="2:15" x14ac:dyDescent="0.2">
      <c r="B4094" s="3"/>
      <c r="C4094" s="3"/>
      <c r="D4094" s="6"/>
      <c r="E4094" s="8"/>
      <c r="O4094" s="9"/>
    </row>
    <row r="4095" spans="2:15" x14ac:dyDescent="0.2">
      <c r="B4095" s="3"/>
      <c r="C4095" s="3"/>
      <c r="D4095" s="6"/>
      <c r="E4095" s="8"/>
      <c r="O4095" s="9"/>
    </row>
    <row r="4096" spans="2:15" x14ac:dyDescent="0.2">
      <c r="B4096" s="3"/>
      <c r="C4096" s="3"/>
      <c r="D4096" s="6"/>
      <c r="E4096" s="8"/>
      <c r="O4096" s="9"/>
    </row>
    <row r="4097" spans="2:15" x14ac:dyDescent="0.2">
      <c r="B4097" s="3"/>
      <c r="C4097" s="3"/>
      <c r="D4097" s="6"/>
      <c r="E4097" s="8"/>
      <c r="O4097" s="9"/>
    </row>
    <row r="4098" spans="2:15" x14ac:dyDescent="0.2">
      <c r="B4098" s="3"/>
      <c r="C4098" s="3"/>
      <c r="D4098" s="6"/>
      <c r="E4098" s="8"/>
      <c r="O4098" s="9"/>
    </row>
    <row r="4099" spans="2:15" x14ac:dyDescent="0.2">
      <c r="B4099" s="3"/>
      <c r="C4099" s="3"/>
      <c r="D4099" s="6"/>
      <c r="E4099" s="8"/>
      <c r="O4099" s="9"/>
    </row>
    <row r="4100" spans="2:15" x14ac:dyDescent="0.2">
      <c r="B4100" s="3"/>
      <c r="C4100" s="3"/>
      <c r="D4100" s="6"/>
      <c r="E4100" s="8"/>
      <c r="O4100" s="9"/>
    </row>
    <row r="4101" spans="2:15" x14ac:dyDescent="0.2">
      <c r="B4101" s="3"/>
      <c r="C4101" s="3"/>
      <c r="D4101" s="6"/>
      <c r="E4101" s="8"/>
      <c r="O4101" s="9"/>
    </row>
    <row r="4102" spans="2:15" x14ac:dyDescent="0.2">
      <c r="B4102" s="3"/>
      <c r="C4102" s="3"/>
      <c r="D4102" s="6"/>
      <c r="E4102" s="8"/>
      <c r="O4102" s="9"/>
    </row>
    <row r="4103" spans="2:15" x14ac:dyDescent="0.2">
      <c r="B4103" s="3"/>
      <c r="C4103" s="3"/>
      <c r="D4103" s="6"/>
      <c r="E4103" s="8"/>
      <c r="O4103" s="9"/>
    </row>
    <row r="4104" spans="2:15" x14ac:dyDescent="0.2">
      <c r="B4104" s="3"/>
      <c r="C4104" s="3"/>
      <c r="D4104" s="6"/>
      <c r="E4104" s="8"/>
      <c r="O4104" s="9"/>
    </row>
    <row r="4105" spans="2:15" x14ac:dyDescent="0.2">
      <c r="B4105" s="3"/>
      <c r="C4105" s="3"/>
      <c r="D4105" s="6"/>
      <c r="E4105" s="8"/>
      <c r="O4105" s="9"/>
    </row>
    <row r="4106" spans="2:15" x14ac:dyDescent="0.2">
      <c r="B4106" s="3"/>
      <c r="C4106" s="3"/>
      <c r="D4106" s="6"/>
      <c r="E4106" s="8"/>
      <c r="O4106" s="9"/>
    </row>
    <row r="4107" spans="2:15" x14ac:dyDescent="0.2">
      <c r="B4107" s="3"/>
      <c r="C4107" s="3"/>
      <c r="D4107" s="6"/>
      <c r="E4107" s="8"/>
      <c r="O4107" s="9"/>
    </row>
    <row r="4108" spans="2:15" x14ac:dyDescent="0.2">
      <c r="B4108" s="3"/>
      <c r="C4108" s="3"/>
      <c r="D4108" s="6"/>
      <c r="E4108" s="8"/>
      <c r="O4108" s="9"/>
    </row>
    <row r="4109" spans="2:15" x14ac:dyDescent="0.2">
      <c r="B4109" s="3"/>
      <c r="C4109" s="3"/>
      <c r="D4109" s="6"/>
      <c r="E4109" s="8"/>
      <c r="O4109" s="9"/>
    </row>
    <row r="4110" spans="2:15" x14ac:dyDescent="0.2">
      <c r="B4110" s="3"/>
      <c r="C4110" s="3"/>
      <c r="D4110" s="6"/>
      <c r="E4110" s="8"/>
      <c r="O4110" s="9"/>
    </row>
    <row r="4111" spans="2:15" x14ac:dyDescent="0.2">
      <c r="B4111" s="3"/>
      <c r="C4111" s="3"/>
      <c r="D4111" s="6"/>
      <c r="E4111" s="8"/>
      <c r="O4111" s="9"/>
    </row>
    <row r="4112" spans="2:15" x14ac:dyDescent="0.2">
      <c r="B4112" s="3"/>
      <c r="C4112" s="3"/>
      <c r="D4112" s="6"/>
      <c r="E4112" s="8"/>
      <c r="O4112" s="9"/>
    </row>
    <row r="4113" spans="2:15" x14ac:dyDescent="0.2">
      <c r="B4113" s="3"/>
      <c r="C4113" s="3"/>
      <c r="D4113" s="6"/>
      <c r="E4113" s="8"/>
      <c r="O4113" s="9"/>
    </row>
    <row r="4114" spans="2:15" x14ac:dyDescent="0.2">
      <c r="B4114" s="3"/>
      <c r="C4114" s="3"/>
      <c r="D4114" s="6"/>
      <c r="E4114" s="8"/>
      <c r="O4114" s="9"/>
    </row>
    <row r="4115" spans="2:15" x14ac:dyDescent="0.2">
      <c r="B4115" s="3"/>
      <c r="C4115" s="3"/>
      <c r="D4115" s="6"/>
      <c r="E4115" s="8"/>
      <c r="O4115" s="9"/>
    </row>
    <row r="4116" spans="2:15" x14ac:dyDescent="0.2">
      <c r="B4116" s="3"/>
      <c r="C4116" s="3"/>
      <c r="D4116" s="6"/>
      <c r="E4116" s="8"/>
      <c r="O4116" s="9"/>
    </row>
    <row r="4117" spans="2:15" x14ac:dyDescent="0.2">
      <c r="B4117" s="3"/>
      <c r="C4117" s="3"/>
      <c r="D4117" s="6"/>
      <c r="E4117" s="8"/>
      <c r="O4117" s="9"/>
    </row>
    <row r="4118" spans="2:15" x14ac:dyDescent="0.2">
      <c r="B4118" s="3"/>
      <c r="C4118" s="3"/>
      <c r="D4118" s="6"/>
      <c r="E4118" s="8"/>
      <c r="O4118" s="9"/>
    </row>
    <row r="4119" spans="2:15" x14ac:dyDescent="0.2">
      <c r="B4119" s="3"/>
      <c r="C4119" s="3"/>
      <c r="D4119" s="6"/>
      <c r="E4119" s="8"/>
      <c r="O4119" s="9"/>
    </row>
    <row r="4120" spans="2:15" x14ac:dyDescent="0.2">
      <c r="B4120" s="3"/>
      <c r="C4120" s="3"/>
      <c r="D4120" s="6"/>
      <c r="E4120" s="8"/>
      <c r="O4120" s="9"/>
    </row>
    <row r="4121" spans="2:15" x14ac:dyDescent="0.2">
      <c r="B4121" s="3"/>
      <c r="C4121" s="3"/>
      <c r="D4121" s="6"/>
      <c r="E4121" s="8"/>
      <c r="O4121" s="9"/>
    </row>
    <row r="4122" spans="2:15" x14ac:dyDescent="0.2">
      <c r="B4122" s="3"/>
      <c r="C4122" s="3"/>
      <c r="D4122" s="6"/>
      <c r="E4122" s="8"/>
      <c r="O4122" s="9"/>
    </row>
    <row r="4123" spans="2:15" x14ac:dyDescent="0.2">
      <c r="B4123" s="3"/>
      <c r="C4123" s="3"/>
      <c r="D4123" s="6"/>
      <c r="E4123" s="8"/>
      <c r="O4123" s="9"/>
    </row>
    <row r="4124" spans="2:15" x14ac:dyDescent="0.2">
      <c r="B4124" s="3"/>
      <c r="C4124" s="3"/>
      <c r="D4124" s="6"/>
      <c r="E4124" s="8"/>
      <c r="O4124" s="9"/>
    </row>
    <row r="4125" spans="2:15" x14ac:dyDescent="0.2">
      <c r="B4125" s="3"/>
      <c r="C4125" s="3"/>
      <c r="D4125" s="6"/>
      <c r="E4125" s="8"/>
      <c r="O4125" s="9"/>
    </row>
    <row r="4126" spans="2:15" x14ac:dyDescent="0.2">
      <c r="B4126" s="3"/>
      <c r="C4126" s="3"/>
      <c r="D4126" s="6"/>
      <c r="E4126" s="8"/>
      <c r="O4126" s="9"/>
    </row>
    <row r="4127" spans="2:15" x14ac:dyDescent="0.2">
      <c r="B4127" s="3"/>
      <c r="C4127" s="3"/>
      <c r="D4127" s="6"/>
      <c r="E4127" s="8"/>
      <c r="O4127" s="9"/>
    </row>
    <row r="4128" spans="2:15" x14ac:dyDescent="0.2">
      <c r="B4128" s="3"/>
      <c r="C4128" s="3"/>
      <c r="D4128" s="6"/>
      <c r="E4128" s="8"/>
      <c r="O4128" s="9"/>
    </row>
    <row r="4129" spans="2:15" x14ac:dyDescent="0.2">
      <c r="B4129" s="3"/>
      <c r="C4129" s="3"/>
      <c r="D4129" s="6"/>
      <c r="E4129" s="8"/>
      <c r="O4129" s="9"/>
    </row>
    <row r="4130" spans="2:15" x14ac:dyDescent="0.2">
      <c r="B4130" s="3"/>
      <c r="C4130" s="3"/>
      <c r="D4130" s="6"/>
      <c r="E4130" s="8"/>
      <c r="O4130" s="9"/>
    </row>
    <row r="4131" spans="2:15" x14ac:dyDescent="0.2">
      <c r="B4131" s="3"/>
      <c r="C4131" s="3"/>
      <c r="D4131" s="6"/>
      <c r="E4131" s="8"/>
      <c r="O4131" s="9"/>
    </row>
    <row r="4132" spans="2:15" x14ac:dyDescent="0.2">
      <c r="B4132" s="3"/>
      <c r="C4132" s="3"/>
      <c r="D4132" s="6"/>
      <c r="E4132" s="8"/>
      <c r="O4132" s="9"/>
    </row>
    <row r="4133" spans="2:15" x14ac:dyDescent="0.2">
      <c r="B4133" s="3"/>
      <c r="C4133" s="3"/>
      <c r="D4133" s="6"/>
      <c r="E4133" s="8"/>
      <c r="O4133" s="9"/>
    </row>
    <row r="4134" spans="2:15" x14ac:dyDescent="0.2">
      <c r="B4134" s="3"/>
      <c r="C4134" s="3"/>
      <c r="D4134" s="6"/>
      <c r="E4134" s="8"/>
      <c r="O4134" s="9"/>
    </row>
    <row r="4135" spans="2:15" x14ac:dyDescent="0.2">
      <c r="B4135" s="3"/>
      <c r="C4135" s="3"/>
      <c r="D4135" s="6"/>
      <c r="E4135" s="8"/>
      <c r="O4135" s="9"/>
    </row>
    <row r="4136" spans="2:15" x14ac:dyDescent="0.2">
      <c r="B4136" s="3"/>
      <c r="C4136" s="3"/>
      <c r="D4136" s="6"/>
      <c r="E4136" s="8"/>
      <c r="O4136" s="9"/>
    </row>
    <row r="4137" spans="2:15" x14ac:dyDescent="0.2">
      <c r="B4137" s="3"/>
      <c r="C4137" s="3"/>
      <c r="D4137" s="6"/>
      <c r="E4137" s="8"/>
      <c r="O4137" s="9"/>
    </row>
    <row r="4138" spans="2:15" x14ac:dyDescent="0.2">
      <c r="B4138" s="3"/>
      <c r="C4138" s="3"/>
      <c r="D4138" s="6"/>
      <c r="E4138" s="8"/>
      <c r="O4138" s="9"/>
    </row>
    <row r="4139" spans="2:15" x14ac:dyDescent="0.2">
      <c r="B4139" s="3"/>
      <c r="C4139" s="3"/>
      <c r="D4139" s="6"/>
      <c r="E4139" s="8"/>
      <c r="O4139" s="9"/>
    </row>
    <row r="4140" spans="2:15" x14ac:dyDescent="0.2">
      <c r="B4140" s="3"/>
      <c r="C4140" s="3"/>
      <c r="D4140" s="6"/>
      <c r="E4140" s="8"/>
      <c r="O4140" s="9"/>
    </row>
    <row r="4141" spans="2:15" x14ac:dyDescent="0.2">
      <c r="B4141" s="3"/>
      <c r="C4141" s="3"/>
      <c r="D4141" s="6"/>
      <c r="E4141" s="8"/>
      <c r="O4141" s="9"/>
    </row>
    <row r="4142" spans="2:15" x14ac:dyDescent="0.2">
      <c r="B4142" s="3"/>
      <c r="C4142" s="3"/>
      <c r="D4142" s="6"/>
      <c r="E4142" s="8"/>
      <c r="O4142" s="9"/>
    </row>
    <row r="4143" spans="2:15" x14ac:dyDescent="0.2">
      <c r="B4143" s="3"/>
      <c r="C4143" s="3"/>
      <c r="D4143" s="6"/>
      <c r="E4143" s="8"/>
      <c r="O4143" s="9"/>
    </row>
    <row r="4144" spans="2:15" x14ac:dyDescent="0.2">
      <c r="B4144" s="3"/>
      <c r="C4144" s="3"/>
      <c r="D4144" s="6"/>
      <c r="E4144" s="8"/>
      <c r="O4144" s="9"/>
    </row>
    <row r="4145" spans="2:15" x14ac:dyDescent="0.2">
      <c r="B4145" s="3"/>
      <c r="C4145" s="3"/>
      <c r="D4145" s="6"/>
      <c r="E4145" s="8"/>
      <c r="O4145" s="9"/>
    </row>
    <row r="4146" spans="2:15" x14ac:dyDescent="0.2">
      <c r="B4146" s="3"/>
      <c r="C4146" s="3"/>
      <c r="D4146" s="6"/>
      <c r="E4146" s="8"/>
      <c r="O4146" s="9"/>
    </row>
    <row r="4147" spans="2:15" x14ac:dyDescent="0.2">
      <c r="B4147" s="3"/>
      <c r="C4147" s="3"/>
      <c r="D4147" s="6"/>
      <c r="E4147" s="8"/>
      <c r="O4147" s="9"/>
    </row>
    <row r="4148" spans="2:15" x14ac:dyDescent="0.2">
      <c r="B4148" s="3"/>
      <c r="C4148" s="3"/>
      <c r="D4148" s="6"/>
      <c r="E4148" s="8"/>
      <c r="O4148" s="9"/>
    </row>
    <row r="4149" spans="2:15" x14ac:dyDescent="0.2">
      <c r="B4149" s="3"/>
      <c r="C4149" s="3"/>
      <c r="D4149" s="6"/>
      <c r="E4149" s="8"/>
      <c r="O4149" s="9"/>
    </row>
    <row r="4150" spans="2:15" x14ac:dyDescent="0.2">
      <c r="B4150" s="3"/>
      <c r="C4150" s="3"/>
      <c r="D4150" s="6"/>
      <c r="E4150" s="8"/>
      <c r="O4150" s="9"/>
    </row>
    <row r="4151" spans="2:15" x14ac:dyDescent="0.2">
      <c r="B4151" s="3"/>
      <c r="C4151" s="3"/>
      <c r="D4151" s="6"/>
      <c r="E4151" s="8"/>
      <c r="O4151" s="9"/>
    </row>
    <row r="4152" spans="2:15" x14ac:dyDescent="0.2">
      <c r="B4152" s="3"/>
      <c r="C4152" s="3"/>
      <c r="D4152" s="6"/>
      <c r="E4152" s="8"/>
      <c r="O4152" s="9"/>
    </row>
    <row r="4153" spans="2:15" x14ac:dyDescent="0.2">
      <c r="B4153" s="3"/>
      <c r="C4153" s="3"/>
      <c r="D4153" s="6"/>
      <c r="E4153" s="8"/>
      <c r="O4153" s="9"/>
    </row>
    <row r="4154" spans="2:15" x14ac:dyDescent="0.2">
      <c r="B4154" s="3"/>
      <c r="C4154" s="3"/>
      <c r="D4154" s="6"/>
      <c r="E4154" s="8"/>
      <c r="O4154" s="9"/>
    </row>
    <row r="4155" spans="2:15" x14ac:dyDescent="0.2">
      <c r="B4155" s="3"/>
      <c r="C4155" s="3"/>
      <c r="D4155" s="6"/>
      <c r="E4155" s="8"/>
      <c r="O4155" s="9"/>
    </row>
    <row r="4156" spans="2:15" x14ac:dyDescent="0.2">
      <c r="B4156" s="3"/>
      <c r="C4156" s="3"/>
      <c r="D4156" s="6"/>
      <c r="E4156" s="8"/>
      <c r="O4156" s="9"/>
    </row>
    <row r="4157" spans="2:15" x14ac:dyDescent="0.2">
      <c r="B4157" s="3"/>
      <c r="C4157" s="3"/>
      <c r="D4157" s="6"/>
      <c r="E4157" s="8"/>
      <c r="O4157" s="9"/>
    </row>
    <row r="4158" spans="2:15" x14ac:dyDescent="0.2">
      <c r="B4158" s="3"/>
      <c r="C4158" s="3"/>
      <c r="D4158" s="6"/>
      <c r="E4158" s="8"/>
      <c r="O4158" s="9"/>
    </row>
    <row r="4159" spans="2:15" x14ac:dyDescent="0.2">
      <c r="B4159" s="3"/>
      <c r="C4159" s="3"/>
      <c r="D4159" s="6"/>
      <c r="E4159" s="8"/>
      <c r="O4159" s="9"/>
    </row>
    <row r="4160" spans="2:15" x14ac:dyDescent="0.2">
      <c r="B4160" s="3"/>
      <c r="C4160" s="3"/>
      <c r="D4160" s="6"/>
      <c r="E4160" s="8"/>
      <c r="O4160" s="9"/>
    </row>
    <row r="4161" spans="2:15" x14ac:dyDescent="0.2">
      <c r="B4161" s="3"/>
      <c r="C4161" s="3"/>
      <c r="D4161" s="6"/>
      <c r="E4161" s="8"/>
      <c r="O4161" s="9"/>
    </row>
    <row r="4162" spans="2:15" x14ac:dyDescent="0.2">
      <c r="B4162" s="3"/>
      <c r="C4162" s="3"/>
      <c r="D4162" s="6"/>
      <c r="E4162" s="8"/>
      <c r="O4162" s="9"/>
    </row>
    <row r="4163" spans="2:15" x14ac:dyDescent="0.2">
      <c r="B4163" s="3"/>
      <c r="C4163" s="3"/>
      <c r="D4163" s="6"/>
      <c r="E4163" s="8"/>
      <c r="O4163" s="9"/>
    </row>
    <row r="4164" spans="2:15" x14ac:dyDescent="0.2">
      <c r="B4164" s="3"/>
      <c r="C4164" s="3"/>
      <c r="D4164" s="6"/>
      <c r="E4164" s="8"/>
      <c r="O4164" s="9"/>
    </row>
    <row r="4165" spans="2:15" x14ac:dyDescent="0.2">
      <c r="B4165" s="3"/>
      <c r="C4165" s="3"/>
      <c r="D4165" s="6"/>
      <c r="E4165" s="8"/>
      <c r="O4165" s="9"/>
    </row>
    <row r="4166" spans="2:15" x14ac:dyDescent="0.2">
      <c r="B4166" s="3"/>
      <c r="C4166" s="3"/>
      <c r="D4166" s="6"/>
      <c r="E4166" s="8"/>
      <c r="O4166" s="9"/>
    </row>
    <row r="4167" spans="2:15" x14ac:dyDescent="0.2">
      <c r="B4167" s="3"/>
      <c r="C4167" s="3"/>
      <c r="D4167" s="6"/>
      <c r="E4167" s="8"/>
      <c r="O4167" s="9"/>
    </row>
    <row r="4168" spans="2:15" x14ac:dyDescent="0.2">
      <c r="B4168" s="3"/>
      <c r="C4168" s="3"/>
      <c r="D4168" s="6"/>
      <c r="E4168" s="8"/>
      <c r="O4168" s="9"/>
    </row>
    <row r="4169" spans="2:15" x14ac:dyDescent="0.2">
      <c r="B4169" s="3"/>
      <c r="C4169" s="3"/>
      <c r="D4169" s="6"/>
      <c r="E4169" s="8"/>
      <c r="O4169" s="9"/>
    </row>
    <row r="4170" spans="2:15" x14ac:dyDescent="0.2">
      <c r="B4170" s="3"/>
      <c r="C4170" s="3"/>
      <c r="D4170" s="6"/>
      <c r="E4170" s="8"/>
      <c r="O4170" s="9"/>
    </row>
    <row r="4171" spans="2:15" x14ac:dyDescent="0.2">
      <c r="B4171" s="3"/>
      <c r="C4171" s="3"/>
      <c r="D4171" s="6"/>
      <c r="E4171" s="8"/>
      <c r="O4171" s="9"/>
    </row>
    <row r="4172" spans="2:15" x14ac:dyDescent="0.2">
      <c r="B4172" s="3"/>
      <c r="C4172" s="3"/>
      <c r="D4172" s="6"/>
      <c r="E4172" s="8"/>
      <c r="O4172" s="9"/>
    </row>
    <row r="4173" spans="2:15" x14ac:dyDescent="0.2">
      <c r="B4173" s="3"/>
      <c r="C4173" s="3"/>
      <c r="D4173" s="6"/>
      <c r="E4173" s="8"/>
      <c r="O4173" s="9"/>
    </row>
    <row r="4174" spans="2:15" x14ac:dyDescent="0.2">
      <c r="B4174" s="3"/>
      <c r="C4174" s="3"/>
      <c r="D4174" s="6"/>
      <c r="E4174" s="8"/>
      <c r="O4174" s="9"/>
    </row>
    <row r="4175" spans="2:15" x14ac:dyDescent="0.2">
      <c r="B4175" s="3"/>
      <c r="C4175" s="3"/>
      <c r="D4175" s="6"/>
      <c r="E4175" s="8"/>
      <c r="O4175" s="9"/>
    </row>
    <row r="4176" spans="2:15" x14ac:dyDescent="0.2">
      <c r="B4176" s="3"/>
      <c r="C4176" s="3"/>
      <c r="D4176" s="6"/>
      <c r="E4176" s="8"/>
      <c r="O4176" s="9"/>
    </row>
    <row r="4177" spans="2:15" x14ac:dyDescent="0.2">
      <c r="B4177" s="3"/>
      <c r="C4177" s="3"/>
      <c r="D4177" s="6"/>
      <c r="E4177" s="8"/>
      <c r="O4177" s="9"/>
    </row>
    <row r="4178" spans="2:15" x14ac:dyDescent="0.2">
      <c r="B4178" s="3"/>
      <c r="C4178" s="3"/>
      <c r="D4178" s="6"/>
      <c r="E4178" s="8"/>
      <c r="O4178" s="9"/>
    </row>
    <row r="4179" spans="2:15" x14ac:dyDescent="0.2">
      <c r="B4179" s="3"/>
      <c r="C4179" s="3"/>
      <c r="D4179" s="6"/>
      <c r="E4179" s="8"/>
      <c r="O4179" s="9"/>
    </row>
    <row r="4180" spans="2:15" x14ac:dyDescent="0.2">
      <c r="B4180" s="3"/>
      <c r="C4180" s="3"/>
      <c r="D4180" s="6"/>
      <c r="E4180" s="8"/>
      <c r="O4180" s="9"/>
    </row>
    <row r="4181" spans="2:15" x14ac:dyDescent="0.2">
      <c r="B4181" s="3"/>
      <c r="C4181" s="3"/>
      <c r="D4181" s="6"/>
      <c r="E4181" s="8"/>
      <c r="O4181" s="9"/>
    </row>
    <row r="4182" spans="2:15" x14ac:dyDescent="0.2">
      <c r="B4182" s="3"/>
      <c r="C4182" s="3"/>
      <c r="D4182" s="6"/>
      <c r="E4182" s="8"/>
      <c r="O4182" s="9"/>
    </row>
    <row r="4183" spans="2:15" x14ac:dyDescent="0.2">
      <c r="B4183" s="3"/>
      <c r="C4183" s="3"/>
      <c r="D4183" s="6"/>
      <c r="E4183" s="8"/>
      <c r="O4183" s="9"/>
    </row>
    <row r="4184" spans="2:15" x14ac:dyDescent="0.2">
      <c r="B4184" s="3"/>
      <c r="C4184" s="3"/>
      <c r="D4184" s="6"/>
      <c r="E4184" s="8"/>
      <c r="O4184" s="9"/>
    </row>
    <row r="4185" spans="2:15" x14ac:dyDescent="0.2">
      <c r="B4185" s="3"/>
      <c r="C4185" s="3"/>
      <c r="D4185" s="6"/>
      <c r="E4185" s="8"/>
      <c r="O4185" s="9"/>
    </row>
    <row r="4186" spans="2:15" x14ac:dyDescent="0.2">
      <c r="B4186" s="3"/>
      <c r="C4186" s="3"/>
      <c r="D4186" s="6"/>
      <c r="E4186" s="8"/>
      <c r="O4186" s="9"/>
    </row>
    <row r="4187" spans="2:15" x14ac:dyDescent="0.2">
      <c r="B4187" s="3"/>
      <c r="C4187" s="3"/>
      <c r="D4187" s="6"/>
      <c r="E4187" s="8"/>
      <c r="O4187" s="9"/>
    </row>
    <row r="4188" spans="2:15" x14ac:dyDescent="0.2">
      <c r="B4188" s="3"/>
      <c r="C4188" s="3"/>
      <c r="D4188" s="6"/>
      <c r="E4188" s="8"/>
      <c r="O4188" s="9"/>
    </row>
    <row r="4189" spans="2:15" x14ac:dyDescent="0.2">
      <c r="B4189" s="3"/>
      <c r="C4189" s="3"/>
      <c r="D4189" s="6"/>
      <c r="E4189" s="8"/>
      <c r="O4189" s="9"/>
    </row>
    <row r="4190" spans="2:15" x14ac:dyDescent="0.2">
      <c r="B4190" s="3"/>
      <c r="C4190" s="3"/>
      <c r="D4190" s="6"/>
      <c r="E4190" s="8"/>
      <c r="O4190" s="9"/>
    </row>
    <row r="4191" spans="2:15" x14ac:dyDescent="0.2">
      <c r="B4191" s="3"/>
      <c r="C4191" s="3"/>
      <c r="D4191" s="6"/>
      <c r="E4191" s="8"/>
      <c r="O4191" s="9"/>
    </row>
    <row r="4192" spans="2:15" x14ac:dyDescent="0.2">
      <c r="B4192" s="3"/>
      <c r="C4192" s="3"/>
      <c r="D4192" s="6"/>
      <c r="E4192" s="8"/>
      <c r="O4192" s="9"/>
    </row>
    <row r="4193" spans="2:15" x14ac:dyDescent="0.2">
      <c r="B4193" s="3"/>
      <c r="C4193" s="3"/>
      <c r="D4193" s="6"/>
      <c r="E4193" s="8"/>
      <c r="O4193" s="9"/>
    </row>
    <row r="4194" spans="2:15" x14ac:dyDescent="0.2">
      <c r="B4194" s="3"/>
      <c r="C4194" s="3"/>
      <c r="D4194" s="6"/>
      <c r="E4194" s="8"/>
      <c r="O4194" s="9"/>
    </row>
    <row r="4195" spans="2:15" x14ac:dyDescent="0.2">
      <c r="B4195" s="3"/>
      <c r="C4195" s="3"/>
      <c r="D4195" s="6"/>
      <c r="E4195" s="8"/>
      <c r="O4195" s="9"/>
    </row>
    <row r="4196" spans="2:15" x14ac:dyDescent="0.2">
      <c r="B4196" s="3"/>
      <c r="C4196" s="3"/>
      <c r="D4196" s="6"/>
      <c r="E4196" s="8"/>
      <c r="O4196" s="9"/>
    </row>
    <row r="4197" spans="2:15" x14ac:dyDescent="0.2">
      <c r="B4197" s="3"/>
      <c r="C4197" s="3"/>
      <c r="D4197" s="6"/>
      <c r="E4197" s="8"/>
      <c r="O4197" s="9"/>
    </row>
    <row r="4198" spans="2:15" x14ac:dyDescent="0.2">
      <c r="B4198" s="3"/>
      <c r="C4198" s="3"/>
      <c r="D4198" s="6"/>
      <c r="E4198" s="8"/>
      <c r="O4198" s="9"/>
    </row>
    <row r="4199" spans="2:15" x14ac:dyDescent="0.2">
      <c r="B4199" s="3"/>
      <c r="C4199" s="3"/>
      <c r="D4199" s="6"/>
      <c r="E4199" s="8"/>
      <c r="O4199" s="9"/>
    </row>
    <row r="4200" spans="2:15" x14ac:dyDescent="0.2">
      <c r="B4200" s="3"/>
      <c r="C4200" s="3"/>
      <c r="D4200" s="6"/>
      <c r="E4200" s="8"/>
      <c r="O4200" s="9"/>
    </row>
    <row r="4201" spans="2:15" x14ac:dyDescent="0.2">
      <c r="B4201" s="3"/>
      <c r="C4201" s="3"/>
      <c r="D4201" s="6"/>
      <c r="E4201" s="8"/>
      <c r="O4201" s="9"/>
    </row>
    <row r="4202" spans="2:15" x14ac:dyDescent="0.2">
      <c r="B4202" s="3"/>
      <c r="C4202" s="3"/>
      <c r="D4202" s="6"/>
      <c r="E4202" s="8"/>
      <c r="O4202" s="9"/>
    </row>
    <row r="4203" spans="2:15" x14ac:dyDescent="0.2">
      <c r="B4203" s="3"/>
      <c r="C4203" s="3"/>
      <c r="D4203" s="6"/>
      <c r="E4203" s="8"/>
      <c r="O4203" s="9"/>
    </row>
    <row r="4204" spans="2:15" x14ac:dyDescent="0.2">
      <c r="B4204" s="3"/>
      <c r="C4204" s="3"/>
      <c r="D4204" s="6"/>
      <c r="E4204" s="8"/>
      <c r="O4204" s="9"/>
    </row>
    <row r="4205" spans="2:15" x14ac:dyDescent="0.2">
      <c r="B4205" s="3"/>
      <c r="C4205" s="3"/>
      <c r="D4205" s="6"/>
      <c r="E4205" s="8"/>
      <c r="O4205" s="9"/>
    </row>
    <row r="4206" spans="2:15" x14ac:dyDescent="0.2">
      <c r="B4206" s="3"/>
      <c r="C4206" s="3"/>
      <c r="D4206" s="6"/>
      <c r="E4206" s="8"/>
      <c r="O4206" s="9"/>
    </row>
    <row r="4207" spans="2:15" x14ac:dyDescent="0.2">
      <c r="B4207" s="3"/>
      <c r="C4207" s="3"/>
      <c r="D4207" s="6"/>
      <c r="E4207" s="8"/>
      <c r="O4207" s="9"/>
    </row>
    <row r="4208" spans="2:15" x14ac:dyDescent="0.2">
      <c r="B4208" s="3"/>
      <c r="C4208" s="3"/>
      <c r="D4208" s="6"/>
      <c r="E4208" s="8"/>
      <c r="O4208" s="9"/>
    </row>
    <row r="4209" spans="2:15" x14ac:dyDescent="0.2">
      <c r="B4209" s="3"/>
      <c r="C4209" s="3"/>
      <c r="D4209" s="6"/>
      <c r="E4209" s="8"/>
      <c r="O4209" s="9"/>
    </row>
    <row r="4210" spans="2:15" x14ac:dyDescent="0.2">
      <c r="B4210" s="3"/>
      <c r="C4210" s="3"/>
      <c r="D4210" s="6"/>
      <c r="E4210" s="8"/>
      <c r="O4210" s="9"/>
    </row>
    <row r="4211" spans="2:15" x14ac:dyDescent="0.2">
      <c r="B4211" s="3"/>
      <c r="C4211" s="3"/>
      <c r="D4211" s="6"/>
      <c r="E4211" s="8"/>
      <c r="O4211" s="9"/>
    </row>
    <row r="4212" spans="2:15" x14ac:dyDescent="0.2">
      <c r="B4212" s="3"/>
      <c r="C4212" s="3"/>
      <c r="D4212" s="6"/>
      <c r="E4212" s="8"/>
      <c r="O4212" s="9"/>
    </row>
    <row r="4213" spans="2:15" x14ac:dyDescent="0.2">
      <c r="B4213" s="3"/>
      <c r="C4213" s="3"/>
      <c r="D4213" s="6"/>
      <c r="E4213" s="8"/>
      <c r="O4213" s="9"/>
    </row>
    <row r="4214" spans="2:15" x14ac:dyDescent="0.2">
      <c r="B4214" s="3"/>
      <c r="C4214" s="3"/>
      <c r="D4214" s="6"/>
      <c r="E4214" s="8"/>
      <c r="O4214" s="9"/>
    </row>
    <row r="4215" spans="2:15" x14ac:dyDescent="0.2">
      <c r="B4215" s="3"/>
      <c r="C4215" s="3"/>
      <c r="D4215" s="6"/>
      <c r="E4215" s="8"/>
      <c r="O4215" s="9"/>
    </row>
    <row r="4216" spans="2:15" x14ac:dyDescent="0.2">
      <c r="B4216" s="3"/>
      <c r="C4216" s="3"/>
      <c r="D4216" s="6"/>
      <c r="E4216" s="8"/>
      <c r="O4216" s="9"/>
    </row>
    <row r="4217" spans="2:15" x14ac:dyDescent="0.2">
      <c r="B4217" s="3"/>
      <c r="C4217" s="3"/>
      <c r="D4217" s="6"/>
      <c r="E4217" s="8"/>
      <c r="O4217" s="9"/>
    </row>
    <row r="4218" spans="2:15" x14ac:dyDescent="0.2">
      <c r="B4218" s="3"/>
      <c r="C4218" s="3"/>
      <c r="D4218" s="6"/>
      <c r="E4218" s="8"/>
      <c r="O4218" s="9"/>
    </row>
    <row r="4219" spans="2:15" x14ac:dyDescent="0.2">
      <c r="B4219" s="3"/>
      <c r="C4219" s="3"/>
      <c r="D4219" s="6"/>
      <c r="E4219" s="8"/>
      <c r="O4219" s="9"/>
    </row>
    <row r="4220" spans="2:15" x14ac:dyDescent="0.2">
      <c r="B4220" s="3"/>
      <c r="C4220" s="3"/>
      <c r="D4220" s="6"/>
      <c r="E4220" s="8"/>
      <c r="O4220" s="9"/>
    </row>
    <row r="4221" spans="2:15" x14ac:dyDescent="0.2">
      <c r="B4221" s="3"/>
      <c r="C4221" s="3"/>
      <c r="D4221" s="6"/>
      <c r="E4221" s="8"/>
      <c r="O4221" s="9"/>
    </row>
    <row r="4222" spans="2:15" x14ac:dyDescent="0.2">
      <c r="B4222" s="3"/>
      <c r="C4222" s="3"/>
      <c r="D4222" s="6"/>
      <c r="E4222" s="8"/>
      <c r="O4222" s="9"/>
    </row>
    <row r="4223" spans="2:15" x14ac:dyDescent="0.2">
      <c r="B4223" s="3"/>
      <c r="C4223" s="3"/>
      <c r="D4223" s="6"/>
      <c r="E4223" s="8"/>
      <c r="O4223" s="9"/>
    </row>
    <row r="4224" spans="2:15" x14ac:dyDescent="0.2">
      <c r="B4224" s="3"/>
      <c r="C4224" s="3"/>
      <c r="D4224" s="6"/>
      <c r="E4224" s="8"/>
      <c r="O4224" s="9"/>
    </row>
    <row r="4225" spans="2:15" x14ac:dyDescent="0.2">
      <c r="B4225" s="3"/>
      <c r="C4225" s="3"/>
      <c r="D4225" s="6"/>
      <c r="E4225" s="8"/>
      <c r="O4225" s="9"/>
    </row>
    <row r="4226" spans="2:15" x14ac:dyDescent="0.2">
      <c r="B4226" s="3"/>
      <c r="C4226" s="3"/>
      <c r="D4226" s="6"/>
      <c r="E4226" s="8"/>
      <c r="O4226" s="9"/>
    </row>
    <row r="4227" spans="2:15" x14ac:dyDescent="0.2">
      <c r="B4227" s="3"/>
      <c r="C4227" s="3"/>
      <c r="D4227" s="6"/>
      <c r="E4227" s="8"/>
      <c r="O4227" s="9"/>
    </row>
    <row r="4228" spans="2:15" x14ac:dyDescent="0.2">
      <c r="B4228" s="3"/>
      <c r="C4228" s="3"/>
      <c r="D4228" s="6"/>
      <c r="E4228" s="8"/>
      <c r="O4228" s="9"/>
    </row>
    <row r="4229" spans="2:15" x14ac:dyDescent="0.2">
      <c r="B4229" s="3"/>
      <c r="C4229" s="3"/>
      <c r="D4229" s="6"/>
      <c r="E4229" s="8"/>
      <c r="O4229" s="9"/>
    </row>
    <row r="4230" spans="2:15" x14ac:dyDescent="0.2">
      <c r="B4230" s="3"/>
      <c r="C4230" s="3"/>
      <c r="D4230" s="6"/>
      <c r="E4230" s="8"/>
      <c r="O4230" s="9"/>
    </row>
    <row r="4231" spans="2:15" x14ac:dyDescent="0.2">
      <c r="B4231" s="3"/>
      <c r="C4231" s="3"/>
      <c r="D4231" s="6"/>
      <c r="E4231" s="8"/>
      <c r="O4231" s="9"/>
    </row>
    <row r="4232" spans="2:15" x14ac:dyDescent="0.2">
      <c r="B4232" s="3"/>
      <c r="C4232" s="3"/>
      <c r="D4232" s="6"/>
      <c r="E4232" s="8"/>
      <c r="O4232" s="9"/>
    </row>
    <row r="4233" spans="2:15" x14ac:dyDescent="0.2">
      <c r="B4233" s="3"/>
      <c r="C4233" s="3"/>
      <c r="D4233" s="6"/>
      <c r="E4233" s="8"/>
      <c r="O4233" s="9"/>
    </row>
    <row r="4234" spans="2:15" x14ac:dyDescent="0.2">
      <c r="B4234" s="3"/>
      <c r="C4234" s="3"/>
      <c r="D4234" s="6"/>
      <c r="E4234" s="8"/>
      <c r="O4234" s="9"/>
    </row>
    <row r="4235" spans="2:15" x14ac:dyDescent="0.2">
      <c r="B4235" s="3"/>
      <c r="C4235" s="3"/>
      <c r="D4235" s="6"/>
      <c r="E4235" s="8"/>
      <c r="O4235" s="9"/>
    </row>
    <row r="4236" spans="2:15" x14ac:dyDescent="0.2">
      <c r="B4236" s="3"/>
      <c r="C4236" s="3"/>
      <c r="D4236" s="6"/>
      <c r="E4236" s="8"/>
      <c r="O4236" s="9"/>
    </row>
    <row r="4237" spans="2:15" x14ac:dyDescent="0.2">
      <c r="B4237" s="3"/>
      <c r="C4237" s="3"/>
      <c r="D4237" s="6"/>
      <c r="E4237" s="8"/>
      <c r="O4237" s="9"/>
    </row>
    <row r="4238" spans="2:15" x14ac:dyDescent="0.2">
      <c r="B4238" s="3"/>
      <c r="C4238" s="3"/>
      <c r="D4238" s="6"/>
      <c r="E4238" s="8"/>
      <c r="O4238" s="9"/>
    </row>
    <row r="4239" spans="2:15" x14ac:dyDescent="0.2">
      <c r="B4239" s="3"/>
      <c r="C4239" s="3"/>
      <c r="D4239" s="6"/>
      <c r="E4239" s="8"/>
      <c r="O4239" s="9"/>
    </row>
    <row r="4240" spans="2:15" x14ac:dyDescent="0.2">
      <c r="B4240" s="3"/>
      <c r="C4240" s="3"/>
      <c r="D4240" s="6"/>
      <c r="E4240" s="8"/>
      <c r="O4240" s="9"/>
    </row>
    <row r="4241" spans="2:15" x14ac:dyDescent="0.2">
      <c r="B4241" s="3"/>
      <c r="C4241" s="3"/>
      <c r="D4241" s="6"/>
      <c r="E4241" s="8"/>
      <c r="O4241" s="9"/>
    </row>
    <row r="4242" spans="2:15" x14ac:dyDescent="0.2">
      <c r="B4242" s="3"/>
      <c r="C4242" s="3"/>
      <c r="D4242" s="6"/>
      <c r="E4242" s="8"/>
      <c r="O4242" s="9"/>
    </row>
    <row r="4243" spans="2:15" x14ac:dyDescent="0.2">
      <c r="B4243" s="3"/>
      <c r="C4243" s="3"/>
      <c r="D4243" s="6"/>
      <c r="E4243" s="8"/>
      <c r="O4243" s="9"/>
    </row>
    <row r="4244" spans="2:15" x14ac:dyDescent="0.2">
      <c r="B4244" s="3"/>
      <c r="C4244" s="3"/>
      <c r="D4244" s="6"/>
      <c r="E4244" s="8"/>
      <c r="O4244" s="9"/>
    </row>
    <row r="4245" spans="2:15" x14ac:dyDescent="0.2">
      <c r="B4245" s="3"/>
      <c r="C4245" s="3"/>
      <c r="D4245" s="6"/>
      <c r="E4245" s="8"/>
      <c r="O4245" s="9"/>
    </row>
    <row r="4246" spans="2:15" x14ac:dyDescent="0.2">
      <c r="B4246" s="3"/>
      <c r="C4246" s="3"/>
      <c r="D4246" s="6"/>
      <c r="E4246" s="8"/>
      <c r="O4246" s="9"/>
    </row>
    <row r="4247" spans="2:15" x14ac:dyDescent="0.2">
      <c r="B4247" s="3"/>
      <c r="C4247" s="3"/>
      <c r="D4247" s="6"/>
      <c r="E4247" s="8"/>
      <c r="O4247" s="9"/>
    </row>
    <row r="4248" spans="2:15" x14ac:dyDescent="0.2">
      <c r="B4248" s="3"/>
      <c r="C4248" s="3"/>
      <c r="D4248" s="6"/>
      <c r="E4248" s="8"/>
      <c r="O4248" s="9"/>
    </row>
    <row r="4249" spans="2:15" x14ac:dyDescent="0.2">
      <c r="B4249" s="3"/>
      <c r="C4249" s="3"/>
      <c r="D4249" s="6"/>
      <c r="E4249" s="8"/>
      <c r="O4249" s="9"/>
    </row>
    <row r="4250" spans="2:15" x14ac:dyDescent="0.2">
      <c r="B4250" s="3"/>
      <c r="C4250" s="3"/>
      <c r="D4250" s="6"/>
      <c r="E4250" s="8"/>
      <c r="O4250" s="9"/>
    </row>
    <row r="4251" spans="2:15" x14ac:dyDescent="0.2">
      <c r="B4251" s="3"/>
      <c r="C4251" s="3"/>
      <c r="D4251" s="6"/>
      <c r="E4251" s="8"/>
      <c r="O4251" s="9"/>
    </row>
    <row r="4252" spans="2:15" x14ac:dyDescent="0.2">
      <c r="B4252" s="3"/>
      <c r="C4252" s="3"/>
      <c r="D4252" s="6"/>
      <c r="E4252" s="8"/>
      <c r="O4252" s="9"/>
    </row>
    <row r="4253" spans="2:15" x14ac:dyDescent="0.2">
      <c r="B4253" s="3"/>
      <c r="C4253" s="3"/>
      <c r="D4253" s="6"/>
      <c r="E4253" s="8"/>
      <c r="O4253" s="9"/>
    </row>
    <row r="4254" spans="2:15" x14ac:dyDescent="0.2">
      <c r="B4254" s="3"/>
      <c r="C4254" s="3"/>
      <c r="D4254" s="6"/>
      <c r="E4254" s="8"/>
      <c r="O4254" s="9"/>
    </row>
    <row r="4255" spans="2:15" x14ac:dyDescent="0.2">
      <c r="B4255" s="3"/>
      <c r="C4255" s="3"/>
      <c r="D4255" s="6"/>
      <c r="E4255" s="8"/>
      <c r="O4255" s="9"/>
    </row>
    <row r="4256" spans="2:15" x14ac:dyDescent="0.2">
      <c r="B4256" s="3"/>
      <c r="C4256" s="3"/>
      <c r="D4256" s="6"/>
      <c r="E4256" s="8"/>
      <c r="O4256" s="9"/>
    </row>
    <row r="4257" spans="2:15" x14ac:dyDescent="0.2">
      <c r="B4257" s="3"/>
      <c r="C4257" s="3"/>
      <c r="D4257" s="6"/>
      <c r="E4257" s="8"/>
      <c r="O4257" s="9"/>
    </row>
    <row r="4258" spans="2:15" x14ac:dyDescent="0.2">
      <c r="B4258" s="3"/>
      <c r="C4258" s="3"/>
      <c r="D4258" s="6"/>
      <c r="E4258" s="8"/>
      <c r="O4258" s="9"/>
    </row>
    <row r="4259" spans="2:15" x14ac:dyDescent="0.2">
      <c r="B4259" s="3"/>
      <c r="C4259" s="3"/>
      <c r="D4259" s="6"/>
      <c r="E4259" s="8"/>
      <c r="O4259" s="9"/>
    </row>
    <row r="4260" spans="2:15" x14ac:dyDescent="0.2">
      <c r="B4260" s="3"/>
      <c r="C4260" s="3"/>
      <c r="D4260" s="6"/>
      <c r="E4260" s="8"/>
      <c r="O4260" s="9"/>
    </row>
    <row r="4261" spans="2:15" x14ac:dyDescent="0.2">
      <c r="B4261" s="3"/>
      <c r="C4261" s="3"/>
      <c r="D4261" s="6"/>
      <c r="E4261" s="8"/>
      <c r="O4261" s="9"/>
    </row>
    <row r="4262" spans="2:15" x14ac:dyDescent="0.2">
      <c r="B4262" s="3"/>
      <c r="C4262" s="3"/>
      <c r="D4262" s="6"/>
      <c r="E4262" s="8"/>
      <c r="O4262" s="9"/>
    </row>
    <row r="4263" spans="2:15" x14ac:dyDescent="0.2">
      <c r="B4263" s="3"/>
      <c r="C4263" s="3"/>
      <c r="D4263" s="6"/>
      <c r="E4263" s="8"/>
      <c r="O4263" s="9"/>
    </row>
    <row r="4264" spans="2:15" x14ac:dyDescent="0.2">
      <c r="B4264" s="3"/>
      <c r="C4264" s="3"/>
      <c r="D4264" s="6"/>
      <c r="E4264" s="8"/>
      <c r="O4264" s="9"/>
    </row>
    <row r="4265" spans="2:15" x14ac:dyDescent="0.2">
      <c r="B4265" s="3"/>
      <c r="C4265" s="3"/>
      <c r="D4265" s="6"/>
      <c r="E4265" s="8"/>
      <c r="O4265" s="9"/>
    </row>
    <row r="4266" spans="2:15" x14ac:dyDescent="0.2">
      <c r="B4266" s="3"/>
      <c r="C4266" s="3"/>
      <c r="D4266" s="6"/>
      <c r="E4266" s="8"/>
      <c r="O4266" s="9"/>
    </row>
    <row r="4267" spans="2:15" x14ac:dyDescent="0.2">
      <c r="B4267" s="3"/>
      <c r="C4267" s="3"/>
      <c r="D4267" s="6"/>
      <c r="E4267" s="8"/>
      <c r="O4267" s="9"/>
    </row>
    <row r="4268" spans="2:15" x14ac:dyDescent="0.2">
      <c r="B4268" s="3"/>
      <c r="C4268" s="3"/>
      <c r="D4268" s="6"/>
      <c r="E4268" s="8"/>
      <c r="O4268" s="9"/>
    </row>
    <row r="4269" spans="2:15" x14ac:dyDescent="0.2">
      <c r="B4269" s="3"/>
      <c r="C4269" s="3"/>
      <c r="D4269" s="6"/>
      <c r="E4269" s="8"/>
      <c r="O4269" s="9"/>
    </row>
    <row r="4270" spans="2:15" x14ac:dyDescent="0.2">
      <c r="B4270" s="3"/>
      <c r="C4270" s="3"/>
      <c r="D4270" s="6"/>
      <c r="E4270" s="8"/>
      <c r="O4270" s="9"/>
    </row>
    <row r="4271" spans="2:15" x14ac:dyDescent="0.2">
      <c r="B4271" s="3"/>
      <c r="C4271" s="3"/>
      <c r="D4271" s="6"/>
      <c r="E4271" s="8"/>
      <c r="O4271" s="9"/>
    </row>
    <row r="4272" spans="2:15" x14ac:dyDescent="0.2">
      <c r="B4272" s="3"/>
      <c r="C4272" s="3"/>
      <c r="D4272" s="6"/>
      <c r="E4272" s="8"/>
      <c r="O4272" s="9"/>
    </row>
    <row r="4273" spans="2:15" x14ac:dyDescent="0.2">
      <c r="B4273" s="3"/>
      <c r="C4273" s="3"/>
      <c r="D4273" s="6"/>
      <c r="E4273" s="8"/>
      <c r="O4273" s="9"/>
    </row>
    <row r="4274" spans="2:15" x14ac:dyDescent="0.2">
      <c r="B4274" s="3"/>
      <c r="C4274" s="3"/>
      <c r="D4274" s="6"/>
      <c r="E4274" s="8"/>
      <c r="O4274" s="9"/>
    </row>
    <row r="4275" spans="2:15" x14ac:dyDescent="0.2">
      <c r="B4275" s="3"/>
      <c r="C4275" s="3"/>
      <c r="D4275" s="6"/>
      <c r="E4275" s="8"/>
      <c r="O4275" s="9"/>
    </row>
    <row r="4276" spans="2:15" x14ac:dyDescent="0.2">
      <c r="B4276" s="3"/>
      <c r="C4276" s="3"/>
      <c r="D4276" s="6"/>
      <c r="E4276" s="8"/>
      <c r="O4276" s="9"/>
    </row>
    <row r="4277" spans="2:15" x14ac:dyDescent="0.2">
      <c r="B4277" s="3"/>
      <c r="C4277" s="3"/>
      <c r="D4277" s="6"/>
      <c r="E4277" s="8"/>
      <c r="O4277" s="9"/>
    </row>
    <row r="4278" spans="2:15" x14ac:dyDescent="0.2">
      <c r="B4278" s="3"/>
      <c r="C4278" s="3"/>
      <c r="D4278" s="6"/>
      <c r="E4278" s="8"/>
      <c r="O4278" s="9"/>
    </row>
    <row r="4279" spans="2:15" x14ac:dyDescent="0.2">
      <c r="B4279" s="3"/>
      <c r="C4279" s="3"/>
      <c r="D4279" s="6"/>
      <c r="E4279" s="8"/>
      <c r="O4279" s="9"/>
    </row>
    <row r="4280" spans="2:15" x14ac:dyDescent="0.2">
      <c r="B4280" s="3"/>
      <c r="C4280" s="3"/>
      <c r="D4280" s="6"/>
      <c r="E4280" s="8"/>
      <c r="O4280" s="9"/>
    </row>
    <row r="4281" spans="2:15" x14ac:dyDescent="0.2">
      <c r="B4281" s="3"/>
      <c r="C4281" s="3"/>
      <c r="D4281" s="6"/>
      <c r="E4281" s="8"/>
      <c r="O4281" s="9"/>
    </row>
    <row r="4282" spans="2:15" x14ac:dyDescent="0.2">
      <c r="B4282" s="3"/>
      <c r="C4282" s="3"/>
      <c r="D4282" s="6"/>
      <c r="E4282" s="8"/>
      <c r="O4282" s="9"/>
    </row>
    <row r="4283" spans="2:15" x14ac:dyDescent="0.2">
      <c r="B4283" s="3"/>
      <c r="C4283" s="3"/>
      <c r="D4283" s="6"/>
      <c r="E4283" s="8"/>
      <c r="O4283" s="9"/>
    </row>
    <row r="4284" spans="2:15" x14ac:dyDescent="0.2">
      <c r="B4284" s="3"/>
      <c r="C4284" s="3"/>
      <c r="D4284" s="6"/>
      <c r="E4284" s="8"/>
      <c r="O4284" s="9"/>
    </row>
    <row r="4285" spans="2:15" x14ac:dyDescent="0.2">
      <c r="B4285" s="3"/>
      <c r="C4285" s="3"/>
      <c r="D4285" s="6"/>
      <c r="E4285" s="8"/>
      <c r="O4285" s="9"/>
    </row>
    <row r="4286" spans="2:15" x14ac:dyDescent="0.2">
      <c r="B4286" s="3"/>
      <c r="C4286" s="3"/>
      <c r="D4286" s="6"/>
      <c r="E4286" s="8"/>
      <c r="O4286" s="9"/>
    </row>
    <row r="4287" spans="2:15" x14ac:dyDescent="0.2">
      <c r="B4287" s="3"/>
      <c r="C4287" s="3"/>
      <c r="D4287" s="6"/>
      <c r="E4287" s="8"/>
      <c r="O4287" s="9"/>
    </row>
    <row r="4288" spans="2:15" x14ac:dyDescent="0.2">
      <c r="B4288" s="3"/>
      <c r="C4288" s="3"/>
      <c r="D4288" s="6"/>
      <c r="E4288" s="8"/>
      <c r="O4288" s="9"/>
    </row>
    <row r="4289" spans="2:15" x14ac:dyDescent="0.2">
      <c r="B4289" s="3"/>
      <c r="C4289" s="3"/>
      <c r="D4289" s="6"/>
      <c r="E4289" s="8"/>
      <c r="O4289" s="9"/>
    </row>
    <row r="4290" spans="2:15" x14ac:dyDescent="0.2">
      <c r="B4290" s="3"/>
      <c r="C4290" s="3"/>
      <c r="D4290" s="6"/>
      <c r="E4290" s="8"/>
      <c r="O4290" s="9"/>
    </row>
    <row r="4291" spans="2:15" x14ac:dyDescent="0.2">
      <c r="B4291" s="3"/>
      <c r="C4291" s="3"/>
      <c r="D4291" s="6"/>
      <c r="E4291" s="8"/>
      <c r="O4291" s="9"/>
    </row>
    <row r="4292" spans="2:15" x14ac:dyDescent="0.2">
      <c r="B4292" s="3"/>
      <c r="C4292" s="3"/>
      <c r="D4292" s="6"/>
      <c r="E4292" s="8"/>
      <c r="O4292" s="9"/>
    </row>
    <row r="4293" spans="2:15" x14ac:dyDescent="0.2">
      <c r="B4293" s="3"/>
      <c r="C4293" s="3"/>
      <c r="D4293" s="6"/>
      <c r="E4293" s="8"/>
      <c r="O4293" s="9"/>
    </row>
    <row r="4294" spans="2:15" x14ac:dyDescent="0.2">
      <c r="B4294" s="3"/>
      <c r="C4294" s="3"/>
      <c r="D4294" s="6"/>
      <c r="E4294" s="8"/>
      <c r="O4294" s="9"/>
    </row>
    <row r="4295" spans="2:15" x14ac:dyDescent="0.2">
      <c r="B4295" s="3"/>
      <c r="C4295" s="3"/>
      <c r="D4295" s="6"/>
      <c r="E4295" s="8"/>
      <c r="O4295" s="9"/>
    </row>
    <row r="4296" spans="2:15" x14ac:dyDescent="0.2">
      <c r="B4296" s="3"/>
      <c r="C4296" s="3"/>
      <c r="D4296" s="6"/>
      <c r="E4296" s="8"/>
      <c r="O4296" s="9"/>
    </row>
    <row r="4297" spans="2:15" x14ac:dyDescent="0.2">
      <c r="B4297" s="3"/>
      <c r="C4297" s="3"/>
      <c r="D4297" s="6"/>
      <c r="E4297" s="8"/>
      <c r="O4297" s="9"/>
    </row>
    <row r="4298" spans="2:15" x14ac:dyDescent="0.2">
      <c r="B4298" s="3"/>
      <c r="C4298" s="3"/>
      <c r="D4298" s="6"/>
      <c r="E4298" s="8"/>
      <c r="O4298" s="9"/>
    </row>
    <row r="4299" spans="2:15" x14ac:dyDescent="0.2">
      <c r="B4299" s="3"/>
      <c r="C4299" s="3"/>
      <c r="D4299" s="6"/>
      <c r="E4299" s="8"/>
      <c r="O4299" s="9"/>
    </row>
    <row r="4300" spans="2:15" x14ac:dyDescent="0.2">
      <c r="B4300" s="3"/>
      <c r="C4300" s="3"/>
      <c r="D4300" s="6"/>
      <c r="E4300" s="8"/>
      <c r="O4300" s="9"/>
    </row>
    <row r="4301" spans="2:15" x14ac:dyDescent="0.2">
      <c r="B4301" s="3"/>
      <c r="C4301" s="3"/>
      <c r="D4301" s="6"/>
      <c r="E4301" s="8"/>
      <c r="O4301" s="9"/>
    </row>
    <row r="4302" spans="2:15" x14ac:dyDescent="0.2">
      <c r="B4302" s="3"/>
      <c r="C4302" s="3"/>
      <c r="D4302" s="6"/>
      <c r="E4302" s="8"/>
      <c r="O4302" s="9"/>
    </row>
    <row r="4303" spans="2:15" x14ac:dyDescent="0.2">
      <c r="B4303" s="3"/>
      <c r="C4303" s="3"/>
      <c r="D4303" s="6"/>
      <c r="E4303" s="8"/>
      <c r="O4303" s="9"/>
    </row>
    <row r="4304" spans="2:15" x14ac:dyDescent="0.2">
      <c r="B4304" s="3"/>
      <c r="C4304" s="3"/>
      <c r="D4304" s="6"/>
      <c r="E4304" s="8"/>
      <c r="O4304" s="9"/>
    </row>
    <row r="4305" spans="2:15" x14ac:dyDescent="0.2">
      <c r="B4305" s="3"/>
      <c r="C4305" s="3"/>
      <c r="D4305" s="6"/>
      <c r="E4305" s="8"/>
      <c r="O4305" s="9"/>
    </row>
    <row r="4306" spans="2:15" x14ac:dyDescent="0.2">
      <c r="B4306" s="3"/>
      <c r="C4306" s="3"/>
      <c r="D4306" s="6"/>
      <c r="E4306" s="8"/>
      <c r="O4306" s="9"/>
    </row>
    <row r="4307" spans="2:15" x14ac:dyDescent="0.2">
      <c r="B4307" s="3"/>
      <c r="C4307" s="3"/>
      <c r="D4307" s="6"/>
      <c r="E4307" s="8"/>
      <c r="O4307" s="9"/>
    </row>
    <row r="4308" spans="2:15" x14ac:dyDescent="0.2">
      <c r="B4308" s="3"/>
      <c r="C4308" s="3"/>
      <c r="D4308" s="6"/>
      <c r="E4308" s="8"/>
      <c r="O4308" s="9"/>
    </row>
    <row r="4309" spans="2:15" x14ac:dyDescent="0.2">
      <c r="B4309" s="3"/>
      <c r="C4309" s="3"/>
      <c r="D4309" s="6"/>
      <c r="E4309" s="8"/>
      <c r="O4309" s="9"/>
    </row>
    <row r="4310" spans="2:15" x14ac:dyDescent="0.2">
      <c r="B4310" s="3"/>
      <c r="C4310" s="3"/>
      <c r="D4310" s="6"/>
      <c r="E4310" s="8"/>
      <c r="O4310" s="9"/>
    </row>
    <row r="4311" spans="2:15" x14ac:dyDescent="0.2">
      <c r="B4311" s="3"/>
      <c r="C4311" s="3"/>
      <c r="D4311" s="6"/>
      <c r="E4311" s="8"/>
      <c r="O4311" s="9"/>
    </row>
    <row r="4312" spans="2:15" x14ac:dyDescent="0.2">
      <c r="B4312" s="3"/>
      <c r="C4312" s="3"/>
      <c r="D4312" s="6"/>
      <c r="E4312" s="8"/>
      <c r="O4312" s="9"/>
    </row>
    <row r="4313" spans="2:15" x14ac:dyDescent="0.2">
      <c r="B4313" s="3"/>
      <c r="C4313" s="3"/>
      <c r="D4313" s="6"/>
      <c r="E4313" s="8"/>
      <c r="O4313" s="9"/>
    </row>
    <row r="4314" spans="2:15" x14ac:dyDescent="0.2">
      <c r="B4314" s="3"/>
      <c r="C4314" s="3"/>
      <c r="D4314" s="6"/>
      <c r="E4314" s="8"/>
      <c r="O4314" s="9"/>
    </row>
    <row r="4315" spans="2:15" x14ac:dyDescent="0.2">
      <c r="B4315" s="3"/>
      <c r="C4315" s="3"/>
      <c r="D4315" s="6"/>
      <c r="E4315" s="8"/>
      <c r="O4315" s="9"/>
    </row>
    <row r="4316" spans="2:15" x14ac:dyDescent="0.2">
      <c r="B4316" s="3"/>
      <c r="C4316" s="3"/>
      <c r="D4316" s="6"/>
      <c r="E4316" s="8"/>
      <c r="O4316" s="9"/>
    </row>
    <row r="4317" spans="2:15" x14ac:dyDescent="0.2">
      <c r="B4317" s="3"/>
      <c r="C4317" s="3"/>
      <c r="D4317" s="6"/>
      <c r="E4317" s="8"/>
      <c r="O4317" s="9"/>
    </row>
    <row r="4318" spans="2:15" x14ac:dyDescent="0.2">
      <c r="B4318" s="3"/>
      <c r="C4318" s="3"/>
      <c r="D4318" s="6"/>
      <c r="E4318" s="8"/>
      <c r="O4318" s="9"/>
    </row>
    <row r="4319" spans="2:15" x14ac:dyDescent="0.2">
      <c r="B4319" s="3"/>
      <c r="C4319" s="3"/>
      <c r="D4319" s="6"/>
      <c r="E4319" s="8"/>
      <c r="O4319" s="9"/>
    </row>
    <row r="4320" spans="2:15" x14ac:dyDescent="0.2">
      <c r="B4320" s="3"/>
      <c r="C4320" s="3"/>
      <c r="D4320" s="6"/>
      <c r="E4320" s="8"/>
      <c r="O4320" s="9"/>
    </row>
    <row r="4321" spans="2:15" x14ac:dyDescent="0.2">
      <c r="B4321" s="3"/>
      <c r="C4321" s="3"/>
      <c r="D4321" s="6"/>
      <c r="E4321" s="8"/>
      <c r="O4321" s="9"/>
    </row>
    <row r="4322" spans="2:15" x14ac:dyDescent="0.2">
      <c r="B4322" s="3"/>
      <c r="C4322" s="3"/>
      <c r="D4322" s="6"/>
      <c r="E4322" s="8"/>
      <c r="O4322" s="9"/>
    </row>
    <row r="4323" spans="2:15" x14ac:dyDescent="0.2">
      <c r="B4323" s="3"/>
      <c r="C4323" s="3"/>
      <c r="D4323" s="6"/>
      <c r="E4323" s="8"/>
      <c r="O4323" s="9"/>
    </row>
    <row r="4324" spans="2:15" x14ac:dyDescent="0.2">
      <c r="B4324" s="3"/>
      <c r="C4324" s="3"/>
      <c r="D4324" s="6"/>
      <c r="E4324" s="8"/>
      <c r="O4324" s="9"/>
    </row>
    <row r="4325" spans="2:15" x14ac:dyDescent="0.2">
      <c r="B4325" s="3"/>
      <c r="C4325" s="3"/>
      <c r="D4325" s="6"/>
      <c r="E4325" s="8"/>
      <c r="O4325" s="9"/>
    </row>
    <row r="4326" spans="2:15" x14ac:dyDescent="0.2">
      <c r="B4326" s="3"/>
      <c r="C4326" s="3"/>
      <c r="D4326" s="6"/>
      <c r="E4326" s="8"/>
      <c r="O4326" s="9"/>
    </row>
    <row r="4327" spans="2:15" x14ac:dyDescent="0.2">
      <c r="B4327" s="3"/>
      <c r="C4327" s="3"/>
      <c r="D4327" s="6"/>
      <c r="E4327" s="8"/>
      <c r="O4327" s="9"/>
    </row>
    <row r="4328" spans="2:15" x14ac:dyDescent="0.2">
      <c r="B4328" s="3"/>
      <c r="C4328" s="3"/>
      <c r="D4328" s="6"/>
      <c r="E4328" s="8"/>
      <c r="O4328" s="9"/>
    </row>
    <row r="4329" spans="2:15" x14ac:dyDescent="0.2">
      <c r="B4329" s="3"/>
      <c r="C4329" s="3"/>
      <c r="D4329" s="6"/>
      <c r="E4329" s="8"/>
      <c r="O4329" s="9"/>
    </row>
    <row r="4330" spans="2:15" x14ac:dyDescent="0.2">
      <c r="B4330" s="3"/>
      <c r="C4330" s="3"/>
      <c r="D4330" s="6"/>
      <c r="E4330" s="8"/>
      <c r="O4330" s="9"/>
    </row>
    <row r="4331" spans="2:15" x14ac:dyDescent="0.2">
      <c r="B4331" s="3"/>
      <c r="C4331" s="3"/>
      <c r="D4331" s="6"/>
      <c r="E4331" s="8"/>
      <c r="O4331" s="9"/>
    </row>
    <row r="4332" spans="2:15" x14ac:dyDescent="0.2">
      <c r="B4332" s="3"/>
      <c r="C4332" s="3"/>
      <c r="D4332" s="6"/>
      <c r="E4332" s="8"/>
      <c r="O4332" s="9"/>
    </row>
    <row r="4333" spans="2:15" x14ac:dyDescent="0.2">
      <c r="B4333" s="3"/>
      <c r="C4333" s="3"/>
      <c r="D4333" s="6"/>
      <c r="E4333" s="8"/>
      <c r="O4333" s="9"/>
    </row>
    <row r="4334" spans="2:15" x14ac:dyDescent="0.2">
      <c r="B4334" s="3"/>
      <c r="C4334" s="3"/>
      <c r="D4334" s="6"/>
      <c r="E4334" s="8"/>
      <c r="O4334" s="9"/>
    </row>
    <row r="4335" spans="2:15" x14ac:dyDescent="0.2">
      <c r="B4335" s="3"/>
      <c r="C4335" s="3"/>
      <c r="D4335" s="6"/>
      <c r="E4335" s="8"/>
      <c r="O4335" s="9"/>
    </row>
    <row r="4336" spans="2:15" x14ac:dyDescent="0.2">
      <c r="B4336" s="3"/>
      <c r="C4336" s="3"/>
      <c r="D4336" s="6"/>
      <c r="E4336" s="8"/>
      <c r="O4336" s="9"/>
    </row>
    <row r="4337" spans="2:15" x14ac:dyDescent="0.2">
      <c r="B4337" s="3"/>
      <c r="C4337" s="3"/>
      <c r="D4337" s="6"/>
      <c r="E4337" s="8"/>
      <c r="O4337" s="9"/>
    </row>
    <row r="4338" spans="2:15" x14ac:dyDescent="0.2">
      <c r="B4338" s="3"/>
      <c r="C4338" s="3"/>
      <c r="D4338" s="6"/>
      <c r="E4338" s="8"/>
      <c r="O4338" s="9"/>
    </row>
    <row r="4339" spans="2:15" x14ac:dyDescent="0.2">
      <c r="B4339" s="3"/>
      <c r="C4339" s="3"/>
      <c r="D4339" s="6"/>
      <c r="E4339" s="8"/>
      <c r="O4339" s="9"/>
    </row>
    <row r="4340" spans="2:15" x14ac:dyDescent="0.2">
      <c r="B4340" s="3"/>
      <c r="C4340" s="3"/>
      <c r="D4340" s="6"/>
      <c r="E4340" s="8"/>
      <c r="O4340" s="9"/>
    </row>
    <row r="4341" spans="2:15" x14ac:dyDescent="0.2">
      <c r="B4341" s="3"/>
      <c r="C4341" s="3"/>
      <c r="D4341" s="6"/>
      <c r="E4341" s="8"/>
      <c r="O4341" s="9"/>
    </row>
    <row r="4342" spans="2:15" x14ac:dyDescent="0.2">
      <c r="B4342" s="3"/>
      <c r="C4342" s="3"/>
      <c r="D4342" s="6"/>
      <c r="E4342" s="8"/>
      <c r="O4342" s="9"/>
    </row>
    <row r="4343" spans="2:15" x14ac:dyDescent="0.2">
      <c r="B4343" s="3"/>
      <c r="C4343" s="3"/>
      <c r="D4343" s="6"/>
      <c r="E4343" s="8"/>
      <c r="O4343" s="9"/>
    </row>
    <row r="4344" spans="2:15" x14ac:dyDescent="0.2">
      <c r="B4344" s="3"/>
      <c r="C4344" s="3"/>
      <c r="D4344" s="6"/>
      <c r="E4344" s="8"/>
      <c r="O4344" s="9"/>
    </row>
    <row r="4345" spans="2:15" x14ac:dyDescent="0.2">
      <c r="B4345" s="3"/>
      <c r="C4345" s="3"/>
      <c r="D4345" s="6"/>
      <c r="E4345" s="8"/>
      <c r="O4345" s="9"/>
    </row>
    <row r="4346" spans="2:15" x14ac:dyDescent="0.2">
      <c r="B4346" s="3"/>
      <c r="C4346" s="3"/>
      <c r="D4346" s="6"/>
      <c r="E4346" s="8"/>
      <c r="O4346" s="9"/>
    </row>
    <row r="4347" spans="2:15" x14ac:dyDescent="0.2">
      <c r="B4347" s="3"/>
      <c r="C4347" s="3"/>
      <c r="D4347" s="6"/>
      <c r="E4347" s="8"/>
      <c r="O4347" s="9"/>
    </row>
    <row r="4348" spans="2:15" x14ac:dyDescent="0.2">
      <c r="B4348" s="3"/>
      <c r="C4348" s="3"/>
      <c r="D4348" s="6"/>
      <c r="E4348" s="8"/>
      <c r="O4348" s="9"/>
    </row>
    <row r="4349" spans="2:15" x14ac:dyDescent="0.2">
      <c r="B4349" s="3"/>
      <c r="C4349" s="3"/>
      <c r="D4349" s="6"/>
      <c r="E4349" s="8"/>
      <c r="O4349" s="9"/>
    </row>
    <row r="4350" spans="2:15" x14ac:dyDescent="0.2">
      <c r="B4350" s="3"/>
      <c r="C4350" s="3"/>
      <c r="D4350" s="6"/>
      <c r="E4350" s="8"/>
      <c r="O4350" s="9"/>
    </row>
    <row r="4351" spans="2:15" x14ac:dyDescent="0.2">
      <c r="B4351" s="3"/>
      <c r="C4351" s="3"/>
      <c r="D4351" s="6"/>
      <c r="E4351" s="8"/>
      <c r="O4351" s="9"/>
    </row>
    <row r="4352" spans="2:15" x14ac:dyDescent="0.2">
      <c r="B4352" s="3"/>
      <c r="C4352" s="3"/>
      <c r="D4352" s="6"/>
      <c r="E4352" s="8"/>
      <c r="O4352" s="9"/>
    </row>
    <row r="4353" spans="2:15" x14ac:dyDescent="0.2">
      <c r="B4353" s="3"/>
      <c r="C4353" s="3"/>
      <c r="D4353" s="6"/>
      <c r="E4353" s="8"/>
      <c r="O4353" s="9"/>
    </row>
    <row r="4354" spans="2:15" x14ac:dyDescent="0.2">
      <c r="B4354" s="3"/>
      <c r="C4354" s="3"/>
      <c r="D4354" s="6"/>
      <c r="E4354" s="8"/>
      <c r="O4354" s="9"/>
    </row>
    <row r="4355" spans="2:15" x14ac:dyDescent="0.2">
      <c r="B4355" s="3"/>
      <c r="C4355" s="3"/>
      <c r="D4355" s="6"/>
      <c r="E4355" s="8"/>
      <c r="O4355" s="9"/>
    </row>
    <row r="4356" spans="2:15" x14ac:dyDescent="0.2">
      <c r="B4356" s="3"/>
      <c r="C4356" s="3"/>
      <c r="D4356" s="6"/>
      <c r="E4356" s="8"/>
      <c r="O4356" s="9"/>
    </row>
    <row r="4357" spans="2:15" x14ac:dyDescent="0.2">
      <c r="B4357" s="3"/>
      <c r="C4357" s="3"/>
      <c r="D4357" s="6"/>
      <c r="E4357" s="8"/>
      <c r="O4357" s="9"/>
    </row>
    <row r="4358" spans="2:15" x14ac:dyDescent="0.2">
      <c r="B4358" s="3"/>
      <c r="C4358" s="3"/>
      <c r="D4358" s="6"/>
      <c r="E4358" s="8"/>
      <c r="O4358" s="9"/>
    </row>
    <row r="4359" spans="2:15" x14ac:dyDescent="0.2">
      <c r="B4359" s="3"/>
      <c r="C4359" s="3"/>
      <c r="D4359" s="6"/>
      <c r="E4359" s="8"/>
      <c r="O4359" s="9"/>
    </row>
    <row r="4360" spans="2:15" x14ac:dyDescent="0.2">
      <c r="B4360" s="3"/>
      <c r="C4360" s="3"/>
      <c r="D4360" s="6"/>
      <c r="E4360" s="8"/>
      <c r="O4360" s="9"/>
    </row>
    <row r="4361" spans="2:15" x14ac:dyDescent="0.2">
      <c r="B4361" s="3"/>
      <c r="C4361" s="3"/>
      <c r="D4361" s="6"/>
      <c r="E4361" s="8"/>
      <c r="O4361" s="9"/>
    </row>
    <row r="4362" spans="2:15" x14ac:dyDescent="0.2">
      <c r="B4362" s="3"/>
      <c r="C4362" s="3"/>
      <c r="D4362" s="6"/>
      <c r="E4362" s="8"/>
      <c r="O4362" s="9"/>
    </row>
    <row r="4363" spans="2:15" x14ac:dyDescent="0.2">
      <c r="B4363" s="3"/>
      <c r="C4363" s="3"/>
      <c r="D4363" s="6"/>
      <c r="E4363" s="8"/>
      <c r="O4363" s="9"/>
    </row>
    <row r="4364" spans="2:15" x14ac:dyDescent="0.2">
      <c r="B4364" s="3"/>
      <c r="C4364" s="3"/>
      <c r="D4364" s="6"/>
      <c r="E4364" s="8"/>
      <c r="O4364" s="9"/>
    </row>
    <row r="4365" spans="2:15" x14ac:dyDescent="0.2">
      <c r="B4365" s="3"/>
      <c r="C4365" s="3"/>
      <c r="D4365" s="6"/>
      <c r="E4365" s="8"/>
      <c r="O4365" s="9"/>
    </row>
    <row r="4366" spans="2:15" x14ac:dyDescent="0.2">
      <c r="B4366" s="3"/>
      <c r="C4366" s="3"/>
      <c r="D4366" s="6"/>
      <c r="E4366" s="8"/>
      <c r="O4366" s="9"/>
    </row>
    <row r="4367" spans="2:15" x14ac:dyDescent="0.2">
      <c r="B4367" s="3"/>
      <c r="C4367" s="3"/>
      <c r="D4367" s="6"/>
      <c r="E4367" s="8"/>
      <c r="O4367" s="9"/>
    </row>
    <row r="4368" spans="2:15" x14ac:dyDescent="0.2">
      <c r="B4368" s="3"/>
      <c r="C4368" s="3"/>
      <c r="D4368" s="6"/>
      <c r="E4368" s="8"/>
      <c r="O4368" s="9"/>
    </row>
    <row r="4369" spans="2:15" x14ac:dyDescent="0.2">
      <c r="B4369" s="3"/>
      <c r="C4369" s="3"/>
      <c r="D4369" s="6"/>
      <c r="E4369" s="8"/>
      <c r="O4369" s="9"/>
    </row>
    <row r="4370" spans="2:15" x14ac:dyDescent="0.2">
      <c r="B4370" s="3"/>
      <c r="C4370" s="3"/>
      <c r="D4370" s="6"/>
      <c r="E4370" s="8"/>
      <c r="O4370" s="9"/>
    </row>
    <row r="4371" spans="2:15" x14ac:dyDescent="0.2">
      <c r="B4371" s="3"/>
      <c r="C4371" s="3"/>
      <c r="D4371" s="6"/>
      <c r="E4371" s="8"/>
      <c r="O4371" s="9"/>
    </row>
    <row r="4372" spans="2:15" x14ac:dyDescent="0.2">
      <c r="B4372" s="3"/>
      <c r="C4372" s="3"/>
      <c r="D4372" s="6"/>
      <c r="E4372" s="8"/>
      <c r="O4372" s="9"/>
    </row>
    <row r="4373" spans="2:15" x14ac:dyDescent="0.2">
      <c r="B4373" s="3"/>
      <c r="C4373" s="3"/>
      <c r="D4373" s="6"/>
      <c r="E4373" s="8"/>
      <c r="O4373" s="9"/>
    </row>
    <row r="4374" spans="2:15" x14ac:dyDescent="0.2">
      <c r="B4374" s="3"/>
      <c r="C4374" s="3"/>
      <c r="D4374" s="6"/>
      <c r="E4374" s="8"/>
      <c r="O4374" s="9"/>
    </row>
    <row r="4375" spans="2:15" x14ac:dyDescent="0.2">
      <c r="B4375" s="3"/>
      <c r="C4375" s="3"/>
      <c r="D4375" s="6"/>
      <c r="E4375" s="8"/>
      <c r="O4375" s="9"/>
    </row>
    <row r="4376" spans="2:15" x14ac:dyDescent="0.2">
      <c r="B4376" s="3"/>
      <c r="C4376" s="3"/>
      <c r="D4376" s="6"/>
      <c r="E4376" s="8"/>
      <c r="O4376" s="9"/>
    </row>
    <row r="4377" spans="2:15" x14ac:dyDescent="0.2">
      <c r="B4377" s="3"/>
      <c r="C4377" s="3"/>
      <c r="D4377" s="6"/>
      <c r="E4377" s="8"/>
      <c r="O4377" s="9"/>
    </row>
    <row r="4378" spans="2:15" x14ac:dyDescent="0.2">
      <c r="B4378" s="3"/>
      <c r="C4378" s="3"/>
      <c r="D4378" s="6"/>
      <c r="E4378" s="8"/>
      <c r="O4378" s="9"/>
    </row>
    <row r="4379" spans="2:15" x14ac:dyDescent="0.2">
      <c r="B4379" s="3"/>
      <c r="C4379" s="3"/>
      <c r="D4379" s="6"/>
      <c r="E4379" s="8"/>
      <c r="O4379" s="9"/>
    </row>
    <row r="4380" spans="2:15" x14ac:dyDescent="0.2">
      <c r="B4380" s="3"/>
      <c r="C4380" s="3"/>
      <c r="D4380" s="6"/>
      <c r="E4380" s="8"/>
      <c r="O4380" s="9"/>
    </row>
    <row r="4381" spans="2:15" x14ac:dyDescent="0.2">
      <c r="B4381" s="3"/>
      <c r="C4381" s="3"/>
      <c r="D4381" s="6"/>
      <c r="E4381" s="8"/>
      <c r="O4381" s="9"/>
    </row>
    <row r="4382" spans="2:15" x14ac:dyDescent="0.2">
      <c r="B4382" s="3"/>
      <c r="C4382" s="3"/>
      <c r="D4382" s="6"/>
      <c r="E4382" s="8"/>
      <c r="O4382" s="9"/>
    </row>
    <row r="4383" spans="2:15" x14ac:dyDescent="0.2">
      <c r="B4383" s="3"/>
      <c r="C4383" s="3"/>
      <c r="D4383" s="6"/>
      <c r="E4383" s="8"/>
      <c r="O4383" s="9"/>
    </row>
    <row r="4384" spans="2:15" x14ac:dyDescent="0.2">
      <c r="B4384" s="3"/>
      <c r="C4384" s="3"/>
      <c r="D4384" s="6"/>
      <c r="E4384" s="8"/>
      <c r="O4384" s="9"/>
    </row>
    <row r="4385" spans="2:15" x14ac:dyDescent="0.2">
      <c r="B4385" s="3"/>
      <c r="C4385" s="3"/>
      <c r="D4385" s="6"/>
      <c r="E4385" s="8"/>
      <c r="O4385" s="9"/>
    </row>
    <row r="4386" spans="2:15" x14ac:dyDescent="0.2">
      <c r="B4386" s="3"/>
      <c r="C4386" s="3"/>
      <c r="D4386" s="6"/>
      <c r="E4386" s="8"/>
      <c r="O4386" s="9"/>
    </row>
    <row r="4387" spans="2:15" x14ac:dyDescent="0.2">
      <c r="B4387" s="3"/>
      <c r="C4387" s="3"/>
      <c r="D4387" s="6"/>
      <c r="E4387" s="8"/>
      <c r="O4387" s="9"/>
    </row>
    <row r="4388" spans="2:15" x14ac:dyDescent="0.2">
      <c r="B4388" s="3"/>
      <c r="C4388" s="3"/>
      <c r="D4388" s="6"/>
      <c r="E4388" s="8"/>
      <c r="O4388" s="9"/>
    </row>
    <row r="4389" spans="2:15" x14ac:dyDescent="0.2">
      <c r="B4389" s="3"/>
      <c r="C4389" s="3"/>
      <c r="D4389" s="6"/>
      <c r="E4389" s="8"/>
      <c r="O4389" s="9"/>
    </row>
    <row r="4390" spans="2:15" x14ac:dyDescent="0.2">
      <c r="B4390" s="3"/>
      <c r="C4390" s="3"/>
      <c r="D4390" s="6"/>
      <c r="E4390" s="8"/>
      <c r="O4390" s="9"/>
    </row>
    <row r="4391" spans="2:15" x14ac:dyDescent="0.2">
      <c r="B4391" s="3"/>
      <c r="C4391" s="3"/>
      <c r="D4391" s="6"/>
      <c r="E4391" s="8"/>
      <c r="O4391" s="9"/>
    </row>
    <row r="4392" spans="2:15" x14ac:dyDescent="0.2">
      <c r="B4392" s="3"/>
      <c r="C4392" s="3"/>
      <c r="D4392" s="6"/>
      <c r="E4392" s="8"/>
      <c r="O4392" s="9"/>
    </row>
    <row r="4393" spans="2:15" x14ac:dyDescent="0.2">
      <c r="B4393" s="3"/>
      <c r="C4393" s="3"/>
      <c r="D4393" s="6"/>
      <c r="E4393" s="8"/>
      <c r="O4393" s="9"/>
    </row>
    <row r="4394" spans="2:15" x14ac:dyDescent="0.2">
      <c r="B4394" s="3"/>
      <c r="C4394" s="3"/>
      <c r="D4394" s="6"/>
      <c r="E4394" s="8"/>
      <c r="O4394" s="9"/>
    </row>
    <row r="4395" spans="2:15" x14ac:dyDescent="0.2">
      <c r="B4395" s="3"/>
      <c r="C4395" s="3"/>
      <c r="D4395" s="6"/>
      <c r="E4395" s="8"/>
      <c r="O4395" s="9"/>
    </row>
    <row r="4396" spans="2:15" x14ac:dyDescent="0.2">
      <c r="B4396" s="3"/>
      <c r="C4396" s="3"/>
      <c r="D4396" s="6"/>
      <c r="E4396" s="8"/>
      <c r="O4396" s="9"/>
    </row>
    <row r="4397" spans="2:15" x14ac:dyDescent="0.2">
      <c r="B4397" s="3"/>
      <c r="C4397" s="3"/>
      <c r="D4397" s="6"/>
      <c r="E4397" s="8"/>
      <c r="O4397" s="9"/>
    </row>
    <row r="4398" spans="2:15" x14ac:dyDescent="0.2">
      <c r="B4398" s="3"/>
      <c r="C4398" s="3"/>
      <c r="D4398" s="6"/>
      <c r="E4398" s="8"/>
      <c r="O4398" s="9"/>
    </row>
    <row r="4399" spans="2:15" x14ac:dyDescent="0.2">
      <c r="B4399" s="3"/>
      <c r="C4399" s="3"/>
      <c r="D4399" s="6"/>
      <c r="E4399" s="8"/>
      <c r="O4399" s="9"/>
    </row>
    <row r="4400" spans="2:15" x14ac:dyDescent="0.2">
      <c r="B4400" s="3"/>
      <c r="C4400" s="3"/>
      <c r="D4400" s="6"/>
      <c r="E4400" s="8"/>
      <c r="O4400" s="9"/>
    </row>
    <row r="4401" spans="2:15" x14ac:dyDescent="0.2">
      <c r="B4401" s="3"/>
      <c r="C4401" s="3"/>
      <c r="D4401" s="6"/>
      <c r="E4401" s="8"/>
      <c r="O4401" s="9"/>
    </row>
    <row r="4402" spans="2:15" x14ac:dyDescent="0.2">
      <c r="B4402" s="3"/>
      <c r="C4402" s="3"/>
      <c r="D4402" s="6"/>
      <c r="E4402" s="8"/>
      <c r="O4402" s="9"/>
    </row>
    <row r="4403" spans="2:15" x14ac:dyDescent="0.2">
      <c r="B4403" s="3"/>
      <c r="C4403" s="3"/>
      <c r="D4403" s="6"/>
      <c r="E4403" s="8"/>
      <c r="O4403" s="9"/>
    </row>
    <row r="4404" spans="2:15" x14ac:dyDescent="0.2">
      <c r="B4404" s="3"/>
      <c r="C4404" s="3"/>
      <c r="D4404" s="6"/>
      <c r="E4404" s="8"/>
      <c r="O4404" s="9"/>
    </row>
    <row r="4405" spans="2:15" x14ac:dyDescent="0.2">
      <c r="B4405" s="3"/>
      <c r="C4405" s="3"/>
      <c r="D4405" s="6"/>
      <c r="E4405" s="8"/>
      <c r="O4405" s="9"/>
    </row>
    <row r="4406" spans="2:15" x14ac:dyDescent="0.2">
      <c r="B4406" s="3"/>
      <c r="C4406" s="3"/>
      <c r="D4406" s="6"/>
      <c r="E4406" s="8"/>
      <c r="O4406" s="9"/>
    </row>
    <row r="4407" spans="2:15" x14ac:dyDescent="0.2">
      <c r="B4407" s="3"/>
      <c r="C4407" s="3"/>
      <c r="D4407" s="6"/>
      <c r="E4407" s="8"/>
      <c r="O4407" s="9"/>
    </row>
    <row r="4408" spans="2:15" x14ac:dyDescent="0.2">
      <c r="B4408" s="3"/>
      <c r="C4408" s="3"/>
      <c r="D4408" s="6"/>
      <c r="E4408" s="8"/>
      <c r="O4408" s="9"/>
    </row>
    <row r="4409" spans="2:15" x14ac:dyDescent="0.2">
      <c r="B4409" s="3"/>
      <c r="C4409" s="3"/>
      <c r="D4409" s="6"/>
      <c r="E4409" s="8"/>
      <c r="O4409" s="9"/>
    </row>
    <row r="4410" spans="2:15" x14ac:dyDescent="0.2">
      <c r="B4410" s="3"/>
      <c r="C4410" s="3"/>
      <c r="D4410" s="6"/>
      <c r="E4410" s="8"/>
      <c r="O4410" s="9"/>
    </row>
    <row r="4411" spans="2:15" x14ac:dyDescent="0.2">
      <c r="B4411" s="3"/>
      <c r="C4411" s="3"/>
      <c r="D4411" s="6"/>
      <c r="E4411" s="8"/>
      <c r="O4411" s="9"/>
    </row>
    <row r="4412" spans="2:15" x14ac:dyDescent="0.2">
      <c r="B4412" s="3"/>
      <c r="C4412" s="3"/>
      <c r="D4412" s="6"/>
      <c r="E4412" s="8"/>
      <c r="O4412" s="9"/>
    </row>
    <row r="4413" spans="2:15" x14ac:dyDescent="0.2">
      <c r="B4413" s="3"/>
      <c r="C4413" s="3"/>
      <c r="D4413" s="6"/>
      <c r="E4413" s="8"/>
      <c r="O4413" s="9"/>
    </row>
    <row r="4414" spans="2:15" x14ac:dyDescent="0.2">
      <c r="B4414" s="3"/>
      <c r="C4414" s="3"/>
      <c r="D4414" s="6"/>
      <c r="E4414" s="8"/>
      <c r="O4414" s="9"/>
    </row>
    <row r="4415" spans="2:15" x14ac:dyDescent="0.2">
      <c r="B4415" s="3"/>
      <c r="C4415" s="3"/>
      <c r="D4415" s="6"/>
      <c r="E4415" s="8"/>
      <c r="O4415" s="9"/>
    </row>
    <row r="4416" spans="2:15" x14ac:dyDescent="0.2">
      <c r="B4416" s="3"/>
      <c r="C4416" s="3"/>
      <c r="D4416" s="6"/>
      <c r="E4416" s="8"/>
      <c r="O4416" s="9"/>
    </row>
    <row r="4417" spans="2:15" x14ac:dyDescent="0.2">
      <c r="B4417" s="3"/>
      <c r="C4417" s="3"/>
      <c r="D4417" s="6"/>
      <c r="E4417" s="8"/>
      <c r="O4417" s="9"/>
    </row>
    <row r="4418" spans="2:15" x14ac:dyDescent="0.2">
      <c r="B4418" s="3"/>
      <c r="C4418" s="3"/>
      <c r="D4418" s="6"/>
      <c r="E4418" s="8"/>
      <c r="O4418" s="9"/>
    </row>
    <row r="4419" spans="2:15" x14ac:dyDescent="0.2">
      <c r="B4419" s="3"/>
      <c r="C4419" s="3"/>
      <c r="D4419" s="6"/>
      <c r="E4419" s="8"/>
      <c r="O4419" s="9"/>
    </row>
    <row r="4420" spans="2:15" x14ac:dyDescent="0.2">
      <c r="B4420" s="3"/>
      <c r="C4420" s="3"/>
      <c r="D4420" s="6"/>
      <c r="E4420" s="8"/>
      <c r="O4420" s="9"/>
    </row>
    <row r="4421" spans="2:15" x14ac:dyDescent="0.2">
      <c r="B4421" s="3"/>
      <c r="C4421" s="3"/>
      <c r="D4421" s="6"/>
      <c r="E4421" s="8"/>
      <c r="O4421" s="9"/>
    </row>
    <row r="4422" spans="2:15" x14ac:dyDescent="0.2">
      <c r="B4422" s="3"/>
      <c r="C4422" s="3"/>
      <c r="D4422" s="6"/>
      <c r="E4422" s="8"/>
      <c r="O4422" s="9"/>
    </row>
    <row r="4423" spans="2:15" x14ac:dyDescent="0.2">
      <c r="B4423" s="3"/>
      <c r="C4423" s="3"/>
      <c r="D4423" s="6"/>
      <c r="E4423" s="8"/>
      <c r="O4423" s="9"/>
    </row>
    <row r="4424" spans="2:15" x14ac:dyDescent="0.2">
      <c r="B4424" s="3"/>
      <c r="C4424" s="3"/>
      <c r="D4424" s="6"/>
      <c r="E4424" s="8"/>
      <c r="O4424" s="9"/>
    </row>
    <row r="4425" spans="2:15" x14ac:dyDescent="0.2">
      <c r="B4425" s="3"/>
      <c r="C4425" s="3"/>
      <c r="D4425" s="6"/>
      <c r="E4425" s="8"/>
      <c r="O4425" s="9"/>
    </row>
    <row r="4426" spans="2:15" x14ac:dyDescent="0.2">
      <c r="B4426" s="3"/>
      <c r="C4426" s="3"/>
      <c r="D4426" s="6"/>
      <c r="E4426" s="8"/>
      <c r="O4426" s="9"/>
    </row>
    <row r="4427" spans="2:15" x14ac:dyDescent="0.2">
      <c r="B4427" s="3"/>
      <c r="C4427" s="3"/>
      <c r="D4427" s="6"/>
      <c r="E4427" s="8"/>
      <c r="O4427" s="9"/>
    </row>
    <row r="4428" spans="2:15" x14ac:dyDescent="0.2">
      <c r="B4428" s="3"/>
      <c r="C4428" s="3"/>
      <c r="D4428" s="6"/>
      <c r="E4428" s="8"/>
      <c r="O4428" s="9"/>
    </row>
    <row r="4429" spans="2:15" x14ac:dyDescent="0.2">
      <c r="B4429" s="3"/>
      <c r="C4429" s="3"/>
      <c r="D4429" s="6"/>
      <c r="E4429" s="8"/>
      <c r="O4429" s="9"/>
    </row>
    <row r="4430" spans="2:15" x14ac:dyDescent="0.2">
      <c r="B4430" s="3"/>
      <c r="C4430" s="3"/>
      <c r="D4430" s="6"/>
      <c r="E4430" s="8"/>
      <c r="O4430" s="9"/>
    </row>
    <row r="4431" spans="2:15" x14ac:dyDescent="0.2">
      <c r="B4431" s="3"/>
      <c r="C4431" s="3"/>
      <c r="D4431" s="6"/>
      <c r="E4431" s="8"/>
      <c r="O4431" s="9"/>
    </row>
    <row r="4432" spans="2:15" x14ac:dyDescent="0.2">
      <c r="B4432" s="3"/>
      <c r="C4432" s="3"/>
      <c r="D4432" s="6"/>
      <c r="E4432" s="8"/>
      <c r="O4432" s="9"/>
    </row>
    <row r="4433" spans="2:15" x14ac:dyDescent="0.2">
      <c r="B4433" s="3"/>
      <c r="C4433" s="3"/>
      <c r="D4433" s="6"/>
      <c r="E4433" s="8"/>
      <c r="O4433" s="9"/>
    </row>
    <row r="4434" spans="2:15" x14ac:dyDescent="0.2">
      <c r="B4434" s="3"/>
      <c r="C4434" s="3"/>
      <c r="D4434" s="6"/>
      <c r="E4434" s="8"/>
      <c r="O4434" s="9"/>
    </row>
    <row r="4435" spans="2:15" x14ac:dyDescent="0.2">
      <c r="B4435" s="3"/>
      <c r="C4435" s="3"/>
      <c r="D4435" s="6"/>
      <c r="E4435" s="8"/>
      <c r="O4435" s="9"/>
    </row>
    <row r="4436" spans="2:15" x14ac:dyDescent="0.2">
      <c r="B4436" s="3"/>
      <c r="C4436" s="3"/>
      <c r="D4436" s="6"/>
      <c r="E4436" s="8"/>
      <c r="O4436" s="9"/>
    </row>
    <row r="4437" spans="2:15" x14ac:dyDescent="0.2">
      <c r="B4437" s="3"/>
      <c r="C4437" s="3"/>
      <c r="D4437" s="6"/>
      <c r="E4437" s="8"/>
      <c r="O4437" s="9"/>
    </row>
    <row r="4438" spans="2:15" x14ac:dyDescent="0.2">
      <c r="B4438" s="3"/>
      <c r="C4438" s="3"/>
      <c r="D4438" s="6"/>
      <c r="E4438" s="8"/>
      <c r="O4438" s="9"/>
    </row>
    <row r="4439" spans="2:15" x14ac:dyDescent="0.2">
      <c r="B4439" s="3"/>
      <c r="C4439" s="3"/>
      <c r="D4439" s="6"/>
      <c r="E4439" s="8"/>
      <c r="O4439" s="9"/>
    </row>
    <row r="4440" spans="2:15" x14ac:dyDescent="0.2">
      <c r="B4440" s="3"/>
      <c r="C4440" s="3"/>
      <c r="D4440" s="6"/>
      <c r="E4440" s="8"/>
      <c r="O4440" s="9"/>
    </row>
    <row r="4441" spans="2:15" x14ac:dyDescent="0.2">
      <c r="B4441" s="3"/>
      <c r="C4441" s="3"/>
      <c r="D4441" s="6"/>
      <c r="E4441" s="8"/>
      <c r="O4441" s="9"/>
    </row>
    <row r="4442" spans="2:15" x14ac:dyDescent="0.2">
      <c r="B4442" s="3"/>
      <c r="C4442" s="3"/>
      <c r="D4442" s="6"/>
      <c r="E4442" s="8"/>
      <c r="O4442" s="9"/>
    </row>
    <row r="4443" spans="2:15" x14ac:dyDescent="0.2">
      <c r="B4443" s="3"/>
      <c r="C4443" s="3"/>
      <c r="D4443" s="6"/>
      <c r="E4443" s="8"/>
      <c r="O4443" s="9"/>
    </row>
    <row r="4444" spans="2:15" x14ac:dyDescent="0.2">
      <c r="B4444" s="3"/>
      <c r="C4444" s="3"/>
      <c r="D4444" s="6"/>
      <c r="E4444" s="8"/>
      <c r="O4444" s="9"/>
    </row>
    <row r="4445" spans="2:15" x14ac:dyDescent="0.2">
      <c r="B4445" s="3"/>
      <c r="C4445" s="3"/>
      <c r="D4445" s="6"/>
      <c r="E4445" s="8"/>
      <c r="O4445" s="9"/>
    </row>
    <row r="4446" spans="2:15" x14ac:dyDescent="0.2">
      <c r="B4446" s="3"/>
      <c r="C4446" s="3"/>
      <c r="D4446" s="6"/>
      <c r="E4446" s="8"/>
      <c r="O4446" s="9"/>
    </row>
    <row r="4447" spans="2:15" x14ac:dyDescent="0.2">
      <c r="B4447" s="3"/>
      <c r="C4447" s="3"/>
      <c r="D4447" s="6"/>
      <c r="E4447" s="8"/>
      <c r="O4447" s="9"/>
    </row>
    <row r="4448" spans="2:15" x14ac:dyDescent="0.2">
      <c r="B4448" s="3"/>
      <c r="C4448" s="3"/>
      <c r="D4448" s="6"/>
      <c r="E4448" s="8"/>
      <c r="O4448" s="9"/>
    </row>
    <row r="4449" spans="2:15" x14ac:dyDescent="0.2">
      <c r="B4449" s="3"/>
      <c r="C4449" s="3"/>
      <c r="D4449" s="6"/>
      <c r="E4449" s="8"/>
      <c r="O4449" s="9"/>
    </row>
    <row r="4450" spans="2:15" x14ac:dyDescent="0.2">
      <c r="B4450" s="3"/>
      <c r="C4450" s="3"/>
      <c r="D4450" s="6"/>
      <c r="E4450" s="8"/>
      <c r="O4450" s="9"/>
    </row>
    <row r="4451" spans="2:15" x14ac:dyDescent="0.2">
      <c r="B4451" s="3"/>
      <c r="C4451" s="3"/>
      <c r="D4451" s="6"/>
      <c r="E4451" s="8"/>
      <c r="O4451" s="9"/>
    </row>
    <row r="4452" spans="2:15" x14ac:dyDescent="0.2">
      <c r="B4452" s="3"/>
      <c r="C4452" s="3"/>
      <c r="D4452" s="6"/>
      <c r="E4452" s="8"/>
      <c r="O4452" s="9"/>
    </row>
    <row r="4453" spans="2:15" x14ac:dyDescent="0.2">
      <c r="B4453" s="3"/>
      <c r="C4453" s="3"/>
      <c r="D4453" s="6"/>
      <c r="E4453" s="8"/>
      <c r="O4453" s="9"/>
    </row>
    <row r="4454" spans="2:15" x14ac:dyDescent="0.2">
      <c r="B4454" s="3"/>
      <c r="C4454" s="3"/>
      <c r="D4454" s="6"/>
      <c r="E4454" s="8"/>
      <c r="O4454" s="9"/>
    </row>
    <row r="4455" spans="2:15" x14ac:dyDescent="0.2">
      <c r="B4455" s="3"/>
      <c r="C4455" s="3"/>
      <c r="D4455" s="6"/>
      <c r="E4455" s="8"/>
      <c r="O4455" s="9"/>
    </row>
    <row r="4456" spans="2:15" x14ac:dyDescent="0.2">
      <c r="B4456" s="3"/>
      <c r="C4456" s="3"/>
      <c r="D4456" s="6"/>
      <c r="E4456" s="8"/>
      <c r="O4456" s="9"/>
    </row>
    <row r="4457" spans="2:15" x14ac:dyDescent="0.2">
      <c r="B4457" s="3"/>
      <c r="C4457" s="3"/>
      <c r="D4457" s="6"/>
      <c r="E4457" s="8"/>
      <c r="O4457" s="9"/>
    </row>
    <row r="4458" spans="2:15" x14ac:dyDescent="0.2">
      <c r="B4458" s="3"/>
      <c r="C4458" s="3"/>
      <c r="D4458" s="6"/>
      <c r="E4458" s="8"/>
      <c r="O4458" s="9"/>
    </row>
    <row r="4459" spans="2:15" x14ac:dyDescent="0.2">
      <c r="B4459" s="3"/>
      <c r="C4459" s="3"/>
      <c r="D4459" s="6"/>
      <c r="E4459" s="8"/>
      <c r="O4459" s="9"/>
    </row>
    <row r="4460" spans="2:15" x14ac:dyDescent="0.2">
      <c r="B4460" s="3"/>
      <c r="C4460" s="3"/>
      <c r="D4460" s="6"/>
      <c r="E4460" s="8"/>
      <c r="O4460" s="9"/>
    </row>
    <row r="4461" spans="2:15" x14ac:dyDescent="0.2">
      <c r="B4461" s="3"/>
      <c r="C4461" s="3"/>
      <c r="D4461" s="6"/>
      <c r="E4461" s="8"/>
      <c r="O4461" s="9"/>
    </row>
    <row r="4462" spans="2:15" x14ac:dyDescent="0.2">
      <c r="B4462" s="3"/>
      <c r="C4462" s="3"/>
      <c r="D4462" s="6"/>
      <c r="E4462" s="8"/>
      <c r="O4462" s="9"/>
    </row>
    <row r="4463" spans="2:15" x14ac:dyDescent="0.2">
      <c r="B4463" s="3"/>
      <c r="C4463" s="3"/>
      <c r="D4463" s="6"/>
      <c r="E4463" s="8"/>
      <c r="O4463" s="9"/>
    </row>
    <row r="4464" spans="2:15" x14ac:dyDescent="0.2">
      <c r="B4464" s="3"/>
      <c r="C4464" s="3"/>
      <c r="D4464" s="6"/>
      <c r="E4464" s="8"/>
      <c r="O4464" s="9"/>
    </row>
    <row r="4465" spans="2:15" x14ac:dyDescent="0.2">
      <c r="B4465" s="3"/>
      <c r="C4465" s="3"/>
      <c r="D4465" s="6"/>
      <c r="E4465" s="8"/>
      <c r="O4465" s="9"/>
    </row>
    <row r="4466" spans="2:15" x14ac:dyDescent="0.2">
      <c r="B4466" s="3"/>
      <c r="C4466" s="3"/>
      <c r="D4466" s="6"/>
      <c r="E4466" s="8"/>
      <c r="O4466" s="9"/>
    </row>
    <row r="4467" spans="2:15" x14ac:dyDescent="0.2">
      <c r="B4467" s="3"/>
      <c r="C4467" s="3"/>
      <c r="D4467" s="6"/>
      <c r="E4467" s="8"/>
      <c r="O4467" s="9"/>
    </row>
    <row r="4468" spans="2:15" x14ac:dyDescent="0.2">
      <c r="B4468" s="3"/>
      <c r="C4468" s="3"/>
      <c r="D4468" s="6"/>
      <c r="E4468" s="8"/>
      <c r="O4468" s="9"/>
    </row>
    <row r="4469" spans="2:15" x14ac:dyDescent="0.2">
      <c r="B4469" s="3"/>
      <c r="C4469" s="3"/>
      <c r="D4469" s="6"/>
      <c r="E4469" s="8"/>
      <c r="O4469" s="9"/>
    </row>
    <row r="4470" spans="2:15" x14ac:dyDescent="0.2">
      <c r="B4470" s="3"/>
      <c r="C4470" s="3"/>
      <c r="D4470" s="6"/>
      <c r="E4470" s="8"/>
      <c r="O4470" s="9"/>
    </row>
    <row r="4471" spans="2:15" x14ac:dyDescent="0.2">
      <c r="B4471" s="3"/>
      <c r="C4471" s="3"/>
      <c r="D4471" s="6"/>
      <c r="E4471" s="8"/>
      <c r="O4471" s="9"/>
    </row>
    <row r="4472" spans="2:15" x14ac:dyDescent="0.2">
      <c r="B4472" s="3"/>
      <c r="C4472" s="3"/>
      <c r="D4472" s="6"/>
      <c r="E4472" s="8"/>
      <c r="O4472" s="9"/>
    </row>
    <row r="4473" spans="2:15" x14ac:dyDescent="0.2">
      <c r="B4473" s="3"/>
      <c r="C4473" s="3"/>
      <c r="D4473" s="6"/>
      <c r="E4473" s="8"/>
      <c r="O4473" s="9"/>
    </row>
    <row r="4474" spans="2:15" x14ac:dyDescent="0.2">
      <c r="B4474" s="3"/>
      <c r="C4474" s="3"/>
      <c r="D4474" s="6"/>
      <c r="E4474" s="8"/>
      <c r="O4474" s="9"/>
    </row>
    <row r="4475" spans="2:15" x14ac:dyDescent="0.2">
      <c r="B4475" s="3"/>
      <c r="C4475" s="3"/>
      <c r="D4475" s="6"/>
      <c r="E4475" s="8"/>
      <c r="O4475" s="9"/>
    </row>
    <row r="4476" spans="2:15" x14ac:dyDescent="0.2">
      <c r="B4476" s="3"/>
      <c r="C4476" s="3"/>
      <c r="D4476" s="6"/>
      <c r="E4476" s="8"/>
      <c r="O4476" s="9"/>
    </row>
    <row r="4477" spans="2:15" x14ac:dyDescent="0.2">
      <c r="B4477" s="3"/>
      <c r="C4477" s="3"/>
      <c r="D4477" s="6"/>
      <c r="E4477" s="8"/>
      <c r="O4477" s="9"/>
    </row>
    <row r="4478" spans="2:15" x14ac:dyDescent="0.2">
      <c r="B4478" s="3"/>
      <c r="C4478" s="3"/>
      <c r="D4478" s="6"/>
      <c r="E4478" s="8"/>
      <c r="O4478" s="9"/>
    </row>
    <row r="4479" spans="2:15" x14ac:dyDescent="0.2">
      <c r="B4479" s="3"/>
      <c r="C4479" s="3"/>
      <c r="D4479" s="6"/>
      <c r="E4479" s="8"/>
      <c r="O4479" s="9"/>
    </row>
    <row r="4480" spans="2:15" x14ac:dyDescent="0.2">
      <c r="B4480" s="3"/>
      <c r="C4480" s="3"/>
      <c r="D4480" s="6"/>
      <c r="E4480" s="8"/>
      <c r="O4480" s="9"/>
    </row>
    <row r="4481" spans="2:15" x14ac:dyDescent="0.2">
      <c r="B4481" s="3"/>
      <c r="C4481" s="3"/>
      <c r="D4481" s="6"/>
      <c r="E4481" s="8"/>
      <c r="O4481" s="9"/>
    </row>
    <row r="4482" spans="2:15" x14ac:dyDescent="0.2">
      <c r="B4482" s="3"/>
      <c r="C4482" s="3"/>
      <c r="D4482" s="6"/>
      <c r="E4482" s="8"/>
      <c r="O4482" s="9"/>
    </row>
    <row r="4483" spans="2:15" x14ac:dyDescent="0.2">
      <c r="B4483" s="3"/>
      <c r="C4483" s="3"/>
      <c r="D4483" s="6"/>
      <c r="E4483" s="8"/>
      <c r="O4483" s="9"/>
    </row>
    <row r="4484" spans="2:15" x14ac:dyDescent="0.2">
      <c r="B4484" s="3"/>
      <c r="C4484" s="3"/>
      <c r="D4484" s="6"/>
      <c r="E4484" s="8"/>
      <c r="O4484" s="9"/>
    </row>
    <row r="4485" spans="2:15" x14ac:dyDescent="0.2">
      <c r="B4485" s="3"/>
      <c r="C4485" s="3"/>
      <c r="D4485" s="6"/>
      <c r="E4485" s="8"/>
      <c r="O4485" s="9"/>
    </row>
    <row r="4486" spans="2:15" x14ac:dyDescent="0.2">
      <c r="B4486" s="3"/>
      <c r="C4486" s="3"/>
      <c r="D4486" s="6"/>
      <c r="E4486" s="8"/>
      <c r="O4486" s="9"/>
    </row>
    <row r="4487" spans="2:15" x14ac:dyDescent="0.2">
      <c r="B4487" s="3"/>
      <c r="C4487" s="3"/>
      <c r="D4487" s="6"/>
      <c r="E4487" s="8"/>
      <c r="O4487" s="9"/>
    </row>
    <row r="4488" spans="2:15" x14ac:dyDescent="0.2">
      <c r="B4488" s="3"/>
      <c r="C4488" s="3"/>
      <c r="D4488" s="6"/>
      <c r="E4488" s="8"/>
      <c r="O4488" s="9"/>
    </row>
    <row r="4489" spans="2:15" x14ac:dyDescent="0.2">
      <c r="B4489" s="3"/>
      <c r="C4489" s="3"/>
      <c r="D4489" s="6"/>
      <c r="E4489" s="8"/>
      <c r="O4489" s="9"/>
    </row>
    <row r="4490" spans="2:15" x14ac:dyDescent="0.2">
      <c r="B4490" s="3"/>
      <c r="C4490" s="3"/>
      <c r="D4490" s="6"/>
      <c r="E4490" s="8"/>
      <c r="O4490" s="9"/>
    </row>
    <row r="4491" spans="2:15" x14ac:dyDescent="0.2">
      <c r="B4491" s="3"/>
      <c r="C4491" s="3"/>
      <c r="D4491" s="6"/>
      <c r="E4491" s="8"/>
      <c r="O4491" s="9"/>
    </row>
    <row r="4492" spans="2:15" x14ac:dyDescent="0.2">
      <c r="B4492" s="3"/>
      <c r="C4492" s="3"/>
      <c r="D4492" s="6"/>
      <c r="E4492" s="8"/>
      <c r="O4492" s="9"/>
    </row>
    <row r="4493" spans="2:15" x14ac:dyDescent="0.2">
      <c r="B4493" s="3"/>
      <c r="C4493" s="3"/>
      <c r="D4493" s="6"/>
      <c r="E4493" s="8"/>
      <c r="O4493" s="9"/>
    </row>
    <row r="4494" spans="2:15" x14ac:dyDescent="0.2">
      <c r="B4494" s="3"/>
      <c r="C4494" s="3"/>
      <c r="D4494" s="6"/>
      <c r="E4494" s="8"/>
      <c r="O4494" s="9"/>
    </row>
    <row r="4495" spans="2:15" x14ac:dyDescent="0.2">
      <c r="B4495" s="3"/>
      <c r="C4495" s="3"/>
      <c r="D4495" s="6"/>
      <c r="E4495" s="8"/>
      <c r="O4495" s="9"/>
    </row>
    <row r="4496" spans="2:15" x14ac:dyDescent="0.2">
      <c r="B4496" s="3"/>
      <c r="C4496" s="3"/>
      <c r="D4496" s="6"/>
      <c r="E4496" s="8"/>
      <c r="O4496" s="9"/>
    </row>
    <row r="4497" spans="2:15" x14ac:dyDescent="0.2">
      <c r="B4497" s="3"/>
      <c r="C4497" s="3"/>
      <c r="D4497" s="6"/>
      <c r="E4497" s="8"/>
      <c r="O4497" s="9"/>
    </row>
    <row r="4498" spans="2:15" x14ac:dyDescent="0.2">
      <c r="B4498" s="3"/>
      <c r="C4498" s="3"/>
      <c r="D4498" s="6"/>
      <c r="E4498" s="8"/>
      <c r="O4498" s="9"/>
    </row>
    <row r="4499" spans="2:15" x14ac:dyDescent="0.2">
      <c r="B4499" s="3"/>
      <c r="C4499" s="3"/>
      <c r="D4499" s="6"/>
      <c r="E4499" s="8"/>
      <c r="O4499" s="9"/>
    </row>
    <row r="4500" spans="2:15" x14ac:dyDescent="0.2">
      <c r="B4500" s="3"/>
      <c r="C4500" s="3"/>
      <c r="D4500" s="6"/>
      <c r="E4500" s="8"/>
      <c r="O4500" s="9"/>
    </row>
    <row r="4501" spans="2:15" x14ac:dyDescent="0.2">
      <c r="B4501" s="3"/>
      <c r="C4501" s="3"/>
      <c r="D4501" s="6"/>
      <c r="E4501" s="8"/>
      <c r="O4501" s="9"/>
    </row>
    <row r="4502" spans="2:15" x14ac:dyDescent="0.2">
      <c r="B4502" s="3"/>
      <c r="C4502" s="3"/>
      <c r="D4502" s="6"/>
      <c r="E4502" s="8"/>
      <c r="O4502" s="9"/>
    </row>
    <row r="4503" spans="2:15" x14ac:dyDescent="0.2">
      <c r="B4503" s="3"/>
      <c r="C4503" s="3"/>
      <c r="D4503" s="6"/>
      <c r="E4503" s="8"/>
      <c r="O4503" s="9"/>
    </row>
    <row r="4504" spans="2:15" x14ac:dyDescent="0.2">
      <c r="B4504" s="3"/>
      <c r="C4504" s="3"/>
      <c r="D4504" s="6"/>
      <c r="E4504" s="8"/>
      <c r="O4504" s="9"/>
    </row>
    <row r="4505" spans="2:15" x14ac:dyDescent="0.2">
      <c r="B4505" s="3"/>
      <c r="C4505" s="3"/>
      <c r="D4505" s="6"/>
      <c r="E4505" s="8"/>
      <c r="O4505" s="9"/>
    </row>
    <row r="4506" spans="2:15" x14ac:dyDescent="0.2">
      <c r="B4506" s="3"/>
      <c r="C4506" s="3"/>
      <c r="D4506" s="6"/>
      <c r="E4506" s="8"/>
      <c r="O4506" s="9"/>
    </row>
    <row r="4507" spans="2:15" x14ac:dyDescent="0.2">
      <c r="B4507" s="3"/>
      <c r="C4507" s="3"/>
      <c r="D4507" s="6"/>
      <c r="E4507" s="8"/>
      <c r="O4507" s="9"/>
    </row>
    <row r="4508" spans="2:15" x14ac:dyDescent="0.2">
      <c r="B4508" s="3"/>
      <c r="C4508" s="3"/>
      <c r="D4508" s="6"/>
      <c r="E4508" s="8"/>
      <c r="O4508" s="9"/>
    </row>
    <row r="4509" spans="2:15" x14ac:dyDescent="0.2">
      <c r="B4509" s="3"/>
      <c r="C4509" s="3"/>
      <c r="D4509" s="6"/>
      <c r="E4509" s="8"/>
      <c r="O4509" s="9"/>
    </row>
    <row r="4510" spans="2:15" x14ac:dyDescent="0.2">
      <c r="B4510" s="3"/>
      <c r="C4510" s="3"/>
      <c r="D4510" s="6"/>
      <c r="E4510" s="8"/>
      <c r="O4510" s="9"/>
    </row>
    <row r="4511" spans="2:15" x14ac:dyDescent="0.2">
      <c r="B4511" s="3"/>
      <c r="C4511" s="3"/>
      <c r="D4511" s="6"/>
      <c r="E4511" s="8"/>
      <c r="O4511" s="9"/>
    </row>
    <row r="4512" spans="2:15" x14ac:dyDescent="0.2">
      <c r="B4512" s="3"/>
      <c r="C4512" s="3"/>
      <c r="D4512" s="6"/>
      <c r="E4512" s="8"/>
      <c r="O4512" s="9"/>
    </row>
    <row r="4513" spans="2:15" x14ac:dyDescent="0.2">
      <c r="B4513" s="3"/>
      <c r="C4513" s="3"/>
      <c r="D4513" s="6"/>
      <c r="E4513" s="8"/>
      <c r="O4513" s="9"/>
    </row>
    <row r="4514" spans="2:15" x14ac:dyDescent="0.2">
      <c r="B4514" s="3"/>
      <c r="C4514" s="3"/>
      <c r="D4514" s="6"/>
      <c r="E4514" s="8"/>
      <c r="O4514" s="9"/>
    </row>
    <row r="4515" spans="2:15" x14ac:dyDescent="0.2">
      <c r="B4515" s="3"/>
      <c r="C4515" s="3"/>
      <c r="D4515" s="6"/>
      <c r="E4515" s="8"/>
      <c r="O4515" s="9"/>
    </row>
    <row r="4516" spans="2:15" x14ac:dyDescent="0.2">
      <c r="B4516" s="3"/>
      <c r="C4516" s="3"/>
      <c r="D4516" s="6"/>
      <c r="E4516" s="8"/>
      <c r="O4516" s="9"/>
    </row>
    <row r="4517" spans="2:15" x14ac:dyDescent="0.2">
      <c r="B4517" s="3"/>
      <c r="C4517" s="3"/>
      <c r="D4517" s="6"/>
      <c r="E4517" s="8"/>
      <c r="O4517" s="9"/>
    </row>
    <row r="4518" spans="2:15" x14ac:dyDescent="0.2">
      <c r="B4518" s="3"/>
      <c r="C4518" s="3"/>
      <c r="D4518" s="6"/>
      <c r="E4518" s="8"/>
      <c r="O4518" s="9"/>
    </row>
    <row r="4519" spans="2:15" x14ac:dyDescent="0.2">
      <c r="B4519" s="3"/>
      <c r="C4519" s="3"/>
      <c r="D4519" s="6"/>
      <c r="E4519" s="8"/>
      <c r="O4519" s="9"/>
    </row>
    <row r="4520" spans="2:15" x14ac:dyDescent="0.2">
      <c r="B4520" s="3"/>
      <c r="C4520" s="3"/>
      <c r="D4520" s="6"/>
      <c r="E4520" s="8"/>
      <c r="O4520" s="9"/>
    </row>
    <row r="4521" spans="2:15" x14ac:dyDescent="0.2">
      <c r="B4521" s="3"/>
      <c r="C4521" s="3"/>
      <c r="D4521" s="6"/>
      <c r="E4521" s="8"/>
      <c r="O4521" s="9"/>
    </row>
    <row r="4522" spans="2:15" x14ac:dyDescent="0.2">
      <c r="B4522" s="3"/>
      <c r="C4522" s="3"/>
      <c r="D4522" s="6"/>
      <c r="E4522" s="8"/>
      <c r="O4522" s="9"/>
    </row>
    <row r="4523" spans="2:15" x14ac:dyDescent="0.2">
      <c r="B4523" s="3"/>
      <c r="C4523" s="3"/>
      <c r="D4523" s="6"/>
      <c r="E4523" s="8"/>
      <c r="O4523" s="9"/>
    </row>
    <row r="4524" spans="2:15" x14ac:dyDescent="0.2">
      <c r="B4524" s="3"/>
      <c r="C4524" s="3"/>
      <c r="D4524" s="6"/>
      <c r="E4524" s="8"/>
      <c r="O4524" s="9"/>
    </row>
    <row r="4525" spans="2:15" x14ac:dyDescent="0.2">
      <c r="B4525" s="3"/>
      <c r="C4525" s="3"/>
      <c r="D4525" s="6"/>
      <c r="E4525" s="8"/>
      <c r="O4525" s="9"/>
    </row>
    <row r="4526" spans="2:15" x14ac:dyDescent="0.2">
      <c r="B4526" s="3"/>
      <c r="C4526" s="3"/>
      <c r="D4526" s="6"/>
      <c r="E4526" s="8"/>
      <c r="O4526" s="9"/>
    </row>
    <row r="4527" spans="2:15" x14ac:dyDescent="0.2">
      <c r="B4527" s="3"/>
      <c r="C4527" s="3"/>
      <c r="D4527" s="6"/>
      <c r="E4527" s="8"/>
      <c r="O4527" s="9"/>
    </row>
    <row r="4528" spans="2:15" x14ac:dyDescent="0.2">
      <c r="B4528" s="3"/>
      <c r="C4528" s="3"/>
      <c r="D4528" s="6"/>
      <c r="E4528" s="8"/>
      <c r="O4528" s="9"/>
    </row>
    <row r="4529" spans="2:15" x14ac:dyDescent="0.2">
      <c r="B4529" s="3"/>
      <c r="C4529" s="3"/>
      <c r="D4529" s="6"/>
      <c r="E4529" s="8"/>
      <c r="O4529" s="9"/>
    </row>
    <row r="4530" spans="2:15" x14ac:dyDescent="0.2">
      <c r="B4530" s="3"/>
      <c r="C4530" s="3"/>
      <c r="D4530" s="6"/>
      <c r="E4530" s="8"/>
      <c r="O4530" s="9"/>
    </row>
    <row r="4531" spans="2:15" x14ac:dyDescent="0.2">
      <c r="B4531" s="3"/>
      <c r="C4531" s="3"/>
      <c r="D4531" s="6"/>
      <c r="E4531" s="8"/>
      <c r="O4531" s="9"/>
    </row>
    <row r="4532" spans="2:15" x14ac:dyDescent="0.2">
      <c r="B4532" s="3"/>
      <c r="C4532" s="3"/>
      <c r="D4532" s="6"/>
      <c r="E4532" s="8"/>
      <c r="O4532" s="9"/>
    </row>
    <row r="4533" spans="2:15" x14ac:dyDescent="0.2">
      <c r="B4533" s="3"/>
      <c r="C4533" s="3"/>
      <c r="D4533" s="6"/>
      <c r="E4533" s="8"/>
      <c r="O4533" s="9"/>
    </row>
    <row r="4534" spans="2:15" x14ac:dyDescent="0.2">
      <c r="B4534" s="3"/>
      <c r="C4534" s="3"/>
      <c r="D4534" s="6"/>
      <c r="E4534" s="8"/>
      <c r="O4534" s="9"/>
    </row>
    <row r="4535" spans="2:15" x14ac:dyDescent="0.2">
      <c r="B4535" s="3"/>
      <c r="C4535" s="3"/>
      <c r="D4535" s="6"/>
      <c r="E4535" s="8"/>
      <c r="O4535" s="9"/>
    </row>
    <row r="4536" spans="2:15" x14ac:dyDescent="0.2">
      <c r="B4536" s="3"/>
      <c r="C4536" s="3"/>
      <c r="D4536" s="6"/>
      <c r="E4536" s="8"/>
      <c r="O4536" s="9"/>
    </row>
    <row r="4537" spans="2:15" x14ac:dyDescent="0.2">
      <c r="B4537" s="3"/>
      <c r="C4537" s="3"/>
      <c r="D4537" s="6"/>
      <c r="E4537" s="8"/>
      <c r="O4537" s="9"/>
    </row>
    <row r="4538" spans="2:15" x14ac:dyDescent="0.2">
      <c r="B4538" s="3"/>
      <c r="C4538" s="3"/>
      <c r="D4538" s="6"/>
      <c r="E4538" s="8"/>
      <c r="O4538" s="9"/>
    </row>
    <row r="4539" spans="2:15" x14ac:dyDescent="0.2">
      <c r="B4539" s="3"/>
      <c r="C4539" s="3"/>
      <c r="D4539" s="6"/>
      <c r="E4539" s="8"/>
      <c r="O4539" s="9"/>
    </row>
    <row r="4540" spans="2:15" x14ac:dyDescent="0.2">
      <c r="B4540" s="3"/>
      <c r="C4540" s="3"/>
      <c r="D4540" s="6"/>
      <c r="E4540" s="8"/>
      <c r="O4540" s="9"/>
    </row>
    <row r="4541" spans="2:15" x14ac:dyDescent="0.2">
      <c r="B4541" s="3"/>
      <c r="C4541" s="3"/>
      <c r="D4541" s="6"/>
      <c r="E4541" s="8"/>
      <c r="O4541" s="9"/>
    </row>
    <row r="4542" spans="2:15" x14ac:dyDescent="0.2">
      <c r="B4542" s="3"/>
      <c r="C4542" s="3"/>
      <c r="D4542" s="6"/>
      <c r="E4542" s="8"/>
      <c r="O4542" s="9"/>
    </row>
    <row r="4543" spans="2:15" x14ac:dyDescent="0.2">
      <c r="B4543" s="3"/>
      <c r="C4543" s="3"/>
      <c r="D4543" s="6"/>
      <c r="E4543" s="8"/>
      <c r="O4543" s="9"/>
    </row>
    <row r="4544" spans="2:15" x14ac:dyDescent="0.2">
      <c r="B4544" s="3"/>
      <c r="C4544" s="3"/>
      <c r="D4544" s="6"/>
      <c r="E4544" s="8"/>
      <c r="O4544" s="9"/>
    </row>
    <row r="4545" spans="2:15" x14ac:dyDescent="0.2">
      <c r="B4545" s="3"/>
      <c r="C4545" s="3"/>
      <c r="D4545" s="6"/>
      <c r="E4545" s="8"/>
      <c r="O4545" s="9"/>
    </row>
    <row r="4546" spans="2:15" x14ac:dyDescent="0.2">
      <c r="B4546" s="3"/>
      <c r="C4546" s="3"/>
      <c r="D4546" s="6"/>
      <c r="E4546" s="8"/>
      <c r="O4546" s="9"/>
    </row>
    <row r="4547" spans="2:15" x14ac:dyDescent="0.2">
      <c r="B4547" s="3"/>
      <c r="C4547" s="3"/>
      <c r="D4547" s="6"/>
      <c r="E4547" s="8"/>
      <c r="O4547" s="9"/>
    </row>
    <row r="4548" spans="2:15" x14ac:dyDescent="0.2">
      <c r="B4548" s="3"/>
      <c r="C4548" s="3"/>
      <c r="D4548" s="6"/>
      <c r="E4548" s="8"/>
      <c r="O4548" s="9"/>
    </row>
    <row r="4549" spans="2:15" x14ac:dyDescent="0.2">
      <c r="B4549" s="3"/>
      <c r="C4549" s="3"/>
      <c r="D4549" s="6"/>
      <c r="E4549" s="8"/>
      <c r="O4549" s="9"/>
    </row>
    <row r="4550" spans="2:15" x14ac:dyDescent="0.2">
      <c r="B4550" s="3"/>
      <c r="C4550" s="3"/>
      <c r="D4550" s="6"/>
      <c r="E4550" s="8"/>
      <c r="O4550" s="9"/>
    </row>
    <row r="4551" spans="2:15" x14ac:dyDescent="0.2">
      <c r="B4551" s="3"/>
      <c r="C4551" s="3"/>
      <c r="D4551" s="6"/>
      <c r="E4551" s="8"/>
      <c r="O4551" s="9"/>
    </row>
    <row r="4552" spans="2:15" x14ac:dyDescent="0.2">
      <c r="B4552" s="3"/>
      <c r="C4552" s="3"/>
      <c r="D4552" s="6"/>
      <c r="E4552" s="8"/>
      <c r="O4552" s="9"/>
    </row>
    <row r="4553" spans="2:15" x14ac:dyDescent="0.2">
      <c r="B4553" s="3"/>
      <c r="C4553" s="3"/>
      <c r="D4553" s="6"/>
      <c r="E4553" s="8"/>
      <c r="O4553" s="9"/>
    </row>
    <row r="4554" spans="2:15" x14ac:dyDescent="0.2">
      <c r="B4554" s="3"/>
      <c r="C4554" s="3"/>
      <c r="D4554" s="6"/>
      <c r="E4554" s="8"/>
      <c r="O4554" s="9"/>
    </row>
    <row r="4555" spans="2:15" x14ac:dyDescent="0.2">
      <c r="B4555" s="3"/>
      <c r="C4555" s="3"/>
      <c r="D4555" s="6"/>
      <c r="E4555" s="8"/>
      <c r="O4555" s="9"/>
    </row>
    <row r="4556" spans="2:15" x14ac:dyDescent="0.2">
      <c r="B4556" s="3"/>
      <c r="C4556" s="3"/>
      <c r="D4556" s="6"/>
      <c r="E4556" s="8"/>
      <c r="O4556" s="9"/>
    </row>
    <row r="4557" spans="2:15" x14ac:dyDescent="0.2">
      <c r="B4557" s="3"/>
      <c r="C4557" s="3"/>
      <c r="D4557" s="6"/>
      <c r="E4557" s="8"/>
      <c r="O4557" s="9"/>
    </row>
    <row r="4558" spans="2:15" x14ac:dyDescent="0.2">
      <c r="B4558" s="3"/>
      <c r="C4558" s="3"/>
      <c r="D4558" s="6"/>
      <c r="E4558" s="8"/>
      <c r="O4558" s="9"/>
    </row>
    <row r="4559" spans="2:15" x14ac:dyDescent="0.2">
      <c r="B4559" s="3"/>
      <c r="C4559" s="3"/>
      <c r="D4559" s="6"/>
      <c r="E4559" s="8"/>
      <c r="O4559" s="9"/>
    </row>
    <row r="4560" spans="2:15" x14ac:dyDescent="0.2">
      <c r="B4560" s="3"/>
      <c r="C4560" s="3"/>
      <c r="D4560" s="6"/>
      <c r="E4560" s="8"/>
      <c r="O4560" s="9"/>
    </row>
    <row r="4561" spans="2:15" x14ac:dyDescent="0.2">
      <c r="B4561" s="3"/>
      <c r="C4561" s="3"/>
      <c r="D4561" s="6"/>
      <c r="E4561" s="8"/>
      <c r="O4561" s="9"/>
    </row>
    <row r="4562" spans="2:15" x14ac:dyDescent="0.2">
      <c r="B4562" s="3"/>
      <c r="C4562" s="3"/>
      <c r="D4562" s="6"/>
      <c r="E4562" s="8"/>
      <c r="O4562" s="9"/>
    </row>
    <row r="4563" spans="2:15" x14ac:dyDescent="0.2">
      <c r="B4563" s="3"/>
      <c r="C4563" s="3"/>
      <c r="D4563" s="6"/>
      <c r="E4563" s="8"/>
      <c r="O4563" s="9"/>
    </row>
    <row r="4564" spans="2:15" x14ac:dyDescent="0.2">
      <c r="B4564" s="3"/>
      <c r="C4564" s="3"/>
      <c r="D4564" s="6"/>
      <c r="E4564" s="8"/>
      <c r="O4564" s="9"/>
    </row>
    <row r="4565" spans="2:15" x14ac:dyDescent="0.2">
      <c r="B4565" s="3"/>
      <c r="C4565" s="3"/>
      <c r="D4565" s="6"/>
      <c r="E4565" s="8"/>
      <c r="O4565" s="9"/>
    </row>
    <row r="4566" spans="2:15" x14ac:dyDescent="0.2">
      <c r="B4566" s="3"/>
      <c r="C4566" s="3"/>
      <c r="D4566" s="6"/>
      <c r="E4566" s="8"/>
      <c r="O4566" s="9"/>
    </row>
    <row r="4567" spans="2:15" x14ac:dyDescent="0.2">
      <c r="B4567" s="3"/>
      <c r="C4567" s="3"/>
      <c r="D4567" s="6"/>
      <c r="E4567" s="8"/>
      <c r="O4567" s="9"/>
    </row>
    <row r="4568" spans="2:15" x14ac:dyDescent="0.2">
      <c r="B4568" s="3"/>
      <c r="C4568" s="3"/>
      <c r="D4568" s="6"/>
      <c r="E4568" s="8"/>
      <c r="O4568" s="9"/>
    </row>
    <row r="4569" spans="2:15" x14ac:dyDescent="0.2">
      <c r="B4569" s="3"/>
      <c r="C4569" s="3"/>
      <c r="D4569" s="6"/>
      <c r="E4569" s="8"/>
      <c r="O4569" s="9"/>
    </row>
    <row r="4570" spans="2:15" x14ac:dyDescent="0.2">
      <c r="B4570" s="3"/>
      <c r="C4570" s="3"/>
      <c r="D4570" s="6"/>
      <c r="E4570" s="8"/>
      <c r="O4570" s="9"/>
    </row>
    <row r="4571" spans="2:15" x14ac:dyDescent="0.2">
      <c r="B4571" s="3"/>
      <c r="C4571" s="3"/>
      <c r="D4571" s="6"/>
      <c r="E4571" s="8"/>
      <c r="O4571" s="9"/>
    </row>
    <row r="4572" spans="2:15" x14ac:dyDescent="0.2">
      <c r="B4572" s="3"/>
      <c r="C4572" s="3"/>
      <c r="D4572" s="6"/>
      <c r="E4572" s="8"/>
      <c r="O4572" s="9"/>
    </row>
    <row r="4573" spans="2:15" x14ac:dyDescent="0.2">
      <c r="B4573" s="3"/>
      <c r="C4573" s="3"/>
      <c r="D4573" s="6"/>
      <c r="E4573" s="8"/>
      <c r="O4573" s="9"/>
    </row>
    <row r="4574" spans="2:15" x14ac:dyDescent="0.2">
      <c r="B4574" s="3"/>
      <c r="C4574" s="3"/>
      <c r="D4574" s="6"/>
      <c r="E4574" s="8"/>
      <c r="O4574" s="9"/>
    </row>
    <row r="4575" spans="2:15" x14ac:dyDescent="0.2">
      <c r="B4575" s="3"/>
      <c r="C4575" s="3"/>
      <c r="D4575" s="6"/>
      <c r="E4575" s="8"/>
      <c r="O4575" s="9"/>
    </row>
    <row r="4576" spans="2:15" x14ac:dyDescent="0.2">
      <c r="B4576" s="3"/>
      <c r="C4576" s="3"/>
      <c r="D4576" s="6"/>
      <c r="E4576" s="8"/>
      <c r="O4576" s="9"/>
    </row>
    <row r="4577" spans="2:15" x14ac:dyDescent="0.2">
      <c r="B4577" s="3"/>
      <c r="C4577" s="3"/>
      <c r="D4577" s="6"/>
      <c r="E4577" s="8"/>
      <c r="O4577" s="9"/>
    </row>
    <row r="4578" spans="2:15" x14ac:dyDescent="0.2">
      <c r="B4578" s="3"/>
      <c r="C4578" s="3"/>
      <c r="D4578" s="6"/>
      <c r="E4578" s="8"/>
      <c r="O4578" s="9"/>
    </row>
    <row r="4579" spans="2:15" x14ac:dyDescent="0.2">
      <c r="B4579" s="3"/>
      <c r="C4579" s="3"/>
      <c r="D4579" s="6"/>
      <c r="E4579" s="8"/>
      <c r="O4579" s="9"/>
    </row>
    <row r="4580" spans="2:15" x14ac:dyDescent="0.2">
      <c r="B4580" s="3"/>
      <c r="C4580" s="3"/>
      <c r="D4580" s="6"/>
      <c r="E4580" s="8"/>
      <c r="O4580" s="9"/>
    </row>
    <row r="4581" spans="2:15" x14ac:dyDescent="0.2">
      <c r="B4581" s="3"/>
      <c r="C4581" s="3"/>
      <c r="D4581" s="6"/>
      <c r="E4581" s="8"/>
      <c r="O4581" s="9"/>
    </row>
    <row r="4582" spans="2:15" x14ac:dyDescent="0.2">
      <c r="B4582" s="3"/>
      <c r="C4582" s="3"/>
      <c r="D4582" s="6"/>
      <c r="E4582" s="8"/>
      <c r="O4582" s="9"/>
    </row>
    <row r="4583" spans="2:15" x14ac:dyDescent="0.2">
      <c r="B4583" s="3"/>
      <c r="C4583" s="3"/>
      <c r="D4583" s="6"/>
      <c r="E4583" s="8"/>
      <c r="O4583" s="9"/>
    </row>
    <row r="4584" spans="2:15" x14ac:dyDescent="0.2">
      <c r="B4584" s="3"/>
      <c r="C4584" s="3"/>
      <c r="D4584" s="6"/>
      <c r="E4584" s="8"/>
      <c r="O4584" s="9"/>
    </row>
    <row r="4585" spans="2:15" x14ac:dyDescent="0.2">
      <c r="B4585" s="3"/>
      <c r="C4585" s="3"/>
      <c r="D4585" s="6"/>
      <c r="E4585" s="8"/>
      <c r="O4585" s="9"/>
    </row>
    <row r="4586" spans="2:15" x14ac:dyDescent="0.2">
      <c r="B4586" s="3"/>
      <c r="C4586" s="3"/>
      <c r="D4586" s="6"/>
      <c r="E4586" s="8"/>
      <c r="O4586" s="9"/>
    </row>
    <row r="4587" spans="2:15" x14ac:dyDescent="0.2">
      <c r="B4587" s="3"/>
      <c r="C4587" s="3"/>
      <c r="D4587" s="6"/>
      <c r="E4587" s="8"/>
      <c r="O4587" s="9"/>
    </row>
    <row r="4588" spans="2:15" x14ac:dyDescent="0.2">
      <c r="B4588" s="3"/>
      <c r="C4588" s="3"/>
      <c r="D4588" s="6"/>
      <c r="E4588" s="8"/>
      <c r="O4588" s="9"/>
    </row>
    <row r="4589" spans="2:15" x14ac:dyDescent="0.2">
      <c r="B4589" s="3"/>
      <c r="C4589" s="3"/>
      <c r="D4589" s="6"/>
      <c r="E4589" s="8"/>
      <c r="O4589" s="9"/>
    </row>
    <row r="4590" spans="2:15" x14ac:dyDescent="0.2">
      <c r="B4590" s="3"/>
      <c r="C4590" s="3"/>
      <c r="D4590" s="6"/>
      <c r="E4590" s="8"/>
      <c r="O4590" s="9"/>
    </row>
    <row r="4591" spans="2:15" x14ac:dyDescent="0.2">
      <c r="B4591" s="3"/>
      <c r="C4591" s="3"/>
      <c r="D4591" s="6"/>
      <c r="E4591" s="8"/>
      <c r="O4591" s="9"/>
    </row>
    <row r="4592" spans="2:15" x14ac:dyDescent="0.2">
      <c r="B4592" s="3"/>
      <c r="C4592" s="3"/>
      <c r="D4592" s="6"/>
      <c r="E4592" s="8"/>
      <c r="O4592" s="9"/>
    </row>
    <row r="4593" spans="2:15" x14ac:dyDescent="0.2">
      <c r="B4593" s="3"/>
      <c r="C4593" s="3"/>
      <c r="D4593" s="6"/>
      <c r="E4593" s="8"/>
      <c r="O4593" s="9"/>
    </row>
    <row r="4594" spans="2:15" x14ac:dyDescent="0.2">
      <c r="B4594" s="3"/>
      <c r="C4594" s="3"/>
      <c r="D4594" s="6"/>
      <c r="E4594" s="8"/>
      <c r="O4594" s="9"/>
    </row>
    <row r="4595" spans="2:15" x14ac:dyDescent="0.2">
      <c r="B4595" s="3"/>
      <c r="C4595" s="3"/>
      <c r="D4595" s="6"/>
      <c r="E4595" s="8"/>
      <c r="O4595" s="9"/>
    </row>
    <row r="4596" spans="2:15" x14ac:dyDescent="0.2">
      <c r="B4596" s="3"/>
      <c r="C4596" s="3"/>
      <c r="D4596" s="6"/>
      <c r="E4596" s="8"/>
      <c r="O4596" s="9"/>
    </row>
    <row r="4597" spans="2:15" x14ac:dyDescent="0.2">
      <c r="B4597" s="3"/>
      <c r="C4597" s="3"/>
      <c r="D4597" s="6"/>
      <c r="E4597" s="8"/>
      <c r="O4597" s="9"/>
    </row>
    <row r="4598" spans="2:15" x14ac:dyDescent="0.2">
      <c r="B4598" s="3"/>
      <c r="C4598" s="3"/>
      <c r="D4598" s="6"/>
      <c r="E4598" s="8"/>
      <c r="O4598" s="9"/>
    </row>
    <row r="4599" spans="2:15" x14ac:dyDescent="0.2">
      <c r="B4599" s="3"/>
      <c r="C4599" s="3"/>
      <c r="D4599" s="6"/>
      <c r="E4599" s="8"/>
      <c r="O4599" s="9"/>
    </row>
    <row r="4600" spans="2:15" x14ac:dyDescent="0.2">
      <c r="B4600" s="3"/>
      <c r="C4600" s="3"/>
      <c r="D4600" s="6"/>
      <c r="E4600" s="8"/>
      <c r="O4600" s="9"/>
    </row>
    <row r="4601" spans="2:15" x14ac:dyDescent="0.2">
      <c r="B4601" s="3"/>
      <c r="C4601" s="3"/>
      <c r="D4601" s="6"/>
      <c r="E4601" s="8"/>
      <c r="O4601" s="9"/>
    </row>
    <row r="4602" spans="2:15" x14ac:dyDescent="0.2">
      <c r="B4602" s="3"/>
      <c r="C4602" s="3"/>
      <c r="D4602" s="6"/>
      <c r="E4602" s="8"/>
      <c r="O4602" s="9"/>
    </row>
    <row r="4603" spans="2:15" x14ac:dyDescent="0.2">
      <c r="B4603" s="3"/>
      <c r="C4603" s="3"/>
      <c r="D4603" s="6"/>
      <c r="E4603" s="8"/>
      <c r="O4603" s="9"/>
    </row>
    <row r="4604" spans="2:15" x14ac:dyDescent="0.2">
      <c r="B4604" s="3"/>
      <c r="C4604" s="3"/>
      <c r="D4604" s="6"/>
      <c r="E4604" s="8"/>
      <c r="O4604" s="9"/>
    </row>
    <row r="4605" spans="2:15" x14ac:dyDescent="0.2">
      <c r="B4605" s="3"/>
      <c r="C4605" s="3"/>
      <c r="D4605" s="6"/>
      <c r="E4605" s="8"/>
      <c r="O4605" s="9"/>
    </row>
    <row r="4606" spans="2:15" x14ac:dyDescent="0.2">
      <c r="B4606" s="3"/>
      <c r="C4606" s="3"/>
      <c r="D4606" s="6"/>
      <c r="E4606" s="8"/>
      <c r="O4606" s="9"/>
    </row>
    <row r="4607" spans="2:15" x14ac:dyDescent="0.2">
      <c r="B4607" s="3"/>
      <c r="C4607" s="3"/>
      <c r="D4607" s="6"/>
      <c r="E4607" s="8"/>
      <c r="O4607" s="9"/>
    </row>
    <row r="4608" spans="2:15" x14ac:dyDescent="0.2">
      <c r="B4608" s="3"/>
      <c r="C4608" s="3"/>
      <c r="D4608" s="6"/>
      <c r="E4608" s="8"/>
      <c r="O4608" s="9"/>
    </row>
    <row r="4609" spans="2:15" x14ac:dyDescent="0.2">
      <c r="B4609" s="3"/>
      <c r="C4609" s="3"/>
      <c r="D4609" s="6"/>
      <c r="E4609" s="8"/>
      <c r="O4609" s="9"/>
    </row>
    <row r="4610" spans="2:15" x14ac:dyDescent="0.2">
      <c r="B4610" s="3"/>
      <c r="C4610" s="3"/>
      <c r="D4610" s="6"/>
      <c r="E4610" s="8"/>
      <c r="O4610" s="9"/>
    </row>
    <row r="4611" spans="2:15" x14ac:dyDescent="0.2">
      <c r="B4611" s="3"/>
      <c r="C4611" s="3"/>
      <c r="D4611" s="6"/>
      <c r="E4611" s="8"/>
      <c r="O4611" s="9"/>
    </row>
    <row r="4612" spans="2:15" x14ac:dyDescent="0.2">
      <c r="B4612" s="3"/>
      <c r="C4612" s="3"/>
      <c r="D4612" s="6"/>
      <c r="E4612" s="8"/>
      <c r="O4612" s="9"/>
    </row>
    <row r="4613" spans="2:15" x14ac:dyDescent="0.2">
      <c r="B4613" s="3"/>
      <c r="C4613" s="3"/>
      <c r="D4613" s="6"/>
      <c r="E4613" s="8"/>
      <c r="O4613" s="9"/>
    </row>
    <row r="4614" spans="2:15" x14ac:dyDescent="0.2">
      <c r="B4614" s="3"/>
      <c r="C4614" s="3"/>
      <c r="D4614" s="6"/>
      <c r="E4614" s="8"/>
      <c r="O4614" s="9"/>
    </row>
    <row r="4615" spans="2:15" x14ac:dyDescent="0.2">
      <c r="B4615" s="3"/>
      <c r="C4615" s="3"/>
      <c r="D4615" s="6"/>
      <c r="E4615" s="8"/>
      <c r="O4615" s="9"/>
    </row>
    <row r="4616" spans="2:15" x14ac:dyDescent="0.2">
      <c r="B4616" s="3"/>
      <c r="C4616" s="3"/>
      <c r="D4616" s="6"/>
      <c r="E4616" s="8"/>
      <c r="O4616" s="9"/>
    </row>
    <row r="4617" spans="2:15" x14ac:dyDescent="0.2">
      <c r="B4617" s="3"/>
      <c r="C4617" s="3"/>
      <c r="D4617" s="6"/>
      <c r="E4617" s="8"/>
      <c r="O4617" s="9"/>
    </row>
    <row r="4618" spans="2:15" x14ac:dyDescent="0.2">
      <c r="B4618" s="3"/>
      <c r="C4618" s="3"/>
      <c r="D4618" s="6"/>
      <c r="E4618" s="8"/>
      <c r="O4618" s="9"/>
    </row>
    <row r="4619" spans="2:15" x14ac:dyDescent="0.2">
      <c r="B4619" s="3"/>
      <c r="C4619" s="3"/>
      <c r="D4619" s="6"/>
      <c r="E4619" s="8"/>
      <c r="O4619" s="9"/>
    </row>
    <row r="4620" spans="2:15" x14ac:dyDescent="0.2">
      <c r="B4620" s="3"/>
      <c r="C4620" s="3"/>
      <c r="D4620" s="6"/>
      <c r="E4620" s="8"/>
      <c r="O4620" s="9"/>
    </row>
    <row r="4621" spans="2:15" x14ac:dyDescent="0.2">
      <c r="B4621" s="3"/>
      <c r="C4621" s="3"/>
      <c r="D4621" s="6"/>
      <c r="E4621" s="8"/>
      <c r="O4621" s="9"/>
    </row>
    <row r="4622" spans="2:15" x14ac:dyDescent="0.2">
      <c r="B4622" s="3"/>
      <c r="C4622" s="3"/>
      <c r="D4622" s="6"/>
      <c r="E4622" s="8"/>
      <c r="O4622" s="9"/>
    </row>
    <row r="4623" spans="2:15" x14ac:dyDescent="0.2">
      <c r="B4623" s="3"/>
      <c r="C4623" s="3"/>
      <c r="D4623" s="6"/>
      <c r="E4623" s="8"/>
      <c r="O4623" s="9"/>
    </row>
    <row r="4624" spans="2:15" x14ac:dyDescent="0.2">
      <c r="B4624" s="3"/>
      <c r="C4624" s="3"/>
      <c r="D4624" s="6"/>
      <c r="E4624" s="8"/>
      <c r="O4624" s="9"/>
    </row>
    <row r="4625" spans="2:15" x14ac:dyDescent="0.2">
      <c r="B4625" s="3"/>
      <c r="C4625" s="3"/>
      <c r="D4625" s="6"/>
      <c r="E4625" s="8"/>
      <c r="O4625" s="9"/>
    </row>
    <row r="4626" spans="2:15" x14ac:dyDescent="0.2">
      <c r="B4626" s="3"/>
      <c r="C4626" s="3"/>
      <c r="D4626" s="6"/>
      <c r="E4626" s="8"/>
      <c r="O4626" s="9"/>
    </row>
    <row r="4627" spans="2:15" x14ac:dyDescent="0.2">
      <c r="B4627" s="3"/>
      <c r="C4627" s="3"/>
      <c r="D4627" s="6"/>
      <c r="E4627" s="8"/>
      <c r="O4627" s="9"/>
    </row>
    <row r="4628" spans="2:15" x14ac:dyDescent="0.2">
      <c r="B4628" s="3"/>
      <c r="C4628" s="3"/>
      <c r="D4628" s="6"/>
      <c r="E4628" s="8"/>
      <c r="O4628" s="9"/>
    </row>
    <row r="4629" spans="2:15" x14ac:dyDescent="0.2">
      <c r="B4629" s="3"/>
      <c r="C4629" s="3"/>
      <c r="D4629" s="6"/>
      <c r="E4629" s="8"/>
      <c r="O4629" s="9"/>
    </row>
    <row r="4630" spans="2:15" x14ac:dyDescent="0.2">
      <c r="B4630" s="3"/>
      <c r="C4630" s="3"/>
      <c r="D4630" s="6"/>
      <c r="E4630" s="8"/>
      <c r="O4630" s="9"/>
    </row>
    <row r="4631" spans="2:15" x14ac:dyDescent="0.2">
      <c r="B4631" s="3"/>
      <c r="C4631" s="3"/>
      <c r="D4631" s="6"/>
      <c r="E4631" s="8"/>
      <c r="O4631" s="9"/>
    </row>
    <row r="4632" spans="2:15" x14ac:dyDescent="0.2">
      <c r="B4632" s="3"/>
      <c r="C4632" s="3"/>
      <c r="D4632" s="6"/>
      <c r="E4632" s="8"/>
      <c r="O4632" s="9"/>
    </row>
    <row r="4633" spans="2:15" x14ac:dyDescent="0.2">
      <c r="B4633" s="3"/>
      <c r="C4633" s="3"/>
      <c r="D4633" s="6"/>
      <c r="E4633" s="8"/>
      <c r="O4633" s="9"/>
    </row>
    <row r="4634" spans="2:15" x14ac:dyDescent="0.2">
      <c r="B4634" s="3"/>
      <c r="C4634" s="3"/>
      <c r="D4634" s="6"/>
      <c r="E4634" s="8"/>
      <c r="O4634" s="9"/>
    </row>
    <row r="4635" spans="2:15" x14ac:dyDescent="0.2">
      <c r="B4635" s="3"/>
      <c r="C4635" s="3"/>
      <c r="D4635" s="6"/>
      <c r="E4635" s="8"/>
      <c r="O4635" s="9"/>
    </row>
    <row r="4636" spans="2:15" x14ac:dyDescent="0.2">
      <c r="B4636" s="3"/>
      <c r="C4636" s="3"/>
      <c r="D4636" s="6"/>
      <c r="E4636" s="8"/>
      <c r="O4636" s="9"/>
    </row>
    <row r="4637" spans="2:15" x14ac:dyDescent="0.2">
      <c r="B4637" s="3"/>
      <c r="C4637" s="3"/>
      <c r="D4637" s="6"/>
      <c r="E4637" s="8"/>
      <c r="O4637" s="9"/>
    </row>
    <row r="4638" spans="2:15" x14ac:dyDescent="0.2">
      <c r="B4638" s="3"/>
      <c r="C4638" s="3"/>
      <c r="D4638" s="6"/>
      <c r="E4638" s="8"/>
      <c r="O4638" s="9"/>
    </row>
    <row r="4639" spans="2:15" x14ac:dyDescent="0.2">
      <c r="B4639" s="3"/>
      <c r="C4639" s="3"/>
      <c r="D4639" s="6"/>
      <c r="E4639" s="8"/>
      <c r="O4639" s="9"/>
    </row>
    <row r="4640" spans="2:15" x14ac:dyDescent="0.2">
      <c r="B4640" s="3"/>
      <c r="C4640" s="3"/>
      <c r="D4640" s="6"/>
      <c r="E4640" s="8"/>
      <c r="O4640" s="9"/>
    </row>
    <row r="4641" spans="2:15" x14ac:dyDescent="0.2">
      <c r="B4641" s="3"/>
      <c r="C4641" s="3"/>
      <c r="D4641" s="6"/>
      <c r="E4641" s="8"/>
      <c r="O4641" s="9"/>
    </row>
    <row r="4642" spans="2:15" x14ac:dyDescent="0.2">
      <c r="B4642" s="3"/>
      <c r="C4642" s="3"/>
      <c r="D4642" s="6"/>
      <c r="E4642" s="8"/>
      <c r="O4642" s="9"/>
    </row>
    <row r="4643" spans="2:15" x14ac:dyDescent="0.2">
      <c r="B4643" s="3"/>
      <c r="C4643" s="3"/>
      <c r="D4643" s="6"/>
      <c r="E4643" s="8"/>
      <c r="O4643" s="9"/>
    </row>
    <row r="4644" spans="2:15" x14ac:dyDescent="0.2">
      <c r="B4644" s="3"/>
      <c r="C4644" s="3"/>
      <c r="D4644" s="6"/>
      <c r="E4644" s="8"/>
      <c r="O4644" s="9"/>
    </row>
    <row r="4645" spans="2:15" x14ac:dyDescent="0.2">
      <c r="B4645" s="3"/>
      <c r="C4645" s="3"/>
      <c r="D4645" s="6"/>
      <c r="E4645" s="8"/>
      <c r="O4645" s="9"/>
    </row>
    <row r="4646" spans="2:15" x14ac:dyDescent="0.2">
      <c r="B4646" s="3"/>
      <c r="C4646" s="3"/>
      <c r="D4646" s="6"/>
      <c r="E4646" s="8"/>
      <c r="O4646" s="9"/>
    </row>
    <row r="4647" spans="2:15" x14ac:dyDescent="0.2">
      <c r="B4647" s="3"/>
      <c r="C4647" s="3"/>
      <c r="D4647" s="6"/>
      <c r="E4647" s="8"/>
      <c r="O4647" s="9"/>
    </row>
    <row r="4648" spans="2:15" x14ac:dyDescent="0.2">
      <c r="B4648" s="3"/>
      <c r="C4648" s="3"/>
      <c r="D4648" s="6"/>
      <c r="E4648" s="8"/>
      <c r="O4648" s="9"/>
    </row>
    <row r="4649" spans="2:15" x14ac:dyDescent="0.2">
      <c r="B4649" s="3"/>
      <c r="C4649" s="3"/>
      <c r="D4649" s="6"/>
      <c r="E4649" s="8"/>
      <c r="O4649" s="9"/>
    </row>
    <row r="4650" spans="2:15" x14ac:dyDescent="0.2">
      <c r="B4650" s="3"/>
      <c r="C4650" s="3"/>
      <c r="D4650" s="6"/>
      <c r="E4650" s="8"/>
      <c r="O4650" s="9"/>
    </row>
    <row r="4651" spans="2:15" x14ac:dyDescent="0.2">
      <c r="B4651" s="3"/>
      <c r="C4651" s="3"/>
      <c r="D4651" s="6"/>
      <c r="E4651" s="8"/>
      <c r="O4651" s="9"/>
    </row>
    <row r="4652" spans="2:15" x14ac:dyDescent="0.2">
      <c r="B4652" s="3"/>
      <c r="C4652" s="3"/>
      <c r="D4652" s="6"/>
      <c r="E4652" s="8"/>
      <c r="O4652" s="9"/>
    </row>
    <row r="4653" spans="2:15" x14ac:dyDescent="0.2">
      <c r="B4653" s="3"/>
      <c r="C4653" s="3"/>
      <c r="D4653" s="6"/>
      <c r="E4653" s="8"/>
      <c r="O4653" s="9"/>
    </row>
    <row r="4654" spans="2:15" x14ac:dyDescent="0.2">
      <c r="B4654" s="3"/>
      <c r="C4654" s="3"/>
      <c r="D4654" s="6"/>
      <c r="E4654" s="8"/>
      <c r="O4654" s="9"/>
    </row>
    <row r="4655" spans="2:15" x14ac:dyDescent="0.2">
      <c r="B4655" s="3"/>
      <c r="C4655" s="3"/>
      <c r="D4655" s="6"/>
      <c r="E4655" s="8"/>
      <c r="O4655" s="9"/>
    </row>
    <row r="4656" spans="2:15" x14ac:dyDescent="0.2">
      <c r="B4656" s="3"/>
      <c r="C4656" s="3"/>
      <c r="D4656" s="6"/>
      <c r="E4656" s="8"/>
      <c r="O4656" s="9"/>
    </row>
    <row r="4657" spans="2:15" x14ac:dyDescent="0.2">
      <c r="B4657" s="3"/>
      <c r="C4657" s="3"/>
      <c r="D4657" s="6"/>
      <c r="E4657" s="8"/>
      <c r="O4657" s="9"/>
    </row>
    <row r="4658" spans="2:15" x14ac:dyDescent="0.2">
      <c r="B4658" s="3"/>
      <c r="C4658" s="3"/>
      <c r="D4658" s="6"/>
      <c r="E4658" s="8"/>
      <c r="O4658" s="9"/>
    </row>
    <row r="4659" spans="2:15" x14ac:dyDescent="0.2">
      <c r="B4659" s="3"/>
      <c r="C4659" s="3"/>
      <c r="D4659" s="6"/>
      <c r="E4659" s="8"/>
      <c r="O4659" s="9"/>
    </row>
    <row r="4660" spans="2:15" x14ac:dyDescent="0.2">
      <c r="B4660" s="3"/>
      <c r="C4660" s="3"/>
      <c r="D4660" s="6"/>
      <c r="E4660" s="8"/>
      <c r="O4660" s="9"/>
    </row>
    <row r="4661" spans="2:15" x14ac:dyDescent="0.2">
      <c r="B4661" s="3"/>
      <c r="C4661" s="3"/>
      <c r="D4661" s="6"/>
      <c r="E4661" s="8"/>
      <c r="O4661" s="9"/>
    </row>
    <row r="4662" spans="2:15" x14ac:dyDescent="0.2">
      <c r="B4662" s="3"/>
      <c r="C4662" s="3"/>
      <c r="D4662" s="6"/>
      <c r="E4662" s="8"/>
      <c r="O4662" s="9"/>
    </row>
    <row r="4663" spans="2:15" x14ac:dyDescent="0.2">
      <c r="B4663" s="3"/>
      <c r="C4663" s="3"/>
      <c r="D4663" s="6"/>
      <c r="E4663" s="8"/>
      <c r="O4663" s="9"/>
    </row>
    <row r="4664" spans="2:15" x14ac:dyDescent="0.2">
      <c r="B4664" s="3"/>
      <c r="C4664" s="3"/>
      <c r="D4664" s="6"/>
      <c r="E4664" s="8"/>
      <c r="O4664" s="9"/>
    </row>
    <row r="4665" spans="2:15" x14ac:dyDescent="0.2">
      <c r="B4665" s="3"/>
      <c r="C4665" s="3"/>
      <c r="D4665" s="6"/>
      <c r="E4665" s="8"/>
      <c r="O4665" s="9"/>
    </row>
    <row r="4666" spans="2:15" x14ac:dyDescent="0.2">
      <c r="B4666" s="3"/>
      <c r="C4666" s="3"/>
      <c r="D4666" s="6"/>
      <c r="E4666" s="8"/>
      <c r="O4666" s="9"/>
    </row>
    <row r="4667" spans="2:15" x14ac:dyDescent="0.2">
      <c r="B4667" s="3"/>
      <c r="C4667" s="3"/>
      <c r="D4667" s="6"/>
      <c r="E4667" s="8"/>
      <c r="O4667" s="9"/>
    </row>
    <row r="4668" spans="2:15" x14ac:dyDescent="0.2">
      <c r="B4668" s="3"/>
      <c r="C4668" s="3"/>
      <c r="D4668" s="6"/>
      <c r="E4668" s="8"/>
      <c r="O4668" s="9"/>
    </row>
    <row r="4669" spans="2:15" x14ac:dyDescent="0.2">
      <c r="B4669" s="3"/>
      <c r="C4669" s="3"/>
      <c r="D4669" s="6"/>
      <c r="E4669" s="8"/>
      <c r="O4669" s="9"/>
    </row>
    <row r="4670" spans="2:15" x14ac:dyDescent="0.2">
      <c r="B4670" s="3"/>
      <c r="C4670" s="3"/>
      <c r="D4670" s="6"/>
      <c r="E4670" s="8"/>
      <c r="O4670" s="9"/>
    </row>
    <row r="4671" spans="2:15" x14ac:dyDescent="0.2">
      <c r="B4671" s="3"/>
      <c r="C4671" s="3"/>
      <c r="D4671" s="6"/>
      <c r="E4671" s="8"/>
      <c r="O4671" s="9"/>
    </row>
    <row r="4672" spans="2:15" x14ac:dyDescent="0.2">
      <c r="B4672" s="3"/>
      <c r="C4672" s="3"/>
      <c r="D4672" s="6"/>
      <c r="E4672" s="8"/>
      <c r="O4672" s="9"/>
    </row>
    <row r="4673" spans="2:15" x14ac:dyDescent="0.2">
      <c r="B4673" s="3"/>
      <c r="C4673" s="3"/>
      <c r="D4673" s="6"/>
      <c r="E4673" s="8"/>
      <c r="O4673" s="9"/>
    </row>
    <row r="4674" spans="2:15" x14ac:dyDescent="0.2">
      <c r="B4674" s="3"/>
      <c r="C4674" s="3"/>
      <c r="D4674" s="6"/>
      <c r="E4674" s="8"/>
      <c r="O4674" s="9"/>
    </row>
    <row r="4675" spans="2:15" x14ac:dyDescent="0.2">
      <c r="B4675" s="3"/>
      <c r="C4675" s="3"/>
      <c r="D4675" s="6"/>
      <c r="E4675" s="8"/>
      <c r="O4675" s="9"/>
    </row>
    <row r="4676" spans="2:15" x14ac:dyDescent="0.2">
      <c r="B4676" s="3"/>
      <c r="C4676" s="3"/>
      <c r="D4676" s="6"/>
      <c r="E4676" s="8"/>
      <c r="O4676" s="9"/>
    </row>
    <row r="4677" spans="2:15" x14ac:dyDescent="0.2">
      <c r="B4677" s="3"/>
      <c r="C4677" s="3"/>
      <c r="D4677" s="6"/>
      <c r="E4677" s="8"/>
      <c r="O4677" s="9"/>
    </row>
    <row r="4678" spans="2:15" x14ac:dyDescent="0.2">
      <c r="B4678" s="3"/>
      <c r="C4678" s="3"/>
      <c r="D4678" s="6"/>
      <c r="E4678" s="8"/>
      <c r="O4678" s="9"/>
    </row>
    <row r="4679" spans="2:15" x14ac:dyDescent="0.2">
      <c r="B4679" s="3"/>
      <c r="C4679" s="3"/>
      <c r="D4679" s="6"/>
      <c r="E4679" s="8"/>
      <c r="O4679" s="9"/>
    </row>
    <row r="4680" spans="2:15" x14ac:dyDescent="0.2">
      <c r="B4680" s="3"/>
      <c r="C4680" s="3"/>
      <c r="D4680" s="6"/>
      <c r="E4680" s="8"/>
      <c r="O4680" s="9"/>
    </row>
    <row r="4681" spans="2:15" x14ac:dyDescent="0.2">
      <c r="B4681" s="3"/>
      <c r="C4681" s="3"/>
      <c r="D4681" s="6"/>
      <c r="E4681" s="8"/>
      <c r="O4681" s="9"/>
    </row>
    <row r="4682" spans="2:15" x14ac:dyDescent="0.2">
      <c r="B4682" s="3"/>
      <c r="C4682" s="3"/>
      <c r="D4682" s="6"/>
      <c r="E4682" s="8"/>
      <c r="O4682" s="9"/>
    </row>
    <row r="4683" spans="2:15" x14ac:dyDescent="0.2">
      <c r="B4683" s="3"/>
      <c r="C4683" s="3"/>
      <c r="D4683" s="6"/>
      <c r="E4683" s="8"/>
      <c r="O4683" s="9"/>
    </row>
    <row r="4684" spans="2:15" x14ac:dyDescent="0.2">
      <c r="B4684" s="3"/>
      <c r="C4684" s="3"/>
      <c r="D4684" s="6"/>
      <c r="E4684" s="8"/>
      <c r="O4684" s="9"/>
    </row>
    <row r="4685" spans="2:15" x14ac:dyDescent="0.2">
      <c r="B4685" s="3"/>
      <c r="C4685" s="3"/>
      <c r="D4685" s="6"/>
      <c r="E4685" s="8"/>
      <c r="O4685" s="9"/>
    </row>
    <row r="4686" spans="2:15" x14ac:dyDescent="0.2">
      <c r="B4686" s="3"/>
      <c r="C4686" s="3"/>
      <c r="D4686" s="6"/>
      <c r="E4686" s="8"/>
      <c r="O4686" s="9"/>
    </row>
    <row r="4687" spans="2:15" x14ac:dyDescent="0.2">
      <c r="B4687" s="3"/>
      <c r="C4687" s="3"/>
      <c r="D4687" s="6"/>
      <c r="E4687" s="8"/>
      <c r="O4687" s="9"/>
    </row>
    <row r="4688" spans="2:15" x14ac:dyDescent="0.2">
      <c r="B4688" s="3"/>
      <c r="C4688" s="3"/>
      <c r="D4688" s="6"/>
      <c r="E4688" s="8"/>
      <c r="O4688" s="9"/>
    </row>
    <row r="4689" spans="2:15" x14ac:dyDescent="0.2">
      <c r="B4689" s="3"/>
      <c r="C4689" s="3"/>
      <c r="D4689" s="6"/>
      <c r="E4689" s="8"/>
      <c r="O4689" s="9"/>
    </row>
    <row r="4690" spans="2:15" x14ac:dyDescent="0.2">
      <c r="B4690" s="3"/>
      <c r="C4690" s="3"/>
      <c r="D4690" s="6"/>
      <c r="E4690" s="8"/>
      <c r="O4690" s="9"/>
    </row>
    <row r="4691" spans="2:15" x14ac:dyDescent="0.2">
      <c r="B4691" s="3"/>
      <c r="C4691" s="3"/>
      <c r="D4691" s="6"/>
      <c r="E4691" s="8"/>
      <c r="O4691" s="9"/>
    </row>
    <row r="4692" spans="2:15" x14ac:dyDescent="0.2">
      <c r="B4692" s="3"/>
      <c r="C4692" s="3"/>
      <c r="D4692" s="6"/>
      <c r="E4692" s="8"/>
      <c r="O4692" s="9"/>
    </row>
    <row r="4693" spans="2:15" x14ac:dyDescent="0.2">
      <c r="B4693" s="3"/>
      <c r="C4693" s="3"/>
      <c r="D4693" s="6"/>
      <c r="E4693" s="8"/>
      <c r="O4693" s="9"/>
    </row>
    <row r="4694" spans="2:15" x14ac:dyDescent="0.2">
      <c r="B4694" s="3"/>
      <c r="C4694" s="3"/>
      <c r="D4694" s="6"/>
      <c r="E4694" s="8"/>
      <c r="O4694" s="9"/>
    </row>
    <row r="4695" spans="2:15" x14ac:dyDescent="0.2">
      <c r="B4695" s="3"/>
      <c r="C4695" s="3"/>
      <c r="D4695" s="6"/>
      <c r="E4695" s="8"/>
      <c r="O4695" s="9"/>
    </row>
    <row r="4696" spans="2:15" x14ac:dyDescent="0.2">
      <c r="B4696" s="3"/>
      <c r="C4696" s="3"/>
      <c r="D4696" s="6"/>
      <c r="E4696" s="8"/>
      <c r="O4696" s="9"/>
    </row>
    <row r="4697" spans="2:15" x14ac:dyDescent="0.2">
      <c r="B4697" s="3"/>
      <c r="C4697" s="3"/>
      <c r="D4697" s="6"/>
      <c r="E4697" s="8"/>
      <c r="O4697" s="9"/>
    </row>
    <row r="4698" spans="2:15" x14ac:dyDescent="0.2">
      <c r="B4698" s="3"/>
      <c r="C4698" s="3"/>
      <c r="D4698" s="6"/>
      <c r="E4698" s="8"/>
      <c r="O4698" s="9"/>
    </row>
    <row r="4699" spans="2:15" x14ac:dyDescent="0.2">
      <c r="B4699" s="3"/>
      <c r="C4699" s="3"/>
      <c r="D4699" s="6"/>
      <c r="E4699" s="8"/>
      <c r="O4699" s="9"/>
    </row>
    <row r="4700" spans="2:15" x14ac:dyDescent="0.2">
      <c r="B4700" s="3"/>
      <c r="C4700" s="3"/>
      <c r="D4700" s="6"/>
      <c r="E4700" s="8"/>
      <c r="O4700" s="9"/>
    </row>
    <row r="4701" spans="2:15" x14ac:dyDescent="0.2">
      <c r="B4701" s="3"/>
      <c r="C4701" s="3"/>
      <c r="D4701" s="6"/>
      <c r="E4701" s="8"/>
      <c r="O4701" s="9"/>
    </row>
    <row r="4702" spans="2:15" x14ac:dyDescent="0.2">
      <c r="B4702" s="3"/>
      <c r="C4702" s="3"/>
      <c r="D4702" s="6"/>
      <c r="E4702" s="8"/>
      <c r="O4702" s="9"/>
    </row>
    <row r="4703" spans="2:15" x14ac:dyDescent="0.2">
      <c r="B4703" s="3"/>
      <c r="C4703" s="3"/>
      <c r="D4703" s="6"/>
      <c r="E4703" s="8"/>
      <c r="O4703" s="9"/>
    </row>
    <row r="4704" spans="2:15" x14ac:dyDescent="0.2">
      <c r="B4704" s="3"/>
      <c r="C4704" s="3"/>
      <c r="D4704" s="6"/>
      <c r="E4704" s="8"/>
      <c r="O4704" s="9"/>
    </row>
    <row r="4705" spans="2:15" x14ac:dyDescent="0.2">
      <c r="B4705" s="3"/>
      <c r="C4705" s="3"/>
      <c r="D4705" s="6"/>
      <c r="E4705" s="8"/>
      <c r="O4705" s="9"/>
    </row>
    <row r="4706" spans="2:15" x14ac:dyDescent="0.2">
      <c r="B4706" s="3"/>
      <c r="C4706" s="3"/>
      <c r="D4706" s="6"/>
      <c r="E4706" s="8"/>
      <c r="O4706" s="9"/>
    </row>
    <row r="4707" spans="2:15" x14ac:dyDescent="0.2">
      <c r="B4707" s="3"/>
      <c r="C4707" s="3"/>
      <c r="D4707" s="6"/>
      <c r="E4707" s="8"/>
      <c r="O4707" s="9"/>
    </row>
    <row r="4708" spans="2:15" x14ac:dyDescent="0.2">
      <c r="B4708" s="3"/>
      <c r="C4708" s="3"/>
      <c r="D4708" s="6"/>
      <c r="E4708" s="8"/>
      <c r="O4708" s="9"/>
    </row>
    <row r="4709" spans="2:15" x14ac:dyDescent="0.2">
      <c r="B4709" s="3"/>
      <c r="C4709" s="3"/>
      <c r="D4709" s="6"/>
      <c r="E4709" s="8"/>
      <c r="O4709" s="9"/>
    </row>
    <row r="4710" spans="2:15" x14ac:dyDescent="0.2">
      <c r="B4710" s="3"/>
      <c r="C4710" s="3"/>
      <c r="D4710" s="6"/>
      <c r="E4710" s="8"/>
      <c r="O4710" s="9"/>
    </row>
    <row r="4711" spans="2:15" x14ac:dyDescent="0.2">
      <c r="B4711" s="3"/>
      <c r="C4711" s="3"/>
      <c r="D4711" s="6"/>
      <c r="E4711" s="8"/>
      <c r="O4711" s="9"/>
    </row>
    <row r="4712" spans="2:15" x14ac:dyDescent="0.2">
      <c r="B4712" s="3"/>
      <c r="C4712" s="3"/>
      <c r="D4712" s="6"/>
      <c r="E4712" s="8"/>
      <c r="O4712" s="9"/>
    </row>
    <row r="4713" spans="2:15" x14ac:dyDescent="0.2">
      <c r="B4713" s="3"/>
      <c r="C4713" s="3"/>
      <c r="D4713" s="6"/>
      <c r="E4713" s="8"/>
      <c r="O4713" s="9"/>
    </row>
    <row r="4714" spans="2:15" x14ac:dyDescent="0.2">
      <c r="B4714" s="3"/>
      <c r="C4714" s="3"/>
      <c r="D4714" s="6"/>
      <c r="E4714" s="8"/>
      <c r="O4714" s="9"/>
    </row>
    <row r="4715" spans="2:15" x14ac:dyDescent="0.2">
      <c r="B4715" s="3"/>
      <c r="C4715" s="3"/>
      <c r="D4715" s="6"/>
      <c r="E4715" s="8"/>
      <c r="O4715" s="9"/>
    </row>
    <row r="4716" spans="2:15" x14ac:dyDescent="0.2">
      <c r="B4716" s="3"/>
      <c r="C4716" s="3"/>
      <c r="D4716" s="6"/>
      <c r="E4716" s="8"/>
      <c r="O4716" s="9"/>
    </row>
    <row r="4717" spans="2:15" x14ac:dyDescent="0.2">
      <c r="B4717" s="3"/>
      <c r="C4717" s="3"/>
      <c r="D4717" s="6"/>
      <c r="E4717" s="8"/>
      <c r="O4717" s="9"/>
    </row>
    <row r="4718" spans="2:15" x14ac:dyDescent="0.2">
      <c r="B4718" s="3"/>
      <c r="C4718" s="3"/>
      <c r="D4718" s="6"/>
      <c r="E4718" s="8"/>
      <c r="O4718" s="9"/>
    </row>
    <row r="4719" spans="2:15" x14ac:dyDescent="0.2">
      <c r="B4719" s="3"/>
      <c r="C4719" s="3"/>
      <c r="D4719" s="6"/>
      <c r="E4719" s="8"/>
      <c r="O4719" s="9"/>
    </row>
    <row r="4720" spans="2:15" x14ac:dyDescent="0.2">
      <c r="B4720" s="3"/>
      <c r="C4720" s="3"/>
      <c r="D4720" s="6"/>
      <c r="E4720" s="8"/>
      <c r="O4720" s="9"/>
    </row>
    <row r="4721" spans="2:15" x14ac:dyDescent="0.2">
      <c r="B4721" s="3"/>
      <c r="C4721" s="3"/>
      <c r="D4721" s="6"/>
      <c r="E4721" s="8"/>
      <c r="O4721" s="9"/>
    </row>
    <row r="4722" spans="2:15" x14ac:dyDescent="0.2">
      <c r="B4722" s="3"/>
      <c r="C4722" s="3"/>
      <c r="D4722" s="6"/>
      <c r="E4722" s="8"/>
      <c r="O4722" s="9"/>
    </row>
    <row r="4723" spans="2:15" x14ac:dyDescent="0.2">
      <c r="B4723" s="3"/>
      <c r="C4723" s="3"/>
      <c r="D4723" s="6"/>
      <c r="E4723" s="8"/>
      <c r="O4723" s="9"/>
    </row>
    <row r="4724" spans="2:15" x14ac:dyDescent="0.2">
      <c r="B4724" s="3"/>
      <c r="C4724" s="3"/>
      <c r="D4724" s="6"/>
      <c r="E4724" s="8"/>
      <c r="O4724" s="9"/>
    </row>
    <row r="4725" spans="2:15" x14ac:dyDescent="0.2">
      <c r="B4725" s="3"/>
      <c r="C4725" s="3"/>
      <c r="D4725" s="6"/>
      <c r="E4725" s="8"/>
      <c r="O4725" s="9"/>
    </row>
    <row r="4726" spans="2:15" x14ac:dyDescent="0.2">
      <c r="B4726" s="3"/>
      <c r="C4726" s="3"/>
      <c r="D4726" s="6"/>
      <c r="E4726" s="8"/>
      <c r="O4726" s="9"/>
    </row>
    <row r="4727" spans="2:15" x14ac:dyDescent="0.2">
      <c r="B4727" s="3"/>
      <c r="C4727" s="3"/>
      <c r="D4727" s="6"/>
      <c r="E4727" s="8"/>
      <c r="O4727" s="9"/>
    </row>
    <row r="4728" spans="2:15" x14ac:dyDescent="0.2">
      <c r="B4728" s="3"/>
      <c r="C4728" s="3"/>
      <c r="D4728" s="6"/>
      <c r="E4728" s="8"/>
      <c r="O4728" s="9"/>
    </row>
    <row r="4729" spans="2:15" x14ac:dyDescent="0.2">
      <c r="B4729" s="3"/>
      <c r="C4729" s="3"/>
      <c r="D4729" s="6"/>
      <c r="E4729" s="8"/>
      <c r="O4729" s="9"/>
    </row>
    <row r="4730" spans="2:15" x14ac:dyDescent="0.2">
      <c r="B4730" s="3"/>
      <c r="C4730" s="3"/>
      <c r="D4730" s="6"/>
      <c r="E4730" s="8"/>
      <c r="O4730" s="9"/>
    </row>
    <row r="4731" spans="2:15" x14ac:dyDescent="0.2">
      <c r="B4731" s="3"/>
      <c r="C4731" s="3"/>
      <c r="D4731" s="6"/>
      <c r="E4731" s="8"/>
      <c r="O4731" s="9"/>
    </row>
    <row r="4732" spans="2:15" x14ac:dyDescent="0.2">
      <c r="B4732" s="3"/>
      <c r="C4732" s="3"/>
      <c r="D4732" s="6"/>
      <c r="E4732" s="8"/>
      <c r="O4732" s="9"/>
    </row>
    <row r="4733" spans="2:15" x14ac:dyDescent="0.2">
      <c r="B4733" s="3"/>
      <c r="C4733" s="3"/>
      <c r="D4733" s="6"/>
      <c r="E4733" s="8"/>
      <c r="O4733" s="9"/>
    </row>
    <row r="4734" spans="2:15" x14ac:dyDescent="0.2">
      <c r="B4734" s="3"/>
      <c r="C4734" s="3"/>
      <c r="D4734" s="6"/>
      <c r="E4734" s="8"/>
      <c r="O4734" s="9"/>
    </row>
    <row r="4735" spans="2:15" x14ac:dyDescent="0.2">
      <c r="B4735" s="3"/>
      <c r="C4735" s="3"/>
      <c r="D4735" s="6"/>
      <c r="E4735" s="8"/>
      <c r="O4735" s="9"/>
    </row>
    <row r="4736" spans="2:15" x14ac:dyDescent="0.2">
      <c r="B4736" s="3"/>
      <c r="C4736" s="3"/>
      <c r="D4736" s="6"/>
      <c r="E4736" s="8"/>
      <c r="O4736" s="9"/>
    </row>
    <row r="4737" spans="2:15" x14ac:dyDescent="0.2">
      <c r="B4737" s="3"/>
      <c r="C4737" s="3"/>
      <c r="D4737" s="6"/>
      <c r="E4737" s="8"/>
      <c r="O4737" s="9"/>
    </row>
    <row r="4738" spans="2:15" x14ac:dyDescent="0.2">
      <c r="B4738" s="3"/>
      <c r="C4738" s="3"/>
      <c r="D4738" s="6"/>
      <c r="E4738" s="8"/>
      <c r="O4738" s="9"/>
    </row>
    <row r="4739" spans="2:15" x14ac:dyDescent="0.2">
      <c r="B4739" s="3"/>
      <c r="C4739" s="3"/>
      <c r="D4739" s="6"/>
      <c r="E4739" s="8"/>
      <c r="O4739" s="9"/>
    </row>
    <row r="4740" spans="2:15" x14ac:dyDescent="0.2">
      <c r="B4740" s="3"/>
      <c r="C4740" s="3"/>
      <c r="D4740" s="6"/>
      <c r="E4740" s="8"/>
      <c r="O4740" s="9"/>
    </row>
    <row r="4741" spans="2:15" x14ac:dyDescent="0.2">
      <c r="B4741" s="3"/>
      <c r="C4741" s="3"/>
      <c r="D4741" s="6"/>
      <c r="E4741" s="8"/>
      <c r="O4741" s="9"/>
    </row>
    <row r="4742" spans="2:15" x14ac:dyDescent="0.2">
      <c r="B4742" s="3"/>
      <c r="C4742" s="3"/>
      <c r="D4742" s="6"/>
      <c r="E4742" s="8"/>
      <c r="O4742" s="9"/>
    </row>
    <row r="4743" spans="2:15" x14ac:dyDescent="0.2">
      <c r="B4743" s="3"/>
      <c r="C4743" s="3"/>
      <c r="D4743" s="6"/>
      <c r="E4743" s="8"/>
      <c r="O4743" s="9"/>
    </row>
    <row r="4744" spans="2:15" x14ac:dyDescent="0.2">
      <c r="B4744" s="3"/>
      <c r="C4744" s="3"/>
      <c r="D4744" s="6"/>
      <c r="E4744" s="8"/>
      <c r="O4744" s="9"/>
    </row>
    <row r="4745" spans="2:15" x14ac:dyDescent="0.2">
      <c r="B4745" s="3"/>
      <c r="C4745" s="3"/>
      <c r="D4745" s="6"/>
      <c r="E4745" s="8"/>
      <c r="O4745" s="9"/>
    </row>
    <row r="4746" spans="2:15" x14ac:dyDescent="0.2">
      <c r="B4746" s="3"/>
      <c r="C4746" s="3"/>
      <c r="D4746" s="6"/>
      <c r="E4746" s="8"/>
      <c r="O4746" s="9"/>
    </row>
    <row r="4747" spans="2:15" x14ac:dyDescent="0.2">
      <c r="B4747" s="3"/>
      <c r="C4747" s="3"/>
      <c r="D4747" s="6"/>
      <c r="E4747" s="8"/>
      <c r="O4747" s="9"/>
    </row>
    <row r="4748" spans="2:15" x14ac:dyDescent="0.2">
      <c r="B4748" s="3"/>
      <c r="C4748" s="3"/>
      <c r="D4748" s="6"/>
      <c r="E4748" s="8"/>
      <c r="O4748" s="9"/>
    </row>
    <row r="4749" spans="2:15" x14ac:dyDescent="0.2">
      <c r="B4749" s="3"/>
      <c r="C4749" s="3"/>
      <c r="D4749" s="6"/>
      <c r="E4749" s="8"/>
      <c r="O4749" s="9"/>
    </row>
    <row r="4750" spans="2:15" x14ac:dyDescent="0.2">
      <c r="B4750" s="3"/>
      <c r="C4750" s="3"/>
      <c r="D4750" s="6"/>
      <c r="E4750" s="8"/>
      <c r="O4750" s="9"/>
    </row>
    <row r="4751" spans="2:15" x14ac:dyDescent="0.2">
      <c r="B4751" s="3"/>
      <c r="C4751" s="3"/>
      <c r="D4751" s="6"/>
      <c r="E4751" s="8"/>
      <c r="O4751" s="9"/>
    </row>
    <row r="4752" spans="2:15" x14ac:dyDescent="0.2">
      <c r="B4752" s="3"/>
      <c r="C4752" s="3"/>
      <c r="D4752" s="6"/>
      <c r="E4752" s="8"/>
      <c r="O4752" s="9"/>
    </row>
    <row r="4753" spans="2:15" x14ac:dyDescent="0.2">
      <c r="B4753" s="3"/>
      <c r="C4753" s="3"/>
      <c r="D4753" s="6"/>
      <c r="E4753" s="8"/>
      <c r="O4753" s="9"/>
    </row>
    <row r="4754" spans="2:15" x14ac:dyDescent="0.2">
      <c r="B4754" s="3"/>
      <c r="C4754" s="3"/>
      <c r="D4754" s="6"/>
      <c r="E4754" s="8"/>
      <c r="O4754" s="9"/>
    </row>
    <row r="4755" spans="2:15" x14ac:dyDescent="0.2">
      <c r="B4755" s="3"/>
      <c r="C4755" s="3"/>
      <c r="D4755" s="6"/>
      <c r="E4755" s="8"/>
      <c r="O4755" s="9"/>
    </row>
    <row r="4756" spans="2:15" x14ac:dyDescent="0.2">
      <c r="B4756" s="3"/>
      <c r="C4756" s="3"/>
      <c r="D4756" s="6"/>
      <c r="E4756" s="8"/>
      <c r="O4756" s="9"/>
    </row>
    <row r="4757" spans="2:15" x14ac:dyDescent="0.2">
      <c r="B4757" s="3"/>
      <c r="C4757" s="3"/>
      <c r="D4757" s="6"/>
      <c r="E4757" s="8"/>
      <c r="O4757" s="9"/>
    </row>
    <row r="4758" spans="2:15" x14ac:dyDescent="0.2">
      <c r="B4758" s="3"/>
      <c r="C4758" s="3"/>
      <c r="D4758" s="6"/>
      <c r="E4758" s="8"/>
      <c r="O4758" s="9"/>
    </row>
    <row r="4759" spans="2:15" x14ac:dyDescent="0.2">
      <c r="B4759" s="3"/>
      <c r="C4759" s="3"/>
      <c r="D4759" s="6"/>
      <c r="E4759" s="8"/>
      <c r="O4759" s="9"/>
    </row>
    <row r="4760" spans="2:15" x14ac:dyDescent="0.2">
      <c r="B4760" s="3"/>
      <c r="C4760" s="3"/>
      <c r="D4760" s="6"/>
      <c r="E4760" s="8"/>
      <c r="O4760" s="9"/>
    </row>
    <row r="4761" spans="2:15" x14ac:dyDescent="0.2">
      <c r="B4761" s="3"/>
      <c r="C4761" s="3"/>
      <c r="D4761" s="6"/>
      <c r="E4761" s="8"/>
      <c r="O4761" s="9"/>
    </row>
    <row r="4762" spans="2:15" x14ac:dyDescent="0.2">
      <c r="B4762" s="3"/>
      <c r="C4762" s="3"/>
      <c r="D4762" s="6"/>
      <c r="E4762" s="8"/>
      <c r="O4762" s="9"/>
    </row>
    <row r="4763" spans="2:15" x14ac:dyDescent="0.2">
      <c r="B4763" s="3"/>
      <c r="C4763" s="3"/>
      <c r="D4763" s="6"/>
      <c r="E4763" s="8"/>
      <c r="O4763" s="9"/>
    </row>
    <row r="4764" spans="2:15" x14ac:dyDescent="0.2">
      <c r="B4764" s="3"/>
      <c r="C4764" s="3"/>
      <c r="D4764" s="6"/>
      <c r="E4764" s="8"/>
      <c r="O4764" s="9"/>
    </row>
    <row r="4765" spans="2:15" x14ac:dyDescent="0.2">
      <c r="B4765" s="3"/>
      <c r="C4765" s="3"/>
      <c r="D4765" s="6"/>
      <c r="E4765" s="8"/>
      <c r="O4765" s="9"/>
    </row>
    <row r="4766" spans="2:15" x14ac:dyDescent="0.2">
      <c r="B4766" s="3"/>
      <c r="C4766" s="3"/>
      <c r="D4766" s="6"/>
      <c r="E4766" s="8"/>
      <c r="O4766" s="9"/>
    </row>
    <row r="4767" spans="2:15" x14ac:dyDescent="0.2">
      <c r="B4767" s="3"/>
      <c r="C4767" s="3"/>
      <c r="D4767" s="6"/>
      <c r="E4767" s="8"/>
      <c r="O4767" s="9"/>
    </row>
    <row r="4768" spans="2:15" x14ac:dyDescent="0.2">
      <c r="B4768" s="3"/>
      <c r="C4768" s="3"/>
      <c r="D4768" s="6"/>
      <c r="E4768" s="8"/>
      <c r="O4768" s="9"/>
    </row>
    <row r="4769" spans="2:15" x14ac:dyDescent="0.2">
      <c r="B4769" s="3"/>
      <c r="C4769" s="3"/>
      <c r="D4769" s="6"/>
      <c r="E4769" s="8"/>
      <c r="O4769" s="9"/>
    </row>
    <row r="4770" spans="2:15" x14ac:dyDescent="0.2">
      <c r="B4770" s="3"/>
      <c r="C4770" s="3"/>
      <c r="D4770" s="6"/>
      <c r="E4770" s="8"/>
      <c r="O4770" s="9"/>
    </row>
    <row r="4771" spans="2:15" x14ac:dyDescent="0.2">
      <c r="B4771" s="3"/>
      <c r="C4771" s="3"/>
      <c r="D4771" s="6"/>
      <c r="E4771" s="8"/>
      <c r="O4771" s="9"/>
    </row>
    <row r="4772" spans="2:15" x14ac:dyDescent="0.2">
      <c r="B4772" s="3"/>
      <c r="C4772" s="3"/>
      <c r="D4772" s="6"/>
      <c r="E4772" s="8"/>
      <c r="O4772" s="9"/>
    </row>
    <row r="4773" spans="2:15" x14ac:dyDescent="0.2">
      <c r="B4773" s="3"/>
      <c r="C4773" s="3"/>
      <c r="D4773" s="6"/>
      <c r="E4773" s="8"/>
      <c r="O4773" s="9"/>
    </row>
    <row r="4774" spans="2:15" x14ac:dyDescent="0.2">
      <c r="B4774" s="3"/>
      <c r="C4774" s="3"/>
      <c r="D4774" s="6"/>
      <c r="E4774" s="8"/>
      <c r="O4774" s="9"/>
    </row>
    <row r="4775" spans="2:15" x14ac:dyDescent="0.2">
      <c r="B4775" s="3"/>
      <c r="C4775" s="3"/>
      <c r="D4775" s="6"/>
      <c r="E4775" s="8"/>
      <c r="O4775" s="9"/>
    </row>
    <row r="4776" spans="2:15" x14ac:dyDescent="0.2">
      <c r="B4776" s="3"/>
      <c r="C4776" s="3"/>
      <c r="D4776" s="6"/>
      <c r="E4776" s="8"/>
      <c r="O4776" s="9"/>
    </row>
    <row r="4777" spans="2:15" x14ac:dyDescent="0.2">
      <c r="B4777" s="3"/>
      <c r="C4777" s="3"/>
      <c r="D4777" s="6"/>
      <c r="E4777" s="8"/>
      <c r="O4777" s="9"/>
    </row>
    <row r="4778" spans="2:15" x14ac:dyDescent="0.2">
      <c r="B4778" s="3"/>
      <c r="C4778" s="3"/>
      <c r="D4778" s="6"/>
      <c r="E4778" s="8"/>
      <c r="O4778" s="9"/>
    </row>
    <row r="4779" spans="2:15" x14ac:dyDescent="0.2">
      <c r="B4779" s="3"/>
      <c r="C4779" s="3"/>
      <c r="D4779" s="6"/>
      <c r="E4779" s="8"/>
      <c r="O4779" s="9"/>
    </row>
    <row r="4780" spans="2:15" x14ac:dyDescent="0.2">
      <c r="B4780" s="3"/>
      <c r="C4780" s="3"/>
      <c r="D4780" s="6"/>
      <c r="E4780" s="8"/>
      <c r="O4780" s="9"/>
    </row>
    <row r="4781" spans="2:15" x14ac:dyDescent="0.2">
      <c r="B4781" s="3"/>
      <c r="C4781" s="3"/>
      <c r="D4781" s="6"/>
      <c r="E4781" s="8"/>
      <c r="O4781" s="9"/>
    </row>
    <row r="4782" spans="2:15" x14ac:dyDescent="0.2">
      <c r="B4782" s="3"/>
      <c r="C4782" s="3"/>
      <c r="D4782" s="6"/>
      <c r="E4782" s="8"/>
      <c r="O4782" s="9"/>
    </row>
    <row r="4783" spans="2:15" x14ac:dyDescent="0.2">
      <c r="B4783" s="3"/>
      <c r="C4783" s="3"/>
      <c r="D4783" s="6"/>
      <c r="E4783" s="8"/>
      <c r="O4783" s="9"/>
    </row>
    <row r="4784" spans="2:15" x14ac:dyDescent="0.2">
      <c r="B4784" s="3"/>
      <c r="C4784" s="3"/>
      <c r="D4784" s="6"/>
      <c r="E4784" s="8"/>
      <c r="O4784" s="9"/>
    </row>
    <row r="4785" spans="2:15" x14ac:dyDescent="0.2">
      <c r="B4785" s="3"/>
      <c r="C4785" s="3"/>
      <c r="D4785" s="6"/>
      <c r="E4785" s="8"/>
      <c r="O4785" s="9"/>
    </row>
    <row r="4786" spans="2:15" x14ac:dyDescent="0.2">
      <c r="B4786" s="3"/>
      <c r="C4786" s="3"/>
      <c r="D4786" s="6"/>
      <c r="E4786" s="8"/>
      <c r="O4786" s="9"/>
    </row>
    <row r="4787" spans="2:15" x14ac:dyDescent="0.2">
      <c r="B4787" s="3"/>
      <c r="C4787" s="3"/>
      <c r="D4787" s="6"/>
      <c r="E4787" s="8"/>
      <c r="O4787" s="9"/>
    </row>
    <row r="4788" spans="2:15" x14ac:dyDescent="0.2">
      <c r="B4788" s="3"/>
      <c r="C4788" s="3"/>
      <c r="D4788" s="6"/>
      <c r="E4788" s="8"/>
      <c r="O4788" s="9"/>
    </row>
    <row r="4789" spans="2:15" x14ac:dyDescent="0.2">
      <c r="B4789" s="3"/>
      <c r="C4789" s="3"/>
      <c r="D4789" s="6"/>
      <c r="E4789" s="8"/>
      <c r="O4789" s="9"/>
    </row>
    <row r="4790" spans="2:15" x14ac:dyDescent="0.2">
      <c r="B4790" s="3"/>
      <c r="C4790" s="3"/>
      <c r="D4790" s="6"/>
      <c r="E4790" s="8"/>
      <c r="O4790" s="9"/>
    </row>
    <row r="4791" spans="2:15" x14ac:dyDescent="0.2">
      <c r="B4791" s="3"/>
      <c r="C4791" s="3"/>
      <c r="D4791" s="6"/>
      <c r="E4791" s="8"/>
      <c r="O4791" s="9"/>
    </row>
    <row r="4792" spans="2:15" x14ac:dyDescent="0.2">
      <c r="B4792" s="3"/>
      <c r="C4792" s="3"/>
      <c r="D4792" s="6"/>
      <c r="E4792" s="8"/>
      <c r="O4792" s="9"/>
    </row>
    <row r="4793" spans="2:15" x14ac:dyDescent="0.2">
      <c r="B4793" s="3"/>
      <c r="C4793" s="3"/>
      <c r="D4793" s="6"/>
      <c r="E4793" s="8"/>
      <c r="O4793" s="9"/>
    </row>
    <row r="4794" spans="2:15" x14ac:dyDescent="0.2">
      <c r="B4794" s="3"/>
      <c r="C4794" s="3"/>
      <c r="D4794" s="6"/>
      <c r="E4794" s="8"/>
      <c r="O4794" s="9"/>
    </row>
    <row r="4795" spans="2:15" x14ac:dyDescent="0.2">
      <c r="B4795" s="3"/>
      <c r="C4795" s="3"/>
      <c r="D4795" s="6"/>
      <c r="E4795" s="8"/>
      <c r="O4795" s="9"/>
    </row>
    <row r="4796" spans="2:15" x14ac:dyDescent="0.2">
      <c r="B4796" s="3"/>
      <c r="C4796" s="3"/>
      <c r="D4796" s="6"/>
      <c r="E4796" s="8"/>
      <c r="O4796" s="9"/>
    </row>
    <row r="4797" spans="2:15" x14ac:dyDescent="0.2">
      <c r="B4797" s="3"/>
      <c r="C4797" s="3"/>
      <c r="D4797" s="6"/>
      <c r="E4797" s="8"/>
      <c r="O4797" s="9"/>
    </row>
    <row r="4798" spans="2:15" x14ac:dyDescent="0.2">
      <c r="B4798" s="3"/>
      <c r="C4798" s="3"/>
      <c r="D4798" s="6"/>
      <c r="E4798" s="8"/>
      <c r="O4798" s="9"/>
    </row>
    <row r="4799" spans="2:15" x14ac:dyDescent="0.2">
      <c r="B4799" s="3"/>
      <c r="C4799" s="3"/>
      <c r="D4799" s="6"/>
      <c r="E4799" s="8"/>
      <c r="O4799" s="9"/>
    </row>
    <row r="4800" spans="2:15" x14ac:dyDescent="0.2">
      <c r="B4800" s="3"/>
      <c r="C4800" s="3"/>
      <c r="D4800" s="6"/>
      <c r="E4800" s="8"/>
      <c r="O4800" s="9"/>
    </row>
    <row r="4801" spans="2:15" x14ac:dyDescent="0.2">
      <c r="B4801" s="3"/>
      <c r="C4801" s="3"/>
      <c r="D4801" s="6"/>
      <c r="E4801" s="8"/>
      <c r="O4801" s="9"/>
    </row>
    <row r="4802" spans="2:15" x14ac:dyDescent="0.2">
      <c r="B4802" s="3"/>
      <c r="C4802" s="3"/>
      <c r="D4802" s="6"/>
      <c r="E4802" s="8"/>
      <c r="O4802" s="9"/>
    </row>
    <row r="4803" spans="2:15" x14ac:dyDescent="0.2">
      <c r="B4803" s="3"/>
      <c r="C4803" s="3"/>
      <c r="D4803" s="6"/>
      <c r="E4803" s="8"/>
      <c r="O4803" s="9"/>
    </row>
    <row r="4804" spans="2:15" x14ac:dyDescent="0.2">
      <c r="B4804" s="3"/>
      <c r="C4804" s="3"/>
      <c r="D4804" s="6"/>
      <c r="E4804" s="8"/>
      <c r="O4804" s="9"/>
    </row>
    <row r="4805" spans="2:15" x14ac:dyDescent="0.2">
      <c r="B4805" s="3"/>
      <c r="C4805" s="3"/>
      <c r="D4805" s="6"/>
      <c r="E4805" s="8"/>
      <c r="O4805" s="9"/>
    </row>
    <row r="4806" spans="2:15" x14ac:dyDescent="0.2">
      <c r="B4806" s="3"/>
      <c r="C4806" s="3"/>
      <c r="D4806" s="6"/>
      <c r="E4806" s="8"/>
      <c r="O4806" s="9"/>
    </row>
    <row r="4807" spans="2:15" x14ac:dyDescent="0.2">
      <c r="B4807" s="3"/>
      <c r="C4807" s="3"/>
      <c r="D4807" s="6"/>
      <c r="E4807" s="8"/>
      <c r="O4807" s="9"/>
    </row>
    <row r="4808" spans="2:15" x14ac:dyDescent="0.2">
      <c r="B4808" s="3"/>
      <c r="C4808" s="3"/>
      <c r="D4808" s="6"/>
      <c r="E4808" s="8"/>
      <c r="O4808" s="9"/>
    </row>
    <row r="4809" spans="2:15" x14ac:dyDescent="0.2">
      <c r="B4809" s="3"/>
      <c r="C4809" s="3"/>
      <c r="D4809" s="6"/>
      <c r="E4809" s="8"/>
      <c r="O4809" s="9"/>
    </row>
    <row r="4810" spans="2:15" x14ac:dyDescent="0.2">
      <c r="B4810" s="3"/>
      <c r="C4810" s="3"/>
      <c r="D4810" s="6"/>
      <c r="E4810" s="8"/>
      <c r="O4810" s="9"/>
    </row>
    <row r="4811" spans="2:15" x14ac:dyDescent="0.2">
      <c r="B4811" s="3"/>
      <c r="C4811" s="3"/>
      <c r="D4811" s="6"/>
      <c r="E4811" s="8"/>
      <c r="O4811" s="9"/>
    </row>
    <row r="4812" spans="2:15" x14ac:dyDescent="0.2">
      <c r="B4812" s="3"/>
      <c r="C4812" s="3"/>
      <c r="D4812" s="6"/>
      <c r="E4812" s="8"/>
      <c r="O4812" s="9"/>
    </row>
    <row r="4813" spans="2:15" x14ac:dyDescent="0.2">
      <c r="B4813" s="3"/>
      <c r="C4813" s="3"/>
      <c r="D4813" s="6"/>
      <c r="E4813" s="8"/>
      <c r="O4813" s="9"/>
    </row>
    <row r="4814" spans="2:15" x14ac:dyDescent="0.2">
      <c r="B4814" s="3"/>
      <c r="C4814" s="3"/>
      <c r="D4814" s="6"/>
      <c r="E4814" s="8"/>
      <c r="O4814" s="9"/>
    </row>
    <row r="4815" spans="2:15" x14ac:dyDescent="0.2">
      <c r="B4815" s="3"/>
      <c r="C4815" s="3"/>
      <c r="D4815" s="6"/>
      <c r="E4815" s="8"/>
      <c r="O4815" s="9"/>
    </row>
    <row r="4816" spans="2:15" x14ac:dyDescent="0.2">
      <c r="B4816" s="3"/>
      <c r="C4816" s="3"/>
      <c r="D4816" s="6"/>
      <c r="E4816" s="8"/>
      <c r="O4816" s="9"/>
    </row>
    <row r="4817" spans="2:15" x14ac:dyDescent="0.2">
      <c r="B4817" s="3"/>
      <c r="C4817" s="3"/>
      <c r="D4817" s="6"/>
      <c r="E4817" s="8"/>
      <c r="O4817" s="9"/>
    </row>
    <row r="4818" spans="2:15" x14ac:dyDescent="0.2">
      <c r="B4818" s="3"/>
      <c r="C4818" s="3"/>
      <c r="D4818" s="6"/>
      <c r="E4818" s="8"/>
      <c r="O4818" s="9"/>
    </row>
    <row r="4819" spans="2:15" x14ac:dyDescent="0.2">
      <c r="B4819" s="3"/>
      <c r="C4819" s="3"/>
      <c r="D4819" s="6"/>
      <c r="E4819" s="8"/>
      <c r="O4819" s="9"/>
    </row>
    <row r="4820" spans="2:15" x14ac:dyDescent="0.2">
      <c r="B4820" s="3"/>
      <c r="C4820" s="3"/>
      <c r="D4820" s="6"/>
      <c r="E4820" s="8"/>
      <c r="O4820" s="9"/>
    </row>
    <row r="4821" spans="2:15" x14ac:dyDescent="0.2">
      <c r="B4821" s="3"/>
      <c r="C4821" s="3"/>
      <c r="D4821" s="6"/>
      <c r="E4821" s="8"/>
      <c r="O4821" s="9"/>
    </row>
    <row r="4822" spans="2:15" x14ac:dyDescent="0.2">
      <c r="B4822" s="3"/>
      <c r="C4822" s="3"/>
      <c r="D4822" s="6"/>
      <c r="E4822" s="8"/>
      <c r="O4822" s="9"/>
    </row>
    <row r="4823" spans="2:15" x14ac:dyDescent="0.2">
      <c r="B4823" s="3"/>
      <c r="C4823" s="3"/>
      <c r="D4823" s="6"/>
      <c r="E4823" s="8"/>
      <c r="O4823" s="9"/>
    </row>
    <row r="4824" spans="2:15" x14ac:dyDescent="0.2">
      <c r="B4824" s="3"/>
      <c r="C4824" s="3"/>
      <c r="D4824" s="6"/>
      <c r="E4824" s="8"/>
      <c r="O4824" s="9"/>
    </row>
    <row r="4825" spans="2:15" x14ac:dyDescent="0.2">
      <c r="B4825" s="3"/>
      <c r="C4825" s="3"/>
      <c r="D4825" s="6"/>
      <c r="E4825" s="8"/>
      <c r="O4825" s="9"/>
    </row>
    <row r="4826" spans="2:15" x14ac:dyDescent="0.2">
      <c r="B4826" s="3"/>
      <c r="C4826" s="3"/>
      <c r="D4826" s="6"/>
      <c r="E4826" s="8"/>
      <c r="O4826" s="9"/>
    </row>
    <row r="4827" spans="2:15" x14ac:dyDescent="0.2">
      <c r="B4827" s="3"/>
      <c r="C4827" s="3"/>
      <c r="D4827" s="6"/>
      <c r="E4827" s="8"/>
      <c r="O4827" s="9"/>
    </row>
    <row r="4828" spans="2:15" x14ac:dyDescent="0.2">
      <c r="B4828" s="3"/>
      <c r="C4828" s="3"/>
      <c r="D4828" s="6"/>
      <c r="E4828" s="8"/>
      <c r="O4828" s="9"/>
    </row>
    <row r="4829" spans="2:15" x14ac:dyDescent="0.2">
      <c r="B4829" s="3"/>
      <c r="C4829" s="3"/>
      <c r="D4829" s="6"/>
      <c r="E4829" s="8"/>
      <c r="O4829" s="9"/>
    </row>
    <row r="4830" spans="2:15" x14ac:dyDescent="0.2">
      <c r="B4830" s="3"/>
      <c r="C4830" s="3"/>
      <c r="D4830" s="6"/>
      <c r="E4830" s="8"/>
      <c r="O4830" s="9"/>
    </row>
    <row r="4831" spans="2:15" x14ac:dyDescent="0.2">
      <c r="B4831" s="3"/>
      <c r="C4831" s="3"/>
      <c r="D4831" s="6"/>
      <c r="E4831" s="8"/>
      <c r="O4831" s="9"/>
    </row>
    <row r="4832" spans="2:15" x14ac:dyDescent="0.2">
      <c r="B4832" s="3"/>
      <c r="C4832" s="3"/>
      <c r="D4832" s="6"/>
      <c r="E4832" s="8"/>
      <c r="O4832" s="9"/>
    </row>
    <row r="4833" spans="2:15" x14ac:dyDescent="0.2">
      <c r="B4833" s="3"/>
      <c r="C4833" s="3"/>
      <c r="D4833" s="6"/>
      <c r="E4833" s="8"/>
      <c r="O4833" s="9"/>
    </row>
    <row r="4834" spans="2:15" x14ac:dyDescent="0.2">
      <c r="B4834" s="3"/>
      <c r="C4834" s="3"/>
      <c r="D4834" s="6"/>
      <c r="E4834" s="8"/>
      <c r="O4834" s="9"/>
    </row>
    <row r="4835" spans="2:15" x14ac:dyDescent="0.2">
      <c r="B4835" s="3"/>
      <c r="C4835" s="3"/>
      <c r="D4835" s="6"/>
      <c r="E4835" s="8"/>
      <c r="O4835" s="9"/>
    </row>
    <row r="4836" spans="2:15" x14ac:dyDescent="0.2">
      <c r="B4836" s="3"/>
      <c r="C4836" s="3"/>
      <c r="D4836" s="6"/>
      <c r="E4836" s="8"/>
      <c r="O4836" s="9"/>
    </row>
    <row r="4837" spans="2:15" x14ac:dyDescent="0.2">
      <c r="B4837" s="3"/>
      <c r="C4837" s="3"/>
      <c r="D4837" s="6"/>
      <c r="E4837" s="8"/>
      <c r="O4837" s="9"/>
    </row>
    <row r="4838" spans="2:15" x14ac:dyDescent="0.2">
      <c r="B4838" s="3"/>
      <c r="C4838" s="3"/>
      <c r="D4838" s="6"/>
      <c r="E4838" s="8"/>
      <c r="O4838" s="9"/>
    </row>
    <row r="4839" spans="2:15" x14ac:dyDescent="0.2">
      <c r="B4839" s="3"/>
      <c r="C4839" s="3"/>
      <c r="D4839" s="6"/>
      <c r="E4839" s="8"/>
      <c r="O4839" s="9"/>
    </row>
    <row r="4840" spans="2:15" x14ac:dyDescent="0.2">
      <c r="B4840" s="3"/>
      <c r="C4840" s="3"/>
      <c r="D4840" s="6"/>
      <c r="E4840" s="8"/>
      <c r="O4840" s="9"/>
    </row>
    <row r="4841" spans="2:15" x14ac:dyDescent="0.2">
      <c r="B4841" s="3"/>
      <c r="C4841" s="3"/>
      <c r="D4841" s="6"/>
      <c r="E4841" s="8"/>
      <c r="O4841" s="9"/>
    </row>
    <row r="4842" spans="2:15" x14ac:dyDescent="0.2">
      <c r="B4842" s="3"/>
      <c r="C4842" s="3"/>
      <c r="D4842" s="6"/>
      <c r="E4842" s="8"/>
      <c r="O4842" s="9"/>
    </row>
    <row r="4843" spans="2:15" x14ac:dyDescent="0.2">
      <c r="B4843" s="3"/>
      <c r="C4843" s="3"/>
      <c r="D4843" s="6"/>
      <c r="E4843" s="8"/>
      <c r="O4843" s="9"/>
    </row>
    <row r="4844" spans="2:15" x14ac:dyDescent="0.2">
      <c r="B4844" s="3"/>
      <c r="C4844" s="3"/>
      <c r="D4844" s="6"/>
      <c r="E4844" s="8"/>
      <c r="O4844" s="9"/>
    </row>
    <row r="4845" spans="2:15" x14ac:dyDescent="0.2">
      <c r="B4845" s="3"/>
      <c r="C4845" s="3"/>
      <c r="D4845" s="6"/>
      <c r="E4845" s="8"/>
      <c r="O4845" s="9"/>
    </row>
    <row r="4846" spans="2:15" x14ac:dyDescent="0.2">
      <c r="B4846" s="3"/>
      <c r="C4846" s="3"/>
      <c r="D4846" s="6"/>
      <c r="E4846" s="8"/>
      <c r="O4846" s="9"/>
    </row>
    <row r="4847" spans="2:15" x14ac:dyDescent="0.2">
      <c r="B4847" s="3"/>
      <c r="C4847" s="3"/>
      <c r="D4847" s="6"/>
      <c r="E4847" s="8"/>
      <c r="O4847" s="9"/>
    </row>
    <row r="4848" spans="2:15" x14ac:dyDescent="0.2">
      <c r="B4848" s="3"/>
      <c r="C4848" s="3"/>
      <c r="D4848" s="6"/>
      <c r="E4848" s="8"/>
      <c r="O4848" s="9"/>
    </row>
    <row r="4849" spans="2:15" x14ac:dyDescent="0.2">
      <c r="B4849" s="3"/>
      <c r="C4849" s="3"/>
      <c r="D4849" s="6"/>
      <c r="E4849" s="8"/>
      <c r="O4849" s="9"/>
    </row>
    <row r="4850" spans="2:15" x14ac:dyDescent="0.2">
      <c r="B4850" s="3"/>
      <c r="C4850" s="3"/>
      <c r="D4850" s="6"/>
      <c r="E4850" s="8"/>
      <c r="O4850" s="9"/>
    </row>
    <row r="4851" spans="2:15" x14ac:dyDescent="0.2">
      <c r="B4851" s="3"/>
      <c r="C4851" s="3"/>
      <c r="D4851" s="6"/>
      <c r="E4851" s="8"/>
      <c r="O4851" s="9"/>
    </row>
    <row r="4852" spans="2:15" x14ac:dyDescent="0.2">
      <c r="B4852" s="3"/>
      <c r="C4852" s="3"/>
      <c r="D4852" s="6"/>
      <c r="E4852" s="8"/>
      <c r="O4852" s="9"/>
    </row>
    <row r="4853" spans="2:15" x14ac:dyDescent="0.2">
      <c r="B4853" s="3"/>
      <c r="C4853" s="3"/>
      <c r="D4853" s="6"/>
      <c r="E4853" s="8"/>
      <c r="O4853" s="9"/>
    </row>
    <row r="4854" spans="2:15" x14ac:dyDescent="0.2">
      <c r="B4854" s="3"/>
      <c r="C4854" s="3"/>
      <c r="D4854" s="6"/>
      <c r="E4854" s="8"/>
      <c r="O4854" s="9"/>
    </row>
    <row r="4855" spans="2:15" x14ac:dyDescent="0.2">
      <c r="B4855" s="3"/>
      <c r="C4855" s="3"/>
      <c r="D4855" s="6"/>
      <c r="E4855" s="8"/>
      <c r="O4855" s="9"/>
    </row>
    <row r="4856" spans="2:15" x14ac:dyDescent="0.2">
      <c r="B4856" s="3"/>
      <c r="C4856" s="3"/>
      <c r="D4856" s="6"/>
      <c r="E4856" s="8"/>
      <c r="O4856" s="9"/>
    </row>
    <row r="4857" spans="2:15" x14ac:dyDescent="0.2">
      <c r="B4857" s="3"/>
      <c r="C4857" s="3"/>
      <c r="D4857" s="6"/>
      <c r="E4857" s="8"/>
      <c r="O4857" s="9"/>
    </row>
    <row r="4858" spans="2:15" x14ac:dyDescent="0.2">
      <c r="B4858" s="3"/>
      <c r="C4858" s="3"/>
      <c r="D4858" s="6"/>
      <c r="E4858" s="8"/>
      <c r="O4858" s="9"/>
    </row>
    <row r="4859" spans="2:15" x14ac:dyDescent="0.2">
      <c r="B4859" s="3"/>
      <c r="C4859" s="3"/>
      <c r="D4859" s="6"/>
      <c r="E4859" s="8"/>
      <c r="O4859" s="9"/>
    </row>
    <row r="4860" spans="2:15" x14ac:dyDescent="0.2">
      <c r="B4860" s="3"/>
      <c r="C4860" s="3"/>
      <c r="D4860" s="6"/>
      <c r="E4860" s="8"/>
      <c r="O4860" s="9"/>
    </row>
    <row r="4861" spans="2:15" x14ac:dyDescent="0.2">
      <c r="B4861" s="3"/>
      <c r="C4861" s="3"/>
      <c r="D4861" s="6"/>
      <c r="E4861" s="8"/>
      <c r="O4861" s="9"/>
    </row>
    <row r="4862" spans="2:15" x14ac:dyDescent="0.2">
      <c r="B4862" s="3"/>
      <c r="C4862" s="3"/>
      <c r="D4862" s="6"/>
      <c r="E4862" s="8"/>
      <c r="O4862" s="9"/>
    </row>
    <row r="4863" spans="2:15" x14ac:dyDescent="0.2">
      <c r="B4863" s="3"/>
      <c r="C4863" s="3"/>
      <c r="D4863" s="6"/>
      <c r="E4863" s="8"/>
      <c r="O4863" s="9"/>
    </row>
    <row r="4864" spans="2:15" x14ac:dyDescent="0.2">
      <c r="B4864" s="3"/>
      <c r="C4864" s="3"/>
      <c r="D4864" s="6"/>
      <c r="E4864" s="8"/>
      <c r="O4864" s="9"/>
    </row>
    <row r="4865" spans="2:15" x14ac:dyDescent="0.2">
      <c r="B4865" s="3"/>
      <c r="C4865" s="3"/>
      <c r="D4865" s="6"/>
      <c r="E4865" s="8"/>
      <c r="O4865" s="9"/>
    </row>
    <row r="4866" spans="2:15" x14ac:dyDescent="0.2">
      <c r="B4866" s="3"/>
      <c r="C4866" s="3"/>
      <c r="D4866" s="6"/>
      <c r="E4866" s="8"/>
      <c r="O4866" s="9"/>
    </row>
    <row r="4867" spans="2:15" x14ac:dyDescent="0.2">
      <c r="B4867" s="3"/>
      <c r="C4867" s="3"/>
      <c r="D4867" s="6"/>
      <c r="E4867" s="8"/>
      <c r="O4867" s="9"/>
    </row>
    <row r="4868" spans="2:15" x14ac:dyDescent="0.2">
      <c r="B4868" s="3"/>
      <c r="C4868" s="3"/>
      <c r="D4868" s="6"/>
      <c r="E4868" s="8"/>
      <c r="O4868" s="9"/>
    </row>
    <row r="4869" spans="2:15" x14ac:dyDescent="0.2">
      <c r="B4869" s="3"/>
      <c r="C4869" s="3"/>
      <c r="D4869" s="6"/>
      <c r="E4869" s="8"/>
      <c r="O4869" s="9"/>
    </row>
    <row r="4870" spans="2:15" x14ac:dyDescent="0.2">
      <c r="B4870" s="3"/>
      <c r="C4870" s="3"/>
      <c r="D4870" s="6"/>
      <c r="E4870" s="8"/>
      <c r="O4870" s="9"/>
    </row>
    <row r="4871" spans="2:15" x14ac:dyDescent="0.2">
      <c r="B4871" s="3"/>
      <c r="C4871" s="3"/>
      <c r="D4871" s="6"/>
      <c r="E4871" s="8"/>
      <c r="O4871" s="9"/>
    </row>
    <row r="4872" spans="2:15" x14ac:dyDescent="0.2">
      <c r="B4872" s="3"/>
      <c r="C4872" s="3"/>
      <c r="D4872" s="6"/>
      <c r="E4872" s="8"/>
      <c r="O4872" s="9"/>
    </row>
    <row r="4873" spans="2:15" x14ac:dyDescent="0.2">
      <c r="B4873" s="3"/>
      <c r="C4873" s="3"/>
      <c r="D4873" s="6"/>
      <c r="E4873" s="8"/>
      <c r="O4873" s="9"/>
    </row>
    <row r="4874" spans="2:15" x14ac:dyDescent="0.2">
      <c r="B4874" s="3"/>
      <c r="C4874" s="3"/>
      <c r="D4874" s="6"/>
      <c r="E4874" s="8"/>
      <c r="O4874" s="9"/>
    </row>
    <row r="4875" spans="2:15" x14ac:dyDescent="0.2">
      <c r="B4875" s="3"/>
      <c r="C4875" s="3"/>
      <c r="D4875" s="6"/>
      <c r="E4875" s="8"/>
      <c r="O4875" s="9"/>
    </row>
    <row r="4876" spans="2:15" x14ac:dyDescent="0.2">
      <c r="B4876" s="3"/>
      <c r="C4876" s="3"/>
      <c r="D4876" s="6"/>
      <c r="E4876" s="8"/>
      <c r="O4876" s="9"/>
    </row>
    <row r="4877" spans="2:15" x14ac:dyDescent="0.2">
      <c r="B4877" s="3"/>
      <c r="C4877" s="3"/>
      <c r="D4877" s="6"/>
      <c r="E4877" s="8"/>
      <c r="O4877" s="9"/>
    </row>
    <row r="4878" spans="2:15" x14ac:dyDescent="0.2">
      <c r="B4878" s="3"/>
      <c r="C4878" s="3"/>
      <c r="D4878" s="6"/>
      <c r="E4878" s="8"/>
      <c r="O4878" s="9"/>
    </row>
    <row r="4879" spans="2:15" x14ac:dyDescent="0.2">
      <c r="B4879" s="3"/>
      <c r="C4879" s="3"/>
      <c r="D4879" s="6"/>
      <c r="E4879" s="8"/>
      <c r="O4879" s="9"/>
    </row>
    <row r="4880" spans="2:15" x14ac:dyDescent="0.2">
      <c r="B4880" s="3"/>
      <c r="C4880" s="3"/>
      <c r="D4880" s="6"/>
      <c r="E4880" s="8"/>
      <c r="O4880" s="9"/>
    </row>
    <row r="4881" spans="2:15" x14ac:dyDescent="0.2">
      <c r="B4881" s="3"/>
      <c r="C4881" s="3"/>
      <c r="D4881" s="6"/>
      <c r="E4881" s="8"/>
      <c r="O4881" s="9"/>
    </row>
    <row r="4882" spans="2:15" x14ac:dyDescent="0.2">
      <c r="B4882" s="3"/>
      <c r="C4882" s="3"/>
      <c r="D4882" s="6"/>
      <c r="E4882" s="8"/>
      <c r="O4882" s="9"/>
    </row>
    <row r="4883" spans="2:15" x14ac:dyDescent="0.2">
      <c r="B4883" s="3"/>
      <c r="C4883" s="3"/>
      <c r="D4883" s="6"/>
      <c r="E4883" s="8"/>
      <c r="O4883" s="9"/>
    </row>
    <row r="4884" spans="2:15" x14ac:dyDescent="0.2">
      <c r="B4884" s="3"/>
      <c r="C4884" s="3"/>
      <c r="D4884" s="6"/>
      <c r="E4884" s="8"/>
      <c r="O4884" s="9"/>
    </row>
    <row r="4885" spans="2:15" x14ac:dyDescent="0.2">
      <c r="B4885" s="3"/>
      <c r="C4885" s="3"/>
      <c r="D4885" s="6"/>
      <c r="E4885" s="8"/>
      <c r="O4885" s="9"/>
    </row>
    <row r="4886" spans="2:15" x14ac:dyDescent="0.2">
      <c r="B4886" s="3"/>
      <c r="C4886" s="3"/>
      <c r="D4886" s="6"/>
      <c r="E4886" s="8"/>
      <c r="O4886" s="9"/>
    </row>
    <row r="4887" spans="2:15" x14ac:dyDescent="0.2">
      <c r="B4887" s="3"/>
      <c r="C4887" s="3"/>
      <c r="D4887" s="6"/>
      <c r="E4887" s="8"/>
      <c r="O4887" s="9"/>
    </row>
    <row r="4888" spans="2:15" x14ac:dyDescent="0.2">
      <c r="B4888" s="3"/>
      <c r="C4888" s="3"/>
      <c r="D4888" s="6"/>
      <c r="E4888" s="8"/>
      <c r="O4888" s="9"/>
    </row>
    <row r="4889" spans="2:15" x14ac:dyDescent="0.2">
      <c r="B4889" s="3"/>
      <c r="C4889" s="3"/>
      <c r="D4889" s="6"/>
      <c r="E4889" s="8"/>
      <c r="O4889" s="9"/>
    </row>
    <row r="4890" spans="2:15" x14ac:dyDescent="0.2">
      <c r="B4890" s="3"/>
      <c r="C4890" s="3"/>
      <c r="D4890" s="6"/>
      <c r="E4890" s="8"/>
      <c r="O4890" s="9"/>
    </row>
    <row r="4891" spans="2:15" x14ac:dyDescent="0.2">
      <c r="B4891" s="3"/>
      <c r="C4891" s="3"/>
      <c r="D4891" s="6"/>
      <c r="E4891" s="8"/>
      <c r="O4891" s="9"/>
    </row>
    <row r="4892" spans="2:15" x14ac:dyDescent="0.2">
      <c r="B4892" s="3"/>
      <c r="C4892" s="3"/>
      <c r="D4892" s="6"/>
      <c r="E4892" s="8"/>
      <c r="O4892" s="9"/>
    </row>
    <row r="4893" spans="2:15" x14ac:dyDescent="0.2">
      <c r="B4893" s="3"/>
      <c r="C4893" s="3"/>
      <c r="D4893" s="6"/>
      <c r="E4893" s="8"/>
      <c r="O4893" s="9"/>
    </row>
    <row r="4894" spans="2:15" x14ac:dyDescent="0.2">
      <c r="B4894" s="3"/>
      <c r="C4894" s="3"/>
      <c r="D4894" s="6"/>
      <c r="E4894" s="8"/>
      <c r="O4894" s="9"/>
    </row>
    <row r="4895" spans="2:15" x14ac:dyDescent="0.2">
      <c r="B4895" s="3"/>
      <c r="C4895" s="3"/>
      <c r="D4895" s="6"/>
      <c r="E4895" s="8"/>
      <c r="O4895" s="9"/>
    </row>
    <row r="4896" spans="2:15" x14ac:dyDescent="0.2">
      <c r="B4896" s="3"/>
      <c r="C4896" s="3"/>
      <c r="D4896" s="6"/>
      <c r="E4896" s="8"/>
      <c r="O4896" s="9"/>
    </row>
    <row r="4897" spans="2:15" x14ac:dyDescent="0.2">
      <c r="B4897" s="3"/>
      <c r="C4897" s="3"/>
      <c r="D4897" s="6"/>
      <c r="E4897" s="8"/>
      <c r="O4897" s="9"/>
    </row>
    <row r="4898" spans="2:15" x14ac:dyDescent="0.2">
      <c r="B4898" s="3"/>
      <c r="C4898" s="3"/>
      <c r="D4898" s="6"/>
      <c r="E4898" s="8"/>
      <c r="O4898" s="9"/>
    </row>
    <row r="4899" spans="2:15" x14ac:dyDescent="0.2">
      <c r="B4899" s="3"/>
      <c r="C4899" s="3"/>
      <c r="D4899" s="6"/>
      <c r="E4899" s="8"/>
      <c r="O4899" s="9"/>
    </row>
    <row r="4900" spans="2:15" x14ac:dyDescent="0.2">
      <c r="B4900" s="3"/>
      <c r="C4900" s="3"/>
      <c r="D4900" s="6"/>
      <c r="E4900" s="8"/>
      <c r="O4900" s="9"/>
    </row>
    <row r="4901" spans="2:15" x14ac:dyDescent="0.2">
      <c r="B4901" s="3"/>
      <c r="C4901" s="3"/>
      <c r="D4901" s="6"/>
      <c r="E4901" s="8"/>
      <c r="O4901" s="9"/>
    </row>
    <row r="4902" spans="2:15" x14ac:dyDescent="0.2">
      <c r="B4902" s="3"/>
      <c r="C4902" s="3"/>
      <c r="D4902" s="6"/>
      <c r="E4902" s="8"/>
      <c r="O4902" s="9"/>
    </row>
    <row r="4903" spans="2:15" x14ac:dyDescent="0.2">
      <c r="B4903" s="3"/>
      <c r="C4903" s="3"/>
      <c r="D4903" s="6"/>
      <c r="E4903" s="8"/>
      <c r="O4903" s="9"/>
    </row>
    <row r="4904" spans="2:15" x14ac:dyDescent="0.2">
      <c r="B4904" s="3"/>
      <c r="C4904" s="3"/>
      <c r="D4904" s="6"/>
      <c r="E4904" s="8"/>
      <c r="O4904" s="9"/>
    </row>
    <row r="4905" spans="2:15" x14ac:dyDescent="0.2">
      <c r="B4905" s="3"/>
      <c r="C4905" s="3"/>
      <c r="D4905" s="6"/>
      <c r="E4905" s="8"/>
      <c r="O4905" s="9"/>
    </row>
    <row r="4906" spans="2:15" x14ac:dyDescent="0.2">
      <c r="B4906" s="3"/>
      <c r="C4906" s="3"/>
      <c r="D4906" s="6"/>
      <c r="E4906" s="8"/>
      <c r="O4906" s="9"/>
    </row>
    <row r="4907" spans="2:15" x14ac:dyDescent="0.2">
      <c r="B4907" s="3"/>
      <c r="C4907" s="3"/>
      <c r="D4907" s="6"/>
      <c r="E4907" s="8"/>
      <c r="O4907" s="9"/>
    </row>
    <row r="4908" spans="2:15" x14ac:dyDescent="0.2">
      <c r="B4908" s="3"/>
      <c r="C4908" s="3"/>
      <c r="D4908" s="6"/>
      <c r="E4908" s="8"/>
      <c r="O4908" s="9"/>
    </row>
    <row r="4909" spans="2:15" x14ac:dyDescent="0.2">
      <c r="B4909" s="3"/>
      <c r="C4909" s="3"/>
      <c r="D4909" s="6"/>
      <c r="E4909" s="8"/>
      <c r="O4909" s="9"/>
    </row>
    <row r="4910" spans="2:15" x14ac:dyDescent="0.2">
      <c r="B4910" s="3"/>
      <c r="C4910" s="3"/>
      <c r="D4910" s="6"/>
      <c r="E4910" s="8"/>
      <c r="O4910" s="9"/>
    </row>
    <row r="4911" spans="2:15" x14ac:dyDescent="0.2">
      <c r="B4911" s="3"/>
      <c r="C4911" s="3"/>
      <c r="D4911" s="6"/>
      <c r="E4911" s="8"/>
      <c r="O4911" s="9"/>
    </row>
    <row r="4912" spans="2:15" x14ac:dyDescent="0.2">
      <c r="B4912" s="3"/>
      <c r="C4912" s="3"/>
      <c r="D4912" s="6"/>
      <c r="E4912" s="8"/>
      <c r="O4912" s="9"/>
    </row>
    <row r="4913" spans="2:15" x14ac:dyDescent="0.2">
      <c r="B4913" s="3"/>
      <c r="C4913" s="3"/>
      <c r="D4913" s="6"/>
      <c r="E4913" s="8"/>
      <c r="O4913" s="9"/>
    </row>
    <row r="4914" spans="2:15" x14ac:dyDescent="0.2">
      <c r="B4914" s="3"/>
      <c r="C4914" s="3"/>
      <c r="D4914" s="6"/>
      <c r="E4914" s="8"/>
      <c r="O4914" s="9"/>
    </row>
    <row r="4915" spans="2:15" x14ac:dyDescent="0.2">
      <c r="B4915" s="3"/>
      <c r="C4915" s="3"/>
      <c r="D4915" s="6"/>
      <c r="E4915" s="8"/>
      <c r="O4915" s="9"/>
    </row>
    <row r="4916" spans="2:15" x14ac:dyDescent="0.2">
      <c r="B4916" s="3"/>
      <c r="C4916" s="3"/>
      <c r="D4916" s="6"/>
      <c r="E4916" s="8"/>
      <c r="O4916" s="9"/>
    </row>
    <row r="4917" spans="2:15" x14ac:dyDescent="0.2">
      <c r="B4917" s="3"/>
      <c r="C4917" s="3"/>
      <c r="D4917" s="6"/>
      <c r="E4917" s="8"/>
      <c r="O4917" s="9"/>
    </row>
    <row r="4918" spans="2:15" x14ac:dyDescent="0.2">
      <c r="B4918" s="3"/>
      <c r="C4918" s="3"/>
      <c r="D4918" s="6"/>
      <c r="E4918" s="8"/>
      <c r="O4918" s="9"/>
    </row>
    <row r="4919" spans="2:15" x14ac:dyDescent="0.2">
      <c r="B4919" s="3"/>
      <c r="C4919" s="3"/>
      <c r="D4919" s="6"/>
      <c r="E4919" s="8"/>
      <c r="O4919" s="9"/>
    </row>
    <row r="4920" spans="2:15" x14ac:dyDescent="0.2">
      <c r="B4920" s="3"/>
      <c r="C4920" s="3"/>
      <c r="D4920" s="6"/>
      <c r="E4920" s="8"/>
      <c r="O4920" s="9"/>
    </row>
    <row r="4921" spans="2:15" x14ac:dyDescent="0.2">
      <c r="B4921" s="3"/>
      <c r="C4921" s="3"/>
      <c r="D4921" s="6"/>
      <c r="E4921" s="8"/>
      <c r="O4921" s="9"/>
    </row>
    <row r="4922" spans="2:15" x14ac:dyDescent="0.2">
      <c r="B4922" s="3"/>
      <c r="C4922" s="3"/>
      <c r="D4922" s="6"/>
      <c r="E4922" s="8"/>
      <c r="O4922" s="9"/>
    </row>
    <row r="4923" spans="2:15" x14ac:dyDescent="0.2">
      <c r="B4923" s="3"/>
      <c r="C4923" s="3"/>
      <c r="D4923" s="6"/>
      <c r="E4923" s="8"/>
      <c r="O4923" s="9"/>
    </row>
    <row r="4924" spans="2:15" x14ac:dyDescent="0.2">
      <c r="B4924" s="3"/>
      <c r="C4924" s="3"/>
      <c r="D4924" s="6"/>
      <c r="E4924" s="8"/>
      <c r="O4924" s="9"/>
    </row>
    <row r="4925" spans="2:15" x14ac:dyDescent="0.2">
      <c r="B4925" s="3"/>
      <c r="C4925" s="3"/>
      <c r="D4925" s="6"/>
      <c r="E4925" s="8"/>
      <c r="O4925" s="9"/>
    </row>
    <row r="4926" spans="2:15" x14ac:dyDescent="0.2">
      <c r="B4926" s="3"/>
      <c r="C4926" s="3"/>
      <c r="D4926" s="6"/>
      <c r="E4926" s="8"/>
      <c r="O4926" s="9"/>
    </row>
    <row r="4927" spans="2:15" x14ac:dyDescent="0.2">
      <c r="B4927" s="3"/>
      <c r="C4927" s="3"/>
      <c r="D4927" s="6"/>
      <c r="E4927" s="8"/>
      <c r="O4927" s="9"/>
    </row>
    <row r="4928" spans="2:15" x14ac:dyDescent="0.2">
      <c r="B4928" s="3"/>
      <c r="C4928" s="3"/>
      <c r="D4928" s="6"/>
      <c r="E4928" s="8"/>
      <c r="O4928" s="9"/>
    </row>
    <row r="4929" spans="2:15" x14ac:dyDescent="0.2">
      <c r="B4929" s="3"/>
      <c r="C4929" s="3"/>
      <c r="D4929" s="6"/>
      <c r="E4929" s="8"/>
      <c r="O4929" s="9"/>
    </row>
    <row r="4930" spans="2:15" x14ac:dyDescent="0.2">
      <c r="B4930" s="3"/>
      <c r="C4930" s="3"/>
      <c r="D4930" s="6"/>
      <c r="E4930" s="8"/>
      <c r="O4930" s="9"/>
    </row>
    <row r="4931" spans="2:15" x14ac:dyDescent="0.2">
      <c r="B4931" s="3"/>
      <c r="C4931" s="3"/>
      <c r="D4931" s="6"/>
      <c r="E4931" s="8"/>
      <c r="O4931" s="9"/>
    </row>
    <row r="4932" spans="2:15" x14ac:dyDescent="0.2">
      <c r="B4932" s="3"/>
      <c r="C4932" s="3"/>
      <c r="D4932" s="6"/>
      <c r="E4932" s="8"/>
      <c r="O4932" s="9"/>
    </row>
    <row r="4933" spans="2:15" x14ac:dyDescent="0.2">
      <c r="B4933" s="3"/>
      <c r="C4933" s="3"/>
      <c r="D4933" s="6"/>
      <c r="E4933" s="8"/>
      <c r="O4933" s="9"/>
    </row>
    <row r="4934" spans="2:15" x14ac:dyDescent="0.2">
      <c r="B4934" s="3"/>
      <c r="C4934" s="3"/>
      <c r="D4934" s="6"/>
      <c r="E4934" s="8"/>
      <c r="O4934" s="9"/>
    </row>
    <row r="4935" spans="2:15" x14ac:dyDescent="0.2">
      <c r="B4935" s="3"/>
      <c r="C4935" s="3"/>
      <c r="D4935" s="6"/>
      <c r="E4935" s="8"/>
      <c r="O4935" s="9"/>
    </row>
    <row r="4936" spans="2:15" x14ac:dyDescent="0.2">
      <c r="B4936" s="3"/>
      <c r="C4936" s="3"/>
      <c r="D4936" s="6"/>
      <c r="E4936" s="8"/>
      <c r="O4936" s="9"/>
    </row>
    <row r="4937" spans="2:15" x14ac:dyDescent="0.2">
      <c r="B4937" s="3"/>
      <c r="C4937" s="3"/>
      <c r="D4937" s="6"/>
      <c r="E4937" s="8"/>
      <c r="O4937" s="9"/>
    </row>
    <row r="4938" spans="2:15" x14ac:dyDescent="0.2">
      <c r="B4938" s="3"/>
      <c r="C4938" s="3"/>
      <c r="D4938" s="6"/>
      <c r="E4938" s="8"/>
      <c r="O4938" s="9"/>
    </row>
    <row r="4939" spans="2:15" x14ac:dyDescent="0.2">
      <c r="B4939" s="3"/>
      <c r="C4939" s="3"/>
      <c r="D4939" s="6"/>
      <c r="E4939" s="8"/>
      <c r="O4939" s="9"/>
    </row>
    <row r="4940" spans="2:15" x14ac:dyDescent="0.2">
      <c r="B4940" s="3"/>
      <c r="C4940" s="3"/>
      <c r="D4940" s="6"/>
      <c r="E4940" s="8"/>
      <c r="O4940" s="9"/>
    </row>
    <row r="4941" spans="2:15" x14ac:dyDescent="0.2">
      <c r="B4941" s="3"/>
      <c r="C4941" s="3"/>
      <c r="D4941" s="6"/>
      <c r="E4941" s="8"/>
      <c r="O4941" s="9"/>
    </row>
    <row r="4942" spans="2:15" x14ac:dyDescent="0.2">
      <c r="B4942" s="3"/>
      <c r="C4942" s="3"/>
      <c r="D4942" s="6"/>
      <c r="E4942" s="8"/>
      <c r="O4942" s="9"/>
    </row>
    <row r="4943" spans="2:15" x14ac:dyDescent="0.2">
      <c r="B4943" s="3"/>
      <c r="C4943" s="3"/>
      <c r="D4943" s="6"/>
      <c r="E4943" s="8"/>
      <c r="O4943" s="9"/>
    </row>
    <row r="4944" spans="2:15" x14ac:dyDescent="0.2">
      <c r="B4944" s="3"/>
      <c r="C4944" s="3"/>
      <c r="D4944" s="6"/>
      <c r="E4944" s="8"/>
      <c r="O4944" s="9"/>
    </row>
    <row r="4945" spans="2:15" x14ac:dyDescent="0.2">
      <c r="B4945" s="3"/>
      <c r="C4945" s="3"/>
      <c r="D4945" s="6"/>
      <c r="E4945" s="8"/>
      <c r="O4945" s="9"/>
    </row>
    <row r="4946" spans="2:15" x14ac:dyDescent="0.2">
      <c r="B4946" s="3"/>
      <c r="C4946" s="3"/>
      <c r="D4946" s="6"/>
      <c r="E4946" s="8"/>
      <c r="O4946" s="9"/>
    </row>
    <row r="4947" spans="2:15" x14ac:dyDescent="0.2">
      <c r="B4947" s="3"/>
      <c r="C4947" s="3"/>
      <c r="D4947" s="6"/>
      <c r="E4947" s="8"/>
      <c r="O4947" s="9"/>
    </row>
    <row r="4948" spans="2:15" x14ac:dyDescent="0.2">
      <c r="B4948" s="3"/>
      <c r="C4948" s="3"/>
      <c r="D4948" s="6"/>
      <c r="E4948" s="8"/>
      <c r="O4948" s="9"/>
    </row>
    <row r="4949" spans="2:15" x14ac:dyDescent="0.2">
      <c r="B4949" s="3"/>
      <c r="C4949" s="3"/>
      <c r="D4949" s="6"/>
      <c r="E4949" s="8"/>
      <c r="O4949" s="9"/>
    </row>
    <row r="4950" spans="2:15" x14ac:dyDescent="0.2">
      <c r="B4950" s="3"/>
      <c r="C4950" s="3"/>
      <c r="D4950" s="6"/>
      <c r="E4950" s="8"/>
      <c r="O4950" s="9"/>
    </row>
    <row r="4951" spans="2:15" x14ac:dyDescent="0.2">
      <c r="B4951" s="3"/>
      <c r="C4951" s="3"/>
      <c r="D4951" s="6"/>
      <c r="E4951" s="8"/>
      <c r="O4951" s="9"/>
    </row>
    <row r="4952" spans="2:15" x14ac:dyDescent="0.2">
      <c r="B4952" s="3"/>
      <c r="C4952" s="3"/>
      <c r="D4952" s="6"/>
      <c r="E4952" s="8"/>
      <c r="O4952" s="9"/>
    </row>
    <row r="4953" spans="2:15" x14ac:dyDescent="0.2">
      <c r="B4953" s="3"/>
      <c r="C4953" s="3"/>
      <c r="D4953" s="6"/>
      <c r="E4953" s="8"/>
      <c r="O4953" s="9"/>
    </row>
    <row r="4954" spans="2:15" x14ac:dyDescent="0.2">
      <c r="B4954" s="3"/>
      <c r="C4954" s="3"/>
      <c r="D4954" s="6"/>
      <c r="E4954" s="8"/>
      <c r="O4954" s="9"/>
    </row>
    <row r="4955" spans="2:15" x14ac:dyDescent="0.2">
      <c r="B4955" s="3"/>
      <c r="C4955" s="3"/>
      <c r="D4955" s="6"/>
      <c r="E4955" s="8"/>
      <c r="O4955" s="9"/>
    </row>
    <row r="4956" spans="2:15" x14ac:dyDescent="0.2">
      <c r="B4956" s="3"/>
      <c r="C4956" s="3"/>
      <c r="D4956" s="6"/>
      <c r="E4956" s="8"/>
      <c r="O4956" s="9"/>
    </row>
    <row r="4957" spans="2:15" x14ac:dyDescent="0.2">
      <c r="B4957" s="3"/>
      <c r="C4957" s="3"/>
      <c r="D4957" s="6"/>
      <c r="E4957" s="8"/>
      <c r="O4957" s="9"/>
    </row>
    <row r="4958" spans="2:15" x14ac:dyDescent="0.2">
      <c r="B4958" s="3"/>
      <c r="C4958" s="3"/>
      <c r="D4958" s="6"/>
      <c r="E4958" s="8"/>
      <c r="O4958" s="9"/>
    </row>
    <row r="4959" spans="2:15" x14ac:dyDescent="0.2">
      <c r="B4959" s="3"/>
      <c r="C4959" s="3"/>
      <c r="D4959" s="6"/>
      <c r="E4959" s="8"/>
      <c r="O4959" s="9"/>
    </row>
    <row r="4960" spans="2:15" x14ac:dyDescent="0.2">
      <c r="B4960" s="3"/>
      <c r="C4960" s="3"/>
      <c r="D4960" s="6"/>
      <c r="E4960" s="8"/>
      <c r="O4960" s="9"/>
    </row>
    <row r="4961" spans="2:15" x14ac:dyDescent="0.2">
      <c r="B4961" s="3"/>
      <c r="C4961" s="3"/>
      <c r="D4961" s="6"/>
      <c r="E4961" s="8"/>
      <c r="O4961" s="9"/>
    </row>
    <row r="4962" spans="2:15" x14ac:dyDescent="0.2">
      <c r="B4962" s="3"/>
      <c r="C4962" s="3"/>
      <c r="D4962" s="6"/>
      <c r="E4962" s="8"/>
      <c r="O4962" s="9"/>
    </row>
    <row r="4963" spans="2:15" x14ac:dyDescent="0.2">
      <c r="B4963" s="3"/>
      <c r="C4963" s="3"/>
      <c r="D4963" s="6"/>
      <c r="E4963" s="8"/>
      <c r="O4963" s="9"/>
    </row>
    <row r="4964" spans="2:15" x14ac:dyDescent="0.2">
      <c r="B4964" s="3"/>
      <c r="C4964" s="3"/>
      <c r="D4964" s="6"/>
      <c r="E4964" s="8"/>
      <c r="O4964" s="9"/>
    </row>
    <row r="4965" spans="2:15" x14ac:dyDescent="0.2">
      <c r="B4965" s="3"/>
      <c r="C4965" s="3"/>
      <c r="D4965" s="6"/>
      <c r="E4965" s="8"/>
      <c r="O4965" s="9"/>
    </row>
    <row r="4966" spans="2:15" x14ac:dyDescent="0.2">
      <c r="B4966" s="3"/>
      <c r="C4966" s="3"/>
      <c r="D4966" s="6"/>
      <c r="E4966" s="8"/>
      <c r="O4966" s="9"/>
    </row>
    <row r="4967" spans="2:15" x14ac:dyDescent="0.2">
      <c r="B4967" s="3"/>
      <c r="C4967" s="3"/>
      <c r="D4967" s="6"/>
      <c r="E4967" s="8"/>
      <c r="O4967" s="9"/>
    </row>
    <row r="4968" spans="2:15" x14ac:dyDescent="0.2">
      <c r="B4968" s="3"/>
      <c r="C4968" s="3"/>
      <c r="D4968" s="6"/>
      <c r="E4968" s="8"/>
      <c r="O4968" s="9"/>
    </row>
    <row r="4969" spans="2:15" x14ac:dyDescent="0.2">
      <c r="B4969" s="3"/>
      <c r="C4969" s="3"/>
      <c r="D4969" s="6"/>
      <c r="E4969" s="8"/>
      <c r="O4969" s="9"/>
    </row>
    <row r="4970" spans="2:15" x14ac:dyDescent="0.2">
      <c r="B4970" s="3"/>
      <c r="C4970" s="3"/>
      <c r="D4970" s="6"/>
      <c r="E4970" s="8"/>
      <c r="O4970" s="9"/>
    </row>
    <row r="4971" spans="2:15" x14ac:dyDescent="0.2">
      <c r="B4971" s="3"/>
      <c r="C4971" s="3"/>
      <c r="D4971" s="6"/>
      <c r="E4971" s="8"/>
      <c r="O4971" s="9"/>
    </row>
    <row r="4972" spans="2:15" x14ac:dyDescent="0.2">
      <c r="B4972" s="3"/>
      <c r="C4972" s="3"/>
      <c r="D4972" s="6"/>
      <c r="E4972" s="8"/>
      <c r="O4972" s="9"/>
    </row>
    <row r="4973" spans="2:15" x14ac:dyDescent="0.2">
      <c r="B4973" s="3"/>
      <c r="C4973" s="3"/>
      <c r="D4973" s="6"/>
      <c r="E4973" s="8"/>
      <c r="O4973" s="9"/>
    </row>
    <row r="4974" spans="2:15" x14ac:dyDescent="0.2">
      <c r="B4974" s="3"/>
      <c r="C4974" s="3"/>
      <c r="D4974" s="6"/>
      <c r="E4974" s="8"/>
      <c r="O4974" s="9"/>
    </row>
    <row r="4975" spans="2:15" x14ac:dyDescent="0.2">
      <c r="B4975" s="3"/>
      <c r="C4975" s="3"/>
      <c r="D4975" s="6"/>
      <c r="E4975" s="8"/>
      <c r="O4975" s="9"/>
    </row>
    <row r="4976" spans="2:15" x14ac:dyDescent="0.2">
      <c r="B4976" s="3"/>
      <c r="C4976" s="3"/>
      <c r="D4976" s="6"/>
      <c r="E4976" s="8"/>
      <c r="O4976" s="9"/>
    </row>
    <row r="4977" spans="2:15" x14ac:dyDescent="0.2">
      <c r="B4977" s="3"/>
      <c r="C4977" s="3"/>
      <c r="D4977" s="6"/>
      <c r="E4977" s="8"/>
      <c r="O4977" s="9"/>
    </row>
    <row r="4978" spans="2:15" x14ac:dyDescent="0.2">
      <c r="B4978" s="3"/>
      <c r="C4978" s="3"/>
      <c r="D4978" s="6"/>
      <c r="E4978" s="8"/>
      <c r="O4978" s="9"/>
    </row>
    <row r="4979" spans="2:15" x14ac:dyDescent="0.2">
      <c r="B4979" s="3"/>
      <c r="C4979" s="3"/>
      <c r="D4979" s="6"/>
      <c r="E4979" s="8"/>
      <c r="O4979" s="9"/>
    </row>
    <row r="4980" spans="2:15" x14ac:dyDescent="0.2">
      <c r="B4980" s="3"/>
      <c r="C4980" s="3"/>
      <c r="D4980" s="6"/>
      <c r="E4980" s="8"/>
      <c r="O4980" s="9"/>
    </row>
    <row r="4981" spans="2:15" x14ac:dyDescent="0.2">
      <c r="B4981" s="3"/>
      <c r="C4981" s="3"/>
      <c r="D4981" s="6"/>
      <c r="E4981" s="8"/>
      <c r="O4981" s="9"/>
    </row>
    <row r="4982" spans="2:15" x14ac:dyDescent="0.2">
      <c r="B4982" s="3"/>
      <c r="C4982" s="3"/>
      <c r="D4982" s="6"/>
      <c r="E4982" s="8"/>
      <c r="O4982" s="9"/>
    </row>
    <row r="4983" spans="2:15" x14ac:dyDescent="0.2">
      <c r="B4983" s="3"/>
      <c r="C4983" s="3"/>
      <c r="D4983" s="6"/>
      <c r="E4983" s="8"/>
      <c r="O4983" s="9"/>
    </row>
    <row r="4984" spans="2:15" x14ac:dyDescent="0.2">
      <c r="B4984" s="3"/>
      <c r="C4984" s="3"/>
      <c r="D4984" s="6"/>
      <c r="E4984" s="8"/>
      <c r="O4984" s="9"/>
    </row>
    <row r="4985" spans="2:15" x14ac:dyDescent="0.2">
      <c r="B4985" s="3"/>
      <c r="C4985" s="3"/>
      <c r="D4985" s="6"/>
      <c r="E4985" s="8"/>
      <c r="O4985" s="9"/>
    </row>
    <row r="4986" spans="2:15" x14ac:dyDescent="0.2">
      <c r="B4986" s="3"/>
      <c r="C4986" s="3"/>
      <c r="D4986" s="6"/>
      <c r="E4986" s="8"/>
      <c r="O4986" s="9"/>
    </row>
    <row r="4987" spans="2:15" x14ac:dyDescent="0.2">
      <c r="B4987" s="3"/>
      <c r="C4987" s="3"/>
      <c r="D4987" s="6"/>
      <c r="E4987" s="8"/>
      <c r="O4987" s="9"/>
    </row>
    <row r="4988" spans="2:15" x14ac:dyDescent="0.2">
      <c r="B4988" s="3"/>
      <c r="C4988" s="3"/>
      <c r="D4988" s="6"/>
      <c r="E4988" s="8"/>
      <c r="O4988" s="9"/>
    </row>
    <row r="4989" spans="2:15" x14ac:dyDescent="0.2">
      <c r="B4989" s="3"/>
      <c r="C4989" s="3"/>
      <c r="D4989" s="6"/>
      <c r="E4989" s="8"/>
      <c r="O4989" s="9"/>
    </row>
    <row r="4990" spans="2:15" x14ac:dyDescent="0.2">
      <c r="B4990" s="3"/>
      <c r="C4990" s="3"/>
      <c r="D4990" s="6"/>
      <c r="E4990" s="8"/>
      <c r="O4990" s="9"/>
    </row>
    <row r="4991" spans="2:15" x14ac:dyDescent="0.2">
      <c r="B4991" s="3"/>
      <c r="C4991" s="3"/>
      <c r="D4991" s="6"/>
      <c r="E4991" s="8"/>
      <c r="O4991" s="9"/>
    </row>
    <row r="4992" spans="2:15" x14ac:dyDescent="0.2">
      <c r="B4992" s="3"/>
      <c r="C4992" s="3"/>
      <c r="D4992" s="6"/>
      <c r="E4992" s="8"/>
      <c r="O4992" s="9"/>
    </row>
    <row r="4993" spans="2:15" x14ac:dyDescent="0.2">
      <c r="B4993" s="3"/>
      <c r="C4993" s="3"/>
      <c r="D4993" s="6"/>
      <c r="E4993" s="8"/>
      <c r="O4993" s="9"/>
    </row>
    <row r="4994" spans="2:15" x14ac:dyDescent="0.2">
      <c r="B4994" s="3"/>
      <c r="C4994" s="3"/>
      <c r="D4994" s="6"/>
      <c r="E4994" s="8"/>
      <c r="O4994" s="9"/>
    </row>
    <row r="4995" spans="2:15" x14ac:dyDescent="0.2">
      <c r="B4995" s="3"/>
      <c r="C4995" s="3"/>
      <c r="D4995" s="6"/>
      <c r="E4995" s="8"/>
      <c r="O4995" s="9"/>
    </row>
    <row r="4996" spans="2:15" x14ac:dyDescent="0.2">
      <c r="B4996" s="3"/>
      <c r="C4996" s="3"/>
      <c r="D4996" s="6"/>
      <c r="E4996" s="8"/>
      <c r="O4996" s="9"/>
    </row>
    <row r="4997" spans="2:15" x14ac:dyDescent="0.2">
      <c r="B4997" s="3"/>
      <c r="C4997" s="3"/>
      <c r="D4997" s="6"/>
      <c r="E4997" s="8"/>
      <c r="O4997" s="9"/>
    </row>
    <row r="4998" spans="2:15" x14ac:dyDescent="0.2">
      <c r="B4998" s="3"/>
      <c r="C4998" s="3"/>
      <c r="D4998" s="6"/>
      <c r="E4998" s="8"/>
      <c r="O4998" s="9"/>
    </row>
    <row r="4999" spans="2:15" x14ac:dyDescent="0.2">
      <c r="B4999" s="3"/>
      <c r="C4999" s="3"/>
      <c r="D4999" s="6"/>
      <c r="E4999" s="8"/>
      <c r="O4999" s="9"/>
    </row>
    <row r="5000" spans="2:15" x14ac:dyDescent="0.2">
      <c r="B5000" s="3"/>
      <c r="C5000" s="3"/>
      <c r="D5000" s="6"/>
      <c r="E5000" s="8"/>
      <c r="O5000" s="9"/>
    </row>
    <row r="5001" spans="2:15" x14ac:dyDescent="0.2">
      <c r="B5001" s="3"/>
      <c r="C5001" s="3"/>
      <c r="D5001" s="6"/>
      <c r="E5001" s="8"/>
      <c r="O5001" s="9"/>
    </row>
    <row r="5002" spans="2:15" x14ac:dyDescent="0.2">
      <c r="B5002" s="3"/>
      <c r="C5002" s="3"/>
      <c r="D5002" s="6"/>
      <c r="E5002" s="8"/>
      <c r="O5002" s="9"/>
    </row>
    <row r="5003" spans="2:15" x14ac:dyDescent="0.2">
      <c r="B5003" s="3"/>
      <c r="C5003" s="3"/>
      <c r="D5003" s="6"/>
      <c r="E5003" s="8"/>
      <c r="O5003" s="9"/>
    </row>
    <row r="5004" spans="2:15" x14ac:dyDescent="0.2">
      <c r="B5004" s="3"/>
      <c r="C5004" s="3"/>
      <c r="D5004" s="6"/>
      <c r="E5004" s="8"/>
      <c r="O5004" s="9"/>
    </row>
    <row r="5005" spans="2:15" x14ac:dyDescent="0.2">
      <c r="B5005" s="3"/>
      <c r="C5005" s="3"/>
      <c r="D5005" s="6"/>
      <c r="E5005" s="8"/>
      <c r="O5005" s="9"/>
    </row>
    <row r="5006" spans="2:15" x14ac:dyDescent="0.2">
      <c r="B5006" s="3"/>
      <c r="C5006" s="3"/>
      <c r="D5006" s="6"/>
      <c r="E5006" s="8"/>
      <c r="O5006" s="9"/>
    </row>
    <row r="5007" spans="2:15" x14ac:dyDescent="0.2">
      <c r="B5007" s="3"/>
      <c r="C5007" s="3"/>
      <c r="D5007" s="6"/>
      <c r="E5007" s="8"/>
      <c r="O5007" s="9"/>
    </row>
    <row r="5008" spans="2:15" x14ac:dyDescent="0.2">
      <c r="B5008" s="3"/>
      <c r="C5008" s="3"/>
      <c r="D5008" s="6"/>
      <c r="E5008" s="8"/>
      <c r="O5008" s="9"/>
    </row>
    <row r="5009" spans="2:15" x14ac:dyDescent="0.2">
      <c r="B5009" s="3"/>
      <c r="C5009" s="3"/>
      <c r="D5009" s="6"/>
      <c r="E5009" s="8"/>
      <c r="O5009" s="9"/>
    </row>
    <row r="5010" spans="2:15" x14ac:dyDescent="0.2">
      <c r="B5010" s="3"/>
      <c r="C5010" s="3"/>
      <c r="D5010" s="6"/>
      <c r="E5010" s="8"/>
      <c r="O5010" s="9"/>
    </row>
    <row r="5011" spans="2:15" x14ac:dyDescent="0.2">
      <c r="B5011" s="3"/>
      <c r="C5011" s="3"/>
      <c r="D5011" s="6"/>
      <c r="E5011" s="8"/>
      <c r="O5011" s="9"/>
    </row>
    <row r="5012" spans="2:15" x14ac:dyDescent="0.2">
      <c r="B5012" s="3"/>
      <c r="C5012" s="3"/>
      <c r="D5012" s="6"/>
      <c r="E5012" s="8"/>
      <c r="O5012" s="9"/>
    </row>
    <row r="5013" spans="2:15" x14ac:dyDescent="0.2">
      <c r="B5013" s="3"/>
      <c r="C5013" s="3"/>
      <c r="D5013" s="6"/>
      <c r="E5013" s="8"/>
      <c r="O5013" s="9"/>
    </row>
    <row r="5014" spans="2:15" x14ac:dyDescent="0.2">
      <c r="B5014" s="3"/>
      <c r="C5014" s="3"/>
      <c r="D5014" s="6"/>
      <c r="E5014" s="8"/>
      <c r="O5014" s="9"/>
    </row>
    <row r="5015" spans="2:15" x14ac:dyDescent="0.2">
      <c r="B5015" s="3"/>
      <c r="C5015" s="3"/>
      <c r="D5015" s="6"/>
      <c r="E5015" s="8"/>
      <c r="O5015" s="9"/>
    </row>
    <row r="5016" spans="2:15" x14ac:dyDescent="0.2">
      <c r="B5016" s="3"/>
      <c r="C5016" s="3"/>
      <c r="D5016" s="6"/>
      <c r="E5016" s="8"/>
      <c r="O5016" s="9"/>
    </row>
    <row r="5017" spans="2:15" x14ac:dyDescent="0.2">
      <c r="B5017" s="3"/>
      <c r="C5017" s="3"/>
      <c r="D5017" s="6"/>
      <c r="E5017" s="8"/>
      <c r="O5017" s="9"/>
    </row>
    <row r="5018" spans="2:15" x14ac:dyDescent="0.2">
      <c r="B5018" s="3"/>
      <c r="C5018" s="3"/>
      <c r="D5018" s="6"/>
      <c r="E5018" s="8"/>
      <c r="O5018" s="9"/>
    </row>
    <row r="5019" spans="2:15" x14ac:dyDescent="0.2">
      <c r="B5019" s="3"/>
      <c r="C5019" s="3"/>
      <c r="D5019" s="6"/>
      <c r="E5019" s="8"/>
      <c r="O5019" s="9"/>
    </row>
    <row r="5020" spans="2:15" x14ac:dyDescent="0.2">
      <c r="B5020" s="3"/>
      <c r="C5020" s="3"/>
      <c r="D5020" s="6"/>
      <c r="E5020" s="8"/>
      <c r="O5020" s="9"/>
    </row>
    <row r="5021" spans="2:15" x14ac:dyDescent="0.2">
      <c r="B5021" s="3"/>
      <c r="C5021" s="3"/>
      <c r="D5021" s="6"/>
      <c r="E5021" s="8"/>
      <c r="O5021" s="9"/>
    </row>
    <row r="5022" spans="2:15" x14ac:dyDescent="0.2">
      <c r="B5022" s="3"/>
      <c r="C5022" s="3"/>
      <c r="D5022" s="6"/>
      <c r="E5022" s="8"/>
      <c r="O5022" s="9"/>
    </row>
    <row r="5023" spans="2:15" x14ac:dyDescent="0.2">
      <c r="B5023" s="3"/>
      <c r="C5023" s="3"/>
      <c r="D5023" s="6"/>
      <c r="E5023" s="8"/>
      <c r="O5023" s="9"/>
    </row>
    <row r="5024" spans="2:15" x14ac:dyDescent="0.2">
      <c r="B5024" s="3"/>
      <c r="C5024" s="3"/>
      <c r="D5024" s="6"/>
      <c r="E5024" s="8"/>
      <c r="O5024" s="9"/>
    </row>
    <row r="5025" spans="2:15" x14ac:dyDescent="0.2">
      <c r="B5025" s="3"/>
      <c r="C5025" s="3"/>
      <c r="D5025" s="6"/>
      <c r="E5025" s="8"/>
      <c r="O5025" s="9"/>
    </row>
    <row r="5026" spans="2:15" x14ac:dyDescent="0.2">
      <c r="B5026" s="3"/>
      <c r="C5026" s="3"/>
      <c r="D5026" s="6"/>
      <c r="E5026" s="8"/>
      <c r="O5026" s="9"/>
    </row>
    <row r="5027" spans="2:15" x14ac:dyDescent="0.2">
      <c r="B5027" s="3"/>
      <c r="C5027" s="3"/>
      <c r="D5027" s="6"/>
      <c r="E5027" s="8"/>
      <c r="O5027" s="9"/>
    </row>
    <row r="5028" spans="2:15" x14ac:dyDescent="0.2">
      <c r="B5028" s="3"/>
      <c r="C5028" s="3"/>
      <c r="D5028" s="6"/>
      <c r="E5028" s="8"/>
      <c r="O5028" s="9"/>
    </row>
    <row r="5029" spans="2:15" x14ac:dyDescent="0.2">
      <c r="B5029" s="3"/>
      <c r="C5029" s="3"/>
      <c r="D5029" s="6"/>
      <c r="E5029" s="8"/>
      <c r="O5029" s="9"/>
    </row>
    <row r="5030" spans="2:15" x14ac:dyDescent="0.2">
      <c r="B5030" s="3"/>
      <c r="C5030" s="3"/>
      <c r="D5030" s="6"/>
      <c r="E5030" s="8"/>
      <c r="O5030" s="9"/>
    </row>
    <row r="5031" spans="2:15" x14ac:dyDescent="0.2">
      <c r="B5031" s="3"/>
      <c r="C5031" s="3"/>
      <c r="D5031" s="6"/>
      <c r="E5031" s="8"/>
      <c r="O5031" s="9"/>
    </row>
    <row r="5032" spans="2:15" x14ac:dyDescent="0.2">
      <c r="B5032" s="3"/>
      <c r="C5032" s="3"/>
      <c r="D5032" s="6"/>
      <c r="E5032" s="8"/>
      <c r="O5032" s="9"/>
    </row>
    <row r="5033" spans="2:15" x14ac:dyDescent="0.2">
      <c r="B5033" s="3"/>
      <c r="C5033" s="3"/>
      <c r="D5033" s="6"/>
      <c r="E5033" s="8"/>
      <c r="O5033" s="9"/>
    </row>
    <row r="5034" spans="2:15" x14ac:dyDescent="0.2">
      <c r="B5034" s="3"/>
      <c r="C5034" s="3"/>
      <c r="D5034" s="6"/>
      <c r="E5034" s="8"/>
      <c r="O5034" s="9"/>
    </row>
    <row r="5035" spans="2:15" x14ac:dyDescent="0.2">
      <c r="B5035" s="3"/>
      <c r="C5035" s="3"/>
      <c r="D5035" s="6"/>
      <c r="E5035" s="8"/>
      <c r="O5035" s="9"/>
    </row>
    <row r="5036" spans="2:15" x14ac:dyDescent="0.2">
      <c r="B5036" s="3"/>
      <c r="C5036" s="3"/>
      <c r="D5036" s="6"/>
      <c r="E5036" s="8"/>
      <c r="O5036" s="9"/>
    </row>
    <row r="5037" spans="2:15" x14ac:dyDescent="0.2">
      <c r="B5037" s="3"/>
      <c r="C5037" s="3"/>
      <c r="D5037" s="6"/>
      <c r="E5037" s="8"/>
      <c r="O5037" s="9"/>
    </row>
    <row r="5038" spans="2:15" x14ac:dyDescent="0.2">
      <c r="B5038" s="3"/>
      <c r="C5038" s="3"/>
      <c r="D5038" s="6"/>
      <c r="E5038" s="8"/>
      <c r="O5038" s="9"/>
    </row>
    <row r="5039" spans="2:15" x14ac:dyDescent="0.2">
      <c r="B5039" s="3"/>
      <c r="C5039" s="3"/>
      <c r="D5039" s="6"/>
      <c r="E5039" s="8"/>
      <c r="O5039" s="9"/>
    </row>
    <row r="5040" spans="2:15" x14ac:dyDescent="0.2">
      <c r="B5040" s="3"/>
      <c r="C5040" s="3"/>
      <c r="D5040" s="6"/>
      <c r="E5040" s="8"/>
      <c r="O5040" s="9"/>
    </row>
    <row r="5041" spans="2:15" x14ac:dyDescent="0.2">
      <c r="B5041" s="3"/>
      <c r="C5041" s="3"/>
      <c r="D5041" s="6"/>
      <c r="E5041" s="8"/>
      <c r="O5041" s="9"/>
    </row>
    <row r="5042" spans="2:15" x14ac:dyDescent="0.2">
      <c r="B5042" s="3"/>
      <c r="C5042" s="3"/>
      <c r="D5042" s="6"/>
      <c r="E5042" s="8"/>
      <c r="O5042" s="9"/>
    </row>
    <row r="5043" spans="2:15" x14ac:dyDescent="0.2">
      <c r="B5043" s="3"/>
      <c r="C5043" s="3"/>
      <c r="D5043" s="6"/>
      <c r="E5043" s="8"/>
      <c r="O5043" s="9"/>
    </row>
    <row r="5044" spans="2:15" x14ac:dyDescent="0.2">
      <c r="B5044" s="3"/>
      <c r="C5044" s="3"/>
      <c r="D5044" s="6"/>
      <c r="E5044" s="8"/>
      <c r="O5044" s="9"/>
    </row>
    <row r="5045" spans="2:15" x14ac:dyDescent="0.2">
      <c r="B5045" s="3"/>
      <c r="C5045" s="3"/>
      <c r="D5045" s="6"/>
      <c r="E5045" s="8"/>
      <c r="O5045" s="9"/>
    </row>
    <row r="5046" spans="2:15" x14ac:dyDescent="0.2">
      <c r="B5046" s="3"/>
      <c r="C5046" s="3"/>
      <c r="D5046" s="6"/>
      <c r="E5046" s="8"/>
      <c r="O5046" s="9"/>
    </row>
    <row r="5047" spans="2:15" x14ac:dyDescent="0.2">
      <c r="B5047" s="3"/>
      <c r="C5047" s="3"/>
      <c r="D5047" s="6"/>
      <c r="E5047" s="8"/>
      <c r="O5047" s="9"/>
    </row>
    <row r="5048" spans="2:15" x14ac:dyDescent="0.2">
      <c r="B5048" s="3"/>
      <c r="C5048" s="3"/>
      <c r="D5048" s="6"/>
      <c r="E5048" s="8"/>
      <c r="O5048" s="9"/>
    </row>
    <row r="5049" spans="2:15" x14ac:dyDescent="0.2">
      <c r="B5049" s="3"/>
      <c r="C5049" s="3"/>
      <c r="D5049" s="6"/>
      <c r="E5049" s="8"/>
      <c r="O5049" s="9"/>
    </row>
    <row r="5050" spans="2:15" x14ac:dyDescent="0.2">
      <c r="B5050" s="3"/>
      <c r="C5050" s="3"/>
      <c r="D5050" s="6"/>
      <c r="E5050" s="8"/>
      <c r="O5050" s="9"/>
    </row>
    <row r="5051" spans="2:15" x14ac:dyDescent="0.2">
      <c r="B5051" s="3"/>
      <c r="C5051" s="3"/>
      <c r="D5051" s="6"/>
      <c r="E5051" s="8"/>
      <c r="O5051" s="9"/>
    </row>
    <row r="5052" spans="2:15" x14ac:dyDescent="0.2">
      <c r="B5052" s="3"/>
      <c r="C5052" s="3"/>
      <c r="D5052" s="6"/>
      <c r="E5052" s="8"/>
      <c r="O5052" s="9"/>
    </row>
    <row r="5053" spans="2:15" x14ac:dyDescent="0.2">
      <c r="B5053" s="3"/>
      <c r="C5053" s="3"/>
      <c r="D5053" s="6"/>
      <c r="E5053" s="8"/>
      <c r="O5053" s="9"/>
    </row>
    <row r="5054" spans="2:15" x14ac:dyDescent="0.2">
      <c r="B5054" s="3"/>
      <c r="C5054" s="3"/>
      <c r="D5054" s="6"/>
      <c r="E5054" s="8"/>
      <c r="O5054" s="9"/>
    </row>
    <row r="5055" spans="2:15" x14ac:dyDescent="0.2">
      <c r="B5055" s="3"/>
      <c r="C5055" s="3"/>
      <c r="D5055" s="6"/>
      <c r="E5055" s="8"/>
      <c r="O5055" s="9"/>
    </row>
    <row r="5056" spans="2:15" x14ac:dyDescent="0.2">
      <c r="B5056" s="3"/>
      <c r="C5056" s="3"/>
      <c r="D5056" s="6"/>
      <c r="E5056" s="8"/>
      <c r="O5056" s="9"/>
    </row>
    <row r="5057" spans="2:15" x14ac:dyDescent="0.2">
      <c r="B5057" s="3"/>
      <c r="C5057" s="3"/>
      <c r="D5057" s="6"/>
      <c r="E5057" s="8"/>
      <c r="O5057" s="9"/>
    </row>
    <row r="5058" spans="2:15" x14ac:dyDescent="0.2">
      <c r="B5058" s="3"/>
      <c r="C5058" s="3"/>
      <c r="D5058" s="6"/>
      <c r="E5058" s="8"/>
      <c r="O5058" s="9"/>
    </row>
    <row r="5059" spans="2:15" x14ac:dyDescent="0.2">
      <c r="B5059" s="3"/>
      <c r="C5059" s="3"/>
      <c r="D5059" s="6"/>
      <c r="E5059" s="8"/>
      <c r="O5059" s="9"/>
    </row>
    <row r="5060" spans="2:15" x14ac:dyDescent="0.2">
      <c r="B5060" s="3"/>
      <c r="C5060" s="3"/>
      <c r="D5060" s="6"/>
      <c r="E5060" s="8"/>
      <c r="O5060" s="9"/>
    </row>
    <row r="5061" spans="2:15" x14ac:dyDescent="0.2">
      <c r="B5061" s="3"/>
      <c r="C5061" s="3"/>
      <c r="D5061" s="6"/>
      <c r="E5061" s="8"/>
      <c r="O5061" s="9"/>
    </row>
    <row r="5062" spans="2:15" x14ac:dyDescent="0.2">
      <c r="B5062" s="3"/>
      <c r="C5062" s="3"/>
      <c r="D5062" s="6"/>
      <c r="E5062" s="8"/>
      <c r="O5062" s="9"/>
    </row>
    <row r="5063" spans="2:15" x14ac:dyDescent="0.2">
      <c r="B5063" s="3"/>
      <c r="C5063" s="3"/>
      <c r="D5063" s="6"/>
      <c r="E5063" s="8"/>
      <c r="O5063" s="9"/>
    </row>
    <row r="5064" spans="2:15" x14ac:dyDescent="0.2">
      <c r="B5064" s="3"/>
      <c r="C5064" s="3"/>
      <c r="D5064" s="6"/>
      <c r="E5064" s="8"/>
      <c r="O5064" s="9"/>
    </row>
    <row r="5065" spans="2:15" x14ac:dyDescent="0.2">
      <c r="B5065" s="3"/>
      <c r="C5065" s="3"/>
      <c r="D5065" s="6"/>
      <c r="E5065" s="8"/>
      <c r="O5065" s="9"/>
    </row>
    <row r="5066" spans="2:15" x14ac:dyDescent="0.2">
      <c r="B5066" s="3"/>
      <c r="C5066" s="3"/>
      <c r="D5066" s="6"/>
      <c r="E5066" s="8"/>
      <c r="O5066" s="9"/>
    </row>
    <row r="5067" spans="2:15" x14ac:dyDescent="0.2">
      <c r="B5067" s="3"/>
      <c r="C5067" s="3"/>
      <c r="D5067" s="6"/>
      <c r="E5067" s="8"/>
      <c r="O5067" s="9"/>
    </row>
    <row r="5068" spans="2:15" x14ac:dyDescent="0.2">
      <c r="B5068" s="3"/>
      <c r="C5068" s="3"/>
      <c r="D5068" s="6"/>
      <c r="E5068" s="8"/>
      <c r="O5068" s="9"/>
    </row>
    <row r="5069" spans="2:15" x14ac:dyDescent="0.2">
      <c r="B5069" s="3"/>
      <c r="C5069" s="3"/>
      <c r="D5069" s="6"/>
      <c r="E5069" s="8"/>
      <c r="O5069" s="9"/>
    </row>
    <row r="5070" spans="2:15" x14ac:dyDescent="0.2">
      <c r="B5070" s="3"/>
      <c r="C5070" s="3"/>
      <c r="D5070" s="6"/>
      <c r="E5070" s="8"/>
      <c r="O5070" s="9"/>
    </row>
    <row r="5071" spans="2:15" x14ac:dyDescent="0.2">
      <c r="B5071" s="3"/>
      <c r="C5071" s="3"/>
      <c r="D5071" s="6"/>
      <c r="E5071" s="8"/>
      <c r="O5071" s="9"/>
    </row>
    <row r="5072" spans="2:15" x14ac:dyDescent="0.2">
      <c r="B5072" s="3"/>
      <c r="C5072" s="3"/>
      <c r="D5072" s="6"/>
      <c r="E5072" s="8"/>
      <c r="O5072" s="9"/>
    </row>
    <row r="5073" spans="2:15" x14ac:dyDescent="0.2">
      <c r="B5073" s="3"/>
      <c r="C5073" s="3"/>
      <c r="D5073" s="6"/>
      <c r="E5073" s="8"/>
      <c r="O5073" s="9"/>
    </row>
    <row r="5074" spans="2:15" x14ac:dyDescent="0.2">
      <c r="B5074" s="3"/>
      <c r="C5074" s="3"/>
      <c r="D5074" s="6"/>
      <c r="E5074" s="8"/>
      <c r="O5074" s="9"/>
    </row>
    <row r="5075" spans="2:15" x14ac:dyDescent="0.2">
      <c r="B5075" s="3"/>
      <c r="C5075" s="3"/>
      <c r="D5075" s="6"/>
      <c r="E5075" s="8"/>
      <c r="O5075" s="9"/>
    </row>
    <row r="5076" spans="2:15" x14ac:dyDescent="0.2">
      <c r="B5076" s="3"/>
      <c r="C5076" s="3"/>
      <c r="D5076" s="6"/>
      <c r="E5076" s="8"/>
      <c r="O5076" s="9"/>
    </row>
    <row r="5077" spans="2:15" x14ac:dyDescent="0.2">
      <c r="B5077" s="3"/>
      <c r="C5077" s="3"/>
      <c r="D5077" s="6"/>
      <c r="E5077" s="8"/>
      <c r="O5077" s="9"/>
    </row>
    <row r="5078" spans="2:15" x14ac:dyDescent="0.2">
      <c r="B5078" s="3"/>
      <c r="C5078" s="3"/>
      <c r="D5078" s="6"/>
      <c r="E5078" s="8"/>
      <c r="O5078" s="9"/>
    </row>
    <row r="5079" spans="2:15" x14ac:dyDescent="0.2">
      <c r="B5079" s="3"/>
      <c r="C5079" s="3"/>
      <c r="D5079" s="6"/>
      <c r="E5079" s="8"/>
      <c r="O5079" s="9"/>
    </row>
    <row r="5080" spans="2:15" x14ac:dyDescent="0.2">
      <c r="B5080" s="3"/>
      <c r="C5080" s="3"/>
      <c r="D5080" s="6"/>
      <c r="E5080" s="8"/>
      <c r="O5080" s="9"/>
    </row>
    <row r="5081" spans="2:15" x14ac:dyDescent="0.2">
      <c r="B5081" s="3"/>
      <c r="C5081" s="3"/>
      <c r="D5081" s="6"/>
      <c r="E5081" s="8"/>
      <c r="O5081" s="9"/>
    </row>
    <row r="5082" spans="2:15" x14ac:dyDescent="0.2">
      <c r="B5082" s="3"/>
      <c r="C5082" s="3"/>
      <c r="D5082" s="6"/>
      <c r="E5082" s="8"/>
      <c r="O5082" s="9"/>
    </row>
    <row r="5083" spans="2:15" x14ac:dyDescent="0.2">
      <c r="B5083" s="3"/>
      <c r="C5083" s="3"/>
      <c r="D5083" s="6"/>
      <c r="E5083" s="8"/>
      <c r="O5083" s="9"/>
    </row>
    <row r="5084" spans="2:15" x14ac:dyDescent="0.2">
      <c r="B5084" s="3"/>
      <c r="C5084" s="3"/>
      <c r="D5084" s="6"/>
      <c r="E5084" s="8"/>
      <c r="O5084" s="9"/>
    </row>
    <row r="5085" spans="2:15" x14ac:dyDescent="0.2">
      <c r="B5085" s="3"/>
      <c r="C5085" s="3"/>
      <c r="D5085" s="6"/>
      <c r="E5085" s="8"/>
      <c r="O5085" s="9"/>
    </row>
    <row r="5086" spans="2:15" x14ac:dyDescent="0.2">
      <c r="B5086" s="3"/>
      <c r="C5086" s="3"/>
      <c r="D5086" s="6"/>
      <c r="E5086" s="8"/>
      <c r="O5086" s="9"/>
    </row>
    <row r="5087" spans="2:15" x14ac:dyDescent="0.2">
      <c r="B5087" s="3"/>
      <c r="C5087" s="3"/>
      <c r="D5087" s="6"/>
      <c r="E5087" s="8"/>
      <c r="O5087" s="9"/>
    </row>
    <row r="5088" spans="2:15" x14ac:dyDescent="0.2">
      <c r="B5088" s="3"/>
      <c r="C5088" s="3"/>
      <c r="D5088" s="6"/>
      <c r="E5088" s="8"/>
      <c r="O5088" s="9"/>
    </row>
    <row r="5089" spans="2:15" x14ac:dyDescent="0.2">
      <c r="B5089" s="3"/>
      <c r="C5089" s="3"/>
      <c r="D5089" s="6"/>
      <c r="E5089" s="8"/>
      <c r="O5089" s="9"/>
    </row>
    <row r="5090" spans="2:15" x14ac:dyDescent="0.2">
      <c r="B5090" s="3"/>
      <c r="C5090" s="3"/>
      <c r="D5090" s="6"/>
      <c r="E5090" s="8"/>
      <c r="O5090" s="9"/>
    </row>
    <row r="5091" spans="2:15" x14ac:dyDescent="0.2">
      <c r="B5091" s="3"/>
      <c r="C5091" s="3"/>
      <c r="D5091" s="6"/>
      <c r="E5091" s="8"/>
      <c r="O5091" s="9"/>
    </row>
    <row r="5092" spans="2:15" x14ac:dyDescent="0.2">
      <c r="B5092" s="3"/>
      <c r="C5092" s="3"/>
      <c r="D5092" s="6"/>
      <c r="E5092" s="8"/>
      <c r="O5092" s="9"/>
    </row>
    <row r="5093" spans="2:15" x14ac:dyDescent="0.2">
      <c r="B5093" s="3"/>
      <c r="C5093" s="3"/>
      <c r="D5093" s="6"/>
      <c r="E5093" s="8"/>
      <c r="O5093" s="9"/>
    </row>
    <row r="5094" spans="2:15" x14ac:dyDescent="0.2">
      <c r="B5094" s="3"/>
      <c r="C5094" s="3"/>
      <c r="D5094" s="6"/>
      <c r="E5094" s="8"/>
      <c r="O5094" s="9"/>
    </row>
    <row r="5095" spans="2:15" x14ac:dyDescent="0.2">
      <c r="B5095" s="3"/>
      <c r="C5095" s="3"/>
      <c r="D5095" s="6"/>
      <c r="E5095" s="8"/>
      <c r="O5095" s="9"/>
    </row>
    <row r="5096" spans="2:15" x14ac:dyDescent="0.2">
      <c r="B5096" s="3"/>
      <c r="C5096" s="3"/>
      <c r="D5096" s="6"/>
      <c r="E5096" s="8"/>
      <c r="O5096" s="9"/>
    </row>
    <row r="5097" spans="2:15" x14ac:dyDescent="0.2">
      <c r="B5097" s="3"/>
      <c r="C5097" s="3"/>
      <c r="D5097" s="6"/>
      <c r="E5097" s="8"/>
      <c r="O5097" s="9"/>
    </row>
    <row r="5098" spans="2:15" x14ac:dyDescent="0.2">
      <c r="B5098" s="3"/>
      <c r="C5098" s="3"/>
      <c r="D5098" s="6"/>
      <c r="E5098" s="8"/>
      <c r="O5098" s="9"/>
    </row>
    <row r="5099" spans="2:15" x14ac:dyDescent="0.2">
      <c r="B5099" s="3"/>
      <c r="C5099" s="3"/>
      <c r="D5099" s="6"/>
      <c r="E5099" s="8"/>
      <c r="O5099" s="9"/>
    </row>
    <row r="5100" spans="2:15" x14ac:dyDescent="0.2">
      <c r="B5100" s="3"/>
      <c r="C5100" s="3"/>
      <c r="D5100" s="6"/>
      <c r="E5100" s="8"/>
      <c r="O5100" s="9"/>
    </row>
    <row r="5101" spans="2:15" x14ac:dyDescent="0.2">
      <c r="B5101" s="3"/>
      <c r="C5101" s="3"/>
      <c r="D5101" s="6"/>
      <c r="E5101" s="8"/>
      <c r="O5101" s="9"/>
    </row>
    <row r="5102" spans="2:15" x14ac:dyDescent="0.2">
      <c r="B5102" s="3"/>
      <c r="C5102" s="3"/>
      <c r="D5102" s="6"/>
      <c r="E5102" s="8"/>
      <c r="O5102" s="9"/>
    </row>
    <row r="5103" spans="2:15" x14ac:dyDescent="0.2">
      <c r="B5103" s="3"/>
      <c r="C5103" s="3"/>
      <c r="D5103" s="6"/>
      <c r="E5103" s="8"/>
      <c r="O5103" s="9"/>
    </row>
    <row r="5104" spans="2:15" x14ac:dyDescent="0.2">
      <c r="B5104" s="3"/>
      <c r="C5104" s="3"/>
      <c r="D5104" s="6"/>
      <c r="E5104" s="8"/>
      <c r="O5104" s="9"/>
    </row>
    <row r="5105" spans="2:15" x14ac:dyDescent="0.2">
      <c r="B5105" s="3"/>
      <c r="C5105" s="3"/>
      <c r="D5105" s="6"/>
      <c r="E5105" s="8"/>
      <c r="O5105" s="9"/>
    </row>
    <row r="5106" spans="2:15" x14ac:dyDescent="0.2">
      <c r="B5106" s="3"/>
      <c r="C5106" s="3"/>
      <c r="D5106" s="6"/>
      <c r="E5106" s="8"/>
      <c r="O5106" s="9"/>
    </row>
    <row r="5107" spans="2:15" x14ac:dyDescent="0.2">
      <c r="B5107" s="3"/>
      <c r="C5107" s="3"/>
      <c r="D5107" s="6"/>
      <c r="E5107" s="8"/>
      <c r="O5107" s="9"/>
    </row>
    <row r="5108" spans="2:15" x14ac:dyDescent="0.2">
      <c r="B5108" s="3"/>
      <c r="C5108" s="3"/>
      <c r="D5108" s="6"/>
      <c r="E5108" s="8"/>
      <c r="O5108" s="9"/>
    </row>
    <row r="5109" spans="2:15" x14ac:dyDescent="0.2">
      <c r="B5109" s="3"/>
      <c r="C5109" s="3"/>
      <c r="D5109" s="6"/>
      <c r="E5109" s="8"/>
      <c r="O5109" s="9"/>
    </row>
    <row r="5110" spans="2:15" x14ac:dyDescent="0.2">
      <c r="B5110" s="3"/>
      <c r="C5110" s="3"/>
      <c r="D5110" s="6"/>
      <c r="E5110" s="8"/>
      <c r="O5110" s="9"/>
    </row>
    <row r="5111" spans="2:15" x14ac:dyDescent="0.2">
      <c r="B5111" s="3"/>
      <c r="C5111" s="3"/>
      <c r="D5111" s="6"/>
      <c r="E5111" s="8"/>
      <c r="O5111" s="9"/>
    </row>
    <row r="5112" spans="2:15" x14ac:dyDescent="0.2">
      <c r="B5112" s="3"/>
      <c r="C5112" s="3"/>
      <c r="D5112" s="6"/>
      <c r="E5112" s="8"/>
      <c r="O5112" s="9"/>
    </row>
    <row r="5113" spans="2:15" x14ac:dyDescent="0.2">
      <c r="B5113" s="3"/>
      <c r="C5113" s="3"/>
      <c r="D5113" s="6"/>
      <c r="E5113" s="8"/>
      <c r="O5113" s="9"/>
    </row>
    <row r="5114" spans="2:15" x14ac:dyDescent="0.2">
      <c r="B5114" s="3"/>
      <c r="C5114" s="3"/>
      <c r="D5114" s="6"/>
      <c r="E5114" s="8"/>
      <c r="O5114" s="9"/>
    </row>
    <row r="5115" spans="2:15" x14ac:dyDescent="0.2">
      <c r="B5115" s="3"/>
      <c r="C5115" s="3"/>
      <c r="D5115" s="6"/>
      <c r="E5115" s="8"/>
      <c r="O5115" s="9"/>
    </row>
    <row r="5116" spans="2:15" x14ac:dyDescent="0.2">
      <c r="B5116" s="3"/>
      <c r="C5116" s="3"/>
      <c r="D5116" s="6"/>
      <c r="E5116" s="8"/>
      <c r="O5116" s="9"/>
    </row>
    <row r="5117" spans="2:15" x14ac:dyDescent="0.2">
      <c r="B5117" s="3"/>
      <c r="C5117" s="3"/>
      <c r="D5117" s="6"/>
      <c r="E5117" s="8"/>
      <c r="O5117" s="9"/>
    </row>
    <row r="5118" spans="2:15" x14ac:dyDescent="0.2">
      <c r="B5118" s="3"/>
      <c r="C5118" s="3"/>
      <c r="D5118" s="6"/>
      <c r="E5118" s="8"/>
      <c r="O5118" s="9"/>
    </row>
    <row r="5119" spans="2:15" x14ac:dyDescent="0.2">
      <c r="B5119" s="3"/>
      <c r="C5119" s="3"/>
      <c r="D5119" s="6"/>
      <c r="E5119" s="8"/>
      <c r="O5119" s="9"/>
    </row>
    <row r="5120" spans="2:15" x14ac:dyDescent="0.2">
      <c r="B5120" s="3"/>
      <c r="C5120" s="3"/>
      <c r="D5120" s="6"/>
      <c r="E5120" s="8"/>
      <c r="O5120" s="9"/>
    </row>
    <row r="5121" spans="2:15" x14ac:dyDescent="0.2">
      <c r="B5121" s="3"/>
      <c r="C5121" s="3"/>
      <c r="D5121" s="6"/>
      <c r="E5121" s="8"/>
      <c r="O5121" s="9"/>
    </row>
    <row r="5122" spans="2:15" x14ac:dyDescent="0.2">
      <c r="B5122" s="3"/>
      <c r="C5122" s="3"/>
      <c r="D5122" s="6"/>
      <c r="E5122" s="8"/>
      <c r="O5122" s="9"/>
    </row>
    <row r="5123" spans="2:15" x14ac:dyDescent="0.2">
      <c r="B5123" s="3"/>
      <c r="C5123" s="3"/>
      <c r="D5123" s="6"/>
      <c r="E5123" s="8"/>
      <c r="O5123" s="9"/>
    </row>
    <row r="5124" spans="2:15" x14ac:dyDescent="0.2">
      <c r="B5124" s="3"/>
      <c r="C5124" s="3"/>
      <c r="D5124" s="6"/>
      <c r="E5124" s="8"/>
      <c r="O5124" s="9"/>
    </row>
    <row r="5125" spans="2:15" x14ac:dyDescent="0.2">
      <c r="B5125" s="3"/>
      <c r="C5125" s="3"/>
      <c r="D5125" s="6"/>
      <c r="E5125" s="8"/>
      <c r="O5125" s="9"/>
    </row>
    <row r="5126" spans="2:15" x14ac:dyDescent="0.2">
      <c r="B5126" s="3"/>
      <c r="C5126" s="3"/>
      <c r="D5126" s="6"/>
      <c r="E5126" s="8"/>
      <c r="O5126" s="9"/>
    </row>
    <row r="5127" spans="2:15" x14ac:dyDescent="0.2">
      <c r="B5127" s="3"/>
      <c r="C5127" s="3"/>
      <c r="D5127" s="6"/>
      <c r="E5127" s="8"/>
      <c r="O5127" s="9"/>
    </row>
    <row r="5128" spans="2:15" x14ac:dyDescent="0.2">
      <c r="B5128" s="3"/>
      <c r="C5128" s="3"/>
      <c r="D5128" s="6"/>
      <c r="E5128" s="8"/>
      <c r="O5128" s="9"/>
    </row>
    <row r="5129" spans="2:15" x14ac:dyDescent="0.2">
      <c r="B5129" s="3"/>
      <c r="C5129" s="3"/>
      <c r="D5129" s="6"/>
      <c r="E5129" s="8"/>
      <c r="O5129" s="9"/>
    </row>
    <row r="5130" spans="2:15" x14ac:dyDescent="0.2">
      <c r="B5130" s="3"/>
      <c r="C5130" s="3"/>
      <c r="D5130" s="6"/>
      <c r="E5130" s="8"/>
      <c r="O5130" s="9"/>
    </row>
    <row r="5131" spans="2:15" x14ac:dyDescent="0.2">
      <c r="B5131" s="3"/>
      <c r="C5131" s="3"/>
      <c r="D5131" s="6"/>
      <c r="E5131" s="8"/>
      <c r="O5131" s="9"/>
    </row>
    <row r="5132" spans="2:15" x14ac:dyDescent="0.2">
      <c r="B5132" s="3"/>
      <c r="C5132" s="3"/>
      <c r="D5132" s="6"/>
      <c r="E5132" s="8"/>
      <c r="O5132" s="9"/>
    </row>
    <row r="5133" spans="2:15" x14ac:dyDescent="0.2">
      <c r="B5133" s="3"/>
      <c r="C5133" s="3"/>
      <c r="D5133" s="6"/>
      <c r="E5133" s="8"/>
      <c r="O5133" s="9"/>
    </row>
    <row r="5134" spans="2:15" x14ac:dyDescent="0.2">
      <c r="B5134" s="3"/>
      <c r="C5134" s="3"/>
      <c r="D5134" s="6"/>
      <c r="E5134" s="8"/>
      <c r="O5134" s="9"/>
    </row>
    <row r="5135" spans="2:15" x14ac:dyDescent="0.2">
      <c r="B5135" s="3"/>
      <c r="C5135" s="3"/>
      <c r="D5135" s="6"/>
      <c r="E5135" s="8"/>
      <c r="O5135" s="9"/>
    </row>
    <row r="5136" spans="2:15" x14ac:dyDescent="0.2">
      <c r="B5136" s="3"/>
      <c r="C5136" s="3"/>
      <c r="D5136" s="6"/>
      <c r="E5136" s="8"/>
      <c r="O5136" s="9"/>
    </row>
    <row r="5137" spans="2:15" x14ac:dyDescent="0.2">
      <c r="B5137" s="3"/>
      <c r="C5137" s="3"/>
      <c r="D5137" s="6"/>
      <c r="E5137" s="8"/>
      <c r="O5137" s="9"/>
    </row>
    <row r="5138" spans="2:15" x14ac:dyDescent="0.2">
      <c r="B5138" s="3"/>
      <c r="C5138" s="3"/>
      <c r="D5138" s="6"/>
      <c r="E5138" s="8"/>
      <c r="O5138" s="9"/>
    </row>
    <row r="5139" spans="2:15" x14ac:dyDescent="0.2">
      <c r="B5139" s="3"/>
      <c r="C5139" s="3"/>
      <c r="D5139" s="6"/>
      <c r="E5139" s="8"/>
      <c r="O5139" s="9"/>
    </row>
    <row r="5140" spans="2:15" x14ac:dyDescent="0.2">
      <c r="B5140" s="3"/>
      <c r="C5140" s="3"/>
      <c r="D5140" s="6"/>
      <c r="E5140" s="8"/>
      <c r="O5140" s="9"/>
    </row>
    <row r="5141" spans="2:15" x14ac:dyDescent="0.2">
      <c r="B5141" s="3"/>
      <c r="C5141" s="3"/>
      <c r="D5141" s="6"/>
      <c r="E5141" s="8"/>
      <c r="O5141" s="9"/>
    </row>
    <row r="5142" spans="2:15" x14ac:dyDescent="0.2">
      <c r="B5142" s="3"/>
      <c r="C5142" s="3"/>
      <c r="D5142" s="6"/>
      <c r="E5142" s="8"/>
      <c r="O5142" s="9"/>
    </row>
    <row r="5143" spans="2:15" x14ac:dyDescent="0.2">
      <c r="B5143" s="3"/>
      <c r="C5143" s="3"/>
      <c r="D5143" s="6"/>
      <c r="E5143" s="8"/>
      <c r="O5143" s="9"/>
    </row>
    <row r="5144" spans="2:15" x14ac:dyDescent="0.2">
      <c r="B5144" s="3"/>
      <c r="C5144" s="3"/>
      <c r="D5144" s="6"/>
      <c r="E5144" s="8"/>
      <c r="O5144" s="9"/>
    </row>
    <row r="5145" spans="2:15" x14ac:dyDescent="0.2">
      <c r="B5145" s="3"/>
      <c r="C5145" s="3"/>
      <c r="D5145" s="6"/>
      <c r="E5145" s="8"/>
      <c r="O5145" s="9"/>
    </row>
    <row r="5146" spans="2:15" x14ac:dyDescent="0.2">
      <c r="B5146" s="3"/>
      <c r="C5146" s="3"/>
      <c r="D5146" s="6"/>
      <c r="E5146" s="8"/>
      <c r="O5146" s="9"/>
    </row>
    <row r="5147" spans="2:15" x14ac:dyDescent="0.2">
      <c r="B5147" s="3"/>
      <c r="C5147" s="3"/>
      <c r="D5147" s="6"/>
      <c r="E5147" s="8"/>
      <c r="O5147" s="9"/>
    </row>
    <row r="5148" spans="2:15" x14ac:dyDescent="0.2">
      <c r="B5148" s="3"/>
      <c r="C5148" s="3"/>
      <c r="D5148" s="6"/>
      <c r="E5148" s="8"/>
      <c r="O5148" s="9"/>
    </row>
    <row r="5149" spans="2:15" x14ac:dyDescent="0.2">
      <c r="B5149" s="3"/>
      <c r="C5149" s="3"/>
      <c r="D5149" s="6"/>
      <c r="E5149" s="8"/>
      <c r="O5149" s="9"/>
    </row>
    <row r="5150" spans="2:15" x14ac:dyDescent="0.2">
      <c r="B5150" s="3"/>
      <c r="C5150" s="3"/>
      <c r="D5150" s="6"/>
      <c r="E5150" s="8"/>
      <c r="O5150" s="9"/>
    </row>
    <row r="5151" spans="2:15" x14ac:dyDescent="0.2">
      <c r="B5151" s="3"/>
      <c r="C5151" s="3"/>
      <c r="D5151" s="6"/>
      <c r="E5151" s="8"/>
      <c r="O5151" s="9"/>
    </row>
    <row r="5152" spans="2:15" x14ac:dyDescent="0.2">
      <c r="B5152" s="3"/>
      <c r="C5152" s="3"/>
      <c r="D5152" s="6"/>
      <c r="E5152" s="8"/>
      <c r="O5152" s="9"/>
    </row>
    <row r="5153" spans="2:15" x14ac:dyDescent="0.2">
      <c r="B5153" s="3"/>
      <c r="C5153" s="3"/>
      <c r="D5153" s="6"/>
      <c r="E5153" s="8"/>
      <c r="O5153" s="9"/>
    </row>
    <row r="5154" spans="2:15" x14ac:dyDescent="0.2">
      <c r="B5154" s="3"/>
      <c r="C5154" s="3"/>
      <c r="D5154" s="6"/>
      <c r="E5154" s="8"/>
      <c r="O5154" s="9"/>
    </row>
    <row r="5155" spans="2:15" x14ac:dyDescent="0.2">
      <c r="B5155" s="3"/>
      <c r="C5155" s="3"/>
      <c r="D5155" s="6"/>
      <c r="E5155" s="8"/>
      <c r="O5155" s="9"/>
    </row>
    <row r="5156" spans="2:15" x14ac:dyDescent="0.2">
      <c r="B5156" s="3"/>
      <c r="C5156" s="3"/>
      <c r="D5156" s="6"/>
      <c r="E5156" s="8"/>
      <c r="O5156" s="9"/>
    </row>
    <row r="5157" spans="2:15" x14ac:dyDescent="0.2">
      <c r="B5157" s="3"/>
      <c r="C5157" s="3"/>
      <c r="D5157" s="6"/>
      <c r="E5157" s="8"/>
      <c r="O5157" s="9"/>
    </row>
    <row r="5158" spans="2:15" x14ac:dyDescent="0.2">
      <c r="B5158" s="3"/>
      <c r="C5158" s="3"/>
      <c r="D5158" s="6"/>
      <c r="E5158" s="8"/>
      <c r="O5158" s="9"/>
    </row>
    <row r="5159" spans="2:15" x14ac:dyDescent="0.2">
      <c r="B5159" s="3"/>
      <c r="C5159" s="3"/>
      <c r="D5159" s="6"/>
      <c r="E5159" s="8"/>
      <c r="O5159" s="9"/>
    </row>
    <row r="5160" spans="2:15" x14ac:dyDescent="0.2">
      <c r="B5160" s="3"/>
      <c r="C5160" s="3"/>
      <c r="D5160" s="6"/>
      <c r="E5160" s="8"/>
      <c r="O5160" s="9"/>
    </row>
    <row r="5161" spans="2:15" x14ac:dyDescent="0.2">
      <c r="B5161" s="3"/>
      <c r="C5161" s="3"/>
      <c r="D5161" s="6"/>
      <c r="E5161" s="8"/>
      <c r="O5161" s="9"/>
    </row>
    <row r="5162" spans="2:15" x14ac:dyDescent="0.2">
      <c r="B5162" s="3"/>
      <c r="C5162" s="3"/>
      <c r="D5162" s="6"/>
      <c r="E5162" s="8"/>
      <c r="O5162" s="9"/>
    </row>
    <row r="5163" spans="2:15" x14ac:dyDescent="0.2">
      <c r="B5163" s="3"/>
      <c r="C5163" s="3"/>
      <c r="D5163" s="6"/>
      <c r="E5163" s="8"/>
      <c r="O5163" s="9"/>
    </row>
    <row r="5164" spans="2:15" x14ac:dyDescent="0.2">
      <c r="B5164" s="3"/>
      <c r="C5164" s="3"/>
      <c r="D5164" s="6"/>
      <c r="E5164" s="8"/>
      <c r="O5164" s="9"/>
    </row>
    <row r="5165" spans="2:15" x14ac:dyDescent="0.2">
      <c r="B5165" s="3"/>
      <c r="C5165" s="3"/>
      <c r="D5165" s="6"/>
      <c r="E5165" s="8"/>
      <c r="O5165" s="9"/>
    </row>
    <row r="5166" spans="2:15" x14ac:dyDescent="0.2">
      <c r="B5166" s="3"/>
      <c r="C5166" s="3"/>
      <c r="D5166" s="6"/>
      <c r="E5166" s="8"/>
      <c r="O5166" s="9"/>
    </row>
    <row r="5167" spans="2:15" x14ac:dyDescent="0.2">
      <c r="B5167" s="3"/>
      <c r="C5167" s="3"/>
      <c r="D5167" s="6"/>
      <c r="E5167" s="8"/>
      <c r="O5167" s="9"/>
    </row>
    <row r="5168" spans="2:15" x14ac:dyDescent="0.2">
      <c r="B5168" s="3"/>
      <c r="C5168" s="3"/>
      <c r="D5168" s="6"/>
      <c r="E5168" s="8"/>
      <c r="O5168" s="9"/>
    </row>
    <row r="5169" spans="2:15" x14ac:dyDescent="0.2">
      <c r="B5169" s="3"/>
      <c r="C5169" s="3"/>
      <c r="D5169" s="6"/>
      <c r="E5169" s="8"/>
      <c r="O5169" s="9"/>
    </row>
    <row r="5170" spans="2:15" x14ac:dyDescent="0.2">
      <c r="B5170" s="3"/>
      <c r="C5170" s="3"/>
      <c r="D5170" s="6"/>
      <c r="E5170" s="8"/>
      <c r="O5170" s="9"/>
    </row>
    <row r="5171" spans="2:15" x14ac:dyDescent="0.2">
      <c r="B5171" s="3"/>
      <c r="C5171" s="3"/>
      <c r="D5171" s="6"/>
      <c r="E5171" s="8"/>
      <c r="O5171" s="9"/>
    </row>
    <row r="5172" spans="2:15" x14ac:dyDescent="0.2">
      <c r="B5172" s="3"/>
      <c r="C5172" s="3"/>
      <c r="D5172" s="6"/>
      <c r="E5172" s="8"/>
      <c r="O5172" s="9"/>
    </row>
    <row r="5173" spans="2:15" x14ac:dyDescent="0.2">
      <c r="B5173" s="3"/>
      <c r="C5173" s="3"/>
      <c r="D5173" s="6"/>
      <c r="E5173" s="8"/>
      <c r="O5173" s="9"/>
    </row>
    <row r="5174" spans="2:15" x14ac:dyDescent="0.2">
      <c r="B5174" s="3"/>
      <c r="C5174" s="3"/>
      <c r="D5174" s="6"/>
      <c r="E5174" s="8"/>
      <c r="O5174" s="9"/>
    </row>
    <row r="5175" spans="2:15" x14ac:dyDescent="0.2">
      <c r="B5175" s="3"/>
      <c r="C5175" s="3"/>
      <c r="D5175" s="6"/>
      <c r="E5175" s="8"/>
      <c r="O5175" s="9"/>
    </row>
    <row r="5176" spans="2:15" x14ac:dyDescent="0.2">
      <c r="B5176" s="3"/>
      <c r="C5176" s="3"/>
      <c r="D5176" s="6"/>
      <c r="E5176" s="8"/>
      <c r="O5176" s="9"/>
    </row>
    <row r="5177" spans="2:15" x14ac:dyDescent="0.2">
      <c r="B5177" s="3"/>
      <c r="C5177" s="3"/>
      <c r="D5177" s="6"/>
      <c r="E5177" s="8"/>
      <c r="O5177" s="9"/>
    </row>
    <row r="5178" spans="2:15" x14ac:dyDescent="0.2">
      <c r="B5178" s="3"/>
      <c r="C5178" s="3"/>
      <c r="D5178" s="6"/>
      <c r="E5178" s="8"/>
      <c r="O5178" s="9"/>
    </row>
    <row r="5179" spans="2:15" x14ac:dyDescent="0.2">
      <c r="B5179" s="3"/>
      <c r="C5179" s="3"/>
      <c r="D5179" s="6"/>
      <c r="E5179" s="8"/>
      <c r="O5179" s="9"/>
    </row>
    <row r="5180" spans="2:15" x14ac:dyDescent="0.2">
      <c r="B5180" s="3"/>
      <c r="C5180" s="3"/>
      <c r="D5180" s="6"/>
      <c r="E5180" s="8"/>
      <c r="O5180" s="9"/>
    </row>
    <row r="5181" spans="2:15" x14ac:dyDescent="0.2">
      <c r="B5181" s="3"/>
      <c r="C5181" s="3"/>
      <c r="D5181" s="6"/>
      <c r="E5181" s="8"/>
      <c r="O5181" s="9"/>
    </row>
    <row r="5182" spans="2:15" x14ac:dyDescent="0.2">
      <c r="B5182" s="3"/>
      <c r="C5182" s="3"/>
      <c r="D5182" s="6"/>
      <c r="E5182" s="8"/>
      <c r="O5182" s="9"/>
    </row>
    <row r="5183" spans="2:15" x14ac:dyDescent="0.2">
      <c r="B5183" s="3"/>
      <c r="C5183" s="3"/>
      <c r="D5183" s="6"/>
      <c r="E5183" s="8"/>
      <c r="O5183" s="9"/>
    </row>
    <row r="5184" spans="2:15" x14ac:dyDescent="0.2">
      <c r="B5184" s="3"/>
      <c r="C5184" s="3"/>
      <c r="D5184" s="6"/>
      <c r="E5184" s="8"/>
      <c r="O5184" s="9"/>
    </row>
    <row r="5185" spans="2:15" x14ac:dyDescent="0.2">
      <c r="B5185" s="3"/>
      <c r="C5185" s="3"/>
      <c r="D5185" s="6"/>
      <c r="E5185" s="8"/>
      <c r="O5185" s="9"/>
    </row>
    <row r="5186" spans="2:15" x14ac:dyDescent="0.2">
      <c r="B5186" s="3"/>
      <c r="C5186" s="3"/>
      <c r="D5186" s="6"/>
      <c r="E5186" s="8"/>
      <c r="O5186" s="9"/>
    </row>
    <row r="5187" spans="2:15" x14ac:dyDescent="0.2">
      <c r="B5187" s="3"/>
      <c r="C5187" s="3"/>
      <c r="D5187" s="6"/>
      <c r="E5187" s="8"/>
      <c r="O5187" s="9"/>
    </row>
    <row r="5188" spans="2:15" x14ac:dyDescent="0.2">
      <c r="B5188" s="3"/>
      <c r="C5188" s="3"/>
      <c r="D5188" s="6"/>
      <c r="E5188" s="8"/>
      <c r="O5188" s="9"/>
    </row>
    <row r="5189" spans="2:15" x14ac:dyDescent="0.2">
      <c r="B5189" s="3"/>
      <c r="C5189" s="3"/>
      <c r="D5189" s="6"/>
      <c r="E5189" s="8"/>
      <c r="O5189" s="9"/>
    </row>
    <row r="5190" spans="2:15" x14ac:dyDescent="0.2">
      <c r="B5190" s="3"/>
      <c r="C5190" s="3"/>
      <c r="D5190" s="6"/>
      <c r="E5190" s="8"/>
      <c r="O5190" s="9"/>
    </row>
    <row r="5191" spans="2:15" x14ac:dyDescent="0.2">
      <c r="B5191" s="3"/>
      <c r="C5191" s="3"/>
      <c r="D5191" s="6"/>
      <c r="E5191" s="8"/>
      <c r="O5191" s="9"/>
    </row>
    <row r="5192" spans="2:15" x14ac:dyDescent="0.2">
      <c r="B5192" s="3"/>
      <c r="C5192" s="3"/>
      <c r="D5192" s="6"/>
      <c r="E5192" s="8"/>
      <c r="O5192" s="9"/>
    </row>
    <row r="5193" spans="2:15" x14ac:dyDescent="0.2">
      <c r="B5193" s="3"/>
      <c r="C5193" s="3"/>
      <c r="D5193" s="6"/>
      <c r="E5193" s="8"/>
      <c r="O5193" s="9"/>
    </row>
    <row r="5194" spans="2:15" x14ac:dyDescent="0.2">
      <c r="B5194" s="3"/>
      <c r="C5194" s="3"/>
      <c r="D5194" s="6"/>
      <c r="E5194" s="8"/>
      <c r="O5194" s="9"/>
    </row>
    <row r="5195" spans="2:15" x14ac:dyDescent="0.2">
      <c r="B5195" s="3"/>
      <c r="C5195" s="3"/>
      <c r="D5195" s="6"/>
      <c r="E5195" s="8"/>
      <c r="O5195" s="9"/>
    </row>
    <row r="5196" spans="2:15" x14ac:dyDescent="0.2">
      <c r="B5196" s="3"/>
      <c r="C5196" s="3"/>
      <c r="D5196" s="6"/>
      <c r="E5196" s="8"/>
      <c r="O5196" s="9"/>
    </row>
    <row r="5197" spans="2:15" x14ac:dyDescent="0.2">
      <c r="B5197" s="3"/>
      <c r="C5197" s="3"/>
      <c r="D5197" s="6"/>
      <c r="E5197" s="8"/>
      <c r="O5197" s="9"/>
    </row>
    <row r="5198" spans="2:15" x14ac:dyDescent="0.2">
      <c r="B5198" s="3"/>
      <c r="C5198" s="3"/>
      <c r="D5198" s="6"/>
      <c r="E5198" s="8"/>
      <c r="O5198" s="9"/>
    </row>
    <row r="5199" spans="2:15" x14ac:dyDescent="0.2">
      <c r="B5199" s="3"/>
      <c r="C5199" s="3"/>
      <c r="D5199" s="6"/>
      <c r="E5199" s="8"/>
      <c r="O5199" s="9"/>
    </row>
    <row r="5200" spans="2:15" x14ac:dyDescent="0.2">
      <c r="B5200" s="3"/>
      <c r="C5200" s="3"/>
      <c r="D5200" s="6"/>
      <c r="E5200" s="8"/>
      <c r="O5200" s="9"/>
    </row>
    <row r="5201" spans="2:15" x14ac:dyDescent="0.2">
      <c r="B5201" s="3"/>
      <c r="C5201" s="3"/>
      <c r="D5201" s="6"/>
      <c r="E5201" s="8"/>
      <c r="O5201" s="9"/>
    </row>
    <row r="5202" spans="2:15" x14ac:dyDescent="0.2">
      <c r="B5202" s="3"/>
      <c r="C5202" s="3"/>
      <c r="D5202" s="6"/>
      <c r="E5202" s="8"/>
      <c r="O5202" s="9"/>
    </row>
    <row r="5203" spans="2:15" x14ac:dyDescent="0.2">
      <c r="B5203" s="3"/>
      <c r="C5203" s="3"/>
      <c r="D5203" s="6"/>
      <c r="E5203" s="8"/>
      <c r="O5203" s="9"/>
    </row>
    <row r="5204" spans="2:15" x14ac:dyDescent="0.2">
      <c r="B5204" s="3"/>
      <c r="C5204" s="3"/>
      <c r="D5204" s="6"/>
      <c r="E5204" s="8"/>
      <c r="O5204" s="9"/>
    </row>
    <row r="5205" spans="2:15" x14ac:dyDescent="0.2">
      <c r="B5205" s="3"/>
      <c r="C5205" s="3"/>
      <c r="D5205" s="6"/>
      <c r="E5205" s="8"/>
      <c r="O5205" s="9"/>
    </row>
    <row r="5206" spans="2:15" x14ac:dyDescent="0.2">
      <c r="B5206" s="3"/>
      <c r="C5206" s="3"/>
      <c r="D5206" s="6"/>
      <c r="E5206" s="8"/>
      <c r="O5206" s="9"/>
    </row>
    <row r="5207" spans="2:15" x14ac:dyDescent="0.2">
      <c r="B5207" s="3"/>
      <c r="C5207" s="3"/>
      <c r="D5207" s="6"/>
      <c r="E5207" s="8"/>
      <c r="O5207" s="9"/>
    </row>
    <row r="5208" spans="2:15" x14ac:dyDescent="0.2">
      <c r="B5208" s="3"/>
      <c r="C5208" s="3"/>
      <c r="D5208" s="6"/>
      <c r="E5208" s="8"/>
      <c r="O5208" s="9"/>
    </row>
    <row r="5209" spans="2:15" x14ac:dyDescent="0.2">
      <c r="B5209" s="3"/>
      <c r="C5209" s="3"/>
      <c r="D5209" s="6"/>
      <c r="E5209" s="8"/>
      <c r="O5209" s="9"/>
    </row>
    <row r="5210" spans="2:15" x14ac:dyDescent="0.2">
      <c r="B5210" s="3"/>
      <c r="C5210" s="3"/>
      <c r="D5210" s="6"/>
      <c r="E5210" s="8"/>
      <c r="O5210" s="9"/>
    </row>
    <row r="5211" spans="2:15" x14ac:dyDescent="0.2">
      <c r="B5211" s="3"/>
      <c r="C5211" s="3"/>
      <c r="D5211" s="6"/>
      <c r="E5211" s="8"/>
      <c r="O5211" s="9"/>
    </row>
    <row r="5212" spans="2:15" x14ac:dyDescent="0.2">
      <c r="B5212" s="3"/>
      <c r="C5212" s="3"/>
      <c r="D5212" s="6"/>
      <c r="E5212" s="8"/>
      <c r="O5212" s="9"/>
    </row>
    <row r="5213" spans="2:15" x14ac:dyDescent="0.2">
      <c r="B5213" s="3"/>
      <c r="C5213" s="3"/>
      <c r="D5213" s="6"/>
      <c r="E5213" s="8"/>
      <c r="O5213" s="9"/>
    </row>
    <row r="5214" spans="2:15" x14ac:dyDescent="0.2">
      <c r="B5214" s="3"/>
      <c r="C5214" s="3"/>
      <c r="D5214" s="6"/>
      <c r="E5214" s="8"/>
      <c r="O5214" s="9"/>
    </row>
    <row r="5215" spans="2:15" x14ac:dyDescent="0.2">
      <c r="B5215" s="3"/>
      <c r="C5215" s="3"/>
      <c r="D5215" s="6"/>
      <c r="E5215" s="8"/>
      <c r="O5215" s="9"/>
    </row>
    <row r="5216" spans="2:15" x14ac:dyDescent="0.2">
      <c r="B5216" s="3"/>
      <c r="C5216" s="3"/>
      <c r="D5216" s="6"/>
      <c r="E5216" s="8"/>
      <c r="O5216" s="9"/>
    </row>
    <row r="5217" spans="2:15" x14ac:dyDescent="0.2">
      <c r="B5217" s="3"/>
      <c r="C5217" s="3"/>
      <c r="D5217" s="6"/>
      <c r="E5217" s="8"/>
      <c r="O5217" s="9"/>
    </row>
    <row r="5218" spans="2:15" x14ac:dyDescent="0.2">
      <c r="B5218" s="3"/>
      <c r="C5218" s="3"/>
      <c r="D5218" s="6"/>
      <c r="E5218" s="8"/>
      <c r="O5218" s="9"/>
    </row>
    <row r="5219" spans="2:15" x14ac:dyDescent="0.2">
      <c r="B5219" s="3"/>
      <c r="C5219" s="3"/>
      <c r="D5219" s="6"/>
      <c r="E5219" s="8"/>
      <c r="O5219" s="9"/>
    </row>
    <row r="5220" spans="2:15" x14ac:dyDescent="0.2">
      <c r="B5220" s="3"/>
      <c r="C5220" s="3"/>
      <c r="D5220" s="6"/>
      <c r="E5220" s="8"/>
      <c r="O5220" s="9"/>
    </row>
    <row r="5221" spans="2:15" x14ac:dyDescent="0.2">
      <c r="B5221" s="3"/>
      <c r="C5221" s="3"/>
      <c r="D5221" s="6"/>
      <c r="E5221" s="8"/>
      <c r="O5221" s="9"/>
    </row>
    <row r="5222" spans="2:15" x14ac:dyDescent="0.2">
      <c r="B5222" s="3"/>
      <c r="C5222" s="3"/>
      <c r="D5222" s="6"/>
      <c r="E5222" s="8"/>
      <c r="O5222" s="9"/>
    </row>
    <row r="5223" spans="2:15" x14ac:dyDescent="0.2">
      <c r="B5223" s="3"/>
      <c r="C5223" s="3"/>
      <c r="D5223" s="6"/>
      <c r="E5223" s="8"/>
      <c r="O5223" s="9"/>
    </row>
    <row r="5224" spans="2:15" x14ac:dyDescent="0.2">
      <c r="B5224" s="3"/>
      <c r="C5224" s="3"/>
      <c r="D5224" s="6"/>
      <c r="E5224" s="8"/>
      <c r="O5224" s="9"/>
    </row>
    <row r="5225" spans="2:15" x14ac:dyDescent="0.2">
      <c r="B5225" s="3"/>
      <c r="C5225" s="3"/>
      <c r="D5225" s="6"/>
      <c r="E5225" s="8"/>
      <c r="O5225" s="9"/>
    </row>
    <row r="5226" spans="2:15" x14ac:dyDescent="0.2">
      <c r="B5226" s="3"/>
      <c r="C5226" s="3"/>
      <c r="D5226" s="6"/>
      <c r="E5226" s="8"/>
      <c r="O5226" s="9"/>
    </row>
    <row r="5227" spans="2:15" x14ac:dyDescent="0.2">
      <c r="B5227" s="3"/>
      <c r="C5227" s="3"/>
      <c r="D5227" s="6"/>
      <c r="E5227" s="8"/>
      <c r="O5227" s="9"/>
    </row>
    <row r="5228" spans="2:15" x14ac:dyDescent="0.2">
      <c r="B5228" s="3"/>
      <c r="C5228" s="3"/>
      <c r="D5228" s="6"/>
      <c r="E5228" s="8"/>
      <c r="O5228" s="9"/>
    </row>
    <row r="5229" spans="2:15" x14ac:dyDescent="0.2">
      <c r="B5229" s="3"/>
      <c r="C5229" s="3"/>
      <c r="D5229" s="6"/>
      <c r="E5229" s="8"/>
      <c r="O5229" s="9"/>
    </row>
    <row r="5230" spans="2:15" x14ac:dyDescent="0.2">
      <c r="B5230" s="3"/>
      <c r="C5230" s="3"/>
      <c r="D5230" s="6"/>
      <c r="E5230" s="8"/>
      <c r="O5230" s="9"/>
    </row>
    <row r="5231" spans="2:15" x14ac:dyDescent="0.2">
      <c r="B5231" s="3"/>
      <c r="C5231" s="3"/>
      <c r="D5231" s="6"/>
      <c r="E5231" s="8"/>
      <c r="O5231" s="9"/>
    </row>
    <row r="5232" spans="2:15" x14ac:dyDescent="0.2">
      <c r="B5232" s="3"/>
      <c r="C5232" s="3"/>
      <c r="D5232" s="6"/>
      <c r="E5232" s="8"/>
      <c r="O5232" s="9"/>
    </row>
    <row r="5233" spans="2:15" x14ac:dyDescent="0.2">
      <c r="B5233" s="3"/>
      <c r="C5233" s="3"/>
      <c r="D5233" s="6"/>
      <c r="E5233" s="8"/>
      <c r="O5233" s="9"/>
    </row>
    <row r="5234" spans="2:15" x14ac:dyDescent="0.2">
      <c r="B5234" s="3"/>
      <c r="C5234" s="3"/>
      <c r="D5234" s="6"/>
      <c r="E5234" s="8"/>
      <c r="O5234" s="9"/>
    </row>
    <row r="5235" spans="2:15" x14ac:dyDescent="0.2">
      <c r="B5235" s="3"/>
      <c r="C5235" s="3"/>
      <c r="D5235" s="6"/>
      <c r="E5235" s="8"/>
      <c r="O5235" s="9"/>
    </row>
    <row r="5236" spans="2:15" x14ac:dyDescent="0.2">
      <c r="B5236" s="3"/>
      <c r="C5236" s="3"/>
      <c r="D5236" s="6"/>
      <c r="E5236" s="8"/>
      <c r="O5236" s="9"/>
    </row>
    <row r="5237" spans="2:15" x14ac:dyDescent="0.2">
      <c r="B5237" s="3"/>
      <c r="C5237" s="3"/>
      <c r="D5237" s="6"/>
      <c r="E5237" s="8"/>
      <c r="O5237" s="9"/>
    </row>
    <row r="5238" spans="2:15" x14ac:dyDescent="0.2">
      <c r="B5238" s="3"/>
      <c r="C5238" s="3"/>
      <c r="D5238" s="6"/>
      <c r="E5238" s="8"/>
      <c r="O5238" s="9"/>
    </row>
    <row r="5239" spans="2:15" x14ac:dyDescent="0.2">
      <c r="B5239" s="3"/>
      <c r="C5239" s="3"/>
      <c r="D5239" s="6"/>
      <c r="E5239" s="8"/>
      <c r="O5239" s="9"/>
    </row>
    <row r="5240" spans="2:15" x14ac:dyDescent="0.2">
      <c r="B5240" s="3"/>
      <c r="C5240" s="3"/>
      <c r="D5240" s="6"/>
      <c r="E5240" s="8"/>
      <c r="O5240" s="9"/>
    </row>
    <row r="5241" spans="2:15" x14ac:dyDescent="0.2">
      <c r="B5241" s="3"/>
      <c r="C5241" s="3"/>
      <c r="D5241" s="6"/>
      <c r="E5241" s="8"/>
      <c r="O5241" s="9"/>
    </row>
    <row r="5242" spans="2:15" x14ac:dyDescent="0.2">
      <c r="B5242" s="3"/>
      <c r="C5242" s="3"/>
      <c r="D5242" s="6"/>
      <c r="E5242" s="8"/>
      <c r="O5242" s="9"/>
    </row>
    <row r="5243" spans="2:15" x14ac:dyDescent="0.2">
      <c r="B5243" s="3"/>
      <c r="C5243" s="3"/>
      <c r="D5243" s="6"/>
      <c r="E5243" s="8"/>
      <c r="O5243" s="9"/>
    </row>
    <row r="5244" spans="2:15" x14ac:dyDescent="0.2">
      <c r="B5244" s="3"/>
      <c r="C5244" s="3"/>
      <c r="D5244" s="6"/>
      <c r="E5244" s="8"/>
      <c r="O5244" s="9"/>
    </row>
    <row r="5245" spans="2:15" x14ac:dyDescent="0.2">
      <c r="B5245" s="3"/>
      <c r="C5245" s="3"/>
      <c r="D5245" s="6"/>
      <c r="E5245" s="8"/>
      <c r="O5245" s="9"/>
    </row>
    <row r="5246" spans="2:15" x14ac:dyDescent="0.2">
      <c r="B5246" s="3"/>
      <c r="C5246" s="3"/>
      <c r="D5246" s="6"/>
      <c r="E5246" s="8"/>
      <c r="O5246" s="9"/>
    </row>
    <row r="5247" spans="2:15" x14ac:dyDescent="0.2">
      <c r="B5247" s="3"/>
      <c r="C5247" s="3"/>
      <c r="D5247" s="6"/>
      <c r="E5247" s="8"/>
      <c r="O5247" s="9"/>
    </row>
    <row r="5248" spans="2:15" x14ac:dyDescent="0.2">
      <c r="B5248" s="3"/>
      <c r="C5248" s="3"/>
      <c r="D5248" s="6"/>
      <c r="E5248" s="8"/>
      <c r="O5248" s="9"/>
    </row>
    <row r="5249" spans="2:15" x14ac:dyDescent="0.2">
      <c r="B5249" s="3"/>
      <c r="C5249" s="3"/>
      <c r="D5249" s="6"/>
      <c r="E5249" s="8"/>
      <c r="O5249" s="9"/>
    </row>
    <row r="5250" spans="2:15" x14ac:dyDescent="0.2">
      <c r="B5250" s="3"/>
      <c r="C5250" s="3"/>
      <c r="D5250" s="6"/>
      <c r="E5250" s="8"/>
      <c r="O5250" s="9"/>
    </row>
    <row r="5251" spans="2:15" x14ac:dyDescent="0.2">
      <c r="B5251" s="3"/>
      <c r="C5251" s="3"/>
      <c r="D5251" s="6"/>
      <c r="E5251" s="8"/>
      <c r="O5251" s="9"/>
    </row>
    <row r="5252" spans="2:15" x14ac:dyDescent="0.2">
      <c r="B5252" s="3"/>
      <c r="C5252" s="3"/>
      <c r="D5252" s="6"/>
      <c r="E5252" s="8"/>
      <c r="O5252" s="9"/>
    </row>
    <row r="5253" spans="2:15" x14ac:dyDescent="0.2">
      <c r="B5253" s="3"/>
      <c r="C5253" s="3"/>
      <c r="D5253" s="6"/>
      <c r="E5253" s="8"/>
      <c r="O5253" s="9"/>
    </row>
    <row r="5254" spans="2:15" x14ac:dyDescent="0.2">
      <c r="B5254" s="3"/>
      <c r="C5254" s="3"/>
      <c r="D5254" s="6"/>
      <c r="E5254" s="8"/>
      <c r="O5254" s="9"/>
    </row>
    <row r="5255" spans="2:15" x14ac:dyDescent="0.2">
      <c r="B5255" s="3"/>
      <c r="C5255" s="3"/>
      <c r="D5255" s="6"/>
      <c r="E5255" s="8"/>
      <c r="O5255" s="9"/>
    </row>
    <row r="5256" spans="2:15" x14ac:dyDescent="0.2">
      <c r="B5256" s="3"/>
      <c r="C5256" s="3"/>
      <c r="D5256" s="6"/>
      <c r="E5256" s="8"/>
      <c r="O5256" s="9"/>
    </row>
    <row r="5257" spans="2:15" x14ac:dyDescent="0.2">
      <c r="B5257" s="3"/>
      <c r="C5257" s="3"/>
      <c r="D5257" s="6"/>
      <c r="E5257" s="8"/>
      <c r="O5257" s="9"/>
    </row>
    <row r="5258" spans="2:15" x14ac:dyDescent="0.2">
      <c r="B5258" s="3"/>
      <c r="C5258" s="3"/>
      <c r="D5258" s="6"/>
      <c r="E5258" s="8"/>
      <c r="O5258" s="9"/>
    </row>
    <row r="5259" spans="2:15" x14ac:dyDescent="0.2">
      <c r="B5259" s="3"/>
      <c r="C5259" s="3"/>
      <c r="D5259" s="6"/>
      <c r="E5259" s="8"/>
      <c r="O5259" s="9"/>
    </row>
    <row r="5260" spans="2:15" x14ac:dyDescent="0.2">
      <c r="B5260" s="3"/>
      <c r="C5260" s="3"/>
      <c r="D5260" s="6"/>
      <c r="E5260" s="8"/>
      <c r="O5260" s="9"/>
    </row>
    <row r="5261" spans="2:15" x14ac:dyDescent="0.2">
      <c r="B5261" s="3"/>
      <c r="C5261" s="3"/>
      <c r="D5261" s="6"/>
      <c r="E5261" s="8"/>
      <c r="O5261" s="9"/>
    </row>
    <row r="5262" spans="2:15" x14ac:dyDescent="0.2">
      <c r="B5262" s="3"/>
      <c r="C5262" s="3"/>
      <c r="D5262" s="6"/>
      <c r="E5262" s="8"/>
      <c r="O5262" s="9"/>
    </row>
    <row r="5263" spans="2:15" x14ac:dyDescent="0.2">
      <c r="B5263" s="3"/>
      <c r="C5263" s="3"/>
      <c r="D5263" s="6"/>
      <c r="E5263" s="8"/>
      <c r="O5263" s="9"/>
    </row>
    <row r="5264" spans="2:15" x14ac:dyDescent="0.2">
      <c r="B5264" s="3"/>
      <c r="C5264" s="3"/>
      <c r="D5264" s="6"/>
      <c r="E5264" s="8"/>
      <c r="O5264" s="9"/>
    </row>
    <row r="5265" spans="2:15" x14ac:dyDescent="0.2">
      <c r="B5265" s="3"/>
      <c r="C5265" s="3"/>
      <c r="D5265" s="6"/>
      <c r="E5265" s="8"/>
      <c r="O5265" s="9"/>
    </row>
    <row r="5266" spans="2:15" x14ac:dyDescent="0.2">
      <c r="B5266" s="3"/>
      <c r="C5266" s="3"/>
      <c r="D5266" s="6"/>
      <c r="E5266" s="8"/>
      <c r="O5266" s="9"/>
    </row>
    <row r="5267" spans="2:15" x14ac:dyDescent="0.2">
      <c r="B5267" s="3"/>
      <c r="C5267" s="3"/>
      <c r="D5267" s="6"/>
      <c r="E5267" s="8"/>
      <c r="O5267" s="9"/>
    </row>
    <row r="5268" spans="2:15" x14ac:dyDescent="0.2">
      <c r="B5268" s="3"/>
      <c r="C5268" s="3"/>
      <c r="D5268" s="6"/>
      <c r="E5268" s="8"/>
      <c r="O5268" s="9"/>
    </row>
    <row r="5269" spans="2:15" x14ac:dyDescent="0.2">
      <c r="B5269" s="3"/>
      <c r="C5269" s="3"/>
      <c r="D5269" s="6"/>
      <c r="E5269" s="8"/>
      <c r="O5269" s="9"/>
    </row>
    <row r="5270" spans="2:15" x14ac:dyDescent="0.2">
      <c r="B5270" s="3"/>
      <c r="C5270" s="3"/>
      <c r="D5270" s="6"/>
      <c r="E5270" s="8"/>
      <c r="O5270" s="9"/>
    </row>
    <row r="5271" spans="2:15" x14ac:dyDescent="0.2">
      <c r="B5271" s="3"/>
      <c r="C5271" s="3"/>
      <c r="D5271" s="6"/>
      <c r="E5271" s="8"/>
      <c r="O5271" s="9"/>
    </row>
    <row r="5272" spans="2:15" x14ac:dyDescent="0.2">
      <c r="B5272" s="3"/>
      <c r="C5272" s="3"/>
      <c r="D5272" s="6"/>
      <c r="E5272" s="8"/>
      <c r="O5272" s="9"/>
    </row>
    <row r="5273" spans="2:15" x14ac:dyDescent="0.2">
      <c r="B5273" s="3"/>
      <c r="C5273" s="3"/>
      <c r="D5273" s="6"/>
      <c r="E5273" s="8"/>
      <c r="O5273" s="9"/>
    </row>
    <row r="5274" spans="2:15" x14ac:dyDescent="0.2">
      <c r="B5274" s="3"/>
      <c r="C5274" s="3"/>
      <c r="D5274" s="6"/>
      <c r="E5274" s="8"/>
      <c r="O5274" s="9"/>
    </row>
    <row r="5275" spans="2:15" x14ac:dyDescent="0.2">
      <c r="B5275" s="3"/>
      <c r="C5275" s="3"/>
      <c r="D5275" s="6"/>
      <c r="E5275" s="8"/>
      <c r="O5275" s="9"/>
    </row>
    <row r="5276" spans="2:15" x14ac:dyDescent="0.2">
      <c r="B5276" s="3"/>
      <c r="C5276" s="3"/>
      <c r="D5276" s="6"/>
      <c r="E5276" s="8"/>
      <c r="O5276" s="9"/>
    </row>
    <row r="5277" spans="2:15" x14ac:dyDescent="0.2">
      <c r="B5277" s="3"/>
      <c r="C5277" s="3"/>
      <c r="D5277" s="6"/>
      <c r="E5277" s="8"/>
      <c r="O5277" s="9"/>
    </row>
    <row r="5278" spans="2:15" x14ac:dyDescent="0.2">
      <c r="B5278" s="3"/>
      <c r="C5278" s="3"/>
      <c r="D5278" s="6"/>
      <c r="E5278" s="8"/>
      <c r="O5278" s="9"/>
    </row>
    <row r="5279" spans="2:15" x14ac:dyDescent="0.2">
      <c r="B5279" s="3"/>
      <c r="C5279" s="3"/>
      <c r="D5279" s="6"/>
      <c r="E5279" s="8"/>
      <c r="O5279" s="9"/>
    </row>
    <row r="5280" spans="2:15" x14ac:dyDescent="0.2">
      <c r="B5280" s="3"/>
      <c r="C5280" s="3"/>
      <c r="D5280" s="6"/>
      <c r="E5280" s="8"/>
      <c r="O5280" s="9"/>
    </row>
    <row r="5281" spans="2:15" x14ac:dyDescent="0.2">
      <c r="B5281" s="3"/>
      <c r="C5281" s="3"/>
      <c r="D5281" s="6"/>
      <c r="E5281" s="8"/>
      <c r="O5281" s="9"/>
    </row>
    <row r="5282" spans="2:15" x14ac:dyDescent="0.2">
      <c r="B5282" s="3"/>
      <c r="C5282" s="3"/>
      <c r="D5282" s="6"/>
      <c r="E5282" s="8"/>
      <c r="O5282" s="9"/>
    </row>
    <row r="5283" spans="2:15" x14ac:dyDescent="0.2">
      <c r="B5283" s="3"/>
      <c r="C5283" s="3"/>
      <c r="D5283" s="6"/>
      <c r="E5283" s="8"/>
      <c r="O5283" s="9"/>
    </row>
    <row r="5284" spans="2:15" x14ac:dyDescent="0.2">
      <c r="B5284" s="3"/>
      <c r="C5284" s="3"/>
      <c r="D5284" s="6"/>
      <c r="E5284" s="8"/>
      <c r="O5284" s="9"/>
    </row>
    <row r="5285" spans="2:15" x14ac:dyDescent="0.2">
      <c r="B5285" s="3"/>
      <c r="C5285" s="3"/>
      <c r="D5285" s="6"/>
      <c r="E5285" s="8"/>
      <c r="O5285" s="9"/>
    </row>
    <row r="5286" spans="2:15" x14ac:dyDescent="0.2">
      <c r="B5286" s="3"/>
      <c r="C5286" s="3"/>
      <c r="D5286" s="6"/>
      <c r="E5286" s="8"/>
      <c r="O5286" s="9"/>
    </row>
    <row r="5287" spans="2:15" x14ac:dyDescent="0.2">
      <c r="B5287" s="3"/>
      <c r="C5287" s="3"/>
      <c r="D5287" s="6"/>
      <c r="E5287" s="8"/>
      <c r="O5287" s="9"/>
    </row>
    <row r="5288" spans="2:15" x14ac:dyDescent="0.2">
      <c r="B5288" s="3"/>
      <c r="C5288" s="3"/>
      <c r="D5288" s="6"/>
      <c r="E5288" s="8"/>
      <c r="O5288" s="9"/>
    </row>
    <row r="5289" spans="2:15" x14ac:dyDescent="0.2">
      <c r="B5289" s="3"/>
      <c r="C5289" s="3"/>
      <c r="D5289" s="6"/>
      <c r="E5289" s="8"/>
      <c r="O5289" s="9"/>
    </row>
    <row r="5290" spans="2:15" x14ac:dyDescent="0.2">
      <c r="B5290" s="3"/>
      <c r="C5290" s="3"/>
      <c r="D5290" s="6"/>
      <c r="E5290" s="8"/>
      <c r="O5290" s="9"/>
    </row>
    <row r="5291" spans="2:15" x14ac:dyDescent="0.2">
      <c r="B5291" s="3"/>
      <c r="C5291" s="3"/>
      <c r="D5291" s="6"/>
      <c r="E5291" s="8"/>
      <c r="O5291" s="9"/>
    </row>
    <row r="5292" spans="2:15" x14ac:dyDescent="0.2">
      <c r="B5292" s="3"/>
      <c r="C5292" s="3"/>
      <c r="D5292" s="6"/>
      <c r="E5292" s="8"/>
      <c r="O5292" s="9"/>
    </row>
    <row r="5293" spans="2:15" x14ac:dyDescent="0.2">
      <c r="B5293" s="3"/>
      <c r="C5293" s="3"/>
      <c r="D5293" s="6"/>
      <c r="E5293" s="8"/>
      <c r="O5293" s="9"/>
    </row>
    <row r="5294" spans="2:15" x14ac:dyDescent="0.2">
      <c r="B5294" s="3"/>
      <c r="C5294" s="3"/>
      <c r="D5294" s="6"/>
      <c r="E5294" s="8"/>
      <c r="O5294" s="9"/>
    </row>
    <row r="5295" spans="2:15" x14ac:dyDescent="0.2">
      <c r="B5295" s="3"/>
      <c r="C5295" s="3"/>
      <c r="D5295" s="6"/>
      <c r="E5295" s="8"/>
      <c r="O5295" s="9"/>
    </row>
    <row r="5296" spans="2:15" x14ac:dyDescent="0.2">
      <c r="B5296" s="3"/>
      <c r="C5296" s="3"/>
      <c r="D5296" s="6"/>
      <c r="E5296" s="8"/>
      <c r="O5296" s="9"/>
    </row>
    <row r="5297" spans="2:15" x14ac:dyDescent="0.2">
      <c r="B5297" s="3"/>
      <c r="C5297" s="3"/>
      <c r="D5297" s="6"/>
      <c r="E5297" s="8"/>
      <c r="O5297" s="9"/>
    </row>
    <row r="5298" spans="2:15" x14ac:dyDescent="0.2">
      <c r="B5298" s="3"/>
      <c r="C5298" s="3"/>
      <c r="D5298" s="6"/>
      <c r="E5298" s="8"/>
      <c r="O5298" s="9"/>
    </row>
    <row r="5299" spans="2:15" x14ac:dyDescent="0.2">
      <c r="B5299" s="3"/>
      <c r="C5299" s="3"/>
      <c r="D5299" s="6"/>
      <c r="E5299" s="8"/>
      <c r="O5299" s="9"/>
    </row>
    <row r="5300" spans="2:15" x14ac:dyDescent="0.2">
      <c r="B5300" s="3"/>
      <c r="C5300" s="3"/>
      <c r="D5300" s="6"/>
      <c r="E5300" s="8"/>
      <c r="O5300" s="9"/>
    </row>
    <row r="5301" spans="2:15" x14ac:dyDescent="0.2">
      <c r="B5301" s="3"/>
      <c r="C5301" s="3"/>
      <c r="D5301" s="6"/>
      <c r="E5301" s="8"/>
      <c r="O5301" s="9"/>
    </row>
    <row r="5302" spans="2:15" x14ac:dyDescent="0.2">
      <c r="B5302" s="3"/>
      <c r="C5302" s="3"/>
      <c r="D5302" s="6"/>
      <c r="E5302" s="8"/>
      <c r="O5302" s="9"/>
    </row>
    <row r="5303" spans="2:15" x14ac:dyDescent="0.2">
      <c r="B5303" s="3"/>
      <c r="C5303" s="3"/>
      <c r="D5303" s="6"/>
      <c r="E5303" s="8"/>
      <c r="O5303" s="9"/>
    </row>
    <row r="5304" spans="2:15" x14ac:dyDescent="0.2">
      <c r="B5304" s="3"/>
      <c r="C5304" s="3"/>
      <c r="D5304" s="6"/>
      <c r="E5304" s="8"/>
      <c r="O5304" s="9"/>
    </row>
    <row r="5305" spans="2:15" x14ac:dyDescent="0.2">
      <c r="B5305" s="3"/>
      <c r="C5305" s="3"/>
      <c r="D5305" s="6"/>
      <c r="E5305" s="8"/>
      <c r="O5305" s="9"/>
    </row>
    <row r="5306" spans="2:15" x14ac:dyDescent="0.2">
      <c r="B5306" s="3"/>
      <c r="C5306" s="3"/>
      <c r="D5306" s="6"/>
      <c r="E5306" s="8"/>
      <c r="O5306" s="9"/>
    </row>
    <row r="5307" spans="2:15" x14ac:dyDescent="0.2">
      <c r="B5307" s="3"/>
      <c r="C5307" s="3"/>
      <c r="D5307" s="6"/>
      <c r="E5307" s="8"/>
      <c r="O5307" s="9"/>
    </row>
    <row r="5308" spans="2:15" x14ac:dyDescent="0.2">
      <c r="B5308" s="3"/>
      <c r="C5308" s="3"/>
      <c r="D5308" s="6"/>
      <c r="E5308" s="8"/>
      <c r="O5308" s="9"/>
    </row>
    <row r="5309" spans="2:15" x14ac:dyDescent="0.2">
      <c r="B5309" s="3"/>
      <c r="C5309" s="3"/>
      <c r="D5309" s="6"/>
      <c r="E5309" s="8"/>
      <c r="O5309" s="9"/>
    </row>
    <row r="5310" spans="2:15" x14ac:dyDescent="0.2">
      <c r="B5310" s="3"/>
      <c r="C5310" s="3"/>
      <c r="D5310" s="6"/>
      <c r="E5310" s="8"/>
      <c r="O5310" s="9"/>
    </row>
    <row r="5311" spans="2:15" x14ac:dyDescent="0.2">
      <c r="B5311" s="3"/>
      <c r="C5311" s="3"/>
      <c r="D5311" s="6"/>
      <c r="E5311" s="8"/>
      <c r="O5311" s="9"/>
    </row>
    <row r="5312" spans="2:15" x14ac:dyDescent="0.2">
      <c r="B5312" s="3"/>
      <c r="C5312" s="3"/>
      <c r="D5312" s="6"/>
      <c r="E5312" s="8"/>
      <c r="O5312" s="9"/>
    </row>
    <row r="5313" spans="2:15" x14ac:dyDescent="0.2">
      <c r="B5313" s="3"/>
      <c r="C5313" s="3"/>
      <c r="D5313" s="6"/>
      <c r="E5313" s="8"/>
      <c r="O5313" s="9"/>
    </row>
    <row r="5314" spans="2:15" x14ac:dyDescent="0.2">
      <c r="B5314" s="3"/>
      <c r="C5314" s="3"/>
      <c r="D5314" s="6"/>
      <c r="E5314" s="8"/>
      <c r="O5314" s="9"/>
    </row>
    <row r="5315" spans="2:15" x14ac:dyDescent="0.2">
      <c r="B5315" s="3"/>
      <c r="C5315" s="3"/>
      <c r="D5315" s="6"/>
      <c r="E5315" s="8"/>
      <c r="O5315" s="9"/>
    </row>
    <row r="5316" spans="2:15" x14ac:dyDescent="0.2">
      <c r="B5316" s="3"/>
      <c r="C5316" s="3"/>
      <c r="D5316" s="6"/>
      <c r="E5316" s="8"/>
      <c r="O5316" s="9"/>
    </row>
    <row r="5317" spans="2:15" x14ac:dyDescent="0.2">
      <c r="B5317" s="3"/>
      <c r="C5317" s="3"/>
      <c r="D5317" s="6"/>
      <c r="E5317" s="8"/>
      <c r="O5317" s="9"/>
    </row>
    <row r="5318" spans="2:15" x14ac:dyDescent="0.2">
      <c r="B5318" s="3"/>
      <c r="C5318" s="3"/>
      <c r="D5318" s="6"/>
      <c r="E5318" s="8"/>
      <c r="O5318" s="9"/>
    </row>
    <row r="5319" spans="2:15" x14ac:dyDescent="0.2">
      <c r="B5319" s="3"/>
      <c r="C5319" s="3"/>
      <c r="D5319" s="6"/>
      <c r="E5319" s="8"/>
      <c r="O5319" s="9"/>
    </row>
    <row r="5320" spans="2:15" x14ac:dyDescent="0.2">
      <c r="B5320" s="3"/>
      <c r="C5320" s="3"/>
      <c r="D5320" s="6"/>
      <c r="E5320" s="8"/>
      <c r="O5320" s="9"/>
    </row>
    <row r="5321" spans="2:15" x14ac:dyDescent="0.2">
      <c r="B5321" s="3"/>
      <c r="C5321" s="3"/>
      <c r="D5321" s="6"/>
      <c r="E5321" s="8"/>
      <c r="O5321" s="9"/>
    </row>
    <row r="5322" spans="2:15" x14ac:dyDescent="0.2">
      <c r="B5322" s="3"/>
      <c r="C5322" s="3"/>
      <c r="D5322" s="6"/>
      <c r="E5322" s="8"/>
      <c r="O5322" s="9"/>
    </row>
    <row r="5323" spans="2:15" x14ac:dyDescent="0.2">
      <c r="B5323" s="3"/>
      <c r="C5323" s="3"/>
      <c r="D5323" s="6"/>
      <c r="E5323" s="8"/>
      <c r="O5323" s="9"/>
    </row>
    <row r="5324" spans="2:15" x14ac:dyDescent="0.2">
      <c r="B5324" s="3"/>
      <c r="C5324" s="3"/>
      <c r="D5324" s="6"/>
      <c r="E5324" s="8"/>
      <c r="O5324" s="9"/>
    </row>
    <row r="5325" spans="2:15" x14ac:dyDescent="0.2">
      <c r="B5325" s="3"/>
      <c r="C5325" s="3"/>
      <c r="D5325" s="6"/>
      <c r="E5325" s="8"/>
      <c r="O5325" s="9"/>
    </row>
    <row r="5326" spans="2:15" x14ac:dyDescent="0.2">
      <c r="B5326" s="3"/>
      <c r="C5326" s="3"/>
      <c r="D5326" s="6"/>
      <c r="E5326" s="8"/>
      <c r="O5326" s="9"/>
    </row>
    <row r="5327" spans="2:15" x14ac:dyDescent="0.2">
      <c r="B5327" s="3"/>
      <c r="C5327" s="3"/>
      <c r="D5327" s="6"/>
      <c r="E5327" s="8"/>
      <c r="O5327" s="9"/>
    </row>
    <row r="5328" spans="2:15" x14ac:dyDescent="0.2">
      <c r="B5328" s="3"/>
      <c r="C5328" s="3"/>
      <c r="D5328" s="6"/>
      <c r="E5328" s="8"/>
      <c r="O5328" s="9"/>
    </row>
    <row r="5329" spans="2:15" x14ac:dyDescent="0.2">
      <c r="B5329" s="3"/>
      <c r="C5329" s="3"/>
      <c r="D5329" s="6"/>
      <c r="E5329" s="8"/>
      <c r="O5329" s="9"/>
    </row>
    <row r="5330" spans="2:15" x14ac:dyDescent="0.2">
      <c r="B5330" s="3"/>
      <c r="C5330" s="3"/>
      <c r="D5330" s="6"/>
      <c r="E5330" s="8"/>
      <c r="O5330" s="9"/>
    </row>
    <row r="5331" spans="2:15" x14ac:dyDescent="0.2">
      <c r="B5331" s="3"/>
      <c r="C5331" s="3"/>
      <c r="D5331" s="6"/>
      <c r="E5331" s="8"/>
      <c r="O5331" s="9"/>
    </row>
    <row r="5332" spans="2:15" x14ac:dyDescent="0.2">
      <c r="B5332" s="3"/>
      <c r="C5332" s="3"/>
      <c r="D5332" s="6"/>
      <c r="E5332" s="8"/>
      <c r="O5332" s="9"/>
    </row>
    <row r="5333" spans="2:15" x14ac:dyDescent="0.2">
      <c r="B5333" s="3"/>
      <c r="C5333" s="3"/>
      <c r="D5333" s="6"/>
      <c r="E5333" s="8"/>
      <c r="O5333" s="9"/>
    </row>
    <row r="5334" spans="2:15" x14ac:dyDescent="0.2">
      <c r="B5334" s="3"/>
      <c r="C5334" s="3"/>
      <c r="D5334" s="6"/>
      <c r="E5334" s="8"/>
      <c r="O5334" s="9"/>
    </row>
    <row r="5335" spans="2:15" x14ac:dyDescent="0.2">
      <c r="B5335" s="3"/>
      <c r="C5335" s="3"/>
      <c r="D5335" s="6"/>
      <c r="E5335" s="8"/>
      <c r="O5335" s="9"/>
    </row>
    <row r="5336" spans="2:15" x14ac:dyDescent="0.2">
      <c r="B5336" s="3"/>
      <c r="C5336" s="3"/>
      <c r="D5336" s="6"/>
      <c r="E5336" s="8"/>
      <c r="O5336" s="9"/>
    </row>
    <row r="5337" spans="2:15" x14ac:dyDescent="0.2">
      <c r="B5337" s="3"/>
      <c r="C5337" s="3"/>
      <c r="D5337" s="6"/>
      <c r="E5337" s="8"/>
      <c r="O5337" s="9"/>
    </row>
    <row r="5338" spans="2:15" x14ac:dyDescent="0.2">
      <c r="B5338" s="3"/>
      <c r="C5338" s="3"/>
      <c r="D5338" s="6"/>
      <c r="E5338" s="8"/>
      <c r="O5338" s="9"/>
    </row>
    <row r="5339" spans="2:15" x14ac:dyDescent="0.2">
      <c r="B5339" s="3"/>
      <c r="C5339" s="3"/>
      <c r="D5339" s="6"/>
      <c r="E5339" s="8"/>
      <c r="O5339" s="9"/>
    </row>
    <row r="5340" spans="2:15" x14ac:dyDescent="0.2">
      <c r="B5340" s="3"/>
      <c r="C5340" s="3"/>
      <c r="D5340" s="6"/>
      <c r="E5340" s="8"/>
      <c r="O5340" s="9"/>
    </row>
    <row r="5341" spans="2:15" x14ac:dyDescent="0.2">
      <c r="B5341" s="3"/>
      <c r="C5341" s="3"/>
      <c r="D5341" s="6"/>
      <c r="E5341" s="8"/>
      <c r="O5341" s="9"/>
    </row>
    <row r="5342" spans="2:15" x14ac:dyDescent="0.2">
      <c r="B5342" s="3"/>
      <c r="C5342" s="3"/>
      <c r="D5342" s="6"/>
      <c r="E5342" s="8"/>
      <c r="O5342" s="9"/>
    </row>
    <row r="5343" spans="2:15" x14ac:dyDescent="0.2">
      <c r="B5343" s="3"/>
      <c r="C5343" s="3"/>
      <c r="D5343" s="6"/>
      <c r="E5343" s="8"/>
      <c r="O5343" s="9"/>
    </row>
    <row r="5344" spans="2:15" x14ac:dyDescent="0.2">
      <c r="B5344" s="3"/>
      <c r="C5344" s="3"/>
      <c r="D5344" s="6"/>
      <c r="E5344" s="8"/>
      <c r="O5344" s="9"/>
    </row>
    <row r="5345" spans="2:15" x14ac:dyDescent="0.2">
      <c r="B5345" s="3"/>
      <c r="C5345" s="3"/>
      <c r="D5345" s="6"/>
      <c r="E5345" s="8"/>
      <c r="O5345" s="9"/>
    </row>
    <row r="5346" spans="2:15" x14ac:dyDescent="0.2">
      <c r="B5346" s="3"/>
      <c r="C5346" s="3"/>
      <c r="D5346" s="6"/>
      <c r="E5346" s="8"/>
      <c r="O5346" s="9"/>
    </row>
    <row r="5347" spans="2:15" x14ac:dyDescent="0.2">
      <c r="B5347" s="3"/>
      <c r="C5347" s="3"/>
      <c r="D5347" s="6"/>
      <c r="E5347" s="8"/>
      <c r="O5347" s="9"/>
    </row>
    <row r="5348" spans="2:15" x14ac:dyDescent="0.2">
      <c r="B5348" s="3"/>
      <c r="C5348" s="3"/>
      <c r="D5348" s="6"/>
      <c r="E5348" s="8"/>
      <c r="O5348" s="9"/>
    </row>
    <row r="5349" spans="2:15" x14ac:dyDescent="0.2">
      <c r="B5349" s="3"/>
      <c r="C5349" s="3"/>
      <c r="D5349" s="6"/>
      <c r="E5349" s="8"/>
      <c r="O5349" s="9"/>
    </row>
    <row r="5350" spans="2:15" x14ac:dyDescent="0.2">
      <c r="B5350" s="3"/>
      <c r="C5350" s="3"/>
      <c r="D5350" s="6"/>
      <c r="E5350" s="8"/>
      <c r="O5350" s="9"/>
    </row>
    <row r="5351" spans="2:15" x14ac:dyDescent="0.2">
      <c r="B5351" s="3"/>
      <c r="C5351" s="3"/>
      <c r="D5351" s="6"/>
      <c r="E5351" s="8"/>
      <c r="O5351" s="9"/>
    </row>
    <row r="5352" spans="2:15" x14ac:dyDescent="0.2">
      <c r="B5352" s="3"/>
      <c r="C5352" s="3"/>
      <c r="D5352" s="6"/>
      <c r="E5352" s="8"/>
      <c r="O5352" s="9"/>
    </row>
    <row r="5353" spans="2:15" x14ac:dyDescent="0.2">
      <c r="B5353" s="3"/>
      <c r="C5353" s="3"/>
      <c r="D5353" s="6"/>
      <c r="E5353" s="8"/>
      <c r="O5353" s="9"/>
    </row>
    <row r="5354" spans="2:15" x14ac:dyDescent="0.2">
      <c r="B5354" s="3"/>
      <c r="C5354" s="3"/>
      <c r="D5354" s="6"/>
      <c r="E5354" s="8"/>
      <c r="O5354" s="9"/>
    </row>
    <row r="5355" spans="2:15" x14ac:dyDescent="0.2">
      <c r="B5355" s="3"/>
      <c r="C5355" s="3"/>
      <c r="D5355" s="6"/>
      <c r="E5355" s="8"/>
      <c r="O5355" s="9"/>
    </row>
    <row r="5356" spans="2:15" x14ac:dyDescent="0.2">
      <c r="B5356" s="3"/>
      <c r="C5356" s="3"/>
      <c r="D5356" s="6"/>
      <c r="E5356" s="8"/>
      <c r="O5356" s="9"/>
    </row>
    <row r="5357" spans="2:15" x14ac:dyDescent="0.2">
      <c r="B5357" s="3"/>
      <c r="C5357" s="3"/>
      <c r="D5357" s="6"/>
      <c r="E5357" s="8"/>
      <c r="O5357" s="9"/>
    </row>
    <row r="5358" spans="2:15" x14ac:dyDescent="0.2">
      <c r="B5358" s="3"/>
      <c r="C5358" s="3"/>
      <c r="D5358" s="6"/>
      <c r="E5358" s="8"/>
      <c r="O5358" s="9"/>
    </row>
    <row r="5359" spans="2:15" x14ac:dyDescent="0.2">
      <c r="B5359" s="3"/>
      <c r="C5359" s="3"/>
      <c r="D5359" s="6"/>
      <c r="E5359" s="8"/>
      <c r="O5359" s="9"/>
    </row>
    <row r="5360" spans="2:15" x14ac:dyDescent="0.2">
      <c r="B5360" s="3"/>
      <c r="C5360" s="3"/>
      <c r="D5360" s="6"/>
      <c r="E5360" s="8"/>
      <c r="O5360" s="9"/>
    </row>
    <row r="5361" spans="2:15" x14ac:dyDescent="0.2">
      <c r="B5361" s="3"/>
      <c r="C5361" s="3"/>
      <c r="D5361" s="6"/>
      <c r="E5361" s="8"/>
      <c r="O5361" s="9"/>
    </row>
    <row r="5362" spans="2:15" x14ac:dyDescent="0.2">
      <c r="B5362" s="3"/>
      <c r="C5362" s="3"/>
      <c r="D5362" s="6"/>
      <c r="E5362" s="8"/>
      <c r="O5362" s="9"/>
    </row>
    <row r="5363" spans="2:15" x14ac:dyDescent="0.2">
      <c r="B5363" s="3"/>
      <c r="C5363" s="3"/>
      <c r="D5363" s="6"/>
      <c r="E5363" s="8"/>
      <c r="O5363" s="9"/>
    </row>
    <row r="5364" spans="2:15" x14ac:dyDescent="0.2">
      <c r="B5364" s="3"/>
      <c r="C5364" s="3"/>
      <c r="D5364" s="6"/>
      <c r="E5364" s="8"/>
      <c r="O5364" s="9"/>
    </row>
    <row r="5365" spans="2:15" x14ac:dyDescent="0.2">
      <c r="B5365" s="3"/>
      <c r="C5365" s="3"/>
      <c r="D5365" s="6"/>
      <c r="E5365" s="8"/>
      <c r="O5365" s="9"/>
    </row>
    <row r="5366" spans="2:15" x14ac:dyDescent="0.2">
      <c r="B5366" s="3"/>
      <c r="C5366" s="3"/>
      <c r="D5366" s="6"/>
      <c r="E5366" s="8"/>
      <c r="O5366" s="9"/>
    </row>
    <row r="5367" spans="2:15" x14ac:dyDescent="0.2">
      <c r="B5367" s="3"/>
      <c r="C5367" s="3"/>
      <c r="D5367" s="6"/>
      <c r="E5367" s="8"/>
      <c r="O5367" s="9"/>
    </row>
    <row r="5368" spans="2:15" x14ac:dyDescent="0.2">
      <c r="B5368" s="3"/>
      <c r="C5368" s="3"/>
      <c r="D5368" s="6"/>
      <c r="E5368" s="8"/>
      <c r="O5368" s="9"/>
    </row>
    <row r="5369" spans="2:15" x14ac:dyDescent="0.2">
      <c r="B5369" s="3"/>
      <c r="C5369" s="3"/>
      <c r="D5369" s="6"/>
      <c r="E5369" s="8"/>
      <c r="O5369" s="9"/>
    </row>
    <row r="5370" spans="2:15" x14ac:dyDescent="0.2">
      <c r="B5370" s="3"/>
      <c r="C5370" s="3"/>
      <c r="D5370" s="6"/>
      <c r="E5370" s="8"/>
      <c r="O5370" s="9"/>
    </row>
    <row r="5371" spans="2:15" x14ac:dyDescent="0.2">
      <c r="B5371" s="3"/>
      <c r="C5371" s="3"/>
      <c r="D5371" s="6"/>
      <c r="E5371" s="8"/>
      <c r="O5371" s="9"/>
    </row>
    <row r="5372" spans="2:15" x14ac:dyDescent="0.2">
      <c r="B5372" s="3"/>
      <c r="C5372" s="3"/>
      <c r="D5372" s="6"/>
      <c r="E5372" s="8"/>
      <c r="O5372" s="9"/>
    </row>
    <row r="5373" spans="2:15" x14ac:dyDescent="0.2">
      <c r="B5373" s="3"/>
      <c r="C5373" s="3"/>
      <c r="D5373" s="6"/>
      <c r="E5373" s="8"/>
      <c r="O5373" s="9"/>
    </row>
    <row r="5374" spans="2:15" x14ac:dyDescent="0.2">
      <c r="B5374" s="3"/>
      <c r="C5374" s="3"/>
      <c r="D5374" s="6"/>
      <c r="E5374" s="8"/>
      <c r="O5374" s="9"/>
    </row>
    <row r="5375" spans="2:15" x14ac:dyDescent="0.2">
      <c r="B5375" s="3"/>
      <c r="C5375" s="3"/>
      <c r="D5375" s="6"/>
      <c r="E5375" s="8"/>
      <c r="O5375" s="9"/>
    </row>
    <row r="5376" spans="2:15" x14ac:dyDescent="0.2">
      <c r="B5376" s="3"/>
      <c r="C5376" s="3"/>
      <c r="D5376" s="6"/>
      <c r="E5376" s="8"/>
      <c r="O5376" s="9"/>
    </row>
    <row r="5377" spans="2:15" x14ac:dyDescent="0.2">
      <c r="B5377" s="3"/>
      <c r="C5377" s="3"/>
      <c r="D5377" s="6"/>
      <c r="E5377" s="8"/>
      <c r="O5377" s="9"/>
    </row>
    <row r="5378" spans="2:15" x14ac:dyDescent="0.2">
      <c r="B5378" s="3"/>
      <c r="C5378" s="3"/>
      <c r="D5378" s="6"/>
      <c r="E5378" s="8"/>
      <c r="O5378" s="9"/>
    </row>
    <row r="5379" spans="2:15" x14ac:dyDescent="0.2">
      <c r="B5379" s="3"/>
      <c r="C5379" s="3"/>
      <c r="D5379" s="6"/>
      <c r="E5379" s="8"/>
      <c r="O5379" s="9"/>
    </row>
    <row r="5380" spans="2:15" x14ac:dyDescent="0.2">
      <c r="B5380" s="3"/>
      <c r="C5380" s="3"/>
      <c r="D5380" s="6"/>
      <c r="E5380" s="8"/>
      <c r="O5380" s="9"/>
    </row>
    <row r="5381" spans="2:15" x14ac:dyDescent="0.2">
      <c r="B5381" s="3"/>
      <c r="C5381" s="3"/>
      <c r="D5381" s="6"/>
      <c r="E5381" s="8"/>
      <c r="O5381" s="9"/>
    </row>
    <row r="5382" spans="2:15" x14ac:dyDescent="0.2">
      <c r="B5382" s="3"/>
      <c r="C5382" s="3"/>
      <c r="D5382" s="6"/>
      <c r="E5382" s="8"/>
      <c r="O5382" s="9"/>
    </row>
    <row r="5383" spans="2:15" x14ac:dyDescent="0.2">
      <c r="B5383" s="3"/>
      <c r="C5383" s="3"/>
      <c r="D5383" s="6"/>
      <c r="E5383" s="8"/>
      <c r="O5383" s="9"/>
    </row>
    <row r="5384" spans="2:15" x14ac:dyDescent="0.2">
      <c r="B5384" s="3"/>
      <c r="C5384" s="3"/>
      <c r="D5384" s="6"/>
      <c r="E5384" s="8"/>
      <c r="O5384" s="9"/>
    </row>
    <row r="5385" spans="2:15" x14ac:dyDescent="0.2">
      <c r="B5385" s="3"/>
      <c r="C5385" s="3"/>
      <c r="D5385" s="6"/>
      <c r="E5385" s="8"/>
      <c r="O5385" s="9"/>
    </row>
    <row r="5386" spans="2:15" x14ac:dyDescent="0.2">
      <c r="B5386" s="3"/>
      <c r="C5386" s="3"/>
      <c r="D5386" s="6"/>
      <c r="E5386" s="8"/>
      <c r="O5386" s="9"/>
    </row>
    <row r="5387" spans="2:15" x14ac:dyDescent="0.2">
      <c r="B5387" s="3"/>
      <c r="C5387" s="3"/>
      <c r="D5387" s="6"/>
      <c r="E5387" s="8"/>
      <c r="O5387" s="9"/>
    </row>
    <row r="5388" spans="2:15" x14ac:dyDescent="0.2">
      <c r="B5388" s="3"/>
      <c r="C5388" s="3"/>
      <c r="D5388" s="6"/>
      <c r="E5388" s="8"/>
      <c r="O5388" s="9"/>
    </row>
    <row r="5389" spans="2:15" x14ac:dyDescent="0.2">
      <c r="B5389" s="3"/>
      <c r="C5389" s="3"/>
      <c r="D5389" s="6"/>
      <c r="E5389" s="8"/>
      <c r="O5389" s="9"/>
    </row>
    <row r="5390" spans="2:15" x14ac:dyDescent="0.2">
      <c r="B5390" s="3"/>
      <c r="C5390" s="3"/>
      <c r="D5390" s="6"/>
      <c r="E5390" s="8"/>
      <c r="O5390" s="9"/>
    </row>
    <row r="5391" spans="2:15" x14ac:dyDescent="0.2">
      <c r="B5391" s="3"/>
      <c r="C5391" s="3"/>
      <c r="D5391" s="6"/>
      <c r="E5391" s="8"/>
      <c r="O5391" s="9"/>
    </row>
    <row r="5392" spans="2:15" x14ac:dyDescent="0.2">
      <c r="B5392" s="3"/>
      <c r="C5392" s="3"/>
      <c r="D5392" s="6"/>
      <c r="E5392" s="8"/>
      <c r="O5392" s="9"/>
    </row>
    <row r="5393" spans="2:15" x14ac:dyDescent="0.2">
      <c r="B5393" s="3"/>
      <c r="C5393" s="3"/>
      <c r="D5393" s="6"/>
      <c r="E5393" s="8"/>
      <c r="O5393" s="9"/>
    </row>
    <row r="5394" spans="2:15" x14ac:dyDescent="0.2">
      <c r="B5394" s="3"/>
      <c r="C5394" s="3"/>
      <c r="D5394" s="6"/>
      <c r="E5394" s="8"/>
      <c r="O5394" s="9"/>
    </row>
    <row r="5395" spans="2:15" x14ac:dyDescent="0.2">
      <c r="B5395" s="3"/>
      <c r="C5395" s="3"/>
      <c r="D5395" s="6"/>
      <c r="E5395" s="8"/>
      <c r="O5395" s="9"/>
    </row>
    <row r="5396" spans="2:15" x14ac:dyDescent="0.2">
      <c r="B5396" s="3"/>
      <c r="C5396" s="3"/>
      <c r="D5396" s="6"/>
      <c r="E5396" s="8"/>
      <c r="O5396" s="9"/>
    </row>
    <row r="5397" spans="2:15" x14ac:dyDescent="0.2">
      <c r="B5397" s="3"/>
      <c r="C5397" s="3"/>
      <c r="D5397" s="6"/>
      <c r="E5397" s="8"/>
      <c r="O5397" s="9"/>
    </row>
    <row r="5398" spans="2:15" x14ac:dyDescent="0.2">
      <c r="B5398" s="3"/>
      <c r="C5398" s="3"/>
      <c r="D5398" s="6"/>
      <c r="E5398" s="8"/>
      <c r="O5398" s="9"/>
    </row>
    <row r="5399" spans="2:15" x14ac:dyDescent="0.2">
      <c r="B5399" s="3"/>
      <c r="C5399" s="3"/>
      <c r="D5399" s="6"/>
      <c r="E5399" s="8"/>
      <c r="O5399" s="9"/>
    </row>
    <row r="5400" spans="2:15" x14ac:dyDescent="0.2">
      <c r="B5400" s="3"/>
      <c r="C5400" s="3"/>
      <c r="D5400" s="6"/>
      <c r="E5400" s="8"/>
      <c r="O5400" s="9"/>
    </row>
    <row r="5401" spans="2:15" x14ac:dyDescent="0.2">
      <c r="B5401" s="3"/>
      <c r="C5401" s="3"/>
      <c r="D5401" s="6"/>
      <c r="E5401" s="8"/>
      <c r="O5401" s="9"/>
    </row>
    <row r="5402" spans="2:15" x14ac:dyDescent="0.2">
      <c r="B5402" s="3"/>
      <c r="C5402" s="3"/>
      <c r="D5402" s="6"/>
      <c r="E5402" s="8"/>
      <c r="O5402" s="9"/>
    </row>
    <row r="5403" spans="2:15" x14ac:dyDescent="0.2">
      <c r="B5403" s="3"/>
      <c r="C5403" s="3"/>
      <c r="D5403" s="6"/>
      <c r="E5403" s="8"/>
      <c r="O5403" s="9"/>
    </row>
    <row r="5404" spans="2:15" x14ac:dyDescent="0.2">
      <c r="B5404" s="3"/>
      <c r="C5404" s="3"/>
      <c r="D5404" s="6"/>
      <c r="E5404" s="8"/>
      <c r="O5404" s="9"/>
    </row>
    <row r="5405" spans="2:15" x14ac:dyDescent="0.2">
      <c r="B5405" s="3"/>
      <c r="C5405" s="3"/>
      <c r="D5405" s="6"/>
      <c r="E5405" s="8"/>
      <c r="O5405" s="9"/>
    </row>
    <row r="5406" spans="2:15" x14ac:dyDescent="0.2">
      <c r="B5406" s="3"/>
      <c r="C5406" s="3"/>
      <c r="D5406" s="6"/>
      <c r="E5406" s="8"/>
      <c r="O5406" s="9"/>
    </row>
    <row r="5407" spans="2:15" x14ac:dyDescent="0.2">
      <c r="B5407" s="3"/>
      <c r="C5407" s="3"/>
      <c r="D5407" s="6"/>
      <c r="E5407" s="8"/>
      <c r="O5407" s="9"/>
    </row>
    <row r="5408" spans="2:15" x14ac:dyDescent="0.2">
      <c r="B5408" s="3"/>
      <c r="C5408" s="3"/>
      <c r="D5408" s="6"/>
      <c r="E5408" s="8"/>
      <c r="O5408" s="9"/>
    </row>
    <row r="5409" spans="2:15" x14ac:dyDescent="0.2">
      <c r="B5409" s="3"/>
      <c r="C5409" s="3"/>
      <c r="D5409" s="6"/>
      <c r="E5409" s="8"/>
      <c r="O5409" s="9"/>
    </row>
    <row r="5410" spans="2:15" x14ac:dyDescent="0.2">
      <c r="B5410" s="3"/>
      <c r="C5410" s="3"/>
      <c r="D5410" s="6"/>
      <c r="E5410" s="8"/>
      <c r="O5410" s="9"/>
    </row>
    <row r="5411" spans="2:15" x14ac:dyDescent="0.2">
      <c r="B5411" s="3"/>
      <c r="C5411" s="3"/>
      <c r="D5411" s="6"/>
      <c r="E5411" s="8"/>
      <c r="O5411" s="9"/>
    </row>
    <row r="5412" spans="2:15" x14ac:dyDescent="0.2">
      <c r="B5412" s="3"/>
      <c r="C5412" s="3"/>
      <c r="D5412" s="6"/>
      <c r="E5412" s="8"/>
      <c r="O5412" s="9"/>
    </row>
    <row r="5413" spans="2:15" x14ac:dyDescent="0.2">
      <c r="B5413" s="3"/>
      <c r="C5413" s="3"/>
      <c r="D5413" s="6"/>
      <c r="E5413" s="8"/>
      <c r="O5413" s="9"/>
    </row>
    <row r="5414" spans="2:15" x14ac:dyDescent="0.2">
      <c r="B5414" s="3"/>
      <c r="C5414" s="3"/>
      <c r="D5414" s="6"/>
      <c r="E5414" s="8"/>
      <c r="O5414" s="9"/>
    </row>
    <row r="5415" spans="2:15" x14ac:dyDescent="0.2">
      <c r="B5415" s="3"/>
      <c r="C5415" s="3"/>
      <c r="D5415" s="6"/>
      <c r="E5415" s="8"/>
      <c r="O5415" s="9"/>
    </row>
    <row r="5416" spans="2:15" x14ac:dyDescent="0.2">
      <c r="B5416" s="3"/>
      <c r="C5416" s="3"/>
      <c r="D5416" s="6"/>
      <c r="E5416" s="8"/>
      <c r="O5416" s="9"/>
    </row>
    <row r="5417" spans="2:15" x14ac:dyDescent="0.2">
      <c r="B5417" s="3"/>
      <c r="C5417" s="3"/>
      <c r="D5417" s="6"/>
      <c r="E5417" s="8"/>
      <c r="O5417" s="9"/>
    </row>
    <row r="5418" spans="2:15" x14ac:dyDescent="0.2">
      <c r="B5418" s="3"/>
      <c r="C5418" s="3"/>
      <c r="D5418" s="6"/>
      <c r="E5418" s="8"/>
      <c r="O5418" s="9"/>
    </row>
    <row r="5419" spans="2:15" x14ac:dyDescent="0.2">
      <c r="B5419" s="3"/>
      <c r="C5419" s="3"/>
      <c r="D5419" s="6"/>
      <c r="E5419" s="8"/>
      <c r="O5419" s="9"/>
    </row>
    <row r="5420" spans="2:15" x14ac:dyDescent="0.2">
      <c r="B5420" s="3"/>
      <c r="C5420" s="3"/>
      <c r="D5420" s="6"/>
      <c r="E5420" s="8"/>
      <c r="O5420" s="9"/>
    </row>
    <row r="5421" spans="2:15" x14ac:dyDescent="0.2">
      <c r="B5421" s="3"/>
      <c r="C5421" s="3"/>
      <c r="D5421" s="6"/>
      <c r="E5421" s="8"/>
      <c r="O5421" s="9"/>
    </row>
    <row r="5422" spans="2:15" x14ac:dyDescent="0.2">
      <c r="B5422" s="3"/>
      <c r="C5422" s="3"/>
      <c r="D5422" s="6"/>
      <c r="E5422" s="8"/>
      <c r="O5422" s="9"/>
    </row>
    <row r="5423" spans="2:15" x14ac:dyDescent="0.2">
      <c r="B5423" s="3"/>
      <c r="C5423" s="3"/>
      <c r="D5423" s="6"/>
      <c r="E5423" s="8"/>
      <c r="O5423" s="9"/>
    </row>
    <row r="5424" spans="2:15" x14ac:dyDescent="0.2">
      <c r="B5424" s="3"/>
      <c r="C5424" s="3"/>
      <c r="D5424" s="6"/>
      <c r="E5424" s="8"/>
      <c r="O5424" s="9"/>
    </row>
    <row r="5425" spans="2:15" x14ac:dyDescent="0.2">
      <c r="B5425" s="3"/>
      <c r="C5425" s="3"/>
      <c r="D5425" s="6"/>
      <c r="E5425" s="8"/>
      <c r="O5425" s="9"/>
    </row>
    <row r="5426" spans="2:15" x14ac:dyDescent="0.2">
      <c r="B5426" s="3"/>
      <c r="C5426" s="3"/>
      <c r="D5426" s="6"/>
      <c r="E5426" s="8"/>
      <c r="O5426" s="9"/>
    </row>
    <row r="5427" spans="2:15" x14ac:dyDescent="0.2">
      <c r="B5427" s="3"/>
      <c r="C5427" s="3"/>
      <c r="D5427" s="6"/>
      <c r="E5427" s="8"/>
      <c r="O5427" s="9"/>
    </row>
    <row r="5428" spans="2:15" x14ac:dyDescent="0.2">
      <c r="B5428" s="3"/>
      <c r="C5428" s="3"/>
      <c r="D5428" s="6"/>
      <c r="E5428" s="8"/>
      <c r="O5428" s="9"/>
    </row>
    <row r="5429" spans="2:15" x14ac:dyDescent="0.2">
      <c r="B5429" s="3"/>
      <c r="C5429" s="3"/>
      <c r="D5429" s="6"/>
      <c r="E5429" s="8"/>
      <c r="O5429" s="9"/>
    </row>
    <row r="5430" spans="2:15" x14ac:dyDescent="0.2">
      <c r="B5430" s="3"/>
      <c r="C5430" s="3"/>
      <c r="D5430" s="6"/>
      <c r="E5430" s="8"/>
      <c r="O5430" s="9"/>
    </row>
    <row r="5431" spans="2:15" x14ac:dyDescent="0.2">
      <c r="B5431" s="3"/>
      <c r="C5431" s="3"/>
      <c r="D5431" s="6"/>
      <c r="E5431" s="8"/>
      <c r="O5431" s="9"/>
    </row>
    <row r="5432" spans="2:15" x14ac:dyDescent="0.2">
      <c r="B5432" s="3"/>
      <c r="C5432" s="3"/>
      <c r="D5432" s="6"/>
      <c r="E5432" s="8"/>
      <c r="O5432" s="9"/>
    </row>
    <row r="5433" spans="2:15" x14ac:dyDescent="0.2">
      <c r="B5433" s="3"/>
      <c r="C5433" s="3"/>
      <c r="D5433" s="6"/>
      <c r="E5433" s="8"/>
      <c r="O5433" s="9"/>
    </row>
    <row r="5434" spans="2:15" x14ac:dyDescent="0.2">
      <c r="B5434" s="3"/>
      <c r="C5434" s="3"/>
      <c r="D5434" s="6"/>
      <c r="E5434" s="8"/>
      <c r="O5434" s="9"/>
    </row>
    <row r="5435" spans="2:15" x14ac:dyDescent="0.2">
      <c r="B5435" s="3"/>
      <c r="C5435" s="3"/>
      <c r="D5435" s="6"/>
      <c r="E5435" s="8"/>
      <c r="O5435" s="9"/>
    </row>
    <row r="5436" spans="2:15" x14ac:dyDescent="0.2">
      <c r="B5436" s="3"/>
      <c r="C5436" s="3"/>
      <c r="D5436" s="6"/>
      <c r="E5436" s="8"/>
      <c r="O5436" s="9"/>
    </row>
    <row r="5437" spans="2:15" x14ac:dyDescent="0.2">
      <c r="B5437" s="3"/>
      <c r="C5437" s="3"/>
      <c r="D5437" s="6"/>
      <c r="E5437" s="8"/>
      <c r="O5437" s="9"/>
    </row>
    <row r="5438" spans="2:15" x14ac:dyDescent="0.2">
      <c r="B5438" s="3"/>
      <c r="C5438" s="3"/>
      <c r="D5438" s="6"/>
      <c r="E5438" s="8"/>
      <c r="O5438" s="9"/>
    </row>
    <row r="5439" spans="2:15" x14ac:dyDescent="0.2">
      <c r="B5439" s="3"/>
      <c r="C5439" s="3"/>
      <c r="D5439" s="6"/>
      <c r="E5439" s="8"/>
      <c r="O5439" s="9"/>
    </row>
    <row r="5440" spans="2:15" x14ac:dyDescent="0.2">
      <c r="B5440" s="3"/>
      <c r="C5440" s="3"/>
      <c r="D5440" s="6"/>
      <c r="E5440" s="8"/>
      <c r="O5440" s="9"/>
    </row>
    <row r="5441" spans="2:15" x14ac:dyDescent="0.2">
      <c r="B5441" s="3"/>
      <c r="C5441" s="3"/>
      <c r="D5441" s="6"/>
      <c r="E5441" s="8"/>
      <c r="O5441" s="9"/>
    </row>
    <row r="5442" spans="2:15" x14ac:dyDescent="0.2">
      <c r="B5442" s="3"/>
      <c r="C5442" s="3"/>
      <c r="D5442" s="6"/>
      <c r="E5442" s="8"/>
      <c r="O5442" s="9"/>
    </row>
    <row r="5443" spans="2:15" x14ac:dyDescent="0.2">
      <c r="B5443" s="3"/>
      <c r="C5443" s="3"/>
      <c r="D5443" s="6"/>
      <c r="E5443" s="8"/>
      <c r="O5443" s="9"/>
    </row>
    <row r="5444" spans="2:15" x14ac:dyDescent="0.2">
      <c r="B5444" s="3"/>
      <c r="C5444" s="3"/>
      <c r="D5444" s="6"/>
      <c r="E5444" s="8"/>
      <c r="O5444" s="9"/>
    </row>
    <row r="5445" spans="2:15" x14ac:dyDescent="0.2">
      <c r="B5445" s="3"/>
      <c r="C5445" s="3"/>
      <c r="D5445" s="6"/>
      <c r="E5445" s="8"/>
      <c r="O5445" s="9"/>
    </row>
    <row r="5446" spans="2:15" x14ac:dyDescent="0.2">
      <c r="B5446" s="3"/>
      <c r="C5446" s="3"/>
      <c r="D5446" s="6"/>
      <c r="E5446" s="8"/>
      <c r="O5446" s="9"/>
    </row>
    <row r="5447" spans="2:15" x14ac:dyDescent="0.2">
      <c r="B5447" s="3"/>
      <c r="C5447" s="3"/>
      <c r="D5447" s="6"/>
      <c r="E5447" s="8"/>
      <c r="O5447" s="9"/>
    </row>
    <row r="5448" spans="2:15" x14ac:dyDescent="0.2">
      <c r="B5448" s="3"/>
      <c r="C5448" s="3"/>
      <c r="D5448" s="6"/>
      <c r="E5448" s="8"/>
      <c r="O5448" s="9"/>
    </row>
    <row r="5449" spans="2:15" x14ac:dyDescent="0.2">
      <c r="B5449" s="3"/>
      <c r="C5449" s="3"/>
      <c r="D5449" s="6"/>
      <c r="E5449" s="8"/>
      <c r="O5449" s="9"/>
    </row>
    <row r="5450" spans="2:15" x14ac:dyDescent="0.2">
      <c r="B5450" s="3"/>
      <c r="C5450" s="3"/>
      <c r="D5450" s="6"/>
      <c r="E5450" s="8"/>
      <c r="O5450" s="9"/>
    </row>
    <row r="5451" spans="2:15" x14ac:dyDescent="0.2">
      <c r="B5451" s="3"/>
      <c r="C5451" s="3"/>
      <c r="D5451" s="6"/>
      <c r="E5451" s="8"/>
      <c r="O5451" s="9"/>
    </row>
    <row r="5452" spans="2:15" x14ac:dyDescent="0.2">
      <c r="B5452" s="3"/>
      <c r="C5452" s="3"/>
      <c r="D5452" s="6"/>
      <c r="E5452" s="8"/>
      <c r="O5452" s="9"/>
    </row>
    <row r="5453" spans="2:15" x14ac:dyDescent="0.2">
      <c r="B5453" s="3"/>
      <c r="C5453" s="3"/>
      <c r="D5453" s="6"/>
      <c r="E5453" s="8"/>
      <c r="O5453" s="9"/>
    </row>
    <row r="5454" spans="2:15" x14ac:dyDescent="0.2">
      <c r="B5454" s="3"/>
      <c r="C5454" s="3"/>
      <c r="D5454" s="6"/>
      <c r="E5454" s="8"/>
      <c r="O5454" s="9"/>
    </row>
    <row r="5455" spans="2:15" x14ac:dyDescent="0.2">
      <c r="B5455" s="3"/>
      <c r="C5455" s="3"/>
      <c r="D5455" s="6"/>
      <c r="E5455" s="8"/>
      <c r="O5455" s="9"/>
    </row>
    <row r="5456" spans="2:15" x14ac:dyDescent="0.2">
      <c r="B5456" s="3"/>
      <c r="C5456" s="3"/>
      <c r="D5456" s="6"/>
      <c r="E5456" s="8"/>
      <c r="O5456" s="9"/>
    </row>
    <row r="5457" spans="2:15" x14ac:dyDescent="0.2">
      <c r="B5457" s="3"/>
      <c r="C5457" s="3"/>
      <c r="D5457" s="6"/>
      <c r="E5457" s="8"/>
      <c r="O5457" s="9"/>
    </row>
    <row r="5458" spans="2:15" x14ac:dyDescent="0.2">
      <c r="B5458" s="3"/>
      <c r="C5458" s="3"/>
      <c r="D5458" s="6"/>
      <c r="E5458" s="8"/>
      <c r="O5458" s="9"/>
    </row>
    <row r="5459" spans="2:15" x14ac:dyDescent="0.2">
      <c r="B5459" s="3"/>
      <c r="C5459" s="3"/>
      <c r="D5459" s="6"/>
      <c r="E5459" s="8"/>
      <c r="O5459" s="9"/>
    </row>
    <row r="5460" spans="2:15" x14ac:dyDescent="0.2">
      <c r="B5460" s="3"/>
      <c r="C5460" s="3"/>
      <c r="D5460" s="6"/>
      <c r="E5460" s="8"/>
      <c r="O5460" s="9"/>
    </row>
    <row r="5461" spans="2:15" x14ac:dyDescent="0.2">
      <c r="B5461" s="3"/>
      <c r="C5461" s="3"/>
      <c r="D5461" s="6"/>
      <c r="E5461" s="8"/>
      <c r="O5461" s="9"/>
    </row>
    <row r="5462" spans="2:15" x14ac:dyDescent="0.2">
      <c r="B5462" s="3"/>
      <c r="C5462" s="3"/>
      <c r="D5462" s="6"/>
      <c r="E5462" s="8"/>
      <c r="O5462" s="9"/>
    </row>
    <row r="5463" spans="2:15" x14ac:dyDescent="0.2">
      <c r="B5463" s="3"/>
      <c r="C5463" s="3"/>
      <c r="D5463" s="6"/>
      <c r="E5463" s="8"/>
      <c r="O5463" s="9"/>
    </row>
    <row r="5464" spans="2:15" x14ac:dyDescent="0.2">
      <c r="B5464" s="3"/>
      <c r="C5464" s="3"/>
      <c r="D5464" s="6"/>
      <c r="E5464" s="8"/>
      <c r="O5464" s="9"/>
    </row>
    <row r="5465" spans="2:15" x14ac:dyDescent="0.2">
      <c r="B5465" s="3"/>
      <c r="C5465" s="3"/>
      <c r="D5465" s="6"/>
      <c r="E5465" s="8"/>
      <c r="O5465" s="9"/>
    </row>
    <row r="5466" spans="2:15" x14ac:dyDescent="0.2">
      <c r="B5466" s="3"/>
      <c r="C5466" s="3"/>
      <c r="D5466" s="6"/>
      <c r="E5466" s="8"/>
      <c r="O5466" s="9"/>
    </row>
    <row r="5467" spans="2:15" x14ac:dyDescent="0.2">
      <c r="B5467" s="3"/>
      <c r="C5467" s="3"/>
      <c r="D5467" s="6"/>
      <c r="E5467" s="8"/>
      <c r="O5467" s="9"/>
    </row>
    <row r="5468" spans="2:15" x14ac:dyDescent="0.2">
      <c r="B5468" s="3"/>
      <c r="C5468" s="3"/>
      <c r="D5468" s="6"/>
      <c r="E5468" s="8"/>
      <c r="O5468" s="9"/>
    </row>
    <row r="5469" spans="2:15" x14ac:dyDescent="0.2">
      <c r="B5469" s="3"/>
      <c r="C5469" s="3"/>
      <c r="D5469" s="6"/>
      <c r="E5469" s="8"/>
      <c r="O5469" s="9"/>
    </row>
    <row r="5470" spans="2:15" x14ac:dyDescent="0.2">
      <c r="B5470" s="3"/>
      <c r="C5470" s="3"/>
      <c r="D5470" s="6"/>
      <c r="E5470" s="8"/>
      <c r="O5470" s="9"/>
    </row>
    <row r="5471" spans="2:15" x14ac:dyDescent="0.2">
      <c r="B5471" s="3"/>
      <c r="C5471" s="3"/>
      <c r="D5471" s="6"/>
      <c r="E5471" s="8"/>
      <c r="O5471" s="9"/>
    </row>
    <row r="5472" spans="2:15" x14ac:dyDescent="0.2">
      <c r="B5472" s="3"/>
      <c r="C5472" s="3"/>
      <c r="D5472" s="6"/>
      <c r="E5472" s="8"/>
      <c r="O5472" s="9"/>
    </row>
    <row r="5473" spans="2:15" x14ac:dyDescent="0.2">
      <c r="B5473" s="3"/>
      <c r="C5473" s="3"/>
      <c r="D5473" s="6"/>
      <c r="E5473" s="8"/>
      <c r="O5473" s="9"/>
    </row>
    <row r="5474" spans="2:15" x14ac:dyDescent="0.2">
      <c r="B5474" s="3"/>
      <c r="C5474" s="3"/>
      <c r="D5474" s="6"/>
      <c r="E5474" s="8"/>
      <c r="O5474" s="9"/>
    </row>
    <row r="5475" spans="2:15" x14ac:dyDescent="0.2">
      <c r="B5475" s="3"/>
      <c r="C5475" s="3"/>
      <c r="D5475" s="6"/>
      <c r="E5475" s="8"/>
      <c r="O5475" s="9"/>
    </row>
    <row r="5476" spans="2:15" x14ac:dyDescent="0.2">
      <c r="B5476" s="3"/>
      <c r="C5476" s="3"/>
      <c r="D5476" s="6"/>
      <c r="E5476" s="8"/>
      <c r="O5476" s="9"/>
    </row>
    <row r="5477" spans="2:15" x14ac:dyDescent="0.2">
      <c r="B5477" s="3"/>
      <c r="C5477" s="3"/>
      <c r="D5477" s="6"/>
      <c r="E5477" s="8"/>
      <c r="O5477" s="9"/>
    </row>
    <row r="5478" spans="2:15" x14ac:dyDescent="0.2">
      <c r="B5478" s="3"/>
      <c r="C5478" s="3"/>
      <c r="D5478" s="6"/>
      <c r="E5478" s="8"/>
      <c r="O5478" s="9"/>
    </row>
    <row r="5479" spans="2:15" x14ac:dyDescent="0.2">
      <c r="B5479" s="3"/>
      <c r="C5479" s="3"/>
      <c r="D5479" s="6"/>
      <c r="E5479" s="8"/>
      <c r="O5479" s="9"/>
    </row>
    <row r="5480" spans="2:15" x14ac:dyDescent="0.2">
      <c r="B5480" s="3"/>
      <c r="C5480" s="3"/>
      <c r="D5480" s="6"/>
      <c r="E5480" s="8"/>
      <c r="O5480" s="9"/>
    </row>
    <row r="5481" spans="2:15" x14ac:dyDescent="0.2">
      <c r="B5481" s="3"/>
      <c r="C5481" s="3"/>
      <c r="D5481" s="6"/>
      <c r="E5481" s="8"/>
      <c r="O5481" s="9"/>
    </row>
    <row r="5482" spans="2:15" x14ac:dyDescent="0.2">
      <c r="B5482" s="3"/>
      <c r="C5482" s="3"/>
      <c r="D5482" s="6"/>
      <c r="E5482" s="8"/>
      <c r="O5482" s="9"/>
    </row>
    <row r="5483" spans="2:15" x14ac:dyDescent="0.2">
      <c r="B5483" s="3"/>
      <c r="C5483" s="3"/>
      <c r="D5483" s="6"/>
      <c r="E5483" s="8"/>
      <c r="O5483" s="9"/>
    </row>
    <row r="5484" spans="2:15" x14ac:dyDescent="0.2">
      <c r="B5484" s="3"/>
      <c r="C5484" s="3"/>
      <c r="D5484" s="6"/>
      <c r="E5484" s="8"/>
      <c r="O5484" s="9"/>
    </row>
    <row r="5485" spans="2:15" x14ac:dyDescent="0.2">
      <c r="B5485" s="3"/>
      <c r="C5485" s="3"/>
      <c r="D5485" s="6"/>
      <c r="E5485" s="8"/>
      <c r="O5485" s="9"/>
    </row>
    <row r="5486" spans="2:15" x14ac:dyDescent="0.2">
      <c r="B5486" s="3"/>
      <c r="C5486" s="3"/>
      <c r="D5486" s="6"/>
      <c r="E5486" s="8"/>
      <c r="O5486" s="9"/>
    </row>
    <row r="5487" spans="2:15" x14ac:dyDescent="0.2">
      <c r="B5487" s="3"/>
      <c r="C5487" s="3"/>
      <c r="D5487" s="6"/>
      <c r="E5487" s="8"/>
      <c r="O5487" s="9"/>
    </row>
    <row r="5488" spans="2:15" x14ac:dyDescent="0.2">
      <c r="B5488" s="3"/>
      <c r="C5488" s="3"/>
      <c r="D5488" s="6"/>
      <c r="E5488" s="8"/>
      <c r="O5488" s="9"/>
    </row>
    <row r="5489" spans="2:15" x14ac:dyDescent="0.2">
      <c r="B5489" s="3"/>
      <c r="C5489" s="3"/>
      <c r="D5489" s="6"/>
      <c r="E5489" s="8"/>
      <c r="O5489" s="9"/>
    </row>
    <row r="5490" spans="2:15" x14ac:dyDescent="0.2">
      <c r="B5490" s="3"/>
      <c r="C5490" s="3"/>
      <c r="D5490" s="6"/>
      <c r="E5490" s="8"/>
      <c r="O5490" s="9"/>
    </row>
    <row r="5491" spans="2:15" x14ac:dyDescent="0.2">
      <c r="B5491" s="3"/>
      <c r="C5491" s="3"/>
      <c r="D5491" s="6"/>
      <c r="E5491" s="8"/>
      <c r="O5491" s="9"/>
    </row>
    <row r="5492" spans="2:15" x14ac:dyDescent="0.2">
      <c r="B5492" s="3"/>
      <c r="C5492" s="3"/>
      <c r="D5492" s="6"/>
      <c r="E5492" s="8"/>
      <c r="O5492" s="9"/>
    </row>
    <row r="5493" spans="2:15" x14ac:dyDescent="0.2">
      <c r="B5493" s="3"/>
      <c r="C5493" s="3"/>
      <c r="D5493" s="6"/>
      <c r="E5493" s="8"/>
      <c r="O5493" s="9"/>
    </row>
    <row r="5494" spans="2:15" x14ac:dyDescent="0.2">
      <c r="B5494" s="3"/>
      <c r="C5494" s="3"/>
      <c r="D5494" s="6"/>
      <c r="E5494" s="8"/>
      <c r="O5494" s="9"/>
    </row>
    <row r="5495" spans="2:15" x14ac:dyDescent="0.2">
      <c r="B5495" s="3"/>
      <c r="C5495" s="3"/>
      <c r="D5495" s="6"/>
      <c r="E5495" s="8"/>
      <c r="O5495" s="9"/>
    </row>
    <row r="5496" spans="2:15" x14ac:dyDescent="0.2">
      <c r="B5496" s="3"/>
      <c r="C5496" s="3"/>
      <c r="D5496" s="6"/>
      <c r="E5496" s="8"/>
      <c r="O5496" s="9"/>
    </row>
    <row r="5497" spans="2:15" x14ac:dyDescent="0.2">
      <c r="B5497" s="3"/>
      <c r="C5497" s="3"/>
      <c r="D5497" s="6"/>
      <c r="E5497" s="8"/>
      <c r="O5497" s="9"/>
    </row>
    <row r="5498" spans="2:15" x14ac:dyDescent="0.2">
      <c r="B5498" s="3"/>
      <c r="C5498" s="3"/>
      <c r="D5498" s="6"/>
      <c r="E5498" s="8"/>
      <c r="O5498" s="9"/>
    </row>
    <row r="5499" spans="2:15" x14ac:dyDescent="0.2">
      <c r="B5499" s="3"/>
      <c r="C5499" s="3"/>
      <c r="D5499" s="6"/>
      <c r="E5499" s="8"/>
      <c r="O5499" s="9"/>
    </row>
    <row r="5500" spans="2:15" x14ac:dyDescent="0.2">
      <c r="B5500" s="3"/>
      <c r="C5500" s="3"/>
      <c r="D5500" s="6"/>
      <c r="E5500" s="8"/>
      <c r="O5500" s="9"/>
    </row>
    <row r="5501" spans="2:15" x14ac:dyDescent="0.2">
      <c r="B5501" s="3"/>
      <c r="C5501" s="3"/>
      <c r="D5501" s="6"/>
      <c r="E5501" s="8"/>
      <c r="O5501" s="9"/>
    </row>
    <row r="5502" spans="2:15" x14ac:dyDescent="0.2">
      <c r="B5502" s="3"/>
      <c r="C5502" s="3"/>
      <c r="D5502" s="6"/>
      <c r="E5502" s="8"/>
      <c r="O5502" s="9"/>
    </row>
    <row r="5503" spans="2:15" x14ac:dyDescent="0.2">
      <c r="B5503" s="3"/>
      <c r="C5503" s="3"/>
      <c r="D5503" s="6"/>
      <c r="E5503" s="8"/>
      <c r="O5503" s="9"/>
    </row>
    <row r="5504" spans="2:15" x14ac:dyDescent="0.2">
      <c r="B5504" s="3"/>
      <c r="C5504" s="3"/>
      <c r="D5504" s="6"/>
      <c r="E5504" s="8"/>
      <c r="O5504" s="9"/>
    </row>
    <row r="5505" spans="2:15" x14ac:dyDescent="0.2">
      <c r="B5505" s="3"/>
      <c r="C5505" s="3"/>
      <c r="D5505" s="6"/>
      <c r="E5505" s="8"/>
      <c r="O5505" s="9"/>
    </row>
    <row r="5506" spans="2:15" x14ac:dyDescent="0.2">
      <c r="B5506" s="3"/>
      <c r="C5506" s="3"/>
      <c r="D5506" s="6"/>
      <c r="E5506" s="8"/>
      <c r="O5506" s="9"/>
    </row>
    <row r="5507" spans="2:15" x14ac:dyDescent="0.2">
      <c r="B5507" s="3"/>
      <c r="C5507" s="3"/>
      <c r="D5507" s="6"/>
      <c r="E5507" s="8"/>
      <c r="O5507" s="9"/>
    </row>
    <row r="5508" spans="2:15" x14ac:dyDescent="0.2">
      <c r="B5508" s="3"/>
      <c r="C5508" s="3"/>
      <c r="D5508" s="6"/>
      <c r="E5508" s="8"/>
      <c r="O5508" s="9"/>
    </row>
    <row r="5509" spans="2:15" x14ac:dyDescent="0.2">
      <c r="B5509" s="3"/>
      <c r="C5509" s="3"/>
      <c r="D5509" s="6"/>
      <c r="E5509" s="8"/>
      <c r="O5509" s="9"/>
    </row>
    <row r="5510" spans="2:15" x14ac:dyDescent="0.2">
      <c r="B5510" s="3"/>
      <c r="C5510" s="3"/>
      <c r="D5510" s="6"/>
      <c r="E5510" s="8"/>
      <c r="O5510" s="9"/>
    </row>
    <row r="5511" spans="2:15" x14ac:dyDescent="0.2">
      <c r="B5511" s="3"/>
      <c r="C5511" s="3"/>
      <c r="D5511" s="6"/>
      <c r="E5511" s="8"/>
      <c r="O5511" s="9"/>
    </row>
    <row r="5512" spans="2:15" x14ac:dyDescent="0.2">
      <c r="B5512" s="3"/>
      <c r="C5512" s="3"/>
      <c r="D5512" s="6"/>
      <c r="E5512" s="8"/>
      <c r="O5512" s="9"/>
    </row>
    <row r="5513" spans="2:15" x14ac:dyDescent="0.2">
      <c r="B5513" s="3"/>
      <c r="C5513" s="3"/>
      <c r="D5513" s="6"/>
      <c r="E5513" s="8"/>
      <c r="O5513" s="9"/>
    </row>
    <row r="5514" spans="2:15" x14ac:dyDescent="0.2">
      <c r="B5514" s="3"/>
      <c r="C5514" s="3"/>
      <c r="D5514" s="6"/>
      <c r="E5514" s="8"/>
      <c r="O5514" s="9"/>
    </row>
    <row r="5515" spans="2:15" x14ac:dyDescent="0.2">
      <c r="B5515" s="3"/>
      <c r="C5515" s="3"/>
      <c r="D5515" s="6"/>
      <c r="E5515" s="8"/>
      <c r="O5515" s="9"/>
    </row>
    <row r="5516" spans="2:15" x14ac:dyDescent="0.2">
      <c r="B5516" s="3"/>
      <c r="C5516" s="3"/>
      <c r="D5516" s="6"/>
      <c r="E5516" s="8"/>
      <c r="O5516" s="9"/>
    </row>
    <row r="5517" spans="2:15" x14ac:dyDescent="0.2">
      <c r="B5517" s="3"/>
      <c r="C5517" s="3"/>
      <c r="D5517" s="6"/>
      <c r="E5517" s="8"/>
      <c r="O5517" s="9"/>
    </row>
    <row r="5518" spans="2:15" x14ac:dyDescent="0.2">
      <c r="B5518" s="3"/>
      <c r="C5518" s="3"/>
      <c r="D5518" s="6"/>
      <c r="E5518" s="8"/>
      <c r="O5518" s="9"/>
    </row>
    <row r="5519" spans="2:15" x14ac:dyDescent="0.2">
      <c r="B5519" s="3"/>
      <c r="C5519" s="3"/>
      <c r="D5519" s="6"/>
      <c r="E5519" s="8"/>
      <c r="O5519" s="9"/>
    </row>
    <row r="5520" spans="2:15" x14ac:dyDescent="0.2">
      <c r="B5520" s="3"/>
      <c r="C5520" s="3"/>
      <c r="D5520" s="6"/>
      <c r="E5520" s="8"/>
      <c r="O5520" s="9"/>
    </row>
    <row r="5521" spans="2:15" x14ac:dyDescent="0.2">
      <c r="B5521" s="3"/>
      <c r="C5521" s="3"/>
      <c r="D5521" s="6"/>
      <c r="E5521" s="8"/>
      <c r="O5521" s="9"/>
    </row>
    <row r="5522" spans="2:15" x14ac:dyDescent="0.2">
      <c r="B5522" s="3"/>
      <c r="C5522" s="3"/>
      <c r="D5522" s="6"/>
      <c r="E5522" s="8"/>
      <c r="O5522" s="9"/>
    </row>
    <row r="5523" spans="2:15" x14ac:dyDescent="0.2">
      <c r="B5523" s="3"/>
      <c r="C5523" s="3"/>
      <c r="D5523" s="6"/>
      <c r="E5523" s="8"/>
      <c r="O5523" s="9"/>
    </row>
    <row r="5524" spans="2:15" x14ac:dyDescent="0.2">
      <c r="B5524" s="3"/>
      <c r="C5524" s="3"/>
      <c r="D5524" s="6"/>
      <c r="E5524" s="8"/>
      <c r="O5524" s="9"/>
    </row>
    <row r="5525" spans="2:15" x14ac:dyDescent="0.2">
      <c r="B5525" s="3"/>
      <c r="C5525" s="3"/>
      <c r="D5525" s="6"/>
      <c r="E5525" s="8"/>
      <c r="O5525" s="9"/>
    </row>
    <row r="5526" spans="2:15" x14ac:dyDescent="0.2">
      <c r="B5526" s="3"/>
      <c r="C5526" s="3"/>
      <c r="D5526" s="6"/>
      <c r="E5526" s="8"/>
      <c r="O5526" s="9"/>
    </row>
    <row r="5527" spans="2:15" x14ac:dyDescent="0.2">
      <c r="B5527" s="3"/>
      <c r="C5527" s="3"/>
      <c r="D5527" s="6"/>
      <c r="E5527" s="8"/>
      <c r="O5527" s="9"/>
    </row>
    <row r="5528" spans="2:15" x14ac:dyDescent="0.2">
      <c r="B5528" s="3"/>
      <c r="C5528" s="3"/>
      <c r="D5528" s="6"/>
      <c r="E5528" s="8"/>
      <c r="O5528" s="9"/>
    </row>
    <row r="5529" spans="2:15" x14ac:dyDescent="0.2">
      <c r="B5529" s="3"/>
      <c r="C5529" s="3"/>
      <c r="D5529" s="6"/>
      <c r="E5529" s="8"/>
      <c r="O5529" s="9"/>
    </row>
    <row r="5530" spans="2:15" x14ac:dyDescent="0.2">
      <c r="B5530" s="3"/>
      <c r="C5530" s="3"/>
      <c r="D5530" s="6"/>
      <c r="E5530" s="8"/>
      <c r="O5530" s="9"/>
    </row>
    <row r="5531" spans="2:15" x14ac:dyDescent="0.2">
      <c r="B5531" s="3"/>
      <c r="C5531" s="3"/>
      <c r="D5531" s="6"/>
      <c r="E5531" s="8"/>
      <c r="O5531" s="9"/>
    </row>
    <row r="5532" spans="2:15" x14ac:dyDescent="0.2">
      <c r="B5532" s="3"/>
      <c r="C5532" s="3"/>
      <c r="D5532" s="6"/>
      <c r="E5532" s="8"/>
      <c r="O5532" s="9"/>
    </row>
    <row r="5533" spans="2:15" x14ac:dyDescent="0.2">
      <c r="B5533" s="3"/>
      <c r="C5533" s="3"/>
      <c r="D5533" s="6"/>
      <c r="E5533" s="8"/>
      <c r="O5533" s="9"/>
    </row>
    <row r="5534" spans="2:15" x14ac:dyDescent="0.2">
      <c r="B5534" s="3"/>
      <c r="C5534" s="3"/>
      <c r="D5534" s="6"/>
      <c r="E5534" s="8"/>
      <c r="O5534" s="9"/>
    </row>
    <row r="5535" spans="2:15" x14ac:dyDescent="0.2">
      <c r="B5535" s="3"/>
      <c r="C5535" s="3"/>
      <c r="D5535" s="6"/>
      <c r="E5535" s="8"/>
      <c r="O5535" s="9"/>
    </row>
    <row r="5536" spans="2:15" x14ac:dyDescent="0.2">
      <c r="B5536" s="3"/>
      <c r="C5536" s="3"/>
      <c r="D5536" s="6"/>
      <c r="E5536" s="8"/>
      <c r="O5536" s="9"/>
    </row>
    <row r="5537" spans="2:15" x14ac:dyDescent="0.2">
      <c r="B5537" s="3"/>
      <c r="C5537" s="3"/>
      <c r="D5537" s="6"/>
      <c r="E5537" s="8"/>
      <c r="O5537" s="9"/>
    </row>
    <row r="5538" spans="2:15" x14ac:dyDescent="0.2">
      <c r="B5538" s="3"/>
      <c r="C5538" s="3"/>
      <c r="D5538" s="6"/>
      <c r="E5538" s="8"/>
      <c r="O5538" s="9"/>
    </row>
    <row r="5539" spans="2:15" x14ac:dyDescent="0.2">
      <c r="B5539" s="3"/>
      <c r="C5539" s="3"/>
      <c r="D5539" s="6"/>
      <c r="E5539" s="8"/>
      <c r="O5539" s="9"/>
    </row>
    <row r="5540" spans="2:15" x14ac:dyDescent="0.2">
      <c r="B5540" s="3"/>
      <c r="C5540" s="3"/>
      <c r="D5540" s="6"/>
      <c r="E5540" s="8"/>
      <c r="O5540" s="9"/>
    </row>
    <row r="5541" spans="2:15" x14ac:dyDescent="0.2">
      <c r="B5541" s="3"/>
      <c r="C5541" s="3"/>
      <c r="D5541" s="6"/>
      <c r="E5541" s="8"/>
      <c r="O5541" s="9"/>
    </row>
    <row r="5542" spans="2:15" x14ac:dyDescent="0.2">
      <c r="B5542" s="3"/>
      <c r="C5542" s="3"/>
      <c r="D5542" s="6"/>
      <c r="E5542" s="8"/>
      <c r="O5542" s="9"/>
    </row>
    <row r="5543" spans="2:15" x14ac:dyDescent="0.2">
      <c r="B5543" s="3"/>
      <c r="C5543" s="3"/>
      <c r="D5543" s="6"/>
      <c r="E5543" s="8"/>
      <c r="O5543" s="9"/>
    </row>
    <row r="5544" spans="2:15" x14ac:dyDescent="0.2">
      <c r="B5544" s="3"/>
      <c r="C5544" s="3"/>
      <c r="D5544" s="6"/>
      <c r="E5544" s="8"/>
      <c r="O5544" s="9"/>
    </row>
    <row r="5545" spans="2:15" x14ac:dyDescent="0.2">
      <c r="B5545" s="3"/>
      <c r="C5545" s="3"/>
      <c r="D5545" s="6"/>
      <c r="E5545" s="8"/>
      <c r="O5545" s="9"/>
    </row>
    <row r="5546" spans="2:15" x14ac:dyDescent="0.2">
      <c r="B5546" s="3"/>
      <c r="C5546" s="3"/>
      <c r="D5546" s="6"/>
      <c r="E5546" s="8"/>
      <c r="O5546" s="9"/>
    </row>
    <row r="5547" spans="2:15" x14ac:dyDescent="0.2">
      <c r="B5547" s="3"/>
      <c r="C5547" s="3"/>
      <c r="D5547" s="6"/>
      <c r="E5547" s="8"/>
      <c r="O5547" s="9"/>
    </row>
    <row r="5548" spans="2:15" x14ac:dyDescent="0.2">
      <c r="B5548" s="3"/>
      <c r="C5548" s="3"/>
      <c r="D5548" s="6"/>
      <c r="E5548" s="8"/>
      <c r="O5548" s="9"/>
    </row>
    <row r="5549" spans="2:15" x14ac:dyDescent="0.2">
      <c r="B5549" s="3"/>
      <c r="C5549" s="3"/>
      <c r="D5549" s="6"/>
      <c r="E5549" s="8"/>
      <c r="O5549" s="9"/>
    </row>
    <row r="5550" spans="2:15" x14ac:dyDescent="0.2">
      <c r="B5550" s="3"/>
      <c r="C5550" s="3"/>
      <c r="D5550" s="6"/>
      <c r="E5550" s="8"/>
      <c r="O5550" s="9"/>
    </row>
    <row r="5551" spans="2:15" x14ac:dyDescent="0.2">
      <c r="B5551" s="3"/>
      <c r="C5551" s="3"/>
      <c r="D5551" s="6"/>
      <c r="E5551" s="8"/>
      <c r="O5551" s="9"/>
    </row>
    <row r="5552" spans="2:15" x14ac:dyDescent="0.2">
      <c r="B5552" s="3"/>
      <c r="C5552" s="3"/>
      <c r="D5552" s="6"/>
      <c r="E5552" s="8"/>
      <c r="O5552" s="9"/>
    </row>
    <row r="5553" spans="2:15" x14ac:dyDescent="0.2">
      <c r="B5553" s="3"/>
      <c r="C5553" s="3"/>
      <c r="D5553" s="6"/>
      <c r="E5553" s="8"/>
      <c r="O5553" s="9"/>
    </row>
    <row r="5554" spans="2:15" x14ac:dyDescent="0.2">
      <c r="B5554" s="3"/>
      <c r="C5554" s="3"/>
      <c r="D5554" s="6"/>
      <c r="E5554" s="8"/>
      <c r="O5554" s="9"/>
    </row>
    <row r="5555" spans="2:15" x14ac:dyDescent="0.2">
      <c r="B5555" s="3"/>
      <c r="C5555" s="3"/>
      <c r="D5555" s="6"/>
      <c r="E5555" s="8"/>
      <c r="O5555" s="9"/>
    </row>
    <row r="5556" spans="2:15" x14ac:dyDescent="0.2">
      <c r="B5556" s="3"/>
      <c r="C5556" s="3"/>
      <c r="D5556" s="6"/>
      <c r="E5556" s="8"/>
      <c r="O5556" s="9"/>
    </row>
    <row r="5557" spans="2:15" x14ac:dyDescent="0.2">
      <c r="B5557" s="3"/>
      <c r="C5557" s="3"/>
      <c r="D5557" s="6"/>
      <c r="E5557" s="8"/>
      <c r="O5557" s="9"/>
    </row>
    <row r="5558" spans="2:15" x14ac:dyDescent="0.2">
      <c r="B5558" s="3"/>
      <c r="C5558" s="3"/>
      <c r="D5558" s="6"/>
      <c r="E5558" s="8"/>
      <c r="O5558" s="9"/>
    </row>
    <row r="5559" spans="2:15" x14ac:dyDescent="0.2">
      <c r="B5559" s="3"/>
      <c r="C5559" s="3"/>
      <c r="D5559" s="6"/>
      <c r="E5559" s="8"/>
      <c r="O5559" s="9"/>
    </row>
    <row r="5560" spans="2:15" x14ac:dyDescent="0.2">
      <c r="B5560" s="3"/>
      <c r="C5560" s="3"/>
      <c r="D5560" s="6"/>
      <c r="E5560" s="8"/>
      <c r="O5560" s="9"/>
    </row>
    <row r="5561" spans="2:15" x14ac:dyDescent="0.2">
      <c r="B5561" s="3"/>
      <c r="C5561" s="3"/>
      <c r="D5561" s="6"/>
      <c r="E5561" s="8"/>
      <c r="O5561" s="9"/>
    </row>
    <row r="5562" spans="2:15" x14ac:dyDescent="0.2">
      <c r="B5562" s="3"/>
      <c r="C5562" s="3"/>
      <c r="D5562" s="6"/>
      <c r="E5562" s="8"/>
      <c r="O5562" s="9"/>
    </row>
    <row r="5563" spans="2:15" x14ac:dyDescent="0.2">
      <c r="B5563" s="3"/>
      <c r="C5563" s="3"/>
      <c r="D5563" s="6"/>
      <c r="E5563" s="8"/>
      <c r="O5563" s="9"/>
    </row>
    <row r="5564" spans="2:15" x14ac:dyDescent="0.2">
      <c r="B5564" s="3"/>
      <c r="C5564" s="3"/>
      <c r="D5564" s="6"/>
      <c r="E5564" s="8"/>
      <c r="O5564" s="9"/>
    </row>
    <row r="5565" spans="2:15" x14ac:dyDescent="0.2">
      <c r="B5565" s="3"/>
      <c r="C5565" s="3"/>
      <c r="D5565" s="6"/>
      <c r="E5565" s="8"/>
      <c r="O5565" s="9"/>
    </row>
    <row r="5566" spans="2:15" x14ac:dyDescent="0.2">
      <c r="B5566" s="3"/>
      <c r="C5566" s="3"/>
      <c r="D5566" s="6"/>
      <c r="E5566" s="8"/>
      <c r="O5566" s="9"/>
    </row>
    <row r="5567" spans="2:15" x14ac:dyDescent="0.2">
      <c r="B5567" s="3"/>
      <c r="C5567" s="3"/>
      <c r="D5567" s="6"/>
      <c r="E5567" s="8"/>
      <c r="O5567" s="9"/>
    </row>
    <row r="5568" spans="2:15" x14ac:dyDescent="0.2">
      <c r="B5568" s="3"/>
      <c r="C5568" s="3"/>
      <c r="D5568" s="6"/>
      <c r="E5568" s="8"/>
      <c r="O5568" s="9"/>
    </row>
    <row r="5569" spans="2:15" x14ac:dyDescent="0.2">
      <c r="B5569" s="3"/>
      <c r="C5569" s="3"/>
      <c r="D5569" s="6"/>
      <c r="E5569" s="8"/>
      <c r="O5569" s="9"/>
    </row>
    <row r="5570" spans="2:15" x14ac:dyDescent="0.2">
      <c r="B5570" s="3"/>
      <c r="C5570" s="3"/>
      <c r="D5570" s="6"/>
      <c r="E5570" s="8"/>
      <c r="O5570" s="9"/>
    </row>
    <row r="5571" spans="2:15" x14ac:dyDescent="0.2">
      <c r="B5571" s="3"/>
      <c r="C5571" s="3"/>
      <c r="D5571" s="6"/>
      <c r="E5571" s="8"/>
      <c r="O5571" s="9"/>
    </row>
    <row r="5572" spans="2:15" x14ac:dyDescent="0.2">
      <c r="B5572" s="3"/>
      <c r="C5572" s="3"/>
      <c r="D5572" s="6"/>
      <c r="E5572" s="8"/>
      <c r="O5572" s="9"/>
    </row>
    <row r="5573" spans="2:15" x14ac:dyDescent="0.2">
      <c r="B5573" s="3"/>
      <c r="C5573" s="3"/>
      <c r="D5573" s="6"/>
      <c r="E5573" s="8"/>
      <c r="O5573" s="9"/>
    </row>
    <row r="5574" spans="2:15" x14ac:dyDescent="0.2">
      <c r="B5574" s="3"/>
      <c r="C5574" s="3"/>
      <c r="D5574" s="6"/>
      <c r="E5574" s="8"/>
      <c r="O5574" s="9"/>
    </row>
    <row r="5575" spans="2:15" x14ac:dyDescent="0.2">
      <c r="B5575" s="3"/>
      <c r="C5575" s="3"/>
      <c r="D5575" s="6"/>
      <c r="E5575" s="8"/>
      <c r="O5575" s="9"/>
    </row>
    <row r="5576" spans="2:15" x14ac:dyDescent="0.2">
      <c r="B5576" s="3"/>
      <c r="C5576" s="3"/>
      <c r="D5576" s="6"/>
      <c r="E5576" s="8"/>
      <c r="O5576" s="9"/>
    </row>
    <row r="5577" spans="2:15" x14ac:dyDescent="0.2">
      <c r="B5577" s="3"/>
      <c r="C5577" s="3"/>
      <c r="D5577" s="6"/>
      <c r="E5577" s="8"/>
      <c r="O5577" s="9"/>
    </row>
    <row r="5578" spans="2:15" x14ac:dyDescent="0.2">
      <c r="B5578" s="3"/>
      <c r="C5578" s="3"/>
      <c r="D5578" s="6"/>
      <c r="E5578" s="8"/>
      <c r="O5578" s="9"/>
    </row>
    <row r="5579" spans="2:15" x14ac:dyDescent="0.2">
      <c r="B5579" s="3"/>
      <c r="C5579" s="3"/>
      <c r="D5579" s="6"/>
      <c r="E5579" s="8"/>
      <c r="O5579" s="9"/>
    </row>
    <row r="5580" spans="2:15" x14ac:dyDescent="0.2">
      <c r="B5580" s="3"/>
      <c r="C5580" s="3"/>
      <c r="D5580" s="6"/>
      <c r="E5580" s="8"/>
      <c r="O5580" s="9"/>
    </row>
    <row r="5581" spans="2:15" x14ac:dyDescent="0.2">
      <c r="B5581" s="3"/>
      <c r="C5581" s="3"/>
      <c r="D5581" s="6"/>
      <c r="E5581" s="8"/>
      <c r="O5581" s="9"/>
    </row>
    <row r="5582" spans="2:15" x14ac:dyDescent="0.2">
      <c r="B5582" s="3"/>
      <c r="C5582" s="3"/>
      <c r="D5582" s="6"/>
      <c r="E5582" s="8"/>
      <c r="O5582" s="9"/>
    </row>
    <row r="5583" spans="2:15" x14ac:dyDescent="0.2">
      <c r="B5583" s="3"/>
      <c r="C5583" s="3"/>
      <c r="D5583" s="6"/>
      <c r="E5583" s="8"/>
      <c r="O5583" s="9"/>
    </row>
    <row r="5584" spans="2:15" x14ac:dyDescent="0.2">
      <c r="B5584" s="3"/>
      <c r="C5584" s="3"/>
      <c r="D5584" s="6"/>
      <c r="E5584" s="8"/>
      <c r="O5584" s="9"/>
    </row>
    <row r="5585" spans="2:15" x14ac:dyDescent="0.2">
      <c r="B5585" s="3"/>
      <c r="C5585" s="3"/>
      <c r="D5585" s="6"/>
      <c r="E5585" s="8"/>
      <c r="O5585" s="9"/>
    </row>
    <row r="5586" spans="2:15" x14ac:dyDescent="0.2">
      <c r="B5586" s="3"/>
      <c r="C5586" s="3"/>
      <c r="D5586" s="6"/>
      <c r="E5586" s="8"/>
      <c r="O5586" s="9"/>
    </row>
    <row r="5587" spans="2:15" x14ac:dyDescent="0.2">
      <c r="B5587" s="3"/>
      <c r="C5587" s="3"/>
      <c r="D5587" s="6"/>
      <c r="E5587" s="8"/>
      <c r="O5587" s="9"/>
    </row>
    <row r="5588" spans="2:15" x14ac:dyDescent="0.2">
      <c r="B5588" s="3"/>
      <c r="C5588" s="3"/>
      <c r="D5588" s="6"/>
      <c r="E5588" s="8"/>
      <c r="O5588" s="9"/>
    </row>
    <row r="5589" spans="2:15" x14ac:dyDescent="0.2">
      <c r="B5589" s="3"/>
      <c r="C5589" s="3"/>
      <c r="D5589" s="6"/>
      <c r="E5589" s="8"/>
      <c r="O5589" s="9"/>
    </row>
    <row r="5590" spans="2:15" x14ac:dyDescent="0.2">
      <c r="B5590" s="3"/>
      <c r="C5590" s="3"/>
      <c r="D5590" s="6"/>
      <c r="E5590" s="8"/>
      <c r="O5590" s="9"/>
    </row>
    <row r="5591" spans="2:15" x14ac:dyDescent="0.2">
      <c r="B5591" s="3"/>
      <c r="C5591" s="3"/>
      <c r="D5591" s="6"/>
      <c r="E5591" s="8"/>
      <c r="O5591" s="9"/>
    </row>
    <row r="5592" spans="2:15" x14ac:dyDescent="0.2">
      <c r="B5592" s="3"/>
      <c r="C5592" s="3"/>
      <c r="D5592" s="6"/>
      <c r="E5592" s="8"/>
      <c r="O5592" s="9"/>
    </row>
    <row r="5593" spans="2:15" x14ac:dyDescent="0.2">
      <c r="B5593" s="3"/>
      <c r="C5593" s="3"/>
      <c r="D5593" s="6"/>
      <c r="E5593" s="8"/>
      <c r="O5593" s="9"/>
    </row>
    <row r="5594" spans="2:15" x14ac:dyDescent="0.2">
      <c r="B5594" s="3"/>
      <c r="C5594" s="3"/>
      <c r="D5594" s="6"/>
      <c r="E5594" s="8"/>
      <c r="O5594" s="9"/>
    </row>
    <row r="5595" spans="2:15" x14ac:dyDescent="0.2">
      <c r="B5595" s="3"/>
      <c r="C5595" s="3"/>
      <c r="D5595" s="6"/>
      <c r="E5595" s="8"/>
      <c r="O5595" s="9"/>
    </row>
    <row r="5596" spans="2:15" x14ac:dyDescent="0.2">
      <c r="B5596" s="3"/>
      <c r="C5596" s="3"/>
      <c r="D5596" s="6"/>
      <c r="E5596" s="8"/>
      <c r="O5596" s="9"/>
    </row>
    <row r="5597" spans="2:15" x14ac:dyDescent="0.2">
      <c r="B5597" s="3"/>
      <c r="C5597" s="3"/>
      <c r="D5597" s="6"/>
      <c r="E5597" s="8"/>
      <c r="O5597" s="9"/>
    </row>
    <row r="5598" spans="2:15" x14ac:dyDescent="0.2">
      <c r="B5598" s="3"/>
      <c r="C5598" s="3"/>
      <c r="D5598" s="6"/>
      <c r="E5598" s="8"/>
      <c r="O5598" s="9"/>
    </row>
    <row r="5599" spans="2:15" x14ac:dyDescent="0.2">
      <c r="B5599" s="3"/>
      <c r="C5599" s="3"/>
      <c r="D5599" s="6"/>
      <c r="E5599" s="8"/>
      <c r="O5599" s="9"/>
    </row>
    <row r="5600" spans="2:15" x14ac:dyDescent="0.2">
      <c r="B5600" s="3"/>
      <c r="C5600" s="3"/>
      <c r="D5600" s="6"/>
      <c r="E5600" s="8"/>
      <c r="O5600" s="9"/>
    </row>
    <row r="5601" spans="2:15" x14ac:dyDescent="0.2">
      <c r="B5601" s="3"/>
      <c r="C5601" s="3"/>
      <c r="D5601" s="6"/>
      <c r="E5601" s="8"/>
      <c r="O5601" s="9"/>
    </row>
    <row r="5602" spans="2:15" x14ac:dyDescent="0.2">
      <c r="B5602" s="3"/>
      <c r="C5602" s="3"/>
      <c r="D5602" s="6"/>
      <c r="E5602" s="8"/>
      <c r="O5602" s="9"/>
    </row>
    <row r="5603" spans="2:15" x14ac:dyDescent="0.2">
      <c r="B5603" s="3"/>
      <c r="C5603" s="3"/>
      <c r="D5603" s="6"/>
      <c r="E5603" s="8"/>
      <c r="O5603" s="9"/>
    </row>
    <row r="5604" spans="2:15" x14ac:dyDescent="0.2">
      <c r="B5604" s="3"/>
      <c r="C5604" s="3"/>
      <c r="D5604" s="6"/>
      <c r="E5604" s="8"/>
      <c r="O5604" s="9"/>
    </row>
    <row r="5605" spans="2:15" x14ac:dyDescent="0.2">
      <c r="B5605" s="3"/>
      <c r="C5605" s="3"/>
      <c r="D5605" s="6"/>
      <c r="E5605" s="8"/>
      <c r="O5605" s="9"/>
    </row>
    <row r="5606" spans="2:15" x14ac:dyDescent="0.2">
      <c r="B5606" s="3"/>
      <c r="C5606" s="3"/>
      <c r="D5606" s="6"/>
      <c r="E5606" s="8"/>
      <c r="O5606" s="9"/>
    </row>
    <row r="5607" spans="2:15" x14ac:dyDescent="0.2">
      <c r="B5607" s="3"/>
      <c r="C5607" s="3"/>
      <c r="D5607" s="6"/>
      <c r="E5607" s="8"/>
      <c r="O5607" s="9"/>
    </row>
    <row r="5608" spans="2:15" x14ac:dyDescent="0.2">
      <c r="B5608" s="3"/>
      <c r="C5608" s="3"/>
      <c r="D5608" s="6"/>
      <c r="E5608" s="8"/>
      <c r="O5608" s="9"/>
    </row>
    <row r="5609" spans="2:15" x14ac:dyDescent="0.2">
      <c r="B5609" s="3"/>
      <c r="C5609" s="3"/>
      <c r="D5609" s="6"/>
      <c r="E5609" s="8"/>
      <c r="O5609" s="9"/>
    </row>
    <row r="5610" spans="2:15" x14ac:dyDescent="0.2">
      <c r="B5610" s="3"/>
      <c r="C5610" s="3"/>
      <c r="D5610" s="6"/>
      <c r="E5610" s="8"/>
      <c r="O5610" s="9"/>
    </row>
    <row r="5611" spans="2:15" x14ac:dyDescent="0.2">
      <c r="B5611" s="3"/>
      <c r="C5611" s="3"/>
      <c r="D5611" s="6"/>
      <c r="E5611" s="8"/>
      <c r="O5611" s="9"/>
    </row>
    <row r="5612" spans="2:15" x14ac:dyDescent="0.2">
      <c r="B5612" s="3"/>
      <c r="C5612" s="3"/>
      <c r="D5612" s="6"/>
      <c r="E5612" s="8"/>
      <c r="O5612" s="9"/>
    </row>
    <row r="5613" spans="2:15" x14ac:dyDescent="0.2">
      <c r="B5613" s="3"/>
      <c r="C5613" s="3"/>
      <c r="D5613" s="6"/>
      <c r="E5613" s="8"/>
      <c r="O5613" s="9"/>
    </row>
    <row r="5614" spans="2:15" x14ac:dyDescent="0.2">
      <c r="B5614" s="3"/>
      <c r="C5614" s="3"/>
      <c r="D5614" s="6"/>
      <c r="E5614" s="8"/>
      <c r="O5614" s="9"/>
    </row>
    <row r="5615" spans="2:15" x14ac:dyDescent="0.2">
      <c r="B5615" s="3"/>
      <c r="C5615" s="3"/>
      <c r="D5615" s="6"/>
      <c r="E5615" s="8"/>
      <c r="O5615" s="9"/>
    </row>
    <row r="5616" spans="2:15" x14ac:dyDescent="0.2">
      <c r="B5616" s="3"/>
      <c r="C5616" s="3"/>
      <c r="D5616" s="6"/>
      <c r="E5616" s="8"/>
      <c r="O5616" s="9"/>
    </row>
    <row r="5617" spans="2:15" x14ac:dyDescent="0.2">
      <c r="B5617" s="3"/>
      <c r="C5617" s="3"/>
      <c r="D5617" s="6"/>
      <c r="E5617" s="8"/>
      <c r="O5617" s="9"/>
    </row>
    <row r="5618" spans="2:15" x14ac:dyDescent="0.2">
      <c r="B5618" s="3"/>
      <c r="C5618" s="3"/>
      <c r="D5618" s="6"/>
      <c r="E5618" s="8"/>
      <c r="O5618" s="9"/>
    </row>
    <row r="5619" spans="2:15" x14ac:dyDescent="0.2">
      <c r="B5619" s="3"/>
      <c r="C5619" s="3"/>
      <c r="D5619" s="6"/>
      <c r="E5619" s="8"/>
      <c r="O5619" s="9"/>
    </row>
    <row r="5620" spans="2:15" x14ac:dyDescent="0.2">
      <c r="B5620" s="3"/>
      <c r="C5620" s="3"/>
      <c r="D5620" s="6"/>
      <c r="E5620" s="8"/>
      <c r="O5620" s="9"/>
    </row>
    <row r="5621" spans="2:15" x14ac:dyDescent="0.2">
      <c r="B5621" s="3"/>
      <c r="C5621" s="3"/>
      <c r="D5621" s="6"/>
      <c r="E5621" s="8"/>
      <c r="O5621" s="9"/>
    </row>
    <row r="5622" spans="2:15" x14ac:dyDescent="0.2">
      <c r="B5622" s="3"/>
      <c r="C5622" s="3"/>
      <c r="D5622" s="6"/>
      <c r="E5622" s="8"/>
      <c r="O5622" s="9"/>
    </row>
    <row r="5623" spans="2:15" x14ac:dyDescent="0.2">
      <c r="B5623" s="3"/>
      <c r="C5623" s="3"/>
      <c r="D5623" s="6"/>
      <c r="E5623" s="8"/>
      <c r="O5623" s="9"/>
    </row>
    <row r="5624" spans="2:15" x14ac:dyDescent="0.2">
      <c r="B5624" s="3"/>
      <c r="C5624" s="3"/>
      <c r="D5624" s="6"/>
      <c r="E5624" s="8"/>
      <c r="O5624" s="9"/>
    </row>
    <row r="5625" spans="2:15" x14ac:dyDescent="0.2">
      <c r="B5625" s="3"/>
      <c r="C5625" s="3"/>
      <c r="D5625" s="6"/>
      <c r="E5625" s="8"/>
      <c r="O5625" s="9"/>
    </row>
    <row r="5626" spans="2:15" x14ac:dyDescent="0.2">
      <c r="B5626" s="3"/>
      <c r="C5626" s="3"/>
      <c r="D5626" s="6"/>
      <c r="E5626" s="8"/>
      <c r="O5626" s="9"/>
    </row>
    <row r="5627" spans="2:15" x14ac:dyDescent="0.2">
      <c r="B5627" s="3"/>
      <c r="C5627" s="3"/>
      <c r="D5627" s="6"/>
      <c r="E5627" s="8"/>
      <c r="O5627" s="9"/>
    </row>
    <row r="5628" spans="2:15" x14ac:dyDescent="0.2">
      <c r="B5628" s="3"/>
      <c r="C5628" s="3"/>
      <c r="D5628" s="6"/>
      <c r="E5628" s="8"/>
      <c r="O5628" s="9"/>
    </row>
    <row r="5629" spans="2:15" x14ac:dyDescent="0.2">
      <c r="B5629" s="3"/>
      <c r="C5629" s="3"/>
      <c r="D5629" s="6"/>
      <c r="E5629" s="8"/>
      <c r="O5629" s="9"/>
    </row>
    <row r="5630" spans="2:15" x14ac:dyDescent="0.2">
      <c r="B5630" s="3"/>
      <c r="C5630" s="3"/>
      <c r="D5630" s="6"/>
      <c r="E5630" s="8"/>
      <c r="O5630" s="9"/>
    </row>
    <row r="5631" spans="2:15" x14ac:dyDescent="0.2">
      <c r="B5631" s="3"/>
      <c r="C5631" s="3"/>
      <c r="D5631" s="6"/>
      <c r="E5631" s="8"/>
      <c r="O5631" s="9"/>
    </row>
    <row r="5632" spans="2:15" x14ac:dyDescent="0.2">
      <c r="B5632" s="3"/>
      <c r="C5632" s="3"/>
      <c r="D5632" s="6"/>
      <c r="E5632" s="8"/>
      <c r="O5632" s="9"/>
    </row>
    <row r="5633" spans="2:15" x14ac:dyDescent="0.2">
      <c r="B5633" s="3"/>
      <c r="C5633" s="3"/>
      <c r="D5633" s="6"/>
      <c r="E5633" s="8"/>
      <c r="O5633" s="9"/>
    </row>
    <row r="5634" spans="2:15" x14ac:dyDescent="0.2">
      <c r="B5634" s="3"/>
      <c r="C5634" s="3"/>
      <c r="D5634" s="6"/>
      <c r="E5634" s="8"/>
      <c r="O5634" s="9"/>
    </row>
    <row r="5635" spans="2:15" x14ac:dyDescent="0.2">
      <c r="B5635" s="3"/>
      <c r="C5635" s="3"/>
      <c r="D5635" s="6"/>
      <c r="E5635" s="8"/>
      <c r="O5635" s="9"/>
    </row>
    <row r="5636" spans="2:15" x14ac:dyDescent="0.2">
      <c r="B5636" s="3"/>
      <c r="C5636" s="3"/>
      <c r="D5636" s="6"/>
      <c r="E5636" s="8"/>
      <c r="O5636" s="9"/>
    </row>
    <row r="5637" spans="2:15" x14ac:dyDescent="0.2">
      <c r="B5637" s="3"/>
      <c r="C5637" s="3"/>
      <c r="D5637" s="6"/>
      <c r="E5637" s="8"/>
      <c r="O5637" s="9"/>
    </row>
    <row r="5638" spans="2:15" x14ac:dyDescent="0.2">
      <c r="B5638" s="3"/>
      <c r="C5638" s="3"/>
      <c r="D5638" s="6"/>
      <c r="E5638" s="8"/>
      <c r="O5638" s="9"/>
    </row>
    <row r="5639" spans="2:15" x14ac:dyDescent="0.2">
      <c r="B5639" s="3"/>
      <c r="C5639" s="3"/>
      <c r="D5639" s="6"/>
      <c r="E5639" s="8"/>
      <c r="O5639" s="9"/>
    </row>
    <row r="5640" spans="2:15" x14ac:dyDescent="0.2">
      <c r="B5640" s="3"/>
      <c r="C5640" s="3"/>
      <c r="D5640" s="6"/>
      <c r="E5640" s="8"/>
      <c r="O5640" s="9"/>
    </row>
    <row r="5641" spans="2:15" x14ac:dyDescent="0.2">
      <c r="B5641" s="3"/>
      <c r="C5641" s="3"/>
      <c r="D5641" s="6"/>
      <c r="E5641" s="8"/>
      <c r="O5641" s="9"/>
    </row>
    <row r="5642" spans="2:15" x14ac:dyDescent="0.2">
      <c r="B5642" s="3"/>
      <c r="C5642" s="3"/>
      <c r="D5642" s="6"/>
      <c r="E5642" s="8"/>
      <c r="O5642" s="9"/>
    </row>
    <row r="5643" spans="2:15" x14ac:dyDescent="0.2">
      <c r="B5643" s="3"/>
      <c r="C5643" s="3"/>
      <c r="D5643" s="6"/>
      <c r="E5643" s="8"/>
      <c r="O5643" s="9"/>
    </row>
    <row r="5644" spans="2:15" x14ac:dyDescent="0.2">
      <c r="B5644" s="3"/>
      <c r="C5644" s="3"/>
      <c r="D5644" s="6"/>
      <c r="E5644" s="8"/>
      <c r="O5644" s="9"/>
    </row>
    <row r="5645" spans="2:15" x14ac:dyDescent="0.2">
      <c r="B5645" s="3"/>
      <c r="C5645" s="3"/>
      <c r="D5645" s="6"/>
      <c r="E5645" s="8"/>
      <c r="O5645" s="9"/>
    </row>
    <row r="5646" spans="2:15" x14ac:dyDescent="0.2">
      <c r="B5646" s="3"/>
      <c r="C5646" s="3"/>
      <c r="D5646" s="6"/>
      <c r="E5646" s="8"/>
      <c r="O5646" s="9"/>
    </row>
    <row r="5647" spans="2:15" x14ac:dyDescent="0.2">
      <c r="B5647" s="3"/>
      <c r="C5647" s="3"/>
      <c r="D5647" s="6"/>
      <c r="E5647" s="8"/>
      <c r="O5647" s="9"/>
    </row>
    <row r="5648" spans="2:15" x14ac:dyDescent="0.2">
      <c r="B5648" s="3"/>
      <c r="C5648" s="3"/>
      <c r="D5648" s="6"/>
      <c r="E5648" s="8"/>
      <c r="O5648" s="9"/>
    </row>
    <row r="5649" spans="2:15" x14ac:dyDescent="0.2">
      <c r="B5649" s="3"/>
      <c r="C5649" s="3"/>
      <c r="D5649" s="6"/>
      <c r="E5649" s="8"/>
      <c r="O5649" s="9"/>
    </row>
    <row r="5650" spans="2:15" x14ac:dyDescent="0.2">
      <c r="B5650" s="3"/>
      <c r="C5650" s="3"/>
      <c r="D5650" s="6"/>
      <c r="E5650" s="8"/>
      <c r="O5650" s="9"/>
    </row>
    <row r="5651" spans="2:15" x14ac:dyDescent="0.2">
      <c r="B5651" s="3"/>
      <c r="C5651" s="3"/>
      <c r="D5651" s="6"/>
      <c r="E5651" s="8"/>
      <c r="O5651" s="9"/>
    </row>
    <row r="5652" spans="2:15" x14ac:dyDescent="0.2">
      <c r="B5652" s="3"/>
      <c r="C5652" s="3"/>
      <c r="D5652" s="6"/>
      <c r="E5652" s="8"/>
      <c r="O5652" s="9"/>
    </row>
    <row r="5653" spans="2:15" x14ac:dyDescent="0.2">
      <c r="B5653" s="3"/>
      <c r="C5653" s="3"/>
      <c r="D5653" s="6"/>
      <c r="E5653" s="8"/>
      <c r="O5653" s="9"/>
    </row>
    <row r="5654" spans="2:15" x14ac:dyDescent="0.2">
      <c r="B5654" s="3"/>
      <c r="C5654" s="3"/>
      <c r="D5654" s="6"/>
      <c r="E5654" s="8"/>
      <c r="O5654" s="9"/>
    </row>
    <row r="5655" spans="2:15" x14ac:dyDescent="0.2">
      <c r="B5655" s="3"/>
      <c r="C5655" s="3"/>
      <c r="D5655" s="6"/>
      <c r="E5655" s="8"/>
      <c r="O5655" s="9"/>
    </row>
    <row r="5656" spans="2:15" x14ac:dyDescent="0.2">
      <c r="B5656" s="3"/>
      <c r="C5656" s="3"/>
      <c r="D5656" s="6"/>
      <c r="E5656" s="8"/>
      <c r="O5656" s="9"/>
    </row>
    <row r="5657" spans="2:15" x14ac:dyDescent="0.2">
      <c r="B5657" s="3"/>
      <c r="C5657" s="3"/>
      <c r="D5657" s="6"/>
      <c r="E5657" s="8"/>
      <c r="O5657" s="9"/>
    </row>
    <row r="5658" spans="2:15" x14ac:dyDescent="0.2">
      <c r="B5658" s="3"/>
      <c r="C5658" s="3"/>
      <c r="D5658" s="6"/>
      <c r="E5658" s="8"/>
      <c r="O5658" s="9"/>
    </row>
    <row r="5659" spans="2:15" x14ac:dyDescent="0.2">
      <c r="B5659" s="3"/>
      <c r="C5659" s="3"/>
      <c r="D5659" s="6"/>
      <c r="E5659" s="8"/>
      <c r="O5659" s="9"/>
    </row>
    <row r="5660" spans="2:15" x14ac:dyDescent="0.2">
      <c r="B5660" s="3"/>
      <c r="C5660" s="3"/>
      <c r="D5660" s="6"/>
      <c r="E5660" s="8"/>
      <c r="O5660" s="9"/>
    </row>
    <row r="5661" spans="2:15" x14ac:dyDescent="0.2">
      <c r="B5661" s="3"/>
      <c r="C5661" s="3"/>
      <c r="D5661" s="6"/>
      <c r="E5661" s="8"/>
      <c r="O5661" s="9"/>
    </row>
    <row r="5662" spans="2:15" x14ac:dyDescent="0.2">
      <c r="B5662" s="3"/>
      <c r="C5662" s="3"/>
      <c r="D5662" s="6"/>
      <c r="E5662" s="8"/>
      <c r="O5662" s="9"/>
    </row>
    <row r="5663" spans="2:15" x14ac:dyDescent="0.2">
      <c r="B5663" s="3"/>
      <c r="C5663" s="3"/>
      <c r="D5663" s="6"/>
      <c r="E5663" s="8"/>
      <c r="O5663" s="9"/>
    </row>
    <row r="5664" spans="2:15" x14ac:dyDescent="0.2">
      <c r="B5664" s="3"/>
      <c r="C5664" s="3"/>
      <c r="D5664" s="6"/>
      <c r="E5664" s="8"/>
      <c r="O5664" s="9"/>
    </row>
    <row r="5665" spans="2:15" x14ac:dyDescent="0.2">
      <c r="B5665" s="3"/>
      <c r="C5665" s="3"/>
      <c r="D5665" s="6"/>
      <c r="E5665" s="8"/>
      <c r="O5665" s="9"/>
    </row>
    <row r="5666" spans="2:15" x14ac:dyDescent="0.2">
      <c r="B5666" s="3"/>
      <c r="C5666" s="3"/>
      <c r="D5666" s="6"/>
      <c r="E5666" s="8"/>
      <c r="O5666" s="9"/>
    </row>
    <row r="5667" spans="2:15" x14ac:dyDescent="0.2">
      <c r="B5667" s="3"/>
      <c r="C5667" s="3"/>
      <c r="D5667" s="6"/>
      <c r="E5667" s="8"/>
      <c r="O5667" s="9"/>
    </row>
    <row r="5668" spans="2:15" x14ac:dyDescent="0.2">
      <c r="B5668" s="3"/>
      <c r="C5668" s="3"/>
      <c r="D5668" s="6"/>
      <c r="E5668" s="8"/>
      <c r="O5668" s="9"/>
    </row>
    <row r="5669" spans="2:15" x14ac:dyDescent="0.2">
      <c r="B5669" s="3"/>
      <c r="C5669" s="3"/>
      <c r="D5669" s="6"/>
      <c r="E5669" s="8"/>
      <c r="O5669" s="9"/>
    </row>
    <row r="5670" spans="2:15" x14ac:dyDescent="0.2">
      <c r="B5670" s="3"/>
      <c r="C5670" s="3"/>
      <c r="D5670" s="6"/>
      <c r="E5670" s="8"/>
      <c r="O5670" s="9"/>
    </row>
    <row r="5671" spans="2:15" x14ac:dyDescent="0.2">
      <c r="B5671" s="3"/>
      <c r="C5671" s="3"/>
      <c r="D5671" s="6"/>
      <c r="E5671" s="8"/>
      <c r="O5671" s="9"/>
    </row>
    <row r="5672" spans="2:15" x14ac:dyDescent="0.2">
      <c r="B5672" s="3"/>
      <c r="C5672" s="3"/>
      <c r="D5672" s="6"/>
      <c r="E5672" s="8"/>
      <c r="O5672" s="9"/>
    </row>
    <row r="5673" spans="2:15" x14ac:dyDescent="0.2">
      <c r="B5673" s="3"/>
      <c r="C5673" s="3"/>
      <c r="D5673" s="6"/>
      <c r="E5673" s="8"/>
      <c r="O5673" s="9"/>
    </row>
    <row r="5674" spans="2:15" x14ac:dyDescent="0.2">
      <c r="B5674" s="3"/>
      <c r="C5674" s="3"/>
      <c r="D5674" s="6"/>
      <c r="E5674" s="8"/>
      <c r="O5674" s="9"/>
    </row>
    <row r="5675" spans="2:15" x14ac:dyDescent="0.2">
      <c r="B5675" s="3"/>
      <c r="C5675" s="3"/>
      <c r="D5675" s="6"/>
      <c r="E5675" s="8"/>
      <c r="O5675" s="9"/>
    </row>
    <row r="5676" spans="2:15" x14ac:dyDescent="0.2">
      <c r="B5676" s="3"/>
      <c r="C5676" s="3"/>
      <c r="D5676" s="6"/>
      <c r="E5676" s="8"/>
      <c r="O5676" s="9"/>
    </row>
    <row r="5677" spans="2:15" x14ac:dyDescent="0.2">
      <c r="B5677" s="3"/>
      <c r="C5677" s="3"/>
      <c r="D5677" s="6"/>
      <c r="E5677" s="8"/>
      <c r="O5677" s="9"/>
    </row>
    <row r="5678" spans="2:15" x14ac:dyDescent="0.2">
      <c r="B5678" s="3"/>
      <c r="C5678" s="3"/>
      <c r="D5678" s="6"/>
      <c r="E5678" s="8"/>
      <c r="O5678" s="9"/>
    </row>
    <row r="5679" spans="2:15" x14ac:dyDescent="0.2">
      <c r="B5679" s="3"/>
      <c r="C5679" s="3"/>
      <c r="D5679" s="6"/>
      <c r="E5679" s="8"/>
      <c r="O5679" s="9"/>
    </row>
    <row r="5680" spans="2:15" x14ac:dyDescent="0.2">
      <c r="B5680" s="3"/>
      <c r="C5680" s="3"/>
      <c r="D5680" s="6"/>
      <c r="E5680" s="8"/>
      <c r="O5680" s="9"/>
    </row>
    <row r="5681" spans="2:15" x14ac:dyDescent="0.2">
      <c r="B5681" s="3"/>
      <c r="C5681" s="3"/>
      <c r="D5681" s="6"/>
      <c r="E5681" s="8"/>
      <c r="O5681" s="9"/>
    </row>
    <row r="5682" spans="2:15" x14ac:dyDescent="0.2">
      <c r="B5682" s="3"/>
      <c r="C5682" s="3"/>
      <c r="D5682" s="6"/>
      <c r="E5682" s="8"/>
      <c r="O5682" s="9"/>
    </row>
    <row r="5683" spans="2:15" x14ac:dyDescent="0.2">
      <c r="B5683" s="3"/>
      <c r="C5683" s="3"/>
      <c r="D5683" s="6"/>
      <c r="E5683" s="8"/>
      <c r="O5683" s="9"/>
    </row>
    <row r="5684" spans="2:15" x14ac:dyDescent="0.2">
      <c r="B5684" s="3"/>
      <c r="C5684" s="3"/>
      <c r="D5684" s="6"/>
      <c r="E5684" s="8"/>
      <c r="O5684" s="9"/>
    </row>
    <row r="5685" spans="2:15" x14ac:dyDescent="0.2">
      <c r="B5685" s="3"/>
      <c r="C5685" s="3"/>
      <c r="D5685" s="6"/>
      <c r="E5685" s="8"/>
      <c r="O5685" s="9"/>
    </row>
    <row r="5686" spans="2:15" x14ac:dyDescent="0.2">
      <c r="B5686" s="3"/>
      <c r="C5686" s="3"/>
      <c r="D5686" s="6"/>
      <c r="E5686" s="8"/>
      <c r="O5686" s="9"/>
    </row>
    <row r="5687" spans="2:15" x14ac:dyDescent="0.2">
      <c r="B5687" s="3"/>
      <c r="C5687" s="3"/>
      <c r="D5687" s="6"/>
      <c r="E5687" s="8"/>
      <c r="O5687" s="9"/>
    </row>
    <row r="5688" spans="2:15" x14ac:dyDescent="0.2">
      <c r="B5688" s="3"/>
      <c r="C5688" s="3"/>
      <c r="D5688" s="6"/>
      <c r="E5688" s="8"/>
      <c r="O5688" s="9"/>
    </row>
    <row r="5689" spans="2:15" x14ac:dyDescent="0.2">
      <c r="B5689" s="3"/>
      <c r="C5689" s="3"/>
      <c r="D5689" s="6"/>
      <c r="E5689" s="8"/>
      <c r="O5689" s="9"/>
    </row>
    <row r="5690" spans="2:15" x14ac:dyDescent="0.2">
      <c r="B5690" s="3"/>
      <c r="C5690" s="3"/>
      <c r="D5690" s="6"/>
      <c r="E5690" s="8"/>
      <c r="O5690" s="9"/>
    </row>
    <row r="5691" spans="2:15" x14ac:dyDescent="0.2">
      <c r="B5691" s="3"/>
      <c r="C5691" s="3"/>
      <c r="D5691" s="6"/>
      <c r="E5691" s="8"/>
      <c r="O5691" s="9"/>
    </row>
    <row r="5692" spans="2:15" x14ac:dyDescent="0.2">
      <c r="B5692" s="3"/>
      <c r="C5692" s="3"/>
      <c r="D5692" s="6"/>
      <c r="E5692" s="8"/>
      <c r="O5692" s="9"/>
    </row>
    <row r="5693" spans="2:15" x14ac:dyDescent="0.2">
      <c r="B5693" s="3"/>
      <c r="C5693" s="3"/>
      <c r="D5693" s="6"/>
      <c r="E5693" s="8"/>
      <c r="O5693" s="9"/>
    </row>
    <row r="5694" spans="2:15" x14ac:dyDescent="0.2">
      <c r="B5694" s="3"/>
      <c r="C5694" s="3"/>
      <c r="D5694" s="6"/>
      <c r="E5694" s="8"/>
      <c r="O5694" s="9"/>
    </row>
    <row r="5695" spans="2:15" x14ac:dyDescent="0.2">
      <c r="B5695" s="3"/>
      <c r="C5695" s="3"/>
      <c r="D5695" s="6"/>
      <c r="E5695" s="8"/>
      <c r="O5695" s="9"/>
    </row>
    <row r="5696" spans="2:15" x14ac:dyDescent="0.2">
      <c r="B5696" s="3"/>
      <c r="C5696" s="3"/>
      <c r="D5696" s="6"/>
      <c r="E5696" s="8"/>
      <c r="O5696" s="9"/>
    </row>
    <row r="5697" spans="2:15" x14ac:dyDescent="0.2">
      <c r="B5697" s="3"/>
      <c r="C5697" s="3"/>
      <c r="D5697" s="6"/>
      <c r="E5697" s="8"/>
      <c r="O5697" s="9"/>
    </row>
    <row r="5698" spans="2:15" x14ac:dyDescent="0.2">
      <c r="B5698" s="3"/>
      <c r="C5698" s="3"/>
      <c r="D5698" s="6"/>
      <c r="E5698" s="8"/>
      <c r="O5698" s="9"/>
    </row>
    <row r="5699" spans="2:15" x14ac:dyDescent="0.2">
      <c r="B5699" s="3"/>
      <c r="C5699" s="3"/>
      <c r="D5699" s="6"/>
      <c r="E5699" s="8"/>
      <c r="O5699" s="9"/>
    </row>
    <row r="5700" spans="2:15" x14ac:dyDescent="0.2">
      <c r="B5700" s="3"/>
      <c r="C5700" s="3"/>
      <c r="D5700" s="6"/>
      <c r="E5700" s="8"/>
      <c r="O5700" s="9"/>
    </row>
    <row r="5701" spans="2:15" x14ac:dyDescent="0.2">
      <c r="B5701" s="3"/>
      <c r="C5701" s="3"/>
      <c r="D5701" s="6"/>
      <c r="E5701" s="8"/>
      <c r="O5701" s="9"/>
    </row>
    <row r="5702" spans="2:15" x14ac:dyDescent="0.2">
      <c r="B5702" s="3"/>
      <c r="C5702" s="3"/>
      <c r="D5702" s="6"/>
      <c r="E5702" s="8"/>
      <c r="O5702" s="9"/>
    </row>
    <row r="5703" spans="2:15" x14ac:dyDescent="0.2">
      <c r="B5703" s="3"/>
      <c r="C5703" s="3"/>
      <c r="D5703" s="6"/>
      <c r="E5703" s="8"/>
      <c r="O5703" s="9"/>
    </row>
    <row r="5704" spans="2:15" x14ac:dyDescent="0.2">
      <c r="B5704" s="3"/>
      <c r="C5704" s="3"/>
      <c r="D5704" s="6"/>
      <c r="E5704" s="8"/>
      <c r="O5704" s="9"/>
    </row>
    <row r="5705" spans="2:15" x14ac:dyDescent="0.2">
      <c r="B5705" s="3"/>
      <c r="C5705" s="3"/>
      <c r="D5705" s="6"/>
      <c r="E5705" s="8"/>
      <c r="O5705" s="9"/>
    </row>
    <row r="5706" spans="2:15" x14ac:dyDescent="0.2">
      <c r="B5706" s="3"/>
      <c r="C5706" s="3"/>
      <c r="D5706" s="6"/>
      <c r="E5706" s="8"/>
      <c r="O5706" s="9"/>
    </row>
    <row r="5707" spans="2:15" x14ac:dyDescent="0.2">
      <c r="B5707" s="3"/>
      <c r="C5707" s="3"/>
      <c r="D5707" s="6"/>
      <c r="E5707" s="8"/>
      <c r="O5707" s="9"/>
    </row>
    <row r="5708" spans="2:15" x14ac:dyDescent="0.2">
      <c r="B5708" s="3"/>
      <c r="C5708" s="3"/>
      <c r="D5708" s="6"/>
      <c r="E5708" s="8"/>
      <c r="O5708" s="9"/>
    </row>
    <row r="5709" spans="2:15" x14ac:dyDescent="0.2">
      <c r="B5709" s="3"/>
      <c r="C5709" s="3"/>
      <c r="D5709" s="6"/>
      <c r="E5709" s="8"/>
      <c r="O5709" s="9"/>
    </row>
    <row r="5710" spans="2:15" x14ac:dyDescent="0.2">
      <c r="B5710" s="3"/>
      <c r="C5710" s="3"/>
      <c r="D5710" s="6"/>
      <c r="E5710" s="8"/>
      <c r="O5710" s="9"/>
    </row>
    <row r="5711" spans="2:15" x14ac:dyDescent="0.2">
      <c r="B5711" s="3"/>
      <c r="C5711" s="3"/>
      <c r="D5711" s="6"/>
      <c r="E5711" s="8"/>
      <c r="O5711" s="9"/>
    </row>
    <row r="5712" spans="2:15" x14ac:dyDescent="0.2">
      <c r="B5712" s="3"/>
      <c r="C5712" s="3"/>
      <c r="D5712" s="6"/>
      <c r="E5712" s="8"/>
      <c r="O5712" s="9"/>
    </row>
    <row r="5713" spans="2:15" x14ac:dyDescent="0.2">
      <c r="B5713" s="3"/>
      <c r="C5713" s="3"/>
      <c r="D5713" s="6"/>
      <c r="E5713" s="8"/>
      <c r="O5713" s="9"/>
    </row>
    <row r="5714" spans="2:15" x14ac:dyDescent="0.2">
      <c r="B5714" s="3"/>
      <c r="C5714" s="3"/>
      <c r="D5714" s="6"/>
      <c r="E5714" s="8"/>
      <c r="O5714" s="9"/>
    </row>
    <row r="5715" spans="2:15" x14ac:dyDescent="0.2">
      <c r="B5715" s="3"/>
      <c r="C5715" s="3"/>
      <c r="D5715" s="6"/>
      <c r="E5715" s="8"/>
      <c r="O5715" s="9"/>
    </row>
    <row r="5716" spans="2:15" x14ac:dyDescent="0.2">
      <c r="B5716" s="3"/>
      <c r="C5716" s="3"/>
      <c r="D5716" s="6"/>
      <c r="E5716" s="8"/>
      <c r="O5716" s="9"/>
    </row>
    <row r="5717" spans="2:15" x14ac:dyDescent="0.2">
      <c r="B5717" s="3"/>
      <c r="C5717" s="3"/>
      <c r="D5717" s="6"/>
      <c r="E5717" s="8"/>
      <c r="O5717" s="9"/>
    </row>
    <row r="5718" spans="2:15" x14ac:dyDescent="0.2">
      <c r="B5718" s="3"/>
      <c r="C5718" s="3"/>
      <c r="D5718" s="6"/>
      <c r="E5718" s="8"/>
      <c r="O5718" s="9"/>
    </row>
    <row r="5719" spans="2:15" x14ac:dyDescent="0.2">
      <c r="B5719" s="3"/>
      <c r="C5719" s="3"/>
      <c r="D5719" s="6"/>
      <c r="E5719" s="8"/>
      <c r="O5719" s="9"/>
    </row>
    <row r="5720" spans="2:15" x14ac:dyDescent="0.2">
      <c r="B5720" s="3"/>
      <c r="C5720" s="3"/>
      <c r="D5720" s="6"/>
      <c r="E5720" s="8"/>
      <c r="O5720" s="9"/>
    </row>
    <row r="5721" spans="2:15" x14ac:dyDescent="0.2">
      <c r="B5721" s="3"/>
      <c r="C5721" s="3"/>
      <c r="D5721" s="6"/>
      <c r="E5721" s="8"/>
      <c r="O5721" s="9"/>
    </row>
    <row r="5722" spans="2:15" x14ac:dyDescent="0.2">
      <c r="B5722" s="3"/>
      <c r="C5722" s="3"/>
      <c r="D5722" s="6"/>
      <c r="E5722" s="8"/>
      <c r="O5722" s="9"/>
    </row>
    <row r="5723" spans="2:15" x14ac:dyDescent="0.2">
      <c r="B5723" s="3"/>
      <c r="C5723" s="3"/>
      <c r="D5723" s="6"/>
      <c r="E5723" s="8"/>
      <c r="O5723" s="9"/>
    </row>
    <row r="5724" spans="2:15" x14ac:dyDescent="0.2">
      <c r="B5724" s="3"/>
      <c r="C5724" s="3"/>
      <c r="D5724" s="6"/>
      <c r="E5724" s="8"/>
      <c r="O5724" s="9"/>
    </row>
    <row r="5725" spans="2:15" x14ac:dyDescent="0.2">
      <c r="B5725" s="3"/>
      <c r="C5725" s="3"/>
      <c r="D5725" s="6"/>
      <c r="E5725" s="8"/>
      <c r="O5725" s="9"/>
    </row>
    <row r="5726" spans="2:15" x14ac:dyDescent="0.2">
      <c r="B5726" s="3"/>
      <c r="C5726" s="3"/>
      <c r="D5726" s="6"/>
      <c r="E5726" s="8"/>
      <c r="O5726" s="9"/>
    </row>
    <row r="5727" spans="2:15" x14ac:dyDescent="0.2">
      <c r="B5727" s="3"/>
      <c r="C5727" s="3"/>
      <c r="D5727" s="6"/>
      <c r="E5727" s="8"/>
      <c r="O5727" s="9"/>
    </row>
    <row r="5728" spans="2:15" x14ac:dyDescent="0.2">
      <c r="B5728" s="3"/>
      <c r="C5728" s="3"/>
      <c r="D5728" s="6"/>
      <c r="E5728" s="8"/>
      <c r="O5728" s="9"/>
    </row>
    <row r="5729" spans="2:15" x14ac:dyDescent="0.2">
      <c r="B5729" s="3"/>
      <c r="C5729" s="3"/>
      <c r="D5729" s="6"/>
      <c r="E5729" s="8"/>
      <c r="O5729" s="9"/>
    </row>
    <row r="5730" spans="2:15" x14ac:dyDescent="0.2">
      <c r="B5730" s="3"/>
      <c r="C5730" s="3"/>
      <c r="D5730" s="6"/>
      <c r="E5730" s="8"/>
      <c r="O5730" s="9"/>
    </row>
    <row r="5731" spans="2:15" x14ac:dyDescent="0.2">
      <c r="B5731" s="3"/>
      <c r="C5731" s="3"/>
      <c r="D5731" s="6"/>
      <c r="E5731" s="8"/>
      <c r="O5731" s="9"/>
    </row>
    <row r="5732" spans="2:15" x14ac:dyDescent="0.2">
      <c r="B5732" s="3"/>
      <c r="C5732" s="3"/>
      <c r="D5732" s="6"/>
      <c r="E5732" s="8"/>
      <c r="O5732" s="9"/>
    </row>
    <row r="5733" spans="2:15" x14ac:dyDescent="0.2">
      <c r="B5733" s="3"/>
      <c r="C5733" s="3"/>
      <c r="D5733" s="6"/>
      <c r="E5733" s="8"/>
      <c r="O5733" s="9"/>
    </row>
    <row r="5734" spans="2:15" x14ac:dyDescent="0.2">
      <c r="B5734" s="3"/>
      <c r="C5734" s="3"/>
      <c r="D5734" s="6"/>
      <c r="E5734" s="8"/>
      <c r="O5734" s="9"/>
    </row>
    <row r="5735" spans="2:15" x14ac:dyDescent="0.2">
      <c r="B5735" s="3"/>
      <c r="C5735" s="3"/>
      <c r="D5735" s="6"/>
      <c r="E5735" s="8"/>
      <c r="O5735" s="9"/>
    </row>
    <row r="5736" spans="2:15" x14ac:dyDescent="0.2">
      <c r="B5736" s="3"/>
      <c r="C5736" s="3"/>
      <c r="D5736" s="6"/>
      <c r="E5736" s="8"/>
      <c r="O5736" s="9"/>
    </row>
    <row r="5737" spans="2:15" x14ac:dyDescent="0.2">
      <c r="B5737" s="3"/>
      <c r="C5737" s="3"/>
      <c r="D5737" s="6"/>
      <c r="E5737" s="8"/>
      <c r="O5737" s="9"/>
    </row>
    <row r="5738" spans="2:15" x14ac:dyDescent="0.2">
      <c r="B5738" s="3"/>
      <c r="C5738" s="3"/>
      <c r="D5738" s="6"/>
      <c r="E5738" s="8"/>
      <c r="O5738" s="9"/>
    </row>
    <row r="5739" spans="2:15" x14ac:dyDescent="0.2">
      <c r="B5739" s="3"/>
      <c r="C5739" s="3"/>
      <c r="D5739" s="6"/>
      <c r="E5739" s="8"/>
      <c r="O5739" s="9"/>
    </row>
    <row r="5740" spans="2:15" x14ac:dyDescent="0.2">
      <c r="B5740" s="3"/>
      <c r="C5740" s="3"/>
      <c r="D5740" s="6"/>
      <c r="E5740" s="8"/>
      <c r="O5740" s="9"/>
    </row>
    <row r="5741" spans="2:15" x14ac:dyDescent="0.2">
      <c r="B5741" s="3"/>
      <c r="C5741" s="3"/>
      <c r="D5741" s="6"/>
      <c r="E5741" s="8"/>
      <c r="O5741" s="9"/>
    </row>
    <row r="5742" spans="2:15" x14ac:dyDescent="0.2">
      <c r="B5742" s="3"/>
      <c r="C5742" s="3"/>
      <c r="D5742" s="6"/>
      <c r="E5742" s="8"/>
      <c r="O5742" s="9"/>
    </row>
    <row r="5743" spans="2:15" x14ac:dyDescent="0.2">
      <c r="B5743" s="3"/>
      <c r="C5743" s="3"/>
      <c r="D5743" s="6"/>
      <c r="E5743" s="8"/>
      <c r="O5743" s="9"/>
    </row>
    <row r="5744" spans="2:15" x14ac:dyDescent="0.2">
      <c r="B5744" s="3"/>
      <c r="C5744" s="3"/>
      <c r="D5744" s="6"/>
      <c r="E5744" s="8"/>
      <c r="O5744" s="9"/>
    </row>
    <row r="5745" spans="2:15" x14ac:dyDescent="0.2">
      <c r="B5745" s="3"/>
      <c r="C5745" s="3"/>
      <c r="D5745" s="6"/>
      <c r="E5745" s="8"/>
      <c r="O5745" s="9"/>
    </row>
    <row r="5746" spans="2:15" x14ac:dyDescent="0.2">
      <c r="B5746" s="3"/>
      <c r="C5746" s="3"/>
      <c r="D5746" s="6"/>
      <c r="E5746" s="8"/>
      <c r="O5746" s="9"/>
    </row>
    <row r="5747" spans="2:15" x14ac:dyDescent="0.2">
      <c r="B5747" s="3"/>
      <c r="C5747" s="3"/>
      <c r="D5747" s="6"/>
      <c r="E5747" s="8"/>
      <c r="O5747" s="9"/>
    </row>
    <row r="5748" spans="2:15" x14ac:dyDescent="0.2">
      <c r="B5748" s="3"/>
      <c r="C5748" s="3"/>
      <c r="D5748" s="6"/>
      <c r="E5748" s="8"/>
      <c r="O5748" s="9"/>
    </row>
    <row r="5749" spans="2:15" x14ac:dyDescent="0.2">
      <c r="B5749" s="3"/>
      <c r="C5749" s="3"/>
      <c r="D5749" s="6"/>
      <c r="E5749" s="8"/>
      <c r="O5749" s="9"/>
    </row>
    <row r="5750" spans="2:15" x14ac:dyDescent="0.2">
      <c r="B5750" s="3"/>
      <c r="C5750" s="3"/>
      <c r="D5750" s="6"/>
      <c r="E5750" s="8"/>
      <c r="O5750" s="9"/>
    </row>
    <row r="5751" spans="2:15" x14ac:dyDescent="0.2">
      <c r="B5751" s="3"/>
      <c r="C5751" s="3"/>
      <c r="D5751" s="6"/>
      <c r="E5751" s="8"/>
      <c r="O5751" s="9"/>
    </row>
    <row r="5752" spans="2:15" x14ac:dyDescent="0.2">
      <c r="B5752" s="3"/>
      <c r="C5752" s="3"/>
      <c r="D5752" s="6"/>
      <c r="E5752" s="8"/>
      <c r="O5752" s="9"/>
    </row>
    <row r="5753" spans="2:15" x14ac:dyDescent="0.2">
      <c r="B5753" s="3"/>
      <c r="C5753" s="3"/>
      <c r="D5753" s="6"/>
      <c r="E5753" s="8"/>
      <c r="O5753" s="9"/>
    </row>
    <row r="5754" spans="2:15" x14ac:dyDescent="0.2">
      <c r="B5754" s="3"/>
      <c r="C5754" s="3"/>
      <c r="D5754" s="6"/>
      <c r="E5754" s="8"/>
      <c r="O5754" s="9"/>
    </row>
    <row r="5755" spans="2:15" x14ac:dyDescent="0.2">
      <c r="B5755" s="3"/>
      <c r="C5755" s="3"/>
      <c r="D5755" s="6"/>
      <c r="E5755" s="8"/>
      <c r="O5755" s="9"/>
    </row>
    <row r="5756" spans="2:15" x14ac:dyDescent="0.2">
      <c r="B5756" s="3"/>
      <c r="C5756" s="3"/>
      <c r="D5756" s="6"/>
      <c r="E5756" s="8"/>
      <c r="O5756" s="9"/>
    </row>
    <row r="5757" spans="2:15" x14ac:dyDescent="0.2">
      <c r="B5757" s="3"/>
      <c r="C5757" s="3"/>
      <c r="D5757" s="6"/>
      <c r="E5757" s="8"/>
      <c r="O5757" s="9"/>
    </row>
    <row r="5758" spans="2:15" x14ac:dyDescent="0.2">
      <c r="B5758" s="3"/>
      <c r="C5758" s="3"/>
      <c r="D5758" s="6"/>
      <c r="E5758" s="8"/>
      <c r="O5758" s="9"/>
    </row>
    <row r="5759" spans="2:15" x14ac:dyDescent="0.2">
      <c r="B5759" s="3"/>
      <c r="C5759" s="3"/>
      <c r="D5759" s="6"/>
      <c r="E5759" s="8"/>
      <c r="O5759" s="9"/>
    </row>
    <row r="5760" spans="2:15" x14ac:dyDescent="0.2">
      <c r="B5760" s="3"/>
      <c r="C5760" s="3"/>
      <c r="D5760" s="6"/>
      <c r="E5760" s="8"/>
      <c r="O5760" s="9"/>
    </row>
    <row r="5761" spans="2:15" x14ac:dyDescent="0.2">
      <c r="B5761" s="3"/>
      <c r="C5761" s="3"/>
      <c r="D5761" s="6"/>
      <c r="E5761" s="8"/>
      <c r="O5761" s="9"/>
    </row>
    <row r="5762" spans="2:15" x14ac:dyDescent="0.2">
      <c r="B5762" s="3"/>
      <c r="C5762" s="3"/>
      <c r="D5762" s="6"/>
      <c r="E5762" s="8"/>
      <c r="O5762" s="9"/>
    </row>
    <row r="5763" spans="2:15" x14ac:dyDescent="0.2">
      <c r="B5763" s="3"/>
      <c r="C5763" s="3"/>
      <c r="D5763" s="6"/>
      <c r="E5763" s="8"/>
      <c r="O5763" s="9"/>
    </row>
    <row r="5764" spans="2:15" x14ac:dyDescent="0.2">
      <c r="B5764" s="3"/>
      <c r="C5764" s="3"/>
      <c r="D5764" s="6"/>
      <c r="E5764" s="8"/>
      <c r="O5764" s="9"/>
    </row>
    <row r="5765" spans="2:15" x14ac:dyDescent="0.2">
      <c r="B5765" s="3"/>
      <c r="C5765" s="3"/>
      <c r="D5765" s="6"/>
      <c r="E5765" s="8"/>
      <c r="O5765" s="9"/>
    </row>
    <row r="5766" spans="2:15" x14ac:dyDescent="0.2">
      <c r="B5766" s="3"/>
      <c r="C5766" s="3"/>
      <c r="D5766" s="6"/>
      <c r="E5766" s="8"/>
      <c r="O5766" s="9"/>
    </row>
    <row r="5767" spans="2:15" x14ac:dyDescent="0.2">
      <c r="B5767" s="3"/>
      <c r="C5767" s="3"/>
      <c r="D5767" s="6"/>
      <c r="E5767" s="8"/>
      <c r="O5767" s="9"/>
    </row>
    <row r="5768" spans="2:15" x14ac:dyDescent="0.2">
      <c r="B5768" s="3"/>
      <c r="C5768" s="3"/>
      <c r="D5768" s="6"/>
      <c r="E5768" s="8"/>
      <c r="O5768" s="9"/>
    </row>
    <row r="5769" spans="2:15" x14ac:dyDescent="0.2">
      <c r="B5769" s="3"/>
      <c r="C5769" s="3"/>
      <c r="D5769" s="6"/>
      <c r="E5769" s="8"/>
      <c r="O5769" s="9"/>
    </row>
    <row r="5770" spans="2:15" x14ac:dyDescent="0.2">
      <c r="B5770" s="3"/>
      <c r="C5770" s="3"/>
      <c r="D5770" s="6"/>
      <c r="E5770" s="8"/>
      <c r="O5770" s="9"/>
    </row>
    <row r="5771" spans="2:15" x14ac:dyDescent="0.2">
      <c r="B5771" s="3"/>
      <c r="C5771" s="3"/>
      <c r="D5771" s="6"/>
      <c r="E5771" s="8"/>
      <c r="O5771" s="9"/>
    </row>
    <row r="5772" spans="2:15" x14ac:dyDescent="0.2">
      <c r="B5772" s="3"/>
      <c r="C5772" s="3"/>
      <c r="D5772" s="6"/>
      <c r="E5772" s="8"/>
      <c r="O5772" s="9"/>
    </row>
    <row r="5773" spans="2:15" x14ac:dyDescent="0.2">
      <c r="B5773" s="3"/>
      <c r="C5773" s="3"/>
      <c r="D5773" s="6"/>
      <c r="E5773" s="8"/>
      <c r="O5773" s="9"/>
    </row>
    <row r="5774" spans="2:15" x14ac:dyDescent="0.2">
      <c r="B5774" s="3"/>
      <c r="C5774" s="3"/>
      <c r="D5774" s="6"/>
      <c r="E5774" s="8"/>
      <c r="O5774" s="9"/>
    </row>
    <row r="5775" spans="2:15" x14ac:dyDescent="0.2">
      <c r="B5775" s="3"/>
      <c r="C5775" s="3"/>
      <c r="D5775" s="6"/>
      <c r="E5775" s="8"/>
      <c r="O5775" s="9"/>
    </row>
    <row r="5776" spans="2:15" x14ac:dyDescent="0.2">
      <c r="B5776" s="3"/>
      <c r="C5776" s="3"/>
      <c r="D5776" s="6"/>
      <c r="E5776" s="8"/>
      <c r="O5776" s="9"/>
    </row>
    <row r="5777" spans="2:15" x14ac:dyDescent="0.2">
      <c r="B5777" s="3"/>
      <c r="C5777" s="3"/>
      <c r="D5777" s="6"/>
      <c r="E5777" s="8"/>
      <c r="O5777" s="9"/>
    </row>
    <row r="5778" spans="2:15" x14ac:dyDescent="0.2">
      <c r="B5778" s="3"/>
      <c r="C5778" s="3"/>
      <c r="D5778" s="6"/>
      <c r="E5778" s="8"/>
      <c r="O5778" s="9"/>
    </row>
    <row r="5779" spans="2:15" x14ac:dyDescent="0.2">
      <c r="B5779" s="3"/>
      <c r="C5779" s="3"/>
      <c r="D5779" s="6"/>
      <c r="E5779" s="8"/>
      <c r="O5779" s="9"/>
    </row>
    <row r="5780" spans="2:15" x14ac:dyDescent="0.2">
      <c r="B5780" s="3"/>
      <c r="C5780" s="3"/>
      <c r="D5780" s="6"/>
      <c r="E5780" s="8"/>
      <c r="O5780" s="9"/>
    </row>
    <row r="5781" spans="2:15" x14ac:dyDescent="0.2">
      <c r="B5781" s="3"/>
      <c r="C5781" s="3"/>
      <c r="D5781" s="6"/>
      <c r="E5781" s="8"/>
      <c r="O5781" s="9"/>
    </row>
    <row r="5782" spans="2:15" x14ac:dyDescent="0.2">
      <c r="B5782" s="3"/>
      <c r="C5782" s="3"/>
      <c r="D5782" s="6"/>
      <c r="E5782" s="8"/>
      <c r="O5782" s="9"/>
    </row>
    <row r="5783" spans="2:15" x14ac:dyDescent="0.2">
      <c r="B5783" s="3"/>
      <c r="C5783" s="3"/>
      <c r="D5783" s="6"/>
      <c r="E5783" s="8"/>
      <c r="O5783" s="9"/>
    </row>
    <row r="5784" spans="2:15" x14ac:dyDescent="0.2">
      <c r="B5784" s="3"/>
      <c r="C5784" s="3"/>
      <c r="D5784" s="6"/>
      <c r="E5784" s="8"/>
      <c r="O5784" s="9"/>
    </row>
    <row r="5785" spans="2:15" x14ac:dyDescent="0.2">
      <c r="B5785" s="3"/>
      <c r="C5785" s="3"/>
      <c r="D5785" s="6"/>
      <c r="E5785" s="8"/>
      <c r="O5785" s="9"/>
    </row>
    <row r="5786" spans="2:15" x14ac:dyDescent="0.2">
      <c r="B5786" s="3"/>
      <c r="C5786" s="3"/>
      <c r="D5786" s="6"/>
      <c r="E5786" s="8"/>
      <c r="O5786" s="9"/>
    </row>
    <row r="5787" spans="2:15" x14ac:dyDescent="0.2">
      <c r="B5787" s="3"/>
      <c r="C5787" s="3"/>
      <c r="D5787" s="6"/>
      <c r="E5787" s="8"/>
      <c r="O5787" s="9"/>
    </row>
    <row r="5788" spans="2:15" x14ac:dyDescent="0.2">
      <c r="B5788" s="3"/>
      <c r="C5788" s="3"/>
      <c r="D5788" s="6"/>
      <c r="E5788" s="8"/>
      <c r="O5788" s="9"/>
    </row>
    <row r="5789" spans="2:15" x14ac:dyDescent="0.2">
      <c r="B5789" s="3"/>
      <c r="C5789" s="3"/>
      <c r="D5789" s="6"/>
      <c r="E5789" s="8"/>
      <c r="O5789" s="9"/>
    </row>
    <row r="5790" spans="2:15" x14ac:dyDescent="0.2">
      <c r="B5790" s="3"/>
      <c r="C5790" s="3"/>
      <c r="D5790" s="6"/>
      <c r="E5790" s="8"/>
      <c r="O5790" s="9"/>
    </row>
    <row r="5791" spans="2:15" x14ac:dyDescent="0.2">
      <c r="B5791" s="3"/>
      <c r="C5791" s="3"/>
      <c r="D5791" s="6"/>
      <c r="E5791" s="8"/>
      <c r="O5791" s="9"/>
    </row>
    <row r="5792" spans="2:15" x14ac:dyDescent="0.2">
      <c r="B5792" s="3"/>
      <c r="C5792" s="3"/>
      <c r="D5792" s="6"/>
      <c r="E5792" s="8"/>
      <c r="O5792" s="9"/>
    </row>
    <row r="5793" spans="2:15" x14ac:dyDescent="0.2">
      <c r="B5793" s="3"/>
      <c r="C5793" s="3"/>
      <c r="D5793" s="6"/>
      <c r="E5793" s="8"/>
      <c r="O5793" s="9"/>
    </row>
    <row r="5794" spans="2:15" x14ac:dyDescent="0.2">
      <c r="B5794" s="3"/>
      <c r="C5794" s="3"/>
      <c r="D5794" s="6"/>
      <c r="E5794" s="8"/>
      <c r="O5794" s="9"/>
    </row>
    <row r="5795" spans="2:15" x14ac:dyDescent="0.2">
      <c r="B5795" s="3"/>
      <c r="C5795" s="3"/>
      <c r="D5795" s="6"/>
      <c r="E5795" s="8"/>
      <c r="O5795" s="9"/>
    </row>
    <row r="5796" spans="2:15" x14ac:dyDescent="0.2">
      <c r="B5796" s="3"/>
      <c r="C5796" s="3"/>
      <c r="D5796" s="6"/>
      <c r="E5796" s="8"/>
      <c r="O5796" s="9"/>
    </row>
    <row r="5797" spans="2:15" x14ac:dyDescent="0.2">
      <c r="B5797" s="3"/>
      <c r="C5797" s="3"/>
      <c r="D5797" s="6"/>
      <c r="E5797" s="8"/>
      <c r="O5797" s="9"/>
    </row>
    <row r="5798" spans="2:15" x14ac:dyDescent="0.2">
      <c r="B5798" s="3"/>
      <c r="C5798" s="3"/>
      <c r="D5798" s="6"/>
      <c r="E5798" s="8"/>
      <c r="O5798" s="9"/>
    </row>
    <row r="5799" spans="2:15" x14ac:dyDescent="0.2">
      <c r="B5799" s="3"/>
      <c r="C5799" s="3"/>
      <c r="D5799" s="6"/>
      <c r="E5799" s="8"/>
      <c r="O5799" s="9"/>
    </row>
    <row r="5800" spans="2:15" x14ac:dyDescent="0.2">
      <c r="B5800" s="3"/>
      <c r="C5800" s="3"/>
      <c r="D5800" s="6"/>
      <c r="E5800" s="8"/>
      <c r="O5800" s="9"/>
    </row>
    <row r="5801" spans="2:15" x14ac:dyDescent="0.2">
      <c r="B5801" s="3"/>
      <c r="C5801" s="3"/>
      <c r="D5801" s="6"/>
      <c r="E5801" s="8"/>
      <c r="O5801" s="9"/>
    </row>
    <row r="5802" spans="2:15" x14ac:dyDescent="0.2">
      <c r="B5802" s="3"/>
      <c r="C5802" s="3"/>
      <c r="D5802" s="6"/>
      <c r="E5802" s="8"/>
      <c r="O5802" s="9"/>
    </row>
    <row r="5803" spans="2:15" x14ac:dyDescent="0.2">
      <c r="B5803" s="3"/>
      <c r="C5803" s="3"/>
      <c r="D5803" s="6"/>
      <c r="E5803" s="8"/>
      <c r="O5803" s="9"/>
    </row>
    <row r="5804" spans="2:15" x14ac:dyDescent="0.2">
      <c r="B5804" s="3"/>
      <c r="C5804" s="3"/>
      <c r="D5804" s="6"/>
      <c r="E5804" s="8"/>
      <c r="O5804" s="9"/>
    </row>
    <row r="5805" spans="2:15" x14ac:dyDescent="0.2">
      <c r="B5805" s="3"/>
      <c r="C5805" s="3"/>
      <c r="D5805" s="6"/>
      <c r="E5805" s="8"/>
      <c r="O5805" s="9"/>
    </row>
    <row r="5806" spans="2:15" x14ac:dyDescent="0.2">
      <c r="B5806" s="3"/>
      <c r="C5806" s="3"/>
      <c r="D5806" s="6"/>
      <c r="E5806" s="8"/>
      <c r="O5806" s="9"/>
    </row>
    <row r="5807" spans="2:15" x14ac:dyDescent="0.2">
      <c r="B5807" s="3"/>
      <c r="C5807" s="3"/>
      <c r="D5807" s="6"/>
      <c r="E5807" s="8"/>
      <c r="O5807" s="9"/>
    </row>
    <row r="5808" spans="2:15" x14ac:dyDescent="0.2">
      <c r="B5808" s="3"/>
      <c r="C5808" s="3"/>
      <c r="D5808" s="6"/>
      <c r="E5808" s="8"/>
      <c r="O5808" s="9"/>
    </row>
    <row r="5809" spans="2:15" x14ac:dyDescent="0.2">
      <c r="B5809" s="3"/>
      <c r="C5809" s="3"/>
      <c r="D5809" s="6"/>
      <c r="E5809" s="8"/>
      <c r="O5809" s="9"/>
    </row>
    <row r="5810" spans="2:15" x14ac:dyDescent="0.2">
      <c r="B5810" s="3"/>
      <c r="C5810" s="3"/>
      <c r="D5810" s="6"/>
      <c r="E5810" s="8"/>
      <c r="O5810" s="9"/>
    </row>
    <row r="5811" spans="2:15" x14ac:dyDescent="0.2">
      <c r="B5811" s="3"/>
      <c r="C5811" s="3"/>
      <c r="D5811" s="6"/>
      <c r="E5811" s="8"/>
      <c r="O5811" s="9"/>
    </row>
    <row r="5812" spans="2:15" x14ac:dyDescent="0.2">
      <c r="B5812" s="3"/>
      <c r="C5812" s="3"/>
      <c r="D5812" s="6"/>
      <c r="E5812" s="8"/>
      <c r="O5812" s="9"/>
    </row>
    <row r="5813" spans="2:15" x14ac:dyDescent="0.2">
      <c r="B5813" s="3"/>
      <c r="C5813" s="3"/>
      <c r="D5813" s="6"/>
      <c r="E5813" s="8"/>
      <c r="O5813" s="9"/>
    </row>
    <row r="5814" spans="2:15" x14ac:dyDescent="0.2">
      <c r="B5814" s="3"/>
      <c r="C5814" s="3"/>
      <c r="D5814" s="6"/>
      <c r="E5814" s="8"/>
      <c r="O5814" s="9"/>
    </row>
    <row r="5815" spans="2:15" x14ac:dyDescent="0.2">
      <c r="B5815" s="3"/>
      <c r="C5815" s="3"/>
      <c r="D5815" s="6"/>
      <c r="E5815" s="8"/>
      <c r="O5815" s="9"/>
    </row>
    <row r="5816" spans="2:15" x14ac:dyDescent="0.2">
      <c r="B5816" s="3"/>
      <c r="C5816" s="3"/>
      <c r="D5816" s="6"/>
      <c r="E5816" s="8"/>
      <c r="O5816" s="9"/>
    </row>
    <row r="5817" spans="2:15" x14ac:dyDescent="0.2">
      <c r="B5817" s="3"/>
      <c r="C5817" s="3"/>
      <c r="D5817" s="6"/>
      <c r="E5817" s="8"/>
      <c r="O5817" s="9"/>
    </row>
    <row r="5818" spans="2:15" x14ac:dyDescent="0.2">
      <c r="B5818" s="3"/>
      <c r="C5818" s="3"/>
      <c r="D5818" s="6"/>
      <c r="E5818" s="8"/>
      <c r="O5818" s="9"/>
    </row>
    <row r="5819" spans="2:15" x14ac:dyDescent="0.2">
      <c r="B5819" s="3"/>
      <c r="C5819" s="3"/>
      <c r="D5819" s="6"/>
      <c r="E5819" s="8"/>
      <c r="O5819" s="9"/>
    </row>
    <row r="5820" spans="2:15" x14ac:dyDescent="0.2">
      <c r="B5820" s="3"/>
      <c r="C5820" s="3"/>
      <c r="D5820" s="6"/>
      <c r="E5820" s="8"/>
      <c r="O5820" s="9"/>
    </row>
    <row r="5821" spans="2:15" x14ac:dyDescent="0.2">
      <c r="B5821" s="3"/>
      <c r="C5821" s="3"/>
      <c r="D5821" s="6"/>
      <c r="E5821" s="8"/>
      <c r="O5821" s="9"/>
    </row>
    <row r="5822" spans="2:15" x14ac:dyDescent="0.2">
      <c r="B5822" s="3"/>
      <c r="C5822" s="3"/>
      <c r="D5822" s="6"/>
      <c r="E5822" s="8"/>
      <c r="O5822" s="9"/>
    </row>
    <row r="5823" spans="2:15" x14ac:dyDescent="0.2">
      <c r="B5823" s="3"/>
      <c r="C5823" s="3"/>
      <c r="D5823" s="6"/>
      <c r="E5823" s="8"/>
      <c r="O5823" s="9"/>
    </row>
    <row r="5824" spans="2:15" x14ac:dyDescent="0.2">
      <c r="B5824" s="3"/>
      <c r="C5824" s="3"/>
      <c r="D5824" s="6"/>
      <c r="E5824" s="8"/>
      <c r="O5824" s="9"/>
    </row>
    <row r="5825" spans="2:15" x14ac:dyDescent="0.2">
      <c r="B5825" s="3"/>
      <c r="C5825" s="3"/>
      <c r="D5825" s="6"/>
      <c r="E5825" s="8"/>
      <c r="O5825" s="9"/>
    </row>
    <row r="5826" spans="2:15" x14ac:dyDescent="0.2">
      <c r="B5826" s="3"/>
      <c r="C5826" s="3"/>
      <c r="D5826" s="6"/>
      <c r="E5826" s="8"/>
      <c r="O5826" s="9"/>
    </row>
    <row r="5827" spans="2:15" x14ac:dyDescent="0.2">
      <c r="B5827" s="3"/>
      <c r="C5827" s="3"/>
      <c r="D5827" s="6"/>
      <c r="E5827" s="8"/>
      <c r="O5827" s="9"/>
    </row>
    <row r="5828" spans="2:15" x14ac:dyDescent="0.2">
      <c r="B5828" s="3"/>
      <c r="C5828" s="3"/>
      <c r="D5828" s="6"/>
      <c r="E5828" s="8"/>
      <c r="O5828" s="9"/>
    </row>
    <row r="5829" spans="2:15" x14ac:dyDescent="0.2">
      <c r="B5829" s="3"/>
      <c r="C5829" s="3"/>
      <c r="D5829" s="6"/>
      <c r="E5829" s="8"/>
      <c r="O5829" s="9"/>
    </row>
    <row r="5830" spans="2:15" x14ac:dyDescent="0.2">
      <c r="B5830" s="3"/>
      <c r="C5830" s="3"/>
      <c r="D5830" s="6"/>
      <c r="E5830" s="8"/>
      <c r="O5830" s="9"/>
    </row>
    <row r="5831" spans="2:15" x14ac:dyDescent="0.2">
      <c r="B5831" s="3"/>
      <c r="C5831" s="3"/>
      <c r="D5831" s="6"/>
      <c r="E5831" s="8"/>
      <c r="O5831" s="9"/>
    </row>
    <row r="5832" spans="2:15" x14ac:dyDescent="0.2">
      <c r="B5832" s="3"/>
      <c r="C5832" s="3"/>
      <c r="D5832" s="6"/>
      <c r="E5832" s="8"/>
      <c r="O5832" s="9"/>
    </row>
    <row r="5833" spans="2:15" x14ac:dyDescent="0.2">
      <c r="B5833" s="3"/>
      <c r="C5833" s="3"/>
      <c r="D5833" s="6"/>
      <c r="E5833" s="8"/>
      <c r="O5833" s="9"/>
    </row>
    <row r="5834" spans="2:15" x14ac:dyDescent="0.2">
      <c r="B5834" s="3"/>
      <c r="C5834" s="3"/>
      <c r="D5834" s="6"/>
      <c r="E5834" s="8"/>
      <c r="O5834" s="9"/>
    </row>
    <row r="5835" spans="2:15" x14ac:dyDescent="0.2">
      <c r="B5835" s="3"/>
      <c r="C5835" s="3"/>
      <c r="D5835" s="6"/>
      <c r="E5835" s="8"/>
      <c r="O5835" s="9"/>
    </row>
    <row r="5836" spans="2:15" x14ac:dyDescent="0.2">
      <c r="B5836" s="3"/>
      <c r="C5836" s="3"/>
      <c r="D5836" s="6"/>
      <c r="E5836" s="8"/>
      <c r="O5836" s="9"/>
    </row>
    <row r="5837" spans="2:15" x14ac:dyDescent="0.2">
      <c r="B5837" s="3"/>
      <c r="C5837" s="3"/>
      <c r="D5837" s="6"/>
      <c r="E5837" s="8"/>
      <c r="O5837" s="9"/>
    </row>
    <row r="5838" spans="2:15" x14ac:dyDescent="0.2">
      <c r="B5838" s="3"/>
      <c r="C5838" s="3"/>
      <c r="D5838" s="6"/>
      <c r="E5838" s="8"/>
      <c r="O5838" s="9"/>
    </row>
    <row r="5839" spans="2:15" x14ac:dyDescent="0.2">
      <c r="B5839" s="3"/>
      <c r="C5839" s="3"/>
      <c r="D5839" s="6"/>
      <c r="E5839" s="8"/>
      <c r="O5839" s="9"/>
    </row>
    <row r="5840" spans="2:15" x14ac:dyDescent="0.2">
      <c r="B5840" s="3"/>
      <c r="C5840" s="3"/>
      <c r="D5840" s="6"/>
      <c r="E5840" s="8"/>
      <c r="O5840" s="9"/>
    </row>
    <row r="5841" spans="2:15" x14ac:dyDescent="0.2">
      <c r="B5841" s="3"/>
      <c r="C5841" s="3"/>
      <c r="D5841" s="6"/>
      <c r="E5841" s="8"/>
      <c r="O5841" s="9"/>
    </row>
    <row r="5842" spans="2:15" x14ac:dyDescent="0.2">
      <c r="B5842" s="3"/>
      <c r="C5842" s="3"/>
      <c r="D5842" s="6"/>
      <c r="E5842" s="8"/>
      <c r="O5842" s="9"/>
    </row>
    <row r="5843" spans="2:15" x14ac:dyDescent="0.2">
      <c r="B5843" s="3"/>
      <c r="C5843" s="3"/>
      <c r="D5843" s="6"/>
      <c r="E5843" s="8"/>
      <c r="O5843" s="9"/>
    </row>
    <row r="5844" spans="2:15" x14ac:dyDescent="0.2">
      <c r="B5844" s="3"/>
      <c r="C5844" s="3"/>
      <c r="D5844" s="6"/>
      <c r="E5844" s="8"/>
      <c r="O5844" s="9"/>
    </row>
    <row r="5845" spans="2:15" x14ac:dyDescent="0.2">
      <c r="B5845" s="3"/>
      <c r="C5845" s="3"/>
      <c r="D5845" s="6"/>
      <c r="E5845" s="8"/>
      <c r="O5845" s="9"/>
    </row>
    <row r="5846" spans="2:15" x14ac:dyDescent="0.2">
      <c r="B5846" s="3"/>
      <c r="C5846" s="3"/>
      <c r="D5846" s="6"/>
      <c r="E5846" s="8"/>
      <c r="O5846" s="9"/>
    </row>
    <row r="5847" spans="2:15" x14ac:dyDescent="0.2">
      <c r="B5847" s="3"/>
      <c r="C5847" s="3"/>
      <c r="D5847" s="6"/>
      <c r="E5847" s="8"/>
      <c r="O5847" s="9"/>
    </row>
    <row r="5848" spans="2:15" x14ac:dyDescent="0.2">
      <c r="B5848" s="3"/>
      <c r="C5848" s="3"/>
      <c r="D5848" s="6"/>
      <c r="E5848" s="8"/>
      <c r="O5848" s="9"/>
    </row>
    <row r="5849" spans="2:15" x14ac:dyDescent="0.2">
      <c r="B5849" s="3"/>
      <c r="C5849" s="3"/>
      <c r="D5849" s="6"/>
      <c r="E5849" s="8"/>
      <c r="O5849" s="9"/>
    </row>
    <row r="5850" spans="2:15" x14ac:dyDescent="0.2">
      <c r="B5850" s="3"/>
      <c r="C5850" s="3"/>
      <c r="D5850" s="6"/>
      <c r="E5850" s="8"/>
      <c r="O5850" s="9"/>
    </row>
    <row r="5851" spans="2:15" x14ac:dyDescent="0.2">
      <c r="B5851" s="3"/>
      <c r="C5851" s="3"/>
      <c r="D5851" s="6"/>
      <c r="E5851" s="8"/>
      <c r="O5851" s="9"/>
    </row>
    <row r="5852" spans="2:15" x14ac:dyDescent="0.2">
      <c r="B5852" s="3"/>
      <c r="C5852" s="3"/>
      <c r="D5852" s="6"/>
      <c r="E5852" s="8"/>
      <c r="O5852" s="9"/>
    </row>
    <row r="5853" spans="2:15" x14ac:dyDescent="0.2">
      <c r="B5853" s="3"/>
      <c r="C5853" s="3"/>
      <c r="D5853" s="6"/>
      <c r="E5853" s="8"/>
      <c r="O5853" s="9"/>
    </row>
    <row r="5854" spans="2:15" x14ac:dyDescent="0.2">
      <c r="B5854" s="3"/>
      <c r="C5854" s="3"/>
      <c r="D5854" s="6"/>
      <c r="E5854" s="8"/>
      <c r="O5854" s="9"/>
    </row>
    <row r="5855" spans="2:15" x14ac:dyDescent="0.2">
      <c r="B5855" s="3"/>
      <c r="C5855" s="3"/>
      <c r="D5855" s="6"/>
      <c r="E5855" s="8"/>
      <c r="O5855" s="9"/>
    </row>
    <row r="5856" spans="2:15" x14ac:dyDescent="0.2">
      <c r="B5856" s="3"/>
      <c r="C5856" s="3"/>
      <c r="D5856" s="6"/>
      <c r="E5856" s="8"/>
      <c r="O5856" s="9"/>
    </row>
    <row r="5857" spans="2:15" x14ac:dyDescent="0.2">
      <c r="B5857" s="3"/>
      <c r="C5857" s="3"/>
      <c r="D5857" s="6"/>
      <c r="E5857" s="8"/>
      <c r="O5857" s="9"/>
    </row>
    <row r="5858" spans="2:15" x14ac:dyDescent="0.2">
      <c r="B5858" s="3"/>
      <c r="C5858" s="3"/>
      <c r="D5858" s="6"/>
      <c r="E5858" s="8"/>
      <c r="O5858" s="9"/>
    </row>
    <row r="5859" spans="2:15" x14ac:dyDescent="0.2">
      <c r="B5859" s="3"/>
      <c r="C5859" s="3"/>
      <c r="D5859" s="6"/>
      <c r="E5859" s="8"/>
      <c r="O5859" s="9"/>
    </row>
    <row r="5860" spans="2:15" x14ac:dyDescent="0.2">
      <c r="B5860" s="3"/>
      <c r="C5860" s="3"/>
      <c r="D5860" s="6"/>
      <c r="E5860" s="8"/>
      <c r="O5860" s="9"/>
    </row>
    <row r="5861" spans="2:15" x14ac:dyDescent="0.2">
      <c r="B5861" s="3"/>
      <c r="C5861" s="3"/>
      <c r="D5861" s="6"/>
      <c r="E5861" s="8"/>
      <c r="O5861" s="9"/>
    </row>
    <row r="5862" spans="2:15" x14ac:dyDescent="0.2">
      <c r="B5862" s="3"/>
      <c r="C5862" s="3"/>
      <c r="D5862" s="6"/>
      <c r="E5862" s="8"/>
      <c r="O5862" s="9"/>
    </row>
    <row r="5863" spans="2:15" x14ac:dyDescent="0.2">
      <c r="B5863" s="3"/>
      <c r="C5863" s="3"/>
      <c r="D5863" s="6"/>
      <c r="E5863" s="8"/>
      <c r="O5863" s="9"/>
    </row>
    <row r="5864" spans="2:15" x14ac:dyDescent="0.2">
      <c r="B5864" s="3"/>
      <c r="C5864" s="3"/>
      <c r="D5864" s="6"/>
      <c r="E5864" s="8"/>
      <c r="O5864" s="9"/>
    </row>
    <row r="5865" spans="2:15" x14ac:dyDescent="0.2">
      <c r="B5865" s="3"/>
      <c r="C5865" s="3"/>
      <c r="D5865" s="6"/>
      <c r="E5865" s="8"/>
      <c r="O5865" s="9"/>
    </row>
    <row r="5866" spans="2:15" x14ac:dyDescent="0.2">
      <c r="B5866" s="3"/>
      <c r="C5866" s="3"/>
      <c r="D5866" s="6"/>
      <c r="E5866" s="8"/>
      <c r="O5866" s="9"/>
    </row>
    <row r="5867" spans="2:15" x14ac:dyDescent="0.2">
      <c r="B5867" s="3"/>
      <c r="C5867" s="3"/>
      <c r="D5867" s="6"/>
      <c r="E5867" s="8"/>
      <c r="O5867" s="9"/>
    </row>
    <row r="5868" spans="2:15" x14ac:dyDescent="0.2">
      <c r="B5868" s="3"/>
      <c r="C5868" s="3"/>
      <c r="D5868" s="6"/>
      <c r="E5868" s="8"/>
      <c r="O5868" s="9"/>
    </row>
    <row r="5869" spans="2:15" x14ac:dyDescent="0.2">
      <c r="B5869" s="3"/>
      <c r="C5869" s="3"/>
      <c r="D5869" s="6"/>
      <c r="E5869" s="8"/>
      <c r="O5869" s="9"/>
    </row>
    <row r="5870" spans="2:15" x14ac:dyDescent="0.2">
      <c r="B5870" s="3"/>
      <c r="C5870" s="3"/>
      <c r="D5870" s="6"/>
      <c r="E5870" s="8"/>
      <c r="O5870" s="9"/>
    </row>
    <row r="5871" spans="2:15" x14ac:dyDescent="0.2">
      <c r="B5871" s="3"/>
      <c r="C5871" s="3"/>
      <c r="D5871" s="6"/>
      <c r="E5871" s="8"/>
      <c r="O5871" s="9"/>
    </row>
    <row r="5872" spans="2:15" x14ac:dyDescent="0.2">
      <c r="B5872" s="3"/>
      <c r="C5872" s="3"/>
      <c r="D5872" s="6"/>
      <c r="E5872" s="8"/>
      <c r="O5872" s="9"/>
    </row>
    <row r="5873" spans="2:15" x14ac:dyDescent="0.2">
      <c r="B5873" s="3"/>
      <c r="C5873" s="3"/>
      <c r="D5873" s="6"/>
      <c r="E5873" s="8"/>
      <c r="O5873" s="9"/>
    </row>
    <row r="5874" spans="2:15" x14ac:dyDescent="0.2">
      <c r="B5874" s="3"/>
      <c r="C5874" s="3"/>
      <c r="D5874" s="6"/>
      <c r="E5874" s="8"/>
      <c r="O5874" s="9"/>
    </row>
    <row r="5875" spans="2:15" x14ac:dyDescent="0.2">
      <c r="B5875" s="3"/>
      <c r="C5875" s="3"/>
      <c r="D5875" s="6"/>
      <c r="E5875" s="8"/>
      <c r="O5875" s="9"/>
    </row>
    <row r="5876" spans="2:15" x14ac:dyDescent="0.2">
      <c r="B5876" s="3"/>
      <c r="C5876" s="3"/>
      <c r="D5876" s="6"/>
      <c r="E5876" s="8"/>
      <c r="O5876" s="9"/>
    </row>
    <row r="5877" spans="2:15" x14ac:dyDescent="0.2">
      <c r="B5877" s="3"/>
      <c r="C5877" s="3"/>
      <c r="D5877" s="6"/>
      <c r="E5877" s="8"/>
      <c r="O5877" s="9"/>
    </row>
    <row r="5878" spans="2:15" x14ac:dyDescent="0.2">
      <c r="B5878" s="3"/>
      <c r="C5878" s="3"/>
      <c r="D5878" s="6"/>
      <c r="E5878" s="8"/>
      <c r="O5878" s="9"/>
    </row>
    <row r="5879" spans="2:15" x14ac:dyDescent="0.2">
      <c r="B5879" s="3"/>
      <c r="C5879" s="3"/>
      <c r="D5879" s="6"/>
      <c r="E5879" s="8"/>
      <c r="O5879" s="9"/>
    </row>
    <row r="5880" spans="2:15" x14ac:dyDescent="0.2">
      <c r="B5880" s="3"/>
      <c r="C5880" s="3"/>
      <c r="D5880" s="6"/>
      <c r="E5880" s="8"/>
      <c r="O5880" s="9"/>
    </row>
    <row r="5881" spans="2:15" x14ac:dyDescent="0.2">
      <c r="B5881" s="3"/>
      <c r="C5881" s="3"/>
      <c r="D5881" s="6"/>
      <c r="E5881" s="8"/>
      <c r="O5881" s="9"/>
    </row>
    <row r="5882" spans="2:15" x14ac:dyDescent="0.2">
      <c r="B5882" s="3"/>
      <c r="C5882" s="3"/>
      <c r="D5882" s="6"/>
      <c r="E5882" s="8"/>
      <c r="O5882" s="9"/>
    </row>
    <row r="5883" spans="2:15" x14ac:dyDescent="0.2">
      <c r="B5883" s="3"/>
      <c r="C5883" s="3"/>
      <c r="D5883" s="6"/>
      <c r="E5883" s="8"/>
      <c r="O5883" s="9"/>
    </row>
    <row r="5884" spans="2:15" x14ac:dyDescent="0.2">
      <c r="B5884" s="3"/>
      <c r="C5884" s="3"/>
      <c r="D5884" s="6"/>
      <c r="E5884" s="8"/>
      <c r="O5884" s="9"/>
    </row>
    <row r="5885" spans="2:15" x14ac:dyDescent="0.2">
      <c r="B5885" s="3"/>
      <c r="C5885" s="3"/>
      <c r="D5885" s="6"/>
      <c r="E5885" s="8"/>
      <c r="O5885" s="9"/>
    </row>
    <row r="5886" spans="2:15" x14ac:dyDescent="0.2">
      <c r="B5886" s="3"/>
      <c r="C5886" s="3"/>
      <c r="D5886" s="6"/>
      <c r="E5886" s="8"/>
      <c r="O5886" s="9"/>
    </row>
    <row r="5887" spans="2:15" x14ac:dyDescent="0.2">
      <c r="B5887" s="3"/>
      <c r="C5887" s="3"/>
      <c r="D5887" s="6"/>
      <c r="E5887" s="8"/>
      <c r="O5887" s="9"/>
    </row>
    <row r="5888" spans="2:15" x14ac:dyDescent="0.2">
      <c r="B5888" s="3"/>
      <c r="C5888" s="3"/>
      <c r="D5888" s="6"/>
      <c r="E5888" s="8"/>
      <c r="O5888" s="9"/>
    </row>
    <row r="5889" spans="2:15" x14ac:dyDescent="0.2">
      <c r="B5889" s="3"/>
      <c r="C5889" s="3"/>
      <c r="D5889" s="6"/>
      <c r="E5889" s="8"/>
      <c r="O5889" s="9"/>
    </row>
    <row r="5890" spans="2:15" x14ac:dyDescent="0.2">
      <c r="B5890" s="3"/>
      <c r="C5890" s="3"/>
      <c r="D5890" s="6"/>
      <c r="E5890" s="8"/>
      <c r="O5890" s="9"/>
    </row>
    <row r="5891" spans="2:15" x14ac:dyDescent="0.2">
      <c r="B5891" s="3"/>
      <c r="C5891" s="3"/>
      <c r="D5891" s="6"/>
      <c r="E5891" s="8"/>
      <c r="O5891" s="9"/>
    </row>
    <row r="5892" spans="2:15" x14ac:dyDescent="0.2">
      <c r="B5892" s="3"/>
      <c r="C5892" s="3"/>
      <c r="D5892" s="6"/>
      <c r="E5892" s="8"/>
      <c r="O5892" s="9"/>
    </row>
    <row r="5893" spans="2:15" x14ac:dyDescent="0.2">
      <c r="B5893" s="3"/>
      <c r="C5893" s="3"/>
      <c r="D5893" s="6"/>
      <c r="E5893" s="8"/>
      <c r="O5893" s="9"/>
    </row>
    <row r="5894" spans="2:15" x14ac:dyDescent="0.2">
      <c r="B5894" s="3"/>
      <c r="C5894" s="3"/>
      <c r="D5894" s="6"/>
      <c r="E5894" s="8"/>
      <c r="O5894" s="9"/>
    </row>
    <row r="5895" spans="2:15" x14ac:dyDescent="0.2">
      <c r="B5895" s="3"/>
      <c r="C5895" s="3"/>
      <c r="D5895" s="6"/>
      <c r="E5895" s="8"/>
      <c r="O5895" s="9"/>
    </row>
    <row r="5896" spans="2:15" x14ac:dyDescent="0.2">
      <c r="B5896" s="3"/>
      <c r="C5896" s="3"/>
      <c r="D5896" s="6"/>
      <c r="E5896" s="8"/>
      <c r="O5896" s="9"/>
    </row>
    <row r="5897" spans="2:15" x14ac:dyDescent="0.2">
      <c r="B5897" s="3"/>
      <c r="C5897" s="3"/>
      <c r="D5897" s="6"/>
      <c r="E5897" s="8"/>
      <c r="O5897" s="9"/>
    </row>
    <row r="5898" spans="2:15" x14ac:dyDescent="0.2">
      <c r="B5898" s="3"/>
      <c r="C5898" s="3"/>
      <c r="D5898" s="6"/>
      <c r="E5898" s="8"/>
      <c r="O5898" s="9"/>
    </row>
    <row r="5899" spans="2:15" x14ac:dyDescent="0.2">
      <c r="B5899" s="3"/>
      <c r="C5899" s="3"/>
      <c r="D5899" s="6"/>
      <c r="E5899" s="8"/>
      <c r="O5899" s="9"/>
    </row>
    <row r="5900" spans="2:15" x14ac:dyDescent="0.2">
      <c r="B5900" s="3"/>
      <c r="C5900" s="3"/>
      <c r="D5900" s="6"/>
      <c r="E5900" s="8"/>
      <c r="O5900" s="9"/>
    </row>
    <row r="5901" spans="2:15" x14ac:dyDescent="0.2">
      <c r="B5901" s="3"/>
      <c r="C5901" s="3"/>
      <c r="D5901" s="6"/>
      <c r="E5901" s="8"/>
      <c r="O5901" s="9"/>
    </row>
    <row r="5902" spans="2:15" x14ac:dyDescent="0.2">
      <c r="B5902" s="3"/>
      <c r="C5902" s="3"/>
      <c r="D5902" s="6"/>
      <c r="E5902" s="8"/>
      <c r="O5902" s="9"/>
    </row>
    <row r="5903" spans="2:15" x14ac:dyDescent="0.2">
      <c r="B5903" s="3"/>
      <c r="C5903" s="3"/>
      <c r="D5903" s="6"/>
      <c r="E5903" s="8"/>
      <c r="O5903" s="9"/>
    </row>
    <row r="5904" spans="2:15" x14ac:dyDescent="0.2">
      <c r="B5904" s="3"/>
      <c r="C5904" s="3"/>
      <c r="D5904" s="6"/>
      <c r="E5904" s="8"/>
      <c r="O5904" s="9"/>
    </row>
    <row r="5905" spans="2:15" x14ac:dyDescent="0.2">
      <c r="B5905" s="3"/>
      <c r="C5905" s="3"/>
      <c r="D5905" s="6"/>
      <c r="E5905" s="8"/>
      <c r="O5905" s="9"/>
    </row>
    <row r="5906" spans="2:15" x14ac:dyDescent="0.2">
      <c r="B5906" s="3"/>
      <c r="C5906" s="3"/>
      <c r="D5906" s="6"/>
      <c r="E5906" s="8"/>
      <c r="O5906" s="9"/>
    </row>
    <row r="5907" spans="2:15" x14ac:dyDescent="0.2">
      <c r="B5907" s="3"/>
      <c r="C5907" s="3"/>
      <c r="D5907" s="6"/>
      <c r="E5907" s="8"/>
      <c r="O5907" s="9"/>
    </row>
    <row r="5908" spans="2:15" x14ac:dyDescent="0.2">
      <c r="B5908" s="3"/>
      <c r="C5908" s="3"/>
      <c r="D5908" s="6"/>
      <c r="E5908" s="8"/>
      <c r="O5908" s="9"/>
    </row>
    <row r="5909" spans="2:15" x14ac:dyDescent="0.2">
      <c r="B5909" s="3"/>
      <c r="C5909" s="3"/>
      <c r="D5909" s="6"/>
      <c r="E5909" s="8"/>
      <c r="O5909" s="9"/>
    </row>
    <row r="5910" spans="2:15" x14ac:dyDescent="0.2">
      <c r="B5910" s="3"/>
      <c r="C5910" s="3"/>
      <c r="D5910" s="6"/>
      <c r="E5910" s="8"/>
      <c r="O5910" s="9"/>
    </row>
    <row r="5911" spans="2:15" x14ac:dyDescent="0.2">
      <c r="B5911" s="3"/>
      <c r="C5911" s="3"/>
      <c r="D5911" s="6"/>
      <c r="E5911" s="8"/>
      <c r="O5911" s="9"/>
    </row>
    <row r="5912" spans="2:15" x14ac:dyDescent="0.2">
      <c r="B5912" s="3"/>
      <c r="C5912" s="3"/>
      <c r="D5912" s="6"/>
      <c r="E5912" s="8"/>
      <c r="O5912" s="9"/>
    </row>
    <row r="5913" spans="2:15" x14ac:dyDescent="0.2">
      <c r="B5913" s="3"/>
      <c r="C5913" s="3"/>
      <c r="D5913" s="6"/>
      <c r="E5913" s="8"/>
      <c r="O5913" s="9"/>
    </row>
    <row r="5914" spans="2:15" x14ac:dyDescent="0.2">
      <c r="B5914" s="3"/>
      <c r="C5914" s="3"/>
      <c r="D5914" s="6"/>
      <c r="E5914" s="8"/>
      <c r="O5914" s="9"/>
    </row>
    <row r="5915" spans="2:15" x14ac:dyDescent="0.2">
      <c r="B5915" s="3"/>
      <c r="C5915" s="3"/>
      <c r="D5915" s="6"/>
      <c r="E5915" s="8"/>
      <c r="O5915" s="9"/>
    </row>
    <row r="5916" spans="2:15" x14ac:dyDescent="0.2">
      <c r="B5916" s="3"/>
      <c r="C5916" s="3"/>
      <c r="D5916" s="6"/>
      <c r="E5916" s="8"/>
      <c r="O5916" s="9"/>
    </row>
    <row r="5917" spans="2:15" x14ac:dyDescent="0.2">
      <c r="B5917" s="3"/>
      <c r="C5917" s="3"/>
      <c r="D5917" s="6"/>
      <c r="E5917" s="8"/>
      <c r="O5917" s="9"/>
    </row>
    <row r="5918" spans="2:15" x14ac:dyDescent="0.2">
      <c r="B5918" s="3"/>
      <c r="C5918" s="3"/>
      <c r="D5918" s="6"/>
      <c r="E5918" s="8"/>
      <c r="O5918" s="9"/>
    </row>
    <row r="5919" spans="2:15" x14ac:dyDescent="0.2">
      <c r="B5919" s="3"/>
      <c r="C5919" s="3"/>
      <c r="D5919" s="6"/>
      <c r="E5919" s="8"/>
      <c r="O5919" s="9"/>
    </row>
    <row r="5920" spans="2:15" x14ac:dyDescent="0.2">
      <c r="B5920" s="3"/>
      <c r="C5920" s="3"/>
      <c r="D5920" s="6"/>
      <c r="E5920" s="8"/>
      <c r="O5920" s="9"/>
    </row>
    <row r="5921" spans="2:15" x14ac:dyDescent="0.2">
      <c r="B5921" s="3"/>
      <c r="C5921" s="3"/>
      <c r="D5921" s="6"/>
      <c r="E5921" s="8"/>
      <c r="O5921" s="9"/>
    </row>
    <row r="5922" spans="2:15" x14ac:dyDescent="0.2">
      <c r="B5922" s="3"/>
      <c r="C5922" s="3"/>
      <c r="D5922" s="6"/>
      <c r="E5922" s="8"/>
      <c r="O5922" s="9"/>
    </row>
    <row r="5923" spans="2:15" x14ac:dyDescent="0.2">
      <c r="B5923" s="3"/>
      <c r="C5923" s="3"/>
      <c r="D5923" s="6"/>
      <c r="E5923" s="8"/>
      <c r="O5923" s="9"/>
    </row>
    <row r="5924" spans="2:15" x14ac:dyDescent="0.2">
      <c r="B5924" s="3"/>
      <c r="C5924" s="3"/>
      <c r="D5924" s="6"/>
      <c r="E5924" s="8"/>
      <c r="O5924" s="9"/>
    </row>
    <row r="5925" spans="2:15" x14ac:dyDescent="0.2">
      <c r="B5925" s="3"/>
      <c r="C5925" s="3"/>
      <c r="D5925" s="6"/>
      <c r="E5925" s="8"/>
      <c r="O5925" s="9"/>
    </row>
    <row r="5926" spans="2:15" x14ac:dyDescent="0.2">
      <c r="B5926" s="3"/>
      <c r="C5926" s="3"/>
      <c r="D5926" s="6"/>
      <c r="E5926" s="8"/>
      <c r="O5926" s="9"/>
    </row>
    <row r="5927" spans="2:15" x14ac:dyDescent="0.2">
      <c r="B5927" s="3"/>
      <c r="C5927" s="3"/>
      <c r="D5927" s="6"/>
      <c r="E5927" s="8"/>
      <c r="O5927" s="9"/>
    </row>
    <row r="5928" spans="2:15" x14ac:dyDescent="0.2">
      <c r="B5928" s="3"/>
      <c r="C5928" s="3"/>
      <c r="D5928" s="6"/>
      <c r="E5928" s="8"/>
      <c r="O5928" s="9"/>
    </row>
    <row r="5929" spans="2:15" x14ac:dyDescent="0.2">
      <c r="B5929" s="3"/>
      <c r="C5929" s="3"/>
      <c r="D5929" s="6"/>
      <c r="E5929" s="8"/>
      <c r="O5929" s="9"/>
    </row>
    <row r="5930" spans="2:15" x14ac:dyDescent="0.2">
      <c r="B5930" s="3"/>
      <c r="C5930" s="3"/>
      <c r="D5930" s="6"/>
      <c r="E5930" s="8"/>
      <c r="O5930" s="9"/>
    </row>
    <row r="5931" spans="2:15" x14ac:dyDescent="0.2">
      <c r="B5931" s="3"/>
      <c r="C5931" s="3"/>
      <c r="D5931" s="6"/>
      <c r="E5931" s="8"/>
      <c r="O5931" s="9"/>
    </row>
    <row r="5932" spans="2:15" x14ac:dyDescent="0.2">
      <c r="B5932" s="3"/>
      <c r="C5932" s="3"/>
      <c r="D5932" s="6"/>
      <c r="E5932" s="8"/>
      <c r="O5932" s="9"/>
    </row>
    <row r="5933" spans="2:15" x14ac:dyDescent="0.2">
      <c r="B5933" s="3"/>
      <c r="C5933" s="3"/>
      <c r="D5933" s="6"/>
      <c r="E5933" s="8"/>
      <c r="O5933" s="9"/>
    </row>
    <row r="5934" spans="2:15" x14ac:dyDescent="0.2">
      <c r="B5934" s="3"/>
      <c r="C5934" s="3"/>
      <c r="D5934" s="6"/>
      <c r="E5934" s="8"/>
      <c r="O5934" s="9"/>
    </row>
    <row r="5935" spans="2:15" x14ac:dyDescent="0.2">
      <c r="B5935" s="3"/>
      <c r="C5935" s="3"/>
      <c r="D5935" s="6"/>
      <c r="E5935" s="8"/>
      <c r="O5935" s="9"/>
    </row>
    <row r="5936" spans="2:15" x14ac:dyDescent="0.2">
      <c r="B5936" s="3"/>
      <c r="C5936" s="3"/>
      <c r="D5936" s="6"/>
      <c r="E5936" s="8"/>
      <c r="O5936" s="9"/>
    </row>
    <row r="5937" spans="2:15" x14ac:dyDescent="0.2">
      <c r="B5937" s="3"/>
      <c r="C5937" s="3"/>
      <c r="D5937" s="6"/>
      <c r="E5937" s="8"/>
      <c r="O5937" s="9"/>
    </row>
    <row r="5938" spans="2:15" x14ac:dyDescent="0.2">
      <c r="B5938" s="3"/>
      <c r="C5938" s="3"/>
      <c r="D5938" s="6"/>
      <c r="E5938" s="8"/>
      <c r="O5938" s="9"/>
    </row>
    <row r="5939" spans="2:15" x14ac:dyDescent="0.2">
      <c r="B5939" s="3"/>
      <c r="C5939" s="3"/>
      <c r="D5939" s="6"/>
      <c r="E5939" s="8"/>
      <c r="O5939" s="9"/>
    </row>
    <row r="5940" spans="2:15" x14ac:dyDescent="0.2">
      <c r="B5940" s="3"/>
      <c r="C5940" s="3"/>
      <c r="D5940" s="6"/>
      <c r="E5940" s="8"/>
      <c r="O5940" s="9"/>
    </row>
    <row r="5941" spans="2:15" x14ac:dyDescent="0.2">
      <c r="B5941" s="3"/>
      <c r="C5941" s="3"/>
      <c r="D5941" s="6"/>
      <c r="E5941" s="8"/>
      <c r="O5941" s="9"/>
    </row>
    <row r="5942" spans="2:15" x14ac:dyDescent="0.2">
      <c r="B5942" s="3"/>
      <c r="C5942" s="3"/>
      <c r="D5942" s="6"/>
      <c r="E5942" s="8"/>
      <c r="O5942" s="9"/>
    </row>
    <row r="5943" spans="2:15" x14ac:dyDescent="0.2">
      <c r="B5943" s="3"/>
      <c r="C5943" s="3"/>
      <c r="D5943" s="6"/>
      <c r="E5943" s="8"/>
      <c r="O5943" s="9"/>
    </row>
    <row r="5944" spans="2:15" x14ac:dyDescent="0.2">
      <c r="B5944" s="3"/>
      <c r="C5944" s="3"/>
      <c r="D5944" s="6"/>
      <c r="E5944" s="8"/>
      <c r="O5944" s="9"/>
    </row>
    <row r="5945" spans="2:15" x14ac:dyDescent="0.2">
      <c r="B5945" s="3"/>
      <c r="C5945" s="3"/>
      <c r="D5945" s="6"/>
      <c r="E5945" s="8"/>
      <c r="O5945" s="9"/>
    </row>
    <row r="5946" spans="2:15" x14ac:dyDescent="0.2">
      <c r="B5946" s="3"/>
      <c r="C5946" s="3"/>
      <c r="D5946" s="6"/>
      <c r="E5946" s="8"/>
      <c r="O5946" s="9"/>
    </row>
    <row r="5947" spans="2:15" x14ac:dyDescent="0.2">
      <c r="B5947" s="3"/>
      <c r="C5947" s="3"/>
      <c r="D5947" s="6"/>
      <c r="E5947" s="8"/>
      <c r="O5947" s="9"/>
    </row>
    <row r="5948" spans="2:15" x14ac:dyDescent="0.2">
      <c r="B5948" s="3"/>
      <c r="C5948" s="3"/>
      <c r="D5948" s="6"/>
      <c r="E5948" s="8"/>
      <c r="O5948" s="9"/>
    </row>
    <row r="5949" spans="2:15" x14ac:dyDescent="0.2">
      <c r="B5949" s="3"/>
      <c r="C5949" s="3"/>
      <c r="D5949" s="6"/>
      <c r="E5949" s="8"/>
      <c r="O5949" s="9"/>
    </row>
    <row r="5950" spans="2:15" x14ac:dyDescent="0.2">
      <c r="B5950" s="3"/>
      <c r="C5950" s="3"/>
      <c r="D5950" s="6"/>
      <c r="E5950" s="8"/>
      <c r="O5950" s="9"/>
    </row>
    <row r="5951" spans="2:15" x14ac:dyDescent="0.2">
      <c r="B5951" s="3"/>
      <c r="C5951" s="3"/>
      <c r="D5951" s="6"/>
      <c r="E5951" s="8"/>
      <c r="O5951" s="9"/>
    </row>
    <row r="5952" spans="2:15" x14ac:dyDescent="0.2">
      <c r="B5952" s="3"/>
      <c r="C5952" s="3"/>
      <c r="D5952" s="6"/>
      <c r="E5952" s="8"/>
      <c r="O5952" s="9"/>
    </row>
    <row r="5953" spans="2:15" x14ac:dyDescent="0.2">
      <c r="B5953" s="3"/>
      <c r="C5953" s="3"/>
      <c r="D5953" s="6"/>
      <c r="E5953" s="8"/>
      <c r="O5953" s="9"/>
    </row>
    <row r="5954" spans="2:15" x14ac:dyDescent="0.2">
      <c r="B5954" s="3"/>
      <c r="C5954" s="3"/>
      <c r="D5954" s="6"/>
      <c r="E5954" s="8"/>
      <c r="O5954" s="9"/>
    </row>
    <row r="5955" spans="2:15" x14ac:dyDescent="0.2">
      <c r="B5955" s="3"/>
      <c r="C5955" s="3"/>
      <c r="D5955" s="6"/>
      <c r="E5955" s="8"/>
      <c r="O5955" s="9"/>
    </row>
    <row r="5956" spans="2:15" x14ac:dyDescent="0.2">
      <c r="B5956" s="3"/>
      <c r="C5956" s="3"/>
      <c r="D5956" s="6"/>
      <c r="E5956" s="8"/>
      <c r="O5956" s="9"/>
    </row>
    <row r="5957" spans="2:15" x14ac:dyDescent="0.2">
      <c r="B5957" s="3"/>
      <c r="C5957" s="3"/>
      <c r="D5957" s="6"/>
      <c r="E5957" s="8"/>
      <c r="O5957" s="9"/>
    </row>
    <row r="5958" spans="2:15" x14ac:dyDescent="0.2">
      <c r="B5958" s="3"/>
      <c r="C5958" s="3"/>
      <c r="D5958" s="6"/>
      <c r="E5958" s="8"/>
      <c r="O5958" s="9"/>
    </row>
    <row r="5959" spans="2:15" x14ac:dyDescent="0.2">
      <c r="B5959" s="3"/>
      <c r="C5959" s="3"/>
      <c r="D5959" s="6"/>
      <c r="E5959" s="8"/>
      <c r="O5959" s="9"/>
    </row>
    <row r="5960" spans="2:15" x14ac:dyDescent="0.2">
      <c r="B5960" s="3"/>
      <c r="C5960" s="3"/>
      <c r="D5960" s="6"/>
      <c r="E5960" s="8"/>
      <c r="O5960" s="9"/>
    </row>
    <row r="5961" spans="2:15" x14ac:dyDescent="0.2">
      <c r="B5961" s="3"/>
      <c r="C5961" s="3"/>
      <c r="D5961" s="6"/>
      <c r="E5961" s="8"/>
      <c r="O5961" s="9"/>
    </row>
    <row r="5962" spans="2:15" x14ac:dyDescent="0.2">
      <c r="B5962" s="3"/>
      <c r="C5962" s="3"/>
      <c r="D5962" s="6"/>
      <c r="E5962" s="8"/>
      <c r="O5962" s="9"/>
    </row>
    <row r="5963" spans="2:15" x14ac:dyDescent="0.2">
      <c r="B5963" s="3"/>
      <c r="C5963" s="3"/>
      <c r="D5963" s="6"/>
      <c r="E5963" s="8"/>
      <c r="O5963" s="9"/>
    </row>
    <row r="5964" spans="2:15" x14ac:dyDescent="0.2">
      <c r="B5964" s="3"/>
      <c r="C5964" s="3"/>
      <c r="D5964" s="6"/>
      <c r="E5964" s="8"/>
      <c r="O5964" s="9"/>
    </row>
    <row r="5965" spans="2:15" x14ac:dyDescent="0.2">
      <c r="B5965" s="3"/>
      <c r="C5965" s="3"/>
      <c r="D5965" s="6"/>
      <c r="E5965" s="8"/>
      <c r="O5965" s="9"/>
    </row>
    <row r="5966" spans="2:15" x14ac:dyDescent="0.2">
      <c r="B5966" s="3"/>
      <c r="C5966" s="3"/>
      <c r="D5966" s="6"/>
      <c r="E5966" s="8"/>
      <c r="O5966" s="9"/>
    </row>
    <row r="5967" spans="2:15" x14ac:dyDescent="0.2">
      <c r="B5967" s="3"/>
      <c r="C5967" s="3"/>
      <c r="D5967" s="6"/>
      <c r="E5967" s="8"/>
      <c r="O5967" s="9"/>
    </row>
    <row r="5968" spans="2:15" x14ac:dyDescent="0.2">
      <c r="B5968" s="3"/>
      <c r="C5968" s="3"/>
      <c r="D5968" s="6"/>
      <c r="E5968" s="8"/>
      <c r="O5968" s="9"/>
    </row>
    <row r="5969" spans="2:15" x14ac:dyDescent="0.2">
      <c r="B5969" s="3"/>
      <c r="C5969" s="3"/>
      <c r="D5969" s="6"/>
      <c r="E5969" s="8"/>
      <c r="O5969" s="9"/>
    </row>
    <row r="5970" spans="2:15" x14ac:dyDescent="0.2">
      <c r="B5970" s="3"/>
      <c r="C5970" s="3"/>
      <c r="D5970" s="6"/>
      <c r="E5970" s="8"/>
      <c r="O5970" s="9"/>
    </row>
    <row r="5971" spans="2:15" x14ac:dyDescent="0.2">
      <c r="B5971" s="3"/>
      <c r="C5971" s="3"/>
      <c r="D5971" s="6"/>
      <c r="E5971" s="8"/>
      <c r="O5971" s="9"/>
    </row>
    <row r="5972" spans="2:15" x14ac:dyDescent="0.2">
      <c r="B5972" s="3"/>
      <c r="C5972" s="3"/>
      <c r="D5972" s="6"/>
      <c r="E5972" s="8"/>
      <c r="O5972" s="9"/>
    </row>
    <row r="5973" spans="2:15" x14ac:dyDescent="0.2">
      <c r="B5973" s="3"/>
      <c r="C5973" s="3"/>
      <c r="D5973" s="6"/>
      <c r="E5973" s="8"/>
      <c r="O5973" s="9"/>
    </row>
    <row r="5974" spans="2:15" x14ac:dyDescent="0.2">
      <c r="B5974" s="3"/>
      <c r="C5974" s="3"/>
      <c r="D5974" s="6"/>
      <c r="E5974" s="8"/>
      <c r="O5974" s="9"/>
    </row>
    <row r="5975" spans="2:15" x14ac:dyDescent="0.2">
      <c r="B5975" s="3"/>
      <c r="C5975" s="3"/>
      <c r="D5975" s="6"/>
      <c r="E5975" s="8"/>
      <c r="O5975" s="9"/>
    </row>
    <row r="5976" spans="2:15" x14ac:dyDescent="0.2">
      <c r="B5976" s="3"/>
      <c r="C5976" s="3"/>
      <c r="D5976" s="6"/>
      <c r="E5976" s="8"/>
      <c r="O5976" s="9"/>
    </row>
    <row r="5977" spans="2:15" x14ac:dyDescent="0.2">
      <c r="B5977" s="3"/>
      <c r="C5977" s="3"/>
      <c r="D5977" s="6"/>
      <c r="E5977" s="8"/>
      <c r="O5977" s="9"/>
    </row>
    <row r="5978" spans="2:15" x14ac:dyDescent="0.2">
      <c r="B5978" s="3"/>
      <c r="C5978" s="3"/>
      <c r="D5978" s="6"/>
      <c r="E5978" s="8"/>
      <c r="O5978" s="9"/>
    </row>
    <row r="5979" spans="2:15" x14ac:dyDescent="0.2">
      <c r="B5979" s="3"/>
      <c r="C5979" s="3"/>
      <c r="D5979" s="6"/>
      <c r="E5979" s="8"/>
      <c r="O5979" s="9"/>
    </row>
    <row r="5980" spans="2:15" x14ac:dyDescent="0.2">
      <c r="B5980" s="3"/>
      <c r="C5980" s="3"/>
      <c r="D5980" s="6"/>
      <c r="E5980" s="8"/>
      <c r="O5980" s="9"/>
    </row>
    <row r="5981" spans="2:15" x14ac:dyDescent="0.2">
      <c r="B5981" s="3"/>
      <c r="C5981" s="3"/>
      <c r="D5981" s="6"/>
      <c r="E5981" s="8"/>
      <c r="O5981" s="9"/>
    </row>
    <row r="5982" spans="2:15" x14ac:dyDescent="0.2">
      <c r="B5982" s="3"/>
      <c r="C5982" s="3"/>
      <c r="D5982" s="6"/>
      <c r="E5982" s="8"/>
      <c r="O5982" s="9"/>
    </row>
    <row r="5983" spans="2:15" x14ac:dyDescent="0.2">
      <c r="B5983" s="3"/>
      <c r="C5983" s="3"/>
      <c r="D5983" s="6"/>
      <c r="E5983" s="8"/>
      <c r="O5983" s="9"/>
    </row>
    <row r="5984" spans="2:15" x14ac:dyDescent="0.2">
      <c r="B5984" s="3"/>
      <c r="C5984" s="3"/>
      <c r="D5984" s="6"/>
      <c r="E5984" s="8"/>
      <c r="O5984" s="9"/>
    </row>
    <row r="5985" spans="2:15" x14ac:dyDescent="0.2">
      <c r="B5985" s="3"/>
      <c r="C5985" s="3"/>
      <c r="D5985" s="6"/>
      <c r="E5985" s="8"/>
      <c r="O5985" s="9"/>
    </row>
    <row r="5986" spans="2:15" x14ac:dyDescent="0.2">
      <c r="B5986" s="3"/>
      <c r="C5986" s="3"/>
      <c r="D5986" s="6"/>
      <c r="E5986" s="8"/>
      <c r="O5986" s="9"/>
    </row>
    <row r="5987" spans="2:15" x14ac:dyDescent="0.2">
      <c r="B5987" s="3"/>
      <c r="C5987" s="3"/>
      <c r="D5987" s="6"/>
      <c r="E5987" s="8"/>
      <c r="O5987" s="9"/>
    </row>
    <row r="5988" spans="2:15" x14ac:dyDescent="0.2">
      <c r="B5988" s="3"/>
      <c r="C5988" s="3"/>
      <c r="D5988" s="6"/>
      <c r="E5988" s="8"/>
      <c r="O5988" s="9"/>
    </row>
    <row r="5989" spans="2:15" x14ac:dyDescent="0.2">
      <c r="B5989" s="3"/>
      <c r="C5989" s="3"/>
      <c r="D5989" s="6"/>
      <c r="E5989" s="8"/>
      <c r="O5989" s="9"/>
    </row>
    <row r="5990" spans="2:15" x14ac:dyDescent="0.2">
      <c r="B5990" s="3"/>
      <c r="C5990" s="3"/>
      <c r="D5990" s="6"/>
      <c r="E5990" s="8"/>
      <c r="O5990" s="9"/>
    </row>
    <row r="5991" spans="2:15" x14ac:dyDescent="0.2">
      <c r="B5991" s="3"/>
      <c r="C5991" s="3"/>
      <c r="D5991" s="6"/>
      <c r="E5991" s="8"/>
      <c r="O5991" s="9"/>
    </row>
    <row r="5992" spans="2:15" x14ac:dyDescent="0.2">
      <c r="B5992" s="3"/>
      <c r="C5992" s="3"/>
      <c r="D5992" s="6"/>
      <c r="E5992" s="8"/>
      <c r="O5992" s="9"/>
    </row>
    <row r="5993" spans="2:15" x14ac:dyDescent="0.2">
      <c r="B5993" s="3"/>
      <c r="C5993" s="3"/>
      <c r="D5993" s="6"/>
      <c r="E5993" s="8"/>
      <c r="O5993" s="9"/>
    </row>
    <row r="5994" spans="2:15" x14ac:dyDescent="0.2">
      <c r="B5994" s="3"/>
      <c r="C5994" s="3"/>
      <c r="D5994" s="6"/>
      <c r="E5994" s="8"/>
      <c r="O5994" s="9"/>
    </row>
    <row r="5995" spans="2:15" x14ac:dyDescent="0.2">
      <c r="B5995" s="3"/>
      <c r="C5995" s="3"/>
      <c r="D5995" s="6"/>
      <c r="E5995" s="8"/>
      <c r="O5995" s="9"/>
    </row>
    <row r="5996" spans="2:15" x14ac:dyDescent="0.2">
      <c r="B5996" s="3"/>
      <c r="C5996" s="3"/>
      <c r="D5996" s="6"/>
      <c r="E5996" s="8"/>
      <c r="O5996" s="9"/>
    </row>
    <row r="5997" spans="2:15" x14ac:dyDescent="0.2">
      <c r="B5997" s="3"/>
      <c r="C5997" s="3"/>
      <c r="D5997" s="6"/>
      <c r="E5997" s="8"/>
      <c r="O5997" s="9"/>
    </row>
    <row r="5998" spans="2:15" x14ac:dyDescent="0.2">
      <c r="B5998" s="3"/>
      <c r="C5998" s="3"/>
      <c r="D5998" s="6"/>
      <c r="E5998" s="8"/>
      <c r="O5998" s="9"/>
    </row>
    <row r="5999" spans="2:15" x14ac:dyDescent="0.2">
      <c r="B5999" s="3"/>
      <c r="C5999" s="3"/>
      <c r="D5999" s="6"/>
      <c r="E5999" s="8"/>
      <c r="O5999" s="9"/>
    </row>
    <row r="6000" spans="2:15" x14ac:dyDescent="0.2">
      <c r="B6000" s="3"/>
      <c r="C6000" s="3"/>
      <c r="D6000" s="6"/>
      <c r="E6000" s="8"/>
      <c r="O6000" s="9"/>
    </row>
    <row r="6001" spans="2:15" x14ac:dyDescent="0.2">
      <c r="B6001" s="3"/>
      <c r="C6001" s="3"/>
      <c r="D6001" s="6"/>
      <c r="E6001" s="8"/>
      <c r="O6001" s="9"/>
    </row>
    <row r="6002" spans="2:15" x14ac:dyDescent="0.2">
      <c r="B6002" s="3"/>
      <c r="C6002" s="3"/>
      <c r="D6002" s="6"/>
      <c r="E6002" s="8"/>
      <c r="O6002" s="9"/>
    </row>
    <row r="6003" spans="2:15" x14ac:dyDescent="0.2">
      <c r="B6003" s="3"/>
      <c r="C6003" s="3"/>
      <c r="D6003" s="6"/>
      <c r="E6003" s="8"/>
      <c r="O6003" s="9"/>
    </row>
    <row r="6004" spans="2:15" x14ac:dyDescent="0.2">
      <c r="B6004" s="3"/>
      <c r="C6004" s="3"/>
      <c r="D6004" s="6"/>
      <c r="E6004" s="8"/>
      <c r="O6004" s="9"/>
    </row>
    <row r="6005" spans="2:15" x14ac:dyDescent="0.2">
      <c r="B6005" s="3"/>
      <c r="C6005" s="3"/>
      <c r="D6005" s="6"/>
      <c r="E6005" s="8"/>
      <c r="O6005" s="9"/>
    </row>
    <row r="6006" spans="2:15" x14ac:dyDescent="0.2">
      <c r="B6006" s="3"/>
      <c r="C6006" s="3"/>
      <c r="D6006" s="6"/>
      <c r="E6006" s="8"/>
      <c r="O6006" s="9"/>
    </row>
    <row r="6007" spans="2:15" x14ac:dyDescent="0.2">
      <c r="B6007" s="3"/>
      <c r="C6007" s="3"/>
      <c r="D6007" s="6"/>
      <c r="E6007" s="8"/>
      <c r="O6007" s="9"/>
    </row>
    <row r="6008" spans="2:15" x14ac:dyDescent="0.2">
      <c r="B6008" s="3"/>
      <c r="C6008" s="3"/>
      <c r="D6008" s="6"/>
      <c r="E6008" s="8"/>
      <c r="O6008" s="9"/>
    </row>
    <row r="6009" spans="2:15" x14ac:dyDescent="0.2">
      <c r="B6009" s="3"/>
      <c r="C6009" s="3"/>
      <c r="D6009" s="6"/>
      <c r="E6009" s="8"/>
      <c r="O6009" s="9"/>
    </row>
    <row r="6010" spans="2:15" x14ac:dyDescent="0.2">
      <c r="B6010" s="3"/>
      <c r="C6010" s="3"/>
      <c r="D6010" s="6"/>
      <c r="E6010" s="8"/>
      <c r="O6010" s="9"/>
    </row>
    <row r="6011" spans="2:15" x14ac:dyDescent="0.2">
      <c r="B6011" s="3"/>
      <c r="C6011" s="3"/>
      <c r="D6011" s="6"/>
      <c r="E6011" s="8"/>
      <c r="O6011" s="9"/>
    </row>
    <row r="6012" spans="2:15" x14ac:dyDescent="0.2">
      <c r="B6012" s="3"/>
      <c r="C6012" s="3"/>
      <c r="D6012" s="6"/>
      <c r="E6012" s="8"/>
      <c r="O6012" s="9"/>
    </row>
    <row r="6013" spans="2:15" x14ac:dyDescent="0.2">
      <c r="B6013" s="3"/>
      <c r="C6013" s="3"/>
      <c r="D6013" s="6"/>
      <c r="E6013" s="8"/>
      <c r="O6013" s="9"/>
    </row>
    <row r="6014" spans="2:15" x14ac:dyDescent="0.2">
      <c r="B6014" s="3"/>
      <c r="C6014" s="3"/>
      <c r="D6014" s="6"/>
      <c r="E6014" s="8"/>
      <c r="O6014" s="9"/>
    </row>
    <row r="6015" spans="2:15" x14ac:dyDescent="0.2">
      <c r="B6015" s="3"/>
      <c r="C6015" s="3"/>
      <c r="D6015" s="6"/>
      <c r="E6015" s="8"/>
      <c r="O6015" s="9"/>
    </row>
    <row r="6016" spans="2:15" x14ac:dyDescent="0.2">
      <c r="B6016" s="3"/>
      <c r="C6016" s="3"/>
      <c r="D6016" s="6"/>
      <c r="E6016" s="8"/>
      <c r="O6016" s="9"/>
    </row>
    <row r="6017" spans="2:15" x14ac:dyDescent="0.2">
      <c r="B6017" s="3"/>
      <c r="C6017" s="3"/>
      <c r="D6017" s="6"/>
      <c r="E6017" s="8"/>
      <c r="O6017" s="9"/>
    </row>
    <row r="6018" spans="2:15" x14ac:dyDescent="0.2">
      <c r="B6018" s="3"/>
      <c r="C6018" s="3"/>
      <c r="D6018" s="6"/>
      <c r="E6018" s="8"/>
      <c r="O6018" s="9"/>
    </row>
    <row r="6019" spans="2:15" x14ac:dyDescent="0.2">
      <c r="B6019" s="3"/>
      <c r="C6019" s="3"/>
      <c r="D6019" s="6"/>
      <c r="E6019" s="8"/>
      <c r="O6019" s="9"/>
    </row>
    <row r="6020" spans="2:15" x14ac:dyDescent="0.2">
      <c r="B6020" s="3"/>
      <c r="C6020" s="3"/>
      <c r="D6020" s="6"/>
      <c r="E6020" s="8"/>
      <c r="O6020" s="9"/>
    </row>
    <row r="6021" spans="2:15" x14ac:dyDescent="0.2">
      <c r="B6021" s="3"/>
      <c r="C6021" s="3"/>
      <c r="D6021" s="6"/>
      <c r="E6021" s="8"/>
      <c r="O6021" s="9"/>
    </row>
    <row r="6022" spans="2:15" x14ac:dyDescent="0.2">
      <c r="B6022" s="3"/>
      <c r="C6022" s="3"/>
      <c r="D6022" s="6"/>
      <c r="E6022" s="8"/>
      <c r="O6022" s="9"/>
    </row>
    <row r="6023" spans="2:15" x14ac:dyDescent="0.2">
      <c r="B6023" s="3"/>
      <c r="C6023" s="3"/>
      <c r="D6023" s="6"/>
      <c r="E6023" s="8"/>
      <c r="O6023" s="9"/>
    </row>
    <row r="6024" spans="2:15" x14ac:dyDescent="0.2">
      <c r="B6024" s="3"/>
      <c r="C6024" s="3"/>
      <c r="D6024" s="6"/>
      <c r="E6024" s="8"/>
      <c r="O6024" s="9"/>
    </row>
    <row r="6025" spans="2:15" x14ac:dyDescent="0.2">
      <c r="B6025" s="3"/>
      <c r="C6025" s="3"/>
      <c r="D6025" s="6"/>
      <c r="E6025" s="8"/>
      <c r="O6025" s="9"/>
    </row>
    <row r="6026" spans="2:15" x14ac:dyDescent="0.2">
      <c r="B6026" s="3"/>
      <c r="C6026" s="3"/>
      <c r="D6026" s="6"/>
      <c r="E6026" s="8"/>
      <c r="O6026" s="9"/>
    </row>
    <row r="6027" spans="2:15" x14ac:dyDescent="0.2">
      <c r="B6027" s="3"/>
      <c r="C6027" s="3"/>
      <c r="D6027" s="6"/>
      <c r="E6027" s="8"/>
      <c r="O6027" s="9"/>
    </row>
    <row r="6028" spans="2:15" x14ac:dyDescent="0.2">
      <c r="B6028" s="3"/>
      <c r="C6028" s="3"/>
      <c r="D6028" s="6"/>
      <c r="E6028" s="8"/>
      <c r="O6028" s="9"/>
    </row>
    <row r="6029" spans="2:15" x14ac:dyDescent="0.2">
      <c r="B6029" s="3"/>
      <c r="C6029" s="3"/>
      <c r="D6029" s="6"/>
      <c r="E6029" s="8"/>
      <c r="O6029" s="9"/>
    </row>
    <row r="6030" spans="2:15" x14ac:dyDescent="0.2">
      <c r="B6030" s="3"/>
      <c r="C6030" s="3"/>
      <c r="D6030" s="6"/>
      <c r="E6030" s="8"/>
      <c r="O6030" s="9"/>
    </row>
    <row r="6031" spans="2:15" x14ac:dyDescent="0.2">
      <c r="B6031" s="3"/>
      <c r="C6031" s="3"/>
      <c r="D6031" s="6"/>
      <c r="E6031" s="8"/>
      <c r="O6031" s="9"/>
    </row>
    <row r="6032" spans="2:15" x14ac:dyDescent="0.2">
      <c r="B6032" s="3"/>
      <c r="C6032" s="3"/>
      <c r="D6032" s="6"/>
      <c r="E6032" s="8"/>
      <c r="O6032" s="9"/>
    </row>
    <row r="6033" spans="2:15" x14ac:dyDescent="0.2">
      <c r="B6033" s="3"/>
      <c r="C6033" s="3"/>
      <c r="D6033" s="6"/>
      <c r="E6033" s="8"/>
      <c r="O6033" s="9"/>
    </row>
    <row r="6034" spans="2:15" x14ac:dyDescent="0.2">
      <c r="B6034" s="3"/>
      <c r="C6034" s="3"/>
      <c r="D6034" s="6"/>
      <c r="E6034" s="8"/>
      <c r="O6034" s="9"/>
    </row>
    <row r="6035" spans="2:15" x14ac:dyDescent="0.2">
      <c r="B6035" s="3"/>
      <c r="C6035" s="3"/>
      <c r="D6035" s="6"/>
      <c r="E6035" s="8"/>
      <c r="O6035" s="9"/>
    </row>
    <row r="6036" spans="2:15" x14ac:dyDescent="0.2">
      <c r="B6036" s="3"/>
      <c r="C6036" s="3"/>
      <c r="D6036" s="6"/>
      <c r="E6036" s="8"/>
      <c r="O6036" s="9"/>
    </row>
    <row r="6037" spans="2:15" x14ac:dyDescent="0.2">
      <c r="B6037" s="3"/>
      <c r="C6037" s="3"/>
      <c r="D6037" s="6"/>
      <c r="E6037" s="8"/>
      <c r="O6037" s="9"/>
    </row>
    <row r="6038" spans="2:15" x14ac:dyDescent="0.2">
      <c r="B6038" s="3"/>
      <c r="C6038" s="3"/>
      <c r="D6038" s="6"/>
      <c r="E6038" s="8"/>
      <c r="O6038" s="9"/>
    </row>
    <row r="6039" spans="2:15" x14ac:dyDescent="0.2">
      <c r="B6039" s="3"/>
      <c r="C6039" s="3"/>
      <c r="D6039" s="6"/>
      <c r="E6039" s="8"/>
      <c r="O6039" s="9"/>
    </row>
    <row r="6040" spans="2:15" x14ac:dyDescent="0.2">
      <c r="B6040" s="3"/>
      <c r="C6040" s="3"/>
      <c r="D6040" s="6"/>
      <c r="E6040" s="8"/>
      <c r="O6040" s="9"/>
    </row>
    <row r="6041" spans="2:15" x14ac:dyDescent="0.2">
      <c r="B6041" s="3"/>
      <c r="C6041" s="3"/>
      <c r="D6041" s="6"/>
      <c r="E6041" s="8"/>
      <c r="O6041" s="9"/>
    </row>
    <row r="6042" spans="2:15" x14ac:dyDescent="0.2">
      <c r="B6042" s="3"/>
      <c r="C6042" s="3"/>
      <c r="D6042" s="6"/>
      <c r="E6042" s="8"/>
      <c r="O6042" s="9"/>
    </row>
    <row r="6043" spans="2:15" x14ac:dyDescent="0.2">
      <c r="B6043" s="3"/>
      <c r="C6043" s="3"/>
      <c r="D6043" s="6"/>
      <c r="E6043" s="8"/>
      <c r="O6043" s="9"/>
    </row>
    <row r="6044" spans="2:15" x14ac:dyDescent="0.2">
      <c r="B6044" s="3"/>
      <c r="C6044" s="3"/>
      <c r="D6044" s="6"/>
      <c r="E6044" s="8"/>
      <c r="O6044" s="9"/>
    </row>
    <row r="6045" spans="2:15" x14ac:dyDescent="0.2">
      <c r="B6045" s="3"/>
      <c r="C6045" s="3"/>
      <c r="D6045" s="6"/>
      <c r="E6045" s="8"/>
      <c r="O6045" s="9"/>
    </row>
    <row r="6046" spans="2:15" x14ac:dyDescent="0.2">
      <c r="B6046" s="3"/>
      <c r="C6046" s="3"/>
      <c r="D6046" s="6"/>
      <c r="E6046" s="8"/>
      <c r="O6046" s="9"/>
    </row>
    <row r="6047" spans="2:15" x14ac:dyDescent="0.2">
      <c r="B6047" s="3"/>
      <c r="C6047" s="3"/>
      <c r="D6047" s="6"/>
      <c r="E6047" s="8"/>
      <c r="O6047" s="9"/>
    </row>
    <row r="6048" spans="2:15" x14ac:dyDescent="0.2">
      <c r="B6048" s="3"/>
      <c r="C6048" s="3"/>
      <c r="D6048" s="6"/>
      <c r="E6048" s="8"/>
      <c r="O6048" s="9"/>
    </row>
    <row r="6049" spans="2:15" x14ac:dyDescent="0.2">
      <c r="B6049" s="3"/>
      <c r="C6049" s="3"/>
      <c r="D6049" s="6"/>
      <c r="E6049" s="8"/>
      <c r="O6049" s="9"/>
    </row>
    <row r="6050" spans="2:15" x14ac:dyDescent="0.2">
      <c r="B6050" s="3"/>
      <c r="C6050" s="3"/>
      <c r="D6050" s="6"/>
      <c r="E6050" s="8"/>
      <c r="O6050" s="9"/>
    </row>
    <row r="6051" spans="2:15" x14ac:dyDescent="0.2">
      <c r="B6051" s="3"/>
      <c r="C6051" s="3"/>
      <c r="D6051" s="6"/>
      <c r="E6051" s="8"/>
      <c r="O6051" s="9"/>
    </row>
    <row r="6052" spans="2:15" x14ac:dyDescent="0.2">
      <c r="B6052" s="3"/>
      <c r="C6052" s="3"/>
      <c r="D6052" s="6"/>
      <c r="E6052" s="8"/>
      <c r="O6052" s="9"/>
    </row>
    <row r="6053" spans="2:15" x14ac:dyDescent="0.2">
      <c r="B6053" s="3"/>
      <c r="C6053" s="3"/>
      <c r="D6053" s="6"/>
      <c r="E6053" s="8"/>
      <c r="O6053" s="9"/>
    </row>
    <row r="6054" spans="2:15" x14ac:dyDescent="0.2">
      <c r="B6054" s="3"/>
      <c r="C6054" s="3"/>
      <c r="D6054" s="6"/>
      <c r="E6054" s="8"/>
      <c r="O6054" s="9"/>
    </row>
    <row r="6055" spans="2:15" x14ac:dyDescent="0.2">
      <c r="B6055" s="3"/>
      <c r="C6055" s="3"/>
      <c r="D6055" s="6"/>
      <c r="E6055" s="8"/>
      <c r="O6055" s="9"/>
    </row>
    <row r="6056" spans="2:15" x14ac:dyDescent="0.2">
      <c r="B6056" s="3"/>
      <c r="C6056" s="3"/>
      <c r="D6056" s="6"/>
      <c r="E6056" s="8"/>
      <c r="O6056" s="9"/>
    </row>
    <row r="6057" spans="2:15" x14ac:dyDescent="0.2">
      <c r="B6057" s="3"/>
      <c r="C6057" s="3"/>
      <c r="D6057" s="6"/>
      <c r="E6057" s="8"/>
      <c r="O6057" s="9"/>
    </row>
    <row r="6058" spans="2:15" x14ac:dyDescent="0.2">
      <c r="B6058" s="3"/>
      <c r="C6058" s="3"/>
      <c r="D6058" s="6"/>
      <c r="E6058" s="8"/>
      <c r="O6058" s="9"/>
    </row>
    <row r="6059" spans="2:15" x14ac:dyDescent="0.2">
      <c r="B6059" s="3"/>
      <c r="C6059" s="3"/>
      <c r="D6059" s="6"/>
      <c r="E6059" s="8"/>
      <c r="O6059" s="9"/>
    </row>
    <row r="6060" spans="2:15" x14ac:dyDescent="0.2">
      <c r="B6060" s="3"/>
      <c r="C6060" s="3"/>
      <c r="D6060" s="6"/>
      <c r="E6060" s="8"/>
      <c r="O6060" s="9"/>
    </row>
    <row r="6061" spans="2:15" x14ac:dyDescent="0.2">
      <c r="B6061" s="3"/>
      <c r="C6061" s="3"/>
      <c r="D6061" s="6"/>
      <c r="E6061" s="8"/>
      <c r="O6061" s="9"/>
    </row>
    <row r="6062" spans="2:15" x14ac:dyDescent="0.2">
      <c r="B6062" s="3"/>
      <c r="C6062" s="3"/>
      <c r="D6062" s="6"/>
      <c r="E6062" s="8"/>
      <c r="O6062" s="9"/>
    </row>
    <row r="6063" spans="2:15" x14ac:dyDescent="0.2">
      <c r="B6063" s="3"/>
      <c r="C6063" s="3"/>
      <c r="D6063" s="6"/>
      <c r="E6063" s="8"/>
      <c r="O6063" s="9"/>
    </row>
    <row r="6064" spans="2:15" x14ac:dyDescent="0.2">
      <c r="B6064" s="3"/>
      <c r="C6064" s="3"/>
      <c r="D6064" s="6"/>
      <c r="E6064" s="8"/>
      <c r="O6064" s="9"/>
    </row>
    <row r="6065" spans="2:15" x14ac:dyDescent="0.2">
      <c r="B6065" s="3"/>
      <c r="C6065" s="3"/>
      <c r="D6065" s="6"/>
      <c r="E6065" s="8"/>
      <c r="O6065" s="9"/>
    </row>
    <row r="6066" spans="2:15" x14ac:dyDescent="0.2">
      <c r="B6066" s="3"/>
      <c r="C6066" s="3"/>
      <c r="D6066" s="6"/>
      <c r="E6066" s="8"/>
      <c r="O6066" s="9"/>
    </row>
    <row r="6067" spans="2:15" x14ac:dyDescent="0.2">
      <c r="B6067" s="3"/>
      <c r="C6067" s="3"/>
      <c r="D6067" s="6"/>
      <c r="E6067" s="8"/>
      <c r="O6067" s="9"/>
    </row>
    <row r="6068" spans="2:15" x14ac:dyDescent="0.2">
      <c r="B6068" s="3"/>
      <c r="C6068" s="3"/>
      <c r="D6068" s="6"/>
      <c r="E6068" s="8"/>
      <c r="O6068" s="9"/>
    </row>
    <row r="6069" spans="2:15" x14ac:dyDescent="0.2">
      <c r="B6069" s="3"/>
      <c r="C6069" s="3"/>
      <c r="D6069" s="6"/>
      <c r="E6069" s="8"/>
      <c r="O6069" s="9"/>
    </row>
    <row r="6070" spans="2:15" x14ac:dyDescent="0.2">
      <c r="B6070" s="3"/>
      <c r="C6070" s="3"/>
      <c r="D6070" s="6"/>
      <c r="E6070" s="8"/>
      <c r="O6070" s="9"/>
    </row>
    <row r="6071" spans="2:15" x14ac:dyDescent="0.2">
      <c r="B6071" s="3"/>
      <c r="C6071" s="3"/>
      <c r="D6071" s="6"/>
      <c r="E6071" s="8"/>
      <c r="O6071" s="9"/>
    </row>
    <row r="6072" spans="2:15" x14ac:dyDescent="0.2">
      <c r="B6072" s="3"/>
      <c r="C6072" s="3"/>
      <c r="D6072" s="6"/>
      <c r="E6072" s="8"/>
      <c r="O6072" s="9"/>
    </row>
    <row r="6073" spans="2:15" x14ac:dyDescent="0.2">
      <c r="B6073" s="3"/>
      <c r="C6073" s="3"/>
      <c r="D6073" s="6"/>
      <c r="E6073" s="8"/>
      <c r="O6073" s="9"/>
    </row>
    <row r="6074" spans="2:15" x14ac:dyDescent="0.2">
      <c r="B6074" s="3"/>
      <c r="C6074" s="3"/>
      <c r="D6074" s="6"/>
      <c r="E6074" s="8"/>
      <c r="O6074" s="9"/>
    </row>
    <row r="6075" spans="2:15" x14ac:dyDescent="0.2">
      <c r="B6075" s="3"/>
      <c r="C6075" s="3"/>
      <c r="D6075" s="6"/>
      <c r="E6075" s="8"/>
      <c r="O6075" s="9"/>
    </row>
    <row r="6076" spans="2:15" x14ac:dyDescent="0.2">
      <c r="B6076" s="3"/>
      <c r="C6076" s="3"/>
      <c r="D6076" s="6"/>
      <c r="E6076" s="8"/>
      <c r="O6076" s="9"/>
    </row>
    <row r="6077" spans="2:15" x14ac:dyDescent="0.2">
      <c r="B6077" s="3"/>
      <c r="C6077" s="3"/>
      <c r="D6077" s="6"/>
      <c r="E6077" s="8"/>
      <c r="O6077" s="9"/>
    </row>
    <row r="6078" spans="2:15" x14ac:dyDescent="0.2">
      <c r="B6078" s="3"/>
      <c r="C6078" s="3"/>
      <c r="D6078" s="6"/>
      <c r="E6078" s="8"/>
      <c r="O6078" s="9"/>
    </row>
    <row r="6079" spans="2:15" x14ac:dyDescent="0.2">
      <c r="B6079" s="3"/>
      <c r="C6079" s="3"/>
      <c r="D6079" s="6"/>
      <c r="E6079" s="8"/>
      <c r="O6079" s="9"/>
    </row>
    <row r="6080" spans="2:15" x14ac:dyDescent="0.2">
      <c r="B6080" s="3"/>
      <c r="C6080" s="3"/>
      <c r="D6080" s="6"/>
      <c r="E6080" s="8"/>
      <c r="O6080" s="9"/>
    </row>
    <row r="6081" spans="2:15" x14ac:dyDescent="0.2">
      <c r="B6081" s="3"/>
      <c r="C6081" s="3"/>
      <c r="D6081" s="6"/>
      <c r="E6081" s="8"/>
      <c r="O6081" s="9"/>
    </row>
    <row r="6082" spans="2:15" x14ac:dyDescent="0.2">
      <c r="B6082" s="3"/>
      <c r="C6082" s="3"/>
      <c r="D6082" s="6"/>
      <c r="E6082" s="8"/>
      <c r="O6082" s="9"/>
    </row>
    <row r="6083" spans="2:15" x14ac:dyDescent="0.2">
      <c r="B6083" s="3"/>
      <c r="C6083" s="3"/>
      <c r="D6083" s="6"/>
      <c r="E6083" s="8"/>
      <c r="O6083" s="9"/>
    </row>
    <row r="6084" spans="2:15" x14ac:dyDescent="0.2">
      <c r="B6084" s="3"/>
      <c r="C6084" s="3"/>
      <c r="D6084" s="6"/>
      <c r="E6084" s="8"/>
      <c r="O6084" s="9"/>
    </row>
    <row r="6085" spans="2:15" x14ac:dyDescent="0.2">
      <c r="B6085" s="3"/>
      <c r="C6085" s="3"/>
      <c r="D6085" s="6"/>
      <c r="E6085" s="8"/>
      <c r="O6085" s="9"/>
    </row>
    <row r="6086" spans="2:15" x14ac:dyDescent="0.2">
      <c r="B6086" s="3"/>
      <c r="C6086" s="3"/>
      <c r="D6086" s="6"/>
      <c r="E6086" s="8"/>
      <c r="O6086" s="9"/>
    </row>
    <row r="6087" spans="2:15" x14ac:dyDescent="0.2">
      <c r="B6087" s="3"/>
      <c r="C6087" s="3"/>
      <c r="D6087" s="6"/>
      <c r="E6087" s="8"/>
      <c r="O6087" s="9"/>
    </row>
    <row r="6088" spans="2:15" x14ac:dyDescent="0.2">
      <c r="B6088" s="3"/>
      <c r="C6088" s="3"/>
      <c r="D6088" s="6"/>
      <c r="E6088" s="8"/>
      <c r="O6088" s="9"/>
    </row>
    <row r="6089" spans="2:15" x14ac:dyDescent="0.2">
      <c r="B6089" s="3"/>
      <c r="C6089" s="3"/>
      <c r="D6089" s="6"/>
      <c r="E6089" s="8"/>
      <c r="O6089" s="9"/>
    </row>
    <row r="6090" spans="2:15" x14ac:dyDescent="0.2">
      <c r="B6090" s="3"/>
      <c r="C6090" s="3"/>
      <c r="D6090" s="6"/>
      <c r="E6090" s="8"/>
      <c r="O6090" s="9"/>
    </row>
    <row r="6091" spans="2:15" x14ac:dyDescent="0.2">
      <c r="B6091" s="3"/>
      <c r="C6091" s="3"/>
      <c r="D6091" s="6"/>
      <c r="E6091" s="8"/>
      <c r="O6091" s="9"/>
    </row>
    <row r="6092" spans="2:15" x14ac:dyDescent="0.2">
      <c r="B6092" s="3"/>
      <c r="C6092" s="3"/>
      <c r="D6092" s="6"/>
      <c r="E6092" s="8"/>
      <c r="O6092" s="9"/>
    </row>
    <row r="6093" spans="2:15" x14ac:dyDescent="0.2">
      <c r="B6093" s="3"/>
      <c r="C6093" s="3"/>
      <c r="D6093" s="6"/>
      <c r="E6093" s="8"/>
      <c r="O6093" s="9"/>
    </row>
    <row r="6094" spans="2:15" x14ac:dyDescent="0.2">
      <c r="B6094" s="3"/>
      <c r="C6094" s="3"/>
      <c r="D6094" s="6"/>
      <c r="E6094" s="8"/>
      <c r="O6094" s="9"/>
    </row>
    <row r="6095" spans="2:15" x14ac:dyDescent="0.2">
      <c r="B6095" s="3"/>
      <c r="C6095" s="3"/>
      <c r="D6095" s="6"/>
      <c r="E6095" s="8"/>
      <c r="O6095" s="9"/>
    </row>
    <row r="6096" spans="2:15" x14ac:dyDescent="0.2">
      <c r="B6096" s="3"/>
      <c r="C6096" s="3"/>
      <c r="D6096" s="6"/>
      <c r="E6096" s="8"/>
      <c r="O6096" s="9"/>
    </row>
    <row r="6097" spans="2:15" x14ac:dyDescent="0.2">
      <c r="B6097" s="3"/>
      <c r="C6097" s="3"/>
      <c r="D6097" s="6"/>
      <c r="E6097" s="8"/>
      <c r="O6097" s="9"/>
    </row>
    <row r="6098" spans="2:15" x14ac:dyDescent="0.2">
      <c r="B6098" s="3"/>
      <c r="C6098" s="3"/>
      <c r="D6098" s="6"/>
      <c r="E6098" s="8"/>
      <c r="O6098" s="9"/>
    </row>
    <row r="6099" spans="2:15" x14ac:dyDescent="0.2">
      <c r="B6099" s="3"/>
      <c r="C6099" s="3"/>
      <c r="D6099" s="6"/>
      <c r="E6099" s="8"/>
      <c r="O6099" s="9"/>
    </row>
    <row r="6100" spans="2:15" x14ac:dyDescent="0.2">
      <c r="B6100" s="3"/>
      <c r="C6100" s="3"/>
      <c r="D6100" s="6"/>
      <c r="E6100" s="8"/>
      <c r="O6100" s="9"/>
    </row>
    <row r="6101" spans="2:15" x14ac:dyDescent="0.2">
      <c r="B6101" s="3"/>
      <c r="C6101" s="3"/>
      <c r="D6101" s="6"/>
      <c r="E6101" s="8"/>
      <c r="O6101" s="9"/>
    </row>
    <row r="6102" spans="2:15" x14ac:dyDescent="0.2">
      <c r="B6102" s="3"/>
      <c r="C6102" s="3"/>
      <c r="D6102" s="6"/>
      <c r="E6102" s="8"/>
      <c r="O6102" s="9"/>
    </row>
    <row r="6103" spans="2:15" x14ac:dyDescent="0.2">
      <c r="B6103" s="3"/>
      <c r="C6103" s="3"/>
      <c r="D6103" s="6"/>
      <c r="E6103" s="8"/>
      <c r="O6103" s="9"/>
    </row>
    <row r="6104" spans="2:15" x14ac:dyDescent="0.2">
      <c r="B6104" s="3"/>
      <c r="C6104" s="3"/>
      <c r="D6104" s="6"/>
      <c r="E6104" s="8"/>
      <c r="O6104" s="9"/>
    </row>
    <row r="6105" spans="2:15" x14ac:dyDescent="0.2">
      <c r="B6105" s="3"/>
      <c r="C6105" s="3"/>
      <c r="D6105" s="6"/>
      <c r="E6105" s="8"/>
      <c r="O6105" s="9"/>
    </row>
    <row r="6106" spans="2:15" x14ac:dyDescent="0.2">
      <c r="B6106" s="3"/>
      <c r="C6106" s="3"/>
      <c r="D6106" s="6"/>
      <c r="E6106" s="8"/>
      <c r="O6106" s="9"/>
    </row>
    <row r="6107" spans="2:15" x14ac:dyDescent="0.2">
      <c r="B6107" s="3"/>
      <c r="C6107" s="3"/>
      <c r="D6107" s="6"/>
      <c r="E6107" s="8"/>
      <c r="O6107" s="9"/>
    </row>
    <row r="6108" spans="2:15" x14ac:dyDescent="0.2">
      <c r="B6108" s="3"/>
      <c r="C6108" s="3"/>
      <c r="D6108" s="6"/>
      <c r="E6108" s="8"/>
      <c r="O6108" s="9"/>
    </row>
    <row r="6109" spans="2:15" x14ac:dyDescent="0.2">
      <c r="B6109" s="3"/>
      <c r="C6109" s="3"/>
      <c r="D6109" s="6"/>
      <c r="E6109" s="8"/>
      <c r="O6109" s="9"/>
    </row>
    <row r="6110" spans="2:15" x14ac:dyDescent="0.2">
      <c r="B6110" s="3"/>
      <c r="C6110" s="3"/>
      <c r="D6110" s="6"/>
      <c r="E6110" s="8"/>
      <c r="O6110" s="9"/>
    </row>
    <row r="6111" spans="2:15" x14ac:dyDescent="0.2">
      <c r="B6111" s="3"/>
      <c r="C6111" s="3"/>
      <c r="D6111" s="6"/>
      <c r="E6111" s="8"/>
      <c r="O6111" s="9"/>
    </row>
    <row r="6112" spans="2:15" x14ac:dyDescent="0.2">
      <c r="B6112" s="3"/>
      <c r="C6112" s="3"/>
      <c r="D6112" s="6"/>
      <c r="E6112" s="8"/>
      <c r="O6112" s="9"/>
    </row>
    <row r="6113" spans="2:15" x14ac:dyDescent="0.2">
      <c r="B6113" s="3"/>
      <c r="C6113" s="3"/>
      <c r="D6113" s="6"/>
      <c r="E6113" s="8"/>
      <c r="O6113" s="9"/>
    </row>
    <row r="6114" spans="2:15" x14ac:dyDescent="0.2">
      <c r="B6114" s="3"/>
      <c r="C6114" s="3"/>
      <c r="D6114" s="6"/>
      <c r="E6114" s="8"/>
      <c r="O6114" s="9"/>
    </row>
    <row r="6115" spans="2:15" x14ac:dyDescent="0.2">
      <c r="B6115" s="3"/>
      <c r="C6115" s="3"/>
      <c r="D6115" s="6"/>
      <c r="E6115" s="8"/>
      <c r="O6115" s="9"/>
    </row>
    <row r="6116" spans="2:15" x14ac:dyDescent="0.2">
      <c r="B6116" s="3"/>
      <c r="C6116" s="3"/>
      <c r="D6116" s="6"/>
      <c r="E6116" s="8"/>
      <c r="O6116" s="9"/>
    </row>
    <row r="6117" spans="2:15" x14ac:dyDescent="0.2">
      <c r="B6117" s="3"/>
      <c r="C6117" s="3"/>
      <c r="D6117" s="6"/>
      <c r="E6117" s="8"/>
      <c r="O6117" s="9"/>
    </row>
    <row r="6118" spans="2:15" x14ac:dyDescent="0.2">
      <c r="B6118" s="3"/>
      <c r="C6118" s="3"/>
      <c r="D6118" s="6"/>
      <c r="E6118" s="8"/>
      <c r="O6118" s="9"/>
    </row>
    <row r="6119" spans="2:15" x14ac:dyDescent="0.2">
      <c r="B6119" s="3"/>
      <c r="C6119" s="3"/>
      <c r="D6119" s="6"/>
      <c r="E6119" s="8"/>
      <c r="O6119" s="9"/>
    </row>
    <row r="6120" spans="2:15" x14ac:dyDescent="0.2">
      <c r="B6120" s="3"/>
      <c r="C6120" s="3"/>
      <c r="D6120" s="6"/>
      <c r="E6120" s="8"/>
      <c r="O6120" s="9"/>
    </row>
    <row r="6121" spans="2:15" x14ac:dyDescent="0.2">
      <c r="B6121" s="3"/>
      <c r="C6121" s="3"/>
      <c r="D6121" s="6"/>
      <c r="E6121" s="8"/>
      <c r="O6121" s="9"/>
    </row>
    <row r="6122" spans="2:15" x14ac:dyDescent="0.2">
      <c r="B6122" s="3"/>
      <c r="C6122" s="3"/>
      <c r="D6122" s="6"/>
      <c r="E6122" s="8"/>
      <c r="O6122" s="9"/>
    </row>
    <row r="6123" spans="2:15" x14ac:dyDescent="0.2">
      <c r="B6123" s="3"/>
      <c r="C6123" s="3"/>
      <c r="D6123" s="6"/>
      <c r="E6123" s="8"/>
      <c r="O6123" s="9"/>
    </row>
    <row r="6124" spans="2:15" x14ac:dyDescent="0.2">
      <c r="B6124" s="3"/>
      <c r="C6124" s="3"/>
      <c r="D6124" s="6"/>
      <c r="E6124" s="8"/>
      <c r="O6124" s="9"/>
    </row>
    <row r="6125" spans="2:15" x14ac:dyDescent="0.2">
      <c r="B6125" s="3"/>
      <c r="C6125" s="3"/>
      <c r="D6125" s="6"/>
      <c r="E6125" s="8"/>
      <c r="O6125" s="9"/>
    </row>
    <row r="6126" spans="2:15" x14ac:dyDescent="0.2">
      <c r="B6126" s="3"/>
      <c r="C6126" s="3"/>
      <c r="D6126" s="6"/>
      <c r="E6126" s="8"/>
      <c r="O6126" s="9"/>
    </row>
    <row r="6127" spans="2:15" x14ac:dyDescent="0.2">
      <c r="B6127" s="3"/>
      <c r="C6127" s="3"/>
      <c r="D6127" s="6"/>
      <c r="E6127" s="8"/>
      <c r="O6127" s="9"/>
    </row>
    <row r="6128" spans="2:15" x14ac:dyDescent="0.2">
      <c r="B6128" s="3"/>
      <c r="C6128" s="3"/>
      <c r="D6128" s="6"/>
      <c r="E6128" s="8"/>
      <c r="O6128" s="9"/>
    </row>
    <row r="6129" spans="2:15" x14ac:dyDescent="0.2">
      <c r="B6129" s="3"/>
      <c r="C6129" s="3"/>
      <c r="D6129" s="6"/>
      <c r="E6129" s="8"/>
      <c r="O6129" s="9"/>
    </row>
    <row r="6130" spans="2:15" x14ac:dyDescent="0.2">
      <c r="B6130" s="3"/>
      <c r="C6130" s="3"/>
      <c r="D6130" s="6"/>
      <c r="E6130" s="8"/>
      <c r="O6130" s="9"/>
    </row>
    <row r="6131" spans="2:15" x14ac:dyDescent="0.2">
      <c r="B6131" s="3"/>
      <c r="C6131" s="3"/>
      <c r="D6131" s="6"/>
      <c r="E6131" s="8"/>
      <c r="O6131" s="9"/>
    </row>
    <row r="6132" spans="2:15" x14ac:dyDescent="0.2">
      <c r="B6132" s="3"/>
      <c r="C6132" s="3"/>
      <c r="D6132" s="6"/>
      <c r="E6132" s="8"/>
      <c r="O6132" s="9"/>
    </row>
    <row r="6133" spans="2:15" x14ac:dyDescent="0.2">
      <c r="B6133" s="3"/>
      <c r="C6133" s="3"/>
      <c r="D6133" s="6"/>
      <c r="E6133" s="8"/>
      <c r="O6133" s="9"/>
    </row>
    <row r="6134" spans="2:15" x14ac:dyDescent="0.2">
      <c r="B6134" s="3"/>
      <c r="C6134" s="3"/>
      <c r="D6134" s="6"/>
      <c r="E6134" s="8"/>
      <c r="O6134" s="9"/>
    </row>
    <row r="6135" spans="2:15" x14ac:dyDescent="0.2">
      <c r="B6135" s="3"/>
      <c r="C6135" s="3"/>
      <c r="D6135" s="6"/>
      <c r="E6135" s="8"/>
      <c r="O6135" s="9"/>
    </row>
    <row r="6136" spans="2:15" x14ac:dyDescent="0.2">
      <c r="B6136" s="3"/>
      <c r="C6136" s="3"/>
      <c r="D6136" s="6"/>
      <c r="E6136" s="8"/>
      <c r="O6136" s="9"/>
    </row>
    <row r="6137" spans="2:15" x14ac:dyDescent="0.2">
      <c r="B6137" s="3"/>
      <c r="C6137" s="3"/>
      <c r="D6137" s="6"/>
      <c r="E6137" s="8"/>
      <c r="O6137" s="9"/>
    </row>
    <row r="6138" spans="2:15" x14ac:dyDescent="0.2">
      <c r="B6138" s="3"/>
      <c r="C6138" s="3"/>
      <c r="D6138" s="6"/>
      <c r="E6138" s="8"/>
      <c r="O6138" s="9"/>
    </row>
    <row r="6139" spans="2:15" x14ac:dyDescent="0.2">
      <c r="B6139" s="3"/>
      <c r="C6139" s="3"/>
      <c r="D6139" s="6"/>
      <c r="E6139" s="8"/>
      <c r="O6139" s="9"/>
    </row>
    <row r="6140" spans="2:15" x14ac:dyDescent="0.2">
      <c r="B6140" s="3"/>
      <c r="C6140" s="3"/>
      <c r="D6140" s="6"/>
      <c r="E6140" s="8"/>
      <c r="O6140" s="9"/>
    </row>
    <row r="6141" spans="2:15" x14ac:dyDescent="0.2">
      <c r="B6141" s="3"/>
      <c r="C6141" s="3"/>
      <c r="D6141" s="6"/>
      <c r="E6141" s="8"/>
      <c r="O6141" s="9"/>
    </row>
    <row r="6142" spans="2:15" x14ac:dyDescent="0.2">
      <c r="B6142" s="3"/>
      <c r="C6142" s="3"/>
      <c r="D6142" s="6"/>
      <c r="E6142" s="8"/>
      <c r="O6142" s="9"/>
    </row>
    <row r="6143" spans="2:15" x14ac:dyDescent="0.2">
      <c r="B6143" s="3"/>
      <c r="C6143" s="3"/>
      <c r="D6143" s="6"/>
      <c r="E6143" s="8"/>
      <c r="O6143" s="9"/>
    </row>
    <row r="6144" spans="2:15" x14ac:dyDescent="0.2">
      <c r="B6144" s="3"/>
      <c r="C6144" s="3"/>
      <c r="D6144" s="6"/>
      <c r="E6144" s="8"/>
      <c r="O6144" s="9"/>
    </row>
    <row r="6145" spans="2:15" x14ac:dyDescent="0.2">
      <c r="B6145" s="3"/>
      <c r="C6145" s="3"/>
      <c r="D6145" s="6"/>
      <c r="E6145" s="8"/>
      <c r="O6145" s="9"/>
    </row>
    <row r="6146" spans="2:15" x14ac:dyDescent="0.2">
      <c r="B6146" s="3"/>
      <c r="C6146" s="3"/>
      <c r="D6146" s="6"/>
      <c r="E6146" s="8"/>
      <c r="O6146" s="9"/>
    </row>
    <row r="6147" spans="2:15" x14ac:dyDescent="0.2">
      <c r="B6147" s="3"/>
      <c r="C6147" s="3"/>
      <c r="D6147" s="6"/>
      <c r="E6147" s="8"/>
      <c r="O6147" s="9"/>
    </row>
    <row r="6148" spans="2:15" x14ac:dyDescent="0.2">
      <c r="B6148" s="3"/>
      <c r="C6148" s="3"/>
      <c r="D6148" s="6"/>
      <c r="E6148" s="8"/>
      <c r="O6148" s="9"/>
    </row>
    <row r="6149" spans="2:15" x14ac:dyDescent="0.2">
      <c r="B6149" s="3"/>
      <c r="C6149" s="3"/>
      <c r="D6149" s="6"/>
      <c r="E6149" s="8"/>
      <c r="O6149" s="9"/>
    </row>
    <row r="6150" spans="2:15" x14ac:dyDescent="0.2">
      <c r="B6150" s="3"/>
      <c r="C6150" s="3"/>
      <c r="D6150" s="6"/>
      <c r="E6150" s="8"/>
      <c r="O6150" s="9"/>
    </row>
    <row r="6151" spans="2:15" x14ac:dyDescent="0.2">
      <c r="B6151" s="3"/>
      <c r="C6151" s="3"/>
      <c r="D6151" s="6"/>
      <c r="E6151" s="8"/>
      <c r="O6151" s="9"/>
    </row>
    <row r="6152" spans="2:15" x14ac:dyDescent="0.2">
      <c r="B6152" s="3"/>
      <c r="C6152" s="3"/>
      <c r="D6152" s="6"/>
      <c r="E6152" s="8"/>
      <c r="O6152" s="9"/>
    </row>
    <row r="6153" spans="2:15" x14ac:dyDescent="0.2">
      <c r="B6153" s="3"/>
      <c r="C6153" s="3"/>
      <c r="D6153" s="6"/>
      <c r="E6153" s="8"/>
      <c r="O6153" s="9"/>
    </row>
    <row r="6154" spans="2:15" x14ac:dyDescent="0.2">
      <c r="B6154" s="3"/>
      <c r="C6154" s="3"/>
      <c r="D6154" s="6"/>
      <c r="E6154" s="8"/>
      <c r="O6154" s="9"/>
    </row>
    <row r="6155" spans="2:15" x14ac:dyDescent="0.2">
      <c r="B6155" s="3"/>
      <c r="C6155" s="3"/>
      <c r="D6155" s="6"/>
      <c r="E6155" s="8"/>
      <c r="O6155" s="9"/>
    </row>
    <row r="6156" spans="2:15" x14ac:dyDescent="0.2">
      <c r="B6156" s="3"/>
      <c r="C6156" s="3"/>
      <c r="D6156" s="6"/>
      <c r="E6156" s="8"/>
      <c r="O6156" s="9"/>
    </row>
    <row r="6157" spans="2:15" x14ac:dyDescent="0.2">
      <c r="B6157" s="3"/>
      <c r="C6157" s="3"/>
      <c r="D6157" s="6"/>
      <c r="E6157" s="8"/>
      <c r="O6157" s="9"/>
    </row>
    <row r="6158" spans="2:15" x14ac:dyDescent="0.2">
      <c r="B6158" s="3"/>
      <c r="C6158" s="3"/>
      <c r="D6158" s="6"/>
      <c r="E6158" s="8"/>
      <c r="O6158" s="9"/>
    </row>
    <row r="6159" spans="2:15" x14ac:dyDescent="0.2">
      <c r="B6159" s="3"/>
      <c r="C6159" s="3"/>
      <c r="D6159" s="6"/>
      <c r="E6159" s="8"/>
      <c r="O6159" s="9"/>
    </row>
    <row r="6160" spans="2:15" x14ac:dyDescent="0.2">
      <c r="B6160" s="3"/>
      <c r="C6160" s="3"/>
      <c r="D6160" s="6"/>
      <c r="E6160" s="8"/>
      <c r="O6160" s="9"/>
    </row>
    <row r="6161" spans="2:15" x14ac:dyDescent="0.2">
      <c r="B6161" s="3"/>
      <c r="C6161" s="3"/>
      <c r="D6161" s="6"/>
      <c r="E6161" s="8"/>
      <c r="O6161" s="9"/>
    </row>
    <row r="6162" spans="2:15" x14ac:dyDescent="0.2">
      <c r="B6162" s="3"/>
      <c r="C6162" s="3"/>
      <c r="D6162" s="6"/>
      <c r="E6162" s="8"/>
      <c r="O6162" s="9"/>
    </row>
    <row r="6163" spans="2:15" x14ac:dyDescent="0.2">
      <c r="B6163" s="3"/>
      <c r="C6163" s="3"/>
      <c r="D6163" s="6"/>
      <c r="E6163" s="8"/>
      <c r="O6163" s="9"/>
    </row>
    <row r="6164" spans="2:15" x14ac:dyDescent="0.2">
      <c r="B6164" s="3"/>
      <c r="C6164" s="3"/>
      <c r="D6164" s="6"/>
      <c r="E6164" s="8"/>
      <c r="O6164" s="9"/>
    </row>
    <row r="6165" spans="2:15" x14ac:dyDescent="0.2">
      <c r="B6165" s="3"/>
      <c r="C6165" s="3"/>
      <c r="D6165" s="6"/>
      <c r="E6165" s="8"/>
      <c r="O6165" s="9"/>
    </row>
    <row r="6166" spans="2:15" x14ac:dyDescent="0.2">
      <c r="B6166" s="3"/>
      <c r="C6166" s="3"/>
      <c r="D6166" s="6"/>
      <c r="E6166" s="8"/>
      <c r="O6166" s="9"/>
    </row>
    <row r="6167" spans="2:15" x14ac:dyDescent="0.2">
      <c r="B6167" s="3"/>
      <c r="C6167" s="3"/>
      <c r="D6167" s="6"/>
      <c r="E6167" s="8"/>
      <c r="O6167" s="9"/>
    </row>
    <row r="6168" spans="2:15" x14ac:dyDescent="0.2">
      <c r="B6168" s="3"/>
      <c r="C6168" s="3"/>
      <c r="D6168" s="6"/>
      <c r="E6168" s="8"/>
      <c r="O6168" s="9"/>
    </row>
    <row r="6169" spans="2:15" x14ac:dyDescent="0.2">
      <c r="B6169" s="3"/>
      <c r="C6169" s="3"/>
      <c r="D6169" s="6"/>
      <c r="E6169" s="8"/>
      <c r="O6169" s="9"/>
    </row>
    <row r="6170" spans="2:15" x14ac:dyDescent="0.2">
      <c r="B6170" s="3"/>
      <c r="C6170" s="3"/>
      <c r="D6170" s="6"/>
      <c r="E6170" s="8"/>
      <c r="O6170" s="9"/>
    </row>
    <row r="6171" spans="2:15" x14ac:dyDescent="0.2">
      <c r="B6171" s="3"/>
      <c r="C6171" s="3"/>
      <c r="D6171" s="6"/>
      <c r="E6171" s="8"/>
      <c r="O6171" s="9"/>
    </row>
    <row r="6172" spans="2:15" x14ac:dyDescent="0.2">
      <c r="B6172" s="3"/>
      <c r="C6172" s="3"/>
      <c r="D6172" s="6"/>
      <c r="E6172" s="8"/>
      <c r="O6172" s="9"/>
    </row>
    <row r="6173" spans="2:15" x14ac:dyDescent="0.2">
      <c r="B6173" s="3"/>
      <c r="C6173" s="3"/>
      <c r="D6173" s="6"/>
      <c r="E6173" s="8"/>
      <c r="O6173" s="9"/>
    </row>
    <row r="6174" spans="2:15" x14ac:dyDescent="0.2">
      <c r="B6174" s="3"/>
      <c r="C6174" s="3"/>
      <c r="D6174" s="6"/>
      <c r="E6174" s="8"/>
      <c r="O6174" s="9"/>
    </row>
    <row r="6175" spans="2:15" x14ac:dyDescent="0.2">
      <c r="B6175" s="3"/>
      <c r="C6175" s="3"/>
      <c r="D6175" s="6"/>
      <c r="E6175" s="8"/>
      <c r="O6175" s="9"/>
    </row>
    <row r="6176" spans="2:15" x14ac:dyDescent="0.2">
      <c r="B6176" s="3"/>
      <c r="C6176" s="3"/>
      <c r="D6176" s="6"/>
      <c r="E6176" s="8"/>
      <c r="O6176" s="9"/>
    </row>
    <row r="6177" spans="2:15" x14ac:dyDescent="0.2">
      <c r="B6177" s="3"/>
      <c r="C6177" s="3"/>
      <c r="D6177" s="6"/>
      <c r="E6177" s="8"/>
      <c r="O6177" s="9"/>
    </row>
    <row r="6178" spans="2:15" x14ac:dyDescent="0.2">
      <c r="B6178" s="3"/>
      <c r="C6178" s="3"/>
      <c r="D6178" s="6"/>
      <c r="E6178" s="8"/>
      <c r="O6178" s="9"/>
    </row>
    <row r="6179" spans="2:15" x14ac:dyDescent="0.2">
      <c r="B6179" s="3"/>
      <c r="C6179" s="3"/>
      <c r="D6179" s="6"/>
      <c r="E6179" s="8"/>
      <c r="O6179" s="9"/>
    </row>
    <row r="6180" spans="2:15" x14ac:dyDescent="0.2">
      <c r="B6180" s="3"/>
      <c r="C6180" s="3"/>
      <c r="D6180" s="6"/>
      <c r="E6180" s="8"/>
      <c r="O6180" s="9"/>
    </row>
    <row r="6181" spans="2:15" x14ac:dyDescent="0.2">
      <c r="B6181" s="3"/>
      <c r="C6181" s="3"/>
      <c r="D6181" s="6"/>
      <c r="E6181" s="8"/>
      <c r="O6181" s="9"/>
    </row>
    <row r="6182" spans="2:15" x14ac:dyDescent="0.2">
      <c r="B6182" s="3"/>
      <c r="C6182" s="3"/>
      <c r="D6182" s="6"/>
      <c r="E6182" s="8"/>
      <c r="O6182" s="9"/>
    </row>
    <row r="6183" spans="2:15" x14ac:dyDescent="0.2">
      <c r="B6183" s="3"/>
      <c r="C6183" s="3"/>
      <c r="D6183" s="6"/>
      <c r="E6183" s="8"/>
      <c r="O6183" s="9"/>
    </row>
    <row r="6184" spans="2:15" x14ac:dyDescent="0.2">
      <c r="B6184" s="3"/>
      <c r="C6184" s="3"/>
      <c r="D6184" s="6"/>
      <c r="E6184" s="8"/>
      <c r="O6184" s="9"/>
    </row>
    <row r="6185" spans="2:15" x14ac:dyDescent="0.2">
      <c r="B6185" s="3"/>
      <c r="C6185" s="3"/>
      <c r="D6185" s="6"/>
      <c r="E6185" s="8"/>
      <c r="O6185" s="9"/>
    </row>
    <row r="6186" spans="2:15" x14ac:dyDescent="0.2">
      <c r="B6186" s="3"/>
      <c r="C6186" s="3"/>
      <c r="D6186" s="6"/>
      <c r="E6186" s="8"/>
      <c r="O6186" s="9"/>
    </row>
    <row r="6187" spans="2:15" x14ac:dyDescent="0.2">
      <c r="B6187" s="3"/>
      <c r="C6187" s="3"/>
      <c r="D6187" s="6"/>
      <c r="E6187" s="8"/>
      <c r="O6187" s="9"/>
    </row>
    <row r="6188" spans="2:15" x14ac:dyDescent="0.2">
      <c r="B6188" s="3"/>
      <c r="C6188" s="3"/>
      <c r="D6188" s="6"/>
      <c r="E6188" s="8"/>
      <c r="O6188" s="9"/>
    </row>
    <row r="6189" spans="2:15" x14ac:dyDescent="0.2">
      <c r="B6189" s="3"/>
      <c r="C6189" s="3"/>
      <c r="D6189" s="6"/>
      <c r="E6189" s="8"/>
      <c r="O6189" s="9"/>
    </row>
    <row r="6190" spans="2:15" x14ac:dyDescent="0.2">
      <c r="B6190" s="3"/>
      <c r="C6190" s="3"/>
      <c r="D6190" s="6"/>
      <c r="E6190" s="8"/>
      <c r="O6190" s="9"/>
    </row>
    <row r="6191" spans="2:15" x14ac:dyDescent="0.2">
      <c r="B6191" s="3"/>
      <c r="C6191" s="3"/>
      <c r="D6191" s="6"/>
      <c r="E6191" s="8"/>
      <c r="O6191" s="9"/>
    </row>
    <row r="6192" spans="2:15" x14ac:dyDescent="0.2">
      <c r="B6192" s="3"/>
      <c r="C6192" s="3"/>
      <c r="D6192" s="6"/>
      <c r="E6192" s="8"/>
      <c r="O6192" s="9"/>
    </row>
    <row r="6193" spans="2:15" x14ac:dyDescent="0.2">
      <c r="B6193" s="3"/>
      <c r="C6193" s="3"/>
      <c r="D6193" s="6"/>
      <c r="E6193" s="8"/>
      <c r="O6193" s="9"/>
    </row>
    <row r="6194" spans="2:15" x14ac:dyDescent="0.2">
      <c r="B6194" s="3"/>
      <c r="C6194" s="3"/>
      <c r="D6194" s="6"/>
      <c r="E6194" s="8"/>
      <c r="O6194" s="9"/>
    </row>
    <row r="6195" spans="2:15" x14ac:dyDescent="0.2">
      <c r="B6195" s="3"/>
      <c r="C6195" s="3"/>
      <c r="D6195" s="6"/>
      <c r="E6195" s="8"/>
      <c r="O6195" s="9"/>
    </row>
    <row r="6196" spans="2:15" x14ac:dyDescent="0.2">
      <c r="B6196" s="3"/>
      <c r="C6196" s="3"/>
      <c r="D6196" s="6"/>
      <c r="E6196" s="8"/>
      <c r="O6196" s="9"/>
    </row>
    <row r="6197" spans="2:15" x14ac:dyDescent="0.2">
      <c r="B6197" s="3"/>
      <c r="C6197" s="3"/>
      <c r="D6197" s="6"/>
      <c r="E6197" s="8"/>
      <c r="O6197" s="9"/>
    </row>
    <row r="6198" spans="2:15" x14ac:dyDescent="0.2">
      <c r="B6198" s="3"/>
      <c r="C6198" s="3"/>
      <c r="D6198" s="6"/>
      <c r="E6198" s="8"/>
      <c r="O6198" s="9"/>
    </row>
    <row r="6199" spans="2:15" x14ac:dyDescent="0.2">
      <c r="B6199" s="3"/>
      <c r="C6199" s="3"/>
      <c r="D6199" s="6"/>
      <c r="E6199" s="8"/>
      <c r="O6199" s="9"/>
    </row>
    <row r="6200" spans="2:15" x14ac:dyDescent="0.2">
      <c r="B6200" s="3"/>
      <c r="C6200" s="3"/>
      <c r="D6200" s="6"/>
      <c r="E6200" s="8"/>
      <c r="O6200" s="9"/>
    </row>
    <row r="6201" spans="2:15" x14ac:dyDescent="0.2">
      <c r="B6201" s="3"/>
      <c r="C6201" s="3"/>
      <c r="D6201" s="6"/>
      <c r="E6201" s="8"/>
      <c r="O6201" s="9"/>
    </row>
    <row r="6202" spans="2:15" x14ac:dyDescent="0.2">
      <c r="B6202" s="3"/>
      <c r="C6202" s="3"/>
      <c r="D6202" s="6"/>
      <c r="E6202" s="8"/>
      <c r="O6202" s="9"/>
    </row>
    <row r="6203" spans="2:15" x14ac:dyDescent="0.2">
      <c r="B6203" s="3"/>
      <c r="C6203" s="3"/>
      <c r="D6203" s="6"/>
      <c r="E6203" s="8"/>
      <c r="O6203" s="9"/>
    </row>
    <row r="6204" spans="2:15" x14ac:dyDescent="0.2">
      <c r="B6204" s="3"/>
      <c r="C6204" s="3"/>
      <c r="D6204" s="6"/>
      <c r="E6204" s="8"/>
      <c r="O6204" s="9"/>
    </row>
    <row r="6205" spans="2:15" x14ac:dyDescent="0.2">
      <c r="B6205" s="3"/>
      <c r="C6205" s="3"/>
      <c r="D6205" s="6"/>
      <c r="E6205" s="8"/>
      <c r="O6205" s="9"/>
    </row>
    <row r="6206" spans="2:15" x14ac:dyDescent="0.2">
      <c r="B6206" s="3"/>
      <c r="C6206" s="3"/>
      <c r="D6206" s="6"/>
      <c r="E6206" s="8"/>
      <c r="O6206" s="9"/>
    </row>
    <row r="6207" spans="2:15" x14ac:dyDescent="0.2">
      <c r="B6207" s="3"/>
      <c r="C6207" s="3"/>
      <c r="D6207" s="6"/>
      <c r="E6207" s="8"/>
      <c r="O6207" s="9"/>
    </row>
    <row r="6208" spans="2:15" x14ac:dyDescent="0.2">
      <c r="B6208" s="3"/>
      <c r="C6208" s="3"/>
      <c r="D6208" s="6"/>
      <c r="E6208" s="8"/>
      <c r="O6208" s="9"/>
    </row>
    <row r="6209" spans="2:15" x14ac:dyDescent="0.2">
      <c r="B6209" s="3"/>
      <c r="C6209" s="3"/>
      <c r="D6209" s="6"/>
      <c r="E6209" s="8"/>
      <c r="O6209" s="9"/>
    </row>
    <row r="6210" spans="2:15" x14ac:dyDescent="0.2">
      <c r="B6210" s="3"/>
      <c r="C6210" s="3"/>
      <c r="D6210" s="6"/>
      <c r="E6210" s="8"/>
      <c r="O6210" s="9"/>
    </row>
    <row r="6211" spans="2:15" x14ac:dyDescent="0.2">
      <c r="B6211" s="3"/>
      <c r="C6211" s="3"/>
      <c r="D6211" s="6"/>
      <c r="E6211" s="8"/>
      <c r="O6211" s="9"/>
    </row>
    <row r="6212" spans="2:15" x14ac:dyDescent="0.2">
      <c r="B6212" s="3"/>
      <c r="C6212" s="3"/>
      <c r="D6212" s="6"/>
      <c r="E6212" s="8"/>
      <c r="O6212" s="9"/>
    </row>
    <row r="6213" spans="2:15" x14ac:dyDescent="0.2">
      <c r="B6213" s="3"/>
      <c r="C6213" s="3"/>
      <c r="D6213" s="6"/>
      <c r="E6213" s="8"/>
      <c r="O6213" s="9"/>
    </row>
    <row r="6214" spans="2:15" x14ac:dyDescent="0.2">
      <c r="B6214" s="3"/>
      <c r="C6214" s="3"/>
      <c r="D6214" s="6"/>
      <c r="E6214" s="8"/>
      <c r="O6214" s="9"/>
    </row>
    <row r="6215" spans="2:15" x14ac:dyDescent="0.2">
      <c r="B6215" s="3"/>
      <c r="C6215" s="3"/>
      <c r="D6215" s="6"/>
      <c r="E6215" s="8"/>
      <c r="O6215" s="9"/>
    </row>
    <row r="6216" spans="2:15" x14ac:dyDescent="0.2">
      <c r="B6216" s="3"/>
      <c r="C6216" s="3"/>
      <c r="D6216" s="6"/>
      <c r="E6216" s="8"/>
      <c r="O6216" s="9"/>
    </row>
    <row r="6217" spans="2:15" x14ac:dyDescent="0.2">
      <c r="B6217" s="3"/>
      <c r="C6217" s="3"/>
      <c r="D6217" s="6"/>
      <c r="E6217" s="8"/>
      <c r="O6217" s="9"/>
    </row>
    <row r="6218" spans="2:15" x14ac:dyDescent="0.2">
      <c r="B6218" s="3"/>
      <c r="C6218" s="3"/>
      <c r="D6218" s="6"/>
      <c r="E6218" s="8"/>
      <c r="O6218" s="9"/>
    </row>
    <row r="6219" spans="2:15" x14ac:dyDescent="0.2">
      <c r="B6219" s="3"/>
      <c r="C6219" s="3"/>
      <c r="D6219" s="6"/>
      <c r="E6219" s="8"/>
      <c r="O6219" s="9"/>
    </row>
    <row r="6220" spans="2:15" x14ac:dyDescent="0.2">
      <c r="B6220" s="3"/>
      <c r="C6220" s="3"/>
      <c r="D6220" s="6"/>
      <c r="E6220" s="8"/>
      <c r="O6220" s="9"/>
    </row>
    <row r="6221" spans="2:15" x14ac:dyDescent="0.2">
      <c r="B6221" s="3"/>
      <c r="C6221" s="3"/>
      <c r="D6221" s="6"/>
      <c r="E6221" s="8"/>
      <c r="O6221" s="9"/>
    </row>
    <row r="6222" spans="2:15" x14ac:dyDescent="0.2">
      <c r="B6222" s="3"/>
      <c r="C6222" s="3"/>
      <c r="D6222" s="6"/>
      <c r="E6222" s="8"/>
      <c r="O6222" s="9"/>
    </row>
    <row r="6223" spans="2:15" x14ac:dyDescent="0.2">
      <c r="B6223" s="3"/>
      <c r="C6223" s="3"/>
      <c r="D6223" s="6"/>
      <c r="E6223" s="8"/>
      <c r="O6223" s="9"/>
    </row>
    <row r="6224" spans="2:15" x14ac:dyDescent="0.2">
      <c r="B6224" s="3"/>
      <c r="C6224" s="3"/>
      <c r="D6224" s="6"/>
      <c r="E6224" s="8"/>
      <c r="O6224" s="9"/>
    </row>
    <row r="6225" spans="2:15" x14ac:dyDescent="0.2">
      <c r="B6225" s="3"/>
      <c r="C6225" s="3"/>
      <c r="D6225" s="6"/>
      <c r="E6225" s="8"/>
      <c r="O6225" s="9"/>
    </row>
    <row r="6226" spans="2:15" x14ac:dyDescent="0.2">
      <c r="B6226" s="3"/>
      <c r="C6226" s="3"/>
      <c r="D6226" s="6"/>
      <c r="E6226" s="8"/>
      <c r="O6226" s="9"/>
    </row>
    <row r="6227" spans="2:15" x14ac:dyDescent="0.2">
      <c r="B6227" s="3"/>
      <c r="C6227" s="3"/>
      <c r="D6227" s="6"/>
      <c r="E6227" s="8"/>
      <c r="O6227" s="9"/>
    </row>
    <row r="6228" spans="2:15" x14ac:dyDescent="0.2">
      <c r="B6228" s="3"/>
      <c r="C6228" s="3"/>
      <c r="D6228" s="6"/>
      <c r="E6228" s="8"/>
      <c r="O6228" s="9"/>
    </row>
    <row r="6229" spans="2:15" x14ac:dyDescent="0.2">
      <c r="B6229" s="3"/>
      <c r="C6229" s="3"/>
      <c r="D6229" s="6"/>
      <c r="E6229" s="8"/>
      <c r="O6229" s="9"/>
    </row>
    <row r="6230" spans="2:15" x14ac:dyDescent="0.2">
      <c r="B6230" s="3"/>
      <c r="C6230" s="3"/>
      <c r="D6230" s="6"/>
      <c r="E6230" s="8"/>
      <c r="O6230" s="9"/>
    </row>
    <row r="6231" spans="2:15" x14ac:dyDescent="0.2">
      <c r="B6231" s="3"/>
      <c r="C6231" s="3"/>
      <c r="D6231" s="6"/>
      <c r="E6231" s="8"/>
      <c r="O6231" s="9"/>
    </row>
    <row r="6232" spans="2:15" x14ac:dyDescent="0.2">
      <c r="B6232" s="3"/>
      <c r="C6232" s="3"/>
      <c r="D6232" s="6"/>
      <c r="E6232" s="8"/>
      <c r="O6232" s="9"/>
    </row>
    <row r="6233" spans="2:15" x14ac:dyDescent="0.2">
      <c r="B6233" s="3"/>
      <c r="C6233" s="3"/>
      <c r="D6233" s="6"/>
      <c r="E6233" s="8"/>
      <c r="O6233" s="9"/>
    </row>
    <row r="6234" spans="2:15" x14ac:dyDescent="0.2">
      <c r="B6234" s="3"/>
      <c r="C6234" s="3"/>
      <c r="D6234" s="6"/>
      <c r="E6234" s="8"/>
      <c r="O6234" s="9"/>
    </row>
    <row r="6235" spans="2:15" x14ac:dyDescent="0.2">
      <c r="B6235" s="3"/>
      <c r="C6235" s="3"/>
      <c r="D6235" s="6"/>
      <c r="E6235" s="8"/>
      <c r="O6235" s="9"/>
    </row>
    <row r="6236" spans="2:15" x14ac:dyDescent="0.2">
      <c r="B6236" s="3"/>
      <c r="C6236" s="3"/>
      <c r="D6236" s="6"/>
      <c r="E6236" s="8"/>
      <c r="O6236" s="9"/>
    </row>
    <row r="6237" spans="2:15" x14ac:dyDescent="0.2">
      <c r="B6237" s="3"/>
      <c r="C6237" s="3"/>
      <c r="D6237" s="6"/>
      <c r="E6237" s="8"/>
      <c r="O6237" s="9"/>
    </row>
    <row r="6238" spans="2:15" x14ac:dyDescent="0.2">
      <c r="B6238" s="3"/>
      <c r="C6238" s="3"/>
      <c r="D6238" s="6"/>
      <c r="E6238" s="8"/>
      <c r="O6238" s="9"/>
    </row>
    <row r="6239" spans="2:15" x14ac:dyDescent="0.2">
      <c r="B6239" s="3"/>
      <c r="C6239" s="3"/>
      <c r="D6239" s="6"/>
      <c r="E6239" s="8"/>
      <c r="O6239" s="9"/>
    </row>
    <row r="6240" spans="2:15" x14ac:dyDescent="0.2">
      <c r="B6240" s="3"/>
      <c r="C6240" s="3"/>
      <c r="D6240" s="6"/>
      <c r="E6240" s="8"/>
      <c r="O6240" s="9"/>
    </row>
    <row r="6241" spans="2:15" x14ac:dyDescent="0.2">
      <c r="B6241" s="3"/>
      <c r="C6241" s="3"/>
      <c r="D6241" s="6"/>
      <c r="E6241" s="8"/>
      <c r="O6241" s="9"/>
    </row>
    <row r="6242" spans="2:15" x14ac:dyDescent="0.2">
      <c r="B6242" s="3"/>
      <c r="C6242" s="3"/>
      <c r="D6242" s="6"/>
      <c r="E6242" s="8"/>
      <c r="O6242" s="9"/>
    </row>
    <row r="6243" spans="2:15" x14ac:dyDescent="0.2">
      <c r="B6243" s="3"/>
      <c r="C6243" s="3"/>
      <c r="D6243" s="6"/>
      <c r="E6243" s="8"/>
      <c r="O6243" s="9"/>
    </row>
    <row r="6244" spans="2:15" x14ac:dyDescent="0.2">
      <c r="B6244" s="3"/>
      <c r="C6244" s="3"/>
      <c r="D6244" s="6"/>
      <c r="E6244" s="8"/>
      <c r="O6244" s="9"/>
    </row>
    <row r="6245" spans="2:15" x14ac:dyDescent="0.2">
      <c r="B6245" s="3"/>
      <c r="C6245" s="3"/>
      <c r="D6245" s="6"/>
      <c r="E6245" s="8"/>
      <c r="O6245" s="9"/>
    </row>
    <row r="6246" spans="2:15" x14ac:dyDescent="0.2">
      <c r="B6246" s="3"/>
      <c r="C6246" s="3"/>
      <c r="D6246" s="6"/>
      <c r="E6246" s="8"/>
      <c r="O6246" s="9"/>
    </row>
    <row r="6247" spans="2:15" x14ac:dyDescent="0.2">
      <c r="B6247" s="3"/>
      <c r="C6247" s="3"/>
      <c r="D6247" s="6"/>
      <c r="E6247" s="8"/>
      <c r="O6247" s="9"/>
    </row>
    <row r="6248" spans="2:15" x14ac:dyDescent="0.2">
      <c r="B6248" s="3"/>
      <c r="C6248" s="3"/>
      <c r="D6248" s="6"/>
      <c r="E6248" s="8"/>
      <c r="O6248" s="9"/>
    </row>
    <row r="6249" spans="2:15" x14ac:dyDescent="0.2">
      <c r="B6249" s="3"/>
      <c r="C6249" s="3"/>
      <c r="D6249" s="6"/>
      <c r="E6249" s="8"/>
      <c r="O6249" s="9"/>
    </row>
    <row r="6250" spans="2:15" x14ac:dyDescent="0.2">
      <c r="B6250" s="3"/>
      <c r="C6250" s="3"/>
      <c r="D6250" s="6"/>
      <c r="E6250" s="8"/>
      <c r="O6250" s="9"/>
    </row>
    <row r="6251" spans="2:15" x14ac:dyDescent="0.2">
      <c r="B6251" s="3"/>
      <c r="C6251" s="3"/>
      <c r="D6251" s="6"/>
      <c r="E6251" s="8"/>
      <c r="O6251" s="9"/>
    </row>
    <row r="6252" spans="2:15" x14ac:dyDescent="0.2">
      <c r="B6252" s="3"/>
      <c r="C6252" s="3"/>
      <c r="D6252" s="6"/>
      <c r="E6252" s="8"/>
      <c r="O6252" s="9"/>
    </row>
    <row r="6253" spans="2:15" x14ac:dyDescent="0.2">
      <c r="B6253" s="3"/>
      <c r="C6253" s="3"/>
      <c r="D6253" s="6"/>
      <c r="E6253" s="8"/>
      <c r="O6253" s="9"/>
    </row>
    <row r="6254" spans="2:15" x14ac:dyDescent="0.2">
      <c r="B6254" s="3"/>
      <c r="C6254" s="3"/>
      <c r="D6254" s="6"/>
      <c r="E6254" s="8"/>
      <c r="O6254" s="9"/>
    </row>
    <row r="6255" spans="2:15" x14ac:dyDescent="0.2">
      <c r="B6255" s="3"/>
      <c r="C6255" s="3"/>
      <c r="D6255" s="6"/>
      <c r="E6255" s="8"/>
      <c r="O6255" s="9"/>
    </row>
    <row r="6256" spans="2:15" x14ac:dyDescent="0.2">
      <c r="B6256" s="3"/>
      <c r="C6256" s="3"/>
      <c r="D6256" s="6"/>
      <c r="E6256" s="8"/>
      <c r="O6256" s="9"/>
    </row>
    <row r="6257" spans="2:15" x14ac:dyDescent="0.2">
      <c r="B6257" s="3"/>
      <c r="C6257" s="3"/>
      <c r="D6257" s="6"/>
      <c r="E6257" s="8"/>
      <c r="O6257" s="9"/>
    </row>
    <row r="6258" spans="2:15" x14ac:dyDescent="0.2">
      <c r="B6258" s="3"/>
      <c r="C6258" s="3"/>
      <c r="D6258" s="6"/>
      <c r="E6258" s="8"/>
      <c r="O6258" s="9"/>
    </row>
    <row r="6259" spans="2:15" x14ac:dyDescent="0.2">
      <c r="B6259" s="3"/>
      <c r="C6259" s="3"/>
      <c r="D6259" s="6"/>
      <c r="E6259" s="8"/>
      <c r="O6259" s="9"/>
    </row>
    <row r="6260" spans="2:15" x14ac:dyDescent="0.2">
      <c r="B6260" s="3"/>
      <c r="C6260" s="3"/>
      <c r="D6260" s="6"/>
      <c r="E6260" s="8"/>
      <c r="O6260" s="9"/>
    </row>
    <row r="6261" spans="2:15" x14ac:dyDescent="0.2">
      <c r="B6261" s="3"/>
      <c r="C6261" s="3"/>
      <c r="D6261" s="6"/>
      <c r="E6261" s="8"/>
      <c r="O6261" s="9"/>
    </row>
    <row r="6262" spans="2:15" x14ac:dyDescent="0.2">
      <c r="B6262" s="3"/>
      <c r="C6262" s="3"/>
      <c r="D6262" s="6"/>
      <c r="E6262" s="8"/>
      <c r="O6262" s="9"/>
    </row>
    <row r="6263" spans="2:15" x14ac:dyDescent="0.2">
      <c r="B6263" s="3"/>
      <c r="C6263" s="3"/>
      <c r="D6263" s="6"/>
      <c r="E6263" s="8"/>
      <c r="O6263" s="9"/>
    </row>
    <row r="6264" spans="2:15" x14ac:dyDescent="0.2">
      <c r="B6264" s="3"/>
      <c r="C6264" s="3"/>
      <c r="D6264" s="6"/>
      <c r="E6264" s="8"/>
      <c r="O6264" s="9"/>
    </row>
    <row r="6265" spans="2:15" x14ac:dyDescent="0.2">
      <c r="B6265" s="3"/>
      <c r="C6265" s="3"/>
      <c r="D6265" s="6"/>
      <c r="E6265" s="8"/>
      <c r="O6265" s="9"/>
    </row>
    <row r="6266" spans="2:15" x14ac:dyDescent="0.2">
      <c r="B6266" s="3"/>
      <c r="C6266" s="3"/>
      <c r="D6266" s="6"/>
      <c r="E6266" s="8"/>
      <c r="O6266" s="9"/>
    </row>
    <row r="6267" spans="2:15" x14ac:dyDescent="0.2">
      <c r="B6267" s="3"/>
      <c r="C6267" s="3"/>
      <c r="D6267" s="6"/>
      <c r="E6267" s="8"/>
      <c r="O6267" s="9"/>
    </row>
    <row r="6268" spans="2:15" x14ac:dyDescent="0.2">
      <c r="B6268" s="3"/>
      <c r="C6268" s="3"/>
      <c r="D6268" s="6"/>
      <c r="E6268" s="8"/>
      <c r="O6268" s="9"/>
    </row>
    <row r="6269" spans="2:15" x14ac:dyDescent="0.2">
      <c r="B6269" s="3"/>
      <c r="C6269" s="3"/>
      <c r="D6269" s="6"/>
      <c r="E6269" s="8"/>
      <c r="O6269" s="9"/>
    </row>
    <row r="6270" spans="2:15" x14ac:dyDescent="0.2">
      <c r="B6270" s="3"/>
      <c r="C6270" s="3"/>
      <c r="D6270" s="6"/>
      <c r="E6270" s="8"/>
      <c r="O6270" s="9"/>
    </row>
    <row r="6271" spans="2:15" x14ac:dyDescent="0.2">
      <c r="B6271" s="3"/>
      <c r="C6271" s="3"/>
      <c r="D6271" s="6"/>
      <c r="E6271" s="8"/>
      <c r="O6271" s="9"/>
    </row>
    <row r="6272" spans="2:15" x14ac:dyDescent="0.2">
      <c r="B6272" s="3"/>
      <c r="C6272" s="3"/>
      <c r="D6272" s="6"/>
      <c r="E6272" s="8"/>
      <c r="O6272" s="9"/>
    </row>
    <row r="6273" spans="2:15" x14ac:dyDescent="0.2">
      <c r="B6273" s="3"/>
      <c r="C6273" s="3"/>
      <c r="D6273" s="6"/>
      <c r="E6273" s="8"/>
      <c r="O6273" s="9"/>
    </row>
    <row r="6274" spans="2:15" x14ac:dyDescent="0.2">
      <c r="B6274" s="3"/>
      <c r="C6274" s="3"/>
      <c r="D6274" s="6"/>
      <c r="E6274" s="8"/>
      <c r="O6274" s="9"/>
    </row>
    <row r="6275" spans="2:15" x14ac:dyDescent="0.2">
      <c r="B6275" s="3"/>
      <c r="C6275" s="3"/>
      <c r="D6275" s="6"/>
      <c r="E6275" s="8"/>
      <c r="O6275" s="9"/>
    </row>
    <row r="6276" spans="2:15" x14ac:dyDescent="0.2">
      <c r="B6276" s="3"/>
      <c r="C6276" s="3"/>
      <c r="D6276" s="6"/>
      <c r="E6276" s="8"/>
      <c r="O6276" s="9"/>
    </row>
    <row r="6277" spans="2:15" x14ac:dyDescent="0.2">
      <c r="B6277" s="3"/>
      <c r="C6277" s="3"/>
      <c r="D6277" s="6"/>
      <c r="E6277" s="8"/>
      <c r="O6277" s="9"/>
    </row>
    <row r="6278" spans="2:15" x14ac:dyDescent="0.2">
      <c r="B6278" s="3"/>
      <c r="C6278" s="3"/>
      <c r="D6278" s="6"/>
      <c r="E6278" s="8"/>
      <c r="O6278" s="9"/>
    </row>
    <row r="6279" spans="2:15" x14ac:dyDescent="0.2">
      <c r="B6279" s="3"/>
      <c r="C6279" s="3"/>
      <c r="D6279" s="6"/>
      <c r="E6279" s="8"/>
      <c r="O6279" s="9"/>
    </row>
    <row r="6280" spans="2:15" x14ac:dyDescent="0.2">
      <c r="B6280" s="3"/>
      <c r="C6280" s="3"/>
      <c r="D6280" s="6"/>
      <c r="E6280" s="8"/>
      <c r="O6280" s="9"/>
    </row>
    <row r="6281" spans="2:15" x14ac:dyDescent="0.2">
      <c r="B6281" s="3"/>
      <c r="C6281" s="3"/>
      <c r="D6281" s="6"/>
      <c r="E6281" s="8"/>
      <c r="O6281" s="9"/>
    </row>
    <row r="6282" spans="2:15" x14ac:dyDescent="0.2">
      <c r="B6282" s="3"/>
      <c r="C6282" s="3"/>
      <c r="D6282" s="6"/>
      <c r="E6282" s="8"/>
      <c r="O6282" s="9"/>
    </row>
    <row r="6283" spans="2:15" x14ac:dyDescent="0.2">
      <c r="B6283" s="3"/>
      <c r="C6283" s="3"/>
      <c r="D6283" s="6"/>
      <c r="E6283" s="8"/>
      <c r="O6283" s="9"/>
    </row>
    <row r="6284" spans="2:15" x14ac:dyDescent="0.2">
      <c r="B6284" s="3"/>
      <c r="C6284" s="3"/>
      <c r="D6284" s="6"/>
      <c r="E6284" s="8"/>
      <c r="O6284" s="9"/>
    </row>
    <row r="6285" spans="2:15" x14ac:dyDescent="0.2">
      <c r="B6285" s="3"/>
      <c r="C6285" s="3"/>
      <c r="D6285" s="6"/>
      <c r="E6285" s="8"/>
      <c r="O6285" s="9"/>
    </row>
    <row r="6286" spans="2:15" x14ac:dyDescent="0.2">
      <c r="B6286" s="3"/>
      <c r="C6286" s="3"/>
      <c r="D6286" s="6"/>
      <c r="E6286" s="8"/>
      <c r="O6286" s="9"/>
    </row>
    <row r="6287" spans="2:15" x14ac:dyDescent="0.2">
      <c r="B6287" s="3"/>
      <c r="C6287" s="3"/>
      <c r="D6287" s="6"/>
      <c r="E6287" s="8"/>
      <c r="O6287" s="9"/>
    </row>
    <row r="6288" spans="2:15" x14ac:dyDescent="0.2">
      <c r="B6288" s="3"/>
      <c r="C6288" s="3"/>
      <c r="D6288" s="6"/>
      <c r="E6288" s="8"/>
      <c r="O6288" s="9"/>
    </row>
    <row r="6289" spans="2:15" x14ac:dyDescent="0.2">
      <c r="B6289" s="3"/>
      <c r="C6289" s="3"/>
      <c r="D6289" s="6"/>
      <c r="E6289" s="8"/>
      <c r="O6289" s="9"/>
    </row>
    <row r="6290" spans="2:15" x14ac:dyDescent="0.2">
      <c r="B6290" s="3"/>
      <c r="C6290" s="3"/>
      <c r="D6290" s="6"/>
      <c r="E6290" s="8"/>
      <c r="O6290" s="9"/>
    </row>
    <row r="6291" spans="2:15" x14ac:dyDescent="0.2">
      <c r="B6291" s="3"/>
      <c r="C6291" s="3"/>
      <c r="D6291" s="6"/>
      <c r="E6291" s="8"/>
      <c r="O6291" s="9"/>
    </row>
    <row r="6292" spans="2:15" x14ac:dyDescent="0.2">
      <c r="B6292" s="3"/>
      <c r="C6292" s="3"/>
      <c r="D6292" s="6"/>
      <c r="E6292" s="8"/>
      <c r="O6292" s="9"/>
    </row>
    <row r="6293" spans="2:15" x14ac:dyDescent="0.2">
      <c r="B6293" s="3"/>
      <c r="C6293" s="3"/>
      <c r="D6293" s="6"/>
      <c r="E6293" s="8"/>
      <c r="O6293" s="9"/>
    </row>
    <row r="6294" spans="2:15" x14ac:dyDescent="0.2">
      <c r="B6294" s="3"/>
      <c r="C6294" s="3"/>
      <c r="D6294" s="6"/>
      <c r="E6294" s="8"/>
      <c r="O6294" s="9"/>
    </row>
    <row r="6295" spans="2:15" x14ac:dyDescent="0.2">
      <c r="B6295" s="3"/>
      <c r="C6295" s="3"/>
      <c r="D6295" s="6"/>
      <c r="E6295" s="8"/>
      <c r="O6295" s="9"/>
    </row>
    <row r="6296" spans="2:15" x14ac:dyDescent="0.2">
      <c r="B6296" s="3"/>
      <c r="C6296" s="3"/>
      <c r="D6296" s="6"/>
      <c r="E6296" s="8"/>
      <c r="O6296" s="9"/>
    </row>
    <row r="6297" spans="2:15" x14ac:dyDescent="0.2">
      <c r="B6297" s="3"/>
      <c r="C6297" s="3"/>
      <c r="D6297" s="6"/>
      <c r="E6297" s="8"/>
      <c r="O6297" s="9"/>
    </row>
    <row r="6298" spans="2:15" x14ac:dyDescent="0.2">
      <c r="B6298" s="3"/>
      <c r="C6298" s="3"/>
      <c r="D6298" s="6"/>
      <c r="E6298" s="8"/>
      <c r="O6298" s="9"/>
    </row>
    <row r="6299" spans="2:15" x14ac:dyDescent="0.2">
      <c r="B6299" s="3"/>
      <c r="C6299" s="3"/>
      <c r="D6299" s="6"/>
      <c r="E6299" s="8"/>
      <c r="O6299" s="9"/>
    </row>
    <row r="6300" spans="2:15" x14ac:dyDescent="0.2">
      <c r="B6300" s="3"/>
      <c r="C6300" s="3"/>
      <c r="D6300" s="6"/>
      <c r="E6300" s="8"/>
      <c r="O6300" s="9"/>
    </row>
    <row r="6301" spans="2:15" x14ac:dyDescent="0.2">
      <c r="B6301" s="3"/>
      <c r="C6301" s="3"/>
      <c r="D6301" s="6"/>
      <c r="E6301" s="8"/>
      <c r="O6301" s="9"/>
    </row>
    <row r="6302" spans="2:15" x14ac:dyDescent="0.2">
      <c r="B6302" s="3"/>
      <c r="C6302" s="3"/>
      <c r="D6302" s="6"/>
      <c r="E6302" s="8"/>
      <c r="O6302" s="9"/>
    </row>
    <row r="6303" spans="2:15" x14ac:dyDescent="0.2">
      <c r="B6303" s="3"/>
      <c r="C6303" s="3"/>
      <c r="D6303" s="6"/>
      <c r="E6303" s="8"/>
      <c r="O6303" s="9"/>
    </row>
    <row r="6304" spans="2:15" x14ac:dyDescent="0.2">
      <c r="B6304" s="3"/>
      <c r="C6304" s="3"/>
      <c r="D6304" s="6"/>
      <c r="E6304" s="8"/>
      <c r="O6304" s="9"/>
    </row>
    <row r="6305" spans="2:15" x14ac:dyDescent="0.2">
      <c r="B6305" s="3"/>
      <c r="C6305" s="3"/>
      <c r="D6305" s="6"/>
      <c r="E6305" s="8"/>
      <c r="O6305" s="9"/>
    </row>
    <row r="6306" spans="2:15" x14ac:dyDescent="0.2">
      <c r="B6306" s="3"/>
      <c r="C6306" s="3"/>
      <c r="D6306" s="6"/>
      <c r="E6306" s="8"/>
      <c r="O6306" s="9"/>
    </row>
    <row r="6307" spans="2:15" x14ac:dyDescent="0.2">
      <c r="B6307" s="3"/>
      <c r="C6307" s="3"/>
      <c r="D6307" s="6"/>
      <c r="E6307" s="8"/>
      <c r="O6307" s="9"/>
    </row>
    <row r="6308" spans="2:15" x14ac:dyDescent="0.2">
      <c r="B6308" s="3"/>
      <c r="C6308" s="3"/>
      <c r="D6308" s="6"/>
      <c r="E6308" s="8"/>
      <c r="O6308" s="9"/>
    </row>
    <row r="6309" spans="2:15" x14ac:dyDescent="0.2">
      <c r="B6309" s="3"/>
      <c r="C6309" s="3"/>
      <c r="D6309" s="6"/>
      <c r="E6309" s="8"/>
      <c r="O6309" s="9"/>
    </row>
    <row r="6310" spans="2:15" x14ac:dyDescent="0.2">
      <c r="B6310" s="3"/>
      <c r="C6310" s="3"/>
      <c r="D6310" s="6"/>
      <c r="E6310" s="8"/>
      <c r="O6310" s="9"/>
    </row>
    <row r="6311" spans="2:15" x14ac:dyDescent="0.2">
      <c r="B6311" s="3"/>
      <c r="C6311" s="3"/>
      <c r="D6311" s="6"/>
      <c r="E6311" s="8"/>
      <c r="O6311" s="9"/>
    </row>
    <row r="6312" spans="2:15" x14ac:dyDescent="0.2">
      <c r="B6312" s="3"/>
      <c r="C6312" s="3"/>
      <c r="D6312" s="6"/>
      <c r="E6312" s="8"/>
      <c r="O6312" s="9"/>
    </row>
    <row r="6313" spans="2:15" x14ac:dyDescent="0.2">
      <c r="B6313" s="3"/>
      <c r="C6313" s="3"/>
      <c r="D6313" s="6"/>
      <c r="E6313" s="8"/>
      <c r="O6313" s="9"/>
    </row>
    <row r="6314" spans="2:15" x14ac:dyDescent="0.2">
      <c r="B6314" s="3"/>
      <c r="C6314" s="3"/>
      <c r="D6314" s="6"/>
      <c r="E6314" s="8"/>
      <c r="O6314" s="9"/>
    </row>
    <row r="6315" spans="2:15" x14ac:dyDescent="0.2">
      <c r="B6315" s="3"/>
      <c r="C6315" s="3"/>
      <c r="D6315" s="6"/>
      <c r="E6315" s="8"/>
      <c r="O6315" s="9"/>
    </row>
    <row r="6316" spans="2:15" x14ac:dyDescent="0.2">
      <c r="B6316" s="3"/>
      <c r="C6316" s="3"/>
      <c r="D6316" s="6"/>
      <c r="E6316" s="8"/>
      <c r="O6316" s="9"/>
    </row>
    <row r="6317" spans="2:15" x14ac:dyDescent="0.2">
      <c r="B6317" s="3"/>
      <c r="C6317" s="3"/>
      <c r="D6317" s="6"/>
      <c r="E6317" s="8"/>
      <c r="O6317" s="9"/>
    </row>
    <row r="6318" spans="2:15" x14ac:dyDescent="0.2">
      <c r="B6318" s="3"/>
      <c r="C6318" s="3"/>
      <c r="D6318" s="6"/>
      <c r="E6318" s="8"/>
      <c r="O6318" s="9"/>
    </row>
    <row r="6319" spans="2:15" x14ac:dyDescent="0.2">
      <c r="B6319" s="3"/>
      <c r="C6319" s="3"/>
      <c r="D6319" s="6"/>
      <c r="E6319" s="8"/>
      <c r="O6319" s="9"/>
    </row>
    <row r="6320" spans="2:15" x14ac:dyDescent="0.2">
      <c r="B6320" s="3"/>
      <c r="C6320" s="3"/>
      <c r="D6320" s="6"/>
      <c r="E6320" s="8"/>
      <c r="O6320" s="9"/>
    </row>
    <row r="6321" spans="2:15" x14ac:dyDescent="0.2">
      <c r="B6321" s="3"/>
      <c r="C6321" s="3"/>
      <c r="D6321" s="6"/>
      <c r="E6321" s="8"/>
      <c r="O6321" s="9"/>
    </row>
    <row r="6322" spans="2:15" x14ac:dyDescent="0.2">
      <c r="B6322" s="3"/>
      <c r="C6322" s="3"/>
      <c r="D6322" s="6"/>
      <c r="E6322" s="8"/>
      <c r="O6322" s="9"/>
    </row>
    <row r="6323" spans="2:15" x14ac:dyDescent="0.2">
      <c r="B6323" s="3"/>
      <c r="C6323" s="3"/>
      <c r="D6323" s="6"/>
      <c r="E6323" s="8"/>
      <c r="O6323" s="9"/>
    </row>
    <row r="6324" spans="2:15" x14ac:dyDescent="0.2">
      <c r="B6324" s="3"/>
      <c r="C6324" s="3"/>
      <c r="D6324" s="6"/>
      <c r="E6324" s="8"/>
      <c r="O6324" s="9"/>
    </row>
    <row r="6325" spans="2:15" x14ac:dyDescent="0.2">
      <c r="B6325" s="3"/>
      <c r="C6325" s="3"/>
      <c r="D6325" s="6"/>
      <c r="E6325" s="8"/>
      <c r="O6325" s="9"/>
    </row>
    <row r="6326" spans="2:15" x14ac:dyDescent="0.2">
      <c r="B6326" s="3"/>
      <c r="C6326" s="3"/>
      <c r="D6326" s="6"/>
      <c r="E6326" s="8"/>
      <c r="O6326" s="9"/>
    </row>
    <row r="6327" spans="2:15" x14ac:dyDescent="0.2">
      <c r="B6327" s="3"/>
      <c r="C6327" s="3"/>
      <c r="D6327" s="6"/>
      <c r="E6327" s="8"/>
      <c r="O6327" s="9"/>
    </row>
    <row r="6328" spans="2:15" x14ac:dyDescent="0.2">
      <c r="B6328" s="3"/>
      <c r="C6328" s="3"/>
      <c r="D6328" s="6"/>
      <c r="E6328" s="8"/>
      <c r="O6328" s="9"/>
    </row>
    <row r="6329" spans="2:15" x14ac:dyDescent="0.2">
      <c r="B6329" s="3"/>
      <c r="C6329" s="3"/>
      <c r="D6329" s="6"/>
      <c r="E6329" s="8"/>
      <c r="O6329" s="9"/>
    </row>
    <row r="6330" spans="2:15" x14ac:dyDescent="0.2">
      <c r="B6330" s="3"/>
      <c r="C6330" s="3"/>
      <c r="D6330" s="6"/>
      <c r="E6330" s="8"/>
      <c r="O6330" s="9"/>
    </row>
    <row r="6331" spans="2:15" x14ac:dyDescent="0.2">
      <c r="B6331" s="3"/>
      <c r="C6331" s="3"/>
      <c r="D6331" s="6"/>
      <c r="E6331" s="8"/>
      <c r="O6331" s="9"/>
    </row>
    <row r="6332" spans="2:15" x14ac:dyDescent="0.2">
      <c r="B6332" s="3"/>
      <c r="C6332" s="3"/>
      <c r="D6332" s="6"/>
      <c r="E6332" s="8"/>
      <c r="O6332" s="9"/>
    </row>
    <row r="6333" spans="2:15" x14ac:dyDescent="0.2">
      <c r="B6333" s="3"/>
      <c r="C6333" s="3"/>
      <c r="D6333" s="6"/>
      <c r="E6333" s="8"/>
      <c r="O6333" s="9"/>
    </row>
    <row r="6334" spans="2:15" x14ac:dyDescent="0.2">
      <c r="B6334" s="3"/>
      <c r="C6334" s="3"/>
      <c r="D6334" s="6"/>
      <c r="E6334" s="8"/>
      <c r="O6334" s="9"/>
    </row>
    <row r="6335" spans="2:15" x14ac:dyDescent="0.2">
      <c r="B6335" s="3"/>
      <c r="C6335" s="3"/>
      <c r="D6335" s="6"/>
      <c r="E6335" s="8"/>
      <c r="O6335" s="9"/>
    </row>
    <row r="6336" spans="2:15" x14ac:dyDescent="0.2">
      <c r="B6336" s="3"/>
      <c r="C6336" s="3"/>
      <c r="D6336" s="6"/>
      <c r="E6336" s="8"/>
      <c r="O6336" s="9"/>
    </row>
    <row r="6337" spans="2:15" x14ac:dyDescent="0.2">
      <c r="B6337" s="3"/>
      <c r="C6337" s="3"/>
      <c r="D6337" s="6"/>
      <c r="E6337" s="8"/>
      <c r="O6337" s="9"/>
    </row>
    <row r="6338" spans="2:15" x14ac:dyDescent="0.2">
      <c r="B6338" s="3"/>
      <c r="C6338" s="3"/>
      <c r="D6338" s="6"/>
      <c r="E6338" s="8"/>
      <c r="O6338" s="9"/>
    </row>
    <row r="6339" spans="2:15" x14ac:dyDescent="0.2">
      <c r="B6339" s="3"/>
      <c r="C6339" s="3"/>
      <c r="D6339" s="6"/>
      <c r="E6339" s="8"/>
      <c r="O6339" s="9"/>
    </row>
    <row r="6340" spans="2:15" x14ac:dyDescent="0.2">
      <c r="B6340" s="3"/>
      <c r="C6340" s="3"/>
      <c r="D6340" s="6"/>
      <c r="E6340" s="8"/>
      <c r="O6340" s="9"/>
    </row>
    <row r="6341" spans="2:15" x14ac:dyDescent="0.2">
      <c r="B6341" s="3"/>
      <c r="C6341" s="3"/>
      <c r="D6341" s="6"/>
      <c r="E6341" s="8"/>
      <c r="O6341" s="9"/>
    </row>
    <row r="6342" spans="2:15" x14ac:dyDescent="0.2">
      <c r="B6342" s="3"/>
      <c r="C6342" s="3"/>
      <c r="D6342" s="6"/>
      <c r="E6342" s="8"/>
      <c r="O6342" s="9"/>
    </row>
    <row r="6343" spans="2:15" x14ac:dyDescent="0.2">
      <c r="B6343" s="3"/>
      <c r="C6343" s="3"/>
      <c r="D6343" s="6"/>
      <c r="E6343" s="8"/>
      <c r="O6343" s="9"/>
    </row>
    <row r="6344" spans="2:15" x14ac:dyDescent="0.2">
      <c r="B6344" s="3"/>
      <c r="C6344" s="3"/>
      <c r="D6344" s="6"/>
      <c r="E6344" s="8"/>
      <c r="O6344" s="9"/>
    </row>
    <row r="6345" spans="2:15" x14ac:dyDescent="0.2">
      <c r="B6345" s="3"/>
      <c r="C6345" s="3"/>
      <c r="D6345" s="6"/>
      <c r="E6345" s="8"/>
      <c r="O6345" s="9"/>
    </row>
    <row r="6346" spans="2:15" x14ac:dyDescent="0.2">
      <c r="B6346" s="3"/>
      <c r="C6346" s="3"/>
      <c r="D6346" s="6"/>
      <c r="E6346" s="8"/>
      <c r="O6346" s="9"/>
    </row>
    <row r="6347" spans="2:15" x14ac:dyDescent="0.2">
      <c r="B6347" s="3"/>
      <c r="C6347" s="3"/>
      <c r="D6347" s="6"/>
      <c r="E6347" s="8"/>
      <c r="O6347" s="9"/>
    </row>
    <row r="6348" spans="2:15" x14ac:dyDescent="0.2">
      <c r="B6348" s="3"/>
      <c r="C6348" s="3"/>
      <c r="D6348" s="6"/>
      <c r="E6348" s="8"/>
      <c r="O6348" s="9"/>
    </row>
    <row r="6349" spans="2:15" x14ac:dyDescent="0.2">
      <c r="B6349" s="3"/>
      <c r="C6349" s="3"/>
      <c r="D6349" s="6"/>
      <c r="E6349" s="8"/>
      <c r="O6349" s="9"/>
    </row>
    <row r="6350" spans="2:15" x14ac:dyDescent="0.2">
      <c r="B6350" s="3"/>
      <c r="C6350" s="3"/>
      <c r="D6350" s="6"/>
      <c r="E6350" s="8"/>
      <c r="O6350" s="9"/>
    </row>
    <row r="6351" spans="2:15" x14ac:dyDescent="0.2">
      <c r="B6351" s="3"/>
      <c r="C6351" s="3"/>
      <c r="D6351" s="6"/>
      <c r="E6351" s="8"/>
      <c r="O6351" s="9"/>
    </row>
    <row r="6352" spans="2:15" x14ac:dyDescent="0.2">
      <c r="B6352" s="3"/>
      <c r="C6352" s="3"/>
      <c r="D6352" s="6"/>
      <c r="E6352" s="8"/>
      <c r="O6352" s="9"/>
    </row>
    <row r="6353" spans="2:15" x14ac:dyDescent="0.2">
      <c r="B6353" s="3"/>
      <c r="C6353" s="3"/>
      <c r="D6353" s="6"/>
      <c r="E6353" s="8"/>
      <c r="O6353" s="9"/>
    </row>
    <row r="6354" spans="2:15" x14ac:dyDescent="0.2">
      <c r="B6354" s="3"/>
      <c r="C6354" s="3"/>
      <c r="D6354" s="6"/>
      <c r="E6354" s="8"/>
      <c r="O6354" s="9"/>
    </row>
    <row r="6355" spans="2:15" x14ac:dyDescent="0.2">
      <c r="B6355" s="3"/>
      <c r="C6355" s="3"/>
      <c r="D6355" s="6"/>
      <c r="E6355" s="8"/>
      <c r="O6355" s="9"/>
    </row>
    <row r="6356" spans="2:15" x14ac:dyDescent="0.2">
      <c r="B6356" s="3"/>
      <c r="C6356" s="3"/>
      <c r="D6356" s="6"/>
      <c r="E6356" s="8"/>
      <c r="O6356" s="9"/>
    </row>
    <row r="6357" spans="2:15" x14ac:dyDescent="0.2">
      <c r="B6357" s="3"/>
      <c r="C6357" s="3"/>
      <c r="D6357" s="6"/>
      <c r="E6357" s="8"/>
      <c r="O6357" s="9"/>
    </row>
    <row r="6358" spans="2:15" x14ac:dyDescent="0.2">
      <c r="B6358" s="3"/>
      <c r="C6358" s="3"/>
      <c r="D6358" s="6"/>
      <c r="E6358" s="8"/>
      <c r="O6358" s="9"/>
    </row>
    <row r="6359" spans="2:15" x14ac:dyDescent="0.2">
      <c r="B6359" s="3"/>
      <c r="C6359" s="3"/>
      <c r="D6359" s="6"/>
      <c r="E6359" s="8"/>
      <c r="O6359" s="9"/>
    </row>
    <row r="6360" spans="2:15" x14ac:dyDescent="0.2">
      <c r="B6360" s="3"/>
      <c r="C6360" s="3"/>
      <c r="D6360" s="6"/>
      <c r="E6360" s="8"/>
      <c r="O6360" s="9"/>
    </row>
    <row r="6361" spans="2:15" x14ac:dyDescent="0.2">
      <c r="B6361" s="3"/>
      <c r="C6361" s="3"/>
      <c r="D6361" s="6"/>
      <c r="E6361" s="8"/>
      <c r="O6361" s="9"/>
    </row>
    <row r="6362" spans="2:15" x14ac:dyDescent="0.2">
      <c r="B6362" s="3"/>
      <c r="C6362" s="3"/>
      <c r="D6362" s="6"/>
      <c r="E6362" s="8"/>
      <c r="O6362" s="9"/>
    </row>
    <row r="6363" spans="2:15" x14ac:dyDescent="0.2">
      <c r="B6363" s="3"/>
      <c r="C6363" s="3"/>
      <c r="D6363" s="6"/>
      <c r="E6363" s="8"/>
      <c r="O6363" s="9"/>
    </row>
    <row r="6364" spans="2:15" x14ac:dyDescent="0.2">
      <c r="B6364" s="3"/>
      <c r="C6364" s="3"/>
      <c r="D6364" s="6"/>
      <c r="E6364" s="8"/>
      <c r="O6364" s="9"/>
    </row>
    <row r="6365" spans="2:15" x14ac:dyDescent="0.2">
      <c r="B6365" s="3"/>
      <c r="C6365" s="3"/>
      <c r="D6365" s="6"/>
      <c r="E6365" s="8"/>
      <c r="O6365" s="9"/>
    </row>
    <row r="6366" spans="2:15" x14ac:dyDescent="0.2">
      <c r="B6366" s="3"/>
      <c r="C6366" s="3"/>
      <c r="D6366" s="6"/>
      <c r="E6366" s="8"/>
      <c r="O6366" s="9"/>
    </row>
    <row r="6367" spans="2:15" x14ac:dyDescent="0.2">
      <c r="B6367" s="3"/>
      <c r="C6367" s="3"/>
      <c r="D6367" s="6"/>
      <c r="E6367" s="8"/>
      <c r="O6367" s="9"/>
    </row>
    <row r="6368" spans="2:15" x14ac:dyDescent="0.2">
      <c r="B6368" s="3"/>
      <c r="C6368" s="3"/>
      <c r="D6368" s="6"/>
      <c r="E6368" s="8"/>
      <c r="O6368" s="9"/>
    </row>
    <row r="6369" spans="2:15" x14ac:dyDescent="0.2">
      <c r="B6369" s="3"/>
      <c r="C6369" s="3"/>
      <c r="D6369" s="6"/>
      <c r="E6369" s="8"/>
      <c r="O6369" s="9"/>
    </row>
    <row r="6370" spans="2:15" x14ac:dyDescent="0.2">
      <c r="B6370" s="3"/>
      <c r="C6370" s="3"/>
      <c r="D6370" s="6"/>
      <c r="E6370" s="8"/>
      <c r="O6370" s="9"/>
    </row>
    <row r="6371" spans="2:15" x14ac:dyDescent="0.2">
      <c r="B6371" s="3"/>
      <c r="C6371" s="3"/>
      <c r="D6371" s="6"/>
      <c r="E6371" s="8"/>
      <c r="O6371" s="9"/>
    </row>
    <row r="6372" spans="2:15" x14ac:dyDescent="0.2">
      <c r="B6372" s="3"/>
      <c r="C6372" s="3"/>
      <c r="D6372" s="6"/>
      <c r="E6372" s="8"/>
      <c r="O6372" s="9"/>
    </row>
    <row r="6373" spans="2:15" x14ac:dyDescent="0.2">
      <c r="B6373" s="3"/>
      <c r="C6373" s="3"/>
      <c r="D6373" s="6"/>
      <c r="E6373" s="8"/>
      <c r="O6373" s="9"/>
    </row>
    <row r="6374" spans="2:15" x14ac:dyDescent="0.2">
      <c r="B6374" s="3"/>
      <c r="C6374" s="3"/>
      <c r="D6374" s="6"/>
      <c r="E6374" s="8"/>
      <c r="O6374" s="9"/>
    </row>
    <row r="6375" spans="2:15" x14ac:dyDescent="0.2">
      <c r="B6375" s="3"/>
      <c r="C6375" s="3"/>
      <c r="D6375" s="6"/>
      <c r="E6375" s="8"/>
      <c r="O6375" s="9"/>
    </row>
    <row r="6376" spans="2:15" x14ac:dyDescent="0.2">
      <c r="B6376" s="3"/>
      <c r="C6376" s="3"/>
      <c r="D6376" s="6"/>
      <c r="E6376" s="8"/>
      <c r="O6376" s="9"/>
    </row>
    <row r="6377" spans="2:15" x14ac:dyDescent="0.2">
      <c r="B6377" s="3"/>
      <c r="C6377" s="3"/>
      <c r="D6377" s="6"/>
      <c r="E6377" s="8"/>
      <c r="O6377" s="9"/>
    </row>
    <row r="6378" spans="2:15" x14ac:dyDescent="0.2">
      <c r="B6378" s="3"/>
      <c r="C6378" s="3"/>
      <c r="D6378" s="6"/>
      <c r="E6378" s="8"/>
      <c r="O6378" s="9"/>
    </row>
    <row r="6379" spans="2:15" x14ac:dyDescent="0.2">
      <c r="B6379" s="3"/>
      <c r="C6379" s="3"/>
      <c r="D6379" s="6"/>
      <c r="E6379" s="8"/>
      <c r="O6379" s="9"/>
    </row>
    <row r="6380" spans="2:15" x14ac:dyDescent="0.2">
      <c r="B6380" s="3"/>
      <c r="C6380" s="3"/>
      <c r="D6380" s="6"/>
      <c r="E6380" s="8"/>
      <c r="O6380" s="9"/>
    </row>
    <row r="6381" spans="2:15" x14ac:dyDescent="0.2">
      <c r="B6381" s="3"/>
      <c r="C6381" s="3"/>
      <c r="D6381" s="6"/>
      <c r="E6381" s="8"/>
      <c r="O6381" s="9"/>
    </row>
    <row r="6382" spans="2:15" x14ac:dyDescent="0.2">
      <c r="B6382" s="3"/>
      <c r="C6382" s="3"/>
      <c r="D6382" s="6"/>
      <c r="E6382" s="8"/>
      <c r="O6382" s="9"/>
    </row>
    <row r="6383" spans="2:15" x14ac:dyDescent="0.2">
      <c r="B6383" s="3"/>
      <c r="C6383" s="3"/>
      <c r="D6383" s="6"/>
      <c r="E6383" s="8"/>
      <c r="O6383" s="9"/>
    </row>
    <row r="6384" spans="2:15" x14ac:dyDescent="0.2">
      <c r="B6384" s="3"/>
      <c r="C6384" s="3"/>
      <c r="D6384" s="6"/>
      <c r="E6384" s="8"/>
      <c r="O6384" s="9"/>
    </row>
    <row r="6385" spans="2:15" x14ac:dyDescent="0.2">
      <c r="B6385" s="3"/>
      <c r="C6385" s="3"/>
      <c r="D6385" s="6"/>
      <c r="E6385" s="8"/>
      <c r="O6385" s="9"/>
    </row>
    <row r="6386" spans="2:15" x14ac:dyDescent="0.2">
      <c r="B6386" s="3"/>
      <c r="C6386" s="3"/>
      <c r="D6386" s="6"/>
      <c r="E6386" s="8"/>
      <c r="O6386" s="9"/>
    </row>
    <row r="6387" spans="2:15" x14ac:dyDescent="0.2">
      <c r="B6387" s="3"/>
      <c r="C6387" s="3"/>
      <c r="D6387" s="6"/>
      <c r="E6387" s="8"/>
      <c r="O6387" s="9"/>
    </row>
    <row r="6388" spans="2:15" x14ac:dyDescent="0.2">
      <c r="B6388" s="3"/>
      <c r="C6388" s="3"/>
      <c r="D6388" s="6"/>
      <c r="E6388" s="8"/>
      <c r="O6388" s="9"/>
    </row>
    <row r="6389" spans="2:15" x14ac:dyDescent="0.2">
      <c r="B6389" s="3"/>
      <c r="C6389" s="3"/>
      <c r="D6389" s="6"/>
      <c r="E6389" s="8"/>
      <c r="O6389" s="9"/>
    </row>
    <row r="6390" spans="2:15" x14ac:dyDescent="0.2">
      <c r="B6390" s="3"/>
      <c r="C6390" s="3"/>
      <c r="D6390" s="6"/>
      <c r="E6390" s="8"/>
      <c r="O6390" s="9"/>
    </row>
    <row r="6391" spans="2:15" x14ac:dyDescent="0.2">
      <c r="B6391" s="3"/>
      <c r="C6391" s="3"/>
      <c r="D6391" s="6"/>
      <c r="E6391" s="8"/>
      <c r="O6391" s="9"/>
    </row>
    <row r="6392" spans="2:15" x14ac:dyDescent="0.2">
      <c r="B6392" s="3"/>
      <c r="C6392" s="3"/>
      <c r="D6392" s="6"/>
      <c r="E6392" s="8"/>
      <c r="O6392" s="9"/>
    </row>
    <row r="6393" spans="2:15" x14ac:dyDescent="0.2">
      <c r="B6393" s="3"/>
      <c r="C6393" s="3"/>
      <c r="D6393" s="6"/>
      <c r="E6393" s="8"/>
      <c r="O6393" s="9"/>
    </row>
    <row r="6394" spans="2:15" x14ac:dyDescent="0.2">
      <c r="B6394" s="3"/>
      <c r="C6394" s="3"/>
      <c r="D6394" s="6"/>
      <c r="E6394" s="8"/>
      <c r="O6394" s="9"/>
    </row>
    <row r="6395" spans="2:15" x14ac:dyDescent="0.2">
      <c r="B6395" s="3"/>
      <c r="C6395" s="3"/>
      <c r="D6395" s="6"/>
      <c r="E6395" s="8"/>
      <c r="O6395" s="9"/>
    </row>
    <row r="6396" spans="2:15" x14ac:dyDescent="0.2">
      <c r="B6396" s="3"/>
      <c r="C6396" s="3"/>
      <c r="D6396" s="6"/>
      <c r="E6396" s="8"/>
      <c r="O6396" s="9"/>
    </row>
    <row r="6397" spans="2:15" x14ac:dyDescent="0.2">
      <c r="B6397" s="3"/>
      <c r="C6397" s="3"/>
      <c r="D6397" s="6"/>
      <c r="E6397" s="8"/>
      <c r="O6397" s="9"/>
    </row>
    <row r="6398" spans="2:15" x14ac:dyDescent="0.2">
      <c r="B6398" s="3"/>
      <c r="C6398" s="3"/>
      <c r="D6398" s="6"/>
      <c r="E6398" s="8"/>
      <c r="O6398" s="9"/>
    </row>
    <row r="6399" spans="2:15" x14ac:dyDescent="0.2">
      <c r="B6399" s="3"/>
      <c r="C6399" s="3"/>
      <c r="D6399" s="6"/>
      <c r="E6399" s="8"/>
      <c r="O6399" s="9"/>
    </row>
    <row r="6400" spans="2:15" x14ac:dyDescent="0.2">
      <c r="B6400" s="3"/>
      <c r="C6400" s="3"/>
      <c r="D6400" s="6"/>
      <c r="E6400" s="8"/>
      <c r="O6400" s="9"/>
    </row>
    <row r="6401" spans="2:15" x14ac:dyDescent="0.2">
      <c r="B6401" s="3"/>
      <c r="C6401" s="3"/>
      <c r="D6401" s="6"/>
      <c r="E6401" s="8"/>
      <c r="O6401" s="9"/>
    </row>
    <row r="6402" spans="2:15" x14ac:dyDescent="0.2">
      <c r="B6402" s="3"/>
      <c r="C6402" s="3"/>
      <c r="D6402" s="6"/>
      <c r="E6402" s="8"/>
      <c r="O6402" s="9"/>
    </row>
    <row r="6403" spans="2:15" x14ac:dyDescent="0.2">
      <c r="B6403" s="3"/>
      <c r="C6403" s="3"/>
      <c r="D6403" s="6"/>
      <c r="E6403" s="8"/>
      <c r="O6403" s="9"/>
    </row>
    <row r="6404" spans="2:15" x14ac:dyDescent="0.2">
      <c r="B6404" s="3"/>
      <c r="C6404" s="3"/>
      <c r="D6404" s="6"/>
      <c r="E6404" s="8"/>
      <c r="O6404" s="9"/>
    </row>
    <row r="6405" spans="2:15" x14ac:dyDescent="0.2">
      <c r="B6405" s="3"/>
      <c r="C6405" s="3"/>
      <c r="D6405" s="6"/>
      <c r="E6405" s="8"/>
      <c r="O6405" s="9"/>
    </row>
    <row r="6406" spans="2:15" x14ac:dyDescent="0.2">
      <c r="B6406" s="3"/>
      <c r="C6406" s="3"/>
      <c r="D6406" s="6"/>
      <c r="E6406" s="8"/>
      <c r="O6406" s="9"/>
    </row>
    <row r="6407" spans="2:15" x14ac:dyDescent="0.2">
      <c r="B6407" s="3"/>
      <c r="C6407" s="3"/>
      <c r="D6407" s="6"/>
      <c r="E6407" s="8"/>
      <c r="O6407" s="9"/>
    </row>
    <row r="6408" spans="2:15" x14ac:dyDescent="0.2">
      <c r="B6408" s="3"/>
      <c r="C6408" s="3"/>
      <c r="D6408" s="6"/>
      <c r="E6408" s="8"/>
      <c r="O6408" s="9"/>
    </row>
    <row r="6409" spans="2:15" x14ac:dyDescent="0.2">
      <c r="B6409" s="3"/>
      <c r="C6409" s="3"/>
      <c r="D6409" s="6"/>
      <c r="E6409" s="8"/>
      <c r="O6409" s="9"/>
    </row>
    <row r="6410" spans="2:15" x14ac:dyDescent="0.2">
      <c r="B6410" s="3"/>
      <c r="C6410" s="3"/>
      <c r="D6410" s="6"/>
      <c r="E6410" s="8"/>
      <c r="O6410" s="9"/>
    </row>
    <row r="6411" spans="2:15" x14ac:dyDescent="0.2">
      <c r="B6411" s="3"/>
      <c r="C6411" s="3"/>
      <c r="D6411" s="6"/>
      <c r="E6411" s="8"/>
      <c r="O6411" s="9"/>
    </row>
    <row r="6412" spans="2:15" x14ac:dyDescent="0.2">
      <c r="B6412" s="3"/>
      <c r="C6412" s="3"/>
      <c r="D6412" s="6"/>
      <c r="E6412" s="8"/>
      <c r="O6412" s="9"/>
    </row>
    <row r="6413" spans="2:15" x14ac:dyDescent="0.2">
      <c r="B6413" s="3"/>
      <c r="C6413" s="3"/>
      <c r="D6413" s="6"/>
      <c r="E6413" s="8"/>
      <c r="O6413" s="9"/>
    </row>
    <row r="6414" spans="2:15" x14ac:dyDescent="0.2">
      <c r="B6414" s="3"/>
      <c r="C6414" s="3"/>
      <c r="D6414" s="6"/>
      <c r="E6414" s="8"/>
      <c r="O6414" s="9"/>
    </row>
    <row r="6415" spans="2:15" x14ac:dyDescent="0.2">
      <c r="B6415" s="3"/>
      <c r="C6415" s="3"/>
      <c r="D6415" s="6"/>
      <c r="E6415" s="8"/>
      <c r="O6415" s="9"/>
    </row>
    <row r="6416" spans="2:15" x14ac:dyDescent="0.2">
      <c r="B6416" s="3"/>
      <c r="C6416" s="3"/>
      <c r="D6416" s="6"/>
      <c r="E6416" s="8"/>
      <c r="O6416" s="9"/>
    </row>
    <row r="6417" spans="2:15" x14ac:dyDescent="0.2">
      <c r="B6417" s="3"/>
      <c r="C6417" s="3"/>
      <c r="D6417" s="6"/>
      <c r="E6417" s="8"/>
      <c r="O6417" s="9"/>
    </row>
    <row r="6418" spans="2:15" x14ac:dyDescent="0.2">
      <c r="B6418" s="3"/>
      <c r="C6418" s="3"/>
      <c r="D6418" s="6"/>
      <c r="E6418" s="8"/>
      <c r="O6418" s="9"/>
    </row>
    <row r="6419" spans="2:15" x14ac:dyDescent="0.2">
      <c r="B6419" s="3"/>
      <c r="C6419" s="3"/>
      <c r="D6419" s="6"/>
      <c r="E6419" s="8"/>
      <c r="O6419" s="9"/>
    </row>
    <row r="6420" spans="2:15" x14ac:dyDescent="0.2">
      <c r="B6420" s="3"/>
      <c r="C6420" s="3"/>
      <c r="D6420" s="6"/>
      <c r="E6420" s="8"/>
      <c r="O6420" s="9"/>
    </row>
    <row r="6421" spans="2:15" x14ac:dyDescent="0.2">
      <c r="B6421" s="3"/>
      <c r="C6421" s="3"/>
      <c r="D6421" s="6"/>
      <c r="E6421" s="8"/>
      <c r="O6421" s="9"/>
    </row>
    <row r="6422" spans="2:15" x14ac:dyDescent="0.2">
      <c r="B6422" s="3"/>
      <c r="C6422" s="3"/>
      <c r="D6422" s="6"/>
      <c r="E6422" s="8"/>
      <c r="O6422" s="9"/>
    </row>
    <row r="6423" spans="2:15" x14ac:dyDescent="0.2">
      <c r="B6423" s="3"/>
      <c r="C6423" s="3"/>
      <c r="D6423" s="6"/>
      <c r="E6423" s="8"/>
      <c r="O6423" s="9"/>
    </row>
    <row r="6424" spans="2:15" x14ac:dyDescent="0.2">
      <c r="B6424" s="3"/>
      <c r="C6424" s="3"/>
      <c r="D6424" s="6"/>
      <c r="E6424" s="8"/>
      <c r="O6424" s="9"/>
    </row>
    <row r="6425" spans="2:15" x14ac:dyDescent="0.2">
      <c r="B6425" s="3"/>
      <c r="C6425" s="3"/>
      <c r="D6425" s="6"/>
      <c r="E6425" s="8"/>
      <c r="O6425" s="9"/>
    </row>
    <row r="6426" spans="2:15" x14ac:dyDescent="0.2">
      <c r="B6426" s="3"/>
      <c r="C6426" s="3"/>
      <c r="D6426" s="6"/>
      <c r="E6426" s="8"/>
      <c r="O6426" s="9"/>
    </row>
    <row r="6427" spans="2:15" x14ac:dyDescent="0.2">
      <c r="B6427" s="3"/>
      <c r="C6427" s="3"/>
      <c r="D6427" s="6"/>
      <c r="E6427" s="8"/>
      <c r="O6427" s="9"/>
    </row>
    <row r="6428" spans="2:15" x14ac:dyDescent="0.2">
      <c r="B6428" s="3"/>
      <c r="C6428" s="3"/>
      <c r="D6428" s="6"/>
      <c r="E6428" s="8"/>
      <c r="O6428" s="9"/>
    </row>
    <row r="6429" spans="2:15" x14ac:dyDescent="0.2">
      <c r="B6429" s="3"/>
      <c r="C6429" s="3"/>
      <c r="D6429" s="6"/>
      <c r="E6429" s="8"/>
      <c r="O6429" s="9"/>
    </row>
    <row r="6430" spans="2:15" x14ac:dyDescent="0.2">
      <c r="B6430" s="3"/>
      <c r="C6430" s="3"/>
      <c r="D6430" s="6"/>
      <c r="E6430" s="8"/>
      <c r="O6430" s="9"/>
    </row>
    <row r="6431" spans="2:15" x14ac:dyDescent="0.2">
      <c r="B6431" s="3"/>
      <c r="C6431" s="3"/>
      <c r="D6431" s="6"/>
      <c r="E6431" s="8"/>
      <c r="O6431" s="9"/>
    </row>
    <row r="6432" spans="2:15" x14ac:dyDescent="0.2">
      <c r="B6432" s="3"/>
      <c r="C6432" s="3"/>
      <c r="D6432" s="6"/>
      <c r="E6432" s="8"/>
      <c r="O6432" s="9"/>
    </row>
    <row r="6433" spans="2:15" x14ac:dyDescent="0.2">
      <c r="B6433" s="3"/>
      <c r="C6433" s="3"/>
      <c r="D6433" s="6"/>
      <c r="E6433" s="8"/>
      <c r="O6433" s="9"/>
    </row>
    <row r="6434" spans="2:15" x14ac:dyDescent="0.2">
      <c r="B6434" s="3"/>
      <c r="C6434" s="3"/>
      <c r="D6434" s="6"/>
      <c r="E6434" s="8"/>
      <c r="O6434" s="9"/>
    </row>
    <row r="6435" spans="2:15" x14ac:dyDescent="0.2">
      <c r="B6435" s="3"/>
      <c r="C6435" s="3"/>
      <c r="D6435" s="6"/>
      <c r="E6435" s="8"/>
      <c r="O6435" s="9"/>
    </row>
    <row r="6436" spans="2:15" x14ac:dyDescent="0.2">
      <c r="B6436" s="3"/>
      <c r="C6436" s="3"/>
      <c r="D6436" s="6"/>
      <c r="E6436" s="8"/>
      <c r="O6436" s="9"/>
    </row>
    <row r="6437" spans="2:15" x14ac:dyDescent="0.2">
      <c r="B6437" s="3"/>
      <c r="C6437" s="3"/>
      <c r="D6437" s="6"/>
      <c r="E6437" s="8"/>
      <c r="O6437" s="9"/>
    </row>
    <row r="6438" spans="2:15" x14ac:dyDescent="0.2">
      <c r="B6438" s="3"/>
      <c r="C6438" s="3"/>
      <c r="D6438" s="6"/>
      <c r="E6438" s="8"/>
      <c r="O6438" s="9"/>
    </row>
    <row r="6439" spans="2:15" x14ac:dyDescent="0.2">
      <c r="B6439" s="3"/>
      <c r="C6439" s="3"/>
      <c r="D6439" s="6"/>
      <c r="E6439" s="8"/>
      <c r="O6439" s="9"/>
    </row>
    <row r="6440" spans="2:15" x14ac:dyDescent="0.2">
      <c r="B6440" s="3"/>
      <c r="C6440" s="3"/>
      <c r="D6440" s="6"/>
      <c r="E6440" s="8"/>
      <c r="O6440" s="9"/>
    </row>
    <row r="6441" spans="2:15" x14ac:dyDescent="0.2">
      <c r="B6441" s="3"/>
      <c r="C6441" s="3"/>
      <c r="D6441" s="6"/>
      <c r="E6441" s="8"/>
      <c r="O6441" s="9"/>
    </row>
    <row r="6442" spans="2:15" x14ac:dyDescent="0.2">
      <c r="B6442" s="3"/>
      <c r="C6442" s="3"/>
      <c r="D6442" s="6"/>
      <c r="E6442" s="8"/>
      <c r="O6442" s="9"/>
    </row>
    <row r="6443" spans="2:15" x14ac:dyDescent="0.2">
      <c r="B6443" s="3"/>
      <c r="C6443" s="3"/>
      <c r="D6443" s="6"/>
      <c r="E6443" s="8"/>
      <c r="O6443" s="9"/>
    </row>
    <row r="6444" spans="2:15" x14ac:dyDescent="0.2">
      <c r="B6444" s="3"/>
      <c r="C6444" s="3"/>
      <c r="D6444" s="6"/>
      <c r="E6444" s="8"/>
      <c r="O6444" s="9"/>
    </row>
    <row r="6445" spans="2:15" x14ac:dyDescent="0.2">
      <c r="B6445" s="3"/>
      <c r="C6445" s="3"/>
      <c r="D6445" s="6"/>
      <c r="E6445" s="8"/>
      <c r="O6445" s="9"/>
    </row>
    <row r="6446" spans="2:15" x14ac:dyDescent="0.2">
      <c r="B6446" s="3"/>
      <c r="C6446" s="3"/>
      <c r="D6446" s="6"/>
      <c r="E6446" s="8"/>
      <c r="O6446" s="9"/>
    </row>
    <row r="6447" spans="2:15" x14ac:dyDescent="0.2">
      <c r="B6447" s="3"/>
      <c r="C6447" s="3"/>
      <c r="D6447" s="6"/>
      <c r="E6447" s="8"/>
      <c r="O6447" s="9"/>
    </row>
    <row r="6448" spans="2:15" x14ac:dyDescent="0.2">
      <c r="B6448" s="3"/>
      <c r="C6448" s="3"/>
      <c r="D6448" s="6"/>
      <c r="E6448" s="8"/>
      <c r="O6448" s="9"/>
    </row>
    <row r="6449" spans="2:15" x14ac:dyDescent="0.2">
      <c r="B6449" s="3"/>
      <c r="C6449" s="3"/>
      <c r="D6449" s="6"/>
      <c r="E6449" s="8"/>
      <c r="O6449" s="9"/>
    </row>
    <row r="6450" spans="2:15" x14ac:dyDescent="0.2">
      <c r="B6450" s="3"/>
      <c r="C6450" s="3"/>
      <c r="D6450" s="6"/>
      <c r="E6450" s="8"/>
      <c r="O6450" s="9"/>
    </row>
    <row r="6451" spans="2:15" x14ac:dyDescent="0.2">
      <c r="B6451" s="3"/>
      <c r="C6451" s="3"/>
      <c r="D6451" s="6"/>
      <c r="E6451" s="8"/>
      <c r="O6451" s="9"/>
    </row>
    <row r="6452" spans="2:15" x14ac:dyDescent="0.2">
      <c r="B6452" s="3"/>
      <c r="C6452" s="3"/>
      <c r="D6452" s="6"/>
      <c r="E6452" s="8"/>
      <c r="O6452" s="9"/>
    </row>
    <row r="6453" spans="2:15" x14ac:dyDescent="0.2">
      <c r="B6453" s="3"/>
      <c r="C6453" s="3"/>
      <c r="D6453" s="6"/>
      <c r="E6453" s="8"/>
      <c r="O6453" s="9"/>
    </row>
    <row r="6454" spans="2:15" x14ac:dyDescent="0.2">
      <c r="B6454" s="3"/>
      <c r="C6454" s="3"/>
      <c r="D6454" s="6"/>
      <c r="E6454" s="8"/>
      <c r="O6454" s="9"/>
    </row>
    <row r="6455" spans="2:15" x14ac:dyDescent="0.2">
      <c r="B6455" s="3"/>
      <c r="C6455" s="3"/>
      <c r="D6455" s="6"/>
      <c r="E6455" s="8"/>
      <c r="O6455" s="9"/>
    </row>
    <row r="6456" spans="2:15" x14ac:dyDescent="0.2">
      <c r="B6456" s="3"/>
      <c r="C6456" s="3"/>
      <c r="D6456" s="6"/>
      <c r="E6456" s="8"/>
      <c r="O6456" s="9"/>
    </row>
    <row r="6457" spans="2:15" x14ac:dyDescent="0.2">
      <c r="B6457" s="3"/>
      <c r="C6457" s="3"/>
      <c r="D6457" s="6"/>
      <c r="E6457" s="8"/>
      <c r="O6457" s="9"/>
    </row>
    <row r="6458" spans="2:15" x14ac:dyDescent="0.2">
      <c r="B6458" s="3"/>
      <c r="C6458" s="3"/>
      <c r="D6458" s="6"/>
      <c r="E6458" s="8"/>
      <c r="O6458" s="9"/>
    </row>
    <row r="6459" spans="2:15" x14ac:dyDescent="0.2">
      <c r="B6459" s="3"/>
      <c r="C6459" s="3"/>
      <c r="D6459" s="6"/>
      <c r="E6459" s="8"/>
      <c r="O6459" s="9"/>
    </row>
    <row r="6460" spans="2:15" x14ac:dyDescent="0.2">
      <c r="B6460" s="3"/>
      <c r="C6460" s="3"/>
      <c r="D6460" s="6"/>
      <c r="E6460" s="8"/>
      <c r="O6460" s="9"/>
    </row>
    <row r="6461" spans="2:15" x14ac:dyDescent="0.2">
      <c r="B6461" s="3"/>
      <c r="C6461" s="3"/>
      <c r="D6461" s="6"/>
      <c r="E6461" s="8"/>
      <c r="O6461" s="9"/>
    </row>
    <row r="6462" spans="2:15" x14ac:dyDescent="0.2">
      <c r="B6462" s="3"/>
      <c r="C6462" s="3"/>
      <c r="D6462" s="6"/>
      <c r="E6462" s="8"/>
      <c r="O6462" s="9"/>
    </row>
    <row r="6463" spans="2:15" x14ac:dyDescent="0.2">
      <c r="B6463" s="3"/>
      <c r="C6463" s="3"/>
      <c r="D6463" s="6"/>
      <c r="E6463" s="8"/>
      <c r="O6463" s="9"/>
    </row>
    <row r="6464" spans="2:15" x14ac:dyDescent="0.2">
      <c r="B6464" s="3"/>
      <c r="C6464" s="3"/>
      <c r="D6464" s="6"/>
      <c r="E6464" s="8"/>
      <c r="O6464" s="9"/>
    </row>
    <row r="6465" spans="2:15" x14ac:dyDescent="0.2">
      <c r="B6465" s="3"/>
      <c r="C6465" s="3"/>
      <c r="D6465" s="6"/>
      <c r="E6465" s="8"/>
      <c r="O6465" s="9"/>
    </row>
    <row r="6466" spans="2:15" x14ac:dyDescent="0.2">
      <c r="B6466" s="3"/>
      <c r="C6466" s="3"/>
      <c r="D6466" s="6"/>
      <c r="E6466" s="8"/>
      <c r="O6466" s="9"/>
    </row>
    <row r="6467" spans="2:15" x14ac:dyDescent="0.2">
      <c r="B6467" s="3"/>
      <c r="C6467" s="3"/>
      <c r="D6467" s="6"/>
      <c r="E6467" s="8"/>
      <c r="O6467" s="9"/>
    </row>
    <row r="6468" spans="2:15" x14ac:dyDescent="0.2">
      <c r="B6468" s="3"/>
      <c r="C6468" s="3"/>
      <c r="D6468" s="6"/>
      <c r="E6468" s="8"/>
      <c r="O6468" s="9"/>
    </row>
    <row r="6469" spans="2:15" x14ac:dyDescent="0.2">
      <c r="B6469" s="3"/>
      <c r="C6469" s="3"/>
      <c r="D6469" s="6"/>
      <c r="E6469" s="8"/>
      <c r="O6469" s="9"/>
    </row>
    <row r="6470" spans="2:15" x14ac:dyDescent="0.2">
      <c r="B6470" s="3"/>
      <c r="C6470" s="3"/>
      <c r="D6470" s="6"/>
      <c r="E6470" s="8"/>
      <c r="O6470" s="9"/>
    </row>
    <row r="6471" spans="2:15" x14ac:dyDescent="0.2">
      <c r="B6471" s="3"/>
      <c r="C6471" s="3"/>
      <c r="D6471" s="6"/>
      <c r="E6471" s="8"/>
      <c r="O6471" s="9"/>
    </row>
    <row r="6472" spans="2:15" x14ac:dyDescent="0.2">
      <c r="B6472" s="3"/>
      <c r="C6472" s="3"/>
      <c r="D6472" s="6"/>
      <c r="E6472" s="8"/>
      <c r="O6472" s="9"/>
    </row>
    <row r="6473" spans="2:15" x14ac:dyDescent="0.2">
      <c r="B6473" s="3"/>
      <c r="C6473" s="3"/>
      <c r="D6473" s="6"/>
      <c r="E6473" s="8"/>
      <c r="O6473" s="9"/>
    </row>
    <row r="6474" spans="2:15" x14ac:dyDescent="0.2">
      <c r="B6474" s="3"/>
      <c r="C6474" s="3"/>
      <c r="D6474" s="6"/>
      <c r="E6474" s="8"/>
      <c r="O6474" s="9"/>
    </row>
    <row r="6475" spans="2:15" x14ac:dyDescent="0.2">
      <c r="B6475" s="3"/>
      <c r="C6475" s="3"/>
      <c r="D6475" s="6"/>
      <c r="E6475" s="8"/>
      <c r="O6475" s="9"/>
    </row>
    <row r="6476" spans="2:15" x14ac:dyDescent="0.2">
      <c r="B6476" s="3"/>
      <c r="C6476" s="3"/>
      <c r="D6476" s="6"/>
      <c r="E6476" s="8"/>
      <c r="O6476" s="9"/>
    </row>
    <row r="6477" spans="2:15" x14ac:dyDescent="0.2">
      <c r="B6477" s="3"/>
      <c r="C6477" s="3"/>
      <c r="D6477" s="6"/>
      <c r="E6477" s="8"/>
      <c r="O6477" s="9"/>
    </row>
    <row r="6478" spans="2:15" x14ac:dyDescent="0.2">
      <c r="B6478" s="3"/>
      <c r="C6478" s="3"/>
      <c r="D6478" s="6"/>
      <c r="E6478" s="8"/>
      <c r="O6478" s="9"/>
    </row>
    <row r="6479" spans="2:15" x14ac:dyDescent="0.2">
      <c r="B6479" s="3"/>
      <c r="C6479" s="3"/>
      <c r="D6479" s="6"/>
      <c r="E6479" s="8"/>
      <c r="O6479" s="9"/>
    </row>
    <row r="6480" spans="2:15" x14ac:dyDescent="0.2">
      <c r="B6480" s="3"/>
      <c r="C6480" s="3"/>
      <c r="D6480" s="6"/>
      <c r="E6480" s="8"/>
      <c r="O6480" s="9"/>
    </row>
    <row r="6481" spans="2:15" x14ac:dyDescent="0.2">
      <c r="B6481" s="3"/>
      <c r="C6481" s="3"/>
      <c r="D6481" s="6"/>
      <c r="E6481" s="8"/>
      <c r="O6481" s="9"/>
    </row>
    <row r="6482" spans="2:15" x14ac:dyDescent="0.2">
      <c r="B6482" s="3"/>
      <c r="C6482" s="3"/>
      <c r="D6482" s="6"/>
      <c r="E6482" s="8"/>
      <c r="O6482" s="9"/>
    </row>
    <row r="6483" spans="2:15" x14ac:dyDescent="0.2">
      <c r="B6483" s="3"/>
      <c r="C6483" s="3"/>
      <c r="D6483" s="6"/>
      <c r="E6483" s="8"/>
      <c r="O6483" s="9"/>
    </row>
    <row r="6484" spans="2:15" x14ac:dyDescent="0.2">
      <c r="B6484" s="3"/>
      <c r="C6484" s="3"/>
      <c r="D6484" s="6"/>
      <c r="E6484" s="8"/>
      <c r="O6484" s="9"/>
    </row>
    <row r="6485" spans="2:15" x14ac:dyDescent="0.2">
      <c r="B6485" s="3"/>
      <c r="C6485" s="3"/>
      <c r="D6485" s="6"/>
      <c r="E6485" s="8"/>
      <c r="O6485" s="9"/>
    </row>
    <row r="6486" spans="2:15" x14ac:dyDescent="0.2">
      <c r="B6486" s="3"/>
      <c r="C6486" s="3"/>
      <c r="D6486" s="6"/>
      <c r="E6486" s="8"/>
      <c r="O6486" s="9"/>
    </row>
    <row r="6487" spans="2:15" x14ac:dyDescent="0.2">
      <c r="B6487" s="3"/>
      <c r="C6487" s="3"/>
      <c r="D6487" s="6"/>
      <c r="E6487" s="8"/>
      <c r="O6487" s="9"/>
    </row>
    <row r="6488" spans="2:15" x14ac:dyDescent="0.2">
      <c r="B6488" s="3"/>
      <c r="C6488" s="3"/>
      <c r="D6488" s="6"/>
      <c r="E6488" s="8"/>
      <c r="O6488" s="9"/>
    </row>
    <row r="6489" spans="2:15" x14ac:dyDescent="0.2">
      <c r="B6489" s="3"/>
      <c r="C6489" s="3"/>
      <c r="D6489" s="6"/>
      <c r="E6489" s="8"/>
      <c r="O6489" s="9"/>
    </row>
    <row r="6490" spans="2:15" x14ac:dyDescent="0.2">
      <c r="B6490" s="3"/>
      <c r="C6490" s="3"/>
      <c r="D6490" s="6"/>
      <c r="E6490" s="8"/>
      <c r="O6490" s="9"/>
    </row>
    <row r="6491" spans="2:15" x14ac:dyDescent="0.2">
      <c r="B6491" s="3"/>
      <c r="C6491" s="3"/>
      <c r="D6491" s="6"/>
      <c r="E6491" s="8"/>
      <c r="O6491" s="9"/>
    </row>
    <row r="6492" spans="2:15" x14ac:dyDescent="0.2">
      <c r="B6492" s="3"/>
      <c r="C6492" s="3"/>
      <c r="D6492" s="6"/>
      <c r="E6492" s="8"/>
      <c r="O6492" s="9"/>
    </row>
    <row r="6493" spans="2:15" x14ac:dyDescent="0.2">
      <c r="B6493" s="3"/>
      <c r="C6493" s="3"/>
      <c r="D6493" s="6"/>
      <c r="E6493" s="8"/>
      <c r="O6493" s="9"/>
    </row>
    <row r="6494" spans="2:15" x14ac:dyDescent="0.2">
      <c r="B6494" s="3"/>
      <c r="C6494" s="3"/>
      <c r="D6494" s="6"/>
      <c r="E6494" s="8"/>
      <c r="O6494" s="9"/>
    </row>
    <row r="6495" spans="2:15" x14ac:dyDescent="0.2">
      <c r="B6495" s="3"/>
      <c r="C6495" s="3"/>
      <c r="D6495" s="6"/>
      <c r="E6495" s="8"/>
      <c r="O6495" s="9"/>
    </row>
    <row r="6496" spans="2:15" x14ac:dyDescent="0.2">
      <c r="B6496" s="3"/>
      <c r="C6496" s="3"/>
      <c r="D6496" s="6"/>
      <c r="E6496" s="8"/>
      <c r="O6496" s="9"/>
    </row>
    <row r="6497" spans="2:15" x14ac:dyDescent="0.2">
      <c r="B6497" s="3"/>
      <c r="C6497" s="3"/>
      <c r="D6497" s="6"/>
      <c r="E6497" s="8"/>
      <c r="O6497" s="9"/>
    </row>
    <row r="6498" spans="2:15" x14ac:dyDescent="0.2">
      <c r="B6498" s="3"/>
      <c r="C6498" s="3"/>
      <c r="D6498" s="6"/>
      <c r="E6498" s="8"/>
      <c r="O6498" s="9"/>
    </row>
    <row r="6499" spans="2:15" x14ac:dyDescent="0.2">
      <c r="B6499" s="3"/>
      <c r="C6499" s="3"/>
      <c r="D6499" s="6"/>
      <c r="E6499" s="8"/>
      <c r="O6499" s="9"/>
    </row>
    <row r="6500" spans="2:15" x14ac:dyDescent="0.2">
      <c r="B6500" s="3"/>
      <c r="C6500" s="3"/>
      <c r="D6500" s="6"/>
      <c r="E6500" s="8"/>
      <c r="O6500" s="9"/>
    </row>
    <row r="6501" spans="2:15" x14ac:dyDescent="0.2">
      <c r="B6501" s="3"/>
      <c r="C6501" s="3"/>
      <c r="D6501" s="6"/>
      <c r="E6501" s="8"/>
      <c r="O6501" s="9"/>
    </row>
    <row r="6502" spans="2:15" x14ac:dyDescent="0.2">
      <c r="B6502" s="3"/>
      <c r="C6502" s="3"/>
      <c r="D6502" s="6"/>
      <c r="E6502" s="8"/>
      <c r="O6502" s="9"/>
    </row>
    <row r="6503" spans="2:15" x14ac:dyDescent="0.2">
      <c r="B6503" s="3"/>
      <c r="C6503" s="3"/>
      <c r="D6503" s="6"/>
      <c r="E6503" s="8"/>
      <c r="O6503" s="9"/>
    </row>
    <row r="6504" spans="2:15" x14ac:dyDescent="0.2">
      <c r="B6504" s="3"/>
      <c r="C6504" s="3"/>
      <c r="D6504" s="6"/>
      <c r="E6504" s="8"/>
      <c r="O6504" s="9"/>
    </row>
    <row r="6505" spans="2:15" x14ac:dyDescent="0.2">
      <c r="B6505" s="3"/>
      <c r="C6505" s="3"/>
      <c r="D6505" s="6"/>
      <c r="E6505" s="8"/>
      <c r="O6505" s="9"/>
    </row>
    <row r="6506" spans="2:15" x14ac:dyDescent="0.2">
      <c r="B6506" s="3"/>
      <c r="C6506" s="3"/>
      <c r="D6506" s="6"/>
      <c r="E6506" s="8"/>
      <c r="O6506" s="9"/>
    </row>
    <row r="6507" spans="2:15" x14ac:dyDescent="0.2">
      <c r="B6507" s="3"/>
      <c r="C6507" s="3"/>
      <c r="D6507" s="6"/>
      <c r="E6507" s="8"/>
      <c r="O6507" s="9"/>
    </row>
    <row r="6508" spans="2:15" x14ac:dyDescent="0.2">
      <c r="B6508" s="3"/>
      <c r="C6508" s="3"/>
      <c r="D6508" s="6"/>
      <c r="E6508" s="8"/>
      <c r="O6508" s="9"/>
    </row>
    <row r="6509" spans="2:15" x14ac:dyDescent="0.2">
      <c r="B6509" s="3"/>
      <c r="C6509" s="3"/>
      <c r="D6509" s="6"/>
      <c r="E6509" s="8"/>
      <c r="O6509" s="9"/>
    </row>
    <row r="6510" spans="2:15" x14ac:dyDescent="0.2">
      <c r="B6510" s="3"/>
      <c r="C6510" s="3"/>
      <c r="D6510" s="6"/>
      <c r="E6510" s="8"/>
      <c r="O6510" s="9"/>
    </row>
    <row r="6511" spans="2:15" x14ac:dyDescent="0.2">
      <c r="B6511" s="3"/>
      <c r="C6511" s="3"/>
      <c r="D6511" s="6"/>
      <c r="E6511" s="8"/>
      <c r="O6511" s="9"/>
    </row>
    <row r="6512" spans="2:15" x14ac:dyDescent="0.2">
      <c r="B6512" s="3"/>
      <c r="C6512" s="3"/>
      <c r="D6512" s="6"/>
      <c r="E6512" s="8"/>
      <c r="O6512" s="9"/>
    </row>
    <row r="6513" spans="2:15" x14ac:dyDescent="0.2">
      <c r="B6513" s="3"/>
      <c r="C6513" s="3"/>
      <c r="D6513" s="6"/>
      <c r="E6513" s="8"/>
      <c r="O6513" s="9"/>
    </row>
    <row r="6514" spans="2:15" x14ac:dyDescent="0.2">
      <c r="B6514" s="3"/>
      <c r="C6514" s="3"/>
      <c r="D6514" s="6"/>
      <c r="E6514" s="8"/>
      <c r="O6514" s="9"/>
    </row>
    <row r="6515" spans="2:15" x14ac:dyDescent="0.2">
      <c r="B6515" s="3"/>
      <c r="C6515" s="3"/>
      <c r="D6515" s="6"/>
      <c r="E6515" s="8"/>
      <c r="O6515" s="9"/>
    </row>
    <row r="6516" spans="2:15" x14ac:dyDescent="0.2">
      <c r="B6516" s="3"/>
      <c r="C6516" s="3"/>
      <c r="D6516" s="6"/>
      <c r="E6516" s="8"/>
      <c r="O6516" s="9"/>
    </row>
    <row r="6517" spans="2:15" x14ac:dyDescent="0.2">
      <c r="B6517" s="3"/>
      <c r="C6517" s="3"/>
      <c r="D6517" s="6"/>
      <c r="E6517" s="8"/>
      <c r="O6517" s="9"/>
    </row>
    <row r="6518" spans="2:15" x14ac:dyDescent="0.2">
      <c r="B6518" s="3"/>
      <c r="C6518" s="3"/>
      <c r="D6518" s="6"/>
      <c r="E6518" s="8"/>
      <c r="O6518" s="9"/>
    </row>
    <row r="6519" spans="2:15" x14ac:dyDescent="0.2">
      <c r="B6519" s="3"/>
      <c r="C6519" s="3"/>
      <c r="D6519" s="6"/>
      <c r="E6519" s="8"/>
      <c r="O6519" s="9"/>
    </row>
    <row r="6520" spans="2:15" x14ac:dyDescent="0.2">
      <c r="B6520" s="3"/>
      <c r="C6520" s="3"/>
      <c r="D6520" s="6"/>
      <c r="E6520" s="8"/>
      <c r="O6520" s="9"/>
    </row>
    <row r="6521" spans="2:15" x14ac:dyDescent="0.2">
      <c r="B6521" s="3"/>
      <c r="C6521" s="3"/>
      <c r="D6521" s="6"/>
      <c r="E6521" s="8"/>
      <c r="O6521" s="9"/>
    </row>
    <row r="6522" spans="2:15" x14ac:dyDescent="0.2">
      <c r="B6522" s="3"/>
      <c r="C6522" s="3"/>
      <c r="D6522" s="6"/>
      <c r="E6522" s="8"/>
      <c r="O6522" s="9"/>
    </row>
    <row r="6523" spans="2:15" x14ac:dyDescent="0.2">
      <c r="B6523" s="3"/>
      <c r="C6523" s="3"/>
      <c r="D6523" s="6"/>
      <c r="E6523" s="8"/>
      <c r="O6523" s="9"/>
    </row>
    <row r="6524" spans="2:15" x14ac:dyDescent="0.2">
      <c r="B6524" s="3"/>
      <c r="C6524" s="3"/>
      <c r="D6524" s="6"/>
      <c r="E6524" s="8"/>
      <c r="O6524" s="9"/>
    </row>
    <row r="6525" spans="2:15" x14ac:dyDescent="0.2">
      <c r="B6525" s="3"/>
      <c r="C6525" s="3"/>
      <c r="D6525" s="6"/>
      <c r="E6525" s="8"/>
      <c r="O6525" s="9"/>
    </row>
    <row r="6526" spans="2:15" x14ac:dyDescent="0.2">
      <c r="B6526" s="3"/>
      <c r="C6526" s="3"/>
      <c r="D6526" s="6"/>
      <c r="E6526" s="8"/>
      <c r="O6526" s="9"/>
    </row>
    <row r="6527" spans="2:15" x14ac:dyDescent="0.2">
      <c r="B6527" s="3"/>
      <c r="C6527" s="3"/>
      <c r="D6527" s="6"/>
      <c r="E6527" s="8"/>
      <c r="O6527" s="9"/>
    </row>
    <row r="6528" spans="2:15" x14ac:dyDescent="0.2">
      <c r="B6528" s="3"/>
      <c r="C6528" s="3"/>
      <c r="D6528" s="6"/>
      <c r="E6528" s="8"/>
      <c r="O6528" s="9"/>
    </row>
    <row r="6529" spans="2:15" x14ac:dyDescent="0.2">
      <c r="B6529" s="3"/>
      <c r="C6529" s="3"/>
      <c r="D6529" s="6"/>
      <c r="E6529" s="8"/>
      <c r="O6529" s="9"/>
    </row>
    <row r="6530" spans="2:15" x14ac:dyDescent="0.2">
      <c r="B6530" s="3"/>
      <c r="C6530" s="3"/>
      <c r="D6530" s="6"/>
      <c r="E6530" s="8"/>
      <c r="O6530" s="9"/>
    </row>
    <row r="6531" spans="2:15" x14ac:dyDescent="0.2">
      <c r="B6531" s="3"/>
      <c r="C6531" s="3"/>
      <c r="D6531" s="6"/>
      <c r="E6531" s="8"/>
      <c r="O6531" s="9"/>
    </row>
    <row r="6532" spans="2:15" x14ac:dyDescent="0.2">
      <c r="B6532" s="3"/>
      <c r="C6532" s="3"/>
      <c r="D6532" s="6"/>
      <c r="E6532" s="8"/>
      <c r="O6532" s="9"/>
    </row>
    <row r="6533" spans="2:15" x14ac:dyDescent="0.2">
      <c r="B6533" s="3"/>
      <c r="C6533" s="3"/>
      <c r="D6533" s="6"/>
      <c r="E6533" s="8"/>
      <c r="O6533" s="9"/>
    </row>
    <row r="6534" spans="2:15" x14ac:dyDescent="0.2">
      <c r="B6534" s="3"/>
      <c r="C6534" s="3"/>
      <c r="D6534" s="6"/>
      <c r="E6534" s="8"/>
      <c r="O6534" s="9"/>
    </row>
    <row r="6535" spans="2:15" x14ac:dyDescent="0.2">
      <c r="B6535" s="3"/>
      <c r="C6535" s="3"/>
      <c r="D6535" s="6"/>
      <c r="E6535" s="8"/>
      <c r="O6535" s="9"/>
    </row>
    <row r="6536" spans="2:15" x14ac:dyDescent="0.2">
      <c r="B6536" s="3"/>
      <c r="C6536" s="3"/>
      <c r="D6536" s="6"/>
      <c r="E6536" s="8"/>
      <c r="O6536" s="9"/>
    </row>
    <row r="6537" spans="2:15" x14ac:dyDescent="0.2">
      <c r="B6537" s="3"/>
      <c r="C6537" s="3"/>
      <c r="D6537" s="6"/>
      <c r="E6537" s="8"/>
      <c r="O6537" s="9"/>
    </row>
    <row r="6538" spans="2:15" x14ac:dyDescent="0.2">
      <c r="B6538" s="3"/>
      <c r="C6538" s="3"/>
      <c r="D6538" s="6"/>
      <c r="E6538" s="8"/>
      <c r="O6538" s="9"/>
    </row>
    <row r="6539" spans="2:15" x14ac:dyDescent="0.2">
      <c r="B6539" s="3"/>
      <c r="C6539" s="3"/>
      <c r="D6539" s="6"/>
      <c r="E6539" s="8"/>
      <c r="O6539" s="9"/>
    </row>
    <row r="6540" spans="2:15" x14ac:dyDescent="0.2">
      <c r="B6540" s="3"/>
      <c r="C6540" s="3"/>
      <c r="D6540" s="6"/>
      <c r="E6540" s="8"/>
      <c r="O6540" s="9"/>
    </row>
    <row r="6541" spans="2:15" x14ac:dyDescent="0.2">
      <c r="B6541" s="3"/>
      <c r="C6541" s="3"/>
      <c r="D6541" s="6"/>
      <c r="E6541" s="8"/>
      <c r="O6541" s="9"/>
    </row>
    <row r="6542" spans="2:15" x14ac:dyDescent="0.2">
      <c r="B6542" s="3"/>
      <c r="C6542" s="3"/>
      <c r="D6542" s="6"/>
      <c r="E6542" s="8"/>
      <c r="O6542" s="9"/>
    </row>
    <row r="6543" spans="2:15" x14ac:dyDescent="0.2">
      <c r="B6543" s="3"/>
      <c r="C6543" s="3"/>
      <c r="D6543" s="6"/>
      <c r="E6543" s="8"/>
      <c r="O6543" s="9"/>
    </row>
    <row r="6544" spans="2:15" x14ac:dyDescent="0.2">
      <c r="B6544" s="3"/>
      <c r="C6544" s="3"/>
      <c r="D6544" s="6"/>
      <c r="E6544" s="8"/>
      <c r="O6544" s="9"/>
    </row>
    <row r="6545" spans="2:15" x14ac:dyDescent="0.2">
      <c r="B6545" s="3"/>
      <c r="C6545" s="3"/>
      <c r="D6545" s="6"/>
      <c r="E6545" s="8"/>
      <c r="O6545" s="9"/>
    </row>
    <row r="6546" spans="2:15" x14ac:dyDescent="0.2">
      <c r="B6546" s="3"/>
      <c r="C6546" s="3"/>
      <c r="D6546" s="6"/>
      <c r="E6546" s="8"/>
      <c r="O6546" s="9"/>
    </row>
    <row r="6547" spans="2:15" x14ac:dyDescent="0.2">
      <c r="B6547" s="3"/>
      <c r="C6547" s="3"/>
      <c r="D6547" s="6"/>
      <c r="E6547" s="8"/>
      <c r="O6547" s="9"/>
    </row>
    <row r="6548" spans="2:15" x14ac:dyDescent="0.2">
      <c r="B6548" s="3"/>
      <c r="C6548" s="3"/>
      <c r="D6548" s="6"/>
      <c r="E6548" s="8"/>
      <c r="O6548" s="9"/>
    </row>
    <row r="6549" spans="2:15" x14ac:dyDescent="0.2">
      <c r="B6549" s="3"/>
      <c r="C6549" s="3"/>
      <c r="D6549" s="6"/>
      <c r="E6549" s="8"/>
      <c r="O6549" s="9"/>
    </row>
    <row r="6550" spans="2:15" x14ac:dyDescent="0.2">
      <c r="B6550" s="3"/>
      <c r="C6550" s="3"/>
      <c r="D6550" s="6"/>
      <c r="E6550" s="8"/>
      <c r="O6550" s="9"/>
    </row>
    <row r="6551" spans="2:15" x14ac:dyDescent="0.2">
      <c r="B6551" s="3"/>
      <c r="C6551" s="3"/>
      <c r="D6551" s="6"/>
      <c r="E6551" s="8"/>
      <c r="O6551" s="9"/>
    </row>
    <row r="6552" spans="2:15" x14ac:dyDescent="0.2">
      <c r="B6552" s="3"/>
      <c r="C6552" s="3"/>
      <c r="D6552" s="6"/>
      <c r="E6552" s="8"/>
      <c r="O6552" s="9"/>
    </row>
    <row r="6553" spans="2:15" x14ac:dyDescent="0.2">
      <c r="B6553" s="3"/>
      <c r="C6553" s="3"/>
      <c r="D6553" s="6"/>
      <c r="E6553" s="8"/>
      <c r="O6553" s="9"/>
    </row>
    <row r="6554" spans="2:15" x14ac:dyDescent="0.2">
      <c r="B6554" s="3"/>
      <c r="C6554" s="3"/>
      <c r="D6554" s="6"/>
      <c r="E6554" s="8"/>
      <c r="O6554" s="9"/>
    </row>
    <row r="6555" spans="2:15" x14ac:dyDescent="0.2">
      <c r="B6555" s="3"/>
      <c r="C6555" s="3"/>
      <c r="D6555" s="6"/>
      <c r="E6555" s="8"/>
      <c r="O6555" s="9"/>
    </row>
    <row r="6556" spans="2:15" x14ac:dyDescent="0.2">
      <c r="B6556" s="3"/>
      <c r="C6556" s="3"/>
      <c r="D6556" s="6"/>
      <c r="E6556" s="8"/>
      <c r="O6556" s="9"/>
    </row>
    <row r="6557" spans="2:15" x14ac:dyDescent="0.2">
      <c r="B6557" s="3"/>
      <c r="C6557" s="3"/>
      <c r="D6557" s="6"/>
      <c r="E6557" s="8"/>
      <c r="O6557" s="9"/>
    </row>
    <row r="6558" spans="2:15" x14ac:dyDescent="0.2">
      <c r="B6558" s="3"/>
      <c r="C6558" s="3"/>
      <c r="D6558" s="6"/>
      <c r="E6558" s="8"/>
      <c r="O6558" s="9"/>
    </row>
    <row r="6559" spans="2:15" x14ac:dyDescent="0.2">
      <c r="B6559" s="3"/>
      <c r="C6559" s="3"/>
      <c r="D6559" s="6"/>
      <c r="E6559" s="8"/>
      <c r="O6559" s="9"/>
    </row>
    <row r="6560" spans="2:15" x14ac:dyDescent="0.2">
      <c r="B6560" s="3"/>
      <c r="C6560" s="3"/>
      <c r="D6560" s="6"/>
      <c r="E6560" s="8"/>
      <c r="O6560" s="9"/>
    </row>
    <row r="6561" spans="2:15" x14ac:dyDescent="0.2">
      <c r="B6561" s="3"/>
      <c r="C6561" s="3"/>
      <c r="D6561" s="6"/>
      <c r="E6561" s="8"/>
      <c r="O6561" s="9"/>
    </row>
    <row r="6562" spans="2:15" x14ac:dyDescent="0.2">
      <c r="B6562" s="3"/>
      <c r="C6562" s="3"/>
      <c r="D6562" s="6"/>
      <c r="E6562" s="8"/>
      <c r="O6562" s="9"/>
    </row>
    <row r="6563" spans="2:15" x14ac:dyDescent="0.2">
      <c r="B6563" s="3"/>
      <c r="C6563" s="3"/>
      <c r="D6563" s="6"/>
      <c r="E6563" s="8"/>
      <c r="O6563" s="9"/>
    </row>
    <row r="6564" spans="2:15" x14ac:dyDescent="0.2">
      <c r="B6564" s="3"/>
      <c r="C6564" s="3"/>
      <c r="D6564" s="6"/>
      <c r="E6564" s="8"/>
      <c r="O6564" s="9"/>
    </row>
    <row r="6565" spans="2:15" x14ac:dyDescent="0.2">
      <c r="B6565" s="3"/>
      <c r="C6565" s="3"/>
      <c r="D6565" s="6"/>
      <c r="E6565" s="8"/>
      <c r="O6565" s="9"/>
    </row>
    <row r="6566" spans="2:15" x14ac:dyDescent="0.2">
      <c r="B6566" s="3"/>
      <c r="C6566" s="3"/>
      <c r="D6566" s="6"/>
      <c r="E6566" s="8"/>
      <c r="O6566" s="9"/>
    </row>
    <row r="6567" spans="2:15" x14ac:dyDescent="0.2">
      <c r="B6567" s="3"/>
      <c r="C6567" s="3"/>
      <c r="D6567" s="6"/>
      <c r="E6567" s="8"/>
      <c r="O6567" s="9"/>
    </row>
    <row r="6568" spans="2:15" x14ac:dyDescent="0.2">
      <c r="B6568" s="3"/>
      <c r="C6568" s="3"/>
      <c r="D6568" s="6"/>
      <c r="E6568" s="8"/>
      <c r="O6568" s="9"/>
    </row>
    <row r="6569" spans="2:15" x14ac:dyDescent="0.2">
      <c r="B6569" s="3"/>
      <c r="C6569" s="3"/>
      <c r="D6569" s="6"/>
      <c r="E6569" s="8"/>
      <c r="O6569" s="9"/>
    </row>
    <row r="6570" spans="2:15" x14ac:dyDescent="0.2">
      <c r="B6570" s="3"/>
      <c r="C6570" s="3"/>
      <c r="D6570" s="6"/>
      <c r="E6570" s="8"/>
      <c r="O6570" s="9"/>
    </row>
    <row r="6571" spans="2:15" x14ac:dyDescent="0.2">
      <c r="B6571" s="3"/>
      <c r="C6571" s="3"/>
      <c r="D6571" s="6"/>
      <c r="E6571" s="8"/>
      <c r="O6571" s="9"/>
    </row>
    <row r="6572" spans="2:15" x14ac:dyDescent="0.2">
      <c r="B6572" s="3"/>
      <c r="C6572" s="3"/>
      <c r="D6572" s="6"/>
      <c r="E6572" s="8"/>
      <c r="O6572" s="9"/>
    </row>
    <row r="6573" spans="2:15" x14ac:dyDescent="0.2">
      <c r="B6573" s="3"/>
      <c r="C6573" s="3"/>
      <c r="D6573" s="6"/>
      <c r="E6573" s="8"/>
      <c r="O6573" s="9"/>
    </row>
    <row r="6574" spans="2:15" x14ac:dyDescent="0.2">
      <c r="B6574" s="3"/>
      <c r="C6574" s="3"/>
      <c r="D6574" s="6"/>
      <c r="E6574" s="8"/>
      <c r="O6574" s="9"/>
    </row>
    <row r="6575" spans="2:15" x14ac:dyDescent="0.2">
      <c r="B6575" s="3"/>
      <c r="C6575" s="3"/>
      <c r="D6575" s="6"/>
      <c r="E6575" s="8"/>
      <c r="O6575" s="9"/>
    </row>
    <row r="6576" spans="2:15" x14ac:dyDescent="0.2">
      <c r="B6576" s="3"/>
      <c r="C6576" s="3"/>
      <c r="D6576" s="6"/>
      <c r="E6576" s="8"/>
      <c r="O6576" s="9"/>
    </row>
    <row r="6577" spans="2:15" x14ac:dyDescent="0.2">
      <c r="B6577" s="3"/>
      <c r="C6577" s="3"/>
      <c r="D6577" s="6"/>
      <c r="E6577" s="8"/>
      <c r="O6577" s="9"/>
    </row>
    <row r="6578" spans="2:15" x14ac:dyDescent="0.2">
      <c r="B6578" s="3"/>
      <c r="C6578" s="3"/>
      <c r="D6578" s="6"/>
      <c r="E6578" s="8"/>
      <c r="O6578" s="9"/>
    </row>
    <row r="6579" spans="2:15" x14ac:dyDescent="0.2">
      <c r="B6579" s="3"/>
      <c r="C6579" s="3"/>
      <c r="D6579" s="6"/>
      <c r="E6579" s="8"/>
      <c r="O6579" s="9"/>
    </row>
    <row r="6580" spans="2:15" x14ac:dyDescent="0.2">
      <c r="B6580" s="3"/>
      <c r="C6580" s="3"/>
      <c r="D6580" s="6"/>
      <c r="E6580" s="8"/>
      <c r="O6580" s="9"/>
    </row>
    <row r="6581" spans="2:15" x14ac:dyDescent="0.2">
      <c r="B6581" s="3"/>
      <c r="C6581" s="3"/>
      <c r="D6581" s="6"/>
      <c r="E6581" s="8"/>
      <c r="O6581" s="9"/>
    </row>
    <row r="6582" spans="2:15" x14ac:dyDescent="0.2">
      <c r="B6582" s="3"/>
      <c r="C6582" s="3"/>
      <c r="D6582" s="6"/>
      <c r="E6582" s="8"/>
      <c r="O6582" s="9"/>
    </row>
    <row r="6583" spans="2:15" x14ac:dyDescent="0.2">
      <c r="B6583" s="3"/>
      <c r="C6583" s="3"/>
      <c r="D6583" s="6"/>
      <c r="E6583" s="8"/>
      <c r="O6583" s="9"/>
    </row>
    <row r="6584" spans="2:15" x14ac:dyDescent="0.2">
      <c r="B6584" s="3"/>
      <c r="C6584" s="3"/>
      <c r="D6584" s="6"/>
      <c r="E6584" s="8"/>
      <c r="O6584" s="9"/>
    </row>
    <row r="6585" spans="2:15" x14ac:dyDescent="0.2">
      <c r="B6585" s="3"/>
      <c r="C6585" s="3"/>
      <c r="D6585" s="6"/>
      <c r="E6585" s="8"/>
      <c r="O6585" s="9"/>
    </row>
    <row r="6586" spans="2:15" x14ac:dyDescent="0.2">
      <c r="B6586" s="3"/>
      <c r="C6586" s="3"/>
      <c r="D6586" s="6"/>
      <c r="E6586" s="8"/>
      <c r="O6586" s="9"/>
    </row>
    <row r="6587" spans="2:15" x14ac:dyDescent="0.2">
      <c r="B6587" s="3"/>
      <c r="C6587" s="3"/>
      <c r="D6587" s="6"/>
      <c r="E6587" s="8"/>
      <c r="O6587" s="9"/>
    </row>
    <row r="6588" spans="2:15" x14ac:dyDescent="0.2">
      <c r="B6588" s="3"/>
      <c r="C6588" s="3"/>
      <c r="D6588" s="6"/>
      <c r="E6588" s="8"/>
      <c r="O6588" s="9"/>
    </row>
    <row r="6589" spans="2:15" x14ac:dyDescent="0.2">
      <c r="B6589" s="3"/>
      <c r="C6589" s="3"/>
      <c r="D6589" s="6"/>
      <c r="E6589" s="8"/>
      <c r="O6589" s="9"/>
    </row>
    <row r="6590" spans="2:15" x14ac:dyDescent="0.2">
      <c r="B6590" s="3"/>
      <c r="C6590" s="3"/>
      <c r="D6590" s="6"/>
      <c r="E6590" s="8"/>
      <c r="O6590" s="9"/>
    </row>
    <row r="6591" spans="2:15" x14ac:dyDescent="0.2">
      <c r="B6591" s="3"/>
      <c r="C6591" s="3"/>
      <c r="D6591" s="6"/>
      <c r="E6591" s="8"/>
      <c r="O6591" s="9"/>
    </row>
    <row r="6592" spans="2:15" x14ac:dyDescent="0.2">
      <c r="B6592" s="3"/>
      <c r="C6592" s="3"/>
      <c r="D6592" s="6"/>
      <c r="E6592" s="8"/>
      <c r="O6592" s="9"/>
    </row>
    <row r="6593" spans="2:15" x14ac:dyDescent="0.2">
      <c r="B6593" s="3"/>
      <c r="C6593" s="3"/>
      <c r="D6593" s="6"/>
      <c r="E6593" s="8"/>
      <c r="O6593" s="9"/>
    </row>
    <row r="6594" spans="2:15" x14ac:dyDescent="0.2">
      <c r="B6594" s="3"/>
      <c r="C6594" s="3"/>
      <c r="D6594" s="6"/>
      <c r="E6594" s="8"/>
      <c r="O6594" s="9"/>
    </row>
    <row r="6595" spans="2:15" x14ac:dyDescent="0.2">
      <c r="B6595" s="3"/>
      <c r="C6595" s="3"/>
      <c r="D6595" s="6"/>
      <c r="E6595" s="8"/>
      <c r="O6595" s="9"/>
    </row>
    <row r="6596" spans="2:15" x14ac:dyDescent="0.2">
      <c r="B6596" s="3"/>
      <c r="C6596" s="3"/>
      <c r="D6596" s="6"/>
      <c r="E6596" s="8"/>
      <c r="O6596" s="9"/>
    </row>
    <row r="6597" spans="2:15" x14ac:dyDescent="0.2">
      <c r="B6597" s="3"/>
      <c r="C6597" s="3"/>
      <c r="D6597" s="6"/>
      <c r="E6597" s="8"/>
      <c r="O6597" s="9"/>
    </row>
    <row r="6598" spans="2:15" x14ac:dyDescent="0.2">
      <c r="B6598" s="3"/>
      <c r="C6598" s="3"/>
      <c r="D6598" s="6"/>
      <c r="E6598" s="8"/>
      <c r="O6598" s="9"/>
    </row>
    <row r="6599" spans="2:15" x14ac:dyDescent="0.2">
      <c r="B6599" s="3"/>
      <c r="C6599" s="3"/>
      <c r="D6599" s="6"/>
      <c r="E6599" s="8"/>
      <c r="O6599" s="9"/>
    </row>
    <row r="6600" spans="2:15" x14ac:dyDescent="0.2">
      <c r="B6600" s="3"/>
      <c r="C6600" s="3"/>
      <c r="D6600" s="6"/>
      <c r="E6600" s="8"/>
      <c r="O6600" s="9"/>
    </row>
    <row r="6601" spans="2:15" x14ac:dyDescent="0.2">
      <c r="B6601" s="3"/>
      <c r="C6601" s="3"/>
      <c r="D6601" s="6"/>
      <c r="E6601" s="8"/>
      <c r="O6601" s="9"/>
    </row>
    <row r="6602" spans="2:15" x14ac:dyDescent="0.2">
      <c r="B6602" s="3"/>
      <c r="C6602" s="3"/>
      <c r="D6602" s="6"/>
      <c r="E6602" s="8"/>
      <c r="O6602" s="9"/>
    </row>
    <row r="6603" spans="2:15" x14ac:dyDescent="0.2">
      <c r="B6603" s="3"/>
      <c r="C6603" s="3"/>
      <c r="D6603" s="6"/>
      <c r="E6603" s="8"/>
      <c r="O6603" s="9"/>
    </row>
    <row r="6604" spans="2:15" x14ac:dyDescent="0.2">
      <c r="B6604" s="3"/>
      <c r="C6604" s="3"/>
      <c r="D6604" s="6"/>
      <c r="E6604" s="8"/>
      <c r="O6604" s="9"/>
    </row>
    <row r="6605" spans="2:15" x14ac:dyDescent="0.2">
      <c r="B6605" s="3"/>
      <c r="C6605" s="3"/>
      <c r="D6605" s="6"/>
      <c r="E6605" s="8"/>
      <c r="O6605" s="9"/>
    </row>
    <row r="6606" spans="2:15" x14ac:dyDescent="0.2">
      <c r="B6606" s="3"/>
      <c r="C6606" s="3"/>
      <c r="D6606" s="6"/>
      <c r="E6606" s="8"/>
      <c r="O6606" s="9"/>
    </row>
    <row r="6607" spans="2:15" x14ac:dyDescent="0.2">
      <c r="B6607" s="3"/>
      <c r="C6607" s="3"/>
      <c r="D6607" s="6"/>
      <c r="E6607" s="8"/>
      <c r="O6607" s="9"/>
    </row>
    <row r="6608" spans="2:15" x14ac:dyDescent="0.2">
      <c r="B6608" s="3"/>
      <c r="C6608" s="3"/>
      <c r="D6608" s="6"/>
      <c r="E6608" s="8"/>
      <c r="O6608" s="9"/>
    </row>
    <row r="6609" spans="2:15" x14ac:dyDescent="0.2">
      <c r="B6609" s="3"/>
      <c r="C6609" s="3"/>
      <c r="D6609" s="6"/>
      <c r="E6609" s="8"/>
      <c r="O6609" s="9"/>
    </row>
    <row r="6610" spans="2:15" x14ac:dyDescent="0.2">
      <c r="B6610" s="3"/>
      <c r="C6610" s="3"/>
      <c r="D6610" s="6"/>
      <c r="E6610" s="8"/>
      <c r="O6610" s="9"/>
    </row>
    <row r="6611" spans="2:15" x14ac:dyDescent="0.2">
      <c r="B6611" s="3"/>
      <c r="C6611" s="3"/>
      <c r="D6611" s="6"/>
      <c r="E6611" s="8"/>
      <c r="O6611" s="9"/>
    </row>
    <row r="6612" spans="2:15" x14ac:dyDescent="0.2">
      <c r="B6612" s="3"/>
      <c r="C6612" s="3"/>
      <c r="D6612" s="6"/>
      <c r="E6612" s="8"/>
      <c r="O6612" s="9"/>
    </row>
    <row r="6613" spans="2:15" x14ac:dyDescent="0.2">
      <c r="B6613" s="3"/>
      <c r="C6613" s="3"/>
      <c r="D6613" s="6"/>
      <c r="E6613" s="8"/>
      <c r="O6613" s="9"/>
    </row>
    <row r="6614" spans="2:15" x14ac:dyDescent="0.2">
      <c r="B6614" s="3"/>
      <c r="C6614" s="3"/>
      <c r="D6614" s="6"/>
      <c r="E6614" s="8"/>
      <c r="O6614" s="9"/>
    </row>
    <row r="6615" spans="2:15" x14ac:dyDescent="0.2">
      <c r="B6615" s="3"/>
      <c r="C6615" s="3"/>
      <c r="D6615" s="6"/>
      <c r="E6615" s="8"/>
      <c r="O6615" s="9"/>
    </row>
    <row r="6616" spans="2:15" x14ac:dyDescent="0.2">
      <c r="B6616" s="3"/>
      <c r="C6616" s="3"/>
      <c r="D6616" s="6"/>
      <c r="E6616" s="8"/>
      <c r="O6616" s="9"/>
    </row>
    <row r="6617" spans="2:15" x14ac:dyDescent="0.2">
      <c r="B6617" s="3"/>
      <c r="C6617" s="3"/>
      <c r="D6617" s="6"/>
      <c r="E6617" s="8"/>
      <c r="O6617" s="9"/>
    </row>
    <row r="6618" spans="2:15" x14ac:dyDescent="0.2">
      <c r="B6618" s="3"/>
      <c r="C6618" s="3"/>
      <c r="D6618" s="6"/>
      <c r="E6618" s="8"/>
      <c r="O6618" s="9"/>
    </row>
    <row r="6619" spans="2:15" x14ac:dyDescent="0.2">
      <c r="B6619" s="3"/>
      <c r="C6619" s="3"/>
      <c r="D6619" s="6"/>
      <c r="E6619" s="8"/>
      <c r="O6619" s="9"/>
    </row>
    <row r="6620" spans="2:15" x14ac:dyDescent="0.2">
      <c r="B6620" s="3"/>
      <c r="C6620" s="3"/>
      <c r="D6620" s="6"/>
      <c r="E6620" s="8"/>
      <c r="O6620" s="9"/>
    </row>
    <row r="6621" spans="2:15" x14ac:dyDescent="0.2">
      <c r="B6621" s="3"/>
      <c r="C6621" s="3"/>
      <c r="D6621" s="6"/>
      <c r="E6621" s="8"/>
      <c r="O6621" s="9"/>
    </row>
    <row r="6622" spans="2:15" x14ac:dyDescent="0.2">
      <c r="B6622" s="3"/>
      <c r="C6622" s="3"/>
      <c r="D6622" s="6"/>
      <c r="E6622" s="8"/>
      <c r="O6622" s="9"/>
    </row>
    <row r="6623" spans="2:15" x14ac:dyDescent="0.2">
      <c r="B6623" s="3"/>
      <c r="C6623" s="3"/>
      <c r="D6623" s="6"/>
      <c r="E6623" s="8"/>
      <c r="O6623" s="9"/>
    </row>
    <row r="6624" spans="2:15" x14ac:dyDescent="0.2">
      <c r="B6624" s="3"/>
      <c r="C6624" s="3"/>
      <c r="D6624" s="6"/>
      <c r="E6624" s="8"/>
      <c r="O6624" s="9"/>
    </row>
    <row r="6625" spans="2:15" x14ac:dyDescent="0.2">
      <c r="B6625" s="3"/>
      <c r="C6625" s="3"/>
      <c r="D6625" s="6"/>
      <c r="E6625" s="8"/>
      <c r="O6625" s="9"/>
    </row>
    <row r="6626" spans="2:15" x14ac:dyDescent="0.2">
      <c r="B6626" s="3"/>
      <c r="C6626" s="3"/>
      <c r="D6626" s="6"/>
      <c r="E6626" s="8"/>
      <c r="O6626" s="9"/>
    </row>
    <row r="6627" spans="2:15" x14ac:dyDescent="0.2">
      <c r="B6627" s="3"/>
      <c r="C6627" s="3"/>
      <c r="D6627" s="6"/>
      <c r="E6627" s="8"/>
      <c r="O6627" s="9"/>
    </row>
    <row r="6628" spans="2:15" x14ac:dyDescent="0.2">
      <c r="B6628" s="3"/>
      <c r="C6628" s="3"/>
      <c r="D6628" s="6"/>
      <c r="E6628" s="8"/>
      <c r="O6628" s="9"/>
    </row>
    <row r="6629" spans="2:15" x14ac:dyDescent="0.2">
      <c r="B6629" s="3"/>
      <c r="C6629" s="3"/>
      <c r="D6629" s="6"/>
      <c r="E6629" s="8"/>
      <c r="O6629" s="9"/>
    </row>
    <row r="6630" spans="2:15" x14ac:dyDescent="0.2">
      <c r="B6630" s="3"/>
      <c r="C6630" s="3"/>
      <c r="D6630" s="6"/>
      <c r="E6630" s="8"/>
      <c r="O6630" s="9"/>
    </row>
    <row r="6631" spans="2:15" x14ac:dyDescent="0.2">
      <c r="B6631" s="3"/>
      <c r="C6631" s="3"/>
      <c r="D6631" s="6"/>
      <c r="E6631" s="8"/>
      <c r="O6631" s="9"/>
    </row>
    <row r="6632" spans="2:15" x14ac:dyDescent="0.2">
      <c r="B6632" s="3"/>
      <c r="C6632" s="3"/>
      <c r="D6632" s="6"/>
      <c r="E6632" s="8"/>
      <c r="O6632" s="9"/>
    </row>
    <row r="6633" spans="2:15" x14ac:dyDescent="0.2">
      <c r="B6633" s="3"/>
      <c r="C6633" s="3"/>
      <c r="D6633" s="6"/>
      <c r="E6633" s="8"/>
      <c r="O6633" s="9"/>
    </row>
    <row r="6634" spans="2:15" x14ac:dyDescent="0.2">
      <c r="B6634" s="3"/>
      <c r="C6634" s="3"/>
      <c r="D6634" s="6"/>
      <c r="E6634" s="8"/>
      <c r="O6634" s="9"/>
    </row>
    <row r="6635" spans="2:15" x14ac:dyDescent="0.2">
      <c r="B6635" s="3"/>
      <c r="C6635" s="3"/>
      <c r="D6635" s="6"/>
      <c r="E6635" s="8"/>
      <c r="O6635" s="9"/>
    </row>
    <row r="6636" spans="2:15" x14ac:dyDescent="0.2">
      <c r="B6636" s="3"/>
      <c r="C6636" s="3"/>
      <c r="D6636" s="6"/>
      <c r="E6636" s="8"/>
      <c r="O6636" s="9"/>
    </row>
    <row r="6637" spans="2:15" x14ac:dyDescent="0.2">
      <c r="B6637" s="3"/>
      <c r="C6637" s="3"/>
      <c r="D6637" s="6"/>
      <c r="E6637" s="8"/>
      <c r="O6637" s="9"/>
    </row>
    <row r="6638" spans="2:15" x14ac:dyDescent="0.2">
      <c r="B6638" s="3"/>
      <c r="C6638" s="3"/>
      <c r="D6638" s="6"/>
      <c r="E6638" s="8"/>
      <c r="O6638" s="9"/>
    </row>
    <row r="6639" spans="2:15" x14ac:dyDescent="0.2">
      <c r="B6639" s="3"/>
      <c r="C6639" s="3"/>
      <c r="D6639" s="6"/>
      <c r="E6639" s="8"/>
      <c r="O6639" s="9"/>
    </row>
    <row r="6640" spans="2:15" x14ac:dyDescent="0.2">
      <c r="B6640" s="3"/>
      <c r="C6640" s="3"/>
      <c r="D6640" s="6"/>
      <c r="E6640" s="8"/>
      <c r="O6640" s="9"/>
    </row>
    <row r="6641" spans="2:15" x14ac:dyDescent="0.2">
      <c r="B6641" s="3"/>
      <c r="C6641" s="3"/>
      <c r="D6641" s="6"/>
      <c r="E6641" s="8"/>
      <c r="O6641" s="9"/>
    </row>
    <row r="6642" spans="2:15" x14ac:dyDescent="0.2">
      <c r="B6642" s="3"/>
      <c r="C6642" s="3"/>
      <c r="D6642" s="6"/>
      <c r="E6642" s="8"/>
      <c r="O6642" s="9"/>
    </row>
    <row r="6643" spans="2:15" x14ac:dyDescent="0.2">
      <c r="B6643" s="3"/>
      <c r="C6643" s="3"/>
      <c r="D6643" s="6"/>
      <c r="E6643" s="8"/>
      <c r="O6643" s="9"/>
    </row>
    <row r="6644" spans="2:15" x14ac:dyDescent="0.2">
      <c r="B6644" s="3"/>
      <c r="C6644" s="3"/>
      <c r="D6644" s="6"/>
      <c r="E6644" s="8"/>
      <c r="O6644" s="9"/>
    </row>
    <row r="6645" spans="2:15" x14ac:dyDescent="0.2">
      <c r="B6645" s="3"/>
      <c r="C6645" s="3"/>
      <c r="D6645" s="6"/>
      <c r="E6645" s="8"/>
      <c r="O6645" s="9"/>
    </row>
    <row r="6646" spans="2:15" x14ac:dyDescent="0.2">
      <c r="B6646" s="3"/>
      <c r="C6646" s="3"/>
      <c r="D6646" s="6"/>
      <c r="E6646" s="8"/>
      <c r="O6646" s="9"/>
    </row>
    <row r="6647" spans="2:15" x14ac:dyDescent="0.2">
      <c r="B6647" s="3"/>
      <c r="C6647" s="3"/>
      <c r="D6647" s="6"/>
      <c r="E6647" s="8"/>
      <c r="O6647" s="9"/>
    </row>
    <row r="6648" spans="2:15" x14ac:dyDescent="0.2">
      <c r="B6648" s="3"/>
      <c r="C6648" s="3"/>
      <c r="D6648" s="6"/>
      <c r="E6648" s="8"/>
      <c r="O6648" s="9"/>
    </row>
    <row r="6649" spans="2:15" x14ac:dyDescent="0.2">
      <c r="B6649" s="3"/>
      <c r="C6649" s="3"/>
      <c r="D6649" s="6"/>
      <c r="E6649" s="8"/>
      <c r="O6649" s="9"/>
    </row>
    <row r="6650" spans="2:15" x14ac:dyDescent="0.2">
      <c r="B6650" s="3"/>
      <c r="C6650" s="3"/>
      <c r="D6650" s="6"/>
      <c r="E6650" s="8"/>
      <c r="O6650" s="9"/>
    </row>
    <row r="6651" spans="2:15" x14ac:dyDescent="0.2">
      <c r="B6651" s="3"/>
      <c r="C6651" s="3"/>
      <c r="D6651" s="6"/>
      <c r="E6651" s="8"/>
      <c r="O6651" s="9"/>
    </row>
    <row r="6652" spans="2:15" x14ac:dyDescent="0.2">
      <c r="B6652" s="3"/>
      <c r="C6652" s="3"/>
      <c r="D6652" s="6"/>
      <c r="E6652" s="8"/>
      <c r="O6652" s="9"/>
    </row>
    <row r="6653" spans="2:15" x14ac:dyDescent="0.2">
      <c r="B6653" s="3"/>
      <c r="C6653" s="3"/>
      <c r="D6653" s="6"/>
      <c r="E6653" s="8"/>
      <c r="O6653" s="9"/>
    </row>
    <row r="6654" spans="2:15" x14ac:dyDescent="0.2">
      <c r="B6654" s="3"/>
      <c r="C6654" s="3"/>
      <c r="D6654" s="6"/>
      <c r="E6654" s="8"/>
      <c r="O6654" s="9"/>
    </row>
    <row r="6655" spans="2:15" x14ac:dyDescent="0.2">
      <c r="B6655" s="3"/>
      <c r="C6655" s="3"/>
      <c r="D6655" s="6"/>
      <c r="E6655" s="8"/>
      <c r="O6655" s="9"/>
    </row>
    <row r="6656" spans="2:15" x14ac:dyDescent="0.2">
      <c r="B6656" s="3"/>
      <c r="C6656" s="3"/>
      <c r="D6656" s="6"/>
      <c r="E6656" s="8"/>
      <c r="O6656" s="9"/>
    </row>
    <row r="6657" spans="2:15" x14ac:dyDescent="0.2">
      <c r="B6657" s="3"/>
      <c r="C6657" s="3"/>
      <c r="D6657" s="6"/>
      <c r="E6657" s="8"/>
      <c r="O6657" s="9"/>
    </row>
    <row r="6658" spans="2:15" x14ac:dyDescent="0.2">
      <c r="B6658" s="3"/>
      <c r="C6658" s="3"/>
      <c r="D6658" s="6"/>
      <c r="E6658" s="8"/>
      <c r="O6658" s="9"/>
    </row>
    <row r="6659" spans="2:15" x14ac:dyDescent="0.2">
      <c r="B6659" s="3"/>
      <c r="C6659" s="3"/>
      <c r="D6659" s="6"/>
      <c r="E6659" s="8"/>
      <c r="O6659" s="9"/>
    </row>
    <row r="6660" spans="2:15" x14ac:dyDescent="0.2">
      <c r="B6660" s="3"/>
      <c r="C6660" s="3"/>
      <c r="D6660" s="6"/>
      <c r="E6660" s="8"/>
      <c r="O6660" s="9"/>
    </row>
    <row r="6661" spans="2:15" x14ac:dyDescent="0.2">
      <c r="B6661" s="3"/>
      <c r="C6661" s="3"/>
      <c r="D6661" s="6"/>
      <c r="E6661" s="8"/>
      <c r="O6661" s="9"/>
    </row>
    <row r="6662" spans="2:15" x14ac:dyDescent="0.2">
      <c r="B6662" s="3"/>
      <c r="C6662" s="3"/>
      <c r="D6662" s="6"/>
      <c r="E6662" s="8"/>
      <c r="O6662" s="9"/>
    </row>
    <row r="6663" spans="2:15" x14ac:dyDescent="0.2">
      <c r="B6663" s="3"/>
      <c r="C6663" s="3"/>
      <c r="D6663" s="6"/>
      <c r="E6663" s="8"/>
      <c r="O6663" s="9"/>
    </row>
    <row r="6664" spans="2:15" x14ac:dyDescent="0.2">
      <c r="B6664" s="3"/>
      <c r="C6664" s="3"/>
      <c r="D6664" s="6"/>
      <c r="E6664" s="8"/>
      <c r="O6664" s="9"/>
    </row>
    <row r="6665" spans="2:15" x14ac:dyDescent="0.2">
      <c r="B6665" s="3"/>
      <c r="C6665" s="3"/>
      <c r="D6665" s="6"/>
      <c r="E6665" s="8"/>
      <c r="O6665" s="9"/>
    </row>
    <row r="6666" spans="2:15" x14ac:dyDescent="0.2">
      <c r="B6666" s="3"/>
      <c r="C6666" s="3"/>
      <c r="D6666" s="6"/>
      <c r="E6666" s="8"/>
      <c r="O6666" s="9"/>
    </row>
    <row r="6667" spans="2:15" x14ac:dyDescent="0.2">
      <c r="B6667" s="3"/>
      <c r="C6667" s="3"/>
      <c r="D6667" s="6"/>
      <c r="E6667" s="8"/>
      <c r="O6667" s="9"/>
    </row>
    <row r="6668" spans="2:15" x14ac:dyDescent="0.2">
      <c r="B6668" s="3"/>
      <c r="C6668" s="3"/>
      <c r="D6668" s="6"/>
      <c r="E6668" s="8"/>
      <c r="O6668" s="9"/>
    </row>
    <row r="6669" spans="2:15" x14ac:dyDescent="0.2">
      <c r="B6669" s="3"/>
      <c r="C6669" s="3"/>
      <c r="D6669" s="6"/>
      <c r="E6669" s="8"/>
      <c r="O6669" s="9"/>
    </row>
    <row r="6670" spans="2:15" x14ac:dyDescent="0.2">
      <c r="B6670" s="3"/>
      <c r="C6670" s="3"/>
      <c r="D6670" s="6"/>
      <c r="E6670" s="8"/>
      <c r="O6670" s="9"/>
    </row>
    <row r="6671" spans="2:15" x14ac:dyDescent="0.2">
      <c r="B6671" s="3"/>
      <c r="C6671" s="3"/>
      <c r="D6671" s="6"/>
      <c r="E6671" s="8"/>
      <c r="O6671" s="9"/>
    </row>
    <row r="6672" spans="2:15" x14ac:dyDescent="0.2">
      <c r="B6672" s="3"/>
      <c r="C6672" s="3"/>
      <c r="D6672" s="6"/>
      <c r="E6672" s="8"/>
      <c r="O6672" s="9"/>
    </row>
    <row r="6673" spans="2:15" x14ac:dyDescent="0.2">
      <c r="B6673" s="3"/>
      <c r="C6673" s="3"/>
      <c r="D6673" s="6"/>
      <c r="E6673" s="8"/>
      <c r="O6673" s="9"/>
    </row>
    <row r="6674" spans="2:15" x14ac:dyDescent="0.2">
      <c r="B6674" s="3"/>
      <c r="C6674" s="3"/>
      <c r="D6674" s="6"/>
      <c r="E6674" s="8"/>
      <c r="O6674" s="9"/>
    </row>
    <row r="6675" spans="2:15" x14ac:dyDescent="0.2">
      <c r="B6675" s="3"/>
      <c r="C6675" s="3"/>
      <c r="D6675" s="6"/>
      <c r="E6675" s="8"/>
      <c r="O6675" s="9"/>
    </row>
    <row r="6676" spans="2:15" x14ac:dyDescent="0.2">
      <c r="B6676" s="3"/>
      <c r="C6676" s="3"/>
      <c r="D6676" s="6"/>
      <c r="E6676" s="8"/>
      <c r="O6676" s="9"/>
    </row>
    <row r="6677" spans="2:15" x14ac:dyDescent="0.2">
      <c r="B6677" s="3"/>
      <c r="C6677" s="3"/>
      <c r="D6677" s="6"/>
      <c r="E6677" s="8"/>
      <c r="O6677" s="9"/>
    </row>
    <row r="6678" spans="2:15" x14ac:dyDescent="0.2">
      <c r="B6678" s="3"/>
      <c r="C6678" s="3"/>
      <c r="D6678" s="6"/>
      <c r="E6678" s="8"/>
      <c r="O6678" s="9"/>
    </row>
    <row r="6679" spans="2:15" x14ac:dyDescent="0.2">
      <c r="B6679" s="3"/>
      <c r="C6679" s="3"/>
      <c r="D6679" s="6"/>
      <c r="E6679" s="8"/>
      <c r="O6679" s="9"/>
    </row>
    <row r="6680" spans="2:15" x14ac:dyDescent="0.2">
      <c r="B6680" s="3"/>
      <c r="C6680" s="3"/>
      <c r="D6680" s="6"/>
      <c r="E6680" s="8"/>
      <c r="O6680" s="9"/>
    </row>
    <row r="6681" spans="2:15" x14ac:dyDescent="0.2">
      <c r="B6681" s="3"/>
      <c r="C6681" s="3"/>
      <c r="D6681" s="6"/>
      <c r="E6681" s="8"/>
      <c r="O6681" s="9"/>
    </row>
    <row r="6682" spans="2:15" x14ac:dyDescent="0.2">
      <c r="B6682" s="3"/>
      <c r="C6682" s="3"/>
      <c r="D6682" s="6"/>
      <c r="E6682" s="8"/>
      <c r="O6682" s="9"/>
    </row>
    <row r="6683" spans="2:15" x14ac:dyDescent="0.2">
      <c r="B6683" s="3"/>
      <c r="C6683" s="3"/>
      <c r="D6683" s="6"/>
      <c r="E6683" s="8"/>
      <c r="O6683" s="9"/>
    </row>
    <row r="6684" spans="2:15" x14ac:dyDescent="0.2">
      <c r="B6684" s="3"/>
      <c r="C6684" s="3"/>
      <c r="D6684" s="6"/>
      <c r="E6684" s="8"/>
      <c r="O6684" s="9"/>
    </row>
    <row r="6685" spans="2:15" x14ac:dyDescent="0.2">
      <c r="B6685" s="3"/>
      <c r="C6685" s="3"/>
      <c r="D6685" s="6"/>
      <c r="E6685" s="8"/>
      <c r="O6685" s="9"/>
    </row>
    <row r="6686" spans="2:15" x14ac:dyDescent="0.2">
      <c r="B6686" s="3"/>
      <c r="C6686" s="3"/>
      <c r="D6686" s="6"/>
      <c r="E6686" s="8"/>
      <c r="O6686" s="9"/>
    </row>
    <row r="6687" spans="2:15" x14ac:dyDescent="0.2">
      <c r="B6687" s="3"/>
      <c r="C6687" s="3"/>
      <c r="D6687" s="6"/>
      <c r="E6687" s="8"/>
      <c r="O6687" s="9"/>
    </row>
    <row r="6688" spans="2:15" x14ac:dyDescent="0.2">
      <c r="B6688" s="3"/>
      <c r="C6688" s="3"/>
      <c r="D6688" s="6"/>
      <c r="E6688" s="8"/>
      <c r="O6688" s="9"/>
    </row>
    <row r="6689" spans="2:15" x14ac:dyDescent="0.2">
      <c r="B6689" s="3"/>
      <c r="C6689" s="3"/>
      <c r="D6689" s="6"/>
      <c r="E6689" s="8"/>
      <c r="O6689" s="9"/>
    </row>
    <row r="6690" spans="2:15" x14ac:dyDescent="0.2">
      <c r="B6690" s="3"/>
      <c r="C6690" s="3"/>
      <c r="D6690" s="6"/>
      <c r="E6690" s="8"/>
      <c r="O6690" s="9"/>
    </row>
    <row r="6691" spans="2:15" x14ac:dyDescent="0.2">
      <c r="B6691" s="3"/>
      <c r="C6691" s="3"/>
      <c r="D6691" s="6"/>
      <c r="E6691" s="8"/>
      <c r="O6691" s="9"/>
    </row>
    <row r="6692" spans="2:15" x14ac:dyDescent="0.2">
      <c r="B6692" s="3"/>
      <c r="C6692" s="3"/>
      <c r="D6692" s="6"/>
      <c r="E6692" s="8"/>
      <c r="O6692" s="9"/>
    </row>
    <row r="6693" spans="2:15" x14ac:dyDescent="0.2">
      <c r="B6693" s="3"/>
      <c r="C6693" s="3"/>
      <c r="D6693" s="6"/>
      <c r="E6693" s="8"/>
      <c r="O6693" s="9"/>
    </row>
    <row r="6694" spans="2:15" x14ac:dyDescent="0.2">
      <c r="B6694" s="3"/>
      <c r="C6694" s="3"/>
      <c r="D6694" s="6"/>
      <c r="E6694" s="8"/>
      <c r="O6694" s="9"/>
    </row>
    <row r="6695" spans="2:15" x14ac:dyDescent="0.2">
      <c r="B6695" s="3"/>
      <c r="C6695" s="3"/>
      <c r="D6695" s="6"/>
      <c r="E6695" s="8"/>
      <c r="O6695" s="9"/>
    </row>
    <row r="6696" spans="2:15" x14ac:dyDescent="0.2">
      <c r="B6696" s="3"/>
      <c r="C6696" s="3"/>
      <c r="D6696" s="6"/>
      <c r="E6696" s="8"/>
      <c r="O6696" s="9"/>
    </row>
    <row r="6697" spans="2:15" x14ac:dyDescent="0.2">
      <c r="B6697" s="3"/>
      <c r="C6697" s="3"/>
      <c r="D6697" s="6"/>
      <c r="E6697" s="8"/>
      <c r="O6697" s="9"/>
    </row>
    <row r="6698" spans="2:15" x14ac:dyDescent="0.2">
      <c r="B6698" s="3"/>
      <c r="C6698" s="3"/>
      <c r="D6698" s="6"/>
      <c r="E6698" s="8"/>
      <c r="O6698" s="9"/>
    </row>
    <row r="6699" spans="2:15" x14ac:dyDescent="0.2">
      <c r="B6699" s="3"/>
      <c r="C6699" s="3"/>
      <c r="D6699" s="6"/>
      <c r="E6699" s="8"/>
      <c r="O6699" s="9"/>
    </row>
    <row r="6700" spans="2:15" x14ac:dyDescent="0.2">
      <c r="B6700" s="3"/>
      <c r="C6700" s="3"/>
      <c r="D6700" s="6"/>
      <c r="E6700" s="8"/>
      <c r="O6700" s="9"/>
    </row>
    <row r="6701" spans="2:15" x14ac:dyDescent="0.2">
      <c r="B6701" s="3"/>
      <c r="C6701" s="3"/>
      <c r="D6701" s="6"/>
      <c r="E6701" s="8"/>
      <c r="O6701" s="9"/>
    </row>
    <row r="6702" spans="2:15" x14ac:dyDescent="0.2">
      <c r="B6702" s="3"/>
      <c r="C6702" s="3"/>
      <c r="D6702" s="6"/>
      <c r="E6702" s="8"/>
      <c r="O6702" s="9"/>
    </row>
    <row r="6703" spans="2:15" x14ac:dyDescent="0.2">
      <c r="B6703" s="3"/>
      <c r="C6703" s="3"/>
      <c r="D6703" s="6"/>
      <c r="E6703" s="8"/>
      <c r="O6703" s="9"/>
    </row>
    <row r="6704" spans="2:15" x14ac:dyDescent="0.2">
      <c r="B6704" s="3"/>
      <c r="C6704" s="3"/>
      <c r="D6704" s="6"/>
      <c r="E6704" s="8"/>
      <c r="O6704" s="9"/>
    </row>
    <row r="6705" spans="2:15" x14ac:dyDescent="0.2">
      <c r="B6705" s="3"/>
      <c r="C6705" s="3"/>
      <c r="D6705" s="6"/>
      <c r="E6705" s="8"/>
      <c r="O6705" s="9"/>
    </row>
    <row r="6706" spans="2:15" x14ac:dyDescent="0.2">
      <c r="B6706" s="3"/>
      <c r="C6706" s="3"/>
      <c r="D6706" s="6"/>
      <c r="E6706" s="8"/>
      <c r="O6706" s="9"/>
    </row>
    <row r="6707" spans="2:15" x14ac:dyDescent="0.2">
      <c r="B6707" s="3"/>
      <c r="C6707" s="3"/>
      <c r="D6707" s="6"/>
      <c r="E6707" s="8"/>
      <c r="O6707" s="9"/>
    </row>
    <row r="6708" spans="2:15" x14ac:dyDescent="0.2">
      <c r="B6708" s="3"/>
      <c r="C6708" s="3"/>
      <c r="D6708" s="6"/>
      <c r="E6708" s="8"/>
      <c r="O6708" s="9"/>
    </row>
    <row r="6709" spans="2:15" x14ac:dyDescent="0.2">
      <c r="B6709" s="3"/>
      <c r="C6709" s="3"/>
      <c r="D6709" s="6"/>
      <c r="E6709" s="8"/>
      <c r="O6709" s="9"/>
    </row>
    <row r="6710" spans="2:15" x14ac:dyDescent="0.2">
      <c r="B6710" s="3"/>
      <c r="C6710" s="3"/>
      <c r="D6710" s="6"/>
      <c r="E6710" s="8"/>
      <c r="O6710" s="9"/>
    </row>
    <row r="6711" spans="2:15" x14ac:dyDescent="0.2">
      <c r="B6711" s="3"/>
      <c r="C6711" s="3"/>
      <c r="D6711" s="6"/>
      <c r="E6711" s="8"/>
      <c r="O6711" s="9"/>
    </row>
    <row r="6712" spans="2:15" x14ac:dyDescent="0.2">
      <c r="B6712" s="3"/>
      <c r="C6712" s="3"/>
      <c r="D6712" s="6"/>
      <c r="E6712" s="8"/>
      <c r="O6712" s="9"/>
    </row>
    <row r="6713" spans="2:15" x14ac:dyDescent="0.2">
      <c r="B6713" s="3"/>
      <c r="C6713" s="3"/>
      <c r="D6713" s="6"/>
      <c r="E6713" s="8"/>
      <c r="O6713" s="9"/>
    </row>
    <row r="6714" spans="2:15" x14ac:dyDescent="0.2">
      <c r="B6714" s="3"/>
      <c r="C6714" s="3"/>
      <c r="D6714" s="6"/>
      <c r="E6714" s="8"/>
      <c r="O6714" s="9"/>
    </row>
    <row r="6715" spans="2:15" x14ac:dyDescent="0.2">
      <c r="B6715" s="3"/>
      <c r="C6715" s="3"/>
      <c r="D6715" s="6"/>
      <c r="E6715" s="8"/>
      <c r="O6715" s="9"/>
    </row>
    <row r="6716" spans="2:15" x14ac:dyDescent="0.2">
      <c r="B6716" s="3"/>
      <c r="C6716" s="3"/>
      <c r="D6716" s="6"/>
      <c r="E6716" s="8"/>
      <c r="O6716" s="9"/>
    </row>
    <row r="6717" spans="2:15" x14ac:dyDescent="0.2">
      <c r="B6717" s="3"/>
      <c r="C6717" s="3"/>
      <c r="D6717" s="6"/>
      <c r="E6717" s="8"/>
      <c r="O6717" s="9"/>
    </row>
    <row r="6718" spans="2:15" x14ac:dyDescent="0.2">
      <c r="B6718" s="3"/>
      <c r="C6718" s="3"/>
      <c r="D6718" s="6"/>
      <c r="E6718" s="8"/>
      <c r="O6718" s="9"/>
    </row>
    <row r="6719" spans="2:15" x14ac:dyDescent="0.2">
      <c r="B6719" s="3"/>
      <c r="C6719" s="3"/>
      <c r="D6719" s="6"/>
      <c r="E6719" s="8"/>
      <c r="O6719" s="9"/>
    </row>
    <row r="6720" spans="2:15" x14ac:dyDescent="0.2">
      <c r="B6720" s="3"/>
      <c r="C6720" s="3"/>
      <c r="D6720" s="6"/>
      <c r="E6720" s="8"/>
      <c r="O6720" s="9"/>
    </row>
    <row r="6721" spans="2:15" x14ac:dyDescent="0.2">
      <c r="B6721" s="3"/>
      <c r="C6721" s="3"/>
      <c r="D6721" s="6"/>
      <c r="E6721" s="8"/>
      <c r="O6721" s="9"/>
    </row>
    <row r="6722" spans="2:15" x14ac:dyDescent="0.2">
      <c r="B6722" s="3"/>
      <c r="C6722" s="3"/>
      <c r="D6722" s="6"/>
      <c r="E6722" s="8"/>
      <c r="O6722" s="9"/>
    </row>
    <row r="6723" spans="2:15" x14ac:dyDescent="0.2">
      <c r="B6723" s="3"/>
      <c r="C6723" s="3"/>
      <c r="D6723" s="6"/>
      <c r="E6723" s="8"/>
      <c r="O6723" s="9"/>
    </row>
    <row r="6724" spans="2:15" x14ac:dyDescent="0.2">
      <c r="B6724" s="3"/>
      <c r="C6724" s="3"/>
      <c r="D6724" s="6"/>
      <c r="E6724" s="8"/>
      <c r="O6724" s="9"/>
    </row>
    <row r="6725" spans="2:15" x14ac:dyDescent="0.2">
      <c r="B6725" s="3"/>
      <c r="C6725" s="3"/>
      <c r="D6725" s="6"/>
      <c r="E6725" s="8"/>
      <c r="O6725" s="9"/>
    </row>
    <row r="6726" spans="2:15" x14ac:dyDescent="0.2">
      <c r="B6726" s="3"/>
      <c r="C6726" s="3"/>
      <c r="D6726" s="6"/>
      <c r="E6726" s="8"/>
      <c r="O6726" s="9"/>
    </row>
    <row r="6727" spans="2:15" x14ac:dyDescent="0.2">
      <c r="B6727" s="3"/>
      <c r="C6727" s="3"/>
      <c r="D6727" s="6"/>
      <c r="E6727" s="8"/>
      <c r="O6727" s="9"/>
    </row>
    <row r="6728" spans="2:15" x14ac:dyDescent="0.2">
      <c r="B6728" s="3"/>
      <c r="C6728" s="3"/>
      <c r="D6728" s="6"/>
      <c r="E6728" s="8"/>
      <c r="O6728" s="9"/>
    </row>
    <row r="6729" spans="2:15" x14ac:dyDescent="0.2">
      <c r="B6729" s="3"/>
      <c r="C6729" s="3"/>
      <c r="D6729" s="6"/>
      <c r="E6729" s="8"/>
      <c r="O6729" s="9"/>
    </row>
    <row r="6730" spans="2:15" x14ac:dyDescent="0.2">
      <c r="B6730" s="3"/>
      <c r="C6730" s="3"/>
      <c r="D6730" s="6"/>
      <c r="E6730" s="8"/>
      <c r="O6730" s="9"/>
    </row>
    <row r="6731" spans="2:15" x14ac:dyDescent="0.2">
      <c r="B6731" s="3"/>
      <c r="C6731" s="3"/>
      <c r="D6731" s="6"/>
      <c r="E6731" s="8"/>
      <c r="O6731" s="9"/>
    </row>
    <row r="6732" spans="2:15" x14ac:dyDescent="0.2">
      <c r="B6732" s="3"/>
      <c r="C6732" s="3"/>
      <c r="D6732" s="6"/>
      <c r="E6732" s="8"/>
      <c r="O6732" s="9"/>
    </row>
    <row r="6733" spans="2:15" x14ac:dyDescent="0.2">
      <c r="B6733" s="3"/>
      <c r="C6733" s="3"/>
      <c r="D6733" s="6"/>
      <c r="E6733" s="8"/>
      <c r="O6733" s="9"/>
    </row>
    <row r="6734" spans="2:15" x14ac:dyDescent="0.2">
      <c r="B6734" s="3"/>
      <c r="C6734" s="3"/>
      <c r="D6734" s="6"/>
      <c r="E6734" s="8"/>
      <c r="O6734" s="9"/>
    </row>
    <row r="6735" spans="2:15" x14ac:dyDescent="0.2">
      <c r="B6735" s="3"/>
      <c r="C6735" s="3"/>
      <c r="D6735" s="6"/>
      <c r="E6735" s="8"/>
      <c r="O6735" s="9"/>
    </row>
    <row r="6736" spans="2:15" x14ac:dyDescent="0.2">
      <c r="B6736" s="3"/>
      <c r="C6736" s="3"/>
      <c r="D6736" s="6"/>
      <c r="E6736" s="8"/>
      <c r="O6736" s="9"/>
    </row>
    <row r="6737" spans="2:15" x14ac:dyDescent="0.2">
      <c r="B6737" s="3"/>
      <c r="C6737" s="3"/>
      <c r="D6737" s="6"/>
      <c r="E6737" s="8"/>
      <c r="O6737" s="9"/>
    </row>
    <row r="6738" spans="2:15" x14ac:dyDescent="0.2">
      <c r="B6738" s="3"/>
      <c r="C6738" s="3"/>
      <c r="D6738" s="6"/>
      <c r="E6738" s="8"/>
      <c r="O6738" s="9"/>
    </row>
    <row r="6739" spans="2:15" x14ac:dyDescent="0.2">
      <c r="B6739" s="3"/>
      <c r="C6739" s="3"/>
      <c r="D6739" s="6"/>
      <c r="E6739" s="8"/>
      <c r="O6739" s="9"/>
    </row>
    <row r="6740" spans="2:15" x14ac:dyDescent="0.2">
      <c r="B6740" s="3"/>
      <c r="C6740" s="3"/>
      <c r="D6740" s="6"/>
      <c r="E6740" s="8"/>
      <c r="O6740" s="9"/>
    </row>
    <row r="6741" spans="2:15" x14ac:dyDescent="0.2">
      <c r="B6741" s="3"/>
      <c r="C6741" s="3"/>
      <c r="D6741" s="6"/>
      <c r="E6741" s="8"/>
      <c r="O6741" s="9"/>
    </row>
    <row r="6742" spans="2:15" x14ac:dyDescent="0.2">
      <c r="B6742" s="3"/>
      <c r="C6742" s="3"/>
      <c r="D6742" s="6"/>
      <c r="E6742" s="8"/>
      <c r="O6742" s="9"/>
    </row>
    <row r="6743" spans="2:15" x14ac:dyDescent="0.2">
      <c r="B6743" s="3"/>
      <c r="C6743" s="3"/>
      <c r="D6743" s="6"/>
      <c r="E6743" s="8"/>
      <c r="O6743" s="9"/>
    </row>
    <row r="6744" spans="2:15" x14ac:dyDescent="0.2">
      <c r="B6744" s="3"/>
      <c r="C6744" s="3"/>
      <c r="D6744" s="6"/>
      <c r="E6744" s="8"/>
      <c r="O6744" s="9"/>
    </row>
    <row r="6745" spans="2:15" x14ac:dyDescent="0.2">
      <c r="B6745" s="3"/>
      <c r="C6745" s="3"/>
      <c r="D6745" s="6"/>
      <c r="E6745" s="8"/>
      <c r="O6745" s="9"/>
    </row>
    <row r="6746" spans="2:15" x14ac:dyDescent="0.2">
      <c r="B6746" s="3"/>
      <c r="C6746" s="3"/>
      <c r="D6746" s="6"/>
      <c r="E6746" s="8"/>
      <c r="O6746" s="9"/>
    </row>
    <row r="6747" spans="2:15" x14ac:dyDescent="0.2">
      <c r="B6747" s="3"/>
      <c r="C6747" s="3"/>
      <c r="D6747" s="6"/>
      <c r="E6747" s="8"/>
      <c r="O6747" s="9"/>
    </row>
    <row r="6748" spans="2:15" x14ac:dyDescent="0.2">
      <c r="B6748" s="3"/>
      <c r="C6748" s="3"/>
      <c r="D6748" s="6"/>
      <c r="E6748" s="8"/>
      <c r="O6748" s="9"/>
    </row>
    <row r="6749" spans="2:15" x14ac:dyDescent="0.2">
      <c r="B6749" s="3"/>
      <c r="C6749" s="3"/>
      <c r="D6749" s="6"/>
      <c r="E6749" s="8"/>
      <c r="O6749" s="9"/>
    </row>
    <row r="6750" spans="2:15" x14ac:dyDescent="0.2">
      <c r="B6750" s="3"/>
      <c r="C6750" s="3"/>
      <c r="D6750" s="6"/>
      <c r="E6750" s="8"/>
      <c r="O6750" s="9"/>
    </row>
    <row r="6751" spans="2:15" x14ac:dyDescent="0.2">
      <c r="B6751" s="3"/>
      <c r="C6751" s="3"/>
      <c r="D6751" s="6"/>
      <c r="E6751" s="8"/>
      <c r="O6751" s="9"/>
    </row>
    <row r="6752" spans="2:15" x14ac:dyDescent="0.2">
      <c r="B6752" s="3"/>
      <c r="C6752" s="3"/>
      <c r="D6752" s="6"/>
      <c r="E6752" s="8"/>
      <c r="O6752" s="9"/>
    </row>
    <row r="6753" spans="2:15" x14ac:dyDescent="0.2">
      <c r="B6753" s="3"/>
      <c r="C6753" s="3"/>
      <c r="D6753" s="6"/>
      <c r="E6753" s="8"/>
      <c r="O6753" s="9"/>
    </row>
    <row r="6754" spans="2:15" x14ac:dyDescent="0.2">
      <c r="B6754" s="3"/>
      <c r="C6754" s="3"/>
      <c r="D6754" s="6"/>
      <c r="E6754" s="8"/>
      <c r="O6754" s="9"/>
    </row>
    <row r="6755" spans="2:15" x14ac:dyDescent="0.2">
      <c r="B6755" s="3"/>
      <c r="C6755" s="3"/>
      <c r="D6755" s="6"/>
      <c r="E6755" s="8"/>
      <c r="O6755" s="9"/>
    </row>
    <row r="6756" spans="2:15" x14ac:dyDescent="0.2">
      <c r="B6756" s="3"/>
      <c r="C6756" s="3"/>
      <c r="D6756" s="6"/>
      <c r="E6756" s="8"/>
      <c r="O6756" s="9"/>
    </row>
    <row r="6757" spans="2:15" x14ac:dyDescent="0.2">
      <c r="B6757" s="3"/>
      <c r="C6757" s="3"/>
      <c r="D6757" s="6"/>
      <c r="E6757" s="8"/>
      <c r="O6757" s="9"/>
    </row>
    <row r="6758" spans="2:15" x14ac:dyDescent="0.2">
      <c r="B6758" s="3"/>
      <c r="C6758" s="3"/>
      <c r="D6758" s="6"/>
      <c r="E6758" s="8"/>
      <c r="O6758" s="9"/>
    </row>
    <row r="6759" spans="2:15" x14ac:dyDescent="0.2">
      <c r="B6759" s="3"/>
      <c r="C6759" s="3"/>
      <c r="D6759" s="6"/>
      <c r="E6759" s="8"/>
      <c r="O6759" s="9"/>
    </row>
    <row r="6760" spans="2:15" x14ac:dyDescent="0.2">
      <c r="B6760" s="3"/>
      <c r="C6760" s="3"/>
      <c r="D6760" s="6"/>
      <c r="E6760" s="8"/>
      <c r="O6760" s="9"/>
    </row>
    <row r="6761" spans="2:15" x14ac:dyDescent="0.2">
      <c r="B6761" s="3"/>
      <c r="C6761" s="3"/>
      <c r="D6761" s="6"/>
      <c r="E6761" s="8"/>
      <c r="O6761" s="9"/>
    </row>
    <row r="6762" spans="2:15" x14ac:dyDescent="0.2">
      <c r="B6762" s="3"/>
      <c r="C6762" s="3"/>
      <c r="D6762" s="6"/>
      <c r="E6762" s="8"/>
      <c r="O6762" s="9"/>
    </row>
    <row r="6763" spans="2:15" x14ac:dyDescent="0.2">
      <c r="B6763" s="3"/>
      <c r="C6763" s="3"/>
      <c r="D6763" s="6"/>
      <c r="E6763" s="8"/>
      <c r="O6763" s="9"/>
    </row>
    <row r="6764" spans="2:15" x14ac:dyDescent="0.2">
      <c r="B6764" s="3"/>
      <c r="C6764" s="3"/>
      <c r="D6764" s="6"/>
      <c r="E6764" s="8"/>
      <c r="O6764" s="9"/>
    </row>
    <row r="6765" spans="2:15" x14ac:dyDescent="0.2">
      <c r="B6765" s="3"/>
      <c r="C6765" s="3"/>
      <c r="D6765" s="6"/>
      <c r="E6765" s="8"/>
      <c r="O6765" s="9"/>
    </row>
    <row r="6766" spans="2:15" x14ac:dyDescent="0.2">
      <c r="B6766" s="3"/>
      <c r="C6766" s="3"/>
      <c r="D6766" s="6"/>
      <c r="E6766" s="8"/>
      <c r="O6766" s="9"/>
    </row>
    <row r="6767" spans="2:15" x14ac:dyDescent="0.2">
      <c r="B6767" s="3"/>
      <c r="C6767" s="3"/>
      <c r="D6767" s="6"/>
      <c r="E6767" s="8"/>
      <c r="O6767" s="9"/>
    </row>
    <row r="6768" spans="2:15" x14ac:dyDescent="0.2">
      <c r="B6768" s="3"/>
      <c r="C6768" s="3"/>
      <c r="D6768" s="6"/>
      <c r="E6768" s="8"/>
      <c r="O6768" s="9"/>
    </row>
    <row r="6769" spans="2:15" x14ac:dyDescent="0.2">
      <c r="B6769" s="3"/>
      <c r="C6769" s="3"/>
      <c r="D6769" s="6"/>
      <c r="E6769" s="8"/>
      <c r="O6769" s="9"/>
    </row>
    <row r="6770" spans="2:15" x14ac:dyDescent="0.2">
      <c r="B6770" s="3"/>
      <c r="C6770" s="3"/>
      <c r="D6770" s="6"/>
      <c r="E6770" s="8"/>
      <c r="O6770" s="9"/>
    </row>
    <row r="6771" spans="2:15" x14ac:dyDescent="0.2">
      <c r="B6771" s="3"/>
      <c r="C6771" s="3"/>
      <c r="D6771" s="6"/>
      <c r="E6771" s="8"/>
      <c r="O6771" s="9"/>
    </row>
    <row r="6772" spans="2:15" x14ac:dyDescent="0.2">
      <c r="B6772" s="3"/>
      <c r="C6772" s="3"/>
      <c r="D6772" s="6"/>
      <c r="E6772" s="8"/>
      <c r="O6772" s="9"/>
    </row>
    <row r="6773" spans="2:15" x14ac:dyDescent="0.2">
      <c r="B6773" s="3"/>
      <c r="C6773" s="3"/>
      <c r="D6773" s="6"/>
      <c r="E6773" s="8"/>
      <c r="O6773" s="9"/>
    </row>
    <row r="6774" spans="2:15" x14ac:dyDescent="0.2">
      <c r="B6774" s="3"/>
      <c r="C6774" s="3"/>
      <c r="D6774" s="6"/>
      <c r="E6774" s="8"/>
      <c r="O6774" s="9"/>
    </row>
    <row r="6775" spans="2:15" x14ac:dyDescent="0.2">
      <c r="B6775" s="3"/>
      <c r="C6775" s="3"/>
      <c r="D6775" s="6"/>
      <c r="E6775" s="8"/>
      <c r="O6775" s="9"/>
    </row>
    <row r="6776" spans="2:15" x14ac:dyDescent="0.2">
      <c r="B6776" s="3"/>
      <c r="C6776" s="3"/>
      <c r="D6776" s="6"/>
      <c r="E6776" s="8"/>
      <c r="O6776" s="9"/>
    </row>
    <row r="6777" spans="2:15" x14ac:dyDescent="0.2">
      <c r="B6777" s="3"/>
      <c r="C6777" s="3"/>
      <c r="D6777" s="6"/>
      <c r="E6777" s="8"/>
      <c r="O6777" s="9"/>
    </row>
    <row r="6778" spans="2:15" x14ac:dyDescent="0.2">
      <c r="B6778" s="3"/>
      <c r="C6778" s="3"/>
      <c r="D6778" s="6"/>
      <c r="E6778" s="8"/>
      <c r="O6778" s="9"/>
    </row>
    <row r="6779" spans="2:15" x14ac:dyDescent="0.2">
      <c r="B6779" s="3"/>
      <c r="C6779" s="3"/>
      <c r="D6779" s="6"/>
      <c r="E6779" s="8"/>
      <c r="O6779" s="9"/>
    </row>
    <row r="6780" spans="2:15" x14ac:dyDescent="0.2">
      <c r="B6780" s="3"/>
      <c r="C6780" s="3"/>
      <c r="D6780" s="6"/>
      <c r="E6780" s="8"/>
      <c r="O6780" s="9"/>
    </row>
    <row r="6781" spans="2:15" x14ac:dyDescent="0.2">
      <c r="B6781" s="3"/>
      <c r="C6781" s="3"/>
      <c r="D6781" s="6"/>
      <c r="E6781" s="8"/>
      <c r="O6781" s="9"/>
    </row>
    <row r="6782" spans="2:15" x14ac:dyDescent="0.2">
      <c r="B6782" s="3"/>
      <c r="C6782" s="3"/>
      <c r="D6782" s="6"/>
      <c r="E6782" s="8"/>
      <c r="O6782" s="9"/>
    </row>
    <row r="6783" spans="2:15" x14ac:dyDescent="0.2">
      <c r="B6783" s="3"/>
      <c r="C6783" s="3"/>
      <c r="D6783" s="6"/>
      <c r="E6783" s="8"/>
      <c r="O6783" s="9"/>
    </row>
    <row r="6784" spans="2:15" x14ac:dyDescent="0.2">
      <c r="B6784" s="3"/>
      <c r="C6784" s="3"/>
      <c r="D6784" s="6"/>
      <c r="E6784" s="8"/>
      <c r="O6784" s="9"/>
    </row>
    <row r="6785" spans="2:15" x14ac:dyDescent="0.2">
      <c r="B6785" s="3"/>
      <c r="C6785" s="3"/>
      <c r="D6785" s="6"/>
      <c r="E6785" s="8"/>
      <c r="O6785" s="9"/>
    </row>
    <row r="6786" spans="2:15" x14ac:dyDescent="0.2">
      <c r="B6786" s="3"/>
      <c r="C6786" s="3"/>
      <c r="D6786" s="6"/>
      <c r="E6786" s="8"/>
      <c r="O6786" s="9"/>
    </row>
    <row r="6787" spans="2:15" x14ac:dyDescent="0.2">
      <c r="B6787" s="3"/>
      <c r="C6787" s="3"/>
      <c r="D6787" s="6"/>
      <c r="E6787" s="8"/>
      <c r="O6787" s="9"/>
    </row>
    <row r="6788" spans="2:15" x14ac:dyDescent="0.2">
      <c r="B6788" s="3"/>
      <c r="C6788" s="3"/>
      <c r="D6788" s="6"/>
      <c r="E6788" s="8"/>
      <c r="O6788" s="9"/>
    </row>
    <row r="6789" spans="2:15" x14ac:dyDescent="0.2">
      <c r="B6789" s="3"/>
      <c r="C6789" s="3"/>
      <c r="D6789" s="6"/>
      <c r="E6789" s="8"/>
      <c r="O6789" s="9"/>
    </row>
    <row r="6790" spans="2:15" x14ac:dyDescent="0.2">
      <c r="B6790" s="3"/>
      <c r="C6790" s="3"/>
      <c r="D6790" s="6"/>
      <c r="E6790" s="8"/>
      <c r="O6790" s="9"/>
    </row>
    <row r="6791" spans="2:15" x14ac:dyDescent="0.2">
      <c r="B6791" s="3"/>
      <c r="C6791" s="3"/>
      <c r="D6791" s="6"/>
      <c r="E6791" s="8"/>
      <c r="O6791" s="9"/>
    </row>
    <row r="6792" spans="2:15" x14ac:dyDescent="0.2">
      <c r="B6792" s="3"/>
      <c r="C6792" s="3"/>
      <c r="D6792" s="6"/>
      <c r="E6792" s="8"/>
      <c r="O6792" s="9"/>
    </row>
    <row r="6793" spans="2:15" x14ac:dyDescent="0.2">
      <c r="B6793" s="3"/>
      <c r="C6793" s="3"/>
      <c r="D6793" s="6"/>
      <c r="E6793" s="8"/>
      <c r="O6793" s="9"/>
    </row>
    <row r="6794" spans="2:15" x14ac:dyDescent="0.2">
      <c r="B6794" s="3"/>
      <c r="C6794" s="3"/>
      <c r="D6794" s="6"/>
      <c r="E6794" s="8"/>
      <c r="O6794" s="9"/>
    </row>
    <row r="6795" spans="2:15" x14ac:dyDescent="0.2">
      <c r="B6795" s="3"/>
      <c r="C6795" s="3"/>
      <c r="D6795" s="6"/>
      <c r="E6795" s="8"/>
      <c r="O6795" s="9"/>
    </row>
    <row r="6796" spans="2:15" x14ac:dyDescent="0.2">
      <c r="B6796" s="3"/>
      <c r="C6796" s="3"/>
      <c r="D6796" s="6"/>
      <c r="E6796" s="8"/>
      <c r="O6796" s="9"/>
    </row>
    <row r="6797" spans="2:15" x14ac:dyDescent="0.2">
      <c r="B6797" s="3"/>
      <c r="C6797" s="3"/>
      <c r="D6797" s="6"/>
      <c r="E6797" s="8"/>
      <c r="O6797" s="9"/>
    </row>
    <row r="6798" spans="2:15" x14ac:dyDescent="0.2">
      <c r="B6798" s="3"/>
      <c r="C6798" s="3"/>
      <c r="D6798" s="6"/>
      <c r="E6798" s="8"/>
      <c r="O6798" s="9"/>
    </row>
    <row r="6799" spans="2:15" x14ac:dyDescent="0.2">
      <c r="B6799" s="3"/>
      <c r="C6799" s="3"/>
      <c r="D6799" s="6"/>
      <c r="E6799" s="8"/>
      <c r="O6799" s="9"/>
    </row>
    <row r="6800" spans="2:15" x14ac:dyDescent="0.2">
      <c r="B6800" s="3"/>
      <c r="C6800" s="3"/>
      <c r="D6800" s="6"/>
      <c r="E6800" s="8"/>
      <c r="O6800" s="9"/>
    </row>
    <row r="6801" spans="2:15" x14ac:dyDescent="0.2">
      <c r="B6801" s="3"/>
      <c r="C6801" s="3"/>
      <c r="D6801" s="6"/>
      <c r="E6801" s="8"/>
      <c r="O6801" s="9"/>
    </row>
    <row r="6802" spans="2:15" x14ac:dyDescent="0.2">
      <c r="B6802" s="3"/>
      <c r="C6802" s="3"/>
      <c r="D6802" s="6"/>
      <c r="E6802" s="8"/>
      <c r="O6802" s="9"/>
    </row>
    <row r="6803" spans="2:15" x14ac:dyDescent="0.2">
      <c r="B6803" s="3"/>
      <c r="C6803" s="3"/>
      <c r="D6803" s="6"/>
      <c r="E6803" s="8"/>
      <c r="O6803" s="9"/>
    </row>
    <row r="6804" spans="2:15" x14ac:dyDescent="0.2">
      <c r="B6804" s="3"/>
      <c r="C6804" s="3"/>
      <c r="D6804" s="6"/>
      <c r="E6804" s="8"/>
      <c r="O6804" s="9"/>
    </row>
    <row r="6805" spans="2:15" x14ac:dyDescent="0.2">
      <c r="B6805" s="3"/>
      <c r="C6805" s="3"/>
      <c r="D6805" s="6"/>
      <c r="E6805" s="8"/>
      <c r="O6805" s="9"/>
    </row>
    <row r="6806" spans="2:15" x14ac:dyDescent="0.2">
      <c r="B6806" s="3"/>
      <c r="C6806" s="3"/>
      <c r="D6806" s="6"/>
      <c r="E6806" s="8"/>
      <c r="O6806" s="9"/>
    </row>
    <row r="6807" spans="2:15" x14ac:dyDescent="0.2">
      <c r="B6807" s="3"/>
      <c r="C6807" s="3"/>
      <c r="D6807" s="6"/>
      <c r="E6807" s="8"/>
      <c r="O6807" s="9"/>
    </row>
    <row r="6808" spans="2:15" x14ac:dyDescent="0.2">
      <c r="B6808" s="3"/>
      <c r="C6808" s="3"/>
      <c r="D6808" s="6"/>
      <c r="E6808" s="8"/>
      <c r="O6808" s="9"/>
    </row>
    <row r="6809" spans="2:15" x14ac:dyDescent="0.2">
      <c r="B6809" s="3"/>
      <c r="C6809" s="3"/>
      <c r="D6809" s="6"/>
      <c r="E6809" s="8"/>
      <c r="O6809" s="9"/>
    </row>
    <row r="6810" spans="2:15" x14ac:dyDescent="0.2">
      <c r="B6810" s="3"/>
      <c r="C6810" s="3"/>
      <c r="D6810" s="6"/>
      <c r="E6810" s="8"/>
      <c r="O6810" s="9"/>
    </row>
    <row r="6811" spans="2:15" x14ac:dyDescent="0.2">
      <c r="B6811" s="3"/>
      <c r="C6811" s="3"/>
      <c r="D6811" s="6"/>
      <c r="E6811" s="8"/>
      <c r="O6811" s="9"/>
    </row>
    <row r="6812" spans="2:15" x14ac:dyDescent="0.2">
      <c r="B6812" s="3"/>
      <c r="C6812" s="3"/>
      <c r="D6812" s="6"/>
      <c r="E6812" s="8"/>
      <c r="O6812" s="9"/>
    </row>
    <row r="6813" spans="2:15" x14ac:dyDescent="0.2">
      <c r="B6813" s="3"/>
      <c r="C6813" s="3"/>
      <c r="D6813" s="6"/>
      <c r="E6813" s="8"/>
      <c r="O6813" s="9"/>
    </row>
    <row r="6814" spans="2:15" x14ac:dyDescent="0.2">
      <c r="B6814" s="3"/>
      <c r="C6814" s="3"/>
      <c r="D6814" s="6"/>
      <c r="E6814" s="8"/>
      <c r="O6814" s="9"/>
    </row>
    <row r="6815" spans="2:15" x14ac:dyDescent="0.2">
      <c r="B6815" s="3"/>
      <c r="C6815" s="3"/>
      <c r="D6815" s="6"/>
      <c r="E6815" s="8"/>
      <c r="O6815" s="9"/>
    </row>
    <row r="6816" spans="2:15" x14ac:dyDescent="0.2">
      <c r="B6816" s="3"/>
      <c r="C6816" s="3"/>
      <c r="D6816" s="6"/>
      <c r="E6816" s="8"/>
      <c r="O6816" s="9"/>
    </row>
    <row r="6817" spans="2:15" x14ac:dyDescent="0.2">
      <c r="B6817" s="3"/>
      <c r="C6817" s="3"/>
      <c r="D6817" s="6"/>
      <c r="E6817" s="8"/>
      <c r="O6817" s="9"/>
    </row>
    <row r="6818" spans="2:15" x14ac:dyDescent="0.2">
      <c r="B6818" s="3"/>
      <c r="C6818" s="3"/>
      <c r="D6818" s="6"/>
      <c r="E6818" s="8"/>
      <c r="O6818" s="9"/>
    </row>
    <row r="6819" spans="2:15" x14ac:dyDescent="0.2">
      <c r="B6819" s="3"/>
      <c r="C6819" s="3"/>
      <c r="D6819" s="6"/>
      <c r="E6819" s="8"/>
      <c r="O6819" s="9"/>
    </row>
    <row r="6820" spans="2:15" x14ac:dyDescent="0.2">
      <c r="B6820" s="3"/>
      <c r="C6820" s="3"/>
      <c r="D6820" s="6"/>
      <c r="E6820" s="8"/>
      <c r="O6820" s="9"/>
    </row>
    <row r="6821" spans="2:15" x14ac:dyDescent="0.2">
      <c r="B6821" s="3"/>
      <c r="C6821" s="3"/>
      <c r="D6821" s="6"/>
      <c r="E6821" s="8"/>
      <c r="O6821" s="9"/>
    </row>
    <row r="6822" spans="2:15" x14ac:dyDescent="0.2">
      <c r="B6822" s="3"/>
      <c r="C6822" s="3"/>
      <c r="D6822" s="6"/>
      <c r="E6822" s="8"/>
      <c r="O6822" s="9"/>
    </row>
    <row r="6823" spans="2:15" x14ac:dyDescent="0.2">
      <c r="B6823" s="3"/>
      <c r="C6823" s="3"/>
      <c r="D6823" s="6"/>
      <c r="E6823" s="8"/>
      <c r="O6823" s="9"/>
    </row>
    <row r="6824" spans="2:15" x14ac:dyDescent="0.2">
      <c r="B6824" s="3"/>
      <c r="C6824" s="3"/>
      <c r="D6824" s="6"/>
      <c r="E6824" s="8"/>
      <c r="O6824" s="9"/>
    </row>
    <row r="6825" spans="2:15" x14ac:dyDescent="0.2">
      <c r="B6825" s="3"/>
      <c r="C6825" s="3"/>
      <c r="D6825" s="6"/>
      <c r="E6825" s="8"/>
      <c r="O6825" s="9"/>
    </row>
    <row r="6826" spans="2:15" x14ac:dyDescent="0.2">
      <c r="B6826" s="3"/>
      <c r="C6826" s="3"/>
      <c r="D6826" s="6"/>
      <c r="E6826" s="8"/>
      <c r="O6826" s="9"/>
    </row>
    <row r="6827" spans="2:15" x14ac:dyDescent="0.2">
      <c r="B6827" s="3"/>
      <c r="C6827" s="3"/>
      <c r="D6827" s="6"/>
      <c r="E6827" s="8"/>
      <c r="O6827" s="9"/>
    </row>
    <row r="6828" spans="2:15" x14ac:dyDescent="0.2">
      <c r="B6828" s="3"/>
      <c r="C6828" s="3"/>
      <c r="D6828" s="6"/>
      <c r="E6828" s="8"/>
      <c r="O6828" s="9"/>
    </row>
    <row r="6829" spans="2:15" x14ac:dyDescent="0.2">
      <c r="B6829" s="3"/>
      <c r="C6829" s="3"/>
      <c r="D6829" s="6"/>
      <c r="E6829" s="8"/>
      <c r="O6829" s="9"/>
    </row>
    <row r="6830" spans="2:15" x14ac:dyDescent="0.2">
      <c r="B6830" s="3"/>
      <c r="C6830" s="3"/>
      <c r="D6830" s="6"/>
      <c r="E6830" s="8"/>
      <c r="O6830" s="9"/>
    </row>
    <row r="6831" spans="2:15" x14ac:dyDescent="0.2">
      <c r="B6831" s="3"/>
      <c r="C6831" s="3"/>
      <c r="D6831" s="6"/>
      <c r="E6831" s="8"/>
      <c r="O6831" s="9"/>
    </row>
    <row r="6832" spans="2:15" x14ac:dyDescent="0.2">
      <c r="B6832" s="3"/>
      <c r="C6832" s="3"/>
      <c r="D6832" s="6"/>
      <c r="E6832" s="8"/>
      <c r="O6832" s="9"/>
    </row>
    <row r="6833" spans="2:15" x14ac:dyDescent="0.2">
      <c r="B6833" s="3"/>
      <c r="C6833" s="3"/>
      <c r="D6833" s="6"/>
      <c r="E6833" s="8"/>
      <c r="O6833" s="9"/>
    </row>
    <row r="6834" spans="2:15" x14ac:dyDescent="0.2">
      <c r="B6834" s="3"/>
      <c r="C6834" s="3"/>
      <c r="D6834" s="6"/>
      <c r="E6834" s="8"/>
      <c r="O6834" s="9"/>
    </row>
    <row r="6835" spans="2:15" x14ac:dyDescent="0.2">
      <c r="B6835" s="3"/>
      <c r="C6835" s="3"/>
      <c r="D6835" s="6"/>
      <c r="E6835" s="8"/>
      <c r="O6835" s="9"/>
    </row>
    <row r="6836" spans="2:15" x14ac:dyDescent="0.2">
      <c r="B6836" s="3"/>
      <c r="C6836" s="3"/>
      <c r="D6836" s="6"/>
      <c r="E6836" s="8"/>
      <c r="O6836" s="9"/>
    </row>
    <row r="6837" spans="2:15" x14ac:dyDescent="0.2">
      <c r="B6837" s="3"/>
      <c r="C6837" s="3"/>
      <c r="D6837" s="6"/>
      <c r="E6837" s="8"/>
      <c r="O6837" s="9"/>
    </row>
    <row r="6838" spans="2:15" x14ac:dyDescent="0.2">
      <c r="B6838" s="3"/>
      <c r="C6838" s="3"/>
      <c r="D6838" s="6"/>
      <c r="E6838" s="8"/>
      <c r="O6838" s="9"/>
    </row>
    <row r="6839" spans="2:15" x14ac:dyDescent="0.2">
      <c r="B6839" s="3"/>
      <c r="C6839" s="3"/>
      <c r="D6839" s="6"/>
      <c r="E6839" s="8"/>
      <c r="O6839" s="9"/>
    </row>
    <row r="6840" spans="2:15" x14ac:dyDescent="0.2">
      <c r="B6840" s="3"/>
      <c r="C6840" s="3"/>
      <c r="D6840" s="6"/>
      <c r="E6840" s="8"/>
      <c r="O6840" s="9"/>
    </row>
    <row r="6841" spans="2:15" x14ac:dyDescent="0.2">
      <c r="B6841" s="3"/>
      <c r="C6841" s="3"/>
      <c r="D6841" s="6"/>
      <c r="E6841" s="8"/>
      <c r="O6841" s="9"/>
    </row>
    <row r="6842" spans="2:15" x14ac:dyDescent="0.2">
      <c r="B6842" s="3"/>
      <c r="C6842" s="3"/>
      <c r="D6842" s="6"/>
      <c r="E6842" s="8"/>
      <c r="O6842" s="9"/>
    </row>
    <row r="6843" spans="2:15" x14ac:dyDescent="0.2">
      <c r="B6843" s="3"/>
      <c r="C6843" s="3"/>
      <c r="D6843" s="6"/>
      <c r="E6843" s="8"/>
      <c r="O6843" s="9"/>
    </row>
    <row r="6844" spans="2:15" x14ac:dyDescent="0.2">
      <c r="B6844" s="3"/>
      <c r="C6844" s="3"/>
      <c r="D6844" s="6"/>
      <c r="E6844" s="8"/>
      <c r="O6844" s="9"/>
    </row>
    <row r="6845" spans="2:15" x14ac:dyDescent="0.2">
      <c r="B6845" s="3"/>
      <c r="C6845" s="3"/>
      <c r="D6845" s="6"/>
      <c r="E6845" s="8"/>
      <c r="O6845" s="9"/>
    </row>
    <row r="6846" spans="2:15" x14ac:dyDescent="0.2">
      <c r="B6846" s="3"/>
      <c r="C6846" s="3"/>
      <c r="D6846" s="6"/>
      <c r="E6846" s="8"/>
      <c r="O6846" s="9"/>
    </row>
    <row r="6847" spans="2:15" x14ac:dyDescent="0.2">
      <c r="B6847" s="3"/>
      <c r="C6847" s="3"/>
      <c r="D6847" s="6"/>
      <c r="E6847" s="8"/>
      <c r="O6847" s="9"/>
    </row>
    <row r="6848" spans="2:15" x14ac:dyDescent="0.2">
      <c r="B6848" s="3"/>
      <c r="C6848" s="3"/>
      <c r="D6848" s="6"/>
      <c r="E6848" s="8"/>
      <c r="O6848" s="9"/>
    </row>
    <row r="6849" spans="2:15" x14ac:dyDescent="0.2">
      <c r="B6849" s="3"/>
      <c r="C6849" s="3"/>
      <c r="D6849" s="6"/>
      <c r="E6849" s="8"/>
      <c r="O6849" s="9"/>
    </row>
    <row r="6850" spans="2:15" x14ac:dyDescent="0.2">
      <c r="B6850" s="3"/>
      <c r="C6850" s="3"/>
      <c r="D6850" s="6"/>
      <c r="E6850" s="8"/>
      <c r="O6850" s="9"/>
    </row>
    <row r="6851" spans="2:15" x14ac:dyDescent="0.2">
      <c r="B6851" s="3"/>
      <c r="C6851" s="3"/>
      <c r="D6851" s="6"/>
      <c r="E6851" s="8"/>
      <c r="O6851" s="9"/>
    </row>
    <row r="6852" spans="2:15" x14ac:dyDescent="0.2">
      <c r="B6852" s="3"/>
      <c r="C6852" s="3"/>
      <c r="D6852" s="6"/>
      <c r="E6852" s="8"/>
      <c r="O6852" s="9"/>
    </row>
    <row r="6853" spans="2:15" x14ac:dyDescent="0.2">
      <c r="B6853" s="3"/>
      <c r="C6853" s="3"/>
      <c r="D6853" s="6"/>
      <c r="E6853" s="8"/>
      <c r="O6853" s="9"/>
    </row>
    <row r="6854" spans="2:15" x14ac:dyDescent="0.2">
      <c r="B6854" s="3"/>
      <c r="C6854" s="3"/>
      <c r="D6854" s="6"/>
      <c r="E6854" s="8"/>
      <c r="O6854" s="9"/>
    </row>
    <row r="6855" spans="2:15" x14ac:dyDescent="0.2">
      <c r="B6855" s="3"/>
      <c r="C6855" s="3"/>
      <c r="D6855" s="6"/>
      <c r="E6855" s="8"/>
      <c r="O6855" s="9"/>
    </row>
    <row r="6856" spans="2:15" x14ac:dyDescent="0.2">
      <c r="B6856" s="3"/>
      <c r="C6856" s="3"/>
      <c r="D6856" s="6"/>
      <c r="E6856" s="8"/>
      <c r="O6856" s="9"/>
    </row>
    <row r="6857" spans="2:15" x14ac:dyDescent="0.2">
      <c r="B6857" s="3"/>
      <c r="C6857" s="3"/>
      <c r="D6857" s="6"/>
      <c r="E6857" s="8"/>
      <c r="O6857" s="9"/>
    </row>
    <row r="6858" spans="2:15" x14ac:dyDescent="0.2">
      <c r="B6858" s="3"/>
      <c r="C6858" s="3"/>
      <c r="D6858" s="6"/>
      <c r="E6858" s="8"/>
      <c r="O6858" s="9"/>
    </row>
    <row r="6859" spans="2:15" x14ac:dyDescent="0.2">
      <c r="B6859" s="3"/>
      <c r="C6859" s="3"/>
      <c r="D6859" s="6"/>
      <c r="E6859" s="8"/>
      <c r="O6859" s="9"/>
    </row>
    <row r="6860" spans="2:15" x14ac:dyDescent="0.2">
      <c r="B6860" s="3"/>
      <c r="C6860" s="3"/>
      <c r="D6860" s="6"/>
      <c r="E6860" s="8"/>
      <c r="O6860" s="9"/>
    </row>
    <row r="6861" spans="2:15" x14ac:dyDescent="0.2">
      <c r="B6861" s="3"/>
      <c r="C6861" s="3"/>
      <c r="D6861" s="6"/>
      <c r="E6861" s="8"/>
      <c r="O6861" s="9"/>
    </row>
    <row r="6862" spans="2:15" x14ac:dyDescent="0.2">
      <c r="B6862" s="3"/>
      <c r="C6862" s="3"/>
      <c r="D6862" s="6"/>
      <c r="E6862" s="8"/>
      <c r="O6862" s="9"/>
    </row>
    <row r="6863" spans="2:15" x14ac:dyDescent="0.2">
      <c r="B6863" s="3"/>
      <c r="C6863" s="3"/>
      <c r="D6863" s="6"/>
      <c r="E6863" s="8"/>
      <c r="O6863" s="9"/>
    </row>
    <row r="6864" spans="2:15" x14ac:dyDescent="0.2">
      <c r="B6864" s="3"/>
      <c r="C6864" s="3"/>
      <c r="D6864" s="6"/>
      <c r="E6864" s="8"/>
      <c r="O6864" s="9"/>
    </row>
    <row r="6865" spans="2:15" x14ac:dyDescent="0.2">
      <c r="B6865" s="3"/>
      <c r="C6865" s="3"/>
      <c r="D6865" s="6"/>
      <c r="E6865" s="8"/>
      <c r="O6865" s="9"/>
    </row>
    <row r="6866" spans="2:15" x14ac:dyDescent="0.2">
      <c r="B6866" s="3"/>
      <c r="C6866" s="3"/>
      <c r="D6866" s="6"/>
      <c r="E6866" s="8"/>
      <c r="O6866" s="9"/>
    </row>
    <row r="6867" spans="2:15" x14ac:dyDescent="0.2">
      <c r="B6867" s="3"/>
      <c r="C6867" s="3"/>
      <c r="D6867" s="6"/>
      <c r="E6867" s="8"/>
      <c r="O6867" s="9"/>
    </row>
    <row r="6868" spans="2:15" x14ac:dyDescent="0.2">
      <c r="B6868" s="3"/>
      <c r="C6868" s="3"/>
      <c r="D6868" s="6"/>
      <c r="E6868" s="8"/>
      <c r="O6868" s="9"/>
    </row>
    <row r="6869" spans="2:15" x14ac:dyDescent="0.2">
      <c r="B6869" s="3"/>
      <c r="C6869" s="3"/>
      <c r="D6869" s="6"/>
      <c r="E6869" s="8"/>
      <c r="O6869" s="9"/>
    </row>
    <row r="6870" spans="2:15" x14ac:dyDescent="0.2">
      <c r="B6870" s="3"/>
      <c r="C6870" s="3"/>
      <c r="D6870" s="6"/>
      <c r="E6870" s="8"/>
      <c r="O6870" s="9"/>
    </row>
    <row r="6871" spans="2:15" x14ac:dyDescent="0.2">
      <c r="B6871" s="3"/>
      <c r="C6871" s="3"/>
      <c r="D6871" s="6"/>
      <c r="E6871" s="8"/>
      <c r="O6871" s="9"/>
    </row>
    <row r="6872" spans="2:15" x14ac:dyDescent="0.2">
      <c r="B6872" s="3"/>
      <c r="C6872" s="3"/>
      <c r="D6872" s="6"/>
      <c r="E6872" s="8"/>
      <c r="O6872" s="9"/>
    </row>
    <row r="6873" spans="2:15" x14ac:dyDescent="0.2">
      <c r="B6873" s="3"/>
      <c r="C6873" s="3"/>
      <c r="D6873" s="6"/>
      <c r="E6873" s="8"/>
      <c r="O6873" s="9"/>
    </row>
    <row r="6874" spans="2:15" x14ac:dyDescent="0.2">
      <c r="B6874" s="3"/>
      <c r="C6874" s="3"/>
      <c r="D6874" s="6"/>
      <c r="E6874" s="8"/>
      <c r="O6874" s="9"/>
    </row>
    <row r="6875" spans="2:15" x14ac:dyDescent="0.2">
      <c r="B6875" s="3"/>
      <c r="C6875" s="3"/>
      <c r="D6875" s="6"/>
      <c r="E6875" s="8"/>
      <c r="O6875" s="9"/>
    </row>
    <row r="6876" spans="2:15" x14ac:dyDescent="0.2">
      <c r="B6876" s="3"/>
      <c r="C6876" s="3"/>
      <c r="D6876" s="6"/>
      <c r="E6876" s="8"/>
      <c r="O6876" s="9"/>
    </row>
    <row r="6877" spans="2:15" x14ac:dyDescent="0.2">
      <c r="B6877" s="3"/>
      <c r="C6877" s="3"/>
      <c r="D6877" s="6"/>
      <c r="E6877" s="8"/>
      <c r="O6877" s="9"/>
    </row>
    <row r="6878" spans="2:15" x14ac:dyDescent="0.2">
      <c r="B6878" s="3"/>
      <c r="C6878" s="3"/>
      <c r="D6878" s="6"/>
      <c r="E6878" s="8"/>
      <c r="O6878" s="9"/>
    </row>
    <row r="6879" spans="2:15" x14ac:dyDescent="0.2">
      <c r="B6879" s="3"/>
      <c r="C6879" s="3"/>
      <c r="D6879" s="6"/>
      <c r="E6879" s="8"/>
      <c r="O6879" s="9"/>
    </row>
    <row r="6880" spans="2:15" x14ac:dyDescent="0.2">
      <c r="B6880" s="3"/>
      <c r="C6880" s="3"/>
      <c r="D6880" s="6"/>
      <c r="E6880" s="8"/>
      <c r="O6880" s="9"/>
    </row>
    <row r="6881" spans="2:15" x14ac:dyDescent="0.2">
      <c r="B6881" s="3"/>
      <c r="C6881" s="3"/>
      <c r="D6881" s="6"/>
      <c r="E6881" s="8"/>
      <c r="O6881" s="9"/>
    </row>
    <row r="6882" spans="2:15" x14ac:dyDescent="0.2">
      <c r="B6882" s="3"/>
      <c r="C6882" s="3"/>
      <c r="D6882" s="6"/>
      <c r="E6882" s="8"/>
      <c r="O6882" s="9"/>
    </row>
    <row r="6883" spans="2:15" x14ac:dyDescent="0.2">
      <c r="B6883" s="3"/>
      <c r="C6883" s="3"/>
      <c r="D6883" s="6"/>
      <c r="E6883" s="8"/>
      <c r="O6883" s="9"/>
    </row>
    <row r="6884" spans="2:15" x14ac:dyDescent="0.2">
      <c r="B6884" s="3"/>
      <c r="C6884" s="3"/>
      <c r="D6884" s="6"/>
      <c r="E6884" s="8"/>
      <c r="O6884" s="9"/>
    </row>
    <row r="6885" spans="2:15" x14ac:dyDescent="0.2">
      <c r="B6885" s="3"/>
      <c r="C6885" s="3"/>
      <c r="D6885" s="6"/>
      <c r="E6885" s="8"/>
      <c r="O6885" s="9"/>
    </row>
    <row r="6886" spans="2:15" x14ac:dyDescent="0.2">
      <c r="B6886" s="3"/>
      <c r="C6886" s="3"/>
      <c r="D6886" s="6"/>
      <c r="E6886" s="8"/>
      <c r="O6886" s="9"/>
    </row>
    <row r="6887" spans="2:15" x14ac:dyDescent="0.2">
      <c r="B6887" s="3"/>
      <c r="C6887" s="3"/>
      <c r="D6887" s="6"/>
      <c r="E6887" s="8"/>
      <c r="O6887" s="9"/>
    </row>
    <row r="6888" spans="2:15" x14ac:dyDescent="0.2">
      <c r="B6888" s="3"/>
      <c r="C6888" s="3"/>
      <c r="D6888" s="6"/>
      <c r="E6888" s="8"/>
      <c r="O6888" s="9"/>
    </row>
    <row r="6889" spans="2:15" x14ac:dyDescent="0.2">
      <c r="B6889" s="3"/>
      <c r="C6889" s="3"/>
      <c r="D6889" s="6"/>
      <c r="E6889" s="8"/>
      <c r="O6889" s="9"/>
    </row>
    <row r="6890" spans="2:15" x14ac:dyDescent="0.2">
      <c r="B6890" s="3"/>
      <c r="C6890" s="3"/>
      <c r="D6890" s="6"/>
      <c r="E6890" s="8"/>
      <c r="O6890" s="9"/>
    </row>
    <row r="6891" spans="2:15" x14ac:dyDescent="0.2">
      <c r="B6891" s="3"/>
      <c r="C6891" s="3"/>
      <c r="D6891" s="6"/>
      <c r="E6891" s="8"/>
      <c r="O6891" s="9"/>
    </row>
    <row r="6892" spans="2:15" x14ac:dyDescent="0.2">
      <c r="B6892" s="3"/>
      <c r="C6892" s="3"/>
      <c r="D6892" s="6"/>
      <c r="E6892" s="8"/>
      <c r="O6892" s="9"/>
    </row>
    <row r="6893" spans="2:15" x14ac:dyDescent="0.2">
      <c r="B6893" s="3"/>
      <c r="C6893" s="3"/>
      <c r="D6893" s="6"/>
      <c r="E6893" s="8"/>
      <c r="O6893" s="9"/>
    </row>
    <row r="6894" spans="2:15" x14ac:dyDescent="0.2">
      <c r="B6894" s="3"/>
      <c r="C6894" s="3"/>
      <c r="D6894" s="6"/>
      <c r="E6894" s="8"/>
      <c r="O6894" s="9"/>
    </row>
    <row r="6895" spans="2:15" x14ac:dyDescent="0.2">
      <c r="B6895" s="3"/>
      <c r="C6895" s="3"/>
      <c r="D6895" s="6"/>
      <c r="E6895" s="8"/>
      <c r="O6895" s="9"/>
    </row>
    <row r="6896" spans="2:15" x14ac:dyDescent="0.2">
      <c r="B6896" s="3"/>
      <c r="C6896" s="3"/>
      <c r="D6896" s="6"/>
      <c r="E6896" s="8"/>
      <c r="O6896" s="9"/>
    </row>
    <row r="6897" spans="2:15" x14ac:dyDescent="0.2">
      <c r="B6897" s="3"/>
      <c r="C6897" s="3"/>
      <c r="D6897" s="6"/>
      <c r="E6897" s="8"/>
      <c r="O6897" s="9"/>
    </row>
    <row r="6898" spans="2:15" x14ac:dyDescent="0.2">
      <c r="B6898" s="3"/>
      <c r="C6898" s="3"/>
      <c r="D6898" s="6"/>
      <c r="E6898" s="8"/>
      <c r="O6898" s="9"/>
    </row>
    <row r="6899" spans="2:15" x14ac:dyDescent="0.2">
      <c r="B6899" s="3"/>
      <c r="C6899" s="3"/>
      <c r="D6899" s="6"/>
      <c r="E6899" s="8"/>
      <c r="O6899" s="9"/>
    </row>
    <row r="6900" spans="2:15" x14ac:dyDescent="0.2">
      <c r="B6900" s="3"/>
      <c r="C6900" s="3"/>
      <c r="D6900" s="6"/>
      <c r="E6900" s="8"/>
      <c r="O6900" s="9"/>
    </row>
    <row r="6901" spans="2:15" x14ac:dyDescent="0.2">
      <c r="B6901" s="3"/>
      <c r="C6901" s="3"/>
      <c r="D6901" s="6"/>
      <c r="E6901" s="8"/>
      <c r="O6901" s="9"/>
    </row>
    <row r="6902" spans="2:15" x14ac:dyDescent="0.2">
      <c r="B6902" s="3"/>
      <c r="C6902" s="3"/>
      <c r="D6902" s="6"/>
      <c r="E6902" s="8"/>
      <c r="O6902" s="9"/>
    </row>
    <row r="6903" spans="2:15" x14ac:dyDescent="0.2">
      <c r="B6903" s="3"/>
      <c r="C6903" s="3"/>
      <c r="D6903" s="6"/>
      <c r="E6903" s="8"/>
      <c r="O6903" s="9"/>
    </row>
    <row r="6904" spans="2:15" x14ac:dyDescent="0.2">
      <c r="B6904" s="3"/>
      <c r="C6904" s="3"/>
      <c r="D6904" s="6"/>
      <c r="E6904" s="8"/>
      <c r="O6904" s="9"/>
    </row>
    <row r="6905" spans="2:15" x14ac:dyDescent="0.2">
      <c r="B6905" s="3"/>
      <c r="C6905" s="3"/>
      <c r="D6905" s="6"/>
      <c r="E6905" s="8"/>
      <c r="O6905" s="9"/>
    </row>
    <row r="6906" spans="2:15" x14ac:dyDescent="0.2">
      <c r="B6906" s="3"/>
      <c r="C6906" s="3"/>
      <c r="D6906" s="6"/>
      <c r="E6906" s="8"/>
      <c r="O6906" s="9"/>
    </row>
    <row r="6907" spans="2:15" x14ac:dyDescent="0.2">
      <c r="B6907" s="3"/>
      <c r="C6907" s="3"/>
      <c r="D6907" s="6"/>
      <c r="E6907" s="8"/>
      <c r="O6907" s="9"/>
    </row>
    <row r="6908" spans="2:15" x14ac:dyDescent="0.2">
      <c r="B6908" s="3"/>
      <c r="C6908" s="3"/>
      <c r="D6908" s="6"/>
      <c r="E6908" s="8"/>
      <c r="O6908" s="9"/>
    </row>
    <row r="6909" spans="2:15" x14ac:dyDescent="0.2">
      <c r="B6909" s="3"/>
      <c r="C6909" s="3"/>
      <c r="D6909" s="6"/>
      <c r="E6909" s="8"/>
      <c r="O6909" s="9"/>
    </row>
    <row r="6910" spans="2:15" x14ac:dyDescent="0.2">
      <c r="B6910" s="3"/>
      <c r="C6910" s="3"/>
      <c r="D6910" s="6"/>
      <c r="E6910" s="8"/>
      <c r="O6910" s="9"/>
    </row>
    <row r="6911" spans="2:15" x14ac:dyDescent="0.2">
      <c r="B6911" s="3"/>
      <c r="C6911" s="3"/>
      <c r="D6911" s="6"/>
      <c r="E6911" s="8"/>
      <c r="O6911" s="9"/>
    </row>
    <row r="6912" spans="2:15" x14ac:dyDescent="0.2">
      <c r="B6912" s="3"/>
      <c r="C6912" s="3"/>
      <c r="D6912" s="6"/>
      <c r="E6912" s="8"/>
      <c r="O6912" s="9"/>
    </row>
    <row r="6913" spans="2:15" x14ac:dyDescent="0.2">
      <c r="B6913" s="3"/>
      <c r="C6913" s="3"/>
      <c r="D6913" s="6"/>
      <c r="E6913" s="8"/>
      <c r="O6913" s="9"/>
    </row>
    <row r="6914" spans="2:15" x14ac:dyDescent="0.2">
      <c r="B6914" s="3"/>
      <c r="C6914" s="3"/>
      <c r="D6914" s="6"/>
      <c r="E6914" s="8"/>
      <c r="O6914" s="9"/>
    </row>
    <row r="6915" spans="2:15" x14ac:dyDescent="0.2">
      <c r="B6915" s="3"/>
      <c r="C6915" s="3"/>
      <c r="D6915" s="6"/>
      <c r="E6915" s="8"/>
      <c r="O6915" s="9"/>
    </row>
    <row r="6916" spans="2:15" x14ac:dyDescent="0.2">
      <c r="B6916" s="3"/>
      <c r="C6916" s="3"/>
      <c r="D6916" s="6"/>
      <c r="E6916" s="8"/>
      <c r="O6916" s="9"/>
    </row>
    <row r="6917" spans="2:15" x14ac:dyDescent="0.2">
      <c r="B6917" s="3"/>
      <c r="C6917" s="3"/>
      <c r="D6917" s="6"/>
      <c r="E6917" s="8"/>
      <c r="O6917" s="9"/>
    </row>
    <row r="6918" spans="2:15" x14ac:dyDescent="0.2">
      <c r="B6918" s="3"/>
      <c r="C6918" s="3"/>
      <c r="D6918" s="6"/>
      <c r="E6918" s="8"/>
      <c r="O6918" s="9"/>
    </row>
    <row r="6919" spans="2:15" x14ac:dyDescent="0.2">
      <c r="B6919" s="3"/>
      <c r="C6919" s="3"/>
      <c r="D6919" s="6"/>
      <c r="E6919" s="8"/>
      <c r="O6919" s="9"/>
    </row>
    <row r="6920" spans="2:15" x14ac:dyDescent="0.2">
      <c r="B6920" s="3"/>
      <c r="C6920" s="3"/>
      <c r="D6920" s="6"/>
      <c r="E6920" s="8"/>
      <c r="O6920" s="9"/>
    </row>
    <row r="6921" spans="2:15" x14ac:dyDescent="0.2">
      <c r="B6921" s="3"/>
      <c r="C6921" s="3"/>
      <c r="D6921" s="6"/>
      <c r="E6921" s="8"/>
      <c r="O6921" s="9"/>
    </row>
    <row r="6922" spans="2:15" x14ac:dyDescent="0.2">
      <c r="B6922" s="3"/>
      <c r="C6922" s="3"/>
      <c r="D6922" s="6"/>
      <c r="E6922" s="8"/>
      <c r="O6922" s="9"/>
    </row>
    <row r="6923" spans="2:15" x14ac:dyDescent="0.2">
      <c r="B6923" s="3"/>
      <c r="C6923" s="3"/>
      <c r="D6923" s="6"/>
      <c r="E6923" s="8"/>
      <c r="O6923" s="9"/>
    </row>
    <row r="6924" spans="2:15" x14ac:dyDescent="0.2">
      <c r="B6924" s="3"/>
      <c r="C6924" s="3"/>
      <c r="D6924" s="6"/>
      <c r="E6924" s="8"/>
      <c r="O6924" s="9"/>
    </row>
    <row r="6925" spans="2:15" x14ac:dyDescent="0.2">
      <c r="B6925" s="3"/>
      <c r="C6925" s="3"/>
      <c r="D6925" s="6"/>
      <c r="E6925" s="8"/>
      <c r="O6925" s="9"/>
    </row>
    <row r="6926" spans="2:15" x14ac:dyDescent="0.2">
      <c r="B6926" s="3"/>
      <c r="C6926" s="3"/>
      <c r="D6926" s="6"/>
      <c r="E6926" s="8"/>
      <c r="O6926" s="9"/>
    </row>
    <row r="6927" spans="2:15" x14ac:dyDescent="0.2">
      <c r="B6927" s="3"/>
      <c r="C6927" s="3"/>
      <c r="D6927" s="6"/>
      <c r="E6927" s="8"/>
      <c r="O6927" s="9"/>
    </row>
    <row r="6928" spans="2:15" x14ac:dyDescent="0.2">
      <c r="B6928" s="3"/>
      <c r="C6928" s="3"/>
      <c r="D6928" s="6"/>
      <c r="E6928" s="8"/>
      <c r="O6928" s="9"/>
    </row>
    <row r="6929" spans="2:15" x14ac:dyDescent="0.2">
      <c r="B6929" s="3"/>
      <c r="C6929" s="3"/>
      <c r="D6929" s="6"/>
      <c r="E6929" s="8"/>
      <c r="O6929" s="9"/>
    </row>
    <row r="6930" spans="2:15" x14ac:dyDescent="0.2">
      <c r="B6930" s="3"/>
      <c r="C6930" s="3"/>
      <c r="D6930" s="6"/>
      <c r="E6930" s="8"/>
      <c r="O6930" s="9"/>
    </row>
    <row r="6931" spans="2:15" x14ac:dyDescent="0.2">
      <c r="B6931" s="3"/>
      <c r="C6931" s="3"/>
      <c r="D6931" s="6"/>
      <c r="E6931" s="8"/>
      <c r="O6931" s="9"/>
    </row>
    <row r="6932" spans="2:15" x14ac:dyDescent="0.2">
      <c r="B6932" s="3"/>
      <c r="C6932" s="3"/>
      <c r="D6932" s="6"/>
      <c r="E6932" s="8"/>
      <c r="O6932" s="9"/>
    </row>
    <row r="6933" spans="2:15" x14ac:dyDescent="0.2">
      <c r="B6933" s="3"/>
      <c r="C6933" s="3"/>
      <c r="D6933" s="6"/>
      <c r="E6933" s="8"/>
      <c r="O6933" s="9"/>
    </row>
    <row r="6934" spans="2:15" x14ac:dyDescent="0.2">
      <c r="B6934" s="3"/>
      <c r="C6934" s="3"/>
      <c r="D6934" s="6"/>
      <c r="E6934" s="8"/>
      <c r="O6934" s="9"/>
    </row>
    <row r="6935" spans="2:15" x14ac:dyDescent="0.2">
      <c r="B6935" s="3"/>
      <c r="C6935" s="3"/>
      <c r="D6935" s="6"/>
      <c r="E6935" s="8"/>
      <c r="O6935" s="9"/>
    </row>
    <row r="6936" spans="2:15" x14ac:dyDescent="0.2">
      <c r="B6936" s="3"/>
      <c r="C6936" s="3"/>
      <c r="D6936" s="6"/>
      <c r="E6936" s="8"/>
      <c r="O6936" s="9"/>
    </row>
    <row r="6937" spans="2:15" x14ac:dyDescent="0.2">
      <c r="B6937" s="3"/>
      <c r="C6937" s="3"/>
      <c r="D6937" s="6"/>
      <c r="E6937" s="8"/>
      <c r="O6937" s="9"/>
    </row>
    <row r="6938" spans="2:15" x14ac:dyDescent="0.2">
      <c r="B6938" s="3"/>
      <c r="C6938" s="3"/>
      <c r="D6938" s="6"/>
      <c r="E6938" s="8"/>
      <c r="O6938" s="9"/>
    </row>
    <row r="6939" spans="2:15" x14ac:dyDescent="0.2">
      <c r="B6939" s="3"/>
      <c r="C6939" s="3"/>
      <c r="D6939" s="6"/>
      <c r="E6939" s="8"/>
      <c r="O6939" s="9"/>
    </row>
    <row r="6940" spans="2:15" x14ac:dyDescent="0.2">
      <c r="B6940" s="3"/>
      <c r="C6940" s="3"/>
      <c r="D6940" s="6"/>
      <c r="E6940" s="8"/>
      <c r="O6940" s="9"/>
    </row>
    <row r="6941" spans="2:15" x14ac:dyDescent="0.2">
      <c r="B6941" s="3"/>
      <c r="C6941" s="3"/>
      <c r="D6941" s="6"/>
      <c r="E6941" s="8"/>
      <c r="O6941" s="9"/>
    </row>
    <row r="6942" spans="2:15" x14ac:dyDescent="0.2">
      <c r="B6942" s="3"/>
      <c r="C6942" s="3"/>
      <c r="D6942" s="6"/>
      <c r="E6942" s="8"/>
      <c r="O6942" s="9"/>
    </row>
    <row r="6943" spans="2:15" x14ac:dyDescent="0.2">
      <c r="B6943" s="3"/>
      <c r="C6943" s="3"/>
      <c r="D6943" s="6"/>
      <c r="E6943" s="8"/>
      <c r="O6943" s="9"/>
    </row>
    <row r="6944" spans="2:15" x14ac:dyDescent="0.2">
      <c r="B6944" s="3"/>
      <c r="C6944" s="3"/>
      <c r="D6944" s="6"/>
      <c r="E6944" s="8"/>
      <c r="O6944" s="9"/>
    </row>
    <row r="6945" spans="2:15" x14ac:dyDescent="0.2">
      <c r="B6945" s="3"/>
      <c r="C6945" s="3"/>
      <c r="D6945" s="6"/>
      <c r="E6945" s="8"/>
      <c r="O6945" s="9"/>
    </row>
    <row r="6946" spans="2:15" x14ac:dyDescent="0.2">
      <c r="B6946" s="3"/>
      <c r="C6946" s="3"/>
      <c r="D6946" s="6"/>
      <c r="E6946" s="8"/>
      <c r="O6946" s="9"/>
    </row>
    <row r="6947" spans="2:15" x14ac:dyDescent="0.2">
      <c r="B6947" s="3"/>
      <c r="C6947" s="3"/>
      <c r="D6947" s="6"/>
      <c r="E6947" s="8"/>
      <c r="O6947" s="9"/>
    </row>
    <row r="6948" spans="2:15" x14ac:dyDescent="0.2">
      <c r="B6948" s="3"/>
      <c r="C6948" s="3"/>
      <c r="D6948" s="6"/>
      <c r="E6948" s="8"/>
      <c r="O6948" s="9"/>
    </row>
    <row r="6949" spans="2:15" x14ac:dyDescent="0.2">
      <c r="B6949" s="3"/>
      <c r="C6949" s="3"/>
      <c r="D6949" s="6"/>
      <c r="E6949" s="8"/>
      <c r="O6949" s="9"/>
    </row>
    <row r="6950" spans="2:15" x14ac:dyDescent="0.2">
      <c r="B6950" s="3"/>
      <c r="C6950" s="3"/>
      <c r="D6950" s="6"/>
      <c r="E6950" s="8"/>
      <c r="O6950" s="9"/>
    </row>
    <row r="6951" spans="2:15" x14ac:dyDescent="0.2">
      <c r="B6951" s="3"/>
      <c r="C6951" s="3"/>
      <c r="D6951" s="6"/>
      <c r="E6951" s="8"/>
      <c r="O6951" s="9"/>
    </row>
    <row r="6952" spans="2:15" x14ac:dyDescent="0.2">
      <c r="B6952" s="3"/>
      <c r="C6952" s="3"/>
      <c r="D6952" s="6"/>
      <c r="E6952" s="8"/>
      <c r="O6952" s="9"/>
    </row>
    <row r="6953" spans="2:15" x14ac:dyDescent="0.2">
      <c r="B6953" s="3"/>
      <c r="C6953" s="3"/>
      <c r="D6953" s="6"/>
      <c r="E6953" s="8"/>
      <c r="O6953" s="9"/>
    </row>
    <row r="6954" spans="2:15" x14ac:dyDescent="0.2">
      <c r="B6954" s="3"/>
      <c r="C6954" s="3"/>
      <c r="D6954" s="6"/>
      <c r="E6954" s="8"/>
      <c r="O6954" s="9"/>
    </row>
    <row r="6955" spans="2:15" x14ac:dyDescent="0.2">
      <c r="B6955" s="3"/>
      <c r="C6955" s="3"/>
      <c r="D6955" s="6"/>
      <c r="E6955" s="8"/>
      <c r="O6955" s="9"/>
    </row>
    <row r="6956" spans="2:15" x14ac:dyDescent="0.2">
      <c r="B6956" s="3"/>
      <c r="C6956" s="3"/>
      <c r="D6956" s="6"/>
      <c r="E6956" s="8"/>
      <c r="O6956" s="9"/>
    </row>
    <row r="6957" spans="2:15" x14ac:dyDescent="0.2">
      <c r="B6957" s="3"/>
      <c r="C6957" s="3"/>
      <c r="D6957" s="6"/>
      <c r="E6957" s="8"/>
      <c r="O6957" s="9"/>
    </row>
    <row r="6958" spans="2:15" x14ac:dyDescent="0.2">
      <c r="B6958" s="3"/>
      <c r="C6958" s="3"/>
      <c r="D6958" s="6"/>
      <c r="E6958" s="8"/>
      <c r="O6958" s="9"/>
    </row>
    <row r="6959" spans="2:15" x14ac:dyDescent="0.2">
      <c r="B6959" s="3"/>
      <c r="C6959" s="3"/>
      <c r="D6959" s="6"/>
      <c r="E6959" s="8"/>
      <c r="O6959" s="9"/>
    </row>
    <row r="6960" spans="2:15" x14ac:dyDescent="0.2">
      <c r="B6960" s="3"/>
      <c r="C6960" s="3"/>
      <c r="D6960" s="6"/>
      <c r="E6960" s="8"/>
      <c r="O6960" s="9"/>
    </row>
    <row r="6961" spans="2:15" x14ac:dyDescent="0.2">
      <c r="B6961" s="3"/>
      <c r="C6961" s="3"/>
      <c r="D6961" s="6"/>
      <c r="E6961" s="8"/>
      <c r="O6961" s="9"/>
    </row>
    <row r="6962" spans="2:15" x14ac:dyDescent="0.2">
      <c r="B6962" s="3"/>
      <c r="C6962" s="3"/>
      <c r="D6962" s="6"/>
      <c r="E6962" s="8"/>
      <c r="O6962" s="9"/>
    </row>
    <row r="6963" spans="2:15" x14ac:dyDescent="0.2">
      <c r="B6963" s="3"/>
      <c r="C6963" s="3"/>
      <c r="D6963" s="6"/>
      <c r="E6963" s="8"/>
      <c r="O6963" s="9"/>
    </row>
    <row r="6964" spans="2:15" x14ac:dyDescent="0.2">
      <c r="B6964" s="3"/>
      <c r="C6964" s="3"/>
      <c r="D6964" s="6"/>
      <c r="E6964" s="8"/>
      <c r="O6964" s="9"/>
    </row>
    <row r="6965" spans="2:15" x14ac:dyDescent="0.2">
      <c r="B6965" s="3"/>
      <c r="C6965" s="3"/>
      <c r="D6965" s="6"/>
      <c r="E6965" s="8"/>
      <c r="O6965" s="9"/>
    </row>
    <row r="6966" spans="2:15" x14ac:dyDescent="0.2">
      <c r="B6966" s="3"/>
      <c r="C6966" s="3"/>
      <c r="D6966" s="6"/>
      <c r="E6966" s="8"/>
      <c r="O6966" s="9"/>
    </row>
    <row r="6967" spans="2:15" x14ac:dyDescent="0.2">
      <c r="B6967" s="3"/>
      <c r="C6967" s="3"/>
      <c r="D6967" s="6"/>
      <c r="E6967" s="8"/>
      <c r="O6967" s="9"/>
    </row>
    <row r="6968" spans="2:15" x14ac:dyDescent="0.2">
      <c r="B6968" s="3"/>
      <c r="C6968" s="3"/>
      <c r="D6968" s="6"/>
      <c r="E6968" s="8"/>
      <c r="O6968" s="9"/>
    </row>
    <row r="6969" spans="2:15" x14ac:dyDescent="0.2">
      <c r="B6969" s="3"/>
      <c r="C6969" s="3"/>
      <c r="D6969" s="6"/>
      <c r="E6969" s="8"/>
      <c r="O6969" s="9"/>
    </row>
    <row r="6970" spans="2:15" x14ac:dyDescent="0.2">
      <c r="B6970" s="3"/>
      <c r="C6970" s="3"/>
      <c r="D6970" s="6"/>
      <c r="E6970" s="8"/>
      <c r="O6970" s="9"/>
    </row>
    <row r="6971" spans="2:15" x14ac:dyDescent="0.2">
      <c r="B6971" s="3"/>
      <c r="C6971" s="3"/>
      <c r="D6971" s="6"/>
      <c r="E6971" s="8"/>
      <c r="O6971" s="9"/>
    </row>
    <row r="6972" spans="2:15" x14ac:dyDescent="0.2">
      <c r="B6972" s="3"/>
      <c r="C6972" s="3"/>
      <c r="D6972" s="6"/>
      <c r="E6972" s="8"/>
      <c r="O6972" s="9"/>
    </row>
    <row r="6973" spans="2:15" x14ac:dyDescent="0.2">
      <c r="B6973" s="3"/>
      <c r="C6973" s="3"/>
      <c r="D6973" s="6"/>
      <c r="E6973" s="8"/>
      <c r="O6973" s="9"/>
    </row>
    <row r="6974" spans="2:15" x14ac:dyDescent="0.2">
      <c r="B6974" s="3"/>
      <c r="C6974" s="3"/>
      <c r="D6974" s="6"/>
      <c r="E6974" s="8"/>
      <c r="O6974" s="9"/>
    </row>
    <row r="6975" spans="2:15" x14ac:dyDescent="0.2">
      <c r="B6975" s="3"/>
      <c r="C6975" s="3"/>
      <c r="D6975" s="6"/>
      <c r="E6975" s="8"/>
      <c r="O6975" s="9"/>
    </row>
    <row r="6976" spans="2:15" x14ac:dyDescent="0.2">
      <c r="B6976" s="3"/>
      <c r="C6976" s="3"/>
      <c r="D6976" s="6"/>
      <c r="E6976" s="8"/>
      <c r="O6976" s="9"/>
    </row>
    <row r="6977" spans="2:15" x14ac:dyDescent="0.2">
      <c r="B6977" s="3"/>
      <c r="C6977" s="3"/>
      <c r="D6977" s="6"/>
      <c r="E6977" s="8"/>
      <c r="O6977" s="9"/>
    </row>
    <row r="6978" spans="2:15" x14ac:dyDescent="0.2">
      <c r="B6978" s="3"/>
      <c r="C6978" s="3"/>
      <c r="D6978" s="6"/>
      <c r="E6978" s="8"/>
      <c r="O6978" s="9"/>
    </row>
    <row r="6979" spans="2:15" x14ac:dyDescent="0.2">
      <c r="B6979" s="3"/>
      <c r="C6979" s="3"/>
      <c r="D6979" s="6"/>
      <c r="E6979" s="8"/>
      <c r="O6979" s="9"/>
    </row>
    <row r="6980" spans="2:15" x14ac:dyDescent="0.2">
      <c r="B6980" s="3"/>
      <c r="C6980" s="3"/>
      <c r="D6980" s="6"/>
      <c r="E6980" s="8"/>
      <c r="O6980" s="9"/>
    </row>
    <row r="6981" spans="2:15" x14ac:dyDescent="0.2">
      <c r="B6981" s="3"/>
      <c r="C6981" s="3"/>
      <c r="D6981" s="6"/>
      <c r="E6981" s="8"/>
      <c r="O6981" s="9"/>
    </row>
    <row r="6982" spans="2:15" x14ac:dyDescent="0.2">
      <c r="B6982" s="3"/>
      <c r="C6982" s="3"/>
      <c r="D6982" s="6"/>
      <c r="E6982" s="8"/>
      <c r="O6982" s="9"/>
    </row>
    <row r="6983" spans="2:15" x14ac:dyDescent="0.2">
      <c r="B6983" s="3"/>
      <c r="C6983" s="3"/>
      <c r="D6983" s="6"/>
      <c r="E6983" s="8"/>
      <c r="O6983" s="9"/>
    </row>
    <row r="6984" spans="2:15" x14ac:dyDescent="0.2">
      <c r="B6984" s="3"/>
      <c r="C6984" s="3"/>
      <c r="D6984" s="6"/>
      <c r="E6984" s="8"/>
      <c r="O6984" s="9"/>
    </row>
    <row r="6985" spans="2:15" x14ac:dyDescent="0.2">
      <c r="B6985" s="3"/>
      <c r="C6985" s="3"/>
      <c r="D6985" s="6"/>
      <c r="E6985" s="8"/>
      <c r="O6985" s="9"/>
    </row>
    <row r="6986" spans="2:15" x14ac:dyDescent="0.2">
      <c r="B6986" s="3"/>
      <c r="C6986" s="3"/>
      <c r="D6986" s="6"/>
      <c r="E6986" s="8"/>
      <c r="O6986" s="9"/>
    </row>
    <row r="6987" spans="2:15" x14ac:dyDescent="0.2">
      <c r="B6987" s="3"/>
      <c r="C6987" s="3"/>
      <c r="D6987" s="6"/>
      <c r="E6987" s="8"/>
      <c r="O6987" s="9"/>
    </row>
    <row r="6988" spans="2:15" x14ac:dyDescent="0.2">
      <c r="B6988" s="3"/>
      <c r="C6988" s="3"/>
      <c r="D6988" s="6"/>
      <c r="E6988" s="8"/>
      <c r="O6988" s="9"/>
    </row>
    <row r="6989" spans="2:15" x14ac:dyDescent="0.2">
      <c r="B6989" s="3"/>
      <c r="C6989" s="3"/>
      <c r="D6989" s="6"/>
      <c r="E6989" s="8"/>
      <c r="O6989" s="9"/>
    </row>
    <row r="6990" spans="2:15" x14ac:dyDescent="0.2">
      <c r="B6990" s="3"/>
      <c r="C6990" s="3"/>
      <c r="D6990" s="6"/>
      <c r="E6990" s="8"/>
      <c r="O6990" s="9"/>
    </row>
    <row r="6991" spans="2:15" x14ac:dyDescent="0.2">
      <c r="B6991" s="3"/>
      <c r="C6991" s="3"/>
      <c r="D6991" s="6"/>
      <c r="E6991" s="8"/>
      <c r="O6991" s="9"/>
    </row>
    <row r="6992" spans="2:15" x14ac:dyDescent="0.2">
      <c r="B6992" s="3"/>
      <c r="C6992" s="3"/>
      <c r="D6992" s="6"/>
      <c r="E6992" s="8"/>
      <c r="O6992" s="9"/>
    </row>
    <row r="6993" spans="2:15" x14ac:dyDescent="0.2">
      <c r="B6993" s="3"/>
      <c r="C6993" s="3"/>
      <c r="D6993" s="6"/>
      <c r="E6993" s="8"/>
      <c r="O6993" s="9"/>
    </row>
    <row r="6994" spans="2:15" x14ac:dyDescent="0.2">
      <c r="B6994" s="3"/>
      <c r="C6994" s="3"/>
      <c r="D6994" s="6"/>
      <c r="E6994" s="8"/>
      <c r="O6994" s="9"/>
    </row>
    <row r="6995" spans="2:15" x14ac:dyDescent="0.2">
      <c r="B6995" s="3"/>
      <c r="C6995" s="3"/>
      <c r="D6995" s="6"/>
      <c r="E6995" s="8"/>
      <c r="O6995" s="9"/>
    </row>
    <row r="6996" spans="2:15" x14ac:dyDescent="0.2">
      <c r="B6996" s="3"/>
      <c r="C6996" s="3"/>
      <c r="D6996" s="6"/>
      <c r="E6996" s="8"/>
      <c r="O6996" s="9"/>
    </row>
    <row r="6997" spans="2:15" x14ac:dyDescent="0.2">
      <c r="B6997" s="3"/>
      <c r="C6997" s="3"/>
      <c r="D6997" s="6"/>
      <c r="E6997" s="8"/>
      <c r="O6997" s="9"/>
    </row>
    <row r="6998" spans="2:15" x14ac:dyDescent="0.2">
      <c r="B6998" s="3"/>
      <c r="C6998" s="3"/>
      <c r="D6998" s="6"/>
      <c r="E6998" s="8"/>
      <c r="O6998" s="9"/>
    </row>
    <row r="6999" spans="2:15" x14ac:dyDescent="0.2">
      <c r="B6999" s="3"/>
      <c r="C6999" s="3"/>
      <c r="D6999" s="6"/>
      <c r="E6999" s="8"/>
      <c r="O6999" s="9"/>
    </row>
    <row r="7000" spans="2:15" x14ac:dyDescent="0.2">
      <c r="B7000" s="3"/>
      <c r="C7000" s="3"/>
      <c r="D7000" s="6"/>
      <c r="E7000" s="8"/>
      <c r="O7000" s="9"/>
    </row>
    <row r="7001" spans="2:15" x14ac:dyDescent="0.2">
      <c r="B7001" s="3"/>
      <c r="C7001" s="3"/>
      <c r="D7001" s="6"/>
      <c r="E7001" s="8"/>
      <c r="O7001" s="9"/>
    </row>
    <row r="7002" spans="2:15" x14ac:dyDescent="0.2">
      <c r="B7002" s="3"/>
      <c r="C7002" s="3"/>
      <c r="D7002" s="6"/>
      <c r="E7002" s="8"/>
      <c r="O7002" s="9"/>
    </row>
    <row r="7003" spans="2:15" x14ac:dyDescent="0.2">
      <c r="B7003" s="3"/>
      <c r="C7003" s="3"/>
      <c r="D7003" s="6"/>
      <c r="E7003" s="8"/>
      <c r="O7003" s="9"/>
    </row>
    <row r="7004" spans="2:15" x14ac:dyDescent="0.2">
      <c r="B7004" s="3"/>
      <c r="C7004" s="3"/>
      <c r="D7004" s="6"/>
      <c r="E7004" s="8"/>
      <c r="O7004" s="9"/>
    </row>
    <row r="7005" spans="2:15" x14ac:dyDescent="0.2">
      <c r="B7005" s="3"/>
      <c r="C7005" s="3"/>
      <c r="D7005" s="6"/>
      <c r="E7005" s="8"/>
      <c r="O7005" s="9"/>
    </row>
    <row r="7006" spans="2:15" x14ac:dyDescent="0.2">
      <c r="B7006" s="3"/>
      <c r="C7006" s="3"/>
      <c r="D7006" s="6"/>
      <c r="E7006" s="8"/>
      <c r="O7006" s="9"/>
    </row>
    <row r="7007" spans="2:15" x14ac:dyDescent="0.2">
      <c r="B7007" s="3"/>
      <c r="C7007" s="3"/>
      <c r="D7007" s="6"/>
      <c r="E7007" s="8"/>
      <c r="O7007" s="9"/>
    </row>
    <row r="7008" spans="2:15" x14ac:dyDescent="0.2">
      <c r="B7008" s="3"/>
      <c r="C7008" s="3"/>
      <c r="D7008" s="6"/>
      <c r="E7008" s="8"/>
      <c r="O7008" s="9"/>
    </row>
    <row r="7009" spans="2:15" x14ac:dyDescent="0.2">
      <c r="B7009" s="3"/>
      <c r="C7009" s="3"/>
      <c r="D7009" s="6"/>
      <c r="E7009" s="8"/>
      <c r="O7009" s="9"/>
    </row>
    <row r="7010" spans="2:15" x14ac:dyDescent="0.2">
      <c r="B7010" s="3"/>
      <c r="C7010" s="3"/>
      <c r="D7010" s="6"/>
      <c r="E7010" s="8"/>
      <c r="O7010" s="9"/>
    </row>
    <row r="7011" spans="2:15" x14ac:dyDescent="0.2">
      <c r="B7011" s="3"/>
      <c r="C7011" s="3"/>
      <c r="D7011" s="6"/>
      <c r="E7011" s="8"/>
      <c r="O7011" s="9"/>
    </row>
    <row r="7012" spans="2:15" x14ac:dyDescent="0.2">
      <c r="B7012" s="3"/>
      <c r="C7012" s="3"/>
      <c r="D7012" s="6"/>
      <c r="E7012" s="8"/>
      <c r="O7012" s="9"/>
    </row>
    <row r="7013" spans="2:15" x14ac:dyDescent="0.2">
      <c r="B7013" s="3"/>
      <c r="C7013" s="3"/>
      <c r="D7013" s="6"/>
      <c r="E7013" s="8"/>
      <c r="O7013" s="9"/>
    </row>
    <row r="7014" spans="2:15" x14ac:dyDescent="0.2">
      <c r="B7014" s="3"/>
      <c r="C7014" s="3"/>
      <c r="D7014" s="6"/>
      <c r="E7014" s="8"/>
      <c r="O7014" s="9"/>
    </row>
    <row r="7015" spans="2:15" x14ac:dyDescent="0.2">
      <c r="B7015" s="3"/>
      <c r="C7015" s="3"/>
      <c r="D7015" s="6"/>
      <c r="E7015" s="8"/>
      <c r="O7015" s="9"/>
    </row>
    <row r="7016" spans="2:15" x14ac:dyDescent="0.2">
      <c r="B7016" s="3"/>
      <c r="C7016" s="3"/>
      <c r="D7016" s="6"/>
      <c r="E7016" s="8"/>
      <c r="O7016" s="9"/>
    </row>
    <row r="7017" spans="2:15" x14ac:dyDescent="0.2">
      <c r="B7017" s="3"/>
      <c r="C7017" s="3"/>
      <c r="D7017" s="6"/>
      <c r="E7017" s="8"/>
      <c r="O7017" s="9"/>
    </row>
    <row r="7018" spans="2:15" x14ac:dyDescent="0.2">
      <c r="B7018" s="3"/>
      <c r="C7018" s="3"/>
      <c r="D7018" s="6"/>
      <c r="E7018" s="8"/>
      <c r="O7018" s="9"/>
    </row>
    <row r="7019" spans="2:15" x14ac:dyDescent="0.2">
      <c r="B7019" s="3"/>
      <c r="C7019" s="3"/>
      <c r="D7019" s="6"/>
      <c r="E7019" s="8"/>
      <c r="O7019" s="9"/>
    </row>
    <row r="7020" spans="2:15" x14ac:dyDescent="0.2">
      <c r="B7020" s="3"/>
      <c r="C7020" s="3"/>
      <c r="D7020" s="6"/>
      <c r="E7020" s="8"/>
      <c r="O7020" s="9"/>
    </row>
    <row r="7021" spans="2:15" x14ac:dyDescent="0.2">
      <c r="B7021" s="3"/>
      <c r="C7021" s="3"/>
      <c r="D7021" s="6"/>
      <c r="E7021" s="8"/>
      <c r="O7021" s="9"/>
    </row>
    <row r="7022" spans="2:15" x14ac:dyDescent="0.2">
      <c r="B7022" s="3"/>
      <c r="C7022" s="3"/>
      <c r="D7022" s="6"/>
      <c r="E7022" s="8"/>
      <c r="O7022" s="9"/>
    </row>
    <row r="7023" spans="2:15" x14ac:dyDescent="0.2">
      <c r="B7023" s="3"/>
      <c r="C7023" s="3"/>
      <c r="D7023" s="6"/>
      <c r="E7023" s="8"/>
      <c r="O7023" s="9"/>
    </row>
    <row r="7024" spans="2:15" x14ac:dyDescent="0.2">
      <c r="B7024" s="3"/>
      <c r="C7024" s="3"/>
      <c r="D7024" s="6"/>
      <c r="E7024" s="8"/>
      <c r="O7024" s="9"/>
    </row>
    <row r="7025" spans="2:15" x14ac:dyDescent="0.2">
      <c r="B7025" s="3"/>
      <c r="C7025" s="3"/>
      <c r="D7025" s="6"/>
      <c r="E7025" s="8"/>
      <c r="O7025" s="9"/>
    </row>
    <row r="7026" spans="2:15" x14ac:dyDescent="0.2">
      <c r="B7026" s="3"/>
      <c r="C7026" s="3"/>
      <c r="D7026" s="6"/>
      <c r="E7026" s="8"/>
      <c r="O7026" s="9"/>
    </row>
    <row r="7027" spans="2:15" x14ac:dyDescent="0.2">
      <c r="B7027" s="3"/>
      <c r="C7027" s="3"/>
      <c r="D7027" s="6"/>
      <c r="E7027" s="8"/>
      <c r="O7027" s="9"/>
    </row>
    <row r="7028" spans="2:15" x14ac:dyDescent="0.2">
      <c r="B7028" s="3"/>
      <c r="C7028" s="3"/>
      <c r="D7028" s="6"/>
      <c r="E7028" s="8"/>
      <c r="O7028" s="9"/>
    </row>
    <row r="7029" spans="2:15" x14ac:dyDescent="0.2">
      <c r="B7029" s="3"/>
      <c r="C7029" s="3"/>
      <c r="D7029" s="6"/>
      <c r="E7029" s="8"/>
      <c r="O7029" s="9"/>
    </row>
    <row r="7030" spans="2:15" x14ac:dyDescent="0.2">
      <c r="B7030" s="3"/>
      <c r="C7030" s="3"/>
      <c r="D7030" s="6"/>
      <c r="E7030" s="8"/>
      <c r="O7030" s="9"/>
    </row>
    <row r="7031" spans="2:15" x14ac:dyDescent="0.2">
      <c r="B7031" s="3"/>
      <c r="C7031" s="3"/>
      <c r="D7031" s="6"/>
      <c r="E7031" s="8"/>
      <c r="O7031" s="9"/>
    </row>
    <row r="7032" spans="2:15" x14ac:dyDescent="0.2">
      <c r="B7032" s="3"/>
      <c r="C7032" s="3"/>
      <c r="D7032" s="6"/>
      <c r="E7032" s="8"/>
      <c r="O7032" s="9"/>
    </row>
    <row r="7033" spans="2:15" x14ac:dyDescent="0.2">
      <c r="B7033" s="3"/>
      <c r="C7033" s="3"/>
      <c r="D7033" s="6"/>
      <c r="E7033" s="8"/>
      <c r="O7033" s="9"/>
    </row>
    <row r="7034" spans="2:15" x14ac:dyDescent="0.2">
      <c r="B7034" s="3"/>
      <c r="C7034" s="3"/>
      <c r="D7034" s="6"/>
      <c r="E7034" s="8"/>
      <c r="O7034" s="9"/>
    </row>
    <row r="7035" spans="2:15" x14ac:dyDescent="0.2">
      <c r="B7035" s="3"/>
      <c r="C7035" s="3"/>
      <c r="D7035" s="6"/>
      <c r="E7035" s="8"/>
      <c r="O7035" s="9"/>
    </row>
    <row r="7036" spans="2:15" x14ac:dyDescent="0.2">
      <c r="B7036" s="3"/>
      <c r="C7036" s="3"/>
      <c r="D7036" s="6"/>
      <c r="E7036" s="8"/>
      <c r="O7036" s="9"/>
    </row>
    <row r="7037" spans="2:15" x14ac:dyDescent="0.2">
      <c r="B7037" s="3"/>
      <c r="C7037" s="3"/>
      <c r="D7037" s="6"/>
      <c r="E7037" s="8"/>
      <c r="O7037" s="9"/>
    </row>
    <row r="7038" spans="2:15" x14ac:dyDescent="0.2">
      <c r="B7038" s="3"/>
      <c r="C7038" s="3"/>
      <c r="D7038" s="6"/>
      <c r="E7038" s="8"/>
      <c r="O7038" s="9"/>
    </row>
    <row r="7039" spans="2:15" x14ac:dyDescent="0.2">
      <c r="B7039" s="3"/>
      <c r="C7039" s="3"/>
      <c r="D7039" s="6"/>
      <c r="E7039" s="8"/>
      <c r="O7039" s="9"/>
    </row>
    <row r="7040" spans="2:15" x14ac:dyDescent="0.2">
      <c r="B7040" s="3"/>
      <c r="C7040" s="3"/>
      <c r="D7040" s="6"/>
      <c r="E7040" s="8"/>
      <c r="O7040" s="9"/>
    </row>
    <row r="7041" spans="2:15" x14ac:dyDescent="0.2">
      <c r="B7041" s="3"/>
      <c r="C7041" s="3"/>
      <c r="D7041" s="6"/>
      <c r="E7041" s="8"/>
      <c r="O7041" s="9"/>
    </row>
    <row r="7042" spans="2:15" x14ac:dyDescent="0.2">
      <c r="B7042" s="3"/>
      <c r="C7042" s="3"/>
      <c r="D7042" s="6"/>
      <c r="E7042" s="8"/>
      <c r="O7042" s="9"/>
    </row>
    <row r="7043" spans="2:15" x14ac:dyDescent="0.2">
      <c r="B7043" s="3"/>
      <c r="C7043" s="3"/>
      <c r="D7043" s="6"/>
      <c r="E7043" s="8"/>
      <c r="O7043" s="9"/>
    </row>
    <row r="7044" spans="2:15" x14ac:dyDescent="0.2">
      <c r="B7044" s="3"/>
      <c r="C7044" s="3"/>
      <c r="D7044" s="6"/>
      <c r="E7044" s="8"/>
      <c r="O7044" s="9"/>
    </row>
    <row r="7045" spans="2:15" x14ac:dyDescent="0.2">
      <c r="B7045" s="3"/>
      <c r="C7045" s="3"/>
      <c r="D7045" s="6"/>
      <c r="E7045" s="8"/>
      <c r="O7045" s="9"/>
    </row>
    <row r="7046" spans="2:15" x14ac:dyDescent="0.2">
      <c r="B7046" s="3"/>
      <c r="C7046" s="3"/>
      <c r="D7046" s="6"/>
      <c r="E7046" s="8"/>
      <c r="O7046" s="9"/>
    </row>
    <row r="7047" spans="2:15" x14ac:dyDescent="0.2">
      <c r="B7047" s="3"/>
      <c r="C7047" s="3"/>
      <c r="D7047" s="6"/>
      <c r="E7047" s="8"/>
      <c r="O7047" s="9"/>
    </row>
    <row r="7048" spans="2:15" x14ac:dyDescent="0.2">
      <c r="B7048" s="3"/>
      <c r="C7048" s="3"/>
      <c r="D7048" s="6"/>
      <c r="E7048" s="8"/>
      <c r="O7048" s="9"/>
    </row>
    <row r="7049" spans="2:15" x14ac:dyDescent="0.2">
      <c r="B7049" s="3"/>
      <c r="C7049" s="3"/>
      <c r="D7049" s="6"/>
      <c r="E7049" s="8"/>
      <c r="O7049" s="9"/>
    </row>
    <row r="7050" spans="2:15" x14ac:dyDescent="0.2">
      <c r="B7050" s="3"/>
      <c r="C7050" s="3"/>
      <c r="D7050" s="6"/>
      <c r="E7050" s="8"/>
      <c r="O7050" s="9"/>
    </row>
    <row r="7051" spans="2:15" x14ac:dyDescent="0.2">
      <c r="B7051" s="3"/>
      <c r="C7051" s="3"/>
      <c r="D7051" s="6"/>
      <c r="E7051" s="8"/>
      <c r="O7051" s="9"/>
    </row>
    <row r="7052" spans="2:15" x14ac:dyDescent="0.2">
      <c r="B7052" s="3"/>
      <c r="C7052" s="3"/>
      <c r="D7052" s="6"/>
      <c r="E7052" s="8"/>
      <c r="O7052" s="9"/>
    </row>
    <row r="7053" spans="2:15" x14ac:dyDescent="0.2">
      <c r="B7053" s="3"/>
      <c r="C7053" s="3"/>
      <c r="D7053" s="6"/>
      <c r="E7053" s="8"/>
      <c r="O7053" s="9"/>
    </row>
    <row r="7054" spans="2:15" x14ac:dyDescent="0.2">
      <c r="B7054" s="3"/>
      <c r="C7054" s="3"/>
      <c r="D7054" s="6"/>
      <c r="E7054" s="8"/>
      <c r="O7054" s="9"/>
    </row>
    <row r="7055" spans="2:15" x14ac:dyDescent="0.2">
      <c r="B7055" s="3"/>
      <c r="C7055" s="3"/>
      <c r="D7055" s="6"/>
      <c r="E7055" s="8"/>
      <c r="O7055" s="9"/>
    </row>
    <row r="7056" spans="2:15" x14ac:dyDescent="0.2">
      <c r="B7056" s="3"/>
      <c r="C7056" s="3"/>
      <c r="D7056" s="6"/>
      <c r="E7056" s="8"/>
      <c r="O7056" s="9"/>
    </row>
    <row r="7057" spans="2:15" x14ac:dyDescent="0.2">
      <c r="B7057" s="3"/>
      <c r="C7057" s="3"/>
      <c r="D7057" s="6"/>
      <c r="E7057" s="8"/>
      <c r="O7057" s="9"/>
    </row>
    <row r="7058" spans="2:15" x14ac:dyDescent="0.2">
      <c r="B7058" s="3"/>
      <c r="C7058" s="3"/>
      <c r="D7058" s="6"/>
      <c r="E7058" s="8"/>
      <c r="O7058" s="9"/>
    </row>
    <row r="7059" spans="2:15" x14ac:dyDescent="0.2">
      <c r="B7059" s="3"/>
      <c r="C7059" s="3"/>
      <c r="D7059" s="6"/>
      <c r="E7059" s="8"/>
      <c r="O7059" s="9"/>
    </row>
    <row r="7060" spans="2:15" x14ac:dyDescent="0.2">
      <c r="B7060" s="3"/>
      <c r="C7060" s="3"/>
      <c r="D7060" s="6"/>
      <c r="E7060" s="8"/>
      <c r="O7060" s="9"/>
    </row>
    <row r="7061" spans="2:15" x14ac:dyDescent="0.2">
      <c r="B7061" s="3"/>
      <c r="C7061" s="3"/>
      <c r="D7061" s="6"/>
      <c r="E7061" s="8"/>
      <c r="O7061" s="9"/>
    </row>
    <row r="7062" spans="2:15" x14ac:dyDescent="0.2">
      <c r="B7062" s="3"/>
      <c r="C7062" s="3"/>
      <c r="D7062" s="6"/>
      <c r="E7062" s="8"/>
      <c r="O7062" s="9"/>
    </row>
    <row r="7063" spans="2:15" x14ac:dyDescent="0.2">
      <c r="B7063" s="3"/>
      <c r="C7063" s="3"/>
      <c r="D7063" s="6"/>
      <c r="E7063" s="8"/>
      <c r="O7063" s="9"/>
    </row>
    <row r="7064" spans="2:15" x14ac:dyDescent="0.2">
      <c r="B7064" s="3"/>
      <c r="C7064" s="3"/>
      <c r="D7064" s="6"/>
      <c r="E7064" s="8"/>
      <c r="O7064" s="9"/>
    </row>
    <row r="7065" spans="2:15" x14ac:dyDescent="0.2">
      <c r="B7065" s="3"/>
      <c r="C7065" s="3"/>
      <c r="D7065" s="6"/>
      <c r="E7065" s="8"/>
      <c r="O7065" s="9"/>
    </row>
    <row r="7066" spans="2:15" x14ac:dyDescent="0.2">
      <c r="B7066" s="3"/>
      <c r="C7066" s="3"/>
      <c r="D7066" s="6"/>
      <c r="E7066" s="8"/>
      <c r="O7066" s="9"/>
    </row>
    <row r="7067" spans="2:15" x14ac:dyDescent="0.2">
      <c r="B7067" s="3"/>
      <c r="C7067" s="3"/>
      <c r="D7067" s="6"/>
      <c r="E7067" s="8"/>
      <c r="O7067" s="9"/>
    </row>
    <row r="7068" spans="2:15" x14ac:dyDescent="0.2">
      <c r="B7068" s="3"/>
      <c r="C7068" s="3"/>
      <c r="D7068" s="6"/>
      <c r="E7068" s="8"/>
      <c r="O7068" s="9"/>
    </row>
    <row r="7069" spans="2:15" x14ac:dyDescent="0.2">
      <c r="B7069" s="3"/>
      <c r="C7069" s="3"/>
      <c r="D7069" s="6"/>
      <c r="E7069" s="8"/>
      <c r="O7069" s="9"/>
    </row>
    <row r="7070" spans="2:15" x14ac:dyDescent="0.2">
      <c r="B7070" s="3"/>
      <c r="C7070" s="3"/>
      <c r="D7070" s="6"/>
      <c r="E7070" s="8"/>
      <c r="O7070" s="9"/>
    </row>
    <row r="7071" spans="2:15" x14ac:dyDescent="0.2">
      <c r="B7071" s="3"/>
      <c r="C7071" s="3"/>
      <c r="D7071" s="6"/>
      <c r="E7071" s="8"/>
      <c r="O7071" s="9"/>
    </row>
    <row r="7072" spans="2:15" x14ac:dyDescent="0.2">
      <c r="B7072" s="3"/>
      <c r="C7072" s="3"/>
      <c r="D7072" s="6"/>
      <c r="E7072" s="8"/>
      <c r="O7072" s="9"/>
    </row>
    <row r="7073" spans="2:15" x14ac:dyDescent="0.2">
      <c r="B7073" s="3"/>
      <c r="C7073" s="3"/>
      <c r="D7073" s="6"/>
      <c r="E7073" s="8"/>
      <c r="O7073" s="9"/>
    </row>
    <row r="7074" spans="2:15" x14ac:dyDescent="0.2">
      <c r="B7074" s="3"/>
      <c r="C7074" s="3"/>
      <c r="D7074" s="6"/>
      <c r="E7074" s="8"/>
      <c r="O7074" s="9"/>
    </row>
    <row r="7075" spans="2:15" x14ac:dyDescent="0.2">
      <c r="B7075" s="3"/>
      <c r="C7075" s="3"/>
      <c r="D7075" s="6"/>
      <c r="E7075" s="8"/>
      <c r="O7075" s="9"/>
    </row>
    <row r="7076" spans="2:15" x14ac:dyDescent="0.2">
      <c r="B7076" s="3"/>
      <c r="C7076" s="3"/>
      <c r="D7076" s="6"/>
      <c r="E7076" s="8"/>
      <c r="O7076" s="9"/>
    </row>
    <row r="7077" spans="2:15" x14ac:dyDescent="0.2">
      <c r="B7077" s="3"/>
      <c r="C7077" s="3"/>
      <c r="D7077" s="6"/>
      <c r="E7077" s="8"/>
      <c r="O7077" s="9"/>
    </row>
    <row r="7078" spans="2:15" x14ac:dyDescent="0.2">
      <c r="B7078" s="3"/>
      <c r="C7078" s="3"/>
      <c r="D7078" s="6"/>
      <c r="E7078" s="8"/>
      <c r="O7078" s="9"/>
    </row>
    <row r="7079" spans="2:15" x14ac:dyDescent="0.2">
      <c r="B7079" s="3"/>
      <c r="C7079" s="3"/>
      <c r="D7079" s="6"/>
      <c r="E7079" s="8"/>
      <c r="O7079" s="9"/>
    </row>
    <row r="7080" spans="2:15" x14ac:dyDescent="0.2">
      <c r="B7080" s="3"/>
      <c r="C7080" s="3"/>
      <c r="D7080" s="6"/>
      <c r="E7080" s="8"/>
      <c r="O7080" s="9"/>
    </row>
    <row r="7081" spans="2:15" x14ac:dyDescent="0.2">
      <c r="B7081" s="3"/>
      <c r="C7081" s="3"/>
      <c r="D7081" s="6"/>
      <c r="E7081" s="8"/>
      <c r="O7081" s="9"/>
    </row>
    <row r="7082" spans="2:15" x14ac:dyDescent="0.2">
      <c r="B7082" s="3"/>
      <c r="C7082" s="3"/>
      <c r="D7082" s="6"/>
      <c r="E7082" s="8"/>
      <c r="O7082" s="9"/>
    </row>
    <row r="7083" spans="2:15" x14ac:dyDescent="0.2">
      <c r="B7083" s="3"/>
      <c r="C7083" s="3"/>
      <c r="D7083" s="6"/>
      <c r="E7083" s="8"/>
      <c r="O7083" s="9"/>
    </row>
    <row r="7084" spans="2:15" x14ac:dyDescent="0.2">
      <c r="B7084" s="3"/>
      <c r="C7084" s="3"/>
      <c r="D7084" s="6"/>
      <c r="E7084" s="8"/>
      <c r="O7084" s="9"/>
    </row>
    <row r="7085" spans="2:15" x14ac:dyDescent="0.2">
      <c r="B7085" s="3"/>
      <c r="C7085" s="3"/>
      <c r="D7085" s="6"/>
      <c r="E7085" s="8"/>
      <c r="O7085" s="9"/>
    </row>
    <row r="7086" spans="2:15" x14ac:dyDescent="0.2">
      <c r="B7086" s="3"/>
      <c r="C7086" s="3"/>
      <c r="D7086" s="6"/>
      <c r="E7086" s="8"/>
      <c r="O7086" s="9"/>
    </row>
    <row r="7087" spans="2:15" x14ac:dyDescent="0.2">
      <c r="B7087" s="3"/>
      <c r="C7087" s="3"/>
      <c r="D7087" s="6"/>
      <c r="E7087" s="8"/>
      <c r="O7087" s="9"/>
    </row>
    <row r="7088" spans="2:15" x14ac:dyDescent="0.2">
      <c r="B7088" s="3"/>
      <c r="C7088" s="3"/>
      <c r="D7088" s="6"/>
      <c r="E7088" s="8"/>
      <c r="O7088" s="9"/>
    </row>
    <row r="7089" spans="2:15" x14ac:dyDescent="0.2">
      <c r="B7089" s="3"/>
      <c r="C7089" s="3"/>
      <c r="D7089" s="6"/>
      <c r="E7089" s="8"/>
      <c r="O7089" s="9"/>
    </row>
    <row r="7090" spans="2:15" x14ac:dyDescent="0.2">
      <c r="B7090" s="3"/>
      <c r="C7090" s="3"/>
      <c r="D7090" s="6"/>
      <c r="E7090" s="8"/>
      <c r="O7090" s="9"/>
    </row>
    <row r="7091" spans="2:15" x14ac:dyDescent="0.2">
      <c r="B7091" s="3"/>
      <c r="C7091" s="3"/>
      <c r="D7091" s="6"/>
      <c r="E7091" s="8"/>
      <c r="O7091" s="9"/>
    </row>
    <row r="7092" spans="2:15" x14ac:dyDescent="0.2">
      <c r="B7092" s="3"/>
      <c r="C7092" s="3"/>
      <c r="D7092" s="6"/>
      <c r="E7092" s="8"/>
      <c r="O7092" s="9"/>
    </row>
    <row r="7093" spans="2:15" x14ac:dyDescent="0.2">
      <c r="B7093" s="3"/>
      <c r="C7093" s="3"/>
      <c r="D7093" s="6"/>
      <c r="E7093" s="8"/>
      <c r="O7093" s="9"/>
    </row>
    <row r="7094" spans="2:15" x14ac:dyDescent="0.2">
      <c r="B7094" s="3"/>
      <c r="C7094" s="3"/>
      <c r="D7094" s="6"/>
      <c r="E7094" s="8"/>
      <c r="O7094" s="9"/>
    </row>
    <row r="7095" spans="2:15" x14ac:dyDescent="0.2">
      <c r="B7095" s="3"/>
      <c r="C7095" s="3"/>
      <c r="D7095" s="6"/>
      <c r="E7095" s="8"/>
      <c r="O7095" s="9"/>
    </row>
    <row r="7096" spans="2:15" x14ac:dyDescent="0.2">
      <c r="B7096" s="3"/>
      <c r="C7096" s="3"/>
      <c r="D7096" s="6"/>
      <c r="E7096" s="8"/>
      <c r="O7096" s="9"/>
    </row>
    <row r="7097" spans="2:15" x14ac:dyDescent="0.2">
      <c r="B7097" s="3"/>
      <c r="C7097" s="3"/>
      <c r="D7097" s="6"/>
      <c r="E7097" s="8"/>
      <c r="O7097" s="9"/>
    </row>
    <row r="7098" spans="2:15" x14ac:dyDescent="0.2">
      <c r="B7098" s="3"/>
      <c r="C7098" s="3"/>
      <c r="D7098" s="6"/>
      <c r="E7098" s="8"/>
      <c r="O7098" s="9"/>
    </row>
    <row r="7099" spans="2:15" x14ac:dyDescent="0.2">
      <c r="B7099" s="3"/>
      <c r="C7099" s="3"/>
      <c r="D7099" s="6"/>
      <c r="E7099" s="8"/>
      <c r="O7099" s="9"/>
    </row>
    <row r="7100" spans="2:15" x14ac:dyDescent="0.2">
      <c r="B7100" s="3"/>
      <c r="C7100" s="3"/>
      <c r="D7100" s="6"/>
      <c r="E7100" s="8"/>
      <c r="O7100" s="9"/>
    </row>
    <row r="7101" spans="2:15" x14ac:dyDescent="0.2">
      <c r="B7101" s="3"/>
      <c r="C7101" s="3"/>
      <c r="D7101" s="6"/>
      <c r="E7101" s="8"/>
      <c r="O7101" s="9"/>
    </row>
    <row r="7102" spans="2:15" x14ac:dyDescent="0.2">
      <c r="B7102" s="3"/>
      <c r="C7102" s="3"/>
      <c r="D7102" s="6"/>
      <c r="E7102" s="8"/>
      <c r="O7102" s="9"/>
    </row>
    <row r="7103" spans="2:15" x14ac:dyDescent="0.2">
      <c r="B7103" s="3"/>
      <c r="C7103" s="3"/>
      <c r="D7103" s="6"/>
      <c r="E7103" s="8"/>
      <c r="O7103" s="9"/>
    </row>
    <row r="7104" spans="2:15" x14ac:dyDescent="0.2">
      <c r="B7104" s="3"/>
      <c r="C7104" s="3"/>
      <c r="D7104" s="6"/>
      <c r="E7104" s="8"/>
      <c r="O7104" s="9"/>
    </row>
    <row r="7105" spans="2:15" x14ac:dyDescent="0.2">
      <c r="B7105" s="3"/>
      <c r="C7105" s="3"/>
      <c r="D7105" s="6"/>
      <c r="E7105" s="8"/>
      <c r="O7105" s="9"/>
    </row>
    <row r="7106" spans="2:15" x14ac:dyDescent="0.2">
      <c r="B7106" s="3"/>
      <c r="C7106" s="3"/>
      <c r="D7106" s="6"/>
      <c r="E7106" s="8"/>
      <c r="O7106" s="9"/>
    </row>
    <row r="7107" spans="2:15" x14ac:dyDescent="0.2">
      <c r="B7107" s="3"/>
      <c r="C7107" s="3"/>
      <c r="D7107" s="6"/>
      <c r="E7107" s="8"/>
      <c r="O7107" s="9"/>
    </row>
    <row r="7108" spans="2:15" x14ac:dyDescent="0.2">
      <c r="B7108" s="3"/>
      <c r="C7108" s="3"/>
      <c r="D7108" s="6"/>
      <c r="E7108" s="8"/>
      <c r="O7108" s="9"/>
    </row>
    <row r="7109" spans="2:15" x14ac:dyDescent="0.2">
      <c r="B7109" s="3"/>
      <c r="C7109" s="3"/>
      <c r="D7109" s="6"/>
      <c r="E7109" s="8"/>
      <c r="O7109" s="9"/>
    </row>
    <row r="7110" spans="2:15" x14ac:dyDescent="0.2">
      <c r="B7110" s="3"/>
      <c r="C7110" s="3"/>
      <c r="D7110" s="6"/>
      <c r="E7110" s="8"/>
      <c r="O7110" s="9"/>
    </row>
    <row r="7111" spans="2:15" x14ac:dyDescent="0.2">
      <c r="B7111" s="3"/>
      <c r="C7111" s="3"/>
      <c r="D7111" s="6"/>
      <c r="E7111" s="8"/>
      <c r="O7111" s="9"/>
    </row>
    <row r="7112" spans="2:15" x14ac:dyDescent="0.2">
      <c r="B7112" s="3"/>
      <c r="C7112" s="3"/>
      <c r="D7112" s="6"/>
      <c r="E7112" s="8"/>
      <c r="O7112" s="9"/>
    </row>
    <row r="7113" spans="2:15" x14ac:dyDescent="0.2">
      <c r="B7113" s="3"/>
      <c r="C7113" s="3"/>
      <c r="D7113" s="6"/>
      <c r="E7113" s="8"/>
      <c r="O7113" s="9"/>
    </row>
    <row r="7114" spans="2:15" x14ac:dyDescent="0.2">
      <c r="B7114" s="3"/>
      <c r="C7114" s="3"/>
      <c r="D7114" s="6"/>
      <c r="E7114" s="8"/>
      <c r="O7114" s="9"/>
    </row>
    <row r="7115" spans="2:15" x14ac:dyDescent="0.2">
      <c r="B7115" s="3"/>
      <c r="C7115" s="3"/>
      <c r="D7115" s="6"/>
      <c r="E7115" s="8"/>
      <c r="O7115" s="9"/>
    </row>
    <row r="7116" spans="2:15" x14ac:dyDescent="0.2">
      <c r="B7116" s="3"/>
      <c r="C7116" s="3"/>
      <c r="D7116" s="6"/>
      <c r="E7116" s="8"/>
      <c r="O7116" s="9"/>
    </row>
    <row r="7117" spans="2:15" x14ac:dyDescent="0.2">
      <c r="B7117" s="3"/>
      <c r="C7117" s="3"/>
      <c r="D7117" s="6"/>
      <c r="E7117" s="8"/>
      <c r="O7117" s="9"/>
    </row>
    <row r="7118" spans="2:15" x14ac:dyDescent="0.2">
      <c r="B7118" s="3"/>
      <c r="C7118" s="3"/>
      <c r="D7118" s="6"/>
      <c r="E7118" s="8"/>
      <c r="O7118" s="9"/>
    </row>
    <row r="7119" spans="2:15" x14ac:dyDescent="0.2">
      <c r="B7119" s="3"/>
      <c r="C7119" s="3"/>
      <c r="D7119" s="6"/>
      <c r="E7119" s="8"/>
      <c r="O7119" s="9"/>
    </row>
    <row r="7120" spans="2:15" x14ac:dyDescent="0.2">
      <c r="B7120" s="3"/>
      <c r="C7120" s="3"/>
      <c r="D7120" s="6"/>
      <c r="E7120" s="8"/>
      <c r="O7120" s="9"/>
    </row>
    <row r="7121" spans="2:15" x14ac:dyDescent="0.2">
      <c r="B7121" s="3"/>
      <c r="C7121" s="3"/>
      <c r="D7121" s="6"/>
      <c r="E7121" s="8"/>
      <c r="O7121" s="9"/>
    </row>
    <row r="7122" spans="2:15" x14ac:dyDescent="0.2">
      <c r="B7122" s="3"/>
      <c r="C7122" s="3"/>
      <c r="D7122" s="6"/>
      <c r="E7122" s="8"/>
      <c r="O7122" s="9"/>
    </row>
    <row r="7123" spans="2:15" x14ac:dyDescent="0.2">
      <c r="B7123" s="3"/>
      <c r="C7123" s="3"/>
      <c r="D7123" s="6"/>
      <c r="E7123" s="8"/>
      <c r="O7123" s="9"/>
    </row>
    <row r="7124" spans="2:15" x14ac:dyDescent="0.2">
      <c r="B7124" s="3"/>
      <c r="C7124" s="3"/>
      <c r="D7124" s="6"/>
      <c r="E7124" s="8"/>
      <c r="O7124" s="9"/>
    </row>
    <row r="7125" spans="2:15" x14ac:dyDescent="0.2">
      <c r="B7125" s="3"/>
      <c r="C7125" s="3"/>
      <c r="D7125" s="6"/>
      <c r="E7125" s="8"/>
      <c r="O7125" s="9"/>
    </row>
    <row r="7126" spans="2:15" x14ac:dyDescent="0.2">
      <c r="B7126" s="3"/>
      <c r="C7126" s="3"/>
      <c r="D7126" s="6"/>
      <c r="E7126" s="8"/>
      <c r="O7126" s="9"/>
    </row>
    <row r="7127" spans="2:15" x14ac:dyDescent="0.2">
      <c r="B7127" s="3"/>
      <c r="C7127" s="3"/>
      <c r="D7127" s="6"/>
      <c r="E7127" s="8"/>
      <c r="O7127" s="9"/>
    </row>
    <row r="7128" spans="2:15" x14ac:dyDescent="0.2">
      <c r="B7128" s="3"/>
      <c r="C7128" s="3"/>
      <c r="D7128" s="6"/>
      <c r="E7128" s="8"/>
      <c r="O7128" s="9"/>
    </row>
    <row r="7129" spans="2:15" x14ac:dyDescent="0.2">
      <c r="B7129" s="3"/>
      <c r="C7129" s="3"/>
      <c r="D7129" s="6"/>
      <c r="E7129" s="8"/>
      <c r="O7129" s="9"/>
    </row>
    <row r="7130" spans="2:15" x14ac:dyDescent="0.2">
      <c r="B7130" s="3"/>
      <c r="C7130" s="3"/>
      <c r="D7130" s="6"/>
      <c r="E7130" s="8"/>
      <c r="O7130" s="9"/>
    </row>
    <row r="7131" spans="2:15" x14ac:dyDescent="0.2">
      <c r="B7131" s="3"/>
      <c r="C7131" s="3"/>
      <c r="D7131" s="6"/>
      <c r="E7131" s="8"/>
      <c r="O7131" s="9"/>
    </row>
    <row r="7132" spans="2:15" x14ac:dyDescent="0.2">
      <c r="B7132" s="3"/>
      <c r="C7132" s="3"/>
      <c r="D7132" s="6"/>
      <c r="E7132" s="8"/>
      <c r="O7132" s="9"/>
    </row>
    <row r="7133" spans="2:15" x14ac:dyDescent="0.2">
      <c r="B7133" s="3"/>
      <c r="C7133" s="3"/>
      <c r="D7133" s="6"/>
      <c r="E7133" s="8"/>
      <c r="O7133" s="9"/>
    </row>
    <row r="7134" spans="2:15" x14ac:dyDescent="0.2">
      <c r="B7134" s="3"/>
      <c r="C7134" s="3"/>
      <c r="D7134" s="6"/>
      <c r="E7134" s="8"/>
      <c r="O7134" s="9"/>
    </row>
    <row r="7135" spans="2:15" x14ac:dyDescent="0.2">
      <c r="B7135" s="3"/>
      <c r="C7135" s="3"/>
      <c r="D7135" s="6"/>
      <c r="E7135" s="8"/>
      <c r="O7135" s="9"/>
    </row>
    <row r="7136" spans="2:15" x14ac:dyDescent="0.2">
      <c r="B7136" s="3"/>
      <c r="C7136" s="3"/>
      <c r="D7136" s="6"/>
      <c r="E7136" s="8"/>
      <c r="O7136" s="9"/>
    </row>
    <row r="7137" spans="2:15" x14ac:dyDescent="0.2">
      <c r="B7137" s="3"/>
      <c r="C7137" s="3"/>
      <c r="D7137" s="6"/>
      <c r="E7137" s="8"/>
      <c r="O7137" s="9"/>
    </row>
    <row r="7138" spans="2:15" x14ac:dyDescent="0.2">
      <c r="B7138" s="3"/>
      <c r="C7138" s="3"/>
      <c r="D7138" s="6"/>
      <c r="E7138" s="8"/>
      <c r="O7138" s="9"/>
    </row>
    <row r="7139" spans="2:15" x14ac:dyDescent="0.2">
      <c r="B7139" s="3"/>
      <c r="C7139" s="3"/>
      <c r="D7139" s="6"/>
      <c r="E7139" s="8"/>
      <c r="O7139" s="9"/>
    </row>
    <row r="7140" spans="2:15" x14ac:dyDescent="0.2">
      <c r="B7140" s="3"/>
      <c r="C7140" s="3"/>
      <c r="D7140" s="6"/>
      <c r="E7140" s="8"/>
      <c r="O7140" s="9"/>
    </row>
    <row r="7141" spans="2:15" x14ac:dyDescent="0.2">
      <c r="B7141" s="3"/>
      <c r="C7141" s="3"/>
      <c r="D7141" s="6"/>
      <c r="E7141" s="8"/>
      <c r="O7141" s="9"/>
    </row>
    <row r="7142" spans="2:15" x14ac:dyDescent="0.2">
      <c r="B7142" s="3"/>
      <c r="C7142" s="3"/>
      <c r="D7142" s="6"/>
      <c r="E7142" s="8"/>
      <c r="O7142" s="9"/>
    </row>
    <row r="7143" spans="2:15" x14ac:dyDescent="0.2">
      <c r="B7143" s="3"/>
      <c r="C7143" s="3"/>
      <c r="D7143" s="6"/>
      <c r="E7143" s="8"/>
      <c r="O7143" s="9"/>
    </row>
    <row r="7144" spans="2:15" x14ac:dyDescent="0.2">
      <c r="B7144" s="3"/>
      <c r="C7144" s="3"/>
      <c r="D7144" s="6"/>
      <c r="E7144" s="8"/>
      <c r="O7144" s="9"/>
    </row>
    <row r="7145" spans="2:15" x14ac:dyDescent="0.2">
      <c r="B7145" s="3"/>
      <c r="C7145" s="3"/>
      <c r="D7145" s="6"/>
      <c r="E7145" s="8"/>
      <c r="O7145" s="9"/>
    </row>
    <row r="7146" spans="2:15" x14ac:dyDescent="0.2">
      <c r="B7146" s="3"/>
      <c r="C7146" s="3"/>
      <c r="D7146" s="6"/>
      <c r="E7146" s="8"/>
      <c r="O7146" s="9"/>
    </row>
    <row r="7147" spans="2:15" x14ac:dyDescent="0.2">
      <c r="B7147" s="3"/>
      <c r="C7147" s="3"/>
      <c r="D7147" s="6"/>
      <c r="E7147" s="8"/>
      <c r="O7147" s="9"/>
    </row>
    <row r="7148" spans="2:15" x14ac:dyDescent="0.2">
      <c r="B7148" s="3"/>
      <c r="C7148" s="3"/>
      <c r="D7148" s="6"/>
      <c r="E7148" s="8"/>
      <c r="O7148" s="9"/>
    </row>
    <row r="7149" spans="2:15" x14ac:dyDescent="0.2">
      <c r="B7149" s="3"/>
      <c r="C7149" s="3"/>
      <c r="D7149" s="6"/>
      <c r="E7149" s="8"/>
      <c r="O7149" s="9"/>
    </row>
    <row r="7150" spans="2:15" x14ac:dyDescent="0.2">
      <c r="B7150" s="3"/>
      <c r="C7150" s="3"/>
      <c r="D7150" s="6"/>
      <c r="E7150" s="8"/>
      <c r="O7150" s="9"/>
    </row>
    <row r="7151" spans="2:15" x14ac:dyDescent="0.2">
      <c r="B7151" s="3"/>
      <c r="C7151" s="3"/>
      <c r="D7151" s="6"/>
      <c r="E7151" s="8"/>
      <c r="O7151" s="9"/>
    </row>
    <row r="7152" spans="2:15" x14ac:dyDescent="0.2">
      <c r="B7152" s="3"/>
      <c r="C7152" s="3"/>
      <c r="D7152" s="6"/>
      <c r="E7152" s="8"/>
      <c r="O7152" s="9"/>
    </row>
    <row r="7153" spans="2:15" x14ac:dyDescent="0.2">
      <c r="B7153" s="3"/>
      <c r="C7153" s="3"/>
      <c r="D7153" s="6"/>
      <c r="E7153" s="8"/>
      <c r="O7153" s="9"/>
    </row>
    <row r="7154" spans="2:15" x14ac:dyDescent="0.2">
      <c r="B7154" s="3"/>
      <c r="C7154" s="3"/>
      <c r="D7154" s="6"/>
      <c r="E7154" s="8"/>
      <c r="O7154" s="9"/>
    </row>
    <row r="7155" spans="2:15" x14ac:dyDescent="0.2">
      <c r="B7155" s="3"/>
      <c r="C7155" s="3"/>
      <c r="D7155" s="6"/>
      <c r="E7155" s="8"/>
      <c r="O7155" s="9"/>
    </row>
    <row r="7156" spans="2:15" x14ac:dyDescent="0.2">
      <c r="B7156" s="3"/>
      <c r="C7156" s="3"/>
      <c r="D7156" s="6"/>
      <c r="E7156" s="8"/>
      <c r="O7156" s="9"/>
    </row>
    <row r="7157" spans="2:15" x14ac:dyDescent="0.2">
      <c r="B7157" s="3"/>
      <c r="C7157" s="3"/>
      <c r="D7157" s="6"/>
      <c r="E7157" s="8"/>
      <c r="O7157" s="9"/>
    </row>
    <row r="7158" spans="2:15" x14ac:dyDescent="0.2">
      <c r="B7158" s="3"/>
      <c r="C7158" s="3"/>
      <c r="D7158" s="6"/>
      <c r="E7158" s="8"/>
      <c r="O7158" s="9"/>
    </row>
    <row r="7159" spans="2:15" x14ac:dyDescent="0.2">
      <c r="B7159" s="3"/>
      <c r="C7159" s="3"/>
      <c r="D7159" s="6"/>
      <c r="E7159" s="8"/>
      <c r="O7159" s="9"/>
    </row>
    <row r="7160" spans="2:15" x14ac:dyDescent="0.2">
      <c r="B7160" s="3"/>
      <c r="C7160" s="3"/>
      <c r="D7160" s="6"/>
      <c r="E7160" s="8"/>
      <c r="O7160" s="9"/>
    </row>
    <row r="7161" spans="2:15" x14ac:dyDescent="0.2">
      <c r="B7161" s="3"/>
      <c r="C7161" s="3"/>
      <c r="D7161" s="6"/>
      <c r="E7161" s="8"/>
      <c r="O7161" s="9"/>
    </row>
    <row r="7162" spans="2:15" x14ac:dyDescent="0.2">
      <c r="B7162" s="3"/>
      <c r="C7162" s="3"/>
      <c r="D7162" s="6"/>
      <c r="E7162" s="8"/>
      <c r="O7162" s="9"/>
    </row>
    <row r="7163" spans="2:15" x14ac:dyDescent="0.2">
      <c r="B7163" s="3"/>
      <c r="C7163" s="3"/>
      <c r="D7163" s="6"/>
      <c r="E7163" s="8"/>
      <c r="O7163" s="9"/>
    </row>
    <row r="7164" spans="2:15" x14ac:dyDescent="0.2">
      <c r="B7164" s="3"/>
      <c r="C7164" s="3"/>
      <c r="D7164" s="6"/>
      <c r="E7164" s="8"/>
      <c r="O7164" s="9"/>
    </row>
    <row r="7165" spans="2:15" x14ac:dyDescent="0.2">
      <c r="B7165" s="3"/>
      <c r="C7165" s="3"/>
      <c r="D7165" s="6"/>
      <c r="E7165" s="8"/>
      <c r="O7165" s="9"/>
    </row>
    <row r="7166" spans="2:15" x14ac:dyDescent="0.2">
      <c r="B7166" s="3"/>
      <c r="C7166" s="3"/>
      <c r="D7166" s="6"/>
      <c r="E7166" s="8"/>
      <c r="O7166" s="9"/>
    </row>
    <row r="7167" spans="2:15" x14ac:dyDescent="0.2">
      <c r="B7167" s="3"/>
      <c r="C7167" s="3"/>
      <c r="D7167" s="6"/>
      <c r="E7167" s="8"/>
      <c r="O7167" s="9"/>
    </row>
    <row r="7168" spans="2:15" x14ac:dyDescent="0.2">
      <c r="B7168" s="3"/>
      <c r="C7168" s="3"/>
      <c r="D7168" s="6"/>
      <c r="E7168" s="8"/>
      <c r="O7168" s="9"/>
    </row>
    <row r="7169" spans="2:15" x14ac:dyDescent="0.2">
      <c r="B7169" s="3"/>
      <c r="C7169" s="3"/>
      <c r="D7169" s="6"/>
      <c r="E7169" s="8"/>
      <c r="O7169" s="9"/>
    </row>
    <row r="7170" spans="2:15" x14ac:dyDescent="0.2">
      <c r="B7170" s="3"/>
      <c r="C7170" s="3"/>
      <c r="D7170" s="6"/>
      <c r="E7170" s="8"/>
      <c r="O7170" s="9"/>
    </row>
    <row r="7171" spans="2:15" x14ac:dyDescent="0.2">
      <c r="B7171" s="3"/>
      <c r="C7171" s="3"/>
      <c r="D7171" s="6"/>
      <c r="E7171" s="8"/>
      <c r="O7171" s="9"/>
    </row>
    <row r="7172" spans="2:15" x14ac:dyDescent="0.2">
      <c r="B7172" s="3"/>
      <c r="C7172" s="3"/>
      <c r="D7172" s="6"/>
      <c r="E7172" s="8"/>
      <c r="O7172" s="9"/>
    </row>
    <row r="7173" spans="2:15" x14ac:dyDescent="0.2">
      <c r="B7173" s="3"/>
      <c r="C7173" s="3"/>
      <c r="D7173" s="6"/>
      <c r="E7173" s="8"/>
      <c r="O7173" s="9"/>
    </row>
    <row r="7174" spans="2:15" x14ac:dyDescent="0.2">
      <c r="B7174" s="3"/>
      <c r="C7174" s="3"/>
      <c r="D7174" s="6"/>
      <c r="E7174" s="8"/>
      <c r="O7174" s="9"/>
    </row>
    <row r="7175" spans="2:15" x14ac:dyDescent="0.2">
      <c r="B7175" s="3"/>
      <c r="C7175" s="3"/>
      <c r="D7175" s="6"/>
      <c r="E7175" s="8"/>
      <c r="O7175" s="9"/>
    </row>
    <row r="7176" spans="2:15" x14ac:dyDescent="0.2">
      <c r="B7176" s="3"/>
      <c r="C7176" s="3"/>
      <c r="D7176" s="6"/>
      <c r="E7176" s="8"/>
      <c r="O7176" s="9"/>
    </row>
    <row r="7177" spans="2:15" x14ac:dyDescent="0.2">
      <c r="B7177" s="3"/>
      <c r="C7177" s="3"/>
      <c r="D7177" s="6"/>
      <c r="E7177" s="8"/>
      <c r="O7177" s="9"/>
    </row>
    <row r="7178" spans="2:15" x14ac:dyDescent="0.2">
      <c r="B7178" s="3"/>
      <c r="C7178" s="3"/>
      <c r="D7178" s="6"/>
      <c r="E7178" s="8"/>
      <c r="O7178" s="9"/>
    </row>
    <row r="7179" spans="2:15" x14ac:dyDescent="0.2">
      <c r="B7179" s="3"/>
      <c r="C7179" s="3"/>
      <c r="D7179" s="6"/>
      <c r="E7179" s="8"/>
      <c r="O7179" s="9"/>
    </row>
    <row r="7180" spans="2:15" x14ac:dyDescent="0.2">
      <c r="B7180" s="3"/>
      <c r="C7180" s="3"/>
      <c r="D7180" s="6"/>
      <c r="E7180" s="8"/>
      <c r="O7180" s="9"/>
    </row>
    <row r="7181" spans="2:15" x14ac:dyDescent="0.2">
      <c r="B7181" s="3"/>
      <c r="C7181" s="3"/>
      <c r="D7181" s="6"/>
      <c r="E7181" s="8"/>
      <c r="O7181" s="9"/>
    </row>
    <row r="7182" spans="2:15" x14ac:dyDescent="0.2">
      <c r="B7182" s="3"/>
      <c r="C7182" s="3"/>
      <c r="D7182" s="6"/>
      <c r="E7182" s="8"/>
      <c r="O7182" s="9"/>
    </row>
    <row r="7183" spans="2:15" x14ac:dyDescent="0.2">
      <c r="B7183" s="3"/>
      <c r="C7183" s="3"/>
      <c r="D7183" s="6"/>
      <c r="E7183" s="8"/>
      <c r="O7183" s="9"/>
    </row>
    <row r="7184" spans="2:15" x14ac:dyDescent="0.2">
      <c r="B7184" s="3"/>
      <c r="C7184" s="3"/>
      <c r="D7184" s="6"/>
      <c r="E7184" s="8"/>
      <c r="O7184" s="9"/>
    </row>
    <row r="7185" spans="2:15" x14ac:dyDescent="0.2">
      <c r="B7185" s="3"/>
      <c r="C7185" s="3"/>
      <c r="D7185" s="6"/>
      <c r="E7185" s="8"/>
      <c r="O7185" s="9"/>
    </row>
    <row r="7186" spans="2:15" x14ac:dyDescent="0.2">
      <c r="B7186" s="3"/>
      <c r="C7186" s="3"/>
      <c r="D7186" s="6"/>
      <c r="E7186" s="8"/>
      <c r="O7186" s="9"/>
    </row>
    <row r="7187" spans="2:15" x14ac:dyDescent="0.2">
      <c r="B7187" s="3"/>
      <c r="C7187" s="3"/>
      <c r="D7187" s="6"/>
      <c r="E7187" s="8"/>
      <c r="O7187" s="9"/>
    </row>
    <row r="7188" spans="2:15" x14ac:dyDescent="0.2">
      <c r="B7188" s="3"/>
      <c r="C7188" s="3"/>
      <c r="D7188" s="6"/>
      <c r="E7188" s="8"/>
      <c r="O7188" s="9"/>
    </row>
    <row r="7189" spans="2:15" x14ac:dyDescent="0.2">
      <c r="B7189" s="3"/>
      <c r="C7189" s="3"/>
      <c r="D7189" s="6"/>
      <c r="E7189" s="8"/>
      <c r="O7189" s="9"/>
    </row>
    <row r="7190" spans="2:15" x14ac:dyDescent="0.2">
      <c r="B7190" s="3"/>
      <c r="C7190" s="3"/>
      <c r="D7190" s="6"/>
      <c r="E7190" s="8"/>
      <c r="O7190" s="9"/>
    </row>
    <row r="7191" spans="2:15" x14ac:dyDescent="0.2">
      <c r="B7191" s="3"/>
      <c r="C7191" s="3"/>
      <c r="D7191" s="6"/>
      <c r="E7191" s="8"/>
      <c r="O7191" s="9"/>
    </row>
    <row r="7192" spans="2:15" x14ac:dyDescent="0.2">
      <c r="B7192" s="3"/>
      <c r="C7192" s="3"/>
      <c r="D7192" s="6"/>
      <c r="E7192" s="8"/>
      <c r="O7192" s="9"/>
    </row>
    <row r="7193" spans="2:15" x14ac:dyDescent="0.2">
      <c r="B7193" s="3"/>
      <c r="C7193" s="3"/>
      <c r="D7193" s="6"/>
      <c r="E7193" s="8"/>
      <c r="O7193" s="9"/>
    </row>
    <row r="7194" spans="2:15" x14ac:dyDescent="0.2">
      <c r="B7194" s="3"/>
      <c r="C7194" s="3"/>
      <c r="D7194" s="6"/>
      <c r="E7194" s="8"/>
      <c r="O7194" s="9"/>
    </row>
    <row r="7195" spans="2:15" x14ac:dyDescent="0.2">
      <c r="B7195" s="3"/>
      <c r="C7195" s="3"/>
      <c r="D7195" s="6"/>
      <c r="E7195" s="8"/>
      <c r="O7195" s="9"/>
    </row>
    <row r="7196" spans="2:15" x14ac:dyDescent="0.2">
      <c r="B7196" s="3"/>
      <c r="C7196" s="3"/>
      <c r="D7196" s="6"/>
      <c r="E7196" s="8"/>
      <c r="O7196" s="9"/>
    </row>
    <row r="7197" spans="2:15" x14ac:dyDescent="0.2">
      <c r="B7197" s="3"/>
      <c r="C7197" s="3"/>
      <c r="D7197" s="6"/>
      <c r="E7197" s="8"/>
      <c r="O7197" s="9"/>
    </row>
    <row r="7198" spans="2:15" x14ac:dyDescent="0.2">
      <c r="B7198" s="3"/>
      <c r="C7198" s="3"/>
      <c r="D7198" s="6"/>
      <c r="E7198" s="8"/>
      <c r="O7198" s="9"/>
    </row>
    <row r="7199" spans="2:15" x14ac:dyDescent="0.2">
      <c r="B7199" s="3"/>
      <c r="C7199" s="3"/>
      <c r="D7199" s="6"/>
      <c r="E7199" s="8"/>
      <c r="O7199" s="9"/>
    </row>
    <row r="7200" spans="2:15" x14ac:dyDescent="0.2">
      <c r="B7200" s="3"/>
      <c r="C7200" s="3"/>
      <c r="D7200" s="6"/>
      <c r="E7200" s="8"/>
      <c r="O7200" s="9"/>
    </row>
    <row r="7201" spans="2:15" x14ac:dyDescent="0.2">
      <c r="B7201" s="3"/>
      <c r="C7201" s="3"/>
      <c r="D7201" s="6"/>
      <c r="E7201" s="8"/>
      <c r="O7201" s="9"/>
    </row>
    <row r="7202" spans="2:15" x14ac:dyDescent="0.2">
      <c r="B7202" s="3"/>
      <c r="C7202" s="3"/>
      <c r="D7202" s="6"/>
      <c r="E7202" s="8"/>
      <c r="O7202" s="9"/>
    </row>
    <row r="7203" spans="2:15" x14ac:dyDescent="0.2">
      <c r="B7203" s="3"/>
      <c r="C7203" s="3"/>
      <c r="D7203" s="6"/>
      <c r="E7203" s="8"/>
      <c r="O7203" s="9"/>
    </row>
    <row r="7204" spans="2:15" x14ac:dyDescent="0.2">
      <c r="B7204" s="3"/>
      <c r="C7204" s="3"/>
      <c r="D7204" s="6"/>
      <c r="E7204" s="8"/>
      <c r="O7204" s="9"/>
    </row>
    <row r="7205" spans="2:15" x14ac:dyDescent="0.2">
      <c r="B7205" s="3"/>
      <c r="C7205" s="3"/>
      <c r="D7205" s="6"/>
      <c r="E7205" s="8"/>
      <c r="O7205" s="9"/>
    </row>
    <row r="7206" spans="2:15" x14ac:dyDescent="0.2">
      <c r="B7206" s="3"/>
      <c r="C7206" s="3"/>
      <c r="D7206" s="6"/>
      <c r="E7206" s="8"/>
      <c r="O7206" s="9"/>
    </row>
    <row r="7207" spans="2:15" x14ac:dyDescent="0.2">
      <c r="B7207" s="3"/>
      <c r="C7207" s="3"/>
      <c r="D7207" s="6"/>
      <c r="E7207" s="8"/>
      <c r="O7207" s="9"/>
    </row>
    <row r="7208" spans="2:15" x14ac:dyDescent="0.2">
      <c r="B7208" s="3"/>
      <c r="C7208" s="3"/>
      <c r="D7208" s="6"/>
      <c r="E7208" s="8"/>
      <c r="O7208" s="9"/>
    </row>
    <row r="7209" spans="2:15" x14ac:dyDescent="0.2">
      <c r="B7209" s="3"/>
      <c r="C7209" s="3"/>
      <c r="D7209" s="6"/>
      <c r="E7209" s="8"/>
      <c r="O7209" s="9"/>
    </row>
    <row r="7210" spans="2:15" x14ac:dyDescent="0.2">
      <c r="B7210" s="3"/>
      <c r="C7210" s="3"/>
      <c r="D7210" s="6"/>
      <c r="E7210" s="8"/>
      <c r="O7210" s="9"/>
    </row>
    <row r="7211" spans="2:15" x14ac:dyDescent="0.2">
      <c r="B7211" s="3"/>
      <c r="C7211" s="3"/>
      <c r="D7211" s="6"/>
      <c r="E7211" s="8"/>
      <c r="O7211" s="9"/>
    </row>
    <row r="7212" spans="2:15" x14ac:dyDescent="0.2">
      <c r="B7212" s="3"/>
      <c r="C7212" s="3"/>
      <c r="D7212" s="6"/>
      <c r="E7212" s="8"/>
      <c r="O7212" s="9"/>
    </row>
    <row r="7213" spans="2:15" x14ac:dyDescent="0.2">
      <c r="B7213" s="3"/>
      <c r="C7213" s="3"/>
      <c r="D7213" s="6"/>
      <c r="E7213" s="8"/>
      <c r="O7213" s="9"/>
    </row>
    <row r="7214" spans="2:15" x14ac:dyDescent="0.2">
      <c r="B7214" s="3"/>
      <c r="C7214" s="3"/>
      <c r="D7214" s="6"/>
      <c r="E7214" s="8"/>
      <c r="O7214" s="9"/>
    </row>
    <row r="7215" spans="2:15" x14ac:dyDescent="0.2">
      <c r="B7215" s="3"/>
      <c r="C7215" s="3"/>
      <c r="D7215" s="6"/>
      <c r="E7215" s="8"/>
      <c r="O7215" s="9"/>
    </row>
    <row r="7216" spans="2:15" x14ac:dyDescent="0.2">
      <c r="B7216" s="3"/>
      <c r="C7216" s="3"/>
      <c r="D7216" s="6"/>
      <c r="E7216" s="8"/>
      <c r="O7216" s="9"/>
    </row>
    <row r="7217" spans="2:15" x14ac:dyDescent="0.2">
      <c r="B7217" s="3"/>
      <c r="C7217" s="3"/>
      <c r="D7217" s="6"/>
      <c r="E7217" s="8"/>
      <c r="O7217" s="9"/>
    </row>
    <row r="7218" spans="2:15" x14ac:dyDescent="0.2">
      <c r="B7218" s="3"/>
      <c r="C7218" s="3"/>
      <c r="D7218" s="6"/>
      <c r="E7218" s="8"/>
      <c r="O7218" s="9"/>
    </row>
    <row r="7219" spans="2:15" x14ac:dyDescent="0.2">
      <c r="B7219" s="3"/>
      <c r="C7219" s="3"/>
      <c r="D7219" s="6"/>
      <c r="E7219" s="8"/>
      <c r="O7219" s="9"/>
    </row>
    <row r="7220" spans="2:15" x14ac:dyDescent="0.2">
      <c r="B7220" s="3"/>
      <c r="C7220" s="3"/>
      <c r="D7220" s="6"/>
      <c r="E7220" s="8"/>
      <c r="O7220" s="9"/>
    </row>
    <row r="7221" spans="2:15" x14ac:dyDescent="0.2">
      <c r="B7221" s="3"/>
      <c r="C7221" s="3"/>
      <c r="D7221" s="6"/>
      <c r="E7221" s="8"/>
      <c r="O7221" s="9"/>
    </row>
    <row r="7222" spans="2:15" x14ac:dyDescent="0.2">
      <c r="B7222" s="3"/>
      <c r="C7222" s="3"/>
      <c r="D7222" s="6"/>
      <c r="E7222" s="8"/>
      <c r="O7222" s="9"/>
    </row>
    <row r="7223" spans="2:15" x14ac:dyDescent="0.2">
      <c r="B7223" s="3"/>
      <c r="C7223" s="3"/>
      <c r="D7223" s="6"/>
      <c r="E7223" s="8"/>
      <c r="O7223" s="9"/>
    </row>
    <row r="7224" spans="2:15" x14ac:dyDescent="0.2">
      <c r="B7224" s="3"/>
      <c r="C7224" s="3"/>
      <c r="D7224" s="6"/>
      <c r="E7224" s="8"/>
      <c r="O7224" s="9"/>
    </row>
    <row r="7225" spans="2:15" x14ac:dyDescent="0.2">
      <c r="B7225" s="3"/>
      <c r="C7225" s="3"/>
      <c r="D7225" s="6"/>
      <c r="E7225" s="8"/>
      <c r="O7225" s="9"/>
    </row>
    <row r="7226" spans="2:15" x14ac:dyDescent="0.2">
      <c r="B7226" s="3"/>
      <c r="C7226" s="3"/>
      <c r="D7226" s="6"/>
      <c r="E7226" s="8"/>
      <c r="O7226" s="9"/>
    </row>
    <row r="7227" spans="2:15" x14ac:dyDescent="0.2">
      <c r="B7227" s="3"/>
      <c r="C7227" s="3"/>
      <c r="D7227" s="6"/>
      <c r="E7227" s="8"/>
      <c r="O7227" s="9"/>
    </row>
    <row r="7228" spans="2:15" x14ac:dyDescent="0.2">
      <c r="B7228" s="3"/>
      <c r="C7228" s="3"/>
      <c r="D7228" s="6"/>
      <c r="E7228" s="8"/>
      <c r="O7228" s="9"/>
    </row>
    <row r="7229" spans="2:15" x14ac:dyDescent="0.2">
      <c r="B7229" s="3"/>
      <c r="C7229" s="3"/>
      <c r="D7229" s="6"/>
      <c r="E7229" s="8"/>
      <c r="O7229" s="9"/>
    </row>
    <row r="7230" spans="2:15" x14ac:dyDescent="0.2">
      <c r="B7230" s="3"/>
      <c r="C7230" s="3"/>
      <c r="D7230" s="6"/>
      <c r="E7230" s="8"/>
      <c r="O7230" s="9"/>
    </row>
    <row r="7231" spans="2:15" x14ac:dyDescent="0.2">
      <c r="B7231" s="3"/>
      <c r="C7231" s="3"/>
      <c r="D7231" s="6"/>
      <c r="E7231" s="8"/>
      <c r="O7231" s="9"/>
    </row>
    <row r="7232" spans="2:15" x14ac:dyDescent="0.2">
      <c r="B7232" s="3"/>
      <c r="C7232" s="3"/>
      <c r="D7232" s="6"/>
      <c r="E7232" s="8"/>
      <c r="O7232" s="9"/>
    </row>
    <row r="7233" spans="2:15" x14ac:dyDescent="0.2">
      <c r="B7233" s="3"/>
      <c r="C7233" s="3"/>
      <c r="D7233" s="6"/>
      <c r="E7233" s="8"/>
      <c r="O7233" s="9"/>
    </row>
    <row r="7234" spans="2:15" x14ac:dyDescent="0.2">
      <c r="B7234" s="3"/>
      <c r="C7234" s="3"/>
      <c r="D7234" s="6"/>
      <c r="E7234" s="8"/>
      <c r="O7234" s="9"/>
    </row>
    <row r="7235" spans="2:15" x14ac:dyDescent="0.2">
      <c r="B7235" s="3"/>
      <c r="C7235" s="3"/>
      <c r="D7235" s="6"/>
      <c r="E7235" s="8"/>
      <c r="O7235" s="9"/>
    </row>
    <row r="7236" spans="2:15" x14ac:dyDescent="0.2">
      <c r="B7236" s="3"/>
      <c r="C7236" s="3"/>
      <c r="D7236" s="6"/>
      <c r="E7236" s="8"/>
      <c r="O7236" s="9"/>
    </row>
    <row r="7237" spans="2:15" x14ac:dyDescent="0.2">
      <c r="B7237" s="3"/>
      <c r="C7237" s="3"/>
      <c r="D7237" s="6"/>
      <c r="E7237" s="8"/>
      <c r="O7237" s="9"/>
    </row>
    <row r="7238" spans="2:15" x14ac:dyDescent="0.2">
      <c r="B7238" s="3"/>
      <c r="C7238" s="3"/>
      <c r="D7238" s="6"/>
      <c r="E7238" s="8"/>
      <c r="O7238" s="9"/>
    </row>
    <row r="7239" spans="2:15" x14ac:dyDescent="0.2">
      <c r="B7239" s="3"/>
      <c r="C7239" s="3"/>
      <c r="D7239" s="6"/>
      <c r="E7239" s="8"/>
      <c r="O7239" s="9"/>
    </row>
    <row r="7240" spans="2:15" x14ac:dyDescent="0.2">
      <c r="B7240" s="3"/>
      <c r="C7240" s="3"/>
      <c r="D7240" s="6"/>
      <c r="E7240" s="8"/>
      <c r="O7240" s="9"/>
    </row>
    <row r="7241" spans="2:15" x14ac:dyDescent="0.2">
      <c r="B7241" s="3"/>
      <c r="C7241" s="3"/>
      <c r="D7241" s="6"/>
      <c r="E7241" s="8"/>
      <c r="O7241" s="9"/>
    </row>
    <row r="7242" spans="2:15" x14ac:dyDescent="0.2">
      <c r="B7242" s="3"/>
      <c r="C7242" s="3"/>
      <c r="D7242" s="6"/>
      <c r="E7242" s="8"/>
      <c r="O7242" s="9"/>
    </row>
    <row r="7243" spans="2:15" x14ac:dyDescent="0.2">
      <c r="B7243" s="3"/>
      <c r="C7243" s="3"/>
      <c r="D7243" s="6"/>
      <c r="E7243" s="8"/>
      <c r="O7243" s="9"/>
    </row>
    <row r="7244" spans="2:15" x14ac:dyDescent="0.2">
      <c r="B7244" s="3"/>
      <c r="C7244" s="3"/>
      <c r="D7244" s="6"/>
      <c r="E7244" s="8"/>
      <c r="O7244" s="9"/>
    </row>
    <row r="7245" spans="2:15" x14ac:dyDescent="0.2">
      <c r="B7245" s="3"/>
      <c r="C7245" s="3"/>
      <c r="D7245" s="6"/>
      <c r="E7245" s="8"/>
      <c r="O7245" s="9"/>
    </row>
    <row r="7246" spans="2:15" x14ac:dyDescent="0.2">
      <c r="B7246" s="3"/>
      <c r="C7246" s="3"/>
      <c r="D7246" s="6"/>
      <c r="E7246" s="8"/>
      <c r="O7246" s="9"/>
    </row>
    <row r="7247" spans="2:15" x14ac:dyDescent="0.2">
      <c r="B7247" s="3"/>
      <c r="C7247" s="3"/>
      <c r="D7247" s="6"/>
      <c r="E7247" s="8"/>
      <c r="O7247" s="9"/>
    </row>
    <row r="7248" spans="2:15" x14ac:dyDescent="0.2">
      <c r="B7248" s="3"/>
      <c r="C7248" s="3"/>
      <c r="D7248" s="6"/>
      <c r="E7248" s="8"/>
      <c r="O7248" s="9"/>
    </row>
    <row r="7249" spans="2:15" x14ac:dyDescent="0.2">
      <c r="B7249" s="3"/>
      <c r="C7249" s="3"/>
      <c r="D7249" s="6"/>
      <c r="E7249" s="8"/>
      <c r="O7249" s="9"/>
    </row>
    <row r="7250" spans="2:15" x14ac:dyDescent="0.2">
      <c r="B7250" s="3"/>
      <c r="C7250" s="3"/>
      <c r="D7250" s="6"/>
      <c r="E7250" s="8"/>
      <c r="O7250" s="9"/>
    </row>
    <row r="7251" spans="2:15" x14ac:dyDescent="0.2">
      <c r="B7251" s="3"/>
      <c r="C7251" s="3"/>
      <c r="D7251" s="6"/>
      <c r="E7251" s="8"/>
      <c r="O7251" s="9"/>
    </row>
    <row r="7252" spans="2:15" x14ac:dyDescent="0.2">
      <c r="B7252" s="3"/>
      <c r="C7252" s="3"/>
      <c r="D7252" s="6"/>
      <c r="E7252" s="8"/>
      <c r="O7252" s="9"/>
    </row>
    <row r="7253" spans="2:15" x14ac:dyDescent="0.2">
      <c r="B7253" s="3"/>
      <c r="C7253" s="3"/>
      <c r="D7253" s="6"/>
      <c r="E7253" s="8"/>
      <c r="O7253" s="9"/>
    </row>
    <row r="7254" spans="2:15" x14ac:dyDescent="0.2">
      <c r="B7254" s="3"/>
      <c r="C7254" s="3"/>
      <c r="D7254" s="6"/>
      <c r="E7254" s="8"/>
      <c r="O7254" s="9"/>
    </row>
    <row r="7255" spans="2:15" x14ac:dyDescent="0.2">
      <c r="B7255" s="3"/>
      <c r="C7255" s="3"/>
      <c r="D7255" s="6"/>
      <c r="E7255" s="8"/>
      <c r="O7255" s="9"/>
    </row>
    <row r="7256" spans="2:15" x14ac:dyDescent="0.2">
      <c r="B7256" s="3"/>
      <c r="C7256" s="3"/>
      <c r="D7256" s="6"/>
      <c r="E7256" s="8"/>
      <c r="O7256" s="9"/>
    </row>
    <row r="7257" spans="2:15" x14ac:dyDescent="0.2">
      <c r="B7257" s="3"/>
      <c r="C7257" s="3"/>
      <c r="D7257" s="6"/>
      <c r="E7257" s="8"/>
      <c r="O7257" s="9"/>
    </row>
    <row r="7258" spans="2:15" x14ac:dyDescent="0.2">
      <c r="B7258" s="3"/>
      <c r="C7258" s="3"/>
      <c r="D7258" s="6"/>
      <c r="E7258" s="8"/>
      <c r="O7258" s="9"/>
    </row>
    <row r="7259" spans="2:15" x14ac:dyDescent="0.2">
      <c r="B7259" s="3"/>
      <c r="C7259" s="3"/>
      <c r="D7259" s="6"/>
      <c r="E7259" s="8"/>
      <c r="O7259" s="9"/>
    </row>
    <row r="7260" spans="2:15" x14ac:dyDescent="0.2">
      <c r="B7260" s="3"/>
      <c r="C7260" s="3"/>
      <c r="D7260" s="6"/>
      <c r="E7260" s="8"/>
      <c r="O7260" s="9"/>
    </row>
    <row r="7261" spans="2:15" x14ac:dyDescent="0.2">
      <c r="B7261" s="3"/>
      <c r="C7261" s="3"/>
      <c r="D7261" s="6"/>
      <c r="E7261" s="8"/>
      <c r="O7261" s="9"/>
    </row>
    <row r="7262" spans="2:15" x14ac:dyDescent="0.2">
      <c r="B7262" s="3"/>
      <c r="C7262" s="3"/>
      <c r="D7262" s="6"/>
      <c r="E7262" s="8"/>
      <c r="O7262" s="9"/>
    </row>
    <row r="7263" spans="2:15" x14ac:dyDescent="0.2">
      <c r="B7263" s="3"/>
      <c r="C7263" s="3"/>
      <c r="D7263" s="6"/>
      <c r="E7263" s="8"/>
      <c r="O7263" s="9"/>
    </row>
    <row r="7264" spans="2:15" x14ac:dyDescent="0.2">
      <c r="B7264" s="3"/>
      <c r="C7264" s="3"/>
      <c r="D7264" s="6"/>
      <c r="E7264" s="8"/>
      <c r="O7264" s="9"/>
    </row>
    <row r="7265" spans="2:15" x14ac:dyDescent="0.2">
      <c r="B7265" s="3"/>
      <c r="C7265" s="3"/>
      <c r="D7265" s="6"/>
      <c r="E7265" s="8"/>
      <c r="O7265" s="9"/>
    </row>
    <row r="7266" spans="2:15" x14ac:dyDescent="0.2">
      <c r="B7266" s="3"/>
      <c r="C7266" s="3"/>
      <c r="D7266" s="6"/>
      <c r="E7266" s="8"/>
      <c r="O7266" s="9"/>
    </row>
    <row r="7267" spans="2:15" x14ac:dyDescent="0.2">
      <c r="B7267" s="3"/>
      <c r="C7267" s="3"/>
      <c r="D7267" s="6"/>
      <c r="E7267" s="8"/>
      <c r="O7267" s="9"/>
    </row>
    <row r="7268" spans="2:15" x14ac:dyDescent="0.2">
      <c r="B7268" s="3"/>
      <c r="C7268" s="3"/>
      <c r="D7268" s="6"/>
      <c r="E7268" s="8"/>
      <c r="O7268" s="9"/>
    </row>
    <row r="7269" spans="2:15" x14ac:dyDescent="0.2">
      <c r="B7269" s="3"/>
      <c r="C7269" s="3"/>
      <c r="D7269" s="6"/>
      <c r="E7269" s="8"/>
      <c r="O7269" s="9"/>
    </row>
    <row r="7270" spans="2:15" x14ac:dyDescent="0.2">
      <c r="B7270" s="3"/>
      <c r="C7270" s="3"/>
      <c r="D7270" s="6"/>
      <c r="E7270" s="8"/>
      <c r="O7270" s="9"/>
    </row>
    <row r="7271" spans="2:15" x14ac:dyDescent="0.2">
      <c r="B7271" s="3"/>
      <c r="C7271" s="3"/>
      <c r="D7271" s="6"/>
      <c r="E7271" s="8"/>
      <c r="O7271" s="9"/>
    </row>
    <row r="7272" spans="2:15" x14ac:dyDescent="0.2">
      <c r="B7272" s="3"/>
      <c r="C7272" s="3"/>
      <c r="D7272" s="6"/>
      <c r="E7272" s="8"/>
      <c r="O7272" s="9"/>
    </row>
    <row r="7273" spans="2:15" x14ac:dyDescent="0.2">
      <c r="B7273" s="3"/>
      <c r="C7273" s="3"/>
      <c r="D7273" s="6"/>
      <c r="E7273" s="8"/>
      <c r="O7273" s="9"/>
    </row>
    <row r="7274" spans="2:15" x14ac:dyDescent="0.2">
      <c r="B7274" s="3"/>
      <c r="C7274" s="3"/>
      <c r="D7274" s="6"/>
      <c r="E7274" s="8"/>
      <c r="O7274" s="9"/>
    </row>
    <row r="7275" spans="2:15" x14ac:dyDescent="0.2">
      <c r="B7275" s="3"/>
      <c r="C7275" s="3"/>
      <c r="D7275" s="6"/>
      <c r="E7275" s="8"/>
      <c r="O7275" s="9"/>
    </row>
    <row r="7276" spans="2:15" x14ac:dyDescent="0.2">
      <c r="B7276" s="3"/>
      <c r="C7276" s="3"/>
      <c r="D7276" s="6"/>
      <c r="E7276" s="8"/>
      <c r="O7276" s="9"/>
    </row>
    <row r="7277" spans="2:15" x14ac:dyDescent="0.2">
      <c r="B7277" s="3"/>
      <c r="C7277" s="3"/>
      <c r="D7277" s="6"/>
      <c r="E7277" s="8"/>
      <c r="O7277" s="9"/>
    </row>
    <row r="7278" spans="2:15" x14ac:dyDescent="0.2">
      <c r="B7278" s="3"/>
      <c r="C7278" s="3"/>
      <c r="D7278" s="6"/>
      <c r="E7278" s="8"/>
      <c r="O7278" s="9"/>
    </row>
    <row r="7279" spans="2:15" x14ac:dyDescent="0.2">
      <c r="B7279" s="3"/>
      <c r="C7279" s="3"/>
      <c r="D7279" s="6"/>
      <c r="E7279" s="8"/>
      <c r="O7279" s="9"/>
    </row>
    <row r="7280" spans="2:15" x14ac:dyDescent="0.2">
      <c r="B7280" s="3"/>
      <c r="C7280" s="3"/>
      <c r="D7280" s="6"/>
      <c r="E7280" s="8"/>
      <c r="O7280" s="9"/>
    </row>
    <row r="7281" spans="2:15" x14ac:dyDescent="0.2">
      <c r="B7281" s="3"/>
      <c r="C7281" s="3"/>
      <c r="D7281" s="6"/>
      <c r="E7281" s="8"/>
      <c r="O7281" s="9"/>
    </row>
    <row r="7282" spans="2:15" x14ac:dyDescent="0.2">
      <c r="B7282" s="3"/>
      <c r="C7282" s="3"/>
      <c r="D7282" s="6"/>
      <c r="E7282" s="8"/>
      <c r="O7282" s="9"/>
    </row>
    <row r="7283" spans="2:15" x14ac:dyDescent="0.2">
      <c r="B7283" s="3"/>
      <c r="C7283" s="3"/>
      <c r="D7283" s="6"/>
      <c r="E7283" s="8"/>
      <c r="O7283" s="9"/>
    </row>
    <row r="7284" spans="2:15" x14ac:dyDescent="0.2">
      <c r="B7284" s="3"/>
      <c r="C7284" s="3"/>
      <c r="D7284" s="6"/>
      <c r="E7284" s="8"/>
      <c r="O7284" s="9"/>
    </row>
    <row r="7285" spans="2:15" x14ac:dyDescent="0.2">
      <c r="B7285" s="3"/>
      <c r="C7285" s="3"/>
      <c r="D7285" s="6"/>
      <c r="E7285" s="8"/>
      <c r="O7285" s="9"/>
    </row>
    <row r="7286" spans="2:15" x14ac:dyDescent="0.2">
      <c r="B7286" s="3"/>
      <c r="C7286" s="3"/>
      <c r="D7286" s="6"/>
      <c r="E7286" s="8"/>
      <c r="O7286" s="9"/>
    </row>
    <row r="7287" spans="2:15" x14ac:dyDescent="0.2">
      <c r="B7287" s="3"/>
      <c r="C7287" s="3"/>
      <c r="D7287" s="6"/>
      <c r="E7287" s="8"/>
      <c r="O7287" s="9"/>
    </row>
    <row r="7288" spans="2:15" x14ac:dyDescent="0.2">
      <c r="B7288" s="3"/>
      <c r="C7288" s="3"/>
      <c r="D7288" s="6"/>
      <c r="E7288" s="8"/>
      <c r="O7288" s="9"/>
    </row>
    <row r="7289" spans="2:15" x14ac:dyDescent="0.2">
      <c r="B7289" s="3"/>
      <c r="C7289" s="3"/>
      <c r="D7289" s="6"/>
      <c r="E7289" s="8"/>
      <c r="O7289" s="9"/>
    </row>
    <row r="7290" spans="2:15" x14ac:dyDescent="0.2">
      <c r="B7290" s="3"/>
      <c r="C7290" s="3"/>
      <c r="D7290" s="6"/>
      <c r="E7290" s="8"/>
      <c r="O7290" s="9"/>
    </row>
    <row r="7291" spans="2:15" x14ac:dyDescent="0.2">
      <c r="B7291" s="3"/>
      <c r="C7291" s="3"/>
      <c r="D7291" s="6"/>
      <c r="E7291" s="8"/>
      <c r="O7291" s="9"/>
    </row>
    <row r="7292" spans="2:15" x14ac:dyDescent="0.2">
      <c r="B7292" s="3"/>
      <c r="C7292" s="3"/>
      <c r="D7292" s="6"/>
      <c r="E7292" s="8"/>
      <c r="O7292" s="9"/>
    </row>
    <row r="7293" spans="2:15" x14ac:dyDescent="0.2">
      <c r="B7293" s="3"/>
      <c r="C7293" s="3"/>
      <c r="D7293" s="6"/>
      <c r="E7293" s="8"/>
      <c r="O7293" s="9"/>
    </row>
    <row r="7294" spans="2:15" x14ac:dyDescent="0.2">
      <c r="B7294" s="3"/>
      <c r="C7294" s="3"/>
      <c r="D7294" s="6"/>
      <c r="E7294" s="8"/>
      <c r="O7294" s="9"/>
    </row>
    <row r="7295" spans="2:15" x14ac:dyDescent="0.2">
      <c r="B7295" s="3"/>
      <c r="C7295" s="3"/>
      <c r="D7295" s="6"/>
      <c r="E7295" s="8"/>
      <c r="O7295" s="9"/>
    </row>
    <row r="7296" spans="2:15" x14ac:dyDescent="0.2">
      <c r="B7296" s="3"/>
      <c r="C7296" s="3"/>
      <c r="D7296" s="6"/>
      <c r="E7296" s="8"/>
      <c r="O7296" s="9"/>
    </row>
    <row r="7297" spans="2:15" x14ac:dyDescent="0.2">
      <c r="B7297" s="3"/>
      <c r="C7297" s="3"/>
      <c r="D7297" s="6"/>
      <c r="E7297" s="8"/>
      <c r="O7297" s="9"/>
    </row>
    <row r="7298" spans="2:15" x14ac:dyDescent="0.2">
      <c r="B7298" s="3"/>
      <c r="C7298" s="3"/>
      <c r="D7298" s="6"/>
      <c r="E7298" s="8"/>
      <c r="O7298" s="9"/>
    </row>
    <row r="7299" spans="2:15" x14ac:dyDescent="0.2">
      <c r="B7299" s="3"/>
      <c r="C7299" s="3"/>
      <c r="D7299" s="6"/>
      <c r="E7299" s="8"/>
      <c r="O7299" s="9"/>
    </row>
    <row r="7300" spans="2:15" x14ac:dyDescent="0.2">
      <c r="B7300" s="3"/>
      <c r="C7300" s="3"/>
      <c r="D7300" s="6"/>
      <c r="E7300" s="8"/>
      <c r="O7300" s="9"/>
    </row>
    <row r="7301" spans="2:15" x14ac:dyDescent="0.2">
      <c r="B7301" s="3"/>
      <c r="C7301" s="3"/>
      <c r="D7301" s="6"/>
      <c r="E7301" s="8"/>
      <c r="O7301" s="9"/>
    </row>
    <row r="7302" spans="2:15" x14ac:dyDescent="0.2">
      <c r="B7302" s="3"/>
      <c r="C7302" s="3"/>
      <c r="D7302" s="6"/>
      <c r="E7302" s="8"/>
      <c r="O7302" s="9"/>
    </row>
    <row r="7303" spans="2:15" x14ac:dyDescent="0.2">
      <c r="B7303" s="3"/>
      <c r="C7303" s="3"/>
      <c r="D7303" s="6"/>
      <c r="E7303" s="8"/>
      <c r="O7303" s="9"/>
    </row>
    <row r="7304" spans="2:15" x14ac:dyDescent="0.2">
      <c r="B7304" s="3"/>
      <c r="C7304" s="3"/>
      <c r="D7304" s="6"/>
      <c r="E7304" s="8"/>
      <c r="O7304" s="9"/>
    </row>
    <row r="7305" spans="2:15" x14ac:dyDescent="0.2">
      <c r="B7305" s="3"/>
      <c r="C7305" s="3"/>
      <c r="D7305" s="6"/>
      <c r="E7305" s="8"/>
      <c r="O7305" s="9"/>
    </row>
    <row r="7306" spans="2:15" x14ac:dyDescent="0.2">
      <c r="B7306" s="3"/>
      <c r="C7306" s="3"/>
      <c r="D7306" s="6"/>
      <c r="E7306" s="8"/>
      <c r="O7306" s="9"/>
    </row>
    <row r="7307" spans="2:15" x14ac:dyDescent="0.2">
      <c r="B7307" s="3"/>
      <c r="C7307" s="3"/>
      <c r="D7307" s="6"/>
      <c r="E7307" s="8"/>
      <c r="O7307" s="9"/>
    </row>
    <row r="7308" spans="2:15" x14ac:dyDescent="0.2">
      <c r="B7308" s="3"/>
      <c r="C7308" s="3"/>
      <c r="D7308" s="6"/>
      <c r="E7308" s="8"/>
      <c r="O7308" s="9"/>
    </row>
    <row r="7309" spans="2:15" x14ac:dyDescent="0.2">
      <c r="B7309" s="3"/>
      <c r="C7309" s="3"/>
      <c r="D7309" s="6"/>
      <c r="E7309" s="8"/>
      <c r="O7309" s="9"/>
    </row>
    <row r="7310" spans="2:15" x14ac:dyDescent="0.2">
      <c r="B7310" s="3"/>
      <c r="C7310" s="3"/>
      <c r="D7310" s="6"/>
      <c r="E7310" s="8"/>
      <c r="O7310" s="9"/>
    </row>
    <row r="7311" spans="2:15" x14ac:dyDescent="0.2">
      <c r="B7311" s="3"/>
      <c r="C7311" s="3"/>
      <c r="D7311" s="6"/>
      <c r="E7311" s="8"/>
      <c r="O7311" s="9"/>
    </row>
    <row r="7312" spans="2:15" x14ac:dyDescent="0.2">
      <c r="B7312" s="3"/>
      <c r="C7312" s="3"/>
      <c r="D7312" s="6"/>
      <c r="E7312" s="8"/>
      <c r="O7312" s="9"/>
    </row>
    <row r="7313" spans="2:15" x14ac:dyDescent="0.2">
      <c r="B7313" s="3"/>
      <c r="C7313" s="3"/>
      <c r="D7313" s="6"/>
      <c r="E7313" s="8"/>
      <c r="O7313" s="9"/>
    </row>
    <row r="7314" spans="2:15" x14ac:dyDescent="0.2">
      <c r="B7314" s="3"/>
      <c r="C7314" s="3"/>
      <c r="D7314" s="6"/>
      <c r="E7314" s="8"/>
      <c r="O7314" s="9"/>
    </row>
    <row r="7315" spans="2:15" x14ac:dyDescent="0.2">
      <c r="B7315" s="3"/>
      <c r="C7315" s="3"/>
      <c r="D7315" s="6"/>
      <c r="E7315" s="8"/>
      <c r="O7315" s="9"/>
    </row>
    <row r="7316" spans="2:15" x14ac:dyDescent="0.2">
      <c r="B7316" s="3"/>
      <c r="C7316" s="3"/>
      <c r="D7316" s="6"/>
      <c r="E7316" s="8"/>
      <c r="O7316" s="9"/>
    </row>
    <row r="7317" spans="2:15" x14ac:dyDescent="0.2">
      <c r="B7317" s="3"/>
      <c r="C7317" s="3"/>
      <c r="D7317" s="6"/>
      <c r="E7317" s="8"/>
      <c r="O7317" s="9"/>
    </row>
    <row r="7318" spans="2:15" x14ac:dyDescent="0.2">
      <c r="B7318" s="3"/>
      <c r="C7318" s="3"/>
      <c r="D7318" s="6"/>
      <c r="E7318" s="8"/>
      <c r="O7318" s="9"/>
    </row>
    <row r="7319" spans="2:15" x14ac:dyDescent="0.2">
      <c r="B7319" s="3"/>
      <c r="C7319" s="3"/>
      <c r="D7319" s="6"/>
      <c r="E7319" s="8"/>
      <c r="O7319" s="9"/>
    </row>
    <row r="7320" spans="2:15" x14ac:dyDescent="0.2">
      <c r="B7320" s="3"/>
      <c r="C7320" s="3"/>
      <c r="D7320" s="6"/>
      <c r="E7320" s="8"/>
      <c r="O7320" s="9"/>
    </row>
    <row r="7321" spans="2:15" x14ac:dyDescent="0.2">
      <c r="B7321" s="3"/>
      <c r="C7321" s="3"/>
      <c r="D7321" s="6"/>
      <c r="E7321" s="8"/>
      <c r="O7321" s="9"/>
    </row>
    <row r="7322" spans="2:15" x14ac:dyDescent="0.2">
      <c r="B7322" s="3"/>
      <c r="C7322" s="3"/>
      <c r="D7322" s="6"/>
      <c r="E7322" s="8"/>
      <c r="O7322" s="9"/>
    </row>
    <row r="7323" spans="2:15" x14ac:dyDescent="0.2">
      <c r="B7323" s="3"/>
      <c r="C7323" s="3"/>
      <c r="D7323" s="6"/>
      <c r="E7323" s="8"/>
      <c r="O7323" s="9"/>
    </row>
    <row r="7324" spans="2:15" x14ac:dyDescent="0.2">
      <c r="B7324" s="3"/>
      <c r="C7324" s="3"/>
      <c r="D7324" s="6"/>
      <c r="E7324" s="8"/>
      <c r="O7324" s="9"/>
    </row>
    <row r="7325" spans="2:15" x14ac:dyDescent="0.2">
      <c r="B7325" s="3"/>
      <c r="C7325" s="3"/>
      <c r="D7325" s="6"/>
      <c r="E7325" s="8"/>
      <c r="O7325" s="9"/>
    </row>
    <row r="7326" spans="2:15" x14ac:dyDescent="0.2">
      <c r="B7326" s="3"/>
      <c r="C7326" s="3"/>
      <c r="D7326" s="6"/>
      <c r="E7326" s="8"/>
      <c r="O7326" s="9"/>
    </row>
    <row r="7327" spans="2:15" x14ac:dyDescent="0.2">
      <c r="B7327" s="3"/>
      <c r="C7327" s="3"/>
      <c r="D7327" s="6"/>
      <c r="E7327" s="8"/>
      <c r="O7327" s="9"/>
    </row>
    <row r="7328" spans="2:15" x14ac:dyDescent="0.2">
      <c r="B7328" s="3"/>
      <c r="C7328" s="3"/>
      <c r="D7328" s="6"/>
      <c r="E7328" s="8"/>
      <c r="O7328" s="9"/>
    </row>
    <row r="7329" spans="2:15" x14ac:dyDescent="0.2">
      <c r="B7329" s="3"/>
      <c r="C7329" s="3"/>
      <c r="D7329" s="6"/>
      <c r="E7329" s="8"/>
      <c r="O7329" s="9"/>
    </row>
    <row r="7330" spans="2:15" x14ac:dyDescent="0.2">
      <c r="B7330" s="3"/>
      <c r="C7330" s="3"/>
      <c r="D7330" s="6"/>
      <c r="E7330" s="8"/>
      <c r="O7330" s="9"/>
    </row>
    <row r="7331" spans="2:15" x14ac:dyDescent="0.2">
      <c r="B7331" s="3"/>
      <c r="C7331" s="3"/>
      <c r="D7331" s="6"/>
      <c r="E7331" s="8"/>
      <c r="O7331" s="9"/>
    </row>
    <row r="7332" spans="2:15" x14ac:dyDescent="0.2">
      <c r="B7332" s="3"/>
      <c r="C7332" s="3"/>
      <c r="D7332" s="6"/>
      <c r="E7332" s="8"/>
      <c r="O7332" s="9"/>
    </row>
    <row r="7333" spans="2:15" x14ac:dyDescent="0.2">
      <c r="B7333" s="3"/>
      <c r="C7333" s="3"/>
      <c r="D7333" s="6"/>
      <c r="E7333" s="8"/>
      <c r="O7333" s="9"/>
    </row>
    <row r="7334" spans="2:15" x14ac:dyDescent="0.2">
      <c r="B7334" s="3"/>
      <c r="C7334" s="3"/>
      <c r="D7334" s="6"/>
      <c r="E7334" s="8"/>
      <c r="O7334" s="9"/>
    </row>
    <row r="7335" spans="2:15" x14ac:dyDescent="0.2">
      <c r="B7335" s="3"/>
      <c r="C7335" s="3"/>
      <c r="D7335" s="6"/>
      <c r="E7335" s="8"/>
      <c r="O7335" s="9"/>
    </row>
    <row r="7336" spans="2:15" x14ac:dyDescent="0.2">
      <c r="B7336" s="3"/>
      <c r="C7336" s="3"/>
      <c r="D7336" s="6"/>
      <c r="E7336" s="8"/>
      <c r="O7336" s="9"/>
    </row>
    <row r="7337" spans="2:15" x14ac:dyDescent="0.2">
      <c r="B7337" s="3"/>
      <c r="C7337" s="3"/>
      <c r="D7337" s="6"/>
      <c r="E7337" s="8"/>
      <c r="O7337" s="9"/>
    </row>
    <row r="7338" spans="2:15" x14ac:dyDescent="0.2">
      <c r="B7338" s="3"/>
      <c r="C7338" s="3"/>
      <c r="D7338" s="6"/>
      <c r="E7338" s="8"/>
      <c r="O7338" s="9"/>
    </row>
    <row r="7339" spans="2:15" x14ac:dyDescent="0.2">
      <c r="B7339" s="3"/>
      <c r="C7339" s="3"/>
      <c r="D7339" s="6"/>
      <c r="E7339" s="8"/>
      <c r="O7339" s="9"/>
    </row>
    <row r="7340" spans="2:15" x14ac:dyDescent="0.2">
      <c r="B7340" s="3"/>
      <c r="C7340" s="3"/>
      <c r="D7340" s="6"/>
      <c r="E7340" s="8"/>
      <c r="O7340" s="9"/>
    </row>
    <row r="7341" spans="2:15" x14ac:dyDescent="0.2">
      <c r="B7341" s="3"/>
      <c r="C7341" s="3"/>
      <c r="D7341" s="6"/>
      <c r="E7341" s="8"/>
      <c r="O7341" s="9"/>
    </row>
    <row r="7342" spans="2:15" x14ac:dyDescent="0.2">
      <c r="B7342" s="3"/>
      <c r="C7342" s="3"/>
      <c r="D7342" s="6"/>
      <c r="E7342" s="8"/>
      <c r="O7342" s="9"/>
    </row>
    <row r="7343" spans="2:15" x14ac:dyDescent="0.2">
      <c r="B7343" s="3"/>
      <c r="C7343" s="3"/>
      <c r="D7343" s="6"/>
      <c r="E7343" s="8"/>
      <c r="O7343" s="9"/>
    </row>
    <row r="7344" spans="2:15" x14ac:dyDescent="0.2">
      <c r="B7344" s="3"/>
      <c r="C7344" s="3"/>
      <c r="D7344" s="6"/>
      <c r="E7344" s="8"/>
      <c r="O7344" s="9"/>
    </row>
    <row r="7345" spans="2:15" x14ac:dyDescent="0.2">
      <c r="B7345" s="3"/>
      <c r="C7345" s="3"/>
      <c r="D7345" s="6"/>
      <c r="E7345" s="8"/>
      <c r="O7345" s="9"/>
    </row>
    <row r="7346" spans="2:15" x14ac:dyDescent="0.2">
      <c r="B7346" s="3"/>
      <c r="C7346" s="3"/>
      <c r="D7346" s="6"/>
      <c r="E7346" s="8"/>
      <c r="O7346" s="9"/>
    </row>
    <row r="7347" spans="2:15" x14ac:dyDescent="0.2">
      <c r="B7347" s="3"/>
      <c r="C7347" s="3"/>
      <c r="D7347" s="6"/>
      <c r="E7347" s="8"/>
      <c r="O7347" s="9"/>
    </row>
    <row r="7348" spans="2:15" x14ac:dyDescent="0.2">
      <c r="B7348" s="3"/>
      <c r="C7348" s="3"/>
      <c r="D7348" s="6"/>
      <c r="E7348" s="8"/>
      <c r="O7348" s="9"/>
    </row>
    <row r="7349" spans="2:15" x14ac:dyDescent="0.2">
      <c r="B7349" s="3"/>
      <c r="C7349" s="3"/>
      <c r="D7349" s="6"/>
      <c r="E7349" s="8"/>
      <c r="O7349" s="9"/>
    </row>
    <row r="7350" spans="2:15" x14ac:dyDescent="0.2">
      <c r="B7350" s="3"/>
      <c r="C7350" s="3"/>
      <c r="D7350" s="6"/>
      <c r="E7350" s="8"/>
      <c r="O7350" s="9"/>
    </row>
    <row r="7351" spans="2:15" x14ac:dyDescent="0.2">
      <c r="B7351" s="3"/>
      <c r="C7351" s="3"/>
      <c r="D7351" s="6"/>
      <c r="E7351" s="8"/>
      <c r="O7351" s="9"/>
    </row>
    <row r="7352" spans="2:15" x14ac:dyDescent="0.2">
      <c r="B7352" s="3"/>
      <c r="C7352" s="3"/>
      <c r="D7352" s="6"/>
      <c r="E7352" s="8"/>
      <c r="O7352" s="9"/>
    </row>
    <row r="7353" spans="2:15" x14ac:dyDescent="0.2">
      <c r="B7353" s="3"/>
      <c r="C7353" s="3"/>
      <c r="D7353" s="6"/>
      <c r="E7353" s="8"/>
      <c r="O7353" s="9"/>
    </row>
    <row r="7354" spans="2:15" x14ac:dyDescent="0.2">
      <c r="B7354" s="3"/>
      <c r="C7354" s="3"/>
      <c r="D7354" s="6"/>
      <c r="E7354" s="8"/>
      <c r="O7354" s="9"/>
    </row>
    <row r="7355" spans="2:15" x14ac:dyDescent="0.2">
      <c r="B7355" s="3"/>
      <c r="C7355" s="3"/>
      <c r="D7355" s="6"/>
      <c r="E7355" s="8"/>
      <c r="O7355" s="9"/>
    </row>
    <row r="7356" spans="2:15" x14ac:dyDescent="0.2">
      <c r="B7356" s="3"/>
      <c r="C7356" s="3"/>
      <c r="D7356" s="6"/>
      <c r="E7356" s="8"/>
      <c r="O7356" s="9"/>
    </row>
    <row r="7357" spans="2:15" x14ac:dyDescent="0.2">
      <c r="B7357" s="3"/>
      <c r="C7357" s="3"/>
      <c r="D7357" s="6"/>
      <c r="E7357" s="8"/>
      <c r="O7357" s="9"/>
    </row>
    <row r="7358" spans="2:15" x14ac:dyDescent="0.2">
      <c r="B7358" s="3"/>
      <c r="C7358" s="3"/>
      <c r="D7358" s="6"/>
      <c r="E7358" s="8"/>
      <c r="O7358" s="9"/>
    </row>
    <row r="7359" spans="2:15" x14ac:dyDescent="0.2">
      <c r="B7359" s="3"/>
      <c r="C7359" s="3"/>
      <c r="D7359" s="6"/>
      <c r="E7359" s="8"/>
      <c r="O7359" s="9"/>
    </row>
    <row r="7360" spans="2:15" x14ac:dyDescent="0.2">
      <c r="B7360" s="3"/>
      <c r="C7360" s="3"/>
      <c r="D7360" s="6"/>
      <c r="E7360" s="8"/>
      <c r="O7360" s="9"/>
    </row>
    <row r="7361" spans="2:15" x14ac:dyDescent="0.2">
      <c r="B7361" s="3"/>
      <c r="C7361" s="3"/>
      <c r="D7361" s="6"/>
      <c r="E7361" s="8"/>
      <c r="O7361" s="9"/>
    </row>
    <row r="7362" spans="2:15" x14ac:dyDescent="0.2">
      <c r="B7362" s="3"/>
      <c r="C7362" s="3"/>
      <c r="D7362" s="6"/>
      <c r="E7362" s="8"/>
      <c r="O7362" s="9"/>
    </row>
    <row r="7363" spans="2:15" x14ac:dyDescent="0.2">
      <c r="B7363" s="3"/>
      <c r="C7363" s="3"/>
      <c r="D7363" s="6"/>
      <c r="E7363" s="8"/>
      <c r="O7363" s="9"/>
    </row>
    <row r="7364" spans="2:15" x14ac:dyDescent="0.2">
      <c r="B7364" s="3"/>
      <c r="C7364" s="3"/>
      <c r="D7364" s="6"/>
      <c r="E7364" s="8"/>
      <c r="O7364" s="9"/>
    </row>
    <row r="7365" spans="2:15" x14ac:dyDescent="0.2">
      <c r="B7365" s="3"/>
      <c r="C7365" s="3"/>
      <c r="D7365" s="6"/>
      <c r="E7365" s="8"/>
      <c r="O7365" s="9"/>
    </row>
    <row r="7366" spans="2:15" x14ac:dyDescent="0.2">
      <c r="B7366" s="3"/>
      <c r="C7366" s="3"/>
      <c r="D7366" s="6"/>
      <c r="E7366" s="8"/>
      <c r="O7366" s="9"/>
    </row>
    <row r="7367" spans="2:15" x14ac:dyDescent="0.2">
      <c r="B7367" s="3"/>
      <c r="C7367" s="3"/>
      <c r="D7367" s="6"/>
      <c r="E7367" s="8"/>
      <c r="O7367" s="9"/>
    </row>
    <row r="7368" spans="2:15" x14ac:dyDescent="0.2">
      <c r="B7368" s="3"/>
      <c r="C7368" s="3"/>
      <c r="D7368" s="6"/>
      <c r="E7368" s="8"/>
      <c r="O7368" s="9"/>
    </row>
    <row r="7369" spans="2:15" x14ac:dyDescent="0.2">
      <c r="B7369" s="3"/>
      <c r="C7369" s="3"/>
      <c r="D7369" s="6"/>
      <c r="E7369" s="8"/>
      <c r="O7369" s="9"/>
    </row>
    <row r="7370" spans="2:15" x14ac:dyDescent="0.2">
      <c r="B7370" s="3"/>
      <c r="C7370" s="3"/>
      <c r="D7370" s="6"/>
      <c r="E7370" s="8"/>
      <c r="O7370" s="9"/>
    </row>
    <row r="7371" spans="2:15" x14ac:dyDescent="0.2">
      <c r="B7371" s="3"/>
      <c r="C7371" s="3"/>
      <c r="D7371" s="6"/>
      <c r="E7371" s="8"/>
      <c r="O7371" s="9"/>
    </row>
    <row r="7372" spans="2:15" x14ac:dyDescent="0.2">
      <c r="B7372" s="3"/>
      <c r="C7372" s="3"/>
      <c r="D7372" s="6"/>
      <c r="E7372" s="8"/>
      <c r="O7372" s="9"/>
    </row>
    <row r="7373" spans="2:15" x14ac:dyDescent="0.2">
      <c r="B7373" s="3"/>
      <c r="C7373" s="3"/>
      <c r="D7373" s="6"/>
      <c r="E7373" s="8"/>
      <c r="O7373" s="9"/>
    </row>
    <row r="7374" spans="2:15" x14ac:dyDescent="0.2">
      <c r="B7374" s="3"/>
      <c r="C7374" s="3"/>
      <c r="D7374" s="6"/>
      <c r="E7374" s="8"/>
      <c r="O7374" s="9"/>
    </row>
    <row r="7375" spans="2:15" x14ac:dyDescent="0.2">
      <c r="B7375" s="3"/>
      <c r="C7375" s="3"/>
      <c r="D7375" s="6"/>
      <c r="E7375" s="8"/>
      <c r="O7375" s="9"/>
    </row>
    <row r="7376" spans="2:15" x14ac:dyDescent="0.2">
      <c r="B7376" s="3"/>
      <c r="C7376" s="3"/>
      <c r="D7376" s="6"/>
      <c r="E7376" s="8"/>
      <c r="O7376" s="9"/>
    </row>
    <row r="7377" spans="2:15" x14ac:dyDescent="0.2">
      <c r="B7377" s="3"/>
      <c r="C7377" s="3"/>
      <c r="D7377" s="6"/>
      <c r="E7377" s="8"/>
      <c r="O7377" s="9"/>
    </row>
    <row r="7378" spans="2:15" x14ac:dyDescent="0.2">
      <c r="B7378" s="3"/>
      <c r="C7378" s="3"/>
      <c r="D7378" s="6"/>
      <c r="E7378" s="8"/>
      <c r="O7378" s="9"/>
    </row>
    <row r="7379" spans="2:15" x14ac:dyDescent="0.2">
      <c r="B7379" s="3"/>
      <c r="C7379" s="3"/>
      <c r="D7379" s="6"/>
      <c r="E7379" s="8"/>
      <c r="O7379" s="9"/>
    </row>
    <row r="7380" spans="2:15" x14ac:dyDescent="0.2">
      <c r="B7380" s="3"/>
      <c r="C7380" s="3"/>
      <c r="D7380" s="6"/>
      <c r="E7380" s="8"/>
      <c r="O7380" s="9"/>
    </row>
    <row r="7381" spans="2:15" x14ac:dyDescent="0.2">
      <c r="B7381" s="3"/>
      <c r="C7381" s="3"/>
      <c r="D7381" s="6"/>
      <c r="E7381" s="8"/>
      <c r="O7381" s="9"/>
    </row>
    <row r="7382" spans="2:15" x14ac:dyDescent="0.2">
      <c r="B7382" s="3"/>
      <c r="C7382" s="3"/>
      <c r="D7382" s="6"/>
      <c r="E7382" s="8"/>
      <c r="O7382" s="9"/>
    </row>
    <row r="7383" spans="2:15" x14ac:dyDescent="0.2">
      <c r="B7383" s="3"/>
      <c r="C7383" s="3"/>
      <c r="D7383" s="6"/>
      <c r="E7383" s="8"/>
      <c r="O7383" s="9"/>
    </row>
    <row r="7384" spans="2:15" x14ac:dyDescent="0.2">
      <c r="B7384" s="3"/>
      <c r="C7384" s="3"/>
      <c r="D7384" s="6"/>
      <c r="E7384" s="8"/>
      <c r="O7384" s="9"/>
    </row>
    <row r="7385" spans="2:15" x14ac:dyDescent="0.2">
      <c r="B7385" s="3"/>
      <c r="C7385" s="3"/>
      <c r="D7385" s="6"/>
      <c r="E7385" s="8"/>
      <c r="O7385" s="9"/>
    </row>
    <row r="7386" spans="2:15" x14ac:dyDescent="0.2">
      <c r="B7386" s="3"/>
      <c r="C7386" s="3"/>
      <c r="D7386" s="6"/>
      <c r="E7386" s="8"/>
      <c r="O7386" s="9"/>
    </row>
    <row r="7387" spans="2:15" x14ac:dyDescent="0.2">
      <c r="B7387" s="3"/>
      <c r="C7387" s="3"/>
      <c r="D7387" s="6"/>
      <c r="E7387" s="8"/>
      <c r="O7387" s="9"/>
    </row>
    <row r="7388" spans="2:15" x14ac:dyDescent="0.2">
      <c r="B7388" s="3"/>
      <c r="C7388" s="3"/>
      <c r="D7388" s="6"/>
      <c r="E7388" s="8"/>
      <c r="O7388" s="9"/>
    </row>
    <row r="7389" spans="2:15" x14ac:dyDescent="0.2">
      <c r="B7389" s="3"/>
      <c r="C7389" s="3"/>
      <c r="D7389" s="6"/>
      <c r="E7389" s="8"/>
      <c r="O7389" s="9"/>
    </row>
    <row r="7390" spans="2:15" x14ac:dyDescent="0.2">
      <c r="B7390" s="3"/>
      <c r="C7390" s="3"/>
      <c r="D7390" s="6"/>
      <c r="E7390" s="8"/>
      <c r="O7390" s="9"/>
    </row>
    <row r="7391" spans="2:15" x14ac:dyDescent="0.2">
      <c r="B7391" s="3"/>
      <c r="C7391" s="3"/>
      <c r="D7391" s="6"/>
      <c r="E7391" s="8"/>
      <c r="O7391" s="9"/>
    </row>
    <row r="7392" spans="2:15" x14ac:dyDescent="0.2">
      <c r="B7392" s="3"/>
      <c r="C7392" s="3"/>
      <c r="D7392" s="6"/>
      <c r="E7392" s="8"/>
      <c r="O7392" s="9"/>
    </row>
    <row r="7393" spans="2:15" x14ac:dyDescent="0.2">
      <c r="B7393" s="3"/>
      <c r="C7393" s="3"/>
      <c r="D7393" s="6"/>
      <c r="E7393" s="8"/>
      <c r="O7393" s="9"/>
    </row>
    <row r="7394" spans="2:15" x14ac:dyDescent="0.2">
      <c r="B7394" s="3"/>
      <c r="C7394" s="3"/>
      <c r="D7394" s="6"/>
      <c r="E7394" s="8"/>
      <c r="O7394" s="9"/>
    </row>
    <row r="7395" spans="2:15" x14ac:dyDescent="0.2">
      <c r="B7395" s="3"/>
      <c r="C7395" s="3"/>
      <c r="D7395" s="6"/>
      <c r="E7395" s="8"/>
      <c r="O7395" s="9"/>
    </row>
    <row r="7396" spans="2:15" x14ac:dyDescent="0.2">
      <c r="B7396" s="3"/>
      <c r="C7396" s="3"/>
      <c r="D7396" s="6"/>
      <c r="E7396" s="8"/>
      <c r="O7396" s="9"/>
    </row>
    <row r="7397" spans="2:15" x14ac:dyDescent="0.2">
      <c r="B7397" s="3"/>
      <c r="C7397" s="3"/>
      <c r="D7397" s="6"/>
      <c r="E7397" s="8"/>
      <c r="O7397" s="9"/>
    </row>
    <row r="7398" spans="2:15" x14ac:dyDescent="0.2">
      <c r="B7398" s="3"/>
      <c r="C7398" s="3"/>
      <c r="D7398" s="6"/>
      <c r="E7398" s="8"/>
      <c r="O7398" s="9"/>
    </row>
    <row r="7399" spans="2:15" x14ac:dyDescent="0.2">
      <c r="B7399" s="3"/>
      <c r="C7399" s="3"/>
      <c r="D7399" s="6"/>
      <c r="E7399" s="8"/>
      <c r="O7399" s="9"/>
    </row>
    <row r="7400" spans="2:15" x14ac:dyDescent="0.2">
      <c r="B7400" s="3"/>
      <c r="C7400" s="3"/>
      <c r="D7400" s="6"/>
      <c r="E7400" s="8"/>
      <c r="O7400" s="9"/>
    </row>
    <row r="7401" spans="2:15" x14ac:dyDescent="0.2">
      <c r="B7401" s="3"/>
      <c r="C7401" s="3"/>
      <c r="D7401" s="6"/>
      <c r="E7401" s="8"/>
      <c r="O7401" s="9"/>
    </row>
    <row r="7402" spans="2:15" x14ac:dyDescent="0.2">
      <c r="B7402" s="3"/>
      <c r="C7402" s="3"/>
      <c r="D7402" s="6"/>
      <c r="E7402" s="8"/>
      <c r="O7402" s="9"/>
    </row>
    <row r="7403" spans="2:15" x14ac:dyDescent="0.2">
      <c r="B7403" s="3"/>
      <c r="C7403" s="3"/>
      <c r="D7403" s="6"/>
      <c r="E7403" s="8"/>
      <c r="O7403" s="9"/>
    </row>
    <row r="7404" spans="2:15" x14ac:dyDescent="0.2">
      <c r="B7404" s="3"/>
      <c r="C7404" s="3"/>
      <c r="D7404" s="6"/>
      <c r="E7404" s="8"/>
      <c r="O7404" s="9"/>
    </row>
    <row r="7405" spans="2:15" x14ac:dyDescent="0.2">
      <c r="B7405" s="3"/>
      <c r="C7405" s="3"/>
      <c r="D7405" s="6"/>
      <c r="E7405" s="8"/>
      <c r="O7405" s="9"/>
    </row>
    <row r="7406" spans="2:15" x14ac:dyDescent="0.2">
      <c r="B7406" s="3"/>
      <c r="C7406" s="3"/>
      <c r="D7406" s="6"/>
      <c r="E7406" s="8"/>
      <c r="O7406" s="9"/>
    </row>
    <row r="7407" spans="2:15" x14ac:dyDescent="0.2">
      <c r="B7407" s="3"/>
      <c r="C7407" s="3"/>
      <c r="D7407" s="6"/>
      <c r="E7407" s="8"/>
      <c r="O7407" s="9"/>
    </row>
    <row r="7408" spans="2:15" x14ac:dyDescent="0.2">
      <c r="B7408" s="3"/>
      <c r="C7408" s="3"/>
      <c r="D7408" s="6"/>
      <c r="E7408" s="8"/>
      <c r="O7408" s="9"/>
    </row>
    <row r="7409" spans="2:15" x14ac:dyDescent="0.2">
      <c r="B7409" s="3"/>
      <c r="C7409" s="3"/>
      <c r="D7409" s="6"/>
      <c r="E7409" s="8"/>
      <c r="O7409" s="9"/>
    </row>
    <row r="7410" spans="2:15" x14ac:dyDescent="0.2">
      <c r="B7410" s="3"/>
      <c r="C7410" s="3"/>
      <c r="D7410" s="6"/>
      <c r="E7410" s="8"/>
      <c r="O7410" s="9"/>
    </row>
    <row r="7411" spans="2:15" x14ac:dyDescent="0.2">
      <c r="B7411" s="3"/>
      <c r="C7411" s="3"/>
      <c r="D7411" s="6"/>
      <c r="E7411" s="8"/>
      <c r="O7411" s="9"/>
    </row>
    <row r="7412" spans="2:15" x14ac:dyDescent="0.2">
      <c r="B7412" s="3"/>
      <c r="C7412" s="3"/>
      <c r="D7412" s="6"/>
      <c r="E7412" s="8"/>
      <c r="O7412" s="9"/>
    </row>
    <row r="7413" spans="2:15" x14ac:dyDescent="0.2">
      <c r="B7413" s="3"/>
      <c r="C7413" s="3"/>
      <c r="D7413" s="6"/>
      <c r="E7413" s="8"/>
      <c r="O7413" s="9"/>
    </row>
    <row r="7414" spans="2:15" x14ac:dyDescent="0.2">
      <c r="B7414" s="3"/>
      <c r="C7414" s="3"/>
      <c r="D7414" s="6"/>
      <c r="E7414" s="8"/>
      <c r="O7414" s="9"/>
    </row>
    <row r="7415" spans="2:15" x14ac:dyDescent="0.2">
      <c r="B7415" s="3"/>
      <c r="C7415" s="3"/>
      <c r="D7415" s="6"/>
      <c r="E7415" s="8"/>
      <c r="O7415" s="9"/>
    </row>
    <row r="7416" spans="2:15" x14ac:dyDescent="0.2">
      <c r="B7416" s="3"/>
      <c r="C7416" s="3"/>
      <c r="D7416" s="6"/>
      <c r="E7416" s="8"/>
      <c r="O7416" s="9"/>
    </row>
    <row r="7417" spans="2:15" x14ac:dyDescent="0.2">
      <c r="B7417" s="3"/>
      <c r="C7417" s="3"/>
      <c r="D7417" s="6"/>
      <c r="E7417" s="8"/>
      <c r="O7417" s="9"/>
    </row>
    <row r="7418" spans="2:15" x14ac:dyDescent="0.2">
      <c r="B7418" s="3"/>
      <c r="C7418" s="3"/>
      <c r="D7418" s="6"/>
      <c r="E7418" s="8"/>
      <c r="O7418" s="9"/>
    </row>
    <row r="7419" spans="2:15" x14ac:dyDescent="0.2">
      <c r="B7419" s="3"/>
      <c r="C7419" s="3"/>
      <c r="D7419" s="6"/>
      <c r="E7419" s="8"/>
      <c r="O7419" s="9"/>
    </row>
    <row r="7420" spans="2:15" x14ac:dyDescent="0.2">
      <c r="B7420" s="3"/>
      <c r="C7420" s="3"/>
      <c r="D7420" s="6"/>
      <c r="E7420" s="8"/>
      <c r="O7420" s="9"/>
    </row>
    <row r="7421" spans="2:15" x14ac:dyDescent="0.2">
      <c r="B7421" s="3"/>
      <c r="C7421" s="3"/>
      <c r="D7421" s="6"/>
      <c r="E7421" s="8"/>
      <c r="O7421" s="9"/>
    </row>
    <row r="7422" spans="2:15" x14ac:dyDescent="0.2">
      <c r="B7422" s="3"/>
      <c r="C7422" s="3"/>
      <c r="D7422" s="6"/>
      <c r="E7422" s="8"/>
      <c r="O7422" s="9"/>
    </row>
    <row r="7423" spans="2:15" x14ac:dyDescent="0.2">
      <c r="B7423" s="3"/>
      <c r="C7423" s="3"/>
      <c r="D7423" s="6"/>
      <c r="E7423" s="8"/>
      <c r="O7423" s="9"/>
    </row>
    <row r="7424" spans="2:15" x14ac:dyDescent="0.2">
      <c r="B7424" s="3"/>
      <c r="C7424" s="3"/>
      <c r="D7424" s="6"/>
      <c r="E7424" s="8"/>
      <c r="O7424" s="9"/>
    </row>
    <row r="7425" spans="2:15" x14ac:dyDescent="0.2">
      <c r="B7425" s="3"/>
      <c r="C7425" s="3"/>
      <c r="D7425" s="6"/>
      <c r="E7425" s="8"/>
      <c r="O7425" s="9"/>
    </row>
    <row r="7426" spans="2:15" x14ac:dyDescent="0.2">
      <c r="B7426" s="3"/>
      <c r="C7426" s="3"/>
      <c r="D7426" s="6"/>
      <c r="E7426" s="8"/>
      <c r="O7426" s="9"/>
    </row>
    <row r="7427" spans="2:15" x14ac:dyDescent="0.2">
      <c r="B7427" s="3"/>
      <c r="C7427" s="3"/>
      <c r="D7427" s="6"/>
      <c r="E7427" s="8"/>
      <c r="O7427" s="9"/>
    </row>
    <row r="7428" spans="2:15" x14ac:dyDescent="0.2">
      <c r="B7428" s="3"/>
      <c r="C7428" s="3"/>
      <c r="D7428" s="6"/>
      <c r="E7428" s="8"/>
      <c r="O7428" s="9"/>
    </row>
    <row r="7429" spans="2:15" x14ac:dyDescent="0.2">
      <c r="B7429" s="3"/>
      <c r="C7429" s="3"/>
      <c r="D7429" s="6"/>
      <c r="E7429" s="8"/>
      <c r="O7429" s="9"/>
    </row>
    <row r="7430" spans="2:15" x14ac:dyDescent="0.2">
      <c r="B7430" s="3"/>
      <c r="C7430" s="3"/>
      <c r="D7430" s="6"/>
      <c r="E7430" s="8"/>
      <c r="O7430" s="9"/>
    </row>
    <row r="7431" spans="2:15" x14ac:dyDescent="0.2">
      <c r="B7431" s="3"/>
      <c r="C7431" s="3"/>
      <c r="D7431" s="6"/>
      <c r="E7431" s="8"/>
      <c r="O7431" s="9"/>
    </row>
    <row r="7432" spans="2:15" x14ac:dyDescent="0.2">
      <c r="B7432" s="3"/>
      <c r="C7432" s="3"/>
      <c r="D7432" s="6"/>
      <c r="E7432" s="8"/>
      <c r="O7432" s="9"/>
    </row>
    <row r="7433" spans="2:15" x14ac:dyDescent="0.2">
      <c r="B7433" s="3"/>
      <c r="C7433" s="3"/>
      <c r="D7433" s="6"/>
      <c r="E7433" s="8"/>
      <c r="O7433" s="9"/>
    </row>
    <row r="7434" spans="2:15" x14ac:dyDescent="0.2">
      <c r="B7434" s="3"/>
      <c r="C7434" s="3"/>
      <c r="D7434" s="6"/>
      <c r="E7434" s="8"/>
      <c r="O7434" s="9"/>
    </row>
    <row r="7435" spans="2:15" x14ac:dyDescent="0.2">
      <c r="B7435" s="3"/>
      <c r="C7435" s="3"/>
      <c r="D7435" s="6"/>
      <c r="E7435" s="8"/>
      <c r="O7435" s="9"/>
    </row>
    <row r="7436" spans="2:15" x14ac:dyDescent="0.2">
      <c r="B7436" s="3"/>
      <c r="C7436" s="3"/>
      <c r="D7436" s="6"/>
      <c r="E7436" s="8"/>
      <c r="O7436" s="9"/>
    </row>
    <row r="7437" spans="2:15" x14ac:dyDescent="0.2">
      <c r="B7437" s="3"/>
      <c r="C7437" s="3"/>
      <c r="D7437" s="6"/>
      <c r="E7437" s="8"/>
      <c r="O7437" s="9"/>
    </row>
    <row r="7438" spans="2:15" x14ac:dyDescent="0.2">
      <c r="B7438" s="3"/>
      <c r="C7438" s="3"/>
      <c r="D7438" s="6"/>
      <c r="E7438" s="8"/>
      <c r="O7438" s="9"/>
    </row>
    <row r="7439" spans="2:15" x14ac:dyDescent="0.2">
      <c r="B7439" s="3"/>
      <c r="C7439" s="3"/>
      <c r="D7439" s="6"/>
      <c r="E7439" s="8"/>
      <c r="O7439" s="9"/>
    </row>
    <row r="7440" spans="2:15" x14ac:dyDescent="0.2">
      <c r="B7440" s="3"/>
      <c r="C7440" s="3"/>
      <c r="D7440" s="6"/>
      <c r="E7440" s="8"/>
      <c r="O7440" s="9"/>
    </row>
    <row r="7441" spans="2:15" x14ac:dyDescent="0.2">
      <c r="B7441" s="3"/>
      <c r="C7441" s="3"/>
      <c r="D7441" s="6"/>
      <c r="E7441" s="8"/>
      <c r="O7441" s="9"/>
    </row>
    <row r="7442" spans="2:15" x14ac:dyDescent="0.2">
      <c r="B7442" s="3"/>
      <c r="C7442" s="3"/>
      <c r="D7442" s="6"/>
      <c r="E7442" s="8"/>
      <c r="O7442" s="9"/>
    </row>
    <row r="7443" spans="2:15" x14ac:dyDescent="0.2">
      <c r="B7443" s="3"/>
      <c r="C7443" s="3"/>
      <c r="D7443" s="6"/>
      <c r="E7443" s="8"/>
      <c r="O7443" s="9"/>
    </row>
    <row r="7444" spans="2:15" x14ac:dyDescent="0.2">
      <c r="B7444" s="3"/>
      <c r="C7444" s="3"/>
      <c r="D7444" s="6"/>
      <c r="E7444" s="8"/>
      <c r="O7444" s="9"/>
    </row>
    <row r="7445" spans="2:15" x14ac:dyDescent="0.2">
      <c r="B7445" s="3"/>
      <c r="C7445" s="3"/>
      <c r="D7445" s="6"/>
      <c r="E7445" s="8"/>
      <c r="O7445" s="9"/>
    </row>
    <row r="7446" spans="2:15" x14ac:dyDescent="0.2">
      <c r="B7446" s="3"/>
      <c r="C7446" s="3"/>
      <c r="D7446" s="6"/>
      <c r="E7446" s="8"/>
      <c r="O7446" s="9"/>
    </row>
    <row r="7447" spans="2:15" x14ac:dyDescent="0.2">
      <c r="B7447" s="3"/>
      <c r="C7447" s="3"/>
      <c r="D7447" s="6"/>
      <c r="E7447" s="8"/>
      <c r="O7447" s="9"/>
    </row>
    <row r="7448" spans="2:15" x14ac:dyDescent="0.2">
      <c r="B7448" s="3"/>
      <c r="C7448" s="3"/>
      <c r="D7448" s="6"/>
      <c r="E7448" s="8"/>
      <c r="O7448" s="9"/>
    </row>
    <row r="7449" spans="2:15" x14ac:dyDescent="0.2">
      <c r="B7449" s="3"/>
      <c r="C7449" s="3"/>
      <c r="D7449" s="6"/>
      <c r="E7449" s="8"/>
      <c r="O7449" s="9"/>
    </row>
    <row r="7450" spans="2:15" x14ac:dyDescent="0.2">
      <c r="B7450" s="3"/>
      <c r="C7450" s="3"/>
      <c r="D7450" s="6"/>
      <c r="E7450" s="8"/>
      <c r="O7450" s="9"/>
    </row>
    <row r="7451" spans="2:15" x14ac:dyDescent="0.2">
      <c r="B7451" s="3"/>
      <c r="C7451" s="3"/>
      <c r="D7451" s="6"/>
      <c r="E7451" s="8"/>
      <c r="O7451" s="9"/>
    </row>
    <row r="7452" spans="2:15" x14ac:dyDescent="0.2">
      <c r="B7452" s="3"/>
      <c r="C7452" s="3"/>
      <c r="D7452" s="6"/>
      <c r="E7452" s="8"/>
      <c r="O7452" s="9"/>
    </row>
    <row r="7453" spans="2:15" x14ac:dyDescent="0.2">
      <c r="B7453" s="3"/>
      <c r="C7453" s="3"/>
      <c r="D7453" s="6"/>
      <c r="E7453" s="8"/>
      <c r="O7453" s="9"/>
    </row>
    <row r="7454" spans="2:15" x14ac:dyDescent="0.2">
      <c r="B7454" s="3"/>
      <c r="C7454" s="3"/>
      <c r="D7454" s="6"/>
      <c r="E7454" s="8"/>
      <c r="O7454" s="9"/>
    </row>
    <row r="7455" spans="2:15" x14ac:dyDescent="0.2">
      <c r="B7455" s="3"/>
      <c r="C7455" s="3"/>
      <c r="D7455" s="6"/>
      <c r="E7455" s="8"/>
      <c r="O7455" s="9"/>
    </row>
    <row r="7456" spans="2:15" x14ac:dyDescent="0.2">
      <c r="B7456" s="3"/>
      <c r="C7456" s="3"/>
      <c r="D7456" s="6"/>
      <c r="E7456" s="8"/>
      <c r="O7456" s="9"/>
    </row>
    <row r="7457" spans="2:15" x14ac:dyDescent="0.2">
      <c r="B7457" s="3"/>
      <c r="C7457" s="3"/>
      <c r="D7457" s="6"/>
      <c r="E7457" s="8"/>
      <c r="O7457" s="9"/>
    </row>
    <row r="7458" spans="2:15" x14ac:dyDescent="0.2">
      <c r="B7458" s="3"/>
      <c r="C7458" s="3"/>
      <c r="D7458" s="6"/>
      <c r="E7458" s="8"/>
      <c r="O7458" s="9"/>
    </row>
    <row r="7459" spans="2:15" x14ac:dyDescent="0.2">
      <c r="B7459" s="3"/>
      <c r="C7459" s="3"/>
      <c r="D7459" s="6"/>
      <c r="E7459" s="8"/>
      <c r="O7459" s="9"/>
    </row>
    <row r="7460" spans="2:15" x14ac:dyDescent="0.2">
      <c r="B7460" s="3"/>
      <c r="C7460" s="3"/>
      <c r="D7460" s="6"/>
      <c r="E7460" s="8"/>
      <c r="O7460" s="9"/>
    </row>
    <row r="7461" spans="2:15" x14ac:dyDescent="0.2">
      <c r="B7461" s="3"/>
      <c r="C7461" s="3"/>
      <c r="D7461" s="6"/>
      <c r="E7461" s="8"/>
      <c r="O7461" s="9"/>
    </row>
    <row r="7462" spans="2:15" x14ac:dyDescent="0.2">
      <c r="B7462" s="3"/>
      <c r="C7462" s="3"/>
      <c r="D7462" s="6"/>
      <c r="E7462" s="8"/>
      <c r="O7462" s="9"/>
    </row>
    <row r="7463" spans="2:15" x14ac:dyDescent="0.2">
      <c r="B7463" s="3"/>
      <c r="C7463" s="3"/>
      <c r="D7463" s="6"/>
      <c r="E7463" s="8"/>
      <c r="O7463" s="9"/>
    </row>
    <row r="7464" spans="2:15" x14ac:dyDescent="0.2">
      <c r="B7464" s="3"/>
      <c r="C7464" s="3"/>
      <c r="D7464" s="6"/>
      <c r="E7464" s="8"/>
      <c r="O7464" s="9"/>
    </row>
    <row r="7465" spans="2:15" x14ac:dyDescent="0.2">
      <c r="B7465" s="3"/>
      <c r="C7465" s="3"/>
      <c r="D7465" s="6"/>
      <c r="E7465" s="8"/>
      <c r="O7465" s="9"/>
    </row>
    <row r="7466" spans="2:15" x14ac:dyDescent="0.2">
      <c r="B7466" s="3"/>
      <c r="C7466" s="3"/>
      <c r="D7466" s="6"/>
      <c r="E7466" s="8"/>
      <c r="O7466" s="9"/>
    </row>
    <row r="7467" spans="2:15" x14ac:dyDescent="0.2">
      <c r="B7467" s="3"/>
      <c r="C7467" s="3"/>
      <c r="D7467" s="6"/>
      <c r="E7467" s="8"/>
      <c r="O7467" s="9"/>
    </row>
    <row r="7468" spans="2:15" x14ac:dyDescent="0.2">
      <c r="B7468" s="3"/>
      <c r="C7468" s="3"/>
      <c r="D7468" s="6"/>
      <c r="E7468" s="8"/>
      <c r="O7468" s="9"/>
    </row>
    <row r="7469" spans="2:15" x14ac:dyDescent="0.2">
      <c r="B7469" s="3"/>
      <c r="C7469" s="3"/>
      <c r="D7469" s="6"/>
      <c r="E7469" s="8"/>
      <c r="O7469" s="9"/>
    </row>
    <row r="7470" spans="2:15" x14ac:dyDescent="0.2">
      <c r="B7470" s="3"/>
      <c r="C7470" s="3"/>
      <c r="D7470" s="6"/>
      <c r="E7470" s="8"/>
      <c r="O7470" s="9"/>
    </row>
    <row r="7471" spans="2:15" x14ac:dyDescent="0.2">
      <c r="B7471" s="3"/>
      <c r="C7471" s="3"/>
      <c r="D7471" s="6"/>
      <c r="E7471" s="8"/>
      <c r="O7471" s="9"/>
    </row>
    <row r="7472" spans="2:15" x14ac:dyDescent="0.2">
      <c r="B7472" s="3"/>
      <c r="C7472" s="3"/>
      <c r="D7472" s="6"/>
      <c r="E7472" s="8"/>
      <c r="O7472" s="9"/>
    </row>
    <row r="7473" spans="2:15" x14ac:dyDescent="0.2">
      <c r="B7473" s="3"/>
      <c r="C7473" s="3"/>
      <c r="D7473" s="6"/>
      <c r="E7473" s="8"/>
      <c r="O7473" s="9"/>
    </row>
    <row r="7474" spans="2:15" x14ac:dyDescent="0.2">
      <c r="B7474" s="3"/>
      <c r="C7474" s="3"/>
      <c r="D7474" s="6"/>
      <c r="E7474" s="8"/>
      <c r="O7474" s="9"/>
    </row>
    <row r="7475" spans="2:15" x14ac:dyDescent="0.2">
      <c r="B7475" s="3"/>
      <c r="C7475" s="3"/>
      <c r="D7475" s="6"/>
      <c r="E7475" s="8"/>
      <c r="O7475" s="9"/>
    </row>
    <row r="7476" spans="2:15" x14ac:dyDescent="0.2">
      <c r="B7476" s="3"/>
      <c r="C7476" s="3"/>
      <c r="D7476" s="6"/>
      <c r="E7476" s="8"/>
      <c r="O7476" s="9"/>
    </row>
    <row r="7477" spans="2:15" x14ac:dyDescent="0.2">
      <c r="B7477" s="3"/>
      <c r="C7477" s="3"/>
      <c r="D7477" s="6"/>
      <c r="E7477" s="8"/>
      <c r="O7477" s="9"/>
    </row>
    <row r="7478" spans="2:15" x14ac:dyDescent="0.2">
      <c r="B7478" s="3"/>
      <c r="C7478" s="3"/>
      <c r="D7478" s="6"/>
      <c r="E7478" s="8"/>
      <c r="O7478" s="9"/>
    </row>
    <row r="7479" spans="2:15" x14ac:dyDescent="0.2">
      <c r="B7479" s="3"/>
      <c r="C7479" s="3"/>
      <c r="D7479" s="6"/>
      <c r="E7479" s="8"/>
      <c r="O7479" s="9"/>
    </row>
    <row r="7480" spans="2:15" x14ac:dyDescent="0.2">
      <c r="B7480" s="3"/>
      <c r="C7480" s="3"/>
      <c r="D7480" s="6"/>
      <c r="E7480" s="8"/>
      <c r="O7480" s="9"/>
    </row>
    <row r="7481" spans="2:15" x14ac:dyDescent="0.2">
      <c r="B7481" s="3"/>
      <c r="C7481" s="3"/>
      <c r="D7481" s="6"/>
      <c r="E7481" s="8"/>
      <c r="O7481" s="9"/>
    </row>
    <row r="7482" spans="2:15" x14ac:dyDescent="0.2">
      <c r="B7482" s="3"/>
      <c r="C7482" s="3"/>
      <c r="D7482" s="6"/>
      <c r="E7482" s="8"/>
      <c r="O7482" s="9"/>
    </row>
    <row r="7483" spans="2:15" x14ac:dyDescent="0.2">
      <c r="B7483" s="3"/>
      <c r="C7483" s="3"/>
      <c r="D7483" s="6"/>
      <c r="E7483" s="8"/>
      <c r="O7483" s="9"/>
    </row>
    <row r="7484" spans="2:15" x14ac:dyDescent="0.2">
      <c r="B7484" s="3"/>
      <c r="C7484" s="3"/>
      <c r="D7484" s="6"/>
      <c r="E7484" s="8"/>
      <c r="O7484" s="9"/>
    </row>
    <row r="7485" spans="2:15" x14ac:dyDescent="0.2">
      <c r="B7485" s="3"/>
      <c r="C7485" s="3"/>
      <c r="D7485" s="6"/>
      <c r="E7485" s="8"/>
      <c r="O7485" s="9"/>
    </row>
    <row r="7486" spans="2:15" x14ac:dyDescent="0.2">
      <c r="B7486" s="3"/>
      <c r="C7486" s="3"/>
      <c r="D7486" s="6"/>
      <c r="E7486" s="8"/>
      <c r="O7486" s="9"/>
    </row>
    <row r="7487" spans="2:15" x14ac:dyDescent="0.2">
      <c r="B7487" s="3"/>
      <c r="C7487" s="3"/>
      <c r="D7487" s="6"/>
      <c r="E7487" s="8"/>
      <c r="O7487" s="9"/>
    </row>
    <row r="7488" spans="2:15" x14ac:dyDescent="0.2">
      <c r="B7488" s="3"/>
      <c r="C7488" s="3"/>
      <c r="D7488" s="6"/>
      <c r="E7488" s="8"/>
      <c r="O7488" s="9"/>
    </row>
    <row r="7489" spans="2:15" x14ac:dyDescent="0.2">
      <c r="B7489" s="3"/>
      <c r="C7489" s="3"/>
      <c r="D7489" s="6"/>
      <c r="E7489" s="8"/>
      <c r="O7489" s="9"/>
    </row>
    <row r="7490" spans="2:15" x14ac:dyDescent="0.2">
      <c r="B7490" s="3"/>
      <c r="C7490" s="3"/>
      <c r="D7490" s="6"/>
      <c r="E7490" s="8"/>
      <c r="O7490" s="9"/>
    </row>
    <row r="7491" spans="2:15" x14ac:dyDescent="0.2">
      <c r="B7491" s="3"/>
      <c r="C7491" s="3"/>
      <c r="D7491" s="6"/>
      <c r="E7491" s="8"/>
      <c r="O7491" s="9"/>
    </row>
    <row r="7492" spans="2:15" x14ac:dyDescent="0.2">
      <c r="B7492" s="3"/>
      <c r="C7492" s="3"/>
      <c r="D7492" s="6"/>
      <c r="E7492" s="8"/>
      <c r="O7492" s="9"/>
    </row>
    <row r="7493" spans="2:15" x14ac:dyDescent="0.2">
      <c r="B7493" s="3"/>
      <c r="C7493" s="3"/>
      <c r="D7493" s="6"/>
      <c r="E7493" s="8"/>
      <c r="O7493" s="9"/>
    </row>
    <row r="7494" spans="2:15" x14ac:dyDescent="0.2">
      <c r="B7494" s="3"/>
      <c r="C7494" s="3"/>
      <c r="D7494" s="6"/>
      <c r="E7494" s="8"/>
      <c r="O7494" s="9"/>
    </row>
    <row r="7495" spans="2:15" x14ac:dyDescent="0.2">
      <c r="B7495" s="3"/>
      <c r="C7495" s="3"/>
      <c r="D7495" s="6"/>
      <c r="E7495" s="8"/>
      <c r="O7495" s="9"/>
    </row>
    <row r="7496" spans="2:15" x14ac:dyDescent="0.2">
      <c r="B7496" s="3"/>
      <c r="C7496" s="3"/>
      <c r="D7496" s="6"/>
      <c r="E7496" s="8"/>
      <c r="O7496" s="9"/>
    </row>
    <row r="7497" spans="2:15" x14ac:dyDescent="0.2">
      <c r="B7497" s="3"/>
      <c r="C7497" s="3"/>
      <c r="D7497" s="6"/>
      <c r="E7497" s="8"/>
      <c r="O7497" s="9"/>
    </row>
    <row r="7498" spans="2:15" x14ac:dyDescent="0.2">
      <c r="B7498" s="3"/>
      <c r="C7498" s="3"/>
      <c r="D7498" s="6"/>
      <c r="E7498" s="8"/>
      <c r="O7498" s="9"/>
    </row>
    <row r="7499" spans="2:15" x14ac:dyDescent="0.2">
      <c r="B7499" s="3"/>
      <c r="C7499" s="3"/>
      <c r="D7499" s="6"/>
      <c r="E7499" s="8"/>
      <c r="O7499" s="9"/>
    </row>
    <row r="7500" spans="2:15" x14ac:dyDescent="0.2">
      <c r="B7500" s="3"/>
      <c r="C7500" s="3"/>
      <c r="D7500" s="6"/>
      <c r="E7500" s="8"/>
      <c r="O7500" s="9"/>
    </row>
    <row r="7501" spans="2:15" x14ac:dyDescent="0.2">
      <c r="B7501" s="3"/>
      <c r="C7501" s="3"/>
      <c r="D7501" s="6"/>
      <c r="E7501" s="8"/>
      <c r="O7501" s="9"/>
    </row>
    <row r="7502" spans="2:15" x14ac:dyDescent="0.2">
      <c r="B7502" s="3"/>
      <c r="C7502" s="3"/>
      <c r="D7502" s="6"/>
      <c r="E7502" s="8"/>
      <c r="O7502" s="9"/>
    </row>
    <row r="7503" spans="2:15" x14ac:dyDescent="0.2">
      <c r="B7503" s="3"/>
      <c r="C7503" s="3"/>
      <c r="D7503" s="6"/>
      <c r="E7503" s="8"/>
      <c r="O7503" s="9"/>
    </row>
    <row r="7504" spans="2:15" x14ac:dyDescent="0.2">
      <c r="B7504" s="3"/>
      <c r="C7504" s="3"/>
      <c r="D7504" s="6"/>
      <c r="E7504" s="8"/>
      <c r="O7504" s="9"/>
    </row>
    <row r="7505" spans="2:15" x14ac:dyDescent="0.2">
      <c r="B7505" s="3"/>
      <c r="C7505" s="3"/>
      <c r="D7505" s="6"/>
      <c r="E7505" s="8"/>
      <c r="O7505" s="9"/>
    </row>
    <row r="7506" spans="2:15" x14ac:dyDescent="0.2">
      <c r="B7506" s="3"/>
      <c r="C7506" s="3"/>
      <c r="D7506" s="6"/>
      <c r="E7506" s="8"/>
      <c r="O7506" s="9"/>
    </row>
    <row r="7507" spans="2:15" x14ac:dyDescent="0.2">
      <c r="B7507" s="3"/>
      <c r="C7507" s="3"/>
      <c r="D7507" s="6"/>
      <c r="E7507" s="8"/>
      <c r="O7507" s="9"/>
    </row>
    <row r="7508" spans="2:15" x14ac:dyDescent="0.2">
      <c r="B7508" s="3"/>
      <c r="C7508" s="3"/>
      <c r="D7508" s="6"/>
      <c r="E7508" s="8"/>
      <c r="O7508" s="9"/>
    </row>
    <row r="7509" spans="2:15" x14ac:dyDescent="0.2">
      <c r="B7509" s="3"/>
      <c r="C7509" s="3"/>
      <c r="D7509" s="6"/>
      <c r="E7509" s="8"/>
      <c r="O7509" s="9"/>
    </row>
    <row r="7510" spans="2:15" x14ac:dyDescent="0.2">
      <c r="B7510" s="3"/>
      <c r="C7510" s="3"/>
      <c r="D7510" s="6"/>
      <c r="E7510" s="8"/>
      <c r="O7510" s="9"/>
    </row>
    <row r="7511" spans="2:15" x14ac:dyDescent="0.2">
      <c r="B7511" s="3"/>
      <c r="C7511" s="3"/>
      <c r="D7511" s="6"/>
      <c r="E7511" s="8"/>
      <c r="O7511" s="9"/>
    </row>
    <row r="7512" spans="2:15" x14ac:dyDescent="0.2">
      <c r="B7512" s="3"/>
      <c r="C7512" s="3"/>
      <c r="D7512" s="6"/>
      <c r="E7512" s="8"/>
      <c r="O7512" s="9"/>
    </row>
    <row r="7513" spans="2:15" x14ac:dyDescent="0.2">
      <c r="B7513" s="3"/>
      <c r="C7513" s="3"/>
      <c r="D7513" s="6"/>
      <c r="E7513" s="8"/>
      <c r="O7513" s="9"/>
    </row>
    <row r="7514" spans="2:15" x14ac:dyDescent="0.2">
      <c r="B7514" s="3"/>
      <c r="C7514" s="3"/>
      <c r="D7514" s="6"/>
      <c r="E7514" s="8"/>
      <c r="O7514" s="9"/>
    </row>
    <row r="7515" spans="2:15" x14ac:dyDescent="0.2">
      <c r="B7515" s="3"/>
      <c r="C7515" s="3"/>
      <c r="D7515" s="6"/>
      <c r="E7515" s="8"/>
      <c r="O7515" s="9"/>
    </row>
    <row r="7516" spans="2:15" x14ac:dyDescent="0.2">
      <c r="B7516" s="3"/>
      <c r="C7516" s="3"/>
      <c r="D7516" s="6"/>
      <c r="E7516" s="8"/>
      <c r="O7516" s="9"/>
    </row>
    <row r="7517" spans="2:15" x14ac:dyDescent="0.2">
      <c r="B7517" s="3"/>
      <c r="C7517" s="3"/>
      <c r="D7517" s="6"/>
      <c r="E7517" s="8"/>
      <c r="O7517" s="9"/>
    </row>
    <row r="7518" spans="2:15" x14ac:dyDescent="0.2">
      <c r="B7518" s="3"/>
      <c r="C7518" s="3"/>
      <c r="D7518" s="6"/>
      <c r="E7518" s="8"/>
      <c r="O7518" s="9"/>
    </row>
    <row r="7519" spans="2:15" x14ac:dyDescent="0.2">
      <c r="B7519" s="3"/>
      <c r="C7519" s="3"/>
      <c r="D7519" s="6"/>
      <c r="E7519" s="8"/>
      <c r="O7519" s="9"/>
    </row>
    <row r="7520" spans="2:15" x14ac:dyDescent="0.2">
      <c r="B7520" s="3"/>
      <c r="C7520" s="3"/>
      <c r="D7520" s="6"/>
      <c r="E7520" s="8"/>
      <c r="O7520" s="9"/>
    </row>
    <row r="7521" spans="2:15" x14ac:dyDescent="0.2">
      <c r="B7521" s="3"/>
      <c r="C7521" s="3"/>
      <c r="D7521" s="6"/>
      <c r="E7521" s="8"/>
      <c r="O7521" s="9"/>
    </row>
    <row r="7522" spans="2:15" x14ac:dyDescent="0.2">
      <c r="B7522" s="3"/>
      <c r="C7522" s="3"/>
      <c r="D7522" s="6"/>
      <c r="E7522" s="8"/>
      <c r="O7522" s="9"/>
    </row>
    <row r="7523" spans="2:15" x14ac:dyDescent="0.2">
      <c r="B7523" s="3"/>
      <c r="C7523" s="3"/>
      <c r="D7523" s="6"/>
      <c r="E7523" s="8"/>
      <c r="O7523" s="9"/>
    </row>
    <row r="7524" spans="2:15" x14ac:dyDescent="0.2">
      <c r="B7524" s="3"/>
      <c r="C7524" s="3"/>
      <c r="D7524" s="6"/>
      <c r="E7524" s="8"/>
      <c r="O7524" s="9"/>
    </row>
    <row r="7525" spans="2:15" x14ac:dyDescent="0.2">
      <c r="B7525" s="3"/>
      <c r="C7525" s="3"/>
      <c r="D7525" s="6"/>
      <c r="E7525" s="8"/>
      <c r="O7525" s="9"/>
    </row>
    <row r="7526" spans="2:15" x14ac:dyDescent="0.2">
      <c r="B7526" s="3"/>
      <c r="C7526" s="3"/>
      <c r="D7526" s="6"/>
      <c r="E7526" s="8"/>
      <c r="O7526" s="9"/>
    </row>
    <row r="7527" spans="2:15" x14ac:dyDescent="0.2">
      <c r="B7527" s="3"/>
      <c r="C7527" s="3"/>
      <c r="D7527" s="6"/>
      <c r="E7527" s="8"/>
      <c r="O7527" s="9"/>
    </row>
    <row r="7528" spans="2:15" x14ac:dyDescent="0.2">
      <c r="B7528" s="3"/>
      <c r="C7528" s="3"/>
      <c r="D7528" s="6"/>
      <c r="E7528" s="8"/>
      <c r="O7528" s="9"/>
    </row>
    <row r="7529" spans="2:15" x14ac:dyDescent="0.2">
      <c r="B7529" s="3"/>
      <c r="C7529" s="3"/>
      <c r="D7529" s="6"/>
      <c r="E7529" s="8"/>
      <c r="O7529" s="9"/>
    </row>
    <row r="7530" spans="2:15" x14ac:dyDescent="0.2">
      <c r="B7530" s="3"/>
      <c r="C7530" s="3"/>
      <c r="D7530" s="6"/>
      <c r="E7530" s="8"/>
      <c r="O7530" s="9"/>
    </row>
    <row r="7531" spans="2:15" x14ac:dyDescent="0.2">
      <c r="B7531" s="3"/>
      <c r="C7531" s="3"/>
      <c r="D7531" s="6"/>
      <c r="E7531" s="8"/>
      <c r="O7531" s="9"/>
    </row>
    <row r="7532" spans="2:15" x14ac:dyDescent="0.2">
      <c r="B7532" s="3"/>
      <c r="C7532" s="3"/>
      <c r="D7532" s="6"/>
      <c r="E7532" s="8"/>
      <c r="O7532" s="9"/>
    </row>
    <row r="7533" spans="2:15" x14ac:dyDescent="0.2">
      <c r="B7533" s="3"/>
      <c r="C7533" s="3"/>
      <c r="D7533" s="6"/>
      <c r="E7533" s="8"/>
      <c r="O7533" s="9"/>
    </row>
    <row r="7534" spans="2:15" x14ac:dyDescent="0.2">
      <c r="B7534" s="3"/>
      <c r="C7534" s="3"/>
      <c r="D7534" s="6"/>
      <c r="E7534" s="8"/>
      <c r="O7534" s="9"/>
    </row>
    <row r="7535" spans="2:15" x14ac:dyDescent="0.2">
      <c r="B7535" s="3"/>
      <c r="C7535" s="3"/>
      <c r="D7535" s="6"/>
      <c r="E7535" s="8"/>
      <c r="O7535" s="9"/>
    </row>
    <row r="7536" spans="2:15" x14ac:dyDescent="0.2">
      <c r="B7536" s="3"/>
      <c r="C7536" s="3"/>
      <c r="D7536" s="6"/>
      <c r="E7536" s="8"/>
      <c r="O7536" s="9"/>
    </row>
    <row r="7537" spans="2:15" x14ac:dyDescent="0.2">
      <c r="B7537" s="3"/>
      <c r="C7537" s="3"/>
      <c r="D7537" s="6"/>
      <c r="E7537" s="8"/>
      <c r="O7537" s="9"/>
    </row>
    <row r="7538" spans="2:15" x14ac:dyDescent="0.2">
      <c r="B7538" s="3"/>
      <c r="C7538" s="3"/>
      <c r="D7538" s="6"/>
      <c r="E7538" s="8"/>
      <c r="O7538" s="9"/>
    </row>
    <row r="7539" spans="2:15" x14ac:dyDescent="0.2">
      <c r="B7539" s="3"/>
      <c r="C7539" s="3"/>
      <c r="D7539" s="6"/>
      <c r="E7539" s="8"/>
      <c r="O7539" s="9"/>
    </row>
    <row r="7540" spans="2:15" x14ac:dyDescent="0.2">
      <c r="B7540" s="3"/>
      <c r="C7540" s="3"/>
      <c r="D7540" s="6"/>
      <c r="E7540" s="8"/>
      <c r="O7540" s="9"/>
    </row>
    <row r="7541" spans="2:15" x14ac:dyDescent="0.2">
      <c r="B7541" s="3"/>
      <c r="C7541" s="3"/>
      <c r="D7541" s="6"/>
      <c r="E7541" s="8"/>
      <c r="O7541" s="9"/>
    </row>
    <row r="7542" spans="2:15" x14ac:dyDescent="0.2">
      <c r="B7542" s="3"/>
      <c r="C7542" s="3"/>
      <c r="D7542" s="6"/>
      <c r="E7542" s="8"/>
      <c r="O7542" s="9"/>
    </row>
    <row r="7543" spans="2:15" x14ac:dyDescent="0.2">
      <c r="B7543" s="3"/>
      <c r="C7543" s="3"/>
      <c r="D7543" s="6"/>
      <c r="E7543" s="8"/>
      <c r="O7543" s="9"/>
    </row>
    <row r="7544" spans="2:15" x14ac:dyDescent="0.2">
      <c r="B7544" s="3"/>
      <c r="C7544" s="3"/>
      <c r="D7544" s="6"/>
      <c r="E7544" s="8"/>
      <c r="O7544" s="9"/>
    </row>
    <row r="7545" spans="2:15" x14ac:dyDescent="0.2">
      <c r="B7545" s="3"/>
      <c r="C7545" s="3"/>
      <c r="D7545" s="6"/>
      <c r="E7545" s="8"/>
      <c r="O7545" s="9"/>
    </row>
    <row r="7546" spans="2:15" x14ac:dyDescent="0.2">
      <c r="B7546" s="3"/>
      <c r="C7546" s="3"/>
      <c r="D7546" s="6"/>
      <c r="E7546" s="8"/>
      <c r="O7546" s="9"/>
    </row>
    <row r="7547" spans="2:15" x14ac:dyDescent="0.2">
      <c r="B7547" s="3"/>
      <c r="C7547" s="3"/>
      <c r="D7547" s="6"/>
      <c r="E7547" s="8"/>
      <c r="O7547" s="9"/>
    </row>
    <row r="7548" spans="2:15" x14ac:dyDescent="0.2">
      <c r="B7548" s="3"/>
      <c r="C7548" s="3"/>
      <c r="D7548" s="6"/>
      <c r="E7548" s="8"/>
      <c r="O7548" s="9"/>
    </row>
    <row r="7549" spans="2:15" x14ac:dyDescent="0.2">
      <c r="B7549" s="3"/>
      <c r="C7549" s="3"/>
      <c r="D7549" s="6"/>
      <c r="E7549" s="8"/>
      <c r="O7549" s="9"/>
    </row>
    <row r="7550" spans="2:15" x14ac:dyDescent="0.2">
      <c r="B7550" s="3"/>
      <c r="C7550" s="3"/>
      <c r="D7550" s="6"/>
      <c r="E7550" s="8"/>
      <c r="O7550" s="9"/>
    </row>
    <row r="7551" spans="2:15" x14ac:dyDescent="0.2">
      <c r="B7551" s="3"/>
      <c r="C7551" s="3"/>
      <c r="D7551" s="6"/>
      <c r="E7551" s="8"/>
      <c r="O7551" s="9"/>
    </row>
    <row r="7552" spans="2:15" x14ac:dyDescent="0.2">
      <c r="B7552" s="3"/>
      <c r="C7552" s="3"/>
      <c r="D7552" s="6"/>
      <c r="E7552" s="8"/>
      <c r="O7552" s="9"/>
    </row>
    <row r="7553" spans="2:15" x14ac:dyDescent="0.2">
      <c r="B7553" s="3"/>
      <c r="C7553" s="3"/>
      <c r="D7553" s="6"/>
      <c r="E7553" s="8"/>
      <c r="O7553" s="9"/>
    </row>
    <row r="7554" spans="2:15" x14ac:dyDescent="0.2">
      <c r="B7554" s="3"/>
      <c r="C7554" s="3"/>
      <c r="D7554" s="6"/>
      <c r="E7554" s="8"/>
      <c r="O7554" s="9"/>
    </row>
    <row r="7555" spans="2:15" x14ac:dyDescent="0.2">
      <c r="B7555" s="3"/>
      <c r="C7555" s="3"/>
      <c r="D7555" s="6"/>
      <c r="E7555" s="8"/>
      <c r="O7555" s="9"/>
    </row>
    <row r="7556" spans="2:15" x14ac:dyDescent="0.2">
      <c r="B7556" s="3"/>
      <c r="C7556" s="3"/>
      <c r="D7556" s="6"/>
      <c r="E7556" s="8"/>
      <c r="O7556" s="9"/>
    </row>
    <row r="7557" spans="2:15" x14ac:dyDescent="0.2">
      <c r="B7557" s="3"/>
      <c r="C7557" s="3"/>
      <c r="D7557" s="6"/>
      <c r="E7557" s="8"/>
      <c r="O7557" s="9"/>
    </row>
    <row r="7558" spans="2:15" x14ac:dyDescent="0.2">
      <c r="B7558" s="3"/>
      <c r="C7558" s="3"/>
      <c r="D7558" s="6"/>
      <c r="E7558" s="8"/>
      <c r="O7558" s="9"/>
    </row>
    <row r="7559" spans="2:15" x14ac:dyDescent="0.2">
      <c r="B7559" s="3"/>
      <c r="C7559" s="3"/>
      <c r="D7559" s="6"/>
      <c r="E7559" s="8"/>
      <c r="O7559" s="9"/>
    </row>
    <row r="7560" spans="2:15" x14ac:dyDescent="0.2">
      <c r="B7560" s="3"/>
      <c r="C7560" s="3"/>
      <c r="D7560" s="6"/>
      <c r="E7560" s="8"/>
      <c r="O7560" s="9"/>
    </row>
    <row r="7561" spans="2:15" x14ac:dyDescent="0.2">
      <c r="B7561" s="3"/>
      <c r="C7561" s="3"/>
      <c r="D7561" s="6"/>
      <c r="E7561" s="8"/>
      <c r="O7561" s="9"/>
    </row>
    <row r="7562" spans="2:15" x14ac:dyDescent="0.2">
      <c r="B7562" s="3"/>
      <c r="C7562" s="3"/>
      <c r="D7562" s="6"/>
      <c r="E7562" s="8"/>
      <c r="O7562" s="9"/>
    </row>
    <row r="7563" spans="2:15" x14ac:dyDescent="0.2">
      <c r="B7563" s="3"/>
      <c r="C7563" s="3"/>
      <c r="D7563" s="6"/>
      <c r="E7563" s="8"/>
      <c r="O7563" s="9"/>
    </row>
    <row r="7564" spans="2:15" x14ac:dyDescent="0.2">
      <c r="B7564" s="3"/>
      <c r="C7564" s="3"/>
      <c r="D7564" s="6"/>
      <c r="E7564" s="8"/>
      <c r="O7564" s="9"/>
    </row>
    <row r="7565" spans="2:15" x14ac:dyDescent="0.2">
      <c r="B7565" s="3"/>
      <c r="C7565" s="3"/>
      <c r="D7565" s="6"/>
      <c r="E7565" s="8"/>
      <c r="O7565" s="9"/>
    </row>
    <row r="7566" spans="2:15" x14ac:dyDescent="0.2">
      <c r="B7566" s="3"/>
      <c r="C7566" s="3"/>
      <c r="D7566" s="6"/>
      <c r="E7566" s="8"/>
      <c r="O7566" s="9"/>
    </row>
    <row r="7567" spans="2:15" x14ac:dyDescent="0.2">
      <c r="B7567" s="3"/>
      <c r="C7567" s="3"/>
      <c r="D7567" s="6"/>
      <c r="E7567" s="8"/>
      <c r="O7567" s="9"/>
    </row>
    <row r="7568" spans="2:15" x14ac:dyDescent="0.2">
      <c r="B7568" s="3"/>
      <c r="C7568" s="3"/>
      <c r="D7568" s="6"/>
      <c r="E7568" s="8"/>
      <c r="O7568" s="9"/>
    </row>
    <row r="7569" spans="2:15" x14ac:dyDescent="0.2">
      <c r="B7569" s="3"/>
      <c r="C7569" s="3"/>
      <c r="D7569" s="6"/>
      <c r="E7569" s="8"/>
      <c r="O7569" s="9"/>
    </row>
    <row r="7570" spans="2:15" x14ac:dyDescent="0.2">
      <c r="B7570" s="3"/>
      <c r="C7570" s="3"/>
      <c r="D7570" s="6"/>
      <c r="E7570" s="8"/>
      <c r="O7570" s="9"/>
    </row>
    <row r="7571" spans="2:15" x14ac:dyDescent="0.2">
      <c r="B7571" s="3"/>
      <c r="C7571" s="3"/>
      <c r="D7571" s="6"/>
      <c r="E7571" s="8"/>
      <c r="O7571" s="9"/>
    </row>
    <row r="7572" spans="2:15" x14ac:dyDescent="0.2">
      <c r="B7572" s="3"/>
      <c r="C7572" s="3"/>
      <c r="D7572" s="6"/>
      <c r="E7572" s="8"/>
      <c r="O7572" s="9"/>
    </row>
    <row r="7573" spans="2:15" x14ac:dyDescent="0.2">
      <c r="B7573" s="3"/>
      <c r="C7573" s="3"/>
      <c r="D7573" s="6"/>
      <c r="E7573" s="8"/>
      <c r="O7573" s="9"/>
    </row>
    <row r="7574" spans="2:15" x14ac:dyDescent="0.2">
      <c r="B7574" s="3"/>
      <c r="C7574" s="3"/>
      <c r="D7574" s="6"/>
      <c r="E7574" s="8"/>
      <c r="O7574" s="9"/>
    </row>
    <row r="7575" spans="2:15" x14ac:dyDescent="0.2">
      <c r="B7575" s="3"/>
      <c r="C7575" s="3"/>
      <c r="D7575" s="6"/>
      <c r="E7575" s="8"/>
      <c r="O7575" s="9"/>
    </row>
    <row r="7576" spans="2:15" x14ac:dyDescent="0.2">
      <c r="B7576" s="3"/>
      <c r="C7576" s="3"/>
      <c r="D7576" s="6"/>
      <c r="E7576" s="8"/>
      <c r="O7576" s="9"/>
    </row>
    <row r="7577" spans="2:15" x14ac:dyDescent="0.2">
      <c r="B7577" s="3"/>
      <c r="C7577" s="3"/>
      <c r="D7577" s="6"/>
      <c r="E7577" s="8"/>
      <c r="O7577" s="9"/>
    </row>
    <row r="7578" spans="2:15" x14ac:dyDescent="0.2">
      <c r="B7578" s="3"/>
      <c r="C7578" s="3"/>
      <c r="D7578" s="6"/>
      <c r="E7578" s="8"/>
      <c r="O7578" s="9"/>
    </row>
    <row r="7579" spans="2:15" x14ac:dyDescent="0.2">
      <c r="B7579" s="3"/>
      <c r="C7579" s="3"/>
      <c r="D7579" s="6"/>
      <c r="E7579" s="8"/>
      <c r="O7579" s="9"/>
    </row>
    <row r="7580" spans="2:15" x14ac:dyDescent="0.2">
      <c r="B7580" s="3"/>
      <c r="C7580" s="3"/>
      <c r="D7580" s="6"/>
      <c r="E7580" s="8"/>
      <c r="O7580" s="9"/>
    </row>
    <row r="7581" spans="2:15" x14ac:dyDescent="0.2">
      <c r="B7581" s="3"/>
      <c r="C7581" s="3"/>
      <c r="D7581" s="6"/>
      <c r="E7581" s="8"/>
      <c r="O7581" s="9"/>
    </row>
    <row r="7582" spans="2:15" x14ac:dyDescent="0.2">
      <c r="B7582" s="3"/>
      <c r="C7582" s="3"/>
      <c r="D7582" s="6"/>
      <c r="E7582" s="8"/>
      <c r="O7582" s="9"/>
    </row>
    <row r="7583" spans="2:15" x14ac:dyDescent="0.2">
      <c r="B7583" s="3"/>
      <c r="C7583" s="3"/>
      <c r="D7583" s="6"/>
      <c r="E7583" s="8"/>
      <c r="O7583" s="9"/>
    </row>
    <row r="7584" spans="2:15" x14ac:dyDescent="0.2">
      <c r="B7584" s="3"/>
      <c r="C7584" s="3"/>
      <c r="D7584" s="6"/>
      <c r="E7584" s="8"/>
      <c r="O7584" s="9"/>
    </row>
    <row r="7585" spans="2:15" x14ac:dyDescent="0.2">
      <c r="B7585" s="3"/>
      <c r="C7585" s="3"/>
      <c r="D7585" s="6"/>
      <c r="E7585" s="8"/>
      <c r="O7585" s="9"/>
    </row>
    <row r="7586" spans="2:15" x14ac:dyDescent="0.2">
      <c r="B7586" s="3"/>
      <c r="C7586" s="3"/>
      <c r="D7586" s="6"/>
      <c r="E7586" s="8"/>
      <c r="O7586" s="9"/>
    </row>
    <row r="7587" spans="2:15" x14ac:dyDescent="0.2">
      <c r="B7587" s="3"/>
      <c r="C7587" s="3"/>
      <c r="D7587" s="6"/>
      <c r="E7587" s="8"/>
      <c r="O7587" s="9"/>
    </row>
    <row r="7588" spans="2:15" x14ac:dyDescent="0.2">
      <c r="B7588" s="3"/>
      <c r="C7588" s="3"/>
      <c r="D7588" s="6"/>
      <c r="E7588" s="8"/>
      <c r="O7588" s="9"/>
    </row>
    <row r="7589" spans="2:15" x14ac:dyDescent="0.2">
      <c r="B7589" s="3"/>
      <c r="C7589" s="3"/>
      <c r="D7589" s="6"/>
      <c r="E7589" s="8"/>
      <c r="O7589" s="9"/>
    </row>
    <row r="7590" spans="2:15" x14ac:dyDescent="0.2">
      <c r="B7590" s="3"/>
      <c r="C7590" s="3"/>
      <c r="D7590" s="6"/>
      <c r="E7590" s="8"/>
      <c r="O7590" s="9"/>
    </row>
    <row r="7591" spans="2:15" x14ac:dyDescent="0.2">
      <c r="B7591" s="3"/>
      <c r="C7591" s="3"/>
      <c r="D7591" s="6"/>
      <c r="E7591" s="8"/>
      <c r="O7591" s="9"/>
    </row>
    <row r="7592" spans="2:15" x14ac:dyDescent="0.2">
      <c r="B7592" s="3"/>
      <c r="C7592" s="3"/>
      <c r="D7592" s="6"/>
      <c r="E7592" s="8"/>
      <c r="O7592" s="9"/>
    </row>
    <row r="7593" spans="2:15" x14ac:dyDescent="0.2">
      <c r="B7593" s="3"/>
      <c r="C7593" s="3"/>
      <c r="D7593" s="6"/>
      <c r="E7593" s="8"/>
      <c r="O7593" s="9"/>
    </row>
    <row r="7594" spans="2:15" x14ac:dyDescent="0.2">
      <c r="B7594" s="3"/>
      <c r="C7594" s="3"/>
      <c r="D7594" s="6"/>
      <c r="E7594" s="8"/>
      <c r="O7594" s="9"/>
    </row>
    <row r="7595" spans="2:15" x14ac:dyDescent="0.2">
      <c r="B7595" s="3"/>
      <c r="C7595" s="3"/>
      <c r="D7595" s="6"/>
      <c r="E7595" s="8"/>
      <c r="O7595" s="9"/>
    </row>
    <row r="7596" spans="2:15" x14ac:dyDescent="0.2">
      <c r="B7596" s="3"/>
      <c r="C7596" s="3"/>
      <c r="D7596" s="6"/>
      <c r="E7596" s="8"/>
      <c r="O7596" s="9"/>
    </row>
    <row r="7597" spans="2:15" x14ac:dyDescent="0.2">
      <c r="B7597" s="3"/>
      <c r="C7597" s="3"/>
      <c r="D7597" s="6"/>
      <c r="E7597" s="8"/>
      <c r="O7597" s="9"/>
    </row>
    <row r="7598" spans="2:15" x14ac:dyDescent="0.2">
      <c r="B7598" s="3"/>
      <c r="C7598" s="3"/>
      <c r="D7598" s="6"/>
      <c r="E7598" s="8"/>
      <c r="O7598" s="9"/>
    </row>
    <row r="7599" spans="2:15" x14ac:dyDescent="0.2">
      <c r="B7599" s="3"/>
      <c r="C7599" s="3"/>
      <c r="D7599" s="6"/>
      <c r="E7599" s="8"/>
      <c r="O7599" s="9"/>
    </row>
    <row r="7600" spans="2:15" x14ac:dyDescent="0.2">
      <c r="B7600" s="3"/>
      <c r="C7600" s="3"/>
      <c r="D7600" s="6"/>
      <c r="E7600" s="8"/>
      <c r="O7600" s="9"/>
    </row>
    <row r="7601" spans="2:15" x14ac:dyDescent="0.2">
      <c r="B7601" s="3"/>
      <c r="C7601" s="3"/>
      <c r="D7601" s="6"/>
      <c r="E7601" s="8"/>
      <c r="O7601" s="9"/>
    </row>
    <row r="7602" spans="2:15" x14ac:dyDescent="0.2">
      <c r="B7602" s="3"/>
      <c r="C7602" s="3"/>
      <c r="D7602" s="6"/>
      <c r="E7602" s="8"/>
      <c r="O7602" s="9"/>
    </row>
    <row r="7603" spans="2:15" x14ac:dyDescent="0.2">
      <c r="B7603" s="3"/>
      <c r="C7603" s="3"/>
      <c r="D7603" s="6"/>
      <c r="E7603" s="8"/>
      <c r="O7603" s="9"/>
    </row>
    <row r="7604" spans="2:15" x14ac:dyDescent="0.2">
      <c r="B7604" s="3"/>
      <c r="C7604" s="3"/>
      <c r="D7604" s="6"/>
      <c r="E7604" s="8"/>
      <c r="O7604" s="9"/>
    </row>
    <row r="7605" spans="2:15" x14ac:dyDescent="0.2">
      <c r="B7605" s="3"/>
      <c r="C7605" s="3"/>
      <c r="D7605" s="6"/>
      <c r="E7605" s="8"/>
      <c r="O7605" s="9"/>
    </row>
    <row r="7606" spans="2:15" x14ac:dyDescent="0.2">
      <c r="B7606" s="3"/>
      <c r="C7606" s="3"/>
      <c r="D7606" s="6"/>
      <c r="E7606" s="8"/>
      <c r="O7606" s="9"/>
    </row>
    <row r="7607" spans="2:15" x14ac:dyDescent="0.2">
      <c r="B7607" s="3"/>
      <c r="C7607" s="3"/>
      <c r="D7607" s="6"/>
      <c r="E7607" s="8"/>
      <c r="O7607" s="9"/>
    </row>
    <row r="7608" spans="2:15" x14ac:dyDescent="0.2">
      <c r="B7608" s="3"/>
      <c r="C7608" s="3"/>
      <c r="D7608" s="6"/>
      <c r="E7608" s="8"/>
      <c r="O7608" s="9"/>
    </row>
    <row r="7609" spans="2:15" x14ac:dyDescent="0.2">
      <c r="B7609" s="3"/>
      <c r="C7609" s="3"/>
      <c r="D7609" s="6"/>
      <c r="E7609" s="8"/>
      <c r="O7609" s="9"/>
    </row>
    <row r="7610" spans="2:15" x14ac:dyDescent="0.2">
      <c r="B7610" s="3"/>
      <c r="C7610" s="3"/>
      <c r="D7610" s="6"/>
      <c r="E7610" s="8"/>
      <c r="O7610" s="9"/>
    </row>
    <row r="7611" spans="2:15" x14ac:dyDescent="0.2">
      <c r="B7611" s="3"/>
      <c r="C7611" s="3"/>
      <c r="D7611" s="6"/>
      <c r="E7611" s="8"/>
      <c r="O7611" s="9"/>
    </row>
    <row r="7612" spans="2:15" x14ac:dyDescent="0.2">
      <c r="B7612" s="3"/>
      <c r="C7612" s="3"/>
      <c r="D7612" s="6"/>
      <c r="E7612" s="8"/>
      <c r="O7612" s="9"/>
    </row>
    <row r="7613" spans="2:15" x14ac:dyDescent="0.2">
      <c r="B7613" s="3"/>
      <c r="C7613" s="3"/>
      <c r="D7613" s="6"/>
      <c r="E7613" s="8"/>
      <c r="O7613" s="9"/>
    </row>
    <row r="7614" spans="2:15" x14ac:dyDescent="0.2">
      <c r="B7614" s="3"/>
      <c r="C7614" s="3"/>
      <c r="D7614" s="6"/>
      <c r="E7614" s="8"/>
      <c r="O7614" s="9"/>
    </row>
    <row r="7615" spans="2:15" x14ac:dyDescent="0.2">
      <c r="B7615" s="3"/>
      <c r="C7615" s="3"/>
      <c r="D7615" s="6"/>
      <c r="E7615" s="8"/>
      <c r="O7615" s="9"/>
    </row>
    <row r="7616" spans="2:15" x14ac:dyDescent="0.2">
      <c r="B7616" s="3"/>
      <c r="C7616" s="3"/>
      <c r="D7616" s="6"/>
      <c r="E7616" s="8"/>
      <c r="O7616" s="9"/>
    </row>
    <row r="7617" spans="2:15" x14ac:dyDescent="0.2">
      <c r="B7617" s="3"/>
      <c r="C7617" s="3"/>
      <c r="D7617" s="6"/>
      <c r="E7617" s="8"/>
      <c r="O7617" s="9"/>
    </row>
    <row r="7618" spans="2:15" x14ac:dyDescent="0.2">
      <c r="B7618" s="3"/>
      <c r="C7618" s="3"/>
      <c r="D7618" s="6"/>
      <c r="E7618" s="8"/>
      <c r="O7618" s="9"/>
    </row>
    <row r="7619" spans="2:15" x14ac:dyDescent="0.2">
      <c r="B7619" s="3"/>
      <c r="C7619" s="3"/>
      <c r="D7619" s="6"/>
      <c r="E7619" s="8"/>
      <c r="O7619" s="9"/>
    </row>
    <row r="7620" spans="2:15" x14ac:dyDescent="0.2">
      <c r="B7620" s="3"/>
      <c r="C7620" s="3"/>
      <c r="D7620" s="6"/>
      <c r="E7620" s="8"/>
      <c r="O7620" s="9"/>
    </row>
    <row r="7621" spans="2:15" x14ac:dyDescent="0.2">
      <c r="B7621" s="3"/>
      <c r="C7621" s="3"/>
      <c r="D7621" s="6"/>
      <c r="E7621" s="8"/>
      <c r="O7621" s="9"/>
    </row>
    <row r="7622" spans="2:15" x14ac:dyDescent="0.2">
      <c r="B7622" s="3"/>
      <c r="C7622" s="3"/>
      <c r="D7622" s="6"/>
      <c r="E7622" s="8"/>
      <c r="O7622" s="9"/>
    </row>
    <row r="7623" spans="2:15" x14ac:dyDescent="0.2">
      <c r="B7623" s="3"/>
      <c r="C7623" s="3"/>
      <c r="D7623" s="6"/>
      <c r="E7623" s="8"/>
      <c r="O7623" s="9"/>
    </row>
    <row r="7624" spans="2:15" x14ac:dyDescent="0.2">
      <c r="B7624" s="3"/>
      <c r="C7624" s="3"/>
      <c r="D7624" s="6"/>
      <c r="E7624" s="8"/>
      <c r="O7624" s="9"/>
    </row>
    <row r="7625" spans="2:15" x14ac:dyDescent="0.2">
      <c r="B7625" s="3"/>
      <c r="C7625" s="3"/>
      <c r="D7625" s="6"/>
      <c r="E7625" s="8"/>
      <c r="O7625" s="9"/>
    </row>
    <row r="7626" spans="2:15" x14ac:dyDescent="0.2">
      <c r="B7626" s="3"/>
      <c r="C7626" s="3"/>
      <c r="D7626" s="6"/>
      <c r="E7626" s="8"/>
      <c r="O7626" s="9"/>
    </row>
    <row r="7627" spans="2:15" x14ac:dyDescent="0.2">
      <c r="B7627" s="3"/>
      <c r="C7627" s="3"/>
      <c r="D7627" s="6"/>
      <c r="E7627" s="8"/>
      <c r="O7627" s="9"/>
    </row>
    <row r="7628" spans="2:15" x14ac:dyDescent="0.2">
      <c r="B7628" s="3"/>
      <c r="C7628" s="3"/>
      <c r="D7628" s="6"/>
      <c r="E7628" s="8"/>
      <c r="O7628" s="9"/>
    </row>
    <row r="7629" spans="2:15" x14ac:dyDescent="0.2">
      <c r="B7629" s="3"/>
      <c r="C7629" s="3"/>
      <c r="D7629" s="6"/>
      <c r="E7629" s="8"/>
      <c r="O7629" s="9"/>
    </row>
    <row r="7630" spans="2:15" x14ac:dyDescent="0.2">
      <c r="B7630" s="3"/>
      <c r="C7630" s="3"/>
      <c r="D7630" s="6"/>
      <c r="E7630" s="8"/>
      <c r="O7630" s="9"/>
    </row>
    <row r="7631" spans="2:15" x14ac:dyDescent="0.2">
      <c r="B7631" s="3"/>
      <c r="C7631" s="3"/>
      <c r="D7631" s="6"/>
      <c r="E7631" s="8"/>
      <c r="O7631" s="9"/>
    </row>
    <row r="7632" spans="2:15" x14ac:dyDescent="0.2">
      <c r="B7632" s="3"/>
      <c r="C7632" s="3"/>
      <c r="D7632" s="6"/>
      <c r="E7632" s="8"/>
      <c r="O7632" s="9"/>
    </row>
    <row r="7633" spans="2:15" x14ac:dyDescent="0.2">
      <c r="B7633" s="3"/>
      <c r="C7633" s="3"/>
      <c r="D7633" s="6"/>
      <c r="E7633" s="8"/>
      <c r="O7633" s="9"/>
    </row>
    <row r="7634" spans="2:15" x14ac:dyDescent="0.2">
      <c r="B7634" s="3"/>
      <c r="C7634" s="3"/>
      <c r="D7634" s="6"/>
      <c r="E7634" s="8"/>
      <c r="O7634" s="9"/>
    </row>
    <row r="7635" spans="2:15" x14ac:dyDescent="0.2">
      <c r="B7635" s="3"/>
      <c r="C7635" s="3"/>
      <c r="D7635" s="6"/>
      <c r="E7635" s="8"/>
      <c r="O7635" s="9"/>
    </row>
    <row r="7636" spans="2:15" x14ac:dyDescent="0.2">
      <c r="B7636" s="3"/>
      <c r="C7636" s="3"/>
      <c r="D7636" s="6"/>
      <c r="E7636" s="8"/>
      <c r="O7636" s="9"/>
    </row>
    <row r="7637" spans="2:15" x14ac:dyDescent="0.2">
      <c r="B7637" s="3"/>
      <c r="C7637" s="3"/>
      <c r="D7637" s="6"/>
      <c r="E7637" s="8"/>
      <c r="O7637" s="9"/>
    </row>
    <row r="7638" spans="2:15" x14ac:dyDescent="0.2">
      <c r="B7638" s="3"/>
      <c r="C7638" s="3"/>
      <c r="D7638" s="6"/>
      <c r="E7638" s="8"/>
      <c r="O7638" s="9"/>
    </row>
    <row r="7639" spans="2:15" x14ac:dyDescent="0.2">
      <c r="B7639" s="3"/>
      <c r="C7639" s="3"/>
      <c r="D7639" s="6"/>
      <c r="E7639" s="8"/>
      <c r="O7639" s="9"/>
    </row>
    <row r="7640" spans="2:15" x14ac:dyDescent="0.2">
      <c r="B7640" s="3"/>
      <c r="C7640" s="3"/>
      <c r="D7640" s="6"/>
      <c r="E7640" s="8"/>
      <c r="O7640" s="9"/>
    </row>
    <row r="7641" spans="2:15" x14ac:dyDescent="0.2">
      <c r="B7641" s="3"/>
      <c r="C7641" s="3"/>
      <c r="D7641" s="6"/>
      <c r="E7641" s="8"/>
      <c r="O7641" s="9"/>
    </row>
    <row r="7642" spans="2:15" x14ac:dyDescent="0.2">
      <c r="B7642" s="3"/>
      <c r="C7642" s="3"/>
      <c r="D7642" s="6"/>
      <c r="E7642" s="8"/>
      <c r="O7642" s="9"/>
    </row>
    <row r="7643" spans="2:15" x14ac:dyDescent="0.2">
      <c r="B7643" s="3"/>
      <c r="C7643" s="3"/>
      <c r="D7643" s="6"/>
      <c r="E7643" s="8"/>
      <c r="O7643" s="9"/>
    </row>
    <row r="7644" spans="2:15" x14ac:dyDescent="0.2">
      <c r="B7644" s="3"/>
      <c r="C7644" s="3"/>
      <c r="D7644" s="6"/>
      <c r="E7644" s="8"/>
      <c r="O7644" s="9"/>
    </row>
    <row r="7645" spans="2:15" x14ac:dyDescent="0.2">
      <c r="B7645" s="3"/>
      <c r="C7645" s="3"/>
      <c r="D7645" s="6"/>
      <c r="E7645" s="8"/>
      <c r="O7645" s="9"/>
    </row>
    <row r="7646" spans="2:15" x14ac:dyDescent="0.2">
      <c r="B7646" s="3"/>
      <c r="C7646" s="3"/>
      <c r="D7646" s="6"/>
      <c r="E7646" s="8"/>
      <c r="O7646" s="9"/>
    </row>
    <row r="7647" spans="2:15" x14ac:dyDescent="0.2">
      <c r="B7647" s="3"/>
      <c r="C7647" s="3"/>
      <c r="D7647" s="6"/>
      <c r="E7647" s="8"/>
      <c r="O7647" s="9"/>
    </row>
    <row r="7648" spans="2:15" x14ac:dyDescent="0.2">
      <c r="B7648" s="3"/>
      <c r="C7648" s="3"/>
      <c r="D7648" s="6"/>
      <c r="E7648" s="8"/>
      <c r="O7648" s="9"/>
    </row>
    <row r="7649" spans="2:15" x14ac:dyDescent="0.2">
      <c r="B7649" s="3"/>
      <c r="C7649" s="3"/>
      <c r="D7649" s="6"/>
      <c r="E7649" s="8"/>
      <c r="O7649" s="9"/>
    </row>
    <row r="7650" spans="2:15" x14ac:dyDescent="0.2">
      <c r="B7650" s="3"/>
      <c r="C7650" s="3"/>
      <c r="D7650" s="6"/>
      <c r="E7650" s="8"/>
      <c r="O7650" s="9"/>
    </row>
    <row r="7651" spans="2:15" x14ac:dyDescent="0.2">
      <c r="B7651" s="3"/>
      <c r="C7651" s="3"/>
      <c r="D7651" s="6"/>
      <c r="E7651" s="8"/>
      <c r="O7651" s="9"/>
    </row>
    <row r="7652" spans="2:15" x14ac:dyDescent="0.2">
      <c r="B7652" s="3"/>
      <c r="C7652" s="3"/>
      <c r="D7652" s="6"/>
      <c r="E7652" s="8"/>
      <c r="O7652" s="9"/>
    </row>
    <row r="7653" spans="2:15" x14ac:dyDescent="0.2">
      <c r="B7653" s="3"/>
      <c r="C7653" s="3"/>
      <c r="D7653" s="6"/>
      <c r="E7653" s="8"/>
      <c r="O7653" s="9"/>
    </row>
    <row r="7654" spans="2:15" x14ac:dyDescent="0.2">
      <c r="B7654" s="3"/>
      <c r="C7654" s="3"/>
      <c r="D7654" s="6"/>
      <c r="E7654" s="8"/>
      <c r="O7654" s="9"/>
    </row>
    <row r="7655" spans="2:15" x14ac:dyDescent="0.2">
      <c r="B7655" s="3"/>
      <c r="C7655" s="3"/>
      <c r="D7655" s="6"/>
      <c r="E7655" s="8"/>
      <c r="O7655" s="9"/>
    </row>
    <row r="7656" spans="2:15" x14ac:dyDescent="0.2">
      <c r="B7656" s="3"/>
      <c r="C7656" s="3"/>
      <c r="D7656" s="6"/>
      <c r="E7656" s="8"/>
      <c r="O7656" s="9"/>
    </row>
    <row r="7657" spans="2:15" x14ac:dyDescent="0.2">
      <c r="B7657" s="3"/>
      <c r="C7657" s="3"/>
      <c r="D7657" s="6"/>
      <c r="E7657" s="8"/>
      <c r="O7657" s="9"/>
    </row>
    <row r="7658" spans="2:15" x14ac:dyDescent="0.2">
      <c r="B7658" s="3"/>
      <c r="C7658" s="3"/>
      <c r="D7658" s="6"/>
      <c r="E7658" s="8"/>
      <c r="O7658" s="9"/>
    </row>
    <row r="7659" spans="2:15" x14ac:dyDescent="0.2">
      <c r="B7659" s="3"/>
      <c r="C7659" s="3"/>
      <c r="D7659" s="6"/>
      <c r="E7659" s="8"/>
      <c r="O7659" s="9"/>
    </row>
    <row r="7660" spans="2:15" x14ac:dyDescent="0.2">
      <c r="B7660" s="3"/>
      <c r="C7660" s="3"/>
      <c r="D7660" s="6"/>
      <c r="E7660" s="8"/>
      <c r="O7660" s="9"/>
    </row>
    <row r="7661" spans="2:15" x14ac:dyDescent="0.2">
      <c r="B7661" s="3"/>
      <c r="C7661" s="3"/>
      <c r="D7661" s="6"/>
      <c r="E7661" s="8"/>
      <c r="O7661" s="9"/>
    </row>
    <row r="7662" spans="2:15" x14ac:dyDescent="0.2">
      <c r="B7662" s="3"/>
      <c r="C7662" s="3"/>
      <c r="D7662" s="6"/>
      <c r="E7662" s="8"/>
      <c r="O7662" s="9"/>
    </row>
    <row r="7663" spans="2:15" x14ac:dyDescent="0.2">
      <c r="B7663" s="3"/>
      <c r="C7663" s="3"/>
      <c r="D7663" s="6"/>
      <c r="E7663" s="8"/>
      <c r="O7663" s="9"/>
    </row>
    <row r="7664" spans="2:15" x14ac:dyDescent="0.2">
      <c r="B7664" s="3"/>
      <c r="C7664" s="3"/>
      <c r="D7664" s="6"/>
      <c r="E7664" s="8"/>
      <c r="O7664" s="9"/>
    </row>
    <row r="7665" spans="2:15" x14ac:dyDescent="0.2">
      <c r="B7665" s="3"/>
      <c r="C7665" s="3"/>
      <c r="D7665" s="6"/>
      <c r="E7665" s="8"/>
      <c r="O7665" s="9"/>
    </row>
    <row r="7666" spans="2:15" x14ac:dyDescent="0.2">
      <c r="B7666" s="3"/>
      <c r="C7666" s="3"/>
      <c r="D7666" s="6"/>
      <c r="E7666" s="8"/>
      <c r="O7666" s="9"/>
    </row>
    <row r="7667" spans="2:15" x14ac:dyDescent="0.2">
      <c r="B7667" s="3"/>
      <c r="C7667" s="3"/>
      <c r="D7667" s="6"/>
      <c r="E7667" s="8"/>
      <c r="O7667" s="9"/>
    </row>
    <row r="7668" spans="2:15" x14ac:dyDescent="0.2">
      <c r="B7668" s="3"/>
      <c r="C7668" s="3"/>
      <c r="D7668" s="6"/>
      <c r="E7668" s="8"/>
      <c r="O7668" s="9"/>
    </row>
    <row r="7669" spans="2:15" x14ac:dyDescent="0.2">
      <c r="B7669" s="3"/>
      <c r="C7669" s="3"/>
      <c r="D7669" s="6"/>
      <c r="E7669" s="8"/>
      <c r="O7669" s="9"/>
    </row>
    <row r="7670" spans="2:15" x14ac:dyDescent="0.2">
      <c r="B7670" s="3"/>
      <c r="C7670" s="3"/>
      <c r="D7670" s="6"/>
      <c r="E7670" s="8"/>
      <c r="O7670" s="9"/>
    </row>
    <row r="7671" spans="2:15" x14ac:dyDescent="0.2">
      <c r="B7671" s="3"/>
      <c r="C7671" s="3"/>
      <c r="D7671" s="6"/>
      <c r="E7671" s="8"/>
      <c r="O7671" s="9"/>
    </row>
    <row r="7672" spans="2:15" x14ac:dyDescent="0.2">
      <c r="B7672" s="3"/>
      <c r="C7672" s="3"/>
      <c r="D7672" s="6"/>
      <c r="E7672" s="8"/>
      <c r="O7672" s="9"/>
    </row>
    <row r="7673" spans="2:15" x14ac:dyDescent="0.2">
      <c r="B7673" s="3"/>
      <c r="C7673" s="3"/>
      <c r="D7673" s="6"/>
      <c r="E7673" s="8"/>
      <c r="O7673" s="9"/>
    </row>
    <row r="7674" spans="2:15" x14ac:dyDescent="0.2">
      <c r="B7674" s="3"/>
      <c r="C7674" s="3"/>
      <c r="D7674" s="6"/>
      <c r="E7674" s="8"/>
      <c r="O7674" s="9"/>
    </row>
    <row r="7675" spans="2:15" x14ac:dyDescent="0.2">
      <c r="B7675" s="3"/>
      <c r="C7675" s="3"/>
      <c r="D7675" s="6"/>
      <c r="E7675" s="8"/>
      <c r="O7675" s="9"/>
    </row>
    <row r="7676" spans="2:15" x14ac:dyDescent="0.2">
      <c r="B7676" s="3"/>
      <c r="C7676" s="3"/>
      <c r="D7676" s="6"/>
      <c r="E7676" s="8"/>
      <c r="O7676" s="9"/>
    </row>
    <row r="7677" spans="2:15" x14ac:dyDescent="0.2">
      <c r="B7677" s="3"/>
      <c r="C7677" s="3"/>
      <c r="D7677" s="6"/>
      <c r="E7677" s="8"/>
      <c r="O7677" s="9"/>
    </row>
    <row r="7678" spans="2:15" x14ac:dyDescent="0.2">
      <c r="B7678" s="3"/>
      <c r="C7678" s="3"/>
      <c r="D7678" s="6"/>
      <c r="E7678" s="8"/>
      <c r="O7678" s="9"/>
    </row>
    <row r="7679" spans="2:15" x14ac:dyDescent="0.2">
      <c r="B7679" s="3"/>
      <c r="C7679" s="3"/>
      <c r="D7679" s="6"/>
      <c r="E7679" s="8"/>
      <c r="O7679" s="9"/>
    </row>
    <row r="7680" spans="2:15" x14ac:dyDescent="0.2">
      <c r="B7680" s="3"/>
      <c r="C7680" s="3"/>
      <c r="D7680" s="6"/>
      <c r="E7680" s="8"/>
      <c r="O7680" s="9"/>
    </row>
    <row r="7681" spans="2:15" x14ac:dyDescent="0.2">
      <c r="B7681" s="3"/>
      <c r="C7681" s="3"/>
      <c r="D7681" s="6"/>
      <c r="E7681" s="8"/>
      <c r="O7681" s="9"/>
    </row>
    <row r="7682" spans="2:15" x14ac:dyDescent="0.2">
      <c r="B7682" s="3"/>
      <c r="C7682" s="3"/>
      <c r="D7682" s="6"/>
      <c r="E7682" s="8"/>
      <c r="O7682" s="9"/>
    </row>
    <row r="7683" spans="2:15" x14ac:dyDescent="0.2">
      <c r="B7683" s="3"/>
      <c r="C7683" s="3"/>
      <c r="D7683" s="6"/>
      <c r="E7683" s="8"/>
      <c r="O7683" s="9"/>
    </row>
    <row r="7684" spans="2:15" x14ac:dyDescent="0.2">
      <c r="B7684" s="3"/>
      <c r="C7684" s="3"/>
      <c r="D7684" s="6"/>
      <c r="E7684" s="8"/>
      <c r="O7684" s="9"/>
    </row>
    <row r="7685" spans="2:15" x14ac:dyDescent="0.2">
      <c r="B7685" s="3"/>
      <c r="C7685" s="3"/>
      <c r="D7685" s="6"/>
      <c r="E7685" s="8"/>
      <c r="O7685" s="9"/>
    </row>
    <row r="7686" spans="2:15" x14ac:dyDescent="0.2">
      <c r="B7686" s="3"/>
      <c r="C7686" s="3"/>
      <c r="D7686" s="6"/>
      <c r="E7686" s="8"/>
      <c r="O7686" s="9"/>
    </row>
    <row r="7687" spans="2:15" x14ac:dyDescent="0.2">
      <c r="B7687" s="3"/>
      <c r="C7687" s="3"/>
      <c r="D7687" s="6"/>
      <c r="E7687" s="8"/>
      <c r="O7687" s="9"/>
    </row>
    <row r="7688" spans="2:15" x14ac:dyDescent="0.2">
      <c r="B7688" s="3"/>
      <c r="C7688" s="3"/>
      <c r="D7688" s="6"/>
      <c r="E7688" s="8"/>
      <c r="O7688" s="9"/>
    </row>
    <row r="7689" spans="2:15" x14ac:dyDescent="0.2">
      <c r="B7689" s="3"/>
      <c r="C7689" s="3"/>
      <c r="D7689" s="6"/>
      <c r="E7689" s="8"/>
      <c r="O7689" s="9"/>
    </row>
    <row r="7690" spans="2:15" x14ac:dyDescent="0.2">
      <c r="B7690" s="3"/>
      <c r="C7690" s="3"/>
      <c r="D7690" s="6"/>
      <c r="E7690" s="8"/>
      <c r="O7690" s="9"/>
    </row>
    <row r="7691" spans="2:15" x14ac:dyDescent="0.2">
      <c r="B7691" s="3"/>
      <c r="C7691" s="3"/>
      <c r="D7691" s="6"/>
      <c r="E7691" s="8"/>
      <c r="O7691" s="9"/>
    </row>
    <row r="7692" spans="2:15" x14ac:dyDescent="0.2">
      <c r="B7692" s="3"/>
      <c r="C7692" s="3"/>
      <c r="D7692" s="6"/>
      <c r="E7692" s="8"/>
      <c r="O7692" s="9"/>
    </row>
    <row r="7693" spans="2:15" x14ac:dyDescent="0.2">
      <c r="B7693" s="3"/>
      <c r="C7693" s="3"/>
      <c r="D7693" s="6"/>
      <c r="E7693" s="8"/>
      <c r="O7693" s="9"/>
    </row>
    <row r="7694" spans="2:15" x14ac:dyDescent="0.2">
      <c r="B7694" s="3"/>
      <c r="C7694" s="3"/>
      <c r="D7694" s="6"/>
      <c r="E7694" s="8"/>
      <c r="O7694" s="9"/>
    </row>
    <row r="7695" spans="2:15" x14ac:dyDescent="0.2">
      <c r="B7695" s="3"/>
      <c r="C7695" s="3"/>
      <c r="D7695" s="6"/>
      <c r="E7695" s="8"/>
      <c r="O7695" s="9"/>
    </row>
    <row r="7696" spans="2:15" x14ac:dyDescent="0.2">
      <c r="B7696" s="3"/>
      <c r="C7696" s="3"/>
      <c r="D7696" s="6"/>
      <c r="E7696" s="8"/>
      <c r="O7696" s="9"/>
    </row>
    <row r="7697" spans="2:15" x14ac:dyDescent="0.2">
      <c r="B7697" s="3"/>
      <c r="C7697" s="3"/>
      <c r="D7697" s="6"/>
      <c r="E7697" s="8"/>
      <c r="O7697" s="9"/>
    </row>
    <row r="7698" spans="2:15" x14ac:dyDescent="0.2">
      <c r="B7698" s="3"/>
      <c r="C7698" s="3"/>
      <c r="D7698" s="6"/>
      <c r="E7698" s="8"/>
      <c r="O7698" s="9"/>
    </row>
    <row r="7699" spans="2:15" x14ac:dyDescent="0.2">
      <c r="B7699" s="3"/>
      <c r="C7699" s="3"/>
      <c r="D7699" s="6"/>
      <c r="E7699" s="8"/>
      <c r="O7699" s="9"/>
    </row>
    <row r="7700" spans="2:15" x14ac:dyDescent="0.2">
      <c r="B7700" s="3"/>
      <c r="C7700" s="3"/>
      <c r="D7700" s="6"/>
      <c r="E7700" s="8"/>
      <c r="O7700" s="9"/>
    </row>
    <row r="7701" spans="2:15" x14ac:dyDescent="0.2">
      <c r="B7701" s="3"/>
      <c r="C7701" s="3"/>
      <c r="D7701" s="6"/>
      <c r="E7701" s="8"/>
      <c r="O7701" s="9"/>
    </row>
    <row r="7702" spans="2:15" x14ac:dyDescent="0.2">
      <c r="B7702" s="3"/>
      <c r="C7702" s="3"/>
      <c r="D7702" s="6"/>
      <c r="E7702" s="8"/>
      <c r="O7702" s="9"/>
    </row>
    <row r="7703" spans="2:15" x14ac:dyDescent="0.2">
      <c r="B7703" s="3"/>
      <c r="C7703" s="3"/>
      <c r="D7703" s="6"/>
      <c r="E7703" s="8"/>
      <c r="O7703" s="9"/>
    </row>
    <row r="7704" spans="2:15" x14ac:dyDescent="0.2">
      <c r="B7704" s="3"/>
      <c r="C7704" s="3"/>
      <c r="D7704" s="6"/>
      <c r="E7704" s="8"/>
      <c r="O7704" s="9"/>
    </row>
    <row r="7705" spans="2:15" x14ac:dyDescent="0.2">
      <c r="B7705" s="3"/>
      <c r="C7705" s="3"/>
      <c r="D7705" s="6"/>
      <c r="E7705" s="8"/>
      <c r="O7705" s="9"/>
    </row>
    <row r="7706" spans="2:15" x14ac:dyDescent="0.2">
      <c r="B7706" s="3"/>
      <c r="C7706" s="3"/>
      <c r="D7706" s="6"/>
      <c r="E7706" s="8"/>
      <c r="O7706" s="9"/>
    </row>
    <row r="7707" spans="2:15" x14ac:dyDescent="0.2">
      <c r="B7707" s="3"/>
      <c r="C7707" s="3"/>
      <c r="D7707" s="6"/>
      <c r="E7707" s="8"/>
      <c r="O7707" s="9"/>
    </row>
    <row r="7708" spans="2:15" x14ac:dyDescent="0.2">
      <c r="B7708" s="3"/>
      <c r="C7708" s="3"/>
      <c r="D7708" s="6"/>
      <c r="E7708" s="8"/>
      <c r="O7708" s="9"/>
    </row>
    <row r="7709" spans="2:15" x14ac:dyDescent="0.2">
      <c r="B7709" s="3"/>
      <c r="C7709" s="3"/>
      <c r="D7709" s="6"/>
      <c r="E7709" s="8"/>
      <c r="O7709" s="9"/>
    </row>
    <row r="7710" spans="2:15" x14ac:dyDescent="0.2">
      <c r="B7710" s="3"/>
      <c r="C7710" s="3"/>
      <c r="D7710" s="6"/>
      <c r="E7710" s="8"/>
      <c r="O7710" s="9"/>
    </row>
    <row r="7711" spans="2:15" x14ac:dyDescent="0.2">
      <c r="B7711" s="3"/>
      <c r="C7711" s="3"/>
      <c r="D7711" s="6"/>
      <c r="E7711" s="8"/>
      <c r="O7711" s="9"/>
    </row>
    <row r="7712" spans="2:15" x14ac:dyDescent="0.2">
      <c r="B7712" s="3"/>
      <c r="C7712" s="3"/>
      <c r="D7712" s="6"/>
      <c r="E7712" s="8"/>
      <c r="O7712" s="9"/>
    </row>
    <row r="7713" spans="2:15" x14ac:dyDescent="0.2">
      <c r="B7713" s="3"/>
      <c r="C7713" s="3"/>
      <c r="D7713" s="6"/>
      <c r="E7713" s="8"/>
      <c r="O7713" s="9"/>
    </row>
    <row r="7714" spans="2:15" x14ac:dyDescent="0.2">
      <c r="B7714" s="3"/>
      <c r="C7714" s="3"/>
      <c r="D7714" s="6"/>
      <c r="E7714" s="8"/>
      <c r="O7714" s="9"/>
    </row>
    <row r="7715" spans="2:15" x14ac:dyDescent="0.2">
      <c r="B7715" s="3"/>
      <c r="C7715" s="3"/>
      <c r="D7715" s="6"/>
      <c r="E7715" s="8"/>
      <c r="O7715" s="9"/>
    </row>
    <row r="7716" spans="2:15" x14ac:dyDescent="0.2">
      <c r="B7716" s="3"/>
      <c r="C7716" s="3"/>
      <c r="D7716" s="6"/>
      <c r="E7716" s="8"/>
      <c r="O7716" s="9"/>
    </row>
    <row r="7717" spans="2:15" x14ac:dyDescent="0.2">
      <c r="B7717" s="3"/>
      <c r="C7717" s="3"/>
      <c r="D7717" s="6"/>
      <c r="E7717" s="8"/>
      <c r="O7717" s="9"/>
    </row>
    <row r="7718" spans="2:15" x14ac:dyDescent="0.2">
      <c r="B7718" s="3"/>
      <c r="C7718" s="3"/>
      <c r="D7718" s="6"/>
      <c r="E7718" s="8"/>
      <c r="O7718" s="9"/>
    </row>
    <row r="7719" spans="2:15" x14ac:dyDescent="0.2">
      <c r="B7719" s="3"/>
      <c r="C7719" s="3"/>
      <c r="D7719" s="6"/>
      <c r="E7719" s="8"/>
      <c r="O7719" s="9"/>
    </row>
    <row r="7720" spans="2:15" x14ac:dyDescent="0.2">
      <c r="B7720" s="3"/>
      <c r="C7720" s="3"/>
      <c r="D7720" s="6"/>
      <c r="E7720" s="8"/>
      <c r="O7720" s="9"/>
    </row>
    <row r="7721" spans="2:15" x14ac:dyDescent="0.2">
      <c r="B7721" s="3"/>
      <c r="C7721" s="3"/>
      <c r="D7721" s="6"/>
      <c r="E7721" s="8"/>
      <c r="O7721" s="9"/>
    </row>
    <row r="7722" spans="2:15" x14ac:dyDescent="0.2">
      <c r="B7722" s="3"/>
      <c r="C7722" s="3"/>
      <c r="D7722" s="6"/>
      <c r="E7722" s="8"/>
      <c r="O7722" s="9"/>
    </row>
    <row r="7723" spans="2:15" x14ac:dyDescent="0.2">
      <c r="B7723" s="3"/>
      <c r="C7723" s="3"/>
      <c r="D7723" s="6"/>
      <c r="E7723" s="8"/>
      <c r="O7723" s="9"/>
    </row>
    <row r="7724" spans="2:15" x14ac:dyDescent="0.2">
      <c r="B7724" s="3"/>
      <c r="C7724" s="3"/>
      <c r="D7724" s="6"/>
      <c r="E7724" s="8"/>
      <c r="O7724" s="9"/>
    </row>
    <row r="7725" spans="2:15" x14ac:dyDescent="0.2">
      <c r="B7725" s="3"/>
      <c r="C7725" s="3"/>
      <c r="D7725" s="6"/>
      <c r="E7725" s="8"/>
      <c r="O7725" s="9"/>
    </row>
    <row r="7726" spans="2:15" x14ac:dyDescent="0.2">
      <c r="B7726" s="3"/>
      <c r="C7726" s="3"/>
      <c r="D7726" s="6"/>
      <c r="E7726" s="8"/>
      <c r="O7726" s="9"/>
    </row>
    <row r="7727" spans="2:15" x14ac:dyDescent="0.2">
      <c r="B7727" s="3"/>
      <c r="C7727" s="3"/>
      <c r="D7727" s="6"/>
      <c r="E7727" s="8"/>
      <c r="O7727" s="9"/>
    </row>
    <row r="7728" spans="2:15" x14ac:dyDescent="0.2">
      <c r="B7728" s="3"/>
      <c r="C7728" s="3"/>
      <c r="D7728" s="6"/>
      <c r="E7728" s="8"/>
      <c r="O7728" s="9"/>
    </row>
    <row r="7729" spans="2:15" x14ac:dyDescent="0.2">
      <c r="B7729" s="3"/>
      <c r="C7729" s="3"/>
      <c r="D7729" s="6"/>
      <c r="E7729" s="8"/>
      <c r="O7729" s="9"/>
    </row>
    <row r="7730" spans="2:15" x14ac:dyDescent="0.2">
      <c r="B7730" s="3"/>
      <c r="C7730" s="3"/>
      <c r="D7730" s="6"/>
      <c r="E7730" s="8"/>
      <c r="O7730" s="9"/>
    </row>
    <row r="7731" spans="2:15" x14ac:dyDescent="0.2">
      <c r="B7731" s="3"/>
      <c r="C7731" s="3"/>
      <c r="D7731" s="6"/>
      <c r="E7731" s="8"/>
      <c r="O7731" s="9"/>
    </row>
    <row r="7732" spans="2:15" x14ac:dyDescent="0.2">
      <c r="B7732" s="3"/>
      <c r="C7732" s="3"/>
      <c r="D7732" s="6"/>
      <c r="E7732" s="8"/>
      <c r="O7732" s="9"/>
    </row>
    <row r="7733" spans="2:15" x14ac:dyDescent="0.2">
      <c r="B7733" s="3"/>
      <c r="C7733" s="3"/>
      <c r="D7733" s="6"/>
      <c r="E7733" s="8"/>
      <c r="O7733" s="9"/>
    </row>
    <row r="7734" spans="2:15" x14ac:dyDescent="0.2">
      <c r="B7734" s="3"/>
      <c r="C7734" s="3"/>
      <c r="D7734" s="6"/>
      <c r="E7734" s="8"/>
      <c r="O7734" s="9"/>
    </row>
    <row r="7735" spans="2:15" x14ac:dyDescent="0.2">
      <c r="B7735" s="3"/>
      <c r="C7735" s="3"/>
      <c r="D7735" s="6"/>
      <c r="E7735" s="8"/>
      <c r="O7735" s="9"/>
    </row>
    <row r="7736" spans="2:15" x14ac:dyDescent="0.2">
      <c r="B7736" s="3"/>
      <c r="C7736" s="3"/>
      <c r="D7736" s="6"/>
      <c r="E7736" s="8"/>
      <c r="O7736" s="9"/>
    </row>
    <row r="7737" spans="2:15" x14ac:dyDescent="0.2">
      <c r="B7737" s="3"/>
      <c r="C7737" s="3"/>
      <c r="D7737" s="6"/>
      <c r="E7737" s="8"/>
      <c r="O7737" s="9"/>
    </row>
    <row r="7738" spans="2:15" x14ac:dyDescent="0.2">
      <c r="B7738" s="3"/>
      <c r="C7738" s="3"/>
      <c r="D7738" s="6"/>
      <c r="E7738" s="8"/>
      <c r="O7738" s="9"/>
    </row>
    <row r="7739" spans="2:15" x14ac:dyDescent="0.2">
      <c r="B7739" s="3"/>
      <c r="C7739" s="3"/>
      <c r="D7739" s="6"/>
      <c r="E7739" s="8"/>
      <c r="O7739" s="9"/>
    </row>
    <row r="7740" spans="2:15" x14ac:dyDescent="0.2">
      <c r="B7740" s="3"/>
      <c r="C7740" s="3"/>
      <c r="D7740" s="6"/>
      <c r="E7740" s="8"/>
      <c r="O7740" s="9"/>
    </row>
    <row r="7741" spans="2:15" x14ac:dyDescent="0.2">
      <c r="B7741" s="3"/>
      <c r="C7741" s="3"/>
      <c r="D7741" s="6"/>
      <c r="E7741" s="8"/>
      <c r="O7741" s="9"/>
    </row>
    <row r="7742" spans="2:15" x14ac:dyDescent="0.2">
      <c r="B7742" s="3"/>
      <c r="C7742" s="3"/>
      <c r="D7742" s="6"/>
      <c r="E7742" s="8"/>
      <c r="O7742" s="9"/>
    </row>
    <row r="7743" spans="2:15" x14ac:dyDescent="0.2">
      <c r="B7743" s="3"/>
      <c r="C7743" s="3"/>
      <c r="D7743" s="6"/>
      <c r="E7743" s="8"/>
      <c r="O7743" s="9"/>
    </row>
    <row r="7744" spans="2:15" x14ac:dyDescent="0.2">
      <c r="B7744" s="3"/>
      <c r="C7744" s="3"/>
      <c r="D7744" s="6"/>
      <c r="E7744" s="8"/>
      <c r="O7744" s="9"/>
    </row>
    <row r="7745" spans="2:15" x14ac:dyDescent="0.2">
      <c r="B7745" s="3"/>
      <c r="C7745" s="3"/>
      <c r="D7745" s="6"/>
      <c r="E7745" s="8"/>
      <c r="O7745" s="9"/>
    </row>
    <row r="7746" spans="2:15" x14ac:dyDescent="0.2">
      <c r="B7746" s="3"/>
      <c r="C7746" s="3"/>
      <c r="D7746" s="6"/>
      <c r="E7746" s="8"/>
      <c r="O7746" s="9"/>
    </row>
    <row r="7747" spans="2:15" x14ac:dyDescent="0.2">
      <c r="B7747" s="3"/>
      <c r="C7747" s="3"/>
      <c r="D7747" s="6"/>
      <c r="E7747" s="8"/>
      <c r="O7747" s="9"/>
    </row>
    <row r="7748" spans="2:15" x14ac:dyDescent="0.2">
      <c r="B7748" s="3"/>
      <c r="C7748" s="3"/>
      <c r="D7748" s="6"/>
      <c r="E7748" s="8"/>
      <c r="O7748" s="9"/>
    </row>
    <row r="7749" spans="2:15" x14ac:dyDescent="0.2">
      <c r="B7749" s="3"/>
      <c r="C7749" s="3"/>
      <c r="D7749" s="6"/>
      <c r="E7749" s="8"/>
      <c r="O7749" s="9"/>
    </row>
    <row r="7750" spans="2:15" x14ac:dyDescent="0.2">
      <c r="B7750" s="3"/>
      <c r="C7750" s="3"/>
      <c r="D7750" s="6"/>
      <c r="E7750" s="8"/>
      <c r="O7750" s="9"/>
    </row>
    <row r="7751" spans="2:15" x14ac:dyDescent="0.2">
      <c r="B7751" s="3"/>
      <c r="C7751" s="3"/>
      <c r="D7751" s="6"/>
      <c r="E7751" s="8"/>
      <c r="O7751" s="9"/>
    </row>
    <row r="7752" spans="2:15" x14ac:dyDescent="0.2">
      <c r="B7752" s="3"/>
      <c r="C7752" s="3"/>
      <c r="D7752" s="6"/>
      <c r="E7752" s="8"/>
      <c r="O7752" s="9"/>
    </row>
    <row r="7753" spans="2:15" x14ac:dyDescent="0.2">
      <c r="B7753" s="3"/>
      <c r="C7753" s="3"/>
      <c r="D7753" s="6"/>
      <c r="E7753" s="8"/>
      <c r="O7753" s="9"/>
    </row>
    <row r="7754" spans="2:15" x14ac:dyDescent="0.2">
      <c r="B7754" s="3"/>
      <c r="C7754" s="3"/>
      <c r="D7754" s="6"/>
      <c r="E7754" s="8"/>
      <c r="O7754" s="9"/>
    </row>
    <row r="7755" spans="2:15" x14ac:dyDescent="0.2">
      <c r="B7755" s="3"/>
      <c r="C7755" s="3"/>
      <c r="D7755" s="6"/>
      <c r="E7755" s="8"/>
      <c r="O7755" s="9"/>
    </row>
    <row r="7756" spans="2:15" x14ac:dyDescent="0.2">
      <c r="B7756" s="3"/>
      <c r="C7756" s="3"/>
      <c r="D7756" s="6"/>
      <c r="E7756" s="8"/>
      <c r="O7756" s="9"/>
    </row>
    <row r="7757" spans="2:15" x14ac:dyDescent="0.2">
      <c r="B7757" s="3"/>
      <c r="C7757" s="3"/>
      <c r="D7757" s="6"/>
      <c r="E7757" s="8"/>
      <c r="O7757" s="9"/>
    </row>
    <row r="7758" spans="2:15" x14ac:dyDescent="0.2">
      <c r="B7758" s="3"/>
      <c r="C7758" s="3"/>
      <c r="D7758" s="6"/>
      <c r="E7758" s="8"/>
      <c r="O7758" s="9"/>
    </row>
    <row r="7759" spans="2:15" x14ac:dyDescent="0.2">
      <c r="B7759" s="3"/>
      <c r="C7759" s="3"/>
      <c r="D7759" s="6"/>
      <c r="E7759" s="8"/>
      <c r="O7759" s="9"/>
    </row>
    <row r="7760" spans="2:15" x14ac:dyDescent="0.2">
      <c r="B7760" s="3"/>
      <c r="C7760" s="3"/>
      <c r="D7760" s="6"/>
      <c r="E7760" s="8"/>
      <c r="O7760" s="9"/>
    </row>
    <row r="7761" spans="2:15" x14ac:dyDescent="0.2">
      <c r="B7761" s="3"/>
      <c r="C7761" s="3"/>
      <c r="D7761" s="6"/>
      <c r="E7761" s="8"/>
      <c r="O7761" s="9"/>
    </row>
    <row r="7762" spans="2:15" x14ac:dyDescent="0.2">
      <c r="B7762" s="3"/>
      <c r="C7762" s="3"/>
      <c r="D7762" s="6"/>
      <c r="E7762" s="8"/>
      <c r="O7762" s="9"/>
    </row>
    <row r="7763" spans="2:15" x14ac:dyDescent="0.2">
      <c r="B7763" s="3"/>
      <c r="C7763" s="3"/>
      <c r="D7763" s="6"/>
      <c r="E7763" s="8"/>
      <c r="O7763" s="9"/>
    </row>
    <row r="7764" spans="2:15" x14ac:dyDescent="0.2">
      <c r="B7764" s="3"/>
      <c r="C7764" s="3"/>
      <c r="D7764" s="6"/>
      <c r="E7764" s="8"/>
      <c r="O7764" s="9"/>
    </row>
    <row r="7765" spans="2:15" x14ac:dyDescent="0.2">
      <c r="B7765" s="3"/>
      <c r="C7765" s="3"/>
      <c r="D7765" s="6"/>
      <c r="E7765" s="8"/>
      <c r="O7765" s="9"/>
    </row>
    <row r="7766" spans="2:15" x14ac:dyDescent="0.2">
      <c r="B7766" s="3"/>
      <c r="C7766" s="3"/>
      <c r="D7766" s="6"/>
      <c r="E7766" s="8"/>
      <c r="O7766" s="9"/>
    </row>
    <row r="7767" spans="2:15" x14ac:dyDescent="0.2">
      <c r="B7767" s="3"/>
      <c r="C7767" s="3"/>
      <c r="D7767" s="6"/>
      <c r="E7767" s="8"/>
      <c r="O7767" s="9"/>
    </row>
    <row r="7768" spans="2:15" x14ac:dyDescent="0.2">
      <c r="B7768" s="3"/>
      <c r="C7768" s="3"/>
      <c r="D7768" s="6"/>
      <c r="E7768" s="8"/>
      <c r="O7768" s="9"/>
    </row>
    <row r="7769" spans="2:15" x14ac:dyDescent="0.2">
      <c r="B7769" s="3"/>
      <c r="C7769" s="3"/>
      <c r="D7769" s="6"/>
      <c r="E7769" s="8"/>
      <c r="O7769" s="9"/>
    </row>
    <row r="7770" spans="2:15" x14ac:dyDescent="0.2">
      <c r="B7770" s="3"/>
      <c r="C7770" s="3"/>
      <c r="D7770" s="6"/>
      <c r="E7770" s="8"/>
      <c r="O7770" s="9"/>
    </row>
    <row r="7771" spans="2:15" x14ac:dyDescent="0.2">
      <c r="B7771" s="3"/>
      <c r="C7771" s="3"/>
      <c r="D7771" s="6"/>
      <c r="E7771" s="8"/>
      <c r="O7771" s="9"/>
    </row>
    <row r="7772" spans="2:15" x14ac:dyDescent="0.2">
      <c r="B7772" s="3"/>
      <c r="C7772" s="3"/>
      <c r="D7772" s="6"/>
      <c r="E7772" s="8"/>
      <c r="O7772" s="9"/>
    </row>
    <row r="7773" spans="2:15" x14ac:dyDescent="0.2">
      <c r="B7773" s="3"/>
      <c r="C7773" s="3"/>
      <c r="D7773" s="6"/>
      <c r="E7773" s="8"/>
      <c r="O7773" s="9"/>
    </row>
    <row r="7774" spans="2:15" x14ac:dyDescent="0.2">
      <c r="B7774" s="3"/>
      <c r="C7774" s="3"/>
      <c r="D7774" s="6"/>
      <c r="E7774" s="8"/>
      <c r="O7774" s="9"/>
    </row>
    <row r="7775" spans="2:15" x14ac:dyDescent="0.2">
      <c r="B7775" s="3"/>
      <c r="C7775" s="3"/>
      <c r="D7775" s="6"/>
      <c r="E7775" s="8"/>
      <c r="O7775" s="9"/>
    </row>
    <row r="7776" spans="2:15" x14ac:dyDescent="0.2">
      <c r="B7776" s="3"/>
      <c r="C7776" s="3"/>
      <c r="D7776" s="6"/>
      <c r="E7776" s="8"/>
      <c r="O7776" s="9"/>
    </row>
    <row r="7777" spans="2:15" x14ac:dyDescent="0.2">
      <c r="B7777" s="3"/>
      <c r="C7777" s="3"/>
      <c r="D7777" s="6"/>
      <c r="E7777" s="8"/>
      <c r="O7777" s="9"/>
    </row>
    <row r="7778" spans="2:15" x14ac:dyDescent="0.2">
      <c r="B7778" s="3"/>
      <c r="C7778" s="3"/>
      <c r="D7778" s="6"/>
      <c r="E7778" s="8"/>
      <c r="O7778" s="9"/>
    </row>
    <row r="7779" spans="2:15" x14ac:dyDescent="0.2">
      <c r="B7779" s="3"/>
      <c r="C7779" s="3"/>
      <c r="D7779" s="6"/>
      <c r="E7779" s="8"/>
      <c r="O7779" s="9"/>
    </row>
    <row r="7780" spans="2:15" x14ac:dyDescent="0.2">
      <c r="B7780" s="3"/>
      <c r="C7780" s="3"/>
      <c r="D7780" s="6"/>
      <c r="E7780" s="8"/>
      <c r="O7780" s="9"/>
    </row>
    <row r="7781" spans="2:15" x14ac:dyDescent="0.2">
      <c r="B7781" s="3"/>
      <c r="C7781" s="3"/>
      <c r="D7781" s="6"/>
      <c r="E7781" s="8"/>
      <c r="O7781" s="9"/>
    </row>
    <row r="7782" spans="2:15" x14ac:dyDescent="0.2">
      <c r="B7782" s="3"/>
      <c r="C7782" s="3"/>
      <c r="D7782" s="6"/>
      <c r="E7782" s="8"/>
      <c r="O7782" s="9"/>
    </row>
    <row r="7783" spans="2:15" x14ac:dyDescent="0.2">
      <c r="B7783" s="3"/>
      <c r="C7783" s="3"/>
      <c r="D7783" s="6"/>
      <c r="E7783" s="8"/>
      <c r="O7783" s="9"/>
    </row>
    <row r="7784" spans="2:15" x14ac:dyDescent="0.2">
      <c r="B7784" s="3"/>
      <c r="C7784" s="3"/>
      <c r="D7784" s="6"/>
      <c r="E7784" s="8"/>
      <c r="O7784" s="9"/>
    </row>
    <row r="7785" spans="2:15" x14ac:dyDescent="0.2">
      <c r="B7785" s="3"/>
      <c r="C7785" s="3"/>
      <c r="D7785" s="6"/>
      <c r="E7785" s="8"/>
      <c r="O7785" s="9"/>
    </row>
    <row r="7786" spans="2:15" x14ac:dyDescent="0.2">
      <c r="B7786" s="3"/>
      <c r="C7786" s="3"/>
      <c r="D7786" s="6"/>
      <c r="E7786" s="8"/>
      <c r="O7786" s="9"/>
    </row>
    <row r="7787" spans="2:15" x14ac:dyDescent="0.2">
      <c r="B7787" s="3"/>
      <c r="C7787" s="3"/>
      <c r="D7787" s="6"/>
      <c r="E7787" s="8"/>
      <c r="O7787" s="9"/>
    </row>
    <row r="7788" spans="2:15" x14ac:dyDescent="0.2">
      <c r="B7788" s="3"/>
      <c r="C7788" s="3"/>
      <c r="D7788" s="6"/>
      <c r="E7788" s="8"/>
      <c r="O7788" s="9"/>
    </row>
    <row r="7789" spans="2:15" x14ac:dyDescent="0.2">
      <c r="B7789" s="3"/>
      <c r="C7789" s="3"/>
      <c r="D7789" s="6"/>
      <c r="E7789" s="8"/>
      <c r="O7789" s="9"/>
    </row>
    <row r="7790" spans="2:15" x14ac:dyDescent="0.2">
      <c r="B7790" s="3"/>
      <c r="C7790" s="3"/>
      <c r="D7790" s="6"/>
      <c r="E7790" s="8"/>
      <c r="O7790" s="9"/>
    </row>
    <row r="7791" spans="2:15" x14ac:dyDescent="0.2">
      <c r="B7791" s="3"/>
      <c r="C7791" s="3"/>
      <c r="D7791" s="6"/>
      <c r="E7791" s="8"/>
      <c r="O7791" s="9"/>
    </row>
    <row r="7792" spans="2:15" x14ac:dyDescent="0.2">
      <c r="B7792" s="3"/>
      <c r="C7792" s="3"/>
      <c r="D7792" s="6"/>
      <c r="E7792" s="8"/>
      <c r="O7792" s="9"/>
    </row>
    <row r="7793" spans="2:15" x14ac:dyDescent="0.2">
      <c r="B7793" s="3"/>
      <c r="C7793" s="3"/>
      <c r="D7793" s="6"/>
      <c r="E7793" s="8"/>
      <c r="O7793" s="9"/>
    </row>
    <row r="7794" spans="2:15" x14ac:dyDescent="0.2">
      <c r="B7794" s="3"/>
      <c r="C7794" s="3"/>
      <c r="D7794" s="6"/>
      <c r="E7794" s="8"/>
      <c r="O7794" s="9"/>
    </row>
    <row r="7795" spans="2:15" x14ac:dyDescent="0.2">
      <c r="B7795" s="3"/>
      <c r="C7795" s="3"/>
      <c r="D7795" s="6"/>
      <c r="E7795" s="8"/>
      <c r="O7795" s="9"/>
    </row>
    <row r="7796" spans="2:15" x14ac:dyDescent="0.2">
      <c r="B7796" s="3"/>
      <c r="C7796" s="3"/>
      <c r="D7796" s="6"/>
      <c r="E7796" s="8"/>
      <c r="O7796" s="9"/>
    </row>
    <row r="7797" spans="2:15" x14ac:dyDescent="0.2">
      <c r="B7797" s="3"/>
      <c r="C7797" s="3"/>
      <c r="D7797" s="6"/>
      <c r="E7797" s="8"/>
      <c r="O7797" s="9"/>
    </row>
    <row r="7798" spans="2:15" x14ac:dyDescent="0.2">
      <c r="B7798" s="3"/>
      <c r="C7798" s="3"/>
      <c r="D7798" s="6"/>
      <c r="E7798" s="8"/>
      <c r="O7798" s="9"/>
    </row>
    <row r="7799" spans="2:15" x14ac:dyDescent="0.2">
      <c r="B7799" s="3"/>
      <c r="C7799" s="3"/>
      <c r="D7799" s="6"/>
      <c r="E7799" s="8"/>
      <c r="O7799" s="9"/>
    </row>
    <row r="7800" spans="2:15" x14ac:dyDescent="0.2">
      <c r="B7800" s="3"/>
      <c r="C7800" s="3"/>
      <c r="D7800" s="6"/>
      <c r="E7800" s="8"/>
      <c r="O7800" s="9"/>
    </row>
    <row r="7801" spans="2:15" x14ac:dyDescent="0.2">
      <c r="B7801" s="3"/>
      <c r="C7801" s="3"/>
      <c r="D7801" s="6"/>
      <c r="E7801" s="8"/>
      <c r="O7801" s="9"/>
    </row>
    <row r="7802" spans="2:15" x14ac:dyDescent="0.2">
      <c r="B7802" s="3"/>
      <c r="C7802" s="3"/>
      <c r="D7802" s="6"/>
      <c r="E7802" s="8"/>
      <c r="O7802" s="9"/>
    </row>
    <row r="7803" spans="2:15" x14ac:dyDescent="0.2">
      <c r="B7803" s="3"/>
      <c r="C7803" s="3"/>
      <c r="D7803" s="6"/>
      <c r="E7803" s="8"/>
      <c r="O7803" s="9"/>
    </row>
    <row r="7804" spans="2:15" x14ac:dyDescent="0.2">
      <c r="B7804" s="3"/>
      <c r="C7804" s="3"/>
      <c r="D7804" s="6"/>
      <c r="E7804" s="8"/>
      <c r="O7804" s="9"/>
    </row>
    <row r="7805" spans="2:15" x14ac:dyDescent="0.2">
      <c r="B7805" s="3"/>
      <c r="C7805" s="3"/>
      <c r="D7805" s="6"/>
      <c r="E7805" s="8"/>
      <c r="O7805" s="9"/>
    </row>
    <row r="7806" spans="2:15" x14ac:dyDescent="0.2">
      <c r="B7806" s="3"/>
      <c r="C7806" s="3"/>
      <c r="D7806" s="6"/>
      <c r="E7806" s="8"/>
      <c r="O7806" s="9"/>
    </row>
    <row r="7807" spans="2:15" x14ac:dyDescent="0.2">
      <c r="B7807" s="3"/>
      <c r="C7807" s="3"/>
      <c r="D7807" s="6"/>
      <c r="E7807" s="8"/>
      <c r="O7807" s="9"/>
    </row>
    <row r="7808" spans="2:15" x14ac:dyDescent="0.2">
      <c r="B7808" s="3"/>
      <c r="C7808" s="3"/>
      <c r="D7808" s="6"/>
      <c r="E7808" s="8"/>
      <c r="O7808" s="9"/>
    </row>
    <row r="7809" spans="2:15" x14ac:dyDescent="0.2">
      <c r="B7809" s="3"/>
      <c r="C7809" s="3"/>
      <c r="D7809" s="6"/>
      <c r="E7809" s="8"/>
      <c r="O7809" s="9"/>
    </row>
    <row r="7810" spans="2:15" x14ac:dyDescent="0.2">
      <c r="B7810" s="3"/>
      <c r="C7810" s="3"/>
      <c r="D7810" s="6"/>
      <c r="E7810" s="8"/>
      <c r="O7810" s="9"/>
    </row>
    <row r="7811" spans="2:15" x14ac:dyDescent="0.2">
      <c r="B7811" s="3"/>
      <c r="C7811" s="3"/>
      <c r="D7811" s="6"/>
      <c r="E7811" s="8"/>
      <c r="O7811" s="9"/>
    </row>
    <row r="7812" spans="2:15" x14ac:dyDescent="0.2">
      <c r="B7812" s="3"/>
      <c r="C7812" s="3"/>
      <c r="D7812" s="6"/>
      <c r="E7812" s="8"/>
      <c r="O7812" s="9"/>
    </row>
    <row r="7813" spans="2:15" x14ac:dyDescent="0.2">
      <c r="B7813" s="3"/>
      <c r="C7813" s="3"/>
      <c r="D7813" s="6"/>
      <c r="E7813" s="8"/>
      <c r="O7813" s="9"/>
    </row>
    <row r="7814" spans="2:15" x14ac:dyDescent="0.2">
      <c r="B7814" s="3"/>
      <c r="C7814" s="3"/>
      <c r="D7814" s="6"/>
      <c r="E7814" s="8"/>
      <c r="O7814" s="9"/>
    </row>
    <row r="7815" spans="2:15" x14ac:dyDescent="0.2">
      <c r="B7815" s="3"/>
      <c r="C7815" s="3"/>
      <c r="D7815" s="6"/>
      <c r="E7815" s="8"/>
      <c r="O7815" s="9"/>
    </row>
    <row r="7816" spans="2:15" x14ac:dyDescent="0.2">
      <c r="B7816" s="3"/>
      <c r="C7816" s="3"/>
      <c r="D7816" s="6"/>
      <c r="E7816" s="8"/>
      <c r="O7816" s="9"/>
    </row>
    <row r="7817" spans="2:15" x14ac:dyDescent="0.2">
      <c r="B7817" s="3"/>
      <c r="C7817" s="3"/>
      <c r="D7817" s="6"/>
      <c r="E7817" s="8"/>
      <c r="O7817" s="9"/>
    </row>
    <row r="7818" spans="2:15" x14ac:dyDescent="0.2">
      <c r="B7818" s="3"/>
      <c r="C7818" s="3"/>
      <c r="D7818" s="6"/>
      <c r="E7818" s="8"/>
      <c r="O7818" s="9"/>
    </row>
    <row r="7819" spans="2:15" x14ac:dyDescent="0.2">
      <c r="B7819" s="3"/>
      <c r="C7819" s="3"/>
      <c r="D7819" s="6"/>
      <c r="E7819" s="8"/>
      <c r="O7819" s="9"/>
    </row>
    <row r="7820" spans="2:15" x14ac:dyDescent="0.2">
      <c r="B7820" s="3"/>
      <c r="C7820" s="3"/>
      <c r="D7820" s="6"/>
      <c r="E7820" s="8"/>
      <c r="O7820" s="9"/>
    </row>
    <row r="7821" spans="2:15" x14ac:dyDescent="0.2">
      <c r="B7821" s="3"/>
      <c r="C7821" s="3"/>
      <c r="D7821" s="6"/>
      <c r="E7821" s="8"/>
      <c r="O7821" s="9"/>
    </row>
    <row r="7822" spans="2:15" x14ac:dyDescent="0.2">
      <c r="B7822" s="3"/>
      <c r="C7822" s="3"/>
      <c r="D7822" s="6"/>
      <c r="E7822" s="8"/>
      <c r="O7822" s="9"/>
    </row>
    <row r="7823" spans="2:15" x14ac:dyDescent="0.2">
      <c r="B7823" s="3"/>
      <c r="C7823" s="3"/>
      <c r="D7823" s="6"/>
      <c r="E7823" s="8"/>
      <c r="O7823" s="9"/>
    </row>
    <row r="7824" spans="2:15" x14ac:dyDescent="0.2">
      <c r="B7824" s="3"/>
      <c r="C7824" s="3"/>
      <c r="D7824" s="6"/>
      <c r="E7824" s="8"/>
      <c r="O7824" s="9"/>
    </row>
    <row r="7825" spans="2:15" x14ac:dyDescent="0.2">
      <c r="B7825" s="3"/>
      <c r="C7825" s="3"/>
      <c r="D7825" s="6"/>
      <c r="E7825" s="8"/>
      <c r="O7825" s="9"/>
    </row>
    <row r="7826" spans="2:15" x14ac:dyDescent="0.2">
      <c r="B7826" s="3"/>
      <c r="C7826" s="3"/>
      <c r="D7826" s="6"/>
      <c r="E7826" s="8"/>
      <c r="O7826" s="9"/>
    </row>
    <row r="7827" spans="2:15" x14ac:dyDescent="0.2">
      <c r="B7827" s="3"/>
      <c r="C7827" s="3"/>
      <c r="D7827" s="6"/>
      <c r="E7827" s="8"/>
      <c r="O7827" s="9"/>
    </row>
    <row r="7828" spans="2:15" x14ac:dyDescent="0.2">
      <c r="B7828" s="3"/>
      <c r="C7828" s="3"/>
      <c r="D7828" s="6"/>
      <c r="E7828" s="8"/>
      <c r="O7828" s="9"/>
    </row>
    <row r="7829" spans="2:15" x14ac:dyDescent="0.2">
      <c r="B7829" s="3"/>
      <c r="C7829" s="3"/>
      <c r="D7829" s="6"/>
      <c r="E7829" s="8"/>
      <c r="O7829" s="9"/>
    </row>
    <row r="7830" spans="2:15" x14ac:dyDescent="0.2">
      <c r="B7830" s="3"/>
      <c r="C7830" s="3"/>
      <c r="D7830" s="6"/>
      <c r="E7830" s="8"/>
      <c r="O7830" s="9"/>
    </row>
    <row r="7831" spans="2:15" x14ac:dyDescent="0.2">
      <c r="B7831" s="3"/>
      <c r="C7831" s="3"/>
      <c r="D7831" s="6"/>
      <c r="E7831" s="8"/>
      <c r="O7831" s="9"/>
    </row>
    <row r="7832" spans="2:15" x14ac:dyDescent="0.2">
      <c r="B7832" s="3"/>
      <c r="C7832" s="3"/>
      <c r="D7832" s="6"/>
      <c r="E7832" s="8"/>
      <c r="O7832" s="9"/>
    </row>
    <row r="7833" spans="2:15" x14ac:dyDescent="0.2">
      <c r="B7833" s="3"/>
      <c r="C7833" s="3"/>
      <c r="D7833" s="6"/>
      <c r="E7833" s="8"/>
      <c r="O7833" s="9"/>
    </row>
    <row r="7834" spans="2:15" x14ac:dyDescent="0.2">
      <c r="B7834" s="3"/>
      <c r="C7834" s="3"/>
      <c r="D7834" s="6"/>
      <c r="E7834" s="8"/>
      <c r="O7834" s="9"/>
    </row>
    <row r="7835" spans="2:15" x14ac:dyDescent="0.2">
      <c r="B7835" s="3"/>
      <c r="C7835" s="3"/>
      <c r="D7835" s="6"/>
      <c r="E7835" s="8"/>
      <c r="O7835" s="9"/>
    </row>
    <row r="7836" spans="2:15" x14ac:dyDescent="0.2">
      <c r="B7836" s="3"/>
      <c r="C7836" s="3"/>
      <c r="D7836" s="6"/>
      <c r="E7836" s="8"/>
      <c r="O7836" s="9"/>
    </row>
    <row r="7837" spans="2:15" x14ac:dyDescent="0.2">
      <c r="B7837" s="3"/>
      <c r="C7837" s="3"/>
      <c r="D7837" s="6"/>
      <c r="E7837" s="8"/>
      <c r="O7837" s="9"/>
    </row>
    <row r="7838" spans="2:15" x14ac:dyDescent="0.2">
      <c r="B7838" s="3"/>
      <c r="C7838" s="3"/>
      <c r="D7838" s="6"/>
      <c r="E7838" s="8"/>
      <c r="O7838" s="9"/>
    </row>
    <row r="7839" spans="2:15" x14ac:dyDescent="0.2">
      <c r="B7839" s="3"/>
      <c r="C7839" s="3"/>
      <c r="D7839" s="6"/>
      <c r="E7839" s="8"/>
      <c r="O7839" s="9"/>
    </row>
    <row r="7840" spans="2:15" x14ac:dyDescent="0.2">
      <c r="B7840" s="3"/>
      <c r="C7840" s="3"/>
      <c r="D7840" s="6"/>
      <c r="E7840" s="8"/>
      <c r="O7840" s="9"/>
    </row>
    <row r="7841" spans="2:15" x14ac:dyDescent="0.2">
      <c r="B7841" s="3"/>
      <c r="C7841" s="3"/>
      <c r="D7841" s="6"/>
      <c r="E7841" s="8"/>
      <c r="O7841" s="9"/>
    </row>
    <row r="7842" spans="2:15" x14ac:dyDescent="0.2">
      <c r="B7842" s="3"/>
      <c r="C7842" s="3"/>
      <c r="D7842" s="6"/>
      <c r="E7842" s="8"/>
      <c r="O7842" s="9"/>
    </row>
    <row r="7843" spans="2:15" x14ac:dyDescent="0.2">
      <c r="B7843" s="3"/>
      <c r="C7843" s="3"/>
      <c r="D7843" s="6"/>
      <c r="E7843" s="8"/>
      <c r="O7843" s="9"/>
    </row>
    <row r="7844" spans="2:15" x14ac:dyDescent="0.2">
      <c r="B7844" s="3"/>
      <c r="C7844" s="3"/>
      <c r="D7844" s="6"/>
      <c r="E7844" s="8"/>
      <c r="O7844" s="9"/>
    </row>
    <row r="7845" spans="2:15" x14ac:dyDescent="0.2">
      <c r="B7845" s="3"/>
      <c r="C7845" s="3"/>
      <c r="D7845" s="6"/>
      <c r="E7845" s="8"/>
      <c r="O7845" s="9"/>
    </row>
    <row r="7846" spans="2:15" x14ac:dyDescent="0.2">
      <c r="B7846" s="3"/>
      <c r="C7846" s="3"/>
      <c r="D7846" s="6"/>
      <c r="E7846" s="8"/>
      <c r="O7846" s="9"/>
    </row>
    <row r="7847" spans="2:15" x14ac:dyDescent="0.2">
      <c r="B7847" s="3"/>
      <c r="C7847" s="3"/>
      <c r="D7847" s="6"/>
      <c r="E7847" s="8"/>
      <c r="O7847" s="9"/>
    </row>
    <row r="7848" spans="2:15" x14ac:dyDescent="0.2">
      <c r="B7848" s="3"/>
      <c r="C7848" s="3"/>
      <c r="D7848" s="6"/>
      <c r="E7848" s="8"/>
      <c r="O7848" s="9"/>
    </row>
    <row r="7849" spans="2:15" x14ac:dyDescent="0.2">
      <c r="B7849" s="3"/>
      <c r="C7849" s="3"/>
      <c r="D7849" s="6"/>
      <c r="E7849" s="8"/>
      <c r="O7849" s="9"/>
    </row>
    <row r="7850" spans="2:15" x14ac:dyDescent="0.2">
      <c r="B7850" s="3"/>
      <c r="C7850" s="3"/>
      <c r="D7850" s="6"/>
      <c r="E7850" s="8"/>
      <c r="O7850" s="9"/>
    </row>
    <row r="7851" spans="2:15" x14ac:dyDescent="0.2">
      <c r="B7851" s="3"/>
      <c r="C7851" s="3"/>
      <c r="D7851" s="6"/>
      <c r="E7851" s="8"/>
      <c r="O7851" s="9"/>
    </row>
    <row r="7852" spans="2:15" x14ac:dyDescent="0.2">
      <c r="B7852" s="3"/>
      <c r="C7852" s="3"/>
      <c r="D7852" s="6"/>
      <c r="E7852" s="8"/>
      <c r="O7852" s="9"/>
    </row>
    <row r="7853" spans="2:15" x14ac:dyDescent="0.2">
      <c r="B7853" s="3"/>
      <c r="C7853" s="3"/>
      <c r="D7853" s="6"/>
      <c r="E7853" s="8"/>
      <c r="O7853" s="9"/>
    </row>
    <row r="7854" spans="2:15" x14ac:dyDescent="0.2">
      <c r="B7854" s="3"/>
      <c r="C7854" s="3"/>
      <c r="D7854" s="6"/>
      <c r="E7854" s="8"/>
      <c r="O7854" s="9"/>
    </row>
    <row r="7855" spans="2:15" x14ac:dyDescent="0.2">
      <c r="B7855" s="3"/>
      <c r="C7855" s="3"/>
      <c r="D7855" s="6"/>
      <c r="E7855" s="8"/>
      <c r="O7855" s="9"/>
    </row>
    <row r="7856" spans="2:15" x14ac:dyDescent="0.2">
      <c r="B7856" s="3"/>
      <c r="C7856" s="3"/>
      <c r="D7856" s="6"/>
      <c r="E7856" s="8"/>
      <c r="O7856" s="9"/>
    </row>
    <row r="7857" spans="2:15" x14ac:dyDescent="0.2">
      <c r="B7857" s="3"/>
      <c r="C7857" s="3"/>
      <c r="D7857" s="6"/>
      <c r="E7857" s="8"/>
      <c r="O7857" s="9"/>
    </row>
    <row r="7858" spans="2:15" x14ac:dyDescent="0.2">
      <c r="B7858" s="3"/>
      <c r="C7858" s="3"/>
      <c r="D7858" s="6"/>
      <c r="E7858" s="8"/>
      <c r="O7858" s="9"/>
    </row>
    <row r="7859" spans="2:15" x14ac:dyDescent="0.2">
      <c r="B7859" s="3"/>
      <c r="C7859" s="3"/>
      <c r="D7859" s="6"/>
      <c r="E7859" s="8"/>
      <c r="O7859" s="9"/>
    </row>
    <row r="7860" spans="2:15" x14ac:dyDescent="0.2">
      <c r="B7860" s="3"/>
      <c r="C7860" s="3"/>
      <c r="D7860" s="6"/>
      <c r="E7860" s="8"/>
      <c r="O7860" s="9"/>
    </row>
    <row r="7861" spans="2:15" x14ac:dyDescent="0.2">
      <c r="B7861" s="3"/>
      <c r="C7861" s="3"/>
      <c r="D7861" s="6"/>
      <c r="E7861" s="8"/>
      <c r="O7861" s="9"/>
    </row>
    <row r="7862" spans="2:15" x14ac:dyDescent="0.2">
      <c r="B7862" s="3"/>
      <c r="C7862" s="3"/>
      <c r="D7862" s="6"/>
      <c r="E7862" s="8"/>
      <c r="O7862" s="9"/>
    </row>
    <row r="7863" spans="2:15" x14ac:dyDescent="0.2">
      <c r="B7863" s="3"/>
      <c r="C7863" s="3"/>
      <c r="D7863" s="6"/>
      <c r="E7863" s="8"/>
      <c r="O7863" s="9"/>
    </row>
    <row r="7864" spans="2:15" x14ac:dyDescent="0.2">
      <c r="B7864" s="3"/>
      <c r="C7864" s="3"/>
      <c r="D7864" s="6"/>
      <c r="E7864" s="8"/>
      <c r="O7864" s="9"/>
    </row>
    <row r="7865" spans="2:15" x14ac:dyDescent="0.2">
      <c r="B7865" s="3"/>
      <c r="C7865" s="3"/>
      <c r="D7865" s="6"/>
      <c r="E7865" s="8"/>
      <c r="O7865" s="9"/>
    </row>
    <row r="7866" spans="2:15" x14ac:dyDescent="0.2">
      <c r="B7866" s="3"/>
      <c r="C7866" s="3"/>
      <c r="D7866" s="6"/>
      <c r="E7866" s="8"/>
      <c r="O7866" s="9"/>
    </row>
    <row r="7867" spans="2:15" x14ac:dyDescent="0.2">
      <c r="B7867" s="3"/>
      <c r="C7867" s="3"/>
      <c r="D7867" s="6"/>
      <c r="E7867" s="8"/>
      <c r="O7867" s="9"/>
    </row>
    <row r="7868" spans="2:15" x14ac:dyDescent="0.2">
      <c r="B7868" s="3"/>
      <c r="C7868" s="3"/>
      <c r="D7868" s="6"/>
      <c r="E7868" s="8"/>
      <c r="O7868" s="9"/>
    </row>
    <row r="7869" spans="2:15" x14ac:dyDescent="0.2">
      <c r="B7869" s="3"/>
      <c r="C7869" s="3"/>
      <c r="D7869" s="6"/>
      <c r="E7869" s="8"/>
      <c r="O7869" s="9"/>
    </row>
    <row r="7870" spans="2:15" x14ac:dyDescent="0.2">
      <c r="B7870" s="3"/>
      <c r="C7870" s="3"/>
      <c r="D7870" s="6"/>
      <c r="E7870" s="8"/>
      <c r="O7870" s="9"/>
    </row>
    <row r="7871" spans="2:15" x14ac:dyDescent="0.2">
      <c r="B7871" s="3"/>
      <c r="C7871" s="3"/>
      <c r="D7871" s="6"/>
      <c r="E7871" s="8"/>
      <c r="O7871" s="9"/>
    </row>
    <row r="7872" spans="2:15" x14ac:dyDescent="0.2">
      <c r="B7872" s="3"/>
      <c r="C7872" s="3"/>
      <c r="D7872" s="6"/>
      <c r="E7872" s="8"/>
      <c r="O7872" s="9"/>
    </row>
    <row r="7873" spans="2:15" x14ac:dyDescent="0.2">
      <c r="B7873" s="3"/>
      <c r="C7873" s="3"/>
      <c r="D7873" s="6"/>
      <c r="E7873" s="8"/>
      <c r="O7873" s="9"/>
    </row>
    <row r="7874" spans="2:15" x14ac:dyDescent="0.2">
      <c r="B7874" s="3"/>
      <c r="C7874" s="3"/>
      <c r="D7874" s="6"/>
      <c r="E7874" s="8"/>
      <c r="O7874" s="9"/>
    </row>
    <row r="7875" spans="2:15" x14ac:dyDescent="0.2">
      <c r="B7875" s="3"/>
      <c r="C7875" s="3"/>
      <c r="D7875" s="6"/>
      <c r="E7875" s="8"/>
      <c r="O7875" s="9"/>
    </row>
    <row r="7876" spans="2:15" x14ac:dyDescent="0.2">
      <c r="B7876" s="3"/>
      <c r="C7876" s="3"/>
      <c r="D7876" s="6"/>
      <c r="E7876" s="8"/>
      <c r="O7876" s="9"/>
    </row>
    <row r="7877" spans="2:15" x14ac:dyDescent="0.2">
      <c r="B7877" s="3"/>
      <c r="C7877" s="3"/>
      <c r="D7877" s="6"/>
      <c r="E7877" s="8"/>
      <c r="O7877" s="9"/>
    </row>
    <row r="7878" spans="2:15" x14ac:dyDescent="0.2">
      <c r="B7878" s="3"/>
      <c r="C7878" s="3"/>
      <c r="D7878" s="6"/>
      <c r="E7878" s="8"/>
      <c r="O7878" s="9"/>
    </row>
    <row r="7879" spans="2:15" x14ac:dyDescent="0.2">
      <c r="B7879" s="3"/>
      <c r="C7879" s="3"/>
      <c r="D7879" s="6"/>
      <c r="E7879" s="8"/>
      <c r="O7879" s="9"/>
    </row>
    <row r="7880" spans="2:15" x14ac:dyDescent="0.2">
      <c r="B7880" s="3"/>
      <c r="C7880" s="3"/>
      <c r="D7880" s="6"/>
      <c r="E7880" s="8"/>
      <c r="O7880" s="9"/>
    </row>
    <row r="7881" spans="2:15" x14ac:dyDescent="0.2">
      <c r="B7881" s="3"/>
      <c r="C7881" s="3"/>
      <c r="D7881" s="6"/>
      <c r="E7881" s="8"/>
      <c r="O7881" s="9"/>
    </row>
    <row r="7882" spans="2:15" x14ac:dyDescent="0.2">
      <c r="B7882" s="3"/>
      <c r="C7882" s="3"/>
      <c r="D7882" s="6"/>
      <c r="E7882" s="8"/>
      <c r="O7882" s="9"/>
    </row>
    <row r="7883" spans="2:15" x14ac:dyDescent="0.2">
      <c r="B7883" s="3"/>
      <c r="C7883" s="3"/>
      <c r="D7883" s="6"/>
      <c r="E7883" s="8"/>
      <c r="O7883" s="9"/>
    </row>
    <row r="7884" spans="2:15" x14ac:dyDescent="0.2">
      <c r="B7884" s="3"/>
      <c r="C7884" s="3"/>
      <c r="D7884" s="6"/>
      <c r="E7884" s="8"/>
      <c r="O7884" s="9"/>
    </row>
    <row r="7885" spans="2:15" x14ac:dyDescent="0.2">
      <c r="B7885" s="3"/>
      <c r="C7885" s="3"/>
      <c r="D7885" s="6"/>
      <c r="E7885" s="8"/>
      <c r="O7885" s="9"/>
    </row>
    <row r="7886" spans="2:15" x14ac:dyDescent="0.2">
      <c r="B7886" s="3"/>
      <c r="C7886" s="3"/>
      <c r="D7886" s="6"/>
      <c r="E7886" s="8"/>
      <c r="O7886" s="9"/>
    </row>
    <row r="7887" spans="2:15" x14ac:dyDescent="0.2">
      <c r="B7887" s="3"/>
      <c r="C7887" s="3"/>
      <c r="D7887" s="6"/>
      <c r="E7887" s="8"/>
      <c r="O7887" s="9"/>
    </row>
    <row r="7888" spans="2:15" x14ac:dyDescent="0.2">
      <c r="B7888" s="3"/>
      <c r="C7888" s="3"/>
      <c r="D7888" s="6"/>
      <c r="E7888" s="8"/>
      <c r="O7888" s="9"/>
    </row>
    <row r="7889" spans="2:15" x14ac:dyDescent="0.2">
      <c r="B7889" s="3"/>
      <c r="C7889" s="3"/>
      <c r="D7889" s="6"/>
      <c r="E7889" s="8"/>
      <c r="O7889" s="9"/>
    </row>
    <row r="7890" spans="2:15" x14ac:dyDescent="0.2">
      <c r="B7890" s="3"/>
      <c r="C7890" s="3"/>
      <c r="D7890" s="6"/>
      <c r="E7890" s="8"/>
      <c r="O7890" s="9"/>
    </row>
    <row r="7891" spans="2:15" x14ac:dyDescent="0.2">
      <c r="B7891" s="3"/>
      <c r="C7891" s="3"/>
      <c r="D7891" s="6"/>
      <c r="E7891" s="8"/>
      <c r="O7891" s="9"/>
    </row>
    <row r="7892" spans="2:15" x14ac:dyDescent="0.2">
      <c r="B7892" s="3"/>
      <c r="C7892" s="3"/>
      <c r="D7892" s="6"/>
      <c r="E7892" s="8"/>
      <c r="O7892" s="9"/>
    </row>
    <row r="7893" spans="2:15" x14ac:dyDescent="0.2">
      <c r="B7893" s="3"/>
      <c r="C7893" s="3"/>
      <c r="D7893" s="6"/>
      <c r="E7893" s="8"/>
      <c r="O7893" s="9"/>
    </row>
    <row r="7894" spans="2:15" x14ac:dyDescent="0.2">
      <c r="B7894" s="3"/>
      <c r="C7894" s="3"/>
      <c r="D7894" s="6"/>
      <c r="E7894" s="8"/>
      <c r="O7894" s="9"/>
    </row>
    <row r="7895" spans="2:15" x14ac:dyDescent="0.2">
      <c r="B7895" s="3"/>
      <c r="C7895" s="3"/>
      <c r="D7895" s="6"/>
      <c r="E7895" s="8"/>
      <c r="O7895" s="9"/>
    </row>
    <row r="7896" spans="2:15" x14ac:dyDescent="0.2">
      <c r="B7896" s="3"/>
      <c r="C7896" s="3"/>
      <c r="D7896" s="6"/>
      <c r="E7896" s="8"/>
      <c r="O7896" s="9"/>
    </row>
    <row r="7897" spans="2:15" x14ac:dyDescent="0.2">
      <c r="B7897" s="3"/>
      <c r="C7897" s="3"/>
      <c r="D7897" s="6"/>
      <c r="E7897" s="8"/>
      <c r="O7897" s="9"/>
    </row>
    <row r="7898" spans="2:15" x14ac:dyDescent="0.2">
      <c r="B7898" s="3"/>
      <c r="C7898" s="3"/>
      <c r="D7898" s="6"/>
      <c r="E7898" s="8"/>
      <c r="O7898" s="9"/>
    </row>
    <row r="7899" spans="2:15" x14ac:dyDescent="0.2">
      <c r="B7899" s="3"/>
      <c r="C7899" s="3"/>
      <c r="D7899" s="6"/>
      <c r="E7899" s="8"/>
      <c r="O7899" s="9"/>
    </row>
    <row r="7900" spans="2:15" x14ac:dyDescent="0.2">
      <c r="B7900" s="3"/>
      <c r="C7900" s="3"/>
      <c r="D7900" s="6"/>
      <c r="E7900" s="8"/>
      <c r="O7900" s="9"/>
    </row>
    <row r="7901" spans="2:15" x14ac:dyDescent="0.2">
      <c r="B7901" s="3"/>
      <c r="C7901" s="3"/>
      <c r="D7901" s="6"/>
      <c r="E7901" s="8"/>
      <c r="O7901" s="9"/>
    </row>
    <row r="7902" spans="2:15" x14ac:dyDescent="0.2">
      <c r="B7902" s="3"/>
      <c r="C7902" s="3"/>
      <c r="D7902" s="6"/>
      <c r="E7902" s="8"/>
      <c r="O7902" s="9"/>
    </row>
    <row r="7903" spans="2:15" x14ac:dyDescent="0.2">
      <c r="B7903" s="3"/>
      <c r="C7903" s="3"/>
      <c r="D7903" s="6"/>
      <c r="E7903" s="8"/>
      <c r="O7903" s="9"/>
    </row>
    <row r="7904" spans="2:15" x14ac:dyDescent="0.2">
      <c r="B7904" s="3"/>
      <c r="C7904" s="3"/>
      <c r="D7904" s="6"/>
      <c r="E7904" s="8"/>
      <c r="O7904" s="9"/>
    </row>
    <row r="7905" spans="2:15" x14ac:dyDescent="0.2">
      <c r="B7905" s="3"/>
      <c r="C7905" s="3"/>
      <c r="D7905" s="6"/>
      <c r="E7905" s="8"/>
      <c r="O7905" s="9"/>
    </row>
    <row r="7906" spans="2:15" x14ac:dyDescent="0.2">
      <c r="B7906" s="3"/>
      <c r="C7906" s="3"/>
      <c r="D7906" s="6"/>
      <c r="E7906" s="8"/>
      <c r="O7906" s="9"/>
    </row>
    <row r="7907" spans="2:15" x14ac:dyDescent="0.2">
      <c r="B7907" s="3"/>
      <c r="C7907" s="3"/>
      <c r="D7907" s="6"/>
      <c r="E7907" s="8"/>
      <c r="O7907" s="9"/>
    </row>
    <row r="7908" spans="2:15" x14ac:dyDescent="0.2">
      <c r="B7908" s="3"/>
      <c r="C7908" s="3"/>
      <c r="D7908" s="6"/>
      <c r="E7908" s="8"/>
      <c r="O7908" s="9"/>
    </row>
    <row r="7909" spans="2:15" x14ac:dyDescent="0.2">
      <c r="B7909" s="3"/>
      <c r="C7909" s="3"/>
      <c r="D7909" s="6"/>
      <c r="E7909" s="8"/>
      <c r="O7909" s="9"/>
    </row>
    <row r="7910" spans="2:15" x14ac:dyDescent="0.2">
      <c r="B7910" s="3"/>
      <c r="C7910" s="3"/>
      <c r="D7910" s="6"/>
      <c r="E7910" s="8"/>
      <c r="O7910" s="9"/>
    </row>
    <row r="7911" spans="2:15" x14ac:dyDescent="0.2">
      <c r="B7911" s="3"/>
      <c r="C7911" s="3"/>
      <c r="D7911" s="6"/>
      <c r="E7911" s="8"/>
      <c r="O7911" s="9"/>
    </row>
    <row r="7912" spans="2:15" x14ac:dyDescent="0.2">
      <c r="B7912" s="3"/>
      <c r="C7912" s="3"/>
      <c r="D7912" s="6"/>
      <c r="E7912" s="8"/>
      <c r="O7912" s="9"/>
    </row>
    <row r="7913" spans="2:15" x14ac:dyDescent="0.2">
      <c r="B7913" s="3"/>
      <c r="C7913" s="3"/>
      <c r="D7913" s="6"/>
      <c r="E7913" s="8"/>
      <c r="O7913" s="9"/>
    </row>
    <row r="7914" spans="2:15" x14ac:dyDescent="0.2">
      <c r="B7914" s="3"/>
      <c r="C7914" s="3"/>
      <c r="D7914" s="6"/>
      <c r="E7914" s="8"/>
      <c r="O7914" s="9"/>
    </row>
    <row r="7915" spans="2:15" x14ac:dyDescent="0.2">
      <c r="B7915" s="3"/>
      <c r="C7915" s="3"/>
      <c r="D7915" s="6"/>
      <c r="E7915" s="8"/>
      <c r="O7915" s="9"/>
    </row>
    <row r="7916" spans="2:15" x14ac:dyDescent="0.2">
      <c r="B7916" s="3"/>
      <c r="C7916" s="3"/>
      <c r="D7916" s="6"/>
      <c r="E7916" s="8"/>
      <c r="O7916" s="9"/>
    </row>
    <row r="7917" spans="2:15" x14ac:dyDescent="0.2">
      <c r="B7917" s="3"/>
      <c r="C7917" s="3"/>
      <c r="D7917" s="6"/>
      <c r="E7917" s="8"/>
      <c r="O7917" s="9"/>
    </row>
    <row r="7918" spans="2:15" x14ac:dyDescent="0.2">
      <c r="B7918" s="3"/>
      <c r="C7918" s="3"/>
      <c r="D7918" s="6"/>
      <c r="E7918" s="8"/>
      <c r="O7918" s="9"/>
    </row>
    <row r="7919" spans="2:15" x14ac:dyDescent="0.2">
      <c r="B7919" s="3"/>
      <c r="C7919" s="3"/>
      <c r="D7919" s="6"/>
      <c r="E7919" s="8"/>
      <c r="O7919" s="9"/>
    </row>
    <row r="7920" spans="2:15" x14ac:dyDescent="0.2">
      <c r="B7920" s="3"/>
      <c r="C7920" s="3"/>
      <c r="D7920" s="6"/>
      <c r="E7920" s="8"/>
      <c r="O7920" s="9"/>
    </row>
    <row r="7921" spans="2:15" x14ac:dyDescent="0.2">
      <c r="B7921" s="3"/>
      <c r="C7921" s="3"/>
      <c r="D7921" s="6"/>
      <c r="E7921" s="8"/>
      <c r="O7921" s="9"/>
    </row>
    <row r="7922" spans="2:15" x14ac:dyDescent="0.2">
      <c r="B7922" s="3"/>
      <c r="C7922" s="3"/>
      <c r="D7922" s="6"/>
      <c r="E7922" s="8"/>
      <c r="O7922" s="9"/>
    </row>
    <row r="7923" spans="2:15" x14ac:dyDescent="0.2">
      <c r="B7923" s="3"/>
      <c r="C7923" s="3"/>
      <c r="D7923" s="6"/>
      <c r="E7923" s="8"/>
      <c r="O7923" s="9"/>
    </row>
    <row r="7924" spans="2:15" x14ac:dyDescent="0.2">
      <c r="B7924" s="3"/>
      <c r="C7924" s="3"/>
      <c r="D7924" s="6"/>
      <c r="E7924" s="8"/>
      <c r="O7924" s="9"/>
    </row>
    <row r="7925" spans="2:15" x14ac:dyDescent="0.2">
      <c r="B7925" s="3"/>
      <c r="C7925" s="3"/>
      <c r="D7925" s="6"/>
      <c r="E7925" s="8"/>
      <c r="O7925" s="9"/>
    </row>
    <row r="7926" spans="2:15" x14ac:dyDescent="0.2">
      <c r="B7926" s="3"/>
      <c r="C7926" s="3"/>
      <c r="D7926" s="6"/>
      <c r="E7926" s="8"/>
      <c r="O7926" s="9"/>
    </row>
    <row r="7927" spans="2:15" x14ac:dyDescent="0.2">
      <c r="B7927" s="3"/>
      <c r="C7927" s="3"/>
      <c r="D7927" s="6"/>
      <c r="E7927" s="8"/>
      <c r="O7927" s="9"/>
    </row>
    <row r="7928" spans="2:15" x14ac:dyDescent="0.2">
      <c r="B7928" s="3"/>
      <c r="C7928" s="3"/>
      <c r="D7928" s="6"/>
      <c r="E7928" s="8"/>
      <c r="O7928" s="9"/>
    </row>
    <row r="7929" spans="2:15" x14ac:dyDescent="0.2">
      <c r="B7929" s="3"/>
      <c r="C7929" s="3"/>
      <c r="D7929" s="6"/>
      <c r="E7929" s="8"/>
      <c r="O7929" s="9"/>
    </row>
    <row r="7930" spans="2:15" x14ac:dyDescent="0.2">
      <c r="B7930" s="3"/>
      <c r="C7930" s="3"/>
      <c r="D7930" s="6"/>
      <c r="E7930" s="8"/>
      <c r="O7930" s="9"/>
    </row>
    <row r="7931" spans="2:15" x14ac:dyDescent="0.2">
      <c r="B7931" s="3"/>
      <c r="C7931" s="3"/>
      <c r="D7931" s="6"/>
      <c r="E7931" s="8"/>
      <c r="O7931" s="9"/>
    </row>
    <row r="7932" spans="2:15" x14ac:dyDescent="0.2">
      <c r="B7932" s="3"/>
      <c r="C7932" s="3"/>
      <c r="D7932" s="6"/>
      <c r="E7932" s="8"/>
      <c r="O7932" s="9"/>
    </row>
    <row r="7933" spans="2:15" x14ac:dyDescent="0.2">
      <c r="B7933" s="3"/>
      <c r="C7933" s="3"/>
      <c r="D7933" s="6"/>
      <c r="E7933" s="8"/>
      <c r="O7933" s="9"/>
    </row>
    <row r="7934" spans="2:15" x14ac:dyDescent="0.2">
      <c r="B7934" s="3"/>
      <c r="C7934" s="3"/>
      <c r="D7934" s="6"/>
      <c r="E7934" s="8"/>
      <c r="O7934" s="9"/>
    </row>
    <row r="7935" spans="2:15" x14ac:dyDescent="0.2">
      <c r="B7935" s="3"/>
      <c r="C7935" s="3"/>
      <c r="D7935" s="6"/>
      <c r="E7935" s="8"/>
      <c r="O7935" s="9"/>
    </row>
    <row r="7936" spans="2:15" x14ac:dyDescent="0.2">
      <c r="B7936" s="3"/>
      <c r="C7936" s="3"/>
      <c r="D7936" s="6"/>
      <c r="E7936" s="8"/>
      <c r="O7936" s="9"/>
    </row>
    <row r="7937" spans="2:15" x14ac:dyDescent="0.2">
      <c r="B7937" s="3"/>
      <c r="C7937" s="3"/>
      <c r="D7937" s="6"/>
      <c r="E7937" s="8"/>
      <c r="O7937" s="9"/>
    </row>
    <row r="7938" spans="2:15" x14ac:dyDescent="0.2">
      <c r="B7938" s="3"/>
      <c r="C7938" s="3"/>
      <c r="D7938" s="6"/>
      <c r="E7938" s="8"/>
      <c r="O7938" s="9"/>
    </row>
    <row r="7939" spans="2:15" x14ac:dyDescent="0.2">
      <c r="B7939" s="3"/>
      <c r="C7939" s="3"/>
      <c r="D7939" s="6"/>
      <c r="E7939" s="8"/>
      <c r="O7939" s="9"/>
    </row>
    <row r="7940" spans="2:15" x14ac:dyDescent="0.2">
      <c r="B7940" s="3"/>
      <c r="C7940" s="3"/>
      <c r="D7940" s="6"/>
      <c r="E7940" s="8"/>
      <c r="O7940" s="9"/>
    </row>
    <row r="7941" spans="2:15" x14ac:dyDescent="0.2">
      <c r="B7941" s="3"/>
      <c r="C7941" s="3"/>
      <c r="D7941" s="6"/>
      <c r="E7941" s="8"/>
      <c r="O7941" s="9"/>
    </row>
    <row r="7942" spans="2:15" x14ac:dyDescent="0.2">
      <c r="B7942" s="3"/>
      <c r="C7942" s="3"/>
      <c r="D7942" s="6"/>
      <c r="E7942" s="8"/>
      <c r="O7942" s="9"/>
    </row>
    <row r="7943" spans="2:15" x14ac:dyDescent="0.2">
      <c r="B7943" s="3"/>
      <c r="C7943" s="3"/>
      <c r="D7943" s="6"/>
      <c r="E7943" s="8"/>
      <c r="O7943" s="9"/>
    </row>
    <row r="7944" spans="2:15" x14ac:dyDescent="0.2">
      <c r="B7944" s="3"/>
      <c r="C7944" s="3"/>
      <c r="D7944" s="6"/>
      <c r="E7944" s="8"/>
      <c r="O7944" s="9"/>
    </row>
    <row r="7945" spans="2:15" x14ac:dyDescent="0.2">
      <c r="B7945" s="3"/>
      <c r="C7945" s="3"/>
      <c r="D7945" s="6"/>
      <c r="E7945" s="8"/>
      <c r="O7945" s="9"/>
    </row>
    <row r="7946" spans="2:15" x14ac:dyDescent="0.2">
      <c r="B7946" s="3"/>
      <c r="C7946" s="3"/>
      <c r="D7946" s="6"/>
      <c r="E7946" s="8"/>
      <c r="O7946" s="9"/>
    </row>
    <row r="7947" spans="2:15" x14ac:dyDescent="0.2">
      <c r="B7947" s="3"/>
      <c r="C7947" s="3"/>
      <c r="D7947" s="6"/>
      <c r="E7947" s="8"/>
      <c r="O7947" s="9"/>
    </row>
    <row r="7948" spans="2:15" x14ac:dyDescent="0.2">
      <c r="B7948" s="3"/>
      <c r="C7948" s="3"/>
      <c r="D7948" s="6"/>
      <c r="E7948" s="8"/>
      <c r="O7948" s="9"/>
    </row>
    <row r="7949" spans="2:15" x14ac:dyDescent="0.2">
      <c r="B7949" s="3"/>
      <c r="C7949" s="3"/>
      <c r="D7949" s="6"/>
      <c r="E7949" s="8"/>
      <c r="O7949" s="9"/>
    </row>
    <row r="7950" spans="2:15" x14ac:dyDescent="0.2">
      <c r="B7950" s="3"/>
      <c r="C7950" s="3"/>
      <c r="D7950" s="6"/>
      <c r="E7950" s="8"/>
      <c r="O7950" s="9"/>
    </row>
    <row r="7951" spans="2:15" x14ac:dyDescent="0.2">
      <c r="B7951" s="3"/>
      <c r="C7951" s="3"/>
      <c r="D7951" s="6"/>
      <c r="E7951" s="8"/>
      <c r="O7951" s="9"/>
    </row>
    <row r="7952" spans="2:15" x14ac:dyDescent="0.2">
      <c r="B7952" s="3"/>
      <c r="C7952" s="3"/>
      <c r="D7952" s="6"/>
      <c r="E7952" s="8"/>
      <c r="O7952" s="9"/>
    </row>
    <row r="7953" spans="2:15" x14ac:dyDescent="0.2">
      <c r="B7953" s="3"/>
      <c r="C7953" s="3"/>
      <c r="D7953" s="6"/>
      <c r="E7953" s="8"/>
      <c r="O7953" s="9"/>
    </row>
    <row r="7954" spans="2:15" x14ac:dyDescent="0.2">
      <c r="B7954" s="3"/>
      <c r="C7954" s="3"/>
      <c r="D7954" s="6"/>
      <c r="E7954" s="8"/>
      <c r="O7954" s="9"/>
    </row>
    <row r="7955" spans="2:15" x14ac:dyDescent="0.2">
      <c r="B7955" s="3"/>
      <c r="C7955" s="3"/>
      <c r="D7955" s="6"/>
      <c r="E7955" s="8"/>
      <c r="O7955" s="9"/>
    </row>
    <row r="7956" spans="2:15" x14ac:dyDescent="0.2">
      <c r="B7956" s="3"/>
      <c r="C7956" s="3"/>
      <c r="D7956" s="6"/>
      <c r="E7956" s="8"/>
      <c r="O7956" s="9"/>
    </row>
    <row r="7957" spans="2:15" x14ac:dyDescent="0.2">
      <c r="B7957" s="3"/>
      <c r="C7957" s="3"/>
      <c r="D7957" s="6"/>
      <c r="E7957" s="8"/>
      <c r="O7957" s="9"/>
    </row>
    <row r="7958" spans="2:15" x14ac:dyDescent="0.2">
      <c r="B7958" s="3"/>
      <c r="C7958" s="3"/>
      <c r="D7958" s="6"/>
      <c r="E7958" s="8"/>
      <c r="O7958" s="9"/>
    </row>
    <row r="7959" spans="2:15" x14ac:dyDescent="0.2">
      <c r="B7959" s="3"/>
      <c r="C7959" s="3"/>
      <c r="D7959" s="6"/>
      <c r="E7959" s="8"/>
      <c r="O7959" s="9"/>
    </row>
    <row r="7960" spans="2:15" x14ac:dyDescent="0.2">
      <c r="B7960" s="3"/>
      <c r="C7960" s="3"/>
      <c r="D7960" s="6"/>
      <c r="E7960" s="8"/>
      <c r="O7960" s="9"/>
    </row>
    <row r="7961" spans="2:15" x14ac:dyDescent="0.2">
      <c r="B7961" s="3"/>
      <c r="C7961" s="3"/>
      <c r="D7961" s="6"/>
      <c r="E7961" s="8"/>
      <c r="O7961" s="9"/>
    </row>
    <row r="7962" spans="2:15" x14ac:dyDescent="0.2">
      <c r="B7962" s="3"/>
      <c r="C7962" s="3"/>
      <c r="D7962" s="6"/>
      <c r="E7962" s="8"/>
      <c r="O7962" s="9"/>
    </row>
    <row r="7963" spans="2:15" x14ac:dyDescent="0.2">
      <c r="B7963" s="3"/>
      <c r="C7963" s="3"/>
      <c r="D7963" s="6"/>
      <c r="E7963" s="8"/>
      <c r="O7963" s="9"/>
    </row>
    <row r="7964" spans="2:15" x14ac:dyDescent="0.2">
      <c r="B7964" s="3"/>
      <c r="C7964" s="3"/>
      <c r="D7964" s="6"/>
      <c r="E7964" s="8"/>
      <c r="O7964" s="9"/>
    </row>
    <row r="7965" spans="2:15" x14ac:dyDescent="0.2">
      <c r="B7965" s="3"/>
      <c r="C7965" s="3"/>
      <c r="D7965" s="6"/>
      <c r="E7965" s="8"/>
      <c r="O7965" s="9"/>
    </row>
    <row r="7966" spans="2:15" x14ac:dyDescent="0.2">
      <c r="B7966" s="3"/>
      <c r="C7966" s="3"/>
      <c r="D7966" s="6"/>
      <c r="E7966" s="8"/>
      <c r="O7966" s="9"/>
    </row>
    <row r="7967" spans="2:15" x14ac:dyDescent="0.2">
      <c r="B7967" s="3"/>
      <c r="C7967" s="3"/>
      <c r="D7967" s="6"/>
      <c r="E7967" s="8"/>
      <c r="O7967" s="9"/>
    </row>
    <row r="7968" spans="2:15" x14ac:dyDescent="0.2">
      <c r="B7968" s="3"/>
      <c r="C7968" s="3"/>
      <c r="D7968" s="6"/>
      <c r="E7968" s="8"/>
      <c r="O7968" s="9"/>
    </row>
    <row r="7969" spans="2:15" x14ac:dyDescent="0.2">
      <c r="B7969" s="3"/>
      <c r="C7969" s="3"/>
      <c r="D7969" s="6"/>
      <c r="E7969" s="8"/>
      <c r="O7969" s="9"/>
    </row>
    <row r="7970" spans="2:15" x14ac:dyDescent="0.2">
      <c r="B7970" s="3"/>
      <c r="C7970" s="3"/>
      <c r="D7970" s="6"/>
      <c r="E7970" s="8"/>
      <c r="O7970" s="9"/>
    </row>
    <row r="7971" spans="2:15" x14ac:dyDescent="0.2">
      <c r="B7971" s="3"/>
      <c r="C7971" s="3"/>
      <c r="D7971" s="6"/>
      <c r="E7971" s="8"/>
      <c r="O7971" s="9"/>
    </row>
    <row r="7972" spans="2:15" x14ac:dyDescent="0.2">
      <c r="B7972" s="3"/>
      <c r="C7972" s="3"/>
      <c r="D7972" s="6"/>
      <c r="E7972" s="8"/>
      <c r="O7972" s="9"/>
    </row>
    <row r="7973" spans="2:15" x14ac:dyDescent="0.2">
      <c r="B7973" s="3"/>
      <c r="C7973" s="3"/>
      <c r="D7973" s="6"/>
      <c r="E7973" s="8"/>
      <c r="O7973" s="9"/>
    </row>
    <row r="7974" spans="2:15" x14ac:dyDescent="0.2">
      <c r="B7974" s="3"/>
      <c r="C7974" s="3"/>
      <c r="D7974" s="6"/>
      <c r="E7974" s="8"/>
      <c r="O7974" s="9"/>
    </row>
    <row r="7975" spans="2:15" x14ac:dyDescent="0.2">
      <c r="B7975" s="3"/>
      <c r="C7975" s="3"/>
      <c r="D7975" s="6"/>
      <c r="E7975" s="8"/>
      <c r="O7975" s="9"/>
    </row>
    <row r="7976" spans="2:15" x14ac:dyDescent="0.2">
      <c r="B7976" s="3"/>
      <c r="C7976" s="3"/>
      <c r="D7976" s="6"/>
      <c r="E7976" s="8"/>
      <c r="O7976" s="9"/>
    </row>
    <row r="7977" spans="2:15" x14ac:dyDescent="0.2">
      <c r="B7977" s="3"/>
      <c r="C7977" s="3"/>
      <c r="D7977" s="6"/>
      <c r="E7977" s="8"/>
      <c r="O7977" s="9"/>
    </row>
    <row r="7978" spans="2:15" x14ac:dyDescent="0.2">
      <c r="B7978" s="3"/>
      <c r="C7978" s="3"/>
      <c r="D7978" s="6"/>
      <c r="E7978" s="8"/>
      <c r="O7978" s="9"/>
    </row>
    <row r="7979" spans="2:15" x14ac:dyDescent="0.2">
      <c r="B7979" s="3"/>
      <c r="C7979" s="3"/>
      <c r="D7979" s="6"/>
      <c r="E7979" s="8"/>
      <c r="O7979" s="9"/>
    </row>
    <row r="7980" spans="2:15" x14ac:dyDescent="0.2">
      <c r="B7980" s="3"/>
      <c r="C7980" s="3"/>
      <c r="D7980" s="6"/>
      <c r="E7980" s="8"/>
      <c r="O7980" s="9"/>
    </row>
    <row r="7981" spans="2:15" x14ac:dyDescent="0.2">
      <c r="B7981" s="3"/>
      <c r="C7981" s="3"/>
      <c r="D7981" s="6"/>
      <c r="E7981" s="8"/>
      <c r="O7981" s="9"/>
    </row>
    <row r="7982" spans="2:15" x14ac:dyDescent="0.2">
      <c r="B7982" s="3"/>
      <c r="C7982" s="3"/>
      <c r="D7982" s="6"/>
      <c r="E7982" s="8"/>
      <c r="O7982" s="9"/>
    </row>
    <row r="7983" spans="2:15" x14ac:dyDescent="0.2">
      <c r="B7983" s="3"/>
      <c r="C7983" s="3"/>
      <c r="D7983" s="6"/>
      <c r="E7983" s="8"/>
      <c r="O7983" s="9"/>
    </row>
    <row r="7984" spans="2:15" x14ac:dyDescent="0.2">
      <c r="B7984" s="3"/>
      <c r="C7984" s="3"/>
      <c r="D7984" s="6"/>
      <c r="E7984" s="8"/>
      <c r="O7984" s="9"/>
    </row>
    <row r="7985" spans="2:15" x14ac:dyDescent="0.2">
      <c r="B7985" s="3"/>
      <c r="C7985" s="3"/>
      <c r="D7985" s="6"/>
      <c r="E7985" s="8"/>
      <c r="O7985" s="9"/>
    </row>
    <row r="7986" spans="2:15" x14ac:dyDescent="0.2">
      <c r="B7986" s="3"/>
      <c r="C7986" s="3"/>
      <c r="D7986" s="6"/>
      <c r="E7986" s="8"/>
      <c r="O7986" s="9"/>
    </row>
    <row r="7987" spans="2:15" x14ac:dyDescent="0.2">
      <c r="B7987" s="3"/>
      <c r="C7987" s="3"/>
      <c r="D7987" s="6"/>
      <c r="E7987" s="8"/>
      <c r="O7987" s="9"/>
    </row>
    <row r="7988" spans="2:15" x14ac:dyDescent="0.2">
      <c r="B7988" s="3"/>
      <c r="C7988" s="3"/>
      <c r="D7988" s="6"/>
      <c r="E7988" s="8"/>
      <c r="O7988" s="9"/>
    </row>
    <row r="7989" spans="2:15" x14ac:dyDescent="0.2">
      <c r="B7989" s="3"/>
      <c r="C7989" s="3"/>
      <c r="D7989" s="6"/>
      <c r="E7989" s="8"/>
      <c r="O7989" s="9"/>
    </row>
    <row r="7990" spans="2:15" x14ac:dyDescent="0.2">
      <c r="B7990" s="3"/>
      <c r="C7990" s="3"/>
      <c r="D7990" s="6"/>
      <c r="E7990" s="8"/>
      <c r="O7990" s="9"/>
    </row>
    <row r="7991" spans="2:15" x14ac:dyDescent="0.2">
      <c r="B7991" s="3"/>
      <c r="C7991" s="3"/>
      <c r="D7991" s="6"/>
      <c r="E7991" s="8"/>
      <c r="O7991" s="9"/>
    </row>
    <row r="7992" spans="2:15" x14ac:dyDescent="0.2">
      <c r="B7992" s="3"/>
      <c r="C7992" s="3"/>
      <c r="D7992" s="6"/>
      <c r="E7992" s="8"/>
      <c r="O7992" s="9"/>
    </row>
    <row r="7993" spans="2:15" x14ac:dyDescent="0.2">
      <c r="B7993" s="3"/>
      <c r="C7993" s="3"/>
      <c r="D7993" s="6"/>
      <c r="E7993" s="8"/>
      <c r="O7993" s="9"/>
    </row>
    <row r="7994" spans="2:15" x14ac:dyDescent="0.2">
      <c r="B7994" s="3"/>
      <c r="C7994" s="3"/>
      <c r="D7994" s="6"/>
      <c r="E7994" s="8"/>
      <c r="O7994" s="9"/>
    </row>
    <row r="7995" spans="2:15" x14ac:dyDescent="0.2">
      <c r="B7995" s="3"/>
      <c r="C7995" s="3"/>
      <c r="D7995" s="6"/>
      <c r="E7995" s="8"/>
      <c r="O7995" s="9"/>
    </row>
    <row r="7996" spans="2:15" x14ac:dyDescent="0.2">
      <c r="B7996" s="3"/>
      <c r="C7996" s="3"/>
      <c r="D7996" s="6"/>
      <c r="E7996" s="8"/>
      <c r="O7996" s="9"/>
    </row>
    <row r="7997" spans="2:15" x14ac:dyDescent="0.2">
      <c r="B7997" s="3"/>
      <c r="C7997" s="3"/>
      <c r="D7997" s="6"/>
      <c r="E7997" s="8"/>
      <c r="O7997" s="9"/>
    </row>
    <row r="7998" spans="2:15" x14ac:dyDescent="0.2">
      <c r="B7998" s="3"/>
      <c r="C7998" s="3"/>
      <c r="D7998" s="6"/>
      <c r="E7998" s="8"/>
      <c r="O7998" s="9"/>
    </row>
    <row r="7999" spans="2:15" x14ac:dyDescent="0.2">
      <c r="B7999" s="3"/>
      <c r="C7999" s="3"/>
      <c r="D7999" s="6"/>
      <c r="E7999" s="8"/>
      <c r="O7999" s="9"/>
    </row>
    <row r="8000" spans="2:15" x14ac:dyDescent="0.2">
      <c r="B8000" s="3"/>
      <c r="C8000" s="3"/>
      <c r="D8000" s="6"/>
      <c r="E8000" s="8"/>
      <c r="O8000" s="9"/>
    </row>
    <row r="8001" spans="2:15" x14ac:dyDescent="0.2">
      <c r="B8001" s="3"/>
      <c r="C8001" s="3"/>
      <c r="D8001" s="6"/>
      <c r="E8001" s="8"/>
      <c r="O8001" s="9"/>
    </row>
    <row r="8002" spans="2:15" x14ac:dyDescent="0.2">
      <c r="B8002" s="3"/>
      <c r="C8002" s="3"/>
      <c r="D8002" s="6"/>
      <c r="E8002" s="8"/>
      <c r="O8002" s="9"/>
    </row>
    <row r="8003" spans="2:15" x14ac:dyDescent="0.2">
      <c r="B8003" s="3"/>
      <c r="C8003" s="3"/>
      <c r="D8003" s="6"/>
      <c r="E8003" s="8"/>
      <c r="O8003" s="9"/>
    </row>
    <row r="8004" spans="2:15" x14ac:dyDescent="0.2">
      <c r="B8004" s="3"/>
      <c r="C8004" s="3"/>
      <c r="D8004" s="6"/>
      <c r="E8004" s="8"/>
      <c r="O8004" s="9"/>
    </row>
    <row r="8005" spans="2:15" x14ac:dyDescent="0.2">
      <c r="B8005" s="3"/>
      <c r="C8005" s="3"/>
      <c r="D8005" s="6"/>
      <c r="E8005" s="8"/>
      <c r="O8005" s="9"/>
    </row>
    <row r="8006" spans="2:15" x14ac:dyDescent="0.2">
      <c r="B8006" s="3"/>
      <c r="C8006" s="3"/>
      <c r="D8006" s="6"/>
      <c r="E8006" s="8"/>
      <c r="O8006" s="9"/>
    </row>
    <row r="8007" spans="2:15" x14ac:dyDescent="0.2">
      <c r="B8007" s="3"/>
      <c r="C8007" s="3"/>
      <c r="D8007" s="6"/>
      <c r="E8007" s="8"/>
      <c r="O8007" s="9"/>
    </row>
    <row r="8008" spans="2:15" x14ac:dyDescent="0.2">
      <c r="B8008" s="3"/>
      <c r="C8008" s="3"/>
      <c r="D8008" s="6"/>
      <c r="E8008" s="8"/>
      <c r="O8008" s="9"/>
    </row>
    <row r="8009" spans="2:15" x14ac:dyDescent="0.2">
      <c r="B8009" s="3"/>
      <c r="C8009" s="3"/>
      <c r="D8009" s="6"/>
      <c r="E8009" s="8"/>
      <c r="O8009" s="9"/>
    </row>
    <row r="8010" spans="2:15" x14ac:dyDescent="0.2">
      <c r="B8010" s="3"/>
      <c r="C8010" s="3"/>
      <c r="D8010" s="6"/>
      <c r="E8010" s="8"/>
      <c r="O8010" s="9"/>
    </row>
    <row r="8011" spans="2:15" x14ac:dyDescent="0.2">
      <c r="B8011" s="3"/>
      <c r="C8011" s="3"/>
      <c r="D8011" s="6"/>
      <c r="E8011" s="8"/>
      <c r="O8011" s="9"/>
    </row>
    <row r="8012" spans="2:15" x14ac:dyDescent="0.2">
      <c r="B8012" s="3"/>
      <c r="C8012" s="3"/>
      <c r="D8012" s="6"/>
      <c r="E8012" s="8"/>
      <c r="O8012" s="9"/>
    </row>
    <row r="8013" spans="2:15" x14ac:dyDescent="0.2">
      <c r="B8013" s="3"/>
      <c r="C8013" s="3"/>
      <c r="D8013" s="6"/>
      <c r="E8013" s="8"/>
      <c r="O8013" s="9"/>
    </row>
    <row r="8014" spans="2:15" x14ac:dyDescent="0.2">
      <c r="B8014" s="3"/>
      <c r="C8014" s="3"/>
      <c r="D8014" s="6"/>
      <c r="E8014" s="8"/>
      <c r="O8014" s="9"/>
    </row>
    <row r="8015" spans="2:15" x14ac:dyDescent="0.2">
      <c r="B8015" s="3"/>
      <c r="C8015" s="3"/>
      <c r="D8015" s="6"/>
      <c r="E8015" s="8"/>
      <c r="O8015" s="9"/>
    </row>
    <row r="8016" spans="2:15" x14ac:dyDescent="0.2">
      <c r="B8016" s="3"/>
      <c r="C8016" s="3"/>
      <c r="D8016" s="6"/>
      <c r="E8016" s="8"/>
      <c r="O8016" s="9"/>
    </row>
    <row r="8017" spans="2:15" x14ac:dyDescent="0.2">
      <c r="B8017" s="3"/>
      <c r="C8017" s="3"/>
      <c r="D8017" s="6"/>
      <c r="E8017" s="8"/>
      <c r="O8017" s="9"/>
    </row>
    <row r="8018" spans="2:15" x14ac:dyDescent="0.2">
      <c r="B8018" s="3"/>
      <c r="C8018" s="3"/>
      <c r="D8018" s="6"/>
      <c r="E8018" s="8"/>
      <c r="O8018" s="9"/>
    </row>
    <row r="8019" spans="2:15" x14ac:dyDescent="0.2">
      <c r="B8019" s="3"/>
      <c r="C8019" s="3"/>
      <c r="D8019" s="6"/>
      <c r="E8019" s="8"/>
      <c r="O8019" s="9"/>
    </row>
    <row r="8020" spans="2:15" x14ac:dyDescent="0.2">
      <c r="B8020" s="3"/>
      <c r="C8020" s="3"/>
      <c r="D8020" s="6"/>
      <c r="E8020" s="8"/>
      <c r="O8020" s="9"/>
    </row>
    <row r="8021" spans="2:15" x14ac:dyDescent="0.2">
      <c r="B8021" s="3"/>
      <c r="C8021" s="3"/>
      <c r="D8021" s="6"/>
      <c r="E8021" s="8"/>
      <c r="O8021" s="9"/>
    </row>
    <row r="8022" spans="2:15" x14ac:dyDescent="0.2">
      <c r="B8022" s="3"/>
      <c r="C8022" s="3"/>
      <c r="D8022" s="6"/>
      <c r="E8022" s="8"/>
      <c r="O8022" s="9"/>
    </row>
    <row r="8023" spans="2:15" x14ac:dyDescent="0.2">
      <c r="B8023" s="3"/>
      <c r="C8023" s="3"/>
      <c r="D8023" s="6"/>
      <c r="E8023" s="8"/>
      <c r="O8023" s="9"/>
    </row>
    <row r="8024" spans="2:15" x14ac:dyDescent="0.2">
      <c r="B8024" s="3"/>
      <c r="C8024" s="3"/>
      <c r="D8024" s="6"/>
      <c r="E8024" s="8"/>
      <c r="O8024" s="9"/>
    </row>
    <row r="8025" spans="2:15" x14ac:dyDescent="0.2">
      <c r="B8025" s="3"/>
      <c r="C8025" s="3"/>
      <c r="D8025" s="6"/>
      <c r="E8025" s="8"/>
      <c r="O8025" s="9"/>
    </row>
    <row r="8026" spans="2:15" x14ac:dyDescent="0.2">
      <c r="B8026" s="3"/>
      <c r="C8026" s="3"/>
      <c r="D8026" s="6"/>
      <c r="E8026" s="8"/>
      <c r="O8026" s="9"/>
    </row>
    <row r="8027" spans="2:15" x14ac:dyDescent="0.2">
      <c r="B8027" s="3"/>
      <c r="C8027" s="3"/>
      <c r="D8027" s="6"/>
      <c r="E8027" s="8"/>
      <c r="O8027" s="9"/>
    </row>
    <row r="8028" spans="2:15" x14ac:dyDescent="0.2">
      <c r="B8028" s="3"/>
      <c r="C8028" s="3"/>
      <c r="D8028" s="6"/>
      <c r="E8028" s="8"/>
      <c r="O8028" s="9"/>
    </row>
    <row r="8029" spans="2:15" x14ac:dyDescent="0.2">
      <c r="B8029" s="3"/>
      <c r="C8029" s="3"/>
      <c r="D8029" s="6"/>
      <c r="E8029" s="8"/>
      <c r="O8029" s="9"/>
    </row>
    <row r="8030" spans="2:15" x14ac:dyDescent="0.2">
      <c r="B8030" s="3"/>
      <c r="C8030" s="3"/>
      <c r="D8030" s="6"/>
      <c r="E8030" s="8"/>
      <c r="O8030" s="9"/>
    </row>
    <row r="8031" spans="2:15" x14ac:dyDescent="0.2">
      <c r="B8031" s="3"/>
      <c r="C8031" s="3"/>
      <c r="D8031" s="6"/>
      <c r="E8031" s="8"/>
      <c r="O8031" s="9"/>
    </row>
    <row r="8032" spans="2:15" x14ac:dyDescent="0.2">
      <c r="B8032" s="3"/>
      <c r="C8032" s="3"/>
      <c r="D8032" s="6"/>
      <c r="E8032" s="8"/>
      <c r="O8032" s="9"/>
    </row>
    <row r="8033" spans="2:15" x14ac:dyDescent="0.2">
      <c r="B8033" s="3"/>
      <c r="C8033" s="3"/>
      <c r="D8033" s="6"/>
      <c r="E8033" s="8"/>
      <c r="O8033" s="9"/>
    </row>
    <row r="8034" spans="2:15" x14ac:dyDescent="0.2">
      <c r="B8034" s="3"/>
      <c r="C8034" s="3"/>
      <c r="D8034" s="6"/>
      <c r="E8034" s="8"/>
      <c r="O8034" s="9"/>
    </row>
    <row r="8035" spans="2:15" x14ac:dyDescent="0.2">
      <c r="B8035" s="3"/>
      <c r="C8035" s="3"/>
      <c r="D8035" s="6"/>
      <c r="E8035" s="8"/>
      <c r="O8035" s="9"/>
    </row>
    <row r="8036" spans="2:15" x14ac:dyDescent="0.2">
      <c r="B8036" s="3"/>
      <c r="C8036" s="3"/>
      <c r="D8036" s="6"/>
      <c r="E8036" s="8"/>
      <c r="O8036" s="9"/>
    </row>
    <row r="8037" spans="2:15" x14ac:dyDescent="0.2">
      <c r="B8037" s="3"/>
      <c r="C8037" s="3"/>
      <c r="D8037" s="6"/>
      <c r="E8037" s="8"/>
      <c r="O8037" s="9"/>
    </row>
    <row r="8038" spans="2:15" x14ac:dyDescent="0.2">
      <c r="B8038" s="3"/>
      <c r="C8038" s="3"/>
      <c r="D8038" s="6"/>
      <c r="E8038" s="8"/>
      <c r="O8038" s="9"/>
    </row>
    <row r="8039" spans="2:15" x14ac:dyDescent="0.2">
      <c r="B8039" s="3"/>
      <c r="C8039" s="3"/>
      <c r="D8039" s="6"/>
      <c r="E8039" s="8"/>
      <c r="O8039" s="9"/>
    </row>
    <row r="8040" spans="2:15" x14ac:dyDescent="0.2">
      <c r="B8040" s="3"/>
      <c r="C8040" s="3"/>
      <c r="D8040" s="6"/>
      <c r="E8040" s="8"/>
      <c r="O8040" s="9"/>
    </row>
    <row r="8041" spans="2:15" x14ac:dyDescent="0.2">
      <c r="B8041" s="3"/>
      <c r="C8041" s="3"/>
      <c r="D8041" s="6"/>
      <c r="E8041" s="8"/>
      <c r="O8041" s="9"/>
    </row>
    <row r="8042" spans="2:15" x14ac:dyDescent="0.2">
      <c r="B8042" s="3"/>
      <c r="C8042" s="3"/>
      <c r="D8042" s="6"/>
      <c r="E8042" s="8"/>
      <c r="O8042" s="9"/>
    </row>
    <row r="8043" spans="2:15" x14ac:dyDescent="0.2">
      <c r="B8043" s="3"/>
      <c r="C8043" s="3"/>
      <c r="D8043" s="6"/>
      <c r="E8043" s="8"/>
      <c r="O8043" s="9"/>
    </row>
    <row r="8044" spans="2:15" x14ac:dyDescent="0.2">
      <c r="B8044" s="3"/>
      <c r="C8044" s="3"/>
      <c r="D8044" s="6"/>
      <c r="E8044" s="8"/>
      <c r="O8044" s="9"/>
    </row>
    <row r="8045" spans="2:15" x14ac:dyDescent="0.2">
      <c r="B8045" s="3"/>
      <c r="C8045" s="3"/>
      <c r="D8045" s="6"/>
      <c r="E8045" s="8"/>
      <c r="O8045" s="9"/>
    </row>
    <row r="8046" spans="2:15" x14ac:dyDescent="0.2">
      <c r="B8046" s="3"/>
      <c r="C8046" s="3"/>
      <c r="D8046" s="6"/>
      <c r="E8046" s="8"/>
      <c r="O8046" s="9"/>
    </row>
    <row r="8047" spans="2:15" x14ac:dyDescent="0.2">
      <c r="B8047" s="3"/>
      <c r="C8047" s="3"/>
      <c r="D8047" s="6"/>
      <c r="E8047" s="8"/>
      <c r="O8047" s="9"/>
    </row>
    <row r="8048" spans="2:15" x14ac:dyDescent="0.2">
      <c r="B8048" s="3"/>
      <c r="C8048" s="3"/>
      <c r="D8048" s="6"/>
      <c r="E8048" s="8"/>
      <c r="O8048" s="9"/>
    </row>
    <row r="8049" spans="2:15" x14ac:dyDescent="0.2">
      <c r="B8049" s="3"/>
      <c r="C8049" s="3"/>
      <c r="D8049" s="6"/>
      <c r="E8049" s="8"/>
      <c r="O8049" s="9"/>
    </row>
    <row r="8050" spans="2:15" x14ac:dyDescent="0.2">
      <c r="B8050" s="3"/>
      <c r="C8050" s="3"/>
      <c r="D8050" s="6"/>
      <c r="E8050" s="8"/>
      <c r="O8050" s="9"/>
    </row>
    <row r="8051" spans="2:15" x14ac:dyDescent="0.2">
      <c r="B8051" s="3"/>
      <c r="C8051" s="3"/>
      <c r="D8051" s="6"/>
      <c r="E8051" s="8"/>
      <c r="O8051" s="9"/>
    </row>
    <row r="8052" spans="2:15" x14ac:dyDescent="0.2">
      <c r="B8052" s="3"/>
      <c r="C8052" s="3"/>
      <c r="D8052" s="6"/>
      <c r="E8052" s="8"/>
      <c r="O8052" s="9"/>
    </row>
    <row r="8053" spans="2:15" x14ac:dyDescent="0.2">
      <c r="B8053" s="3"/>
      <c r="C8053" s="3"/>
      <c r="D8053" s="6"/>
      <c r="E8053" s="8"/>
      <c r="O8053" s="9"/>
    </row>
    <row r="8054" spans="2:15" x14ac:dyDescent="0.2">
      <c r="B8054" s="3"/>
      <c r="C8054" s="3"/>
      <c r="D8054" s="6"/>
      <c r="E8054" s="8"/>
      <c r="O8054" s="9"/>
    </row>
    <row r="8055" spans="2:15" x14ac:dyDescent="0.2">
      <c r="B8055" s="3"/>
      <c r="C8055" s="3"/>
      <c r="D8055" s="6"/>
      <c r="E8055" s="8"/>
      <c r="O8055" s="9"/>
    </row>
    <row r="8056" spans="2:15" x14ac:dyDescent="0.2">
      <c r="B8056" s="3"/>
      <c r="C8056" s="3"/>
      <c r="D8056" s="6"/>
      <c r="E8056" s="8"/>
      <c r="O8056" s="9"/>
    </row>
    <row r="8057" spans="2:15" x14ac:dyDescent="0.2">
      <c r="B8057" s="3"/>
      <c r="C8057" s="3"/>
      <c r="D8057" s="6"/>
      <c r="E8057" s="8"/>
      <c r="O8057" s="9"/>
    </row>
    <row r="8058" spans="2:15" x14ac:dyDescent="0.2">
      <c r="B8058" s="3"/>
      <c r="C8058" s="3"/>
      <c r="D8058" s="6"/>
      <c r="E8058" s="8"/>
      <c r="O8058" s="9"/>
    </row>
    <row r="8059" spans="2:15" x14ac:dyDescent="0.2">
      <c r="B8059" s="3"/>
      <c r="C8059" s="3"/>
      <c r="D8059" s="6"/>
      <c r="E8059" s="8"/>
      <c r="O8059" s="9"/>
    </row>
    <row r="8060" spans="2:15" x14ac:dyDescent="0.2">
      <c r="B8060" s="3"/>
      <c r="C8060" s="3"/>
      <c r="D8060" s="6"/>
      <c r="E8060" s="8"/>
      <c r="O8060" s="9"/>
    </row>
    <row r="8061" spans="2:15" x14ac:dyDescent="0.2">
      <c r="B8061" s="3"/>
      <c r="C8061" s="3"/>
      <c r="D8061" s="6"/>
      <c r="E8061" s="8"/>
      <c r="O8061" s="9"/>
    </row>
    <row r="8062" spans="2:15" x14ac:dyDescent="0.2">
      <c r="B8062" s="3"/>
      <c r="C8062" s="3"/>
      <c r="D8062" s="6"/>
      <c r="E8062" s="8"/>
      <c r="O8062" s="9"/>
    </row>
    <row r="8063" spans="2:15" x14ac:dyDescent="0.2">
      <c r="B8063" s="3"/>
      <c r="C8063" s="3"/>
      <c r="D8063" s="6"/>
      <c r="E8063" s="8"/>
      <c r="O8063" s="9"/>
    </row>
    <row r="8064" spans="2:15" x14ac:dyDescent="0.2">
      <c r="B8064" s="3"/>
      <c r="C8064" s="3"/>
      <c r="D8064" s="6"/>
      <c r="E8064" s="8"/>
      <c r="O8064" s="9"/>
    </row>
    <row r="8065" spans="2:15" x14ac:dyDescent="0.2">
      <c r="B8065" s="3"/>
      <c r="C8065" s="3"/>
      <c r="D8065" s="6"/>
      <c r="E8065" s="8"/>
      <c r="O8065" s="9"/>
    </row>
    <row r="8066" spans="2:15" x14ac:dyDescent="0.2">
      <c r="B8066" s="3"/>
      <c r="C8066" s="3"/>
      <c r="D8066" s="6"/>
      <c r="E8066" s="8"/>
      <c r="O8066" s="9"/>
    </row>
    <row r="8067" spans="2:15" x14ac:dyDescent="0.2">
      <c r="B8067" s="3"/>
      <c r="C8067" s="3"/>
      <c r="D8067" s="6"/>
      <c r="E8067" s="8"/>
      <c r="O8067" s="9"/>
    </row>
    <row r="8068" spans="2:15" x14ac:dyDescent="0.2">
      <c r="B8068" s="3"/>
      <c r="C8068" s="3"/>
      <c r="D8068" s="6"/>
      <c r="E8068" s="8"/>
      <c r="O8068" s="9"/>
    </row>
    <row r="8069" spans="2:15" x14ac:dyDescent="0.2">
      <c r="B8069" s="3"/>
      <c r="C8069" s="3"/>
      <c r="D8069" s="6"/>
      <c r="E8069" s="8"/>
      <c r="O8069" s="9"/>
    </row>
    <row r="8070" spans="2:15" x14ac:dyDescent="0.2">
      <c r="B8070" s="3"/>
      <c r="C8070" s="3"/>
      <c r="D8070" s="6"/>
      <c r="E8070" s="8"/>
      <c r="O8070" s="9"/>
    </row>
    <row r="8071" spans="2:15" x14ac:dyDescent="0.2">
      <c r="B8071" s="3"/>
      <c r="C8071" s="3"/>
      <c r="D8071" s="6"/>
      <c r="E8071" s="8"/>
      <c r="O8071" s="9"/>
    </row>
    <row r="8072" spans="2:15" x14ac:dyDescent="0.2">
      <c r="B8072" s="3"/>
      <c r="C8072" s="3"/>
      <c r="D8072" s="6"/>
      <c r="E8072" s="8"/>
      <c r="O8072" s="9"/>
    </row>
    <row r="8073" spans="2:15" x14ac:dyDescent="0.2">
      <c r="B8073" s="3"/>
      <c r="C8073" s="3"/>
      <c r="D8073" s="6"/>
      <c r="E8073" s="8"/>
      <c r="O8073" s="9"/>
    </row>
    <row r="8074" spans="2:15" x14ac:dyDescent="0.2">
      <c r="B8074" s="3"/>
      <c r="C8074" s="3"/>
      <c r="D8074" s="6"/>
      <c r="E8074" s="8"/>
      <c r="O8074" s="9"/>
    </row>
    <row r="8075" spans="2:15" x14ac:dyDescent="0.2">
      <c r="B8075" s="3"/>
      <c r="C8075" s="3"/>
      <c r="D8075" s="6"/>
      <c r="E8075" s="8"/>
      <c r="O8075" s="9"/>
    </row>
    <row r="8076" spans="2:15" x14ac:dyDescent="0.2">
      <c r="B8076" s="3"/>
      <c r="C8076" s="3"/>
      <c r="D8076" s="6"/>
      <c r="E8076" s="8"/>
      <c r="O8076" s="9"/>
    </row>
    <row r="8077" spans="2:15" x14ac:dyDescent="0.2">
      <c r="B8077" s="3"/>
      <c r="C8077" s="3"/>
      <c r="D8077" s="6"/>
      <c r="E8077" s="8"/>
      <c r="O8077" s="9"/>
    </row>
    <row r="8078" spans="2:15" x14ac:dyDescent="0.2">
      <c r="B8078" s="3"/>
      <c r="C8078" s="3"/>
      <c r="D8078" s="6"/>
      <c r="E8078" s="8"/>
      <c r="O8078" s="9"/>
    </row>
    <row r="8079" spans="2:15" x14ac:dyDescent="0.2">
      <c r="B8079" s="3"/>
      <c r="C8079" s="3"/>
      <c r="D8079" s="6"/>
      <c r="E8079" s="8"/>
      <c r="O8079" s="9"/>
    </row>
    <row r="8080" spans="2:15" x14ac:dyDescent="0.2">
      <c r="B8080" s="3"/>
      <c r="C8080" s="3"/>
      <c r="D8080" s="6"/>
      <c r="E8080" s="8"/>
      <c r="O8080" s="9"/>
    </row>
    <row r="8081" spans="2:15" x14ac:dyDescent="0.2">
      <c r="B8081" s="3"/>
      <c r="C8081" s="3"/>
      <c r="D8081" s="6"/>
      <c r="E8081" s="8"/>
      <c r="O8081" s="9"/>
    </row>
    <row r="8082" spans="2:15" x14ac:dyDescent="0.2">
      <c r="B8082" s="3"/>
      <c r="C8082" s="3"/>
      <c r="D8082" s="6"/>
      <c r="E8082" s="8"/>
      <c r="O8082" s="9"/>
    </row>
    <row r="8083" spans="2:15" x14ac:dyDescent="0.2">
      <c r="B8083" s="3"/>
      <c r="C8083" s="3"/>
      <c r="D8083" s="6"/>
      <c r="E8083" s="8"/>
      <c r="O8083" s="9"/>
    </row>
    <row r="8084" spans="2:15" x14ac:dyDescent="0.2">
      <c r="B8084" s="3"/>
      <c r="C8084" s="3"/>
      <c r="D8084" s="6"/>
      <c r="E8084" s="8"/>
      <c r="O8084" s="9"/>
    </row>
    <row r="8085" spans="2:15" x14ac:dyDescent="0.2">
      <c r="B8085" s="3"/>
      <c r="C8085" s="3"/>
      <c r="D8085" s="6"/>
      <c r="E8085" s="8"/>
      <c r="O8085" s="9"/>
    </row>
    <row r="8086" spans="2:15" x14ac:dyDescent="0.2">
      <c r="B8086" s="3"/>
      <c r="C8086" s="3"/>
      <c r="D8086" s="6"/>
      <c r="E8086" s="8"/>
      <c r="O8086" s="9"/>
    </row>
    <row r="8087" spans="2:15" x14ac:dyDescent="0.2">
      <c r="B8087" s="3"/>
      <c r="C8087" s="3"/>
      <c r="D8087" s="6"/>
      <c r="E8087" s="8"/>
      <c r="O8087" s="9"/>
    </row>
    <row r="8088" spans="2:15" x14ac:dyDescent="0.2">
      <c r="B8088" s="3"/>
      <c r="C8088" s="3"/>
      <c r="D8088" s="6"/>
      <c r="E8088" s="8"/>
      <c r="O8088" s="9"/>
    </row>
    <row r="8089" spans="2:15" x14ac:dyDescent="0.2">
      <c r="B8089" s="3"/>
      <c r="C8089" s="3"/>
      <c r="D8089" s="6"/>
      <c r="E8089" s="8"/>
      <c r="O8089" s="9"/>
    </row>
    <row r="8090" spans="2:15" x14ac:dyDescent="0.2">
      <c r="B8090" s="3"/>
      <c r="C8090" s="3"/>
      <c r="D8090" s="6"/>
      <c r="E8090" s="8"/>
      <c r="O8090" s="9"/>
    </row>
    <row r="8091" spans="2:15" x14ac:dyDescent="0.2">
      <c r="B8091" s="3"/>
      <c r="C8091" s="3"/>
      <c r="D8091" s="6"/>
      <c r="E8091" s="8"/>
      <c r="O8091" s="9"/>
    </row>
    <row r="8092" spans="2:15" x14ac:dyDescent="0.2">
      <c r="B8092" s="3"/>
      <c r="C8092" s="3"/>
      <c r="D8092" s="6"/>
      <c r="E8092" s="8"/>
      <c r="O8092" s="9"/>
    </row>
    <row r="8093" spans="2:15" x14ac:dyDescent="0.2">
      <c r="B8093" s="3"/>
      <c r="C8093" s="3"/>
      <c r="D8093" s="6"/>
      <c r="E8093" s="8"/>
      <c r="O8093" s="9"/>
    </row>
    <row r="8094" spans="2:15" x14ac:dyDescent="0.2">
      <c r="B8094" s="3"/>
      <c r="C8094" s="3"/>
      <c r="D8094" s="6"/>
      <c r="E8094" s="8"/>
      <c r="O8094" s="9"/>
    </row>
    <row r="8095" spans="2:15" x14ac:dyDescent="0.2">
      <c r="B8095" s="3"/>
      <c r="C8095" s="3"/>
      <c r="D8095" s="6"/>
      <c r="E8095" s="8"/>
      <c r="O8095" s="9"/>
    </row>
    <row r="8096" spans="2:15" x14ac:dyDescent="0.2">
      <c r="B8096" s="3"/>
      <c r="C8096" s="3"/>
      <c r="D8096" s="6"/>
      <c r="E8096" s="8"/>
      <c r="O8096" s="9"/>
    </row>
    <row r="8097" spans="2:15" x14ac:dyDescent="0.2">
      <c r="B8097" s="3"/>
      <c r="C8097" s="3"/>
      <c r="D8097" s="6"/>
      <c r="E8097" s="8"/>
      <c r="O8097" s="9"/>
    </row>
    <row r="8098" spans="2:15" x14ac:dyDescent="0.2">
      <c r="B8098" s="3"/>
      <c r="C8098" s="3"/>
      <c r="D8098" s="6"/>
      <c r="E8098" s="8"/>
      <c r="O8098" s="9"/>
    </row>
    <row r="8099" spans="2:15" x14ac:dyDescent="0.2">
      <c r="B8099" s="3"/>
      <c r="C8099" s="3"/>
      <c r="D8099" s="6"/>
      <c r="E8099" s="8"/>
      <c r="O8099" s="9"/>
    </row>
    <row r="8100" spans="2:15" x14ac:dyDescent="0.2">
      <c r="B8100" s="3"/>
      <c r="C8100" s="3"/>
      <c r="D8100" s="6"/>
      <c r="E8100" s="8"/>
      <c r="O8100" s="9"/>
    </row>
    <row r="8101" spans="2:15" x14ac:dyDescent="0.2">
      <c r="B8101" s="3"/>
      <c r="C8101" s="3"/>
      <c r="D8101" s="6"/>
      <c r="E8101" s="8"/>
      <c r="O8101" s="9"/>
    </row>
    <row r="8102" spans="2:15" x14ac:dyDescent="0.2">
      <c r="B8102" s="3"/>
      <c r="C8102" s="3"/>
      <c r="D8102" s="6"/>
      <c r="E8102" s="8"/>
      <c r="O8102" s="9"/>
    </row>
    <row r="8103" spans="2:15" x14ac:dyDescent="0.2">
      <c r="B8103" s="3"/>
      <c r="C8103" s="3"/>
      <c r="D8103" s="6"/>
      <c r="E8103" s="8"/>
      <c r="O8103" s="9"/>
    </row>
    <row r="8104" spans="2:15" x14ac:dyDescent="0.2">
      <c r="B8104" s="3"/>
      <c r="C8104" s="3"/>
      <c r="D8104" s="6"/>
      <c r="E8104" s="8"/>
      <c r="O8104" s="9"/>
    </row>
    <row r="8105" spans="2:15" x14ac:dyDescent="0.2">
      <c r="B8105" s="3"/>
      <c r="C8105" s="3"/>
      <c r="D8105" s="6"/>
      <c r="E8105" s="8"/>
      <c r="O8105" s="9"/>
    </row>
    <row r="8106" spans="2:15" x14ac:dyDescent="0.2">
      <c r="B8106" s="3"/>
      <c r="C8106" s="3"/>
      <c r="D8106" s="6"/>
      <c r="E8106" s="8"/>
      <c r="O8106" s="9"/>
    </row>
    <row r="8107" spans="2:15" x14ac:dyDescent="0.2">
      <c r="B8107" s="3"/>
      <c r="C8107" s="3"/>
      <c r="D8107" s="6"/>
      <c r="E8107" s="8"/>
      <c r="O8107" s="9"/>
    </row>
    <row r="8108" spans="2:15" x14ac:dyDescent="0.2">
      <c r="B8108" s="3"/>
      <c r="C8108" s="3"/>
      <c r="D8108" s="6"/>
      <c r="E8108" s="8"/>
      <c r="O8108" s="9"/>
    </row>
    <row r="8109" spans="2:15" x14ac:dyDescent="0.2">
      <c r="B8109" s="3"/>
      <c r="C8109" s="3"/>
      <c r="D8109" s="6"/>
      <c r="E8109" s="8"/>
      <c r="O8109" s="9"/>
    </row>
    <row r="8110" spans="2:15" x14ac:dyDescent="0.2">
      <c r="B8110" s="3"/>
      <c r="C8110" s="3"/>
      <c r="D8110" s="6"/>
      <c r="E8110" s="8"/>
      <c r="O8110" s="9"/>
    </row>
    <row r="8111" spans="2:15" x14ac:dyDescent="0.2">
      <c r="B8111" s="3"/>
      <c r="C8111" s="3"/>
      <c r="D8111" s="6"/>
      <c r="E8111" s="8"/>
      <c r="O8111" s="9"/>
    </row>
    <row r="8112" spans="2:15" x14ac:dyDescent="0.2">
      <c r="B8112" s="3"/>
      <c r="C8112" s="3"/>
      <c r="D8112" s="6"/>
      <c r="E8112" s="8"/>
      <c r="O8112" s="9"/>
    </row>
    <row r="8113" spans="2:15" x14ac:dyDescent="0.2">
      <c r="B8113" s="3"/>
      <c r="C8113" s="3"/>
      <c r="D8113" s="6"/>
      <c r="E8113" s="8"/>
      <c r="O8113" s="9"/>
    </row>
    <row r="8114" spans="2:15" x14ac:dyDescent="0.2">
      <c r="B8114" s="3"/>
      <c r="C8114" s="3"/>
      <c r="D8114" s="6"/>
      <c r="E8114" s="8"/>
      <c r="O8114" s="9"/>
    </row>
    <row r="8115" spans="2:15" x14ac:dyDescent="0.2">
      <c r="B8115" s="3"/>
      <c r="C8115" s="3"/>
      <c r="D8115" s="6"/>
      <c r="E8115" s="8"/>
      <c r="O8115" s="9"/>
    </row>
    <row r="8116" spans="2:15" x14ac:dyDescent="0.2">
      <c r="B8116" s="3"/>
      <c r="C8116" s="3"/>
      <c r="D8116" s="6"/>
      <c r="E8116" s="8"/>
      <c r="O8116" s="9"/>
    </row>
    <row r="8117" spans="2:15" x14ac:dyDescent="0.2">
      <c r="B8117" s="3"/>
      <c r="C8117" s="3"/>
      <c r="D8117" s="6"/>
      <c r="E8117" s="8"/>
      <c r="O8117" s="9"/>
    </row>
    <row r="8118" spans="2:15" x14ac:dyDescent="0.2">
      <c r="B8118" s="3"/>
      <c r="C8118" s="3"/>
      <c r="D8118" s="6"/>
      <c r="E8118" s="8"/>
      <c r="O8118" s="9"/>
    </row>
    <row r="8119" spans="2:15" x14ac:dyDescent="0.2">
      <c r="B8119" s="3"/>
      <c r="C8119" s="3"/>
      <c r="D8119" s="6"/>
      <c r="E8119" s="8"/>
      <c r="O8119" s="9"/>
    </row>
    <row r="8120" spans="2:15" x14ac:dyDescent="0.2">
      <c r="B8120" s="3"/>
      <c r="C8120" s="3"/>
      <c r="D8120" s="6"/>
      <c r="E8120" s="8"/>
      <c r="O8120" s="9"/>
    </row>
    <row r="8121" spans="2:15" x14ac:dyDescent="0.2">
      <c r="B8121" s="3"/>
      <c r="C8121" s="3"/>
      <c r="D8121" s="6"/>
      <c r="E8121" s="8"/>
      <c r="O8121" s="9"/>
    </row>
    <row r="8122" spans="2:15" x14ac:dyDescent="0.2">
      <c r="B8122" s="3"/>
      <c r="C8122" s="3"/>
      <c r="D8122" s="6"/>
      <c r="E8122" s="8"/>
      <c r="O8122" s="9"/>
    </row>
    <row r="8123" spans="2:15" x14ac:dyDescent="0.2">
      <c r="B8123" s="3"/>
      <c r="C8123" s="3"/>
      <c r="D8123" s="6"/>
      <c r="E8123" s="8"/>
      <c r="O8123" s="9"/>
    </row>
    <row r="8124" spans="2:15" x14ac:dyDescent="0.2">
      <c r="B8124" s="3"/>
      <c r="C8124" s="3"/>
      <c r="D8124" s="6"/>
      <c r="E8124" s="8"/>
      <c r="O8124" s="9"/>
    </row>
    <row r="8125" spans="2:15" x14ac:dyDescent="0.2">
      <c r="B8125" s="3"/>
      <c r="C8125" s="3"/>
      <c r="D8125" s="6"/>
      <c r="E8125" s="8"/>
      <c r="O8125" s="9"/>
    </row>
    <row r="8126" spans="2:15" x14ac:dyDescent="0.2">
      <c r="B8126" s="3"/>
      <c r="C8126" s="3"/>
      <c r="D8126" s="6"/>
      <c r="E8126" s="8"/>
      <c r="O8126" s="9"/>
    </row>
    <row r="8127" spans="2:15" x14ac:dyDescent="0.2">
      <c r="B8127" s="3"/>
      <c r="C8127" s="3"/>
      <c r="D8127" s="6"/>
      <c r="E8127" s="8"/>
      <c r="O8127" s="9"/>
    </row>
    <row r="8128" spans="2:15" x14ac:dyDescent="0.2">
      <c r="B8128" s="3"/>
      <c r="C8128" s="3"/>
      <c r="D8128" s="6"/>
      <c r="E8128" s="8"/>
      <c r="O8128" s="9"/>
    </row>
    <row r="8129" spans="2:15" x14ac:dyDescent="0.2">
      <c r="B8129" s="3"/>
      <c r="C8129" s="3"/>
      <c r="D8129" s="6"/>
      <c r="E8129" s="8"/>
      <c r="O8129" s="9"/>
    </row>
    <row r="8130" spans="2:15" x14ac:dyDescent="0.2">
      <c r="B8130" s="3"/>
      <c r="C8130" s="3"/>
      <c r="D8130" s="6"/>
      <c r="E8130" s="8"/>
      <c r="O8130" s="9"/>
    </row>
    <row r="8131" spans="2:15" x14ac:dyDescent="0.2">
      <c r="B8131" s="3"/>
      <c r="C8131" s="3"/>
      <c r="D8131" s="6"/>
      <c r="E8131" s="8"/>
      <c r="O8131" s="9"/>
    </row>
    <row r="8132" spans="2:15" x14ac:dyDescent="0.2">
      <c r="B8132" s="3"/>
      <c r="C8132" s="3"/>
      <c r="D8132" s="6"/>
      <c r="E8132" s="8"/>
      <c r="O8132" s="9"/>
    </row>
    <row r="8133" spans="2:15" x14ac:dyDescent="0.2">
      <c r="B8133" s="3"/>
      <c r="C8133" s="3"/>
      <c r="D8133" s="6"/>
      <c r="E8133" s="8"/>
      <c r="O8133" s="9"/>
    </row>
    <row r="8134" spans="2:15" x14ac:dyDescent="0.2">
      <c r="B8134" s="3"/>
      <c r="C8134" s="3"/>
      <c r="D8134" s="6"/>
      <c r="E8134" s="8"/>
      <c r="O8134" s="9"/>
    </row>
    <row r="8135" spans="2:15" x14ac:dyDescent="0.2">
      <c r="B8135" s="3"/>
      <c r="C8135" s="3"/>
      <c r="D8135" s="6"/>
      <c r="E8135" s="8"/>
      <c r="O8135" s="9"/>
    </row>
    <row r="8136" spans="2:15" x14ac:dyDescent="0.2">
      <c r="B8136" s="3"/>
      <c r="C8136" s="3"/>
      <c r="D8136" s="6"/>
      <c r="E8136" s="8"/>
      <c r="O8136" s="9"/>
    </row>
    <row r="8137" spans="2:15" x14ac:dyDescent="0.2">
      <c r="B8137" s="3"/>
      <c r="C8137" s="3"/>
      <c r="D8137" s="6"/>
      <c r="E8137" s="8"/>
      <c r="O8137" s="9"/>
    </row>
    <row r="8138" spans="2:15" x14ac:dyDescent="0.2">
      <c r="B8138" s="3"/>
      <c r="C8138" s="3"/>
      <c r="D8138" s="6"/>
      <c r="E8138" s="8"/>
      <c r="O8138" s="9"/>
    </row>
    <row r="8139" spans="2:15" x14ac:dyDescent="0.2">
      <c r="B8139" s="3"/>
      <c r="C8139" s="3"/>
      <c r="D8139" s="6"/>
      <c r="E8139" s="8"/>
      <c r="O8139" s="9"/>
    </row>
    <row r="8140" spans="2:15" x14ac:dyDescent="0.2">
      <c r="B8140" s="3"/>
      <c r="C8140" s="3"/>
      <c r="D8140" s="6"/>
      <c r="E8140" s="8"/>
      <c r="O8140" s="9"/>
    </row>
    <row r="8141" spans="2:15" x14ac:dyDescent="0.2">
      <c r="B8141" s="3"/>
      <c r="C8141" s="3"/>
      <c r="D8141" s="6"/>
      <c r="E8141" s="8"/>
      <c r="O8141" s="9"/>
    </row>
    <row r="8142" spans="2:15" x14ac:dyDescent="0.2">
      <c r="B8142" s="3"/>
      <c r="C8142" s="3"/>
      <c r="D8142" s="6"/>
      <c r="E8142" s="8"/>
      <c r="O8142" s="9"/>
    </row>
    <row r="8143" spans="2:15" x14ac:dyDescent="0.2">
      <c r="B8143" s="3"/>
      <c r="C8143" s="3"/>
      <c r="D8143" s="6"/>
      <c r="E8143" s="8"/>
      <c r="O8143" s="9"/>
    </row>
    <row r="8144" spans="2:15" x14ac:dyDescent="0.2">
      <c r="B8144" s="3"/>
      <c r="C8144" s="3"/>
      <c r="D8144" s="6"/>
      <c r="E8144" s="8"/>
      <c r="O8144" s="9"/>
    </row>
    <row r="8145" spans="2:15" x14ac:dyDescent="0.2">
      <c r="B8145" s="3"/>
      <c r="C8145" s="3"/>
      <c r="D8145" s="6"/>
      <c r="E8145" s="8"/>
      <c r="O8145" s="9"/>
    </row>
    <row r="8146" spans="2:15" x14ac:dyDescent="0.2">
      <c r="B8146" s="3"/>
      <c r="C8146" s="3"/>
      <c r="D8146" s="6"/>
      <c r="E8146" s="8"/>
      <c r="O8146" s="9"/>
    </row>
    <row r="8147" spans="2:15" x14ac:dyDescent="0.2">
      <c r="B8147" s="3"/>
      <c r="C8147" s="3"/>
      <c r="D8147" s="6"/>
      <c r="E8147" s="8"/>
      <c r="O8147" s="9"/>
    </row>
    <row r="8148" spans="2:15" x14ac:dyDescent="0.2">
      <c r="B8148" s="3"/>
      <c r="C8148" s="3"/>
      <c r="D8148" s="6"/>
      <c r="E8148" s="8"/>
      <c r="O8148" s="9"/>
    </row>
    <row r="8149" spans="2:15" x14ac:dyDescent="0.2">
      <c r="B8149" s="3"/>
      <c r="C8149" s="3"/>
      <c r="D8149" s="6"/>
      <c r="E8149" s="8"/>
      <c r="O8149" s="9"/>
    </row>
    <row r="8150" spans="2:15" x14ac:dyDescent="0.2">
      <c r="B8150" s="3"/>
      <c r="C8150" s="3"/>
      <c r="D8150" s="6"/>
      <c r="E8150" s="8"/>
      <c r="O8150" s="9"/>
    </row>
    <row r="8151" spans="2:15" x14ac:dyDescent="0.2">
      <c r="B8151" s="3"/>
      <c r="C8151" s="3"/>
      <c r="D8151" s="6"/>
      <c r="E8151" s="8"/>
      <c r="O8151" s="9"/>
    </row>
    <row r="8152" spans="2:15" x14ac:dyDescent="0.2">
      <c r="B8152" s="3"/>
      <c r="C8152" s="3"/>
      <c r="D8152" s="6"/>
      <c r="E8152" s="8"/>
      <c r="O8152" s="9"/>
    </row>
    <row r="8153" spans="2:15" x14ac:dyDescent="0.2">
      <c r="B8153" s="3"/>
      <c r="C8153" s="3"/>
      <c r="D8153" s="6"/>
      <c r="E8153" s="8"/>
      <c r="O8153" s="9"/>
    </row>
    <row r="8154" spans="2:15" x14ac:dyDescent="0.2">
      <c r="B8154" s="3"/>
      <c r="C8154" s="3"/>
      <c r="D8154" s="6"/>
      <c r="E8154" s="8"/>
      <c r="O8154" s="9"/>
    </row>
    <row r="8155" spans="2:15" x14ac:dyDescent="0.2">
      <c r="B8155" s="3"/>
      <c r="C8155" s="3"/>
      <c r="D8155" s="6"/>
      <c r="E8155" s="8"/>
      <c r="O8155" s="9"/>
    </row>
    <row r="8156" spans="2:15" x14ac:dyDescent="0.2">
      <c r="B8156" s="3"/>
      <c r="C8156" s="3"/>
      <c r="D8156" s="6"/>
      <c r="E8156" s="8"/>
      <c r="O8156" s="9"/>
    </row>
    <row r="8157" spans="2:15" x14ac:dyDescent="0.2">
      <c r="B8157" s="3"/>
      <c r="C8157" s="3"/>
      <c r="D8157" s="6"/>
      <c r="E8157" s="8"/>
      <c r="O8157" s="9"/>
    </row>
    <row r="8158" spans="2:15" x14ac:dyDescent="0.2">
      <c r="B8158" s="3"/>
      <c r="C8158" s="3"/>
      <c r="D8158" s="6"/>
      <c r="E8158" s="8"/>
      <c r="O8158" s="9"/>
    </row>
    <row r="8159" spans="2:15" x14ac:dyDescent="0.2">
      <c r="B8159" s="3"/>
      <c r="C8159" s="3"/>
      <c r="D8159" s="6"/>
      <c r="E8159" s="8"/>
      <c r="O8159" s="9"/>
    </row>
    <row r="8160" spans="2:15" x14ac:dyDescent="0.2">
      <c r="B8160" s="3"/>
      <c r="C8160" s="3"/>
      <c r="D8160" s="6"/>
      <c r="E8160" s="8"/>
      <c r="O8160" s="9"/>
    </row>
    <row r="8161" spans="2:15" x14ac:dyDescent="0.2">
      <c r="B8161" s="3"/>
      <c r="C8161" s="3"/>
      <c r="D8161" s="6"/>
      <c r="E8161" s="8"/>
      <c r="O8161" s="9"/>
    </row>
    <row r="8162" spans="2:15" x14ac:dyDescent="0.2">
      <c r="B8162" s="3"/>
      <c r="C8162" s="3"/>
      <c r="D8162" s="6"/>
      <c r="E8162" s="8"/>
      <c r="O8162" s="9"/>
    </row>
    <row r="8163" spans="2:15" x14ac:dyDescent="0.2">
      <c r="B8163" s="3"/>
      <c r="C8163" s="3"/>
      <c r="D8163" s="6"/>
      <c r="E8163" s="8"/>
      <c r="O8163" s="9"/>
    </row>
    <row r="8164" spans="2:15" x14ac:dyDescent="0.2">
      <c r="B8164" s="3"/>
      <c r="C8164" s="3"/>
      <c r="D8164" s="6"/>
      <c r="E8164" s="8"/>
      <c r="O8164" s="9"/>
    </row>
    <row r="8165" spans="2:15" x14ac:dyDescent="0.2">
      <c r="B8165" s="3"/>
      <c r="C8165" s="3"/>
      <c r="D8165" s="6"/>
      <c r="E8165" s="8"/>
      <c r="O8165" s="9"/>
    </row>
    <row r="8166" spans="2:15" x14ac:dyDescent="0.2">
      <c r="B8166" s="3"/>
      <c r="C8166" s="3"/>
      <c r="D8166" s="6"/>
      <c r="E8166" s="8"/>
      <c r="O8166" s="9"/>
    </row>
    <row r="8167" spans="2:15" x14ac:dyDescent="0.2">
      <c r="B8167" s="3"/>
      <c r="C8167" s="3"/>
      <c r="D8167" s="6"/>
      <c r="E8167" s="8"/>
      <c r="O8167" s="9"/>
    </row>
    <row r="8168" spans="2:15" x14ac:dyDescent="0.2">
      <c r="B8168" s="3"/>
      <c r="C8168" s="3"/>
      <c r="D8168" s="6"/>
      <c r="E8168" s="8"/>
      <c r="O8168" s="9"/>
    </row>
    <row r="8169" spans="2:15" x14ac:dyDescent="0.2">
      <c r="B8169" s="3"/>
      <c r="C8169" s="3"/>
      <c r="D8169" s="6"/>
      <c r="E8169" s="8"/>
      <c r="O8169" s="9"/>
    </row>
    <row r="8170" spans="2:15" x14ac:dyDescent="0.2">
      <c r="B8170" s="3"/>
      <c r="C8170" s="3"/>
      <c r="D8170" s="6"/>
      <c r="E8170" s="8"/>
      <c r="O8170" s="9"/>
    </row>
    <row r="8171" spans="2:15" x14ac:dyDescent="0.2">
      <c r="B8171" s="3"/>
      <c r="C8171" s="3"/>
      <c r="D8171" s="6"/>
      <c r="E8171" s="8"/>
      <c r="O8171" s="9"/>
    </row>
    <row r="8172" spans="2:15" x14ac:dyDescent="0.2">
      <c r="B8172" s="3"/>
      <c r="C8172" s="3"/>
      <c r="D8172" s="6"/>
      <c r="E8172" s="8"/>
      <c r="O8172" s="9"/>
    </row>
    <row r="8173" spans="2:15" x14ac:dyDescent="0.2">
      <c r="B8173" s="3"/>
      <c r="C8173" s="3"/>
      <c r="D8173" s="6"/>
      <c r="E8173" s="8"/>
      <c r="O8173" s="9"/>
    </row>
    <row r="8174" spans="2:15" x14ac:dyDescent="0.2">
      <c r="B8174" s="3"/>
      <c r="C8174" s="3"/>
      <c r="D8174" s="6"/>
      <c r="E8174" s="8"/>
      <c r="O8174" s="9"/>
    </row>
    <row r="8175" spans="2:15" x14ac:dyDescent="0.2">
      <c r="B8175" s="3"/>
      <c r="C8175" s="3"/>
      <c r="D8175" s="6"/>
      <c r="E8175" s="8"/>
      <c r="O8175" s="9"/>
    </row>
    <row r="8176" spans="2:15" x14ac:dyDescent="0.2">
      <c r="B8176" s="3"/>
      <c r="C8176" s="3"/>
      <c r="D8176" s="6"/>
      <c r="E8176" s="8"/>
      <c r="O8176" s="9"/>
    </row>
    <row r="8177" spans="2:15" x14ac:dyDescent="0.2">
      <c r="B8177" s="3"/>
      <c r="C8177" s="3"/>
      <c r="D8177" s="6"/>
      <c r="E8177" s="8"/>
      <c r="O8177" s="9"/>
    </row>
    <row r="8178" spans="2:15" x14ac:dyDescent="0.2">
      <c r="B8178" s="3"/>
      <c r="C8178" s="3"/>
      <c r="D8178" s="6"/>
      <c r="E8178" s="8"/>
      <c r="O8178" s="9"/>
    </row>
    <row r="8179" spans="2:15" x14ac:dyDescent="0.2">
      <c r="B8179" s="3"/>
      <c r="C8179" s="3"/>
      <c r="D8179" s="6"/>
      <c r="E8179" s="8"/>
      <c r="O8179" s="9"/>
    </row>
    <row r="8180" spans="2:15" x14ac:dyDescent="0.2">
      <c r="B8180" s="3"/>
      <c r="C8180" s="3"/>
      <c r="D8180" s="6"/>
      <c r="E8180" s="8"/>
      <c r="O8180" s="9"/>
    </row>
    <row r="8181" spans="2:15" x14ac:dyDescent="0.2">
      <c r="B8181" s="3"/>
      <c r="C8181" s="3"/>
      <c r="D8181" s="6"/>
      <c r="E8181" s="8"/>
      <c r="O8181" s="9"/>
    </row>
    <row r="8182" spans="2:15" x14ac:dyDescent="0.2">
      <c r="B8182" s="3"/>
      <c r="C8182" s="3"/>
      <c r="D8182" s="6"/>
      <c r="E8182" s="8"/>
      <c r="O8182" s="9"/>
    </row>
    <row r="8183" spans="2:15" x14ac:dyDescent="0.2">
      <c r="B8183" s="3"/>
      <c r="C8183" s="3"/>
      <c r="D8183" s="6"/>
      <c r="E8183" s="8"/>
      <c r="O8183" s="9"/>
    </row>
    <row r="8184" spans="2:15" x14ac:dyDescent="0.2">
      <c r="B8184" s="3"/>
      <c r="C8184" s="3"/>
      <c r="D8184" s="6"/>
      <c r="E8184" s="8"/>
      <c r="O8184" s="9"/>
    </row>
    <row r="8185" spans="2:15" x14ac:dyDescent="0.2">
      <c r="B8185" s="3"/>
      <c r="C8185" s="3"/>
      <c r="D8185" s="6"/>
      <c r="E8185" s="8"/>
      <c r="O8185" s="9"/>
    </row>
    <row r="8186" spans="2:15" x14ac:dyDescent="0.2">
      <c r="B8186" s="3"/>
      <c r="C8186" s="3"/>
      <c r="D8186" s="6"/>
      <c r="E8186" s="8"/>
      <c r="O8186" s="9"/>
    </row>
    <row r="8187" spans="2:15" x14ac:dyDescent="0.2">
      <c r="B8187" s="3"/>
      <c r="C8187" s="3"/>
      <c r="D8187" s="6"/>
      <c r="E8187" s="8"/>
      <c r="O8187" s="9"/>
    </row>
    <row r="8188" spans="2:15" x14ac:dyDescent="0.2">
      <c r="B8188" s="3"/>
      <c r="C8188" s="3"/>
      <c r="D8188" s="6"/>
      <c r="E8188" s="8"/>
      <c r="O8188" s="9"/>
    </row>
    <row r="8189" spans="2:15" x14ac:dyDescent="0.2">
      <c r="B8189" s="3"/>
      <c r="C8189" s="3"/>
      <c r="D8189" s="6"/>
      <c r="E8189" s="8"/>
      <c r="O8189" s="9"/>
    </row>
    <row r="8190" spans="2:15" x14ac:dyDescent="0.2">
      <c r="B8190" s="3"/>
      <c r="C8190" s="3"/>
      <c r="D8190" s="6"/>
      <c r="E8190" s="8"/>
      <c r="O8190" s="9"/>
    </row>
    <row r="8191" spans="2:15" x14ac:dyDescent="0.2">
      <c r="B8191" s="3"/>
      <c r="C8191" s="3"/>
      <c r="D8191" s="6"/>
      <c r="E8191" s="8"/>
      <c r="O8191" s="9"/>
    </row>
    <row r="8192" spans="2:15" x14ac:dyDescent="0.2">
      <c r="B8192" s="3"/>
      <c r="C8192" s="3"/>
      <c r="D8192" s="6"/>
      <c r="E8192" s="8"/>
      <c r="O8192" s="9"/>
    </row>
    <row r="8193" spans="2:15" x14ac:dyDescent="0.2">
      <c r="B8193" s="3"/>
      <c r="C8193" s="3"/>
      <c r="D8193" s="6"/>
      <c r="E8193" s="8"/>
      <c r="O8193" s="9"/>
    </row>
    <row r="8194" spans="2:15" x14ac:dyDescent="0.2">
      <c r="B8194" s="3"/>
      <c r="C8194" s="3"/>
      <c r="D8194" s="6"/>
      <c r="E8194" s="8"/>
      <c r="O8194" s="9"/>
    </row>
    <row r="8195" spans="2:15" x14ac:dyDescent="0.2">
      <c r="B8195" s="3"/>
      <c r="C8195" s="3"/>
      <c r="D8195" s="6"/>
      <c r="E8195" s="8"/>
      <c r="O8195" s="9"/>
    </row>
    <row r="8196" spans="2:15" x14ac:dyDescent="0.2">
      <c r="B8196" s="3"/>
      <c r="C8196" s="3"/>
      <c r="D8196" s="6"/>
      <c r="E8196" s="8"/>
      <c r="O8196" s="9"/>
    </row>
    <row r="8197" spans="2:15" x14ac:dyDescent="0.2">
      <c r="B8197" s="3"/>
      <c r="C8197" s="3"/>
      <c r="D8197" s="6"/>
      <c r="E8197" s="8"/>
      <c r="O8197" s="9"/>
    </row>
    <row r="8198" spans="2:15" x14ac:dyDescent="0.2">
      <c r="B8198" s="3"/>
      <c r="C8198" s="3"/>
      <c r="D8198" s="6"/>
      <c r="E8198" s="8"/>
      <c r="O8198" s="9"/>
    </row>
    <row r="8199" spans="2:15" x14ac:dyDescent="0.2">
      <c r="B8199" s="3"/>
      <c r="C8199" s="3"/>
      <c r="D8199" s="6"/>
      <c r="E8199" s="8"/>
      <c r="O8199" s="9"/>
    </row>
    <row r="8200" spans="2:15" x14ac:dyDescent="0.2">
      <c r="B8200" s="3"/>
      <c r="C8200" s="3"/>
      <c r="D8200" s="6"/>
      <c r="E8200" s="8"/>
      <c r="O8200" s="9"/>
    </row>
    <row r="8201" spans="2:15" x14ac:dyDescent="0.2">
      <c r="B8201" s="3"/>
      <c r="C8201" s="3"/>
      <c r="D8201" s="6"/>
      <c r="E8201" s="8"/>
      <c r="O8201" s="9"/>
    </row>
    <row r="8202" spans="2:15" x14ac:dyDescent="0.2">
      <c r="B8202" s="3"/>
      <c r="C8202" s="3"/>
      <c r="D8202" s="6"/>
      <c r="E8202" s="8"/>
      <c r="O8202" s="9"/>
    </row>
    <row r="8203" spans="2:15" x14ac:dyDescent="0.2">
      <c r="B8203" s="3"/>
      <c r="C8203" s="3"/>
      <c r="D8203" s="6"/>
      <c r="E8203" s="8"/>
      <c r="O8203" s="9"/>
    </row>
    <row r="8204" spans="2:15" x14ac:dyDescent="0.2">
      <c r="B8204" s="3"/>
      <c r="C8204" s="3"/>
      <c r="D8204" s="6"/>
      <c r="E8204" s="8"/>
      <c r="O8204" s="9"/>
    </row>
    <row r="8205" spans="2:15" x14ac:dyDescent="0.2">
      <c r="B8205" s="3"/>
      <c r="C8205" s="3"/>
      <c r="D8205" s="6"/>
      <c r="E8205" s="8"/>
      <c r="O8205" s="9"/>
    </row>
    <row r="8206" spans="2:15" x14ac:dyDescent="0.2">
      <c r="B8206" s="3"/>
      <c r="C8206" s="3"/>
      <c r="D8206" s="6"/>
      <c r="E8206" s="8"/>
      <c r="O8206" s="9"/>
    </row>
    <row r="8207" spans="2:15" x14ac:dyDescent="0.2">
      <c r="B8207" s="3"/>
      <c r="C8207" s="3"/>
      <c r="D8207" s="6"/>
      <c r="E8207" s="8"/>
      <c r="O8207" s="9"/>
    </row>
    <row r="8208" spans="2:15" x14ac:dyDescent="0.2">
      <c r="B8208" s="3"/>
      <c r="C8208" s="3"/>
      <c r="D8208" s="6"/>
      <c r="E8208" s="8"/>
      <c r="O8208" s="9"/>
    </row>
    <row r="8209" spans="2:15" x14ac:dyDescent="0.2">
      <c r="B8209" s="3"/>
      <c r="C8209" s="3"/>
      <c r="D8209" s="6"/>
      <c r="E8209" s="8"/>
      <c r="O8209" s="9"/>
    </row>
    <row r="8210" spans="2:15" x14ac:dyDescent="0.2">
      <c r="B8210" s="3"/>
      <c r="C8210" s="3"/>
      <c r="D8210" s="6"/>
      <c r="E8210" s="8"/>
      <c r="O8210" s="9"/>
    </row>
    <row r="8211" spans="2:15" x14ac:dyDescent="0.2">
      <c r="B8211" s="3"/>
      <c r="C8211" s="3"/>
      <c r="D8211" s="6"/>
      <c r="E8211" s="8"/>
      <c r="O8211" s="9"/>
    </row>
    <row r="8212" spans="2:15" x14ac:dyDescent="0.2">
      <c r="B8212" s="3"/>
      <c r="C8212" s="3"/>
      <c r="D8212" s="6"/>
      <c r="E8212" s="8"/>
      <c r="O8212" s="9"/>
    </row>
    <row r="8213" spans="2:15" x14ac:dyDescent="0.2">
      <c r="B8213" s="3"/>
      <c r="C8213" s="3"/>
      <c r="D8213" s="6"/>
      <c r="E8213" s="8"/>
      <c r="O8213" s="9"/>
    </row>
    <row r="8214" spans="2:15" x14ac:dyDescent="0.2">
      <c r="B8214" s="3"/>
      <c r="C8214" s="3"/>
      <c r="D8214" s="6"/>
      <c r="E8214" s="8"/>
      <c r="O8214" s="9"/>
    </row>
    <row r="8215" spans="2:15" x14ac:dyDescent="0.2">
      <c r="B8215" s="3"/>
      <c r="C8215" s="3"/>
      <c r="D8215" s="6"/>
      <c r="E8215" s="8"/>
      <c r="O8215" s="9"/>
    </row>
    <row r="8216" spans="2:15" x14ac:dyDescent="0.2">
      <c r="B8216" s="3"/>
      <c r="C8216" s="3"/>
      <c r="D8216" s="6"/>
      <c r="E8216" s="8"/>
      <c r="O8216" s="9"/>
    </row>
    <row r="8217" spans="2:15" x14ac:dyDescent="0.2">
      <c r="B8217" s="3"/>
      <c r="C8217" s="3"/>
      <c r="D8217" s="6"/>
      <c r="E8217" s="8"/>
      <c r="O8217" s="9"/>
    </row>
    <row r="8218" spans="2:15" x14ac:dyDescent="0.2">
      <c r="B8218" s="3"/>
      <c r="C8218" s="3"/>
      <c r="D8218" s="6"/>
      <c r="E8218" s="8"/>
      <c r="O8218" s="9"/>
    </row>
    <row r="8219" spans="2:15" x14ac:dyDescent="0.2">
      <c r="B8219" s="3"/>
      <c r="C8219" s="3"/>
      <c r="D8219" s="6"/>
      <c r="E8219" s="8"/>
      <c r="O8219" s="9"/>
    </row>
    <row r="8220" spans="2:15" x14ac:dyDescent="0.2">
      <c r="B8220" s="3"/>
      <c r="C8220" s="3"/>
      <c r="D8220" s="6"/>
      <c r="E8220" s="8"/>
      <c r="O8220" s="9"/>
    </row>
    <row r="8221" spans="2:15" x14ac:dyDescent="0.2">
      <c r="B8221" s="3"/>
      <c r="C8221" s="3"/>
      <c r="D8221" s="6"/>
      <c r="E8221" s="8"/>
      <c r="O8221" s="9"/>
    </row>
    <row r="8222" spans="2:15" x14ac:dyDescent="0.2">
      <c r="B8222" s="3"/>
      <c r="C8222" s="3"/>
      <c r="D8222" s="6"/>
      <c r="E8222" s="8"/>
      <c r="O8222" s="9"/>
    </row>
    <row r="8223" spans="2:15" x14ac:dyDescent="0.2">
      <c r="B8223" s="3"/>
      <c r="C8223" s="3"/>
      <c r="D8223" s="6"/>
      <c r="E8223" s="8"/>
      <c r="O8223" s="9"/>
    </row>
    <row r="8224" spans="2:15" x14ac:dyDescent="0.2">
      <c r="B8224" s="3"/>
      <c r="C8224" s="3"/>
      <c r="D8224" s="6"/>
      <c r="E8224" s="8"/>
      <c r="O8224" s="9"/>
    </row>
    <row r="8225" spans="2:15" x14ac:dyDescent="0.2">
      <c r="B8225" s="3"/>
      <c r="C8225" s="3"/>
      <c r="D8225" s="6"/>
      <c r="E8225" s="8"/>
      <c r="O8225" s="9"/>
    </row>
    <row r="8226" spans="2:15" x14ac:dyDescent="0.2">
      <c r="B8226" s="3"/>
      <c r="C8226" s="3"/>
      <c r="D8226" s="6"/>
      <c r="E8226" s="8"/>
      <c r="O8226" s="9"/>
    </row>
    <row r="8227" spans="2:15" x14ac:dyDescent="0.2">
      <c r="B8227" s="3"/>
      <c r="C8227" s="3"/>
      <c r="D8227" s="6"/>
      <c r="E8227" s="8"/>
      <c r="O8227" s="9"/>
    </row>
    <row r="8228" spans="2:15" x14ac:dyDescent="0.2">
      <c r="B8228" s="3"/>
      <c r="C8228" s="3"/>
      <c r="D8228" s="6"/>
      <c r="E8228" s="8"/>
      <c r="O8228" s="9"/>
    </row>
    <row r="8229" spans="2:15" x14ac:dyDescent="0.2">
      <c r="B8229" s="3"/>
      <c r="C8229" s="3"/>
      <c r="D8229" s="6"/>
      <c r="E8229" s="8"/>
      <c r="O8229" s="9"/>
    </row>
    <row r="8230" spans="2:15" x14ac:dyDescent="0.2">
      <c r="B8230" s="3"/>
      <c r="C8230" s="3"/>
      <c r="D8230" s="6"/>
      <c r="E8230" s="8"/>
      <c r="O8230" s="9"/>
    </row>
    <row r="8231" spans="2:15" x14ac:dyDescent="0.2">
      <c r="B8231" s="3"/>
      <c r="C8231" s="3"/>
      <c r="D8231" s="6"/>
      <c r="E8231" s="8"/>
      <c r="O8231" s="9"/>
    </row>
    <row r="8232" spans="2:15" x14ac:dyDescent="0.2">
      <c r="B8232" s="3"/>
      <c r="C8232" s="3"/>
      <c r="D8232" s="6"/>
      <c r="E8232" s="8"/>
      <c r="O8232" s="9"/>
    </row>
    <row r="8233" spans="2:15" x14ac:dyDescent="0.2">
      <c r="B8233" s="3"/>
      <c r="C8233" s="3"/>
      <c r="D8233" s="6"/>
      <c r="E8233" s="8"/>
      <c r="O8233" s="9"/>
    </row>
    <row r="8234" spans="2:15" x14ac:dyDescent="0.2">
      <c r="B8234" s="3"/>
      <c r="C8234" s="3"/>
      <c r="D8234" s="6"/>
      <c r="E8234" s="8"/>
      <c r="O8234" s="9"/>
    </row>
    <row r="8235" spans="2:15" x14ac:dyDescent="0.2">
      <c r="B8235" s="3"/>
      <c r="C8235" s="3"/>
      <c r="D8235" s="6"/>
      <c r="E8235" s="8"/>
      <c r="O8235" s="9"/>
    </row>
    <row r="8236" spans="2:15" x14ac:dyDescent="0.2">
      <c r="B8236" s="3"/>
      <c r="C8236" s="3"/>
      <c r="D8236" s="6"/>
      <c r="E8236" s="8"/>
      <c r="O8236" s="9"/>
    </row>
    <row r="8237" spans="2:15" x14ac:dyDescent="0.2">
      <c r="B8237" s="3"/>
      <c r="C8237" s="3"/>
      <c r="D8237" s="6"/>
      <c r="E8237" s="8"/>
      <c r="O8237" s="9"/>
    </row>
    <row r="8238" spans="2:15" x14ac:dyDescent="0.2">
      <c r="B8238" s="3"/>
      <c r="C8238" s="3"/>
      <c r="D8238" s="6"/>
      <c r="E8238" s="8"/>
      <c r="O8238" s="9"/>
    </row>
    <row r="8239" spans="2:15" x14ac:dyDescent="0.2">
      <c r="B8239" s="3"/>
      <c r="C8239" s="3"/>
      <c r="D8239" s="6"/>
      <c r="E8239" s="8"/>
      <c r="O8239" s="9"/>
    </row>
    <row r="8240" spans="2:15" x14ac:dyDescent="0.2">
      <c r="B8240" s="3"/>
      <c r="C8240" s="3"/>
      <c r="D8240" s="6"/>
      <c r="E8240" s="8"/>
      <c r="O8240" s="9"/>
    </row>
    <row r="8241" spans="2:15" x14ac:dyDescent="0.2">
      <c r="B8241" s="3"/>
      <c r="C8241" s="3"/>
      <c r="D8241" s="6"/>
      <c r="E8241" s="8"/>
      <c r="O8241" s="9"/>
    </row>
    <row r="8242" spans="2:15" x14ac:dyDescent="0.2">
      <c r="B8242" s="3"/>
      <c r="C8242" s="3"/>
      <c r="D8242" s="6"/>
      <c r="E8242" s="8"/>
      <c r="O8242" s="9"/>
    </row>
    <row r="8243" spans="2:15" x14ac:dyDescent="0.2">
      <c r="B8243" s="3"/>
      <c r="C8243" s="3"/>
      <c r="D8243" s="6"/>
      <c r="E8243" s="8"/>
      <c r="O8243" s="9"/>
    </row>
    <row r="8244" spans="2:15" x14ac:dyDescent="0.2">
      <c r="B8244" s="3"/>
      <c r="C8244" s="3"/>
      <c r="D8244" s="6"/>
      <c r="E8244" s="8"/>
      <c r="O8244" s="9"/>
    </row>
    <row r="8245" spans="2:15" x14ac:dyDescent="0.2">
      <c r="B8245" s="3"/>
      <c r="C8245" s="3"/>
      <c r="D8245" s="6"/>
      <c r="E8245" s="8"/>
      <c r="O8245" s="9"/>
    </row>
    <row r="8246" spans="2:15" x14ac:dyDescent="0.2">
      <c r="B8246" s="3"/>
      <c r="C8246" s="3"/>
      <c r="D8246" s="6"/>
      <c r="E8246" s="8"/>
      <c r="O8246" s="9"/>
    </row>
    <row r="8247" spans="2:15" x14ac:dyDescent="0.2">
      <c r="B8247" s="3"/>
      <c r="C8247" s="3"/>
      <c r="D8247" s="6"/>
      <c r="E8247" s="8"/>
      <c r="O8247" s="9"/>
    </row>
    <row r="8248" spans="2:15" x14ac:dyDescent="0.2">
      <c r="B8248" s="3"/>
      <c r="C8248" s="3"/>
      <c r="D8248" s="6"/>
      <c r="E8248" s="8"/>
      <c r="O8248" s="9"/>
    </row>
    <row r="8249" spans="2:15" x14ac:dyDescent="0.2">
      <c r="B8249" s="3"/>
      <c r="C8249" s="3"/>
      <c r="D8249" s="6"/>
      <c r="E8249" s="8"/>
      <c r="O8249" s="9"/>
    </row>
    <row r="8250" spans="2:15" x14ac:dyDescent="0.2">
      <c r="B8250" s="3"/>
      <c r="C8250" s="3"/>
      <c r="D8250" s="6"/>
      <c r="E8250" s="8"/>
      <c r="O8250" s="9"/>
    </row>
    <row r="8251" spans="2:15" x14ac:dyDescent="0.2">
      <c r="B8251" s="3"/>
      <c r="C8251" s="3"/>
      <c r="D8251" s="6"/>
      <c r="E8251" s="8"/>
      <c r="O8251" s="9"/>
    </row>
    <row r="8252" spans="2:15" x14ac:dyDescent="0.2">
      <c r="B8252" s="3"/>
      <c r="C8252" s="3"/>
      <c r="D8252" s="6"/>
      <c r="E8252" s="8"/>
      <c r="O8252" s="9"/>
    </row>
    <row r="8253" spans="2:15" x14ac:dyDescent="0.2">
      <c r="B8253" s="3"/>
      <c r="C8253" s="3"/>
      <c r="D8253" s="6"/>
      <c r="E8253" s="8"/>
      <c r="O8253" s="9"/>
    </row>
    <row r="8254" spans="2:15" x14ac:dyDescent="0.2">
      <c r="B8254" s="3"/>
      <c r="C8254" s="3"/>
      <c r="D8254" s="6"/>
      <c r="E8254" s="8"/>
      <c r="O8254" s="9"/>
    </row>
    <row r="8255" spans="2:15" x14ac:dyDescent="0.2">
      <c r="B8255" s="3"/>
      <c r="C8255" s="3"/>
      <c r="D8255" s="6"/>
      <c r="E8255" s="8"/>
      <c r="O8255" s="9"/>
    </row>
    <row r="8256" spans="2:15" x14ac:dyDescent="0.2">
      <c r="B8256" s="3"/>
      <c r="C8256" s="3"/>
      <c r="D8256" s="6"/>
      <c r="E8256" s="8"/>
      <c r="O8256" s="9"/>
    </row>
    <row r="8257" spans="2:15" x14ac:dyDescent="0.2">
      <c r="B8257" s="3"/>
      <c r="C8257" s="3"/>
      <c r="D8257" s="6"/>
      <c r="E8257" s="8"/>
      <c r="O8257" s="9"/>
    </row>
    <row r="8258" spans="2:15" x14ac:dyDescent="0.2">
      <c r="B8258" s="3"/>
      <c r="C8258" s="3"/>
      <c r="D8258" s="6"/>
      <c r="E8258" s="8"/>
      <c r="O8258" s="9"/>
    </row>
    <row r="8259" spans="2:15" x14ac:dyDescent="0.2">
      <c r="B8259" s="3"/>
      <c r="C8259" s="3"/>
      <c r="D8259" s="6"/>
      <c r="E8259" s="8"/>
      <c r="O8259" s="9"/>
    </row>
    <row r="8260" spans="2:15" x14ac:dyDescent="0.2">
      <c r="B8260" s="3"/>
      <c r="C8260" s="3"/>
      <c r="D8260" s="6"/>
      <c r="E8260" s="8"/>
      <c r="O8260" s="9"/>
    </row>
    <row r="8261" spans="2:15" x14ac:dyDescent="0.2">
      <c r="B8261" s="3"/>
      <c r="C8261" s="3"/>
      <c r="D8261" s="6"/>
      <c r="E8261" s="8"/>
      <c r="O8261" s="9"/>
    </row>
    <row r="8262" spans="2:15" x14ac:dyDescent="0.2">
      <c r="B8262" s="3"/>
      <c r="C8262" s="3"/>
      <c r="D8262" s="6"/>
      <c r="E8262" s="8"/>
      <c r="O8262" s="9"/>
    </row>
    <row r="8263" spans="2:15" x14ac:dyDescent="0.2">
      <c r="B8263" s="3"/>
      <c r="C8263" s="3"/>
      <c r="D8263" s="6"/>
      <c r="E8263" s="8"/>
      <c r="O8263" s="9"/>
    </row>
    <row r="8264" spans="2:15" x14ac:dyDescent="0.2">
      <c r="B8264" s="3"/>
      <c r="C8264" s="3"/>
      <c r="D8264" s="6"/>
      <c r="E8264" s="8"/>
      <c r="O8264" s="9"/>
    </row>
    <row r="8265" spans="2:15" x14ac:dyDescent="0.2">
      <c r="B8265" s="3"/>
      <c r="C8265" s="3"/>
      <c r="D8265" s="6"/>
      <c r="E8265" s="8"/>
      <c r="O8265" s="9"/>
    </row>
    <row r="8266" spans="2:15" x14ac:dyDescent="0.2">
      <c r="B8266" s="3"/>
      <c r="C8266" s="3"/>
      <c r="D8266" s="6"/>
      <c r="E8266" s="8"/>
      <c r="O8266" s="9"/>
    </row>
    <row r="8267" spans="2:15" x14ac:dyDescent="0.2">
      <c r="B8267" s="3"/>
      <c r="C8267" s="3"/>
      <c r="D8267" s="6"/>
      <c r="E8267" s="8"/>
      <c r="O8267" s="9"/>
    </row>
    <row r="8268" spans="2:15" x14ac:dyDescent="0.2">
      <c r="B8268" s="3"/>
      <c r="C8268" s="3"/>
      <c r="D8268" s="6"/>
      <c r="E8268" s="8"/>
      <c r="O8268" s="9"/>
    </row>
    <row r="8269" spans="2:15" x14ac:dyDescent="0.2">
      <c r="B8269" s="3"/>
      <c r="C8269" s="3"/>
      <c r="D8269" s="6"/>
      <c r="E8269" s="8"/>
      <c r="O8269" s="9"/>
    </row>
    <row r="8270" spans="2:15" x14ac:dyDescent="0.2">
      <c r="B8270" s="3"/>
      <c r="C8270" s="3"/>
      <c r="D8270" s="6"/>
      <c r="E8270" s="8"/>
      <c r="O8270" s="9"/>
    </row>
    <row r="8271" spans="2:15" x14ac:dyDescent="0.2">
      <c r="B8271" s="3"/>
      <c r="C8271" s="3"/>
      <c r="D8271" s="6"/>
      <c r="E8271" s="8"/>
      <c r="O8271" s="9"/>
    </row>
    <row r="8272" spans="2:15" x14ac:dyDescent="0.2">
      <c r="B8272" s="3"/>
      <c r="C8272" s="3"/>
      <c r="D8272" s="6"/>
      <c r="E8272" s="8"/>
      <c r="O8272" s="9"/>
    </row>
    <row r="8273" spans="2:15" x14ac:dyDescent="0.2">
      <c r="B8273" s="3"/>
      <c r="C8273" s="3"/>
      <c r="D8273" s="6"/>
      <c r="E8273" s="8"/>
      <c r="O8273" s="9"/>
    </row>
    <row r="8274" spans="2:15" x14ac:dyDescent="0.2">
      <c r="B8274" s="3"/>
      <c r="C8274" s="3"/>
      <c r="D8274" s="6"/>
      <c r="E8274" s="8"/>
      <c r="O8274" s="9"/>
    </row>
    <row r="8275" spans="2:15" x14ac:dyDescent="0.2">
      <c r="B8275" s="3"/>
      <c r="C8275" s="3"/>
      <c r="D8275" s="6"/>
      <c r="E8275" s="8"/>
      <c r="O8275" s="9"/>
    </row>
    <row r="8276" spans="2:15" x14ac:dyDescent="0.2">
      <c r="B8276" s="3"/>
      <c r="C8276" s="3"/>
      <c r="D8276" s="6"/>
      <c r="E8276" s="8"/>
      <c r="O8276" s="9"/>
    </row>
    <row r="8277" spans="2:15" x14ac:dyDescent="0.2">
      <c r="B8277" s="3"/>
      <c r="C8277" s="3"/>
      <c r="D8277" s="6"/>
      <c r="E8277" s="8"/>
      <c r="O8277" s="9"/>
    </row>
    <row r="8278" spans="2:15" x14ac:dyDescent="0.2">
      <c r="B8278" s="3"/>
      <c r="C8278" s="3"/>
      <c r="D8278" s="6"/>
      <c r="E8278" s="8"/>
      <c r="O8278" s="9"/>
    </row>
    <row r="8279" spans="2:15" x14ac:dyDescent="0.2">
      <c r="B8279" s="3"/>
      <c r="C8279" s="3"/>
      <c r="D8279" s="6"/>
      <c r="E8279" s="8"/>
      <c r="O8279" s="9"/>
    </row>
    <row r="8280" spans="2:15" x14ac:dyDescent="0.2">
      <c r="B8280" s="3"/>
      <c r="C8280" s="3"/>
      <c r="D8280" s="6"/>
      <c r="E8280" s="8"/>
      <c r="O8280" s="9"/>
    </row>
    <row r="8281" spans="2:15" x14ac:dyDescent="0.2">
      <c r="B8281" s="3"/>
      <c r="C8281" s="3"/>
      <c r="D8281" s="6"/>
      <c r="E8281" s="8"/>
      <c r="O8281" s="9"/>
    </row>
    <row r="8282" spans="2:15" x14ac:dyDescent="0.2">
      <c r="B8282" s="3"/>
      <c r="C8282" s="3"/>
      <c r="D8282" s="6"/>
      <c r="E8282" s="8"/>
      <c r="O8282" s="9"/>
    </row>
    <row r="8283" spans="2:15" x14ac:dyDescent="0.2">
      <c r="B8283" s="3"/>
      <c r="C8283" s="3"/>
      <c r="D8283" s="6"/>
      <c r="E8283" s="8"/>
      <c r="O8283" s="9"/>
    </row>
    <row r="8284" spans="2:15" x14ac:dyDescent="0.2">
      <c r="B8284" s="3"/>
      <c r="C8284" s="3"/>
      <c r="D8284" s="6"/>
      <c r="E8284" s="8"/>
      <c r="O8284" s="9"/>
    </row>
    <row r="8285" spans="2:15" x14ac:dyDescent="0.2">
      <c r="B8285" s="3"/>
      <c r="C8285" s="3"/>
      <c r="D8285" s="6"/>
      <c r="E8285" s="8"/>
      <c r="O8285" s="9"/>
    </row>
    <row r="8286" spans="2:15" x14ac:dyDescent="0.2">
      <c r="B8286" s="3"/>
      <c r="C8286" s="3"/>
      <c r="D8286" s="6"/>
      <c r="E8286" s="8"/>
      <c r="O8286" s="9"/>
    </row>
    <row r="8287" spans="2:15" x14ac:dyDescent="0.2">
      <c r="B8287" s="3"/>
      <c r="C8287" s="3"/>
      <c r="D8287" s="6"/>
      <c r="E8287" s="8"/>
      <c r="O8287" s="9"/>
    </row>
    <row r="8288" spans="2:15" x14ac:dyDescent="0.2">
      <c r="B8288" s="3"/>
      <c r="C8288" s="3"/>
      <c r="D8288" s="6"/>
      <c r="E8288" s="8"/>
      <c r="O8288" s="9"/>
    </row>
    <row r="8289" spans="2:15" x14ac:dyDescent="0.2">
      <c r="B8289" s="3"/>
      <c r="C8289" s="3"/>
      <c r="D8289" s="6"/>
      <c r="E8289" s="8"/>
      <c r="O8289" s="9"/>
    </row>
    <row r="8290" spans="2:15" x14ac:dyDescent="0.2">
      <c r="B8290" s="3"/>
      <c r="C8290" s="3"/>
      <c r="D8290" s="6"/>
      <c r="E8290" s="8"/>
      <c r="O8290" s="9"/>
    </row>
    <row r="8291" spans="2:15" x14ac:dyDescent="0.2">
      <c r="B8291" s="3"/>
      <c r="C8291" s="3"/>
      <c r="D8291" s="6"/>
      <c r="E8291" s="8"/>
      <c r="O8291" s="9"/>
    </row>
    <row r="8292" spans="2:15" x14ac:dyDescent="0.2">
      <c r="B8292" s="3"/>
      <c r="C8292" s="3"/>
      <c r="D8292" s="6"/>
      <c r="E8292" s="8"/>
      <c r="O8292" s="9"/>
    </row>
    <row r="8293" spans="2:15" x14ac:dyDescent="0.2">
      <c r="B8293" s="3"/>
      <c r="C8293" s="3"/>
      <c r="D8293" s="6"/>
      <c r="E8293" s="8"/>
      <c r="O8293" s="9"/>
    </row>
    <row r="8294" spans="2:15" x14ac:dyDescent="0.2">
      <c r="B8294" s="3"/>
      <c r="C8294" s="3"/>
      <c r="D8294" s="6"/>
      <c r="E8294" s="8"/>
      <c r="O8294" s="9"/>
    </row>
    <row r="8295" spans="2:15" x14ac:dyDescent="0.2">
      <c r="B8295" s="3"/>
      <c r="C8295" s="3"/>
      <c r="D8295" s="6"/>
      <c r="E8295" s="8"/>
      <c r="O8295" s="9"/>
    </row>
    <row r="8296" spans="2:15" x14ac:dyDescent="0.2">
      <c r="B8296" s="3"/>
      <c r="C8296" s="3"/>
      <c r="D8296" s="6"/>
      <c r="E8296" s="8"/>
      <c r="O8296" s="9"/>
    </row>
    <row r="8297" spans="2:15" x14ac:dyDescent="0.2">
      <c r="B8297" s="3"/>
      <c r="C8297" s="3"/>
      <c r="D8297" s="6"/>
      <c r="E8297" s="8"/>
      <c r="O8297" s="9"/>
    </row>
    <row r="8298" spans="2:15" x14ac:dyDescent="0.2">
      <c r="B8298" s="3"/>
      <c r="C8298" s="3"/>
      <c r="D8298" s="6"/>
      <c r="E8298" s="8"/>
      <c r="O8298" s="9"/>
    </row>
    <row r="8299" spans="2:15" x14ac:dyDescent="0.2">
      <c r="B8299" s="3"/>
      <c r="C8299" s="3"/>
      <c r="D8299" s="6"/>
      <c r="E8299" s="8"/>
      <c r="O8299" s="9"/>
    </row>
    <row r="8300" spans="2:15" x14ac:dyDescent="0.2">
      <c r="B8300" s="3"/>
      <c r="C8300" s="3"/>
      <c r="D8300" s="6"/>
      <c r="E8300" s="8"/>
      <c r="O8300" s="9"/>
    </row>
    <row r="8301" spans="2:15" x14ac:dyDescent="0.2">
      <c r="B8301" s="3"/>
      <c r="C8301" s="3"/>
      <c r="D8301" s="6"/>
      <c r="E8301" s="8"/>
      <c r="O8301" s="9"/>
    </row>
    <row r="8302" spans="2:15" x14ac:dyDescent="0.2">
      <c r="B8302" s="3"/>
      <c r="C8302" s="3"/>
      <c r="D8302" s="6"/>
      <c r="E8302" s="8"/>
      <c r="O8302" s="9"/>
    </row>
    <row r="8303" spans="2:15" x14ac:dyDescent="0.2">
      <c r="B8303" s="3"/>
      <c r="C8303" s="3"/>
      <c r="D8303" s="6"/>
      <c r="E8303" s="8"/>
      <c r="O8303" s="9"/>
    </row>
    <row r="8304" spans="2:15" x14ac:dyDescent="0.2">
      <c r="B8304" s="3"/>
      <c r="C8304" s="3"/>
      <c r="D8304" s="6"/>
      <c r="E8304" s="8"/>
      <c r="O8304" s="9"/>
    </row>
    <row r="8305" spans="2:15" x14ac:dyDescent="0.2">
      <c r="B8305" s="3"/>
      <c r="C8305" s="3"/>
      <c r="D8305" s="6"/>
      <c r="E8305" s="8"/>
      <c r="O8305" s="9"/>
    </row>
    <row r="8306" spans="2:15" x14ac:dyDescent="0.2">
      <c r="B8306" s="3"/>
      <c r="C8306" s="3"/>
      <c r="D8306" s="6"/>
      <c r="E8306" s="8"/>
      <c r="O8306" s="9"/>
    </row>
    <row r="8307" spans="2:15" x14ac:dyDescent="0.2">
      <c r="B8307" s="3"/>
      <c r="C8307" s="3"/>
      <c r="D8307" s="6"/>
      <c r="E8307" s="8"/>
      <c r="O8307" s="9"/>
    </row>
    <row r="8308" spans="2:15" x14ac:dyDescent="0.2">
      <c r="B8308" s="3"/>
      <c r="C8308" s="3"/>
      <c r="D8308" s="6"/>
      <c r="E8308" s="8"/>
      <c r="O8308" s="9"/>
    </row>
    <row r="8309" spans="2:15" x14ac:dyDescent="0.2">
      <c r="B8309" s="3"/>
      <c r="C8309" s="3"/>
      <c r="D8309" s="6"/>
      <c r="E8309" s="8"/>
      <c r="O8309" s="9"/>
    </row>
    <row r="8310" spans="2:15" x14ac:dyDescent="0.2">
      <c r="B8310" s="3"/>
      <c r="C8310" s="3"/>
      <c r="D8310" s="6"/>
      <c r="E8310" s="8"/>
      <c r="O8310" s="9"/>
    </row>
    <row r="8311" spans="2:15" x14ac:dyDescent="0.2">
      <c r="B8311" s="3"/>
      <c r="C8311" s="3"/>
      <c r="D8311" s="6"/>
      <c r="E8311" s="8"/>
      <c r="O8311" s="9"/>
    </row>
    <row r="8312" spans="2:15" x14ac:dyDescent="0.2">
      <c r="B8312" s="3"/>
      <c r="C8312" s="3"/>
      <c r="D8312" s="6"/>
      <c r="E8312" s="8"/>
      <c r="O8312" s="9"/>
    </row>
    <row r="8313" spans="2:15" x14ac:dyDescent="0.2">
      <c r="B8313" s="3"/>
      <c r="C8313" s="3"/>
      <c r="D8313" s="6"/>
      <c r="E8313" s="8"/>
      <c r="O8313" s="9"/>
    </row>
    <row r="8314" spans="2:15" x14ac:dyDescent="0.2">
      <c r="B8314" s="3"/>
      <c r="C8314" s="3"/>
      <c r="D8314" s="6"/>
      <c r="E8314" s="8"/>
      <c r="O8314" s="9"/>
    </row>
    <row r="8315" spans="2:15" x14ac:dyDescent="0.2">
      <c r="B8315" s="3"/>
      <c r="C8315" s="3"/>
      <c r="D8315" s="6"/>
      <c r="E8315" s="8"/>
      <c r="O8315" s="9"/>
    </row>
    <row r="8316" spans="2:15" x14ac:dyDescent="0.2">
      <c r="B8316" s="3"/>
      <c r="C8316" s="3"/>
      <c r="D8316" s="6"/>
      <c r="E8316" s="8"/>
      <c r="O8316" s="9"/>
    </row>
    <row r="8317" spans="2:15" x14ac:dyDescent="0.2">
      <c r="B8317" s="3"/>
      <c r="C8317" s="3"/>
      <c r="D8317" s="6"/>
      <c r="E8317" s="8"/>
      <c r="O8317" s="9"/>
    </row>
    <row r="8318" spans="2:15" x14ac:dyDescent="0.2">
      <c r="B8318" s="3"/>
      <c r="C8318" s="3"/>
      <c r="D8318" s="6"/>
      <c r="E8318" s="8"/>
      <c r="O8318" s="9"/>
    </row>
    <row r="8319" spans="2:15" x14ac:dyDescent="0.2">
      <c r="B8319" s="3"/>
      <c r="C8319" s="3"/>
      <c r="D8319" s="6"/>
      <c r="E8319" s="8"/>
      <c r="O8319" s="9"/>
    </row>
    <row r="8320" spans="2:15" x14ac:dyDescent="0.2">
      <c r="B8320" s="3"/>
      <c r="C8320" s="3"/>
      <c r="D8320" s="6"/>
      <c r="E8320" s="8"/>
      <c r="O8320" s="9"/>
    </row>
    <row r="8321" spans="2:15" x14ac:dyDescent="0.2">
      <c r="B8321" s="3"/>
      <c r="C8321" s="3"/>
      <c r="D8321" s="6"/>
      <c r="E8321" s="8"/>
      <c r="O8321" s="9"/>
    </row>
    <row r="8322" spans="2:15" x14ac:dyDescent="0.2">
      <c r="B8322" s="3"/>
      <c r="C8322" s="3"/>
      <c r="D8322" s="6"/>
      <c r="E8322" s="8"/>
      <c r="O8322" s="9"/>
    </row>
    <row r="8323" spans="2:15" x14ac:dyDescent="0.2">
      <c r="B8323" s="3"/>
      <c r="C8323" s="3"/>
      <c r="D8323" s="6"/>
      <c r="E8323" s="8"/>
      <c r="O8323" s="9"/>
    </row>
    <row r="8324" spans="2:15" x14ac:dyDescent="0.2">
      <c r="B8324" s="3"/>
      <c r="C8324" s="3"/>
      <c r="D8324" s="6"/>
      <c r="E8324" s="8"/>
      <c r="O8324" s="9"/>
    </row>
    <row r="8325" spans="2:15" x14ac:dyDescent="0.2">
      <c r="B8325" s="3"/>
      <c r="C8325" s="3"/>
      <c r="D8325" s="6"/>
      <c r="E8325" s="8"/>
      <c r="O8325" s="9"/>
    </row>
    <row r="8326" spans="2:15" x14ac:dyDescent="0.2">
      <c r="B8326" s="3"/>
      <c r="C8326" s="3"/>
      <c r="D8326" s="6"/>
      <c r="E8326" s="8"/>
      <c r="O8326" s="9"/>
    </row>
    <row r="8327" spans="2:15" x14ac:dyDescent="0.2">
      <c r="B8327" s="3"/>
      <c r="C8327" s="3"/>
      <c r="D8327" s="6"/>
      <c r="E8327" s="8"/>
      <c r="O8327" s="9"/>
    </row>
    <row r="8328" spans="2:15" x14ac:dyDescent="0.2">
      <c r="B8328" s="3"/>
      <c r="C8328" s="3"/>
      <c r="D8328" s="6"/>
      <c r="E8328" s="8"/>
      <c r="O8328" s="9"/>
    </row>
    <row r="8329" spans="2:15" x14ac:dyDescent="0.2">
      <c r="B8329" s="3"/>
      <c r="C8329" s="3"/>
      <c r="D8329" s="6"/>
      <c r="E8329" s="8"/>
      <c r="O8329" s="9"/>
    </row>
    <row r="8330" spans="2:15" x14ac:dyDescent="0.2">
      <c r="B8330" s="3"/>
      <c r="C8330" s="3"/>
      <c r="D8330" s="6"/>
      <c r="E8330" s="8"/>
      <c r="O8330" s="9"/>
    </row>
    <row r="8331" spans="2:15" x14ac:dyDescent="0.2">
      <c r="B8331" s="3"/>
      <c r="C8331" s="3"/>
      <c r="D8331" s="6"/>
      <c r="E8331" s="8"/>
      <c r="O8331" s="9"/>
    </row>
    <row r="8332" spans="2:15" x14ac:dyDescent="0.2">
      <c r="B8332" s="3"/>
      <c r="C8332" s="3"/>
      <c r="D8332" s="6"/>
      <c r="E8332" s="8"/>
      <c r="O8332" s="9"/>
    </row>
    <row r="8333" spans="2:15" x14ac:dyDescent="0.2">
      <c r="B8333" s="3"/>
      <c r="C8333" s="3"/>
      <c r="D8333" s="6"/>
      <c r="E8333" s="8"/>
      <c r="O8333" s="9"/>
    </row>
    <row r="8334" spans="2:15" x14ac:dyDescent="0.2">
      <c r="B8334" s="3"/>
      <c r="C8334" s="3"/>
      <c r="D8334" s="6"/>
      <c r="E8334" s="8"/>
      <c r="O8334" s="9"/>
    </row>
    <row r="8335" spans="2:15" x14ac:dyDescent="0.2">
      <c r="B8335" s="3"/>
      <c r="C8335" s="3"/>
      <c r="D8335" s="6"/>
      <c r="E8335" s="8"/>
      <c r="O8335" s="9"/>
    </row>
    <row r="8336" spans="2:15" x14ac:dyDescent="0.2">
      <c r="B8336" s="3"/>
      <c r="C8336" s="3"/>
      <c r="D8336" s="6"/>
      <c r="E8336" s="8"/>
      <c r="O8336" s="9"/>
    </row>
    <row r="8337" spans="2:15" x14ac:dyDescent="0.2">
      <c r="B8337" s="3"/>
      <c r="C8337" s="3"/>
      <c r="D8337" s="6"/>
      <c r="E8337" s="8"/>
      <c r="O8337" s="9"/>
    </row>
    <row r="8338" spans="2:15" x14ac:dyDescent="0.2">
      <c r="B8338" s="3"/>
      <c r="C8338" s="3"/>
      <c r="D8338" s="6"/>
      <c r="E8338" s="8"/>
      <c r="O8338" s="9"/>
    </row>
    <row r="8339" spans="2:15" x14ac:dyDescent="0.2">
      <c r="B8339" s="3"/>
      <c r="C8339" s="3"/>
      <c r="D8339" s="6"/>
      <c r="E8339" s="8"/>
      <c r="O8339" s="9"/>
    </row>
    <row r="8340" spans="2:15" x14ac:dyDescent="0.2">
      <c r="B8340" s="3"/>
      <c r="C8340" s="3"/>
      <c r="D8340" s="6"/>
      <c r="E8340" s="8"/>
      <c r="O8340" s="9"/>
    </row>
    <row r="8341" spans="2:15" x14ac:dyDescent="0.2">
      <c r="B8341" s="3"/>
      <c r="C8341" s="3"/>
      <c r="D8341" s="6"/>
      <c r="E8341" s="8"/>
      <c r="O8341" s="9"/>
    </row>
    <row r="8342" spans="2:15" x14ac:dyDescent="0.2">
      <c r="B8342" s="3"/>
      <c r="C8342" s="3"/>
      <c r="D8342" s="6"/>
      <c r="E8342" s="8"/>
      <c r="O8342" s="9"/>
    </row>
    <row r="8343" spans="2:15" x14ac:dyDescent="0.2">
      <c r="B8343" s="3"/>
      <c r="C8343" s="3"/>
      <c r="D8343" s="6"/>
      <c r="E8343" s="8"/>
      <c r="O8343" s="9"/>
    </row>
    <row r="8344" spans="2:15" x14ac:dyDescent="0.2">
      <c r="B8344" s="3"/>
      <c r="C8344" s="3"/>
      <c r="D8344" s="6"/>
      <c r="E8344" s="8"/>
      <c r="O8344" s="9"/>
    </row>
    <row r="8345" spans="2:15" x14ac:dyDescent="0.2">
      <c r="B8345" s="3"/>
      <c r="C8345" s="3"/>
      <c r="D8345" s="6"/>
      <c r="E8345" s="8"/>
      <c r="O8345" s="9"/>
    </row>
    <row r="8346" spans="2:15" x14ac:dyDescent="0.2">
      <c r="B8346" s="3"/>
      <c r="C8346" s="3"/>
      <c r="D8346" s="6"/>
      <c r="E8346" s="8"/>
      <c r="O8346" s="9"/>
    </row>
    <row r="8347" spans="2:15" x14ac:dyDescent="0.2">
      <c r="B8347" s="3"/>
      <c r="C8347" s="3"/>
      <c r="D8347" s="6"/>
      <c r="E8347" s="8"/>
      <c r="O8347" s="9"/>
    </row>
    <row r="8348" spans="2:15" x14ac:dyDescent="0.2">
      <c r="B8348" s="3"/>
      <c r="C8348" s="3"/>
      <c r="D8348" s="6"/>
      <c r="E8348" s="8"/>
      <c r="O8348" s="9"/>
    </row>
    <row r="8349" spans="2:15" x14ac:dyDescent="0.2">
      <c r="B8349" s="3"/>
      <c r="C8349" s="3"/>
      <c r="D8349" s="6"/>
      <c r="E8349" s="8"/>
      <c r="O8349" s="9"/>
    </row>
    <row r="8350" spans="2:15" x14ac:dyDescent="0.2">
      <c r="B8350" s="3"/>
      <c r="C8350" s="3"/>
      <c r="D8350" s="6"/>
      <c r="E8350" s="8"/>
      <c r="O8350" s="9"/>
    </row>
    <row r="8351" spans="2:15" x14ac:dyDescent="0.2">
      <c r="B8351" s="3"/>
      <c r="C8351" s="3"/>
      <c r="D8351" s="6"/>
      <c r="E8351" s="8"/>
      <c r="O8351" s="9"/>
    </row>
    <row r="8352" spans="2:15" x14ac:dyDescent="0.2">
      <c r="B8352" s="3"/>
      <c r="C8352" s="3"/>
      <c r="D8352" s="6"/>
      <c r="E8352" s="8"/>
      <c r="O8352" s="9"/>
    </row>
    <row r="8353" spans="2:15" x14ac:dyDescent="0.2">
      <c r="B8353" s="3"/>
      <c r="C8353" s="3"/>
      <c r="D8353" s="6"/>
      <c r="E8353" s="8"/>
      <c r="O8353" s="9"/>
    </row>
    <row r="8354" spans="2:15" x14ac:dyDescent="0.2">
      <c r="B8354" s="3"/>
      <c r="C8354" s="3"/>
      <c r="D8354" s="6"/>
      <c r="E8354" s="8"/>
      <c r="O8354" s="9"/>
    </row>
    <row r="8355" spans="2:15" x14ac:dyDescent="0.2">
      <c r="B8355" s="3"/>
      <c r="C8355" s="3"/>
      <c r="D8355" s="6"/>
      <c r="E8355" s="8"/>
      <c r="O8355" s="9"/>
    </row>
    <row r="8356" spans="2:15" x14ac:dyDescent="0.2">
      <c r="B8356" s="3"/>
      <c r="C8356" s="3"/>
      <c r="D8356" s="6"/>
      <c r="E8356" s="8"/>
      <c r="O8356" s="9"/>
    </row>
    <row r="8357" spans="2:15" x14ac:dyDescent="0.2">
      <c r="B8357" s="3"/>
      <c r="C8357" s="3"/>
      <c r="D8357" s="6"/>
      <c r="E8357" s="8"/>
      <c r="O8357" s="9"/>
    </row>
    <row r="8358" spans="2:15" x14ac:dyDescent="0.2">
      <c r="B8358" s="3"/>
      <c r="C8358" s="3"/>
      <c r="D8358" s="6"/>
      <c r="E8358" s="8"/>
      <c r="O8358" s="9"/>
    </row>
    <row r="8359" spans="2:15" x14ac:dyDescent="0.2">
      <c r="B8359" s="3"/>
      <c r="C8359" s="3"/>
      <c r="D8359" s="6"/>
      <c r="E8359" s="8"/>
      <c r="O8359" s="9"/>
    </row>
    <row r="8360" spans="2:15" x14ac:dyDescent="0.2">
      <c r="B8360" s="3"/>
      <c r="C8360" s="3"/>
      <c r="D8360" s="6"/>
      <c r="E8360" s="8"/>
      <c r="O8360" s="9"/>
    </row>
    <row r="8361" spans="2:15" x14ac:dyDescent="0.2">
      <c r="B8361" s="3"/>
      <c r="C8361" s="3"/>
      <c r="D8361" s="6"/>
      <c r="E8361" s="8"/>
      <c r="O8361" s="9"/>
    </row>
    <row r="8362" spans="2:15" x14ac:dyDescent="0.2">
      <c r="B8362" s="3"/>
      <c r="C8362" s="3"/>
      <c r="D8362" s="6"/>
      <c r="E8362" s="8"/>
      <c r="O8362" s="9"/>
    </row>
    <row r="8363" spans="2:15" x14ac:dyDescent="0.2">
      <c r="B8363" s="3"/>
      <c r="C8363" s="3"/>
      <c r="D8363" s="6"/>
      <c r="E8363" s="8"/>
      <c r="O8363" s="9"/>
    </row>
    <row r="8364" spans="2:15" x14ac:dyDescent="0.2">
      <c r="B8364" s="3"/>
      <c r="C8364" s="3"/>
      <c r="D8364" s="6"/>
      <c r="E8364" s="8"/>
      <c r="O8364" s="9"/>
    </row>
    <row r="8365" spans="2:15" x14ac:dyDescent="0.2">
      <c r="B8365" s="3"/>
      <c r="C8365" s="3"/>
      <c r="D8365" s="6"/>
      <c r="E8365" s="8"/>
      <c r="O8365" s="9"/>
    </row>
    <row r="8366" spans="2:15" x14ac:dyDescent="0.2">
      <c r="B8366" s="3"/>
      <c r="C8366" s="3"/>
      <c r="D8366" s="6"/>
      <c r="E8366" s="8"/>
      <c r="O8366" s="9"/>
    </row>
    <row r="8367" spans="2:15" x14ac:dyDescent="0.2">
      <c r="B8367" s="3"/>
      <c r="C8367" s="3"/>
      <c r="D8367" s="6"/>
      <c r="E8367" s="8"/>
      <c r="O8367" s="9"/>
    </row>
    <row r="8368" spans="2:15" x14ac:dyDescent="0.2">
      <c r="B8368" s="3"/>
      <c r="C8368" s="3"/>
      <c r="D8368" s="6"/>
      <c r="E8368" s="8"/>
      <c r="O8368" s="9"/>
    </row>
    <row r="8369" spans="2:15" x14ac:dyDescent="0.2">
      <c r="B8369" s="3"/>
      <c r="C8369" s="3"/>
      <c r="D8369" s="6"/>
      <c r="E8369" s="8"/>
      <c r="O8369" s="9"/>
    </row>
    <row r="8370" spans="2:15" x14ac:dyDescent="0.2">
      <c r="B8370" s="3"/>
      <c r="C8370" s="3"/>
      <c r="D8370" s="6"/>
      <c r="E8370" s="8"/>
      <c r="O8370" s="9"/>
    </row>
    <row r="8371" spans="2:15" x14ac:dyDescent="0.2">
      <c r="B8371" s="3"/>
      <c r="C8371" s="3"/>
      <c r="D8371" s="6"/>
      <c r="E8371" s="8"/>
      <c r="O8371" s="9"/>
    </row>
    <row r="8372" spans="2:15" x14ac:dyDescent="0.2">
      <c r="B8372" s="3"/>
      <c r="C8372" s="3"/>
      <c r="D8372" s="6"/>
      <c r="E8372" s="8"/>
      <c r="O8372" s="9"/>
    </row>
    <row r="8373" spans="2:15" x14ac:dyDescent="0.2">
      <c r="B8373" s="3"/>
      <c r="C8373" s="3"/>
      <c r="D8373" s="6"/>
      <c r="E8373" s="8"/>
      <c r="O8373" s="9"/>
    </row>
    <row r="8374" spans="2:15" x14ac:dyDescent="0.2">
      <c r="B8374" s="3"/>
      <c r="C8374" s="3"/>
      <c r="D8374" s="6"/>
      <c r="E8374" s="8"/>
      <c r="O8374" s="9"/>
    </row>
    <row r="8375" spans="2:15" x14ac:dyDescent="0.2">
      <c r="B8375" s="3"/>
      <c r="C8375" s="3"/>
      <c r="D8375" s="6"/>
      <c r="E8375" s="8"/>
      <c r="O8375" s="9"/>
    </row>
    <row r="8376" spans="2:15" x14ac:dyDescent="0.2">
      <c r="B8376" s="3"/>
      <c r="C8376" s="3"/>
      <c r="D8376" s="6"/>
      <c r="E8376" s="8"/>
      <c r="O8376" s="9"/>
    </row>
    <row r="8377" spans="2:15" x14ac:dyDescent="0.2">
      <c r="B8377" s="3"/>
      <c r="C8377" s="3"/>
      <c r="D8377" s="6"/>
      <c r="E8377" s="8"/>
      <c r="O8377" s="9"/>
    </row>
    <row r="8378" spans="2:15" x14ac:dyDescent="0.2">
      <c r="B8378" s="3"/>
      <c r="C8378" s="3"/>
      <c r="D8378" s="6"/>
      <c r="E8378" s="8"/>
      <c r="O8378" s="9"/>
    </row>
    <row r="8379" spans="2:15" x14ac:dyDescent="0.2">
      <c r="B8379" s="3"/>
      <c r="C8379" s="3"/>
      <c r="D8379" s="6"/>
      <c r="E8379" s="8"/>
      <c r="O8379" s="9"/>
    </row>
    <row r="8380" spans="2:15" x14ac:dyDescent="0.2">
      <c r="B8380" s="3"/>
      <c r="C8380" s="3"/>
      <c r="D8380" s="6"/>
      <c r="E8380" s="8"/>
      <c r="O8380" s="9"/>
    </row>
    <row r="8381" spans="2:15" x14ac:dyDescent="0.2">
      <c r="B8381" s="3"/>
      <c r="C8381" s="3"/>
      <c r="D8381" s="6"/>
      <c r="E8381" s="8"/>
      <c r="O8381" s="9"/>
    </row>
    <row r="8382" spans="2:15" x14ac:dyDescent="0.2">
      <c r="B8382" s="3"/>
      <c r="C8382" s="3"/>
      <c r="D8382" s="6"/>
      <c r="E8382" s="8"/>
      <c r="O8382" s="9"/>
    </row>
    <row r="8383" spans="2:15" x14ac:dyDescent="0.2">
      <c r="B8383" s="3"/>
      <c r="C8383" s="3"/>
      <c r="D8383" s="6"/>
      <c r="E8383" s="8"/>
      <c r="O8383" s="9"/>
    </row>
    <row r="8384" spans="2:15" x14ac:dyDescent="0.2">
      <c r="B8384" s="3"/>
      <c r="C8384" s="3"/>
      <c r="D8384" s="6"/>
      <c r="E8384" s="8"/>
      <c r="O8384" s="9"/>
    </row>
    <row r="8385" spans="2:15" x14ac:dyDescent="0.2">
      <c r="B8385" s="3"/>
      <c r="C8385" s="3"/>
      <c r="D8385" s="6"/>
      <c r="E8385" s="8"/>
      <c r="O8385" s="9"/>
    </row>
    <row r="8386" spans="2:15" x14ac:dyDescent="0.2">
      <c r="B8386" s="3"/>
      <c r="C8386" s="3"/>
      <c r="D8386" s="6"/>
      <c r="E8386" s="8"/>
      <c r="O8386" s="9"/>
    </row>
    <row r="8387" spans="2:15" x14ac:dyDescent="0.2">
      <c r="B8387" s="3"/>
      <c r="C8387" s="3"/>
      <c r="D8387" s="6"/>
      <c r="E8387" s="8"/>
      <c r="O8387" s="9"/>
    </row>
    <row r="8388" spans="2:15" x14ac:dyDescent="0.2">
      <c r="B8388" s="3"/>
      <c r="C8388" s="3"/>
      <c r="D8388" s="6"/>
      <c r="E8388" s="8"/>
      <c r="O8388" s="9"/>
    </row>
    <row r="8389" spans="2:15" x14ac:dyDescent="0.2">
      <c r="B8389" s="3"/>
      <c r="C8389" s="3"/>
      <c r="D8389" s="6"/>
      <c r="E8389" s="8"/>
      <c r="O8389" s="9"/>
    </row>
    <row r="8390" spans="2:15" x14ac:dyDescent="0.2">
      <c r="B8390" s="3"/>
      <c r="C8390" s="3"/>
      <c r="D8390" s="6"/>
      <c r="E8390" s="8"/>
      <c r="O8390" s="9"/>
    </row>
    <row r="8391" spans="2:15" x14ac:dyDescent="0.2">
      <c r="B8391" s="3"/>
      <c r="C8391" s="3"/>
      <c r="D8391" s="6"/>
      <c r="E8391" s="8"/>
      <c r="O8391" s="9"/>
    </row>
    <row r="8392" spans="2:15" x14ac:dyDescent="0.2">
      <c r="B8392" s="3"/>
      <c r="C8392" s="3"/>
      <c r="D8392" s="6"/>
      <c r="E8392" s="8"/>
      <c r="O8392" s="9"/>
    </row>
    <row r="8393" spans="2:15" x14ac:dyDescent="0.2">
      <c r="B8393" s="3"/>
      <c r="C8393" s="3"/>
      <c r="D8393" s="6"/>
      <c r="E8393" s="8"/>
      <c r="O8393" s="9"/>
    </row>
    <row r="8394" spans="2:15" x14ac:dyDescent="0.2">
      <c r="B8394" s="3"/>
      <c r="C8394" s="3"/>
      <c r="D8394" s="6"/>
      <c r="E8394" s="8"/>
      <c r="O8394" s="9"/>
    </row>
    <row r="8395" spans="2:15" x14ac:dyDescent="0.2">
      <c r="B8395" s="3"/>
      <c r="C8395" s="3"/>
      <c r="D8395" s="6"/>
      <c r="E8395" s="8"/>
      <c r="O8395" s="9"/>
    </row>
    <row r="8396" spans="2:15" x14ac:dyDescent="0.2">
      <c r="B8396" s="3"/>
      <c r="C8396" s="3"/>
      <c r="D8396" s="6"/>
      <c r="E8396" s="8"/>
      <c r="O8396" s="9"/>
    </row>
    <row r="8397" spans="2:15" x14ac:dyDescent="0.2">
      <c r="B8397" s="3"/>
      <c r="C8397" s="3"/>
      <c r="D8397" s="6"/>
      <c r="E8397" s="8"/>
      <c r="O8397" s="9"/>
    </row>
    <row r="8398" spans="2:15" x14ac:dyDescent="0.2">
      <c r="B8398" s="3"/>
      <c r="C8398" s="3"/>
      <c r="D8398" s="6"/>
      <c r="E8398" s="8"/>
      <c r="O8398" s="9"/>
    </row>
    <row r="8399" spans="2:15" x14ac:dyDescent="0.2">
      <c r="B8399" s="3"/>
      <c r="C8399" s="3"/>
      <c r="D8399" s="6"/>
      <c r="E8399" s="8"/>
      <c r="O8399" s="9"/>
    </row>
    <row r="8400" spans="2:15" x14ac:dyDescent="0.2">
      <c r="B8400" s="3"/>
      <c r="C8400" s="3"/>
      <c r="D8400" s="6"/>
      <c r="E8400" s="8"/>
      <c r="O8400" s="9"/>
    </row>
    <row r="8401" spans="2:15" x14ac:dyDescent="0.2">
      <c r="B8401" s="3"/>
      <c r="C8401" s="3"/>
      <c r="D8401" s="6"/>
      <c r="E8401" s="8"/>
      <c r="O8401" s="9"/>
    </row>
    <row r="8402" spans="2:15" x14ac:dyDescent="0.2">
      <c r="B8402" s="3"/>
      <c r="C8402" s="3"/>
      <c r="D8402" s="6"/>
      <c r="E8402" s="8"/>
      <c r="O8402" s="9"/>
    </row>
    <row r="8403" spans="2:15" x14ac:dyDescent="0.2">
      <c r="B8403" s="3"/>
      <c r="C8403" s="3"/>
      <c r="D8403" s="6"/>
      <c r="E8403" s="8"/>
      <c r="O8403" s="9"/>
    </row>
    <row r="8404" spans="2:15" x14ac:dyDescent="0.2">
      <c r="B8404" s="3"/>
      <c r="C8404" s="3"/>
      <c r="D8404" s="6"/>
      <c r="E8404" s="8"/>
      <c r="O8404" s="9"/>
    </row>
    <row r="8405" spans="2:15" x14ac:dyDescent="0.2">
      <c r="B8405" s="3"/>
      <c r="C8405" s="3"/>
      <c r="D8405" s="6"/>
      <c r="E8405" s="8"/>
      <c r="O8405" s="9"/>
    </row>
    <row r="8406" spans="2:15" x14ac:dyDescent="0.2">
      <c r="B8406" s="3"/>
      <c r="C8406" s="3"/>
      <c r="D8406" s="6"/>
      <c r="E8406" s="8"/>
      <c r="O8406" s="9"/>
    </row>
    <row r="8407" spans="2:15" x14ac:dyDescent="0.2">
      <c r="B8407" s="3"/>
      <c r="C8407" s="3"/>
      <c r="D8407" s="6"/>
      <c r="E8407" s="8"/>
      <c r="O8407" s="9"/>
    </row>
    <row r="8408" spans="2:15" x14ac:dyDescent="0.2">
      <c r="B8408" s="3"/>
      <c r="C8408" s="3"/>
      <c r="D8408" s="6"/>
      <c r="E8408" s="8"/>
      <c r="O8408" s="9"/>
    </row>
    <row r="8409" spans="2:15" x14ac:dyDescent="0.2">
      <c r="B8409" s="3"/>
      <c r="C8409" s="3"/>
      <c r="D8409" s="6"/>
      <c r="E8409" s="8"/>
      <c r="O8409" s="9"/>
    </row>
    <row r="8410" spans="2:15" x14ac:dyDescent="0.2">
      <c r="B8410" s="3"/>
      <c r="C8410" s="3"/>
      <c r="D8410" s="6"/>
      <c r="E8410" s="8"/>
      <c r="O8410" s="9"/>
    </row>
    <row r="8411" spans="2:15" x14ac:dyDescent="0.2">
      <c r="B8411" s="3"/>
      <c r="C8411" s="3"/>
      <c r="D8411" s="6"/>
      <c r="E8411" s="8"/>
      <c r="O8411" s="9"/>
    </row>
    <row r="8412" spans="2:15" x14ac:dyDescent="0.2">
      <c r="B8412" s="3"/>
      <c r="C8412" s="3"/>
      <c r="D8412" s="6"/>
      <c r="E8412" s="8"/>
      <c r="O8412" s="9"/>
    </row>
    <row r="8413" spans="2:15" x14ac:dyDescent="0.2">
      <c r="B8413" s="3"/>
      <c r="C8413" s="3"/>
      <c r="D8413" s="6"/>
      <c r="E8413" s="8"/>
      <c r="O8413" s="9"/>
    </row>
    <row r="8414" spans="2:15" x14ac:dyDescent="0.2">
      <c r="B8414" s="3"/>
      <c r="C8414" s="3"/>
      <c r="D8414" s="6"/>
      <c r="E8414" s="8"/>
      <c r="O8414" s="9"/>
    </row>
    <row r="8415" spans="2:15" x14ac:dyDescent="0.2">
      <c r="B8415" s="3"/>
      <c r="C8415" s="3"/>
      <c r="D8415" s="6"/>
      <c r="E8415" s="8"/>
      <c r="O8415" s="9"/>
    </row>
    <row r="8416" spans="2:15" x14ac:dyDescent="0.2">
      <c r="B8416" s="3"/>
      <c r="C8416" s="3"/>
      <c r="D8416" s="6"/>
      <c r="E8416" s="8"/>
      <c r="O8416" s="9"/>
    </row>
    <row r="8417" spans="2:15" x14ac:dyDescent="0.2">
      <c r="B8417" s="3"/>
      <c r="C8417" s="3"/>
      <c r="D8417" s="6"/>
      <c r="E8417" s="8"/>
      <c r="O8417" s="9"/>
    </row>
    <row r="8418" spans="2:15" x14ac:dyDescent="0.2">
      <c r="B8418" s="3"/>
      <c r="C8418" s="3"/>
      <c r="D8418" s="6"/>
      <c r="E8418" s="8"/>
      <c r="O8418" s="9"/>
    </row>
    <row r="8419" spans="2:15" x14ac:dyDescent="0.2">
      <c r="B8419" s="3"/>
      <c r="C8419" s="3"/>
      <c r="D8419" s="6"/>
      <c r="E8419" s="8"/>
      <c r="O8419" s="9"/>
    </row>
    <row r="8420" spans="2:15" x14ac:dyDescent="0.2">
      <c r="B8420" s="3"/>
      <c r="C8420" s="3"/>
      <c r="D8420" s="6"/>
      <c r="E8420" s="8"/>
      <c r="O8420" s="9"/>
    </row>
    <row r="8421" spans="2:15" x14ac:dyDescent="0.2">
      <c r="B8421" s="3"/>
      <c r="C8421" s="3"/>
      <c r="D8421" s="6"/>
      <c r="E8421" s="8"/>
      <c r="O8421" s="9"/>
    </row>
    <row r="8422" spans="2:15" x14ac:dyDescent="0.2">
      <c r="B8422" s="3"/>
      <c r="C8422" s="3"/>
      <c r="D8422" s="6"/>
      <c r="E8422" s="8"/>
      <c r="O8422" s="9"/>
    </row>
    <row r="8423" spans="2:15" x14ac:dyDescent="0.2">
      <c r="B8423" s="3"/>
      <c r="C8423" s="3"/>
      <c r="D8423" s="6"/>
      <c r="E8423" s="8"/>
      <c r="O8423" s="9"/>
    </row>
    <row r="8424" spans="2:15" x14ac:dyDescent="0.2">
      <c r="B8424" s="3"/>
      <c r="C8424" s="3"/>
      <c r="D8424" s="6"/>
      <c r="E8424" s="8"/>
      <c r="O8424" s="9"/>
    </row>
    <row r="8425" spans="2:15" x14ac:dyDescent="0.2">
      <c r="B8425" s="3"/>
      <c r="C8425" s="3"/>
      <c r="D8425" s="6"/>
      <c r="E8425" s="8"/>
      <c r="O8425" s="9"/>
    </row>
    <row r="8426" spans="2:15" x14ac:dyDescent="0.2">
      <c r="B8426" s="3"/>
      <c r="C8426" s="3"/>
      <c r="D8426" s="6"/>
      <c r="E8426" s="8"/>
      <c r="O8426" s="9"/>
    </row>
    <row r="8427" spans="2:15" x14ac:dyDescent="0.2">
      <c r="B8427" s="3"/>
      <c r="C8427" s="3"/>
      <c r="D8427" s="6"/>
      <c r="E8427" s="8"/>
      <c r="O8427" s="9"/>
    </row>
    <row r="8428" spans="2:15" x14ac:dyDescent="0.2">
      <c r="B8428" s="3"/>
      <c r="C8428" s="3"/>
      <c r="D8428" s="6"/>
      <c r="E8428" s="8"/>
      <c r="O8428" s="9"/>
    </row>
    <row r="8429" spans="2:15" x14ac:dyDescent="0.2">
      <c r="B8429" s="3"/>
      <c r="C8429" s="3"/>
      <c r="D8429" s="6"/>
      <c r="E8429" s="8"/>
      <c r="O8429" s="9"/>
    </row>
    <row r="8430" spans="2:15" x14ac:dyDescent="0.2">
      <c r="B8430" s="3"/>
      <c r="C8430" s="3"/>
      <c r="D8430" s="6"/>
      <c r="E8430" s="8"/>
      <c r="O8430" s="9"/>
    </row>
    <row r="8431" spans="2:15" x14ac:dyDescent="0.2">
      <c r="B8431" s="3"/>
      <c r="C8431" s="3"/>
      <c r="D8431" s="6"/>
      <c r="E8431" s="8"/>
      <c r="O8431" s="9"/>
    </row>
    <row r="8432" spans="2:15" x14ac:dyDescent="0.2">
      <c r="B8432" s="3"/>
      <c r="C8432" s="3"/>
      <c r="D8432" s="6"/>
      <c r="E8432" s="8"/>
      <c r="O8432" s="9"/>
    </row>
    <row r="8433" spans="2:15" x14ac:dyDescent="0.2">
      <c r="B8433" s="3"/>
      <c r="C8433" s="3"/>
      <c r="D8433" s="6"/>
      <c r="E8433" s="8"/>
      <c r="O8433" s="9"/>
    </row>
    <row r="8434" spans="2:15" x14ac:dyDescent="0.2">
      <c r="B8434" s="3"/>
      <c r="C8434" s="3"/>
      <c r="D8434" s="6"/>
      <c r="E8434" s="8"/>
      <c r="O8434" s="9"/>
    </row>
    <row r="8435" spans="2:15" x14ac:dyDescent="0.2">
      <c r="B8435" s="3"/>
      <c r="C8435" s="3"/>
      <c r="D8435" s="6"/>
      <c r="E8435" s="8"/>
      <c r="O8435" s="9"/>
    </row>
    <row r="8436" spans="2:15" x14ac:dyDescent="0.2">
      <c r="B8436" s="3"/>
      <c r="C8436" s="3"/>
      <c r="D8436" s="6"/>
      <c r="E8436" s="8"/>
      <c r="O8436" s="9"/>
    </row>
    <row r="8437" spans="2:15" x14ac:dyDescent="0.2">
      <c r="B8437" s="3"/>
      <c r="C8437" s="3"/>
      <c r="D8437" s="6"/>
      <c r="E8437" s="8"/>
      <c r="O8437" s="9"/>
    </row>
    <row r="8438" spans="2:15" x14ac:dyDescent="0.2">
      <c r="B8438" s="3"/>
      <c r="C8438" s="3"/>
      <c r="D8438" s="6"/>
      <c r="E8438" s="8"/>
      <c r="O8438" s="9"/>
    </row>
    <row r="8439" spans="2:15" x14ac:dyDescent="0.2">
      <c r="B8439" s="3"/>
      <c r="C8439" s="3"/>
      <c r="D8439" s="6"/>
      <c r="E8439" s="8"/>
      <c r="O8439" s="9"/>
    </row>
    <row r="8440" spans="2:15" x14ac:dyDescent="0.2">
      <c r="B8440" s="3"/>
      <c r="C8440" s="3"/>
      <c r="D8440" s="6"/>
      <c r="E8440" s="8"/>
      <c r="O8440" s="9"/>
    </row>
    <row r="8441" spans="2:15" x14ac:dyDescent="0.2">
      <c r="B8441" s="3"/>
      <c r="C8441" s="3"/>
      <c r="D8441" s="6"/>
      <c r="E8441" s="8"/>
      <c r="O8441" s="9"/>
    </row>
    <row r="8442" spans="2:15" x14ac:dyDescent="0.2">
      <c r="B8442" s="3"/>
      <c r="C8442" s="3"/>
      <c r="D8442" s="6"/>
      <c r="E8442" s="8"/>
      <c r="O8442" s="9"/>
    </row>
    <row r="8443" spans="2:15" x14ac:dyDescent="0.2">
      <c r="B8443" s="3"/>
      <c r="C8443" s="3"/>
      <c r="D8443" s="6"/>
      <c r="E8443" s="8"/>
      <c r="O8443" s="9"/>
    </row>
    <row r="8444" spans="2:15" x14ac:dyDescent="0.2">
      <c r="B8444" s="3"/>
      <c r="C8444" s="3"/>
      <c r="D8444" s="6"/>
      <c r="E8444" s="8"/>
      <c r="O8444" s="9"/>
    </row>
    <row r="8445" spans="2:15" x14ac:dyDescent="0.2">
      <c r="B8445" s="3"/>
      <c r="C8445" s="3"/>
      <c r="D8445" s="6"/>
      <c r="E8445" s="8"/>
      <c r="O8445" s="9"/>
    </row>
    <row r="8446" spans="2:15" x14ac:dyDescent="0.2">
      <c r="B8446" s="3"/>
      <c r="C8446" s="3"/>
      <c r="D8446" s="6"/>
      <c r="E8446" s="8"/>
      <c r="O8446" s="9"/>
    </row>
    <row r="8447" spans="2:15" x14ac:dyDescent="0.2">
      <c r="B8447" s="3"/>
      <c r="C8447" s="3"/>
      <c r="D8447" s="6"/>
      <c r="E8447" s="8"/>
      <c r="O8447" s="9"/>
    </row>
    <row r="8448" spans="2:15" x14ac:dyDescent="0.2">
      <c r="B8448" s="3"/>
      <c r="C8448" s="3"/>
      <c r="D8448" s="6"/>
      <c r="E8448" s="8"/>
      <c r="O8448" s="9"/>
    </row>
    <row r="8449" spans="2:15" x14ac:dyDescent="0.2">
      <c r="B8449" s="3"/>
      <c r="C8449" s="3"/>
      <c r="D8449" s="6"/>
      <c r="E8449" s="8"/>
      <c r="O8449" s="9"/>
    </row>
    <row r="8450" spans="2:15" x14ac:dyDescent="0.2">
      <c r="B8450" s="3"/>
      <c r="C8450" s="3"/>
      <c r="D8450" s="6"/>
      <c r="E8450" s="8"/>
      <c r="O8450" s="9"/>
    </row>
    <row r="8451" spans="2:15" x14ac:dyDescent="0.2">
      <c r="B8451" s="3"/>
      <c r="C8451" s="3"/>
      <c r="D8451" s="6"/>
      <c r="E8451" s="8"/>
      <c r="O8451" s="9"/>
    </row>
    <row r="8452" spans="2:15" x14ac:dyDescent="0.2">
      <c r="B8452" s="3"/>
      <c r="C8452" s="3"/>
      <c r="D8452" s="6"/>
      <c r="E8452" s="8"/>
      <c r="O8452" s="9"/>
    </row>
    <row r="8453" spans="2:15" x14ac:dyDescent="0.2">
      <c r="B8453" s="3"/>
      <c r="C8453" s="3"/>
      <c r="D8453" s="6"/>
      <c r="E8453" s="8"/>
      <c r="O8453" s="9"/>
    </row>
    <row r="8454" spans="2:15" x14ac:dyDescent="0.2">
      <c r="B8454" s="3"/>
      <c r="C8454" s="3"/>
      <c r="D8454" s="6"/>
      <c r="E8454" s="8"/>
      <c r="O8454" s="9"/>
    </row>
    <row r="8455" spans="2:15" x14ac:dyDescent="0.2">
      <c r="B8455" s="3"/>
      <c r="C8455" s="3"/>
      <c r="D8455" s="6"/>
      <c r="E8455" s="8"/>
      <c r="O8455" s="9"/>
    </row>
    <row r="8456" spans="2:15" x14ac:dyDescent="0.2">
      <c r="B8456" s="3"/>
      <c r="C8456" s="3"/>
      <c r="D8456" s="6"/>
      <c r="E8456" s="8"/>
      <c r="O8456" s="9"/>
    </row>
    <row r="8457" spans="2:15" x14ac:dyDescent="0.2">
      <c r="B8457" s="3"/>
      <c r="C8457" s="3"/>
      <c r="D8457" s="6"/>
      <c r="E8457" s="8"/>
      <c r="O8457" s="9"/>
    </row>
    <row r="8458" spans="2:15" x14ac:dyDescent="0.2">
      <c r="B8458" s="3"/>
      <c r="C8458" s="3"/>
      <c r="D8458" s="6"/>
      <c r="E8458" s="8"/>
      <c r="O8458" s="9"/>
    </row>
    <row r="8459" spans="2:15" x14ac:dyDescent="0.2">
      <c r="B8459" s="3"/>
      <c r="C8459" s="3"/>
      <c r="D8459" s="6"/>
      <c r="E8459" s="8"/>
      <c r="O8459" s="9"/>
    </row>
    <row r="8460" spans="2:15" x14ac:dyDescent="0.2">
      <c r="B8460" s="3"/>
      <c r="C8460" s="3"/>
      <c r="D8460" s="6"/>
      <c r="E8460" s="8"/>
      <c r="O8460" s="9"/>
    </row>
    <row r="8461" spans="2:15" x14ac:dyDescent="0.2">
      <c r="B8461" s="3"/>
      <c r="C8461" s="3"/>
      <c r="D8461" s="6"/>
      <c r="E8461" s="8"/>
      <c r="O8461" s="9"/>
    </row>
    <row r="8462" spans="2:15" x14ac:dyDescent="0.2">
      <c r="B8462" s="3"/>
      <c r="C8462" s="3"/>
      <c r="D8462" s="6"/>
      <c r="E8462" s="8"/>
      <c r="O8462" s="9"/>
    </row>
    <row r="8463" spans="2:15" x14ac:dyDescent="0.2">
      <c r="B8463" s="3"/>
      <c r="C8463" s="3"/>
      <c r="D8463" s="6"/>
      <c r="E8463" s="8"/>
      <c r="O8463" s="9"/>
    </row>
    <row r="8464" spans="2:15" x14ac:dyDescent="0.2">
      <c r="B8464" s="3"/>
      <c r="C8464" s="3"/>
      <c r="D8464" s="6"/>
      <c r="E8464" s="8"/>
      <c r="O8464" s="9"/>
    </row>
    <row r="8465" spans="2:15" x14ac:dyDescent="0.2">
      <c r="B8465" s="3"/>
      <c r="C8465" s="3"/>
      <c r="D8465" s="6"/>
      <c r="E8465" s="8"/>
      <c r="O8465" s="9"/>
    </row>
    <row r="8466" spans="2:15" x14ac:dyDescent="0.2">
      <c r="B8466" s="3"/>
      <c r="C8466" s="3"/>
      <c r="D8466" s="6"/>
      <c r="E8466" s="8"/>
      <c r="O8466" s="9"/>
    </row>
    <row r="8467" spans="2:15" x14ac:dyDescent="0.2">
      <c r="B8467" s="3"/>
      <c r="C8467" s="3"/>
      <c r="D8467" s="6"/>
      <c r="E8467" s="8"/>
      <c r="O8467" s="9"/>
    </row>
    <row r="8468" spans="2:15" x14ac:dyDescent="0.2">
      <c r="B8468" s="3"/>
      <c r="C8468" s="3"/>
      <c r="D8468" s="6"/>
      <c r="E8468" s="8"/>
      <c r="O8468" s="9"/>
    </row>
    <row r="8469" spans="2:15" x14ac:dyDescent="0.2">
      <c r="B8469" s="3"/>
      <c r="C8469" s="3"/>
      <c r="D8469" s="6"/>
      <c r="E8469" s="8"/>
      <c r="O8469" s="9"/>
    </row>
    <row r="8470" spans="2:15" x14ac:dyDescent="0.2">
      <c r="B8470" s="3"/>
      <c r="C8470" s="3"/>
      <c r="D8470" s="6"/>
      <c r="E8470" s="8"/>
      <c r="O8470" s="9"/>
    </row>
    <row r="8471" spans="2:15" x14ac:dyDescent="0.2">
      <c r="B8471" s="3"/>
      <c r="C8471" s="3"/>
      <c r="D8471" s="6"/>
      <c r="E8471" s="8"/>
      <c r="O8471" s="9"/>
    </row>
    <row r="8472" spans="2:15" x14ac:dyDescent="0.2">
      <c r="B8472" s="3"/>
      <c r="C8472" s="3"/>
      <c r="D8472" s="6"/>
      <c r="E8472" s="8"/>
      <c r="O8472" s="9"/>
    </row>
    <row r="8473" spans="2:15" x14ac:dyDescent="0.2">
      <c r="B8473" s="3"/>
      <c r="C8473" s="3"/>
      <c r="D8473" s="6"/>
      <c r="E8473" s="8"/>
      <c r="O8473" s="9"/>
    </row>
    <row r="8474" spans="2:15" x14ac:dyDescent="0.2">
      <c r="B8474" s="3"/>
      <c r="C8474" s="3"/>
      <c r="D8474" s="6"/>
      <c r="E8474" s="8"/>
      <c r="O8474" s="9"/>
    </row>
    <row r="8475" spans="2:15" x14ac:dyDescent="0.2">
      <c r="B8475" s="3"/>
      <c r="C8475" s="3"/>
      <c r="D8475" s="6"/>
      <c r="E8475" s="8"/>
      <c r="O8475" s="9"/>
    </row>
    <row r="8476" spans="2:15" x14ac:dyDescent="0.2">
      <c r="B8476" s="3"/>
      <c r="C8476" s="3"/>
      <c r="D8476" s="6"/>
      <c r="E8476" s="8"/>
      <c r="O8476" s="9"/>
    </row>
    <row r="8477" spans="2:15" x14ac:dyDescent="0.2">
      <c r="B8477" s="3"/>
      <c r="C8477" s="3"/>
      <c r="D8477" s="6"/>
      <c r="E8477" s="8"/>
      <c r="O8477" s="9"/>
    </row>
    <row r="8478" spans="2:15" x14ac:dyDescent="0.2">
      <c r="B8478" s="3"/>
      <c r="C8478" s="3"/>
      <c r="D8478" s="6"/>
      <c r="E8478" s="8"/>
      <c r="O8478" s="9"/>
    </row>
    <row r="8479" spans="2:15" x14ac:dyDescent="0.2">
      <c r="B8479" s="3"/>
      <c r="C8479" s="3"/>
      <c r="D8479" s="6"/>
      <c r="E8479" s="8"/>
      <c r="O8479" s="9"/>
    </row>
    <row r="8480" spans="2:15" x14ac:dyDescent="0.2">
      <c r="B8480" s="3"/>
      <c r="C8480" s="3"/>
      <c r="D8480" s="6"/>
      <c r="E8480" s="8"/>
      <c r="O8480" s="9"/>
    </row>
    <row r="8481" spans="2:15" x14ac:dyDescent="0.2">
      <c r="B8481" s="3"/>
      <c r="C8481" s="3"/>
      <c r="D8481" s="6"/>
      <c r="E8481" s="8"/>
      <c r="O8481" s="9"/>
    </row>
    <row r="8482" spans="2:15" x14ac:dyDescent="0.2">
      <c r="B8482" s="3"/>
      <c r="C8482" s="3"/>
      <c r="D8482" s="6"/>
      <c r="E8482" s="8"/>
      <c r="O8482" s="9"/>
    </row>
    <row r="8483" spans="2:15" x14ac:dyDescent="0.2">
      <c r="B8483" s="3"/>
      <c r="C8483" s="3"/>
      <c r="D8483" s="6"/>
      <c r="E8483" s="8"/>
      <c r="O8483" s="9"/>
    </row>
    <row r="8484" spans="2:15" x14ac:dyDescent="0.2">
      <c r="B8484" s="3"/>
      <c r="C8484" s="3"/>
      <c r="D8484" s="6"/>
      <c r="E8484" s="8"/>
      <c r="O8484" s="9"/>
    </row>
    <row r="8485" spans="2:15" x14ac:dyDescent="0.2">
      <c r="B8485" s="3"/>
      <c r="C8485" s="3"/>
      <c r="D8485" s="6"/>
      <c r="E8485" s="8"/>
      <c r="O8485" s="9"/>
    </row>
    <row r="8486" spans="2:15" x14ac:dyDescent="0.2">
      <c r="B8486" s="3"/>
      <c r="C8486" s="3"/>
      <c r="D8486" s="6"/>
      <c r="E8486" s="8"/>
      <c r="O8486" s="9"/>
    </row>
    <row r="8487" spans="2:15" x14ac:dyDescent="0.2">
      <c r="B8487" s="3"/>
      <c r="C8487" s="3"/>
      <c r="D8487" s="6"/>
      <c r="E8487" s="8"/>
      <c r="O8487" s="9"/>
    </row>
    <row r="8488" spans="2:15" x14ac:dyDescent="0.2">
      <c r="B8488" s="3"/>
      <c r="C8488" s="3"/>
      <c r="D8488" s="6"/>
      <c r="E8488" s="8"/>
      <c r="O8488" s="9"/>
    </row>
    <row r="8489" spans="2:15" x14ac:dyDescent="0.2">
      <c r="B8489" s="3"/>
      <c r="C8489" s="3"/>
      <c r="D8489" s="6"/>
      <c r="E8489" s="8"/>
      <c r="O8489" s="9"/>
    </row>
    <row r="8490" spans="2:15" x14ac:dyDescent="0.2">
      <c r="B8490" s="3"/>
      <c r="C8490" s="3"/>
      <c r="D8490" s="6"/>
      <c r="E8490" s="8"/>
      <c r="O8490" s="9"/>
    </row>
    <row r="8491" spans="2:15" x14ac:dyDescent="0.2">
      <c r="B8491" s="3"/>
      <c r="C8491" s="3"/>
      <c r="D8491" s="6"/>
      <c r="E8491" s="8"/>
      <c r="O8491" s="9"/>
    </row>
    <row r="8492" spans="2:15" x14ac:dyDescent="0.2">
      <c r="B8492" s="3"/>
      <c r="C8492" s="3"/>
      <c r="D8492" s="6"/>
      <c r="E8492" s="8"/>
      <c r="O8492" s="9"/>
    </row>
    <row r="8493" spans="2:15" x14ac:dyDescent="0.2">
      <c r="B8493" s="3"/>
      <c r="C8493" s="3"/>
      <c r="D8493" s="6"/>
      <c r="E8493" s="8"/>
      <c r="O8493" s="9"/>
    </row>
    <row r="8494" spans="2:15" x14ac:dyDescent="0.2">
      <c r="B8494" s="3"/>
      <c r="C8494" s="3"/>
      <c r="D8494" s="6"/>
      <c r="E8494" s="8"/>
      <c r="O8494" s="9"/>
    </row>
    <row r="8495" spans="2:15" x14ac:dyDescent="0.2">
      <c r="B8495" s="3"/>
      <c r="C8495" s="3"/>
      <c r="D8495" s="6"/>
      <c r="E8495" s="8"/>
      <c r="O8495" s="9"/>
    </row>
    <row r="8496" spans="2:15" x14ac:dyDescent="0.2">
      <c r="B8496" s="3"/>
      <c r="C8496" s="3"/>
      <c r="D8496" s="6"/>
      <c r="E8496" s="8"/>
      <c r="O8496" s="9"/>
    </row>
    <row r="8497" spans="2:15" x14ac:dyDescent="0.2">
      <c r="B8497" s="3"/>
      <c r="C8497" s="3"/>
      <c r="D8497" s="6"/>
      <c r="E8497" s="8"/>
      <c r="O8497" s="9"/>
    </row>
    <row r="8498" spans="2:15" x14ac:dyDescent="0.2">
      <c r="B8498" s="3"/>
      <c r="C8498" s="3"/>
      <c r="D8498" s="6"/>
      <c r="E8498" s="8"/>
      <c r="O8498" s="9"/>
    </row>
    <row r="8499" spans="2:15" x14ac:dyDescent="0.2">
      <c r="B8499" s="3"/>
      <c r="C8499" s="3"/>
      <c r="D8499" s="6"/>
      <c r="E8499" s="8"/>
      <c r="O8499" s="9"/>
    </row>
    <row r="8500" spans="2:15" x14ac:dyDescent="0.2">
      <c r="B8500" s="3"/>
      <c r="C8500" s="3"/>
      <c r="D8500" s="6"/>
      <c r="E8500" s="8"/>
      <c r="O8500" s="9"/>
    </row>
    <row r="8501" spans="2:15" x14ac:dyDescent="0.2">
      <c r="B8501" s="3"/>
      <c r="C8501" s="3"/>
      <c r="D8501" s="6"/>
      <c r="E8501" s="8"/>
      <c r="O8501" s="9"/>
    </row>
    <row r="8502" spans="2:15" x14ac:dyDescent="0.2">
      <c r="B8502" s="3"/>
      <c r="C8502" s="3"/>
      <c r="D8502" s="6"/>
      <c r="E8502" s="8"/>
      <c r="O8502" s="9"/>
    </row>
    <row r="8503" spans="2:15" x14ac:dyDescent="0.2">
      <c r="B8503" s="3"/>
      <c r="C8503" s="3"/>
      <c r="D8503" s="6"/>
      <c r="E8503" s="8"/>
      <c r="O8503" s="9"/>
    </row>
    <row r="8504" spans="2:15" x14ac:dyDescent="0.2">
      <c r="B8504" s="3"/>
      <c r="C8504" s="3"/>
      <c r="D8504" s="6"/>
      <c r="E8504" s="8"/>
      <c r="O8504" s="9"/>
    </row>
    <row r="8505" spans="2:15" x14ac:dyDescent="0.2">
      <c r="B8505" s="3"/>
      <c r="C8505" s="3"/>
      <c r="D8505" s="6"/>
      <c r="E8505" s="8"/>
      <c r="O8505" s="9"/>
    </row>
    <row r="8506" spans="2:15" x14ac:dyDescent="0.2">
      <c r="B8506" s="3"/>
      <c r="C8506" s="3"/>
      <c r="D8506" s="6"/>
      <c r="E8506" s="8"/>
      <c r="O8506" s="9"/>
    </row>
    <row r="8507" spans="2:15" x14ac:dyDescent="0.2">
      <c r="B8507" s="3"/>
      <c r="C8507" s="3"/>
      <c r="D8507" s="6"/>
      <c r="E8507" s="8"/>
      <c r="O8507" s="9"/>
    </row>
    <row r="8508" spans="2:15" x14ac:dyDescent="0.2">
      <c r="B8508" s="3"/>
      <c r="C8508" s="3"/>
      <c r="D8508" s="6"/>
      <c r="E8508" s="8"/>
      <c r="O8508" s="9"/>
    </row>
    <row r="8509" spans="2:15" x14ac:dyDescent="0.2">
      <c r="B8509" s="3"/>
      <c r="C8509" s="3"/>
      <c r="D8509" s="6"/>
      <c r="E8509" s="8"/>
      <c r="O8509" s="9"/>
    </row>
    <row r="8510" spans="2:15" x14ac:dyDescent="0.2">
      <c r="B8510" s="3"/>
      <c r="C8510" s="3"/>
      <c r="D8510" s="6"/>
      <c r="E8510" s="8"/>
      <c r="O8510" s="9"/>
    </row>
    <row r="8511" spans="2:15" x14ac:dyDescent="0.2">
      <c r="B8511" s="3"/>
      <c r="C8511" s="3"/>
      <c r="D8511" s="6"/>
      <c r="E8511" s="8"/>
      <c r="O8511" s="9"/>
    </row>
    <row r="8512" spans="2:15" x14ac:dyDescent="0.2">
      <c r="B8512" s="3"/>
      <c r="C8512" s="3"/>
      <c r="D8512" s="6"/>
      <c r="E8512" s="8"/>
      <c r="O8512" s="9"/>
    </row>
    <row r="8513" spans="2:15" x14ac:dyDescent="0.2">
      <c r="B8513" s="3"/>
      <c r="C8513" s="3"/>
      <c r="D8513" s="6"/>
      <c r="E8513" s="8"/>
      <c r="O8513" s="9"/>
    </row>
    <row r="8514" spans="2:15" x14ac:dyDescent="0.2">
      <c r="B8514" s="3"/>
      <c r="C8514" s="3"/>
      <c r="D8514" s="6"/>
      <c r="E8514" s="8"/>
      <c r="O8514" s="9"/>
    </row>
    <row r="8515" spans="2:15" x14ac:dyDescent="0.2">
      <c r="B8515" s="3"/>
      <c r="C8515" s="3"/>
      <c r="D8515" s="6"/>
      <c r="E8515" s="8"/>
      <c r="O8515" s="9"/>
    </row>
    <row r="8516" spans="2:15" x14ac:dyDescent="0.2">
      <c r="B8516" s="3"/>
      <c r="C8516" s="3"/>
      <c r="D8516" s="6"/>
      <c r="E8516" s="8"/>
      <c r="O8516" s="9"/>
    </row>
    <row r="8517" spans="2:15" x14ac:dyDescent="0.2">
      <c r="B8517" s="3"/>
      <c r="C8517" s="3"/>
      <c r="D8517" s="6"/>
      <c r="E8517" s="8"/>
      <c r="O8517" s="9"/>
    </row>
    <row r="8518" spans="2:15" x14ac:dyDescent="0.2">
      <c r="B8518" s="3"/>
      <c r="C8518" s="3"/>
      <c r="D8518" s="6"/>
      <c r="E8518" s="8"/>
      <c r="O8518" s="9"/>
    </row>
    <row r="8519" spans="2:15" x14ac:dyDescent="0.2">
      <c r="B8519" s="3"/>
      <c r="C8519" s="3"/>
      <c r="D8519" s="6"/>
      <c r="E8519" s="8"/>
      <c r="O8519" s="9"/>
    </row>
    <row r="8520" spans="2:15" x14ac:dyDescent="0.2">
      <c r="B8520" s="3"/>
      <c r="C8520" s="3"/>
      <c r="D8520" s="6"/>
      <c r="E8520" s="8"/>
      <c r="O8520" s="9"/>
    </row>
    <row r="8521" spans="2:15" x14ac:dyDescent="0.2">
      <c r="B8521" s="3"/>
      <c r="C8521" s="3"/>
      <c r="D8521" s="6"/>
      <c r="E8521" s="8"/>
      <c r="O8521" s="9"/>
    </row>
    <row r="8522" spans="2:15" x14ac:dyDescent="0.2">
      <c r="B8522" s="3"/>
      <c r="C8522" s="3"/>
      <c r="D8522" s="6"/>
      <c r="E8522" s="8"/>
      <c r="O8522" s="9"/>
    </row>
    <row r="8523" spans="2:15" x14ac:dyDescent="0.2">
      <c r="B8523" s="3"/>
      <c r="C8523" s="3"/>
      <c r="D8523" s="6"/>
      <c r="E8523" s="8"/>
      <c r="O8523" s="9"/>
    </row>
    <row r="8524" spans="2:15" x14ac:dyDescent="0.2">
      <c r="B8524" s="3"/>
      <c r="C8524" s="3"/>
      <c r="D8524" s="6"/>
      <c r="E8524" s="8"/>
      <c r="O8524" s="9"/>
    </row>
    <row r="8525" spans="2:15" x14ac:dyDescent="0.2">
      <c r="B8525" s="3"/>
      <c r="C8525" s="3"/>
      <c r="D8525" s="6"/>
      <c r="E8525" s="8"/>
      <c r="O8525" s="9"/>
    </row>
    <row r="8526" spans="2:15" x14ac:dyDescent="0.2">
      <c r="B8526" s="3"/>
      <c r="C8526" s="3"/>
      <c r="D8526" s="6"/>
      <c r="E8526" s="8"/>
      <c r="O8526" s="9"/>
    </row>
    <row r="8527" spans="2:15" x14ac:dyDescent="0.2">
      <c r="B8527" s="3"/>
      <c r="C8527" s="3"/>
      <c r="D8527" s="6"/>
      <c r="E8527" s="8"/>
      <c r="O8527" s="9"/>
    </row>
    <row r="8528" spans="2:15" x14ac:dyDescent="0.2">
      <c r="B8528" s="3"/>
      <c r="C8528" s="3"/>
      <c r="D8528" s="6"/>
      <c r="E8528" s="8"/>
      <c r="O8528" s="9"/>
    </row>
    <row r="8529" spans="2:15" x14ac:dyDescent="0.2">
      <c r="B8529" s="3"/>
      <c r="C8529" s="3"/>
      <c r="D8529" s="6"/>
      <c r="E8529" s="8"/>
      <c r="O8529" s="9"/>
    </row>
    <row r="8530" spans="2:15" x14ac:dyDescent="0.2">
      <c r="B8530" s="3"/>
      <c r="C8530" s="3"/>
      <c r="D8530" s="6"/>
      <c r="E8530" s="8"/>
      <c r="O8530" s="9"/>
    </row>
    <row r="8531" spans="2:15" x14ac:dyDescent="0.2">
      <c r="B8531" s="3"/>
      <c r="C8531" s="3"/>
      <c r="D8531" s="6"/>
      <c r="E8531" s="8"/>
      <c r="O8531" s="9"/>
    </row>
    <row r="8532" spans="2:15" x14ac:dyDescent="0.2">
      <c r="B8532" s="3"/>
      <c r="C8532" s="3"/>
      <c r="D8532" s="6"/>
      <c r="E8532" s="8"/>
      <c r="O8532" s="9"/>
    </row>
    <row r="8533" spans="2:15" x14ac:dyDescent="0.2">
      <c r="B8533" s="3"/>
      <c r="C8533" s="3"/>
      <c r="D8533" s="6"/>
      <c r="E8533" s="8"/>
      <c r="O8533" s="9"/>
    </row>
    <row r="8534" spans="2:15" x14ac:dyDescent="0.2">
      <c r="B8534" s="3"/>
      <c r="C8534" s="3"/>
      <c r="D8534" s="6"/>
      <c r="E8534" s="8"/>
      <c r="O8534" s="9"/>
    </row>
    <row r="8535" spans="2:15" x14ac:dyDescent="0.2">
      <c r="B8535" s="3"/>
      <c r="C8535" s="3"/>
      <c r="D8535" s="6"/>
      <c r="E8535" s="8"/>
      <c r="O8535" s="9"/>
    </row>
    <row r="8536" spans="2:15" x14ac:dyDescent="0.2">
      <c r="B8536" s="3"/>
      <c r="C8536" s="3"/>
      <c r="D8536" s="6"/>
      <c r="E8536" s="8"/>
      <c r="O8536" s="9"/>
    </row>
    <row r="8537" spans="2:15" x14ac:dyDescent="0.2">
      <c r="B8537" s="3"/>
      <c r="C8537" s="3"/>
      <c r="D8537" s="6"/>
      <c r="E8537" s="8"/>
      <c r="O8537" s="9"/>
    </row>
    <row r="8538" spans="2:15" x14ac:dyDescent="0.2">
      <c r="B8538" s="3"/>
      <c r="C8538" s="3"/>
      <c r="D8538" s="6"/>
      <c r="E8538" s="8"/>
      <c r="O8538" s="9"/>
    </row>
    <row r="8539" spans="2:15" x14ac:dyDescent="0.2">
      <c r="B8539" s="3"/>
      <c r="C8539" s="3"/>
      <c r="D8539" s="6"/>
      <c r="E8539" s="8"/>
      <c r="O8539" s="9"/>
    </row>
    <row r="8540" spans="2:15" x14ac:dyDescent="0.2">
      <c r="B8540" s="3"/>
      <c r="C8540" s="3"/>
      <c r="D8540" s="6"/>
      <c r="E8540" s="8"/>
      <c r="O8540" s="9"/>
    </row>
    <row r="8541" spans="2:15" x14ac:dyDescent="0.2">
      <c r="B8541" s="3"/>
      <c r="C8541" s="3"/>
      <c r="D8541" s="6"/>
      <c r="E8541" s="8"/>
      <c r="O8541" s="9"/>
    </row>
    <row r="8542" spans="2:15" x14ac:dyDescent="0.2">
      <c r="B8542" s="3"/>
      <c r="C8542" s="3"/>
      <c r="D8542" s="6"/>
      <c r="E8542" s="8"/>
      <c r="O8542" s="9"/>
    </row>
    <row r="8543" spans="2:15" x14ac:dyDescent="0.2">
      <c r="B8543" s="3"/>
      <c r="C8543" s="3"/>
      <c r="D8543" s="6"/>
      <c r="E8543" s="8"/>
      <c r="O8543" s="9"/>
    </row>
    <row r="8544" spans="2:15" x14ac:dyDescent="0.2">
      <c r="B8544" s="3"/>
      <c r="C8544" s="3"/>
      <c r="D8544" s="6"/>
      <c r="E8544" s="8"/>
      <c r="O8544" s="9"/>
    </row>
    <row r="8545" spans="2:15" x14ac:dyDescent="0.2">
      <c r="B8545" s="3"/>
      <c r="C8545" s="3"/>
      <c r="D8545" s="6"/>
      <c r="E8545" s="8"/>
      <c r="O8545" s="9"/>
    </row>
    <row r="8546" spans="2:15" x14ac:dyDescent="0.2">
      <c r="B8546" s="3"/>
      <c r="C8546" s="3"/>
      <c r="D8546" s="6"/>
      <c r="E8546" s="8"/>
      <c r="O8546" s="9"/>
    </row>
    <row r="8547" spans="2:15" x14ac:dyDescent="0.2">
      <c r="B8547" s="3"/>
      <c r="C8547" s="3"/>
      <c r="D8547" s="6"/>
      <c r="E8547" s="8"/>
      <c r="O8547" s="9"/>
    </row>
    <row r="8548" spans="2:15" x14ac:dyDescent="0.2">
      <c r="B8548" s="3"/>
      <c r="C8548" s="3"/>
      <c r="D8548" s="6"/>
      <c r="E8548" s="8"/>
      <c r="O8548" s="9"/>
    </row>
    <row r="8549" spans="2:15" x14ac:dyDescent="0.2">
      <c r="B8549" s="3"/>
      <c r="C8549" s="3"/>
      <c r="D8549" s="6"/>
      <c r="E8549" s="8"/>
      <c r="O8549" s="9"/>
    </row>
    <row r="8550" spans="2:15" x14ac:dyDescent="0.2">
      <c r="B8550" s="3"/>
      <c r="C8550" s="3"/>
      <c r="D8550" s="6"/>
      <c r="E8550" s="8"/>
      <c r="O8550" s="9"/>
    </row>
    <row r="8551" spans="2:15" x14ac:dyDescent="0.2">
      <c r="B8551" s="3"/>
      <c r="C8551" s="3"/>
      <c r="D8551" s="6"/>
      <c r="E8551" s="8"/>
      <c r="O8551" s="9"/>
    </row>
    <row r="8552" spans="2:15" x14ac:dyDescent="0.2">
      <c r="B8552" s="3"/>
      <c r="C8552" s="3"/>
      <c r="D8552" s="6"/>
      <c r="E8552" s="8"/>
      <c r="O8552" s="9"/>
    </row>
    <row r="8553" spans="2:15" x14ac:dyDescent="0.2">
      <c r="B8553" s="3"/>
      <c r="C8553" s="3"/>
      <c r="D8553" s="6"/>
      <c r="E8553" s="8"/>
      <c r="O8553" s="9"/>
    </row>
    <row r="8554" spans="2:15" x14ac:dyDescent="0.2">
      <c r="B8554" s="3"/>
      <c r="C8554" s="3"/>
      <c r="D8554" s="6"/>
      <c r="E8554" s="8"/>
      <c r="O8554" s="9"/>
    </row>
    <row r="8555" spans="2:15" x14ac:dyDescent="0.2">
      <c r="B8555" s="3"/>
      <c r="C8555" s="3"/>
      <c r="D8555" s="6"/>
      <c r="E8555" s="8"/>
      <c r="O8555" s="9"/>
    </row>
    <row r="8556" spans="2:15" x14ac:dyDescent="0.2">
      <c r="B8556" s="3"/>
      <c r="C8556" s="3"/>
      <c r="D8556" s="6"/>
      <c r="E8556" s="8"/>
      <c r="O8556" s="9"/>
    </row>
    <row r="8557" spans="2:15" x14ac:dyDescent="0.2">
      <c r="B8557" s="3"/>
      <c r="C8557" s="3"/>
      <c r="D8557" s="6"/>
      <c r="E8557" s="8"/>
      <c r="O8557" s="9"/>
    </row>
    <row r="8558" spans="2:15" x14ac:dyDescent="0.2">
      <c r="B8558" s="3"/>
      <c r="C8558" s="3"/>
      <c r="D8558" s="6"/>
      <c r="E8558" s="8"/>
      <c r="O8558" s="9"/>
    </row>
    <row r="8559" spans="2:15" x14ac:dyDescent="0.2">
      <c r="B8559" s="3"/>
      <c r="C8559" s="3"/>
      <c r="D8559" s="6"/>
      <c r="E8559" s="8"/>
      <c r="O8559" s="9"/>
    </row>
    <row r="8560" spans="2:15" x14ac:dyDescent="0.2">
      <c r="B8560" s="3"/>
      <c r="C8560" s="3"/>
      <c r="D8560" s="6"/>
      <c r="E8560" s="8"/>
      <c r="O8560" s="9"/>
    </row>
    <row r="8561" spans="2:15" x14ac:dyDescent="0.2">
      <c r="B8561" s="3"/>
      <c r="C8561" s="3"/>
      <c r="D8561" s="6"/>
      <c r="E8561" s="8"/>
      <c r="O8561" s="9"/>
    </row>
    <row r="8562" spans="2:15" x14ac:dyDescent="0.2">
      <c r="B8562" s="3"/>
      <c r="C8562" s="3"/>
      <c r="D8562" s="6"/>
      <c r="E8562" s="8"/>
      <c r="O8562" s="9"/>
    </row>
    <row r="8563" spans="2:15" x14ac:dyDescent="0.2">
      <c r="B8563" s="3"/>
      <c r="C8563" s="3"/>
      <c r="D8563" s="6"/>
      <c r="E8563" s="8"/>
      <c r="O8563" s="9"/>
    </row>
    <row r="8564" spans="2:15" x14ac:dyDescent="0.2">
      <c r="B8564" s="3"/>
      <c r="C8564" s="3"/>
      <c r="D8564" s="6"/>
      <c r="E8564" s="8"/>
      <c r="O8564" s="9"/>
    </row>
    <row r="8565" spans="2:15" x14ac:dyDescent="0.2">
      <c r="B8565" s="3"/>
      <c r="C8565" s="3"/>
      <c r="D8565" s="6"/>
      <c r="E8565" s="8"/>
      <c r="O8565" s="9"/>
    </row>
    <row r="8566" spans="2:15" x14ac:dyDescent="0.2">
      <c r="B8566" s="3"/>
      <c r="C8566" s="3"/>
      <c r="D8566" s="6"/>
      <c r="E8566" s="8"/>
      <c r="O8566" s="9"/>
    </row>
    <row r="8567" spans="2:15" x14ac:dyDescent="0.2">
      <c r="B8567" s="3"/>
      <c r="C8567" s="3"/>
      <c r="D8567" s="6"/>
      <c r="E8567" s="8"/>
      <c r="O8567" s="9"/>
    </row>
    <row r="8568" spans="2:15" x14ac:dyDescent="0.2">
      <c r="B8568" s="3"/>
      <c r="C8568" s="3"/>
      <c r="D8568" s="6"/>
      <c r="E8568" s="8"/>
      <c r="O8568" s="9"/>
    </row>
    <row r="8569" spans="2:15" x14ac:dyDescent="0.2">
      <c r="B8569" s="3"/>
      <c r="C8569" s="3"/>
      <c r="D8569" s="6"/>
      <c r="E8569" s="8"/>
      <c r="O8569" s="9"/>
    </row>
    <row r="8570" spans="2:15" x14ac:dyDescent="0.2">
      <c r="B8570" s="3"/>
      <c r="C8570" s="3"/>
      <c r="D8570" s="6"/>
      <c r="E8570" s="8"/>
      <c r="O8570" s="9"/>
    </row>
    <row r="8571" spans="2:15" x14ac:dyDescent="0.2">
      <c r="B8571" s="3"/>
      <c r="C8571" s="3"/>
      <c r="D8571" s="6"/>
      <c r="E8571" s="8"/>
      <c r="O8571" s="9"/>
    </row>
    <row r="8572" spans="2:15" x14ac:dyDescent="0.2">
      <c r="B8572" s="3"/>
      <c r="C8572" s="3"/>
      <c r="D8572" s="6"/>
      <c r="E8572" s="8"/>
      <c r="O8572" s="9"/>
    </row>
    <row r="8573" spans="2:15" x14ac:dyDescent="0.2">
      <c r="B8573" s="3"/>
      <c r="C8573" s="3"/>
      <c r="D8573" s="6"/>
      <c r="E8573" s="8"/>
      <c r="O8573" s="9"/>
    </row>
    <row r="8574" spans="2:15" x14ac:dyDescent="0.2">
      <c r="B8574" s="3"/>
      <c r="C8574" s="3"/>
      <c r="D8574" s="6"/>
      <c r="E8574" s="8"/>
      <c r="O8574" s="9"/>
    </row>
    <row r="8575" spans="2:15" x14ac:dyDescent="0.2">
      <c r="B8575" s="3"/>
      <c r="C8575" s="3"/>
      <c r="D8575" s="6"/>
      <c r="E8575" s="8"/>
      <c r="O8575" s="9"/>
    </row>
    <row r="8576" spans="2:15" x14ac:dyDescent="0.2">
      <c r="B8576" s="3"/>
      <c r="C8576" s="3"/>
      <c r="D8576" s="6"/>
      <c r="E8576" s="8"/>
      <c r="O8576" s="9"/>
    </row>
    <row r="8577" spans="2:15" x14ac:dyDescent="0.2">
      <c r="B8577" s="3"/>
      <c r="C8577" s="3"/>
      <c r="D8577" s="6"/>
      <c r="E8577" s="8"/>
      <c r="O8577" s="9"/>
    </row>
    <row r="8578" spans="2:15" x14ac:dyDescent="0.2">
      <c r="B8578" s="3"/>
      <c r="C8578" s="3"/>
      <c r="D8578" s="6"/>
      <c r="E8578" s="8"/>
      <c r="O8578" s="9"/>
    </row>
    <row r="8579" spans="2:15" x14ac:dyDescent="0.2">
      <c r="B8579" s="3"/>
      <c r="C8579" s="3"/>
      <c r="D8579" s="6"/>
      <c r="E8579" s="8"/>
      <c r="O8579" s="9"/>
    </row>
    <row r="8580" spans="2:15" x14ac:dyDescent="0.2">
      <c r="B8580" s="3"/>
      <c r="C8580" s="3"/>
      <c r="D8580" s="6"/>
      <c r="E8580" s="8"/>
      <c r="O8580" s="9"/>
    </row>
    <row r="8581" spans="2:15" x14ac:dyDescent="0.2">
      <c r="B8581" s="3"/>
      <c r="C8581" s="3"/>
      <c r="D8581" s="6"/>
      <c r="E8581" s="8"/>
      <c r="O8581" s="9"/>
    </row>
    <row r="8582" spans="2:15" x14ac:dyDescent="0.2">
      <c r="B8582" s="3"/>
      <c r="C8582" s="3"/>
      <c r="D8582" s="6"/>
      <c r="E8582" s="8"/>
      <c r="O8582" s="9"/>
    </row>
    <row r="8583" spans="2:15" x14ac:dyDescent="0.2">
      <c r="B8583" s="3"/>
      <c r="C8583" s="3"/>
      <c r="D8583" s="6"/>
      <c r="E8583" s="8"/>
      <c r="O8583" s="9"/>
    </row>
    <row r="8584" spans="2:15" x14ac:dyDescent="0.2">
      <c r="B8584" s="3"/>
      <c r="C8584" s="3"/>
      <c r="D8584" s="6"/>
      <c r="E8584" s="8"/>
      <c r="O8584" s="9"/>
    </row>
    <row r="8585" spans="2:15" x14ac:dyDescent="0.2">
      <c r="B8585" s="3"/>
      <c r="C8585" s="3"/>
      <c r="D8585" s="6"/>
      <c r="E8585" s="8"/>
      <c r="O8585" s="9"/>
    </row>
    <row r="8586" spans="2:15" x14ac:dyDescent="0.2">
      <c r="B8586" s="3"/>
      <c r="C8586" s="3"/>
      <c r="D8586" s="6"/>
      <c r="E8586" s="8"/>
      <c r="O8586" s="9"/>
    </row>
    <row r="8587" spans="2:15" x14ac:dyDescent="0.2">
      <c r="B8587" s="3"/>
      <c r="C8587" s="3"/>
      <c r="D8587" s="6"/>
      <c r="E8587" s="8"/>
      <c r="O8587" s="9"/>
    </row>
    <row r="8588" spans="2:15" x14ac:dyDescent="0.2">
      <c r="B8588" s="3"/>
      <c r="C8588" s="3"/>
      <c r="D8588" s="6"/>
      <c r="E8588" s="8"/>
      <c r="O8588" s="9"/>
    </row>
    <row r="8589" spans="2:15" x14ac:dyDescent="0.2">
      <c r="B8589" s="3"/>
      <c r="C8589" s="3"/>
      <c r="D8589" s="6"/>
      <c r="E8589" s="8"/>
      <c r="O8589" s="9"/>
    </row>
    <row r="8590" spans="2:15" x14ac:dyDescent="0.2">
      <c r="B8590" s="3"/>
      <c r="C8590" s="3"/>
      <c r="D8590" s="6"/>
      <c r="E8590" s="8"/>
      <c r="O8590" s="9"/>
    </row>
    <row r="8591" spans="2:15" x14ac:dyDescent="0.2">
      <c r="B8591" s="3"/>
      <c r="C8591" s="3"/>
      <c r="D8591" s="6"/>
      <c r="E8591" s="8"/>
      <c r="O8591" s="9"/>
    </row>
    <row r="8592" spans="2:15" x14ac:dyDescent="0.2">
      <c r="B8592" s="3"/>
      <c r="C8592" s="3"/>
      <c r="D8592" s="6"/>
      <c r="E8592" s="8"/>
      <c r="O8592" s="9"/>
    </row>
    <row r="8593" spans="2:15" x14ac:dyDescent="0.2">
      <c r="B8593" s="3"/>
      <c r="C8593" s="3"/>
      <c r="D8593" s="6"/>
      <c r="E8593" s="8"/>
      <c r="O8593" s="9"/>
    </row>
    <row r="8594" spans="2:15" x14ac:dyDescent="0.2">
      <c r="B8594" s="3"/>
      <c r="C8594" s="3"/>
      <c r="D8594" s="6"/>
      <c r="E8594" s="8"/>
      <c r="O8594" s="9"/>
    </row>
    <row r="8595" spans="2:15" x14ac:dyDescent="0.2">
      <c r="B8595" s="3"/>
      <c r="C8595" s="3"/>
      <c r="D8595" s="6"/>
      <c r="E8595" s="8"/>
      <c r="O8595" s="9"/>
    </row>
    <row r="8596" spans="2:15" x14ac:dyDescent="0.2">
      <c r="B8596" s="3"/>
      <c r="C8596" s="3"/>
      <c r="D8596" s="6"/>
      <c r="E8596" s="8"/>
      <c r="O8596" s="9"/>
    </row>
    <row r="8597" spans="2:15" x14ac:dyDescent="0.2">
      <c r="B8597" s="3"/>
      <c r="C8597" s="3"/>
      <c r="D8597" s="6"/>
      <c r="E8597" s="8"/>
      <c r="O8597" s="9"/>
    </row>
    <row r="8598" spans="2:15" x14ac:dyDescent="0.2">
      <c r="B8598" s="3"/>
      <c r="C8598" s="3"/>
      <c r="D8598" s="6"/>
      <c r="E8598" s="8"/>
      <c r="O8598" s="9"/>
    </row>
    <row r="8599" spans="2:15" x14ac:dyDescent="0.2">
      <c r="B8599" s="3"/>
      <c r="C8599" s="3"/>
      <c r="D8599" s="6"/>
      <c r="E8599" s="8"/>
      <c r="O8599" s="9"/>
    </row>
    <row r="8600" spans="2:15" x14ac:dyDescent="0.2">
      <c r="B8600" s="3"/>
      <c r="C8600" s="3"/>
      <c r="D8600" s="6"/>
      <c r="E8600" s="8"/>
      <c r="O8600" s="9"/>
    </row>
    <row r="8601" spans="2:15" x14ac:dyDescent="0.2">
      <c r="B8601" s="3"/>
      <c r="C8601" s="3"/>
      <c r="D8601" s="6"/>
      <c r="E8601" s="8"/>
      <c r="O8601" s="9"/>
    </row>
    <row r="8602" spans="2:15" x14ac:dyDescent="0.2">
      <c r="B8602" s="3"/>
      <c r="C8602" s="3"/>
      <c r="D8602" s="6"/>
      <c r="E8602" s="8"/>
      <c r="O8602" s="9"/>
    </row>
    <row r="8603" spans="2:15" x14ac:dyDescent="0.2">
      <c r="B8603" s="3"/>
      <c r="C8603" s="3"/>
      <c r="D8603" s="6"/>
      <c r="E8603" s="8"/>
      <c r="O8603" s="9"/>
    </row>
    <row r="8604" spans="2:15" x14ac:dyDescent="0.2">
      <c r="B8604" s="3"/>
      <c r="C8604" s="3"/>
      <c r="D8604" s="6"/>
      <c r="E8604" s="8"/>
      <c r="O8604" s="9"/>
    </row>
    <row r="8605" spans="2:15" x14ac:dyDescent="0.2">
      <c r="B8605" s="3"/>
      <c r="C8605" s="3"/>
      <c r="D8605" s="6"/>
      <c r="E8605" s="8"/>
      <c r="O8605" s="9"/>
    </row>
    <row r="8606" spans="2:15" x14ac:dyDescent="0.2">
      <c r="B8606" s="3"/>
      <c r="C8606" s="3"/>
      <c r="D8606" s="6"/>
      <c r="E8606" s="8"/>
      <c r="O8606" s="9"/>
    </row>
    <row r="8607" spans="2:15" x14ac:dyDescent="0.2">
      <c r="B8607" s="3"/>
      <c r="C8607" s="3"/>
      <c r="D8607" s="6"/>
      <c r="E8607" s="8"/>
      <c r="O8607" s="9"/>
    </row>
    <row r="8608" spans="2:15" x14ac:dyDescent="0.2">
      <c r="B8608" s="3"/>
      <c r="C8608" s="3"/>
      <c r="D8608" s="6"/>
      <c r="E8608" s="8"/>
      <c r="O8608" s="9"/>
    </row>
    <row r="8609" spans="2:15" x14ac:dyDescent="0.2">
      <c r="B8609" s="3"/>
      <c r="C8609" s="3"/>
      <c r="D8609" s="6"/>
      <c r="E8609" s="8"/>
      <c r="O8609" s="9"/>
    </row>
    <row r="8610" spans="2:15" x14ac:dyDescent="0.2">
      <c r="B8610" s="3"/>
      <c r="C8610" s="3"/>
      <c r="D8610" s="6"/>
      <c r="E8610" s="8"/>
      <c r="O8610" s="9"/>
    </row>
    <row r="8611" spans="2:15" x14ac:dyDescent="0.2">
      <c r="B8611" s="3"/>
      <c r="C8611" s="3"/>
      <c r="D8611" s="6"/>
      <c r="E8611" s="8"/>
      <c r="O8611" s="9"/>
    </row>
    <row r="8612" spans="2:15" x14ac:dyDescent="0.2">
      <c r="B8612" s="3"/>
      <c r="C8612" s="3"/>
      <c r="D8612" s="6"/>
      <c r="E8612" s="8"/>
      <c r="O8612" s="9"/>
    </row>
    <row r="8613" spans="2:15" x14ac:dyDescent="0.2">
      <c r="B8613" s="3"/>
      <c r="C8613" s="3"/>
      <c r="D8613" s="6"/>
      <c r="E8613" s="8"/>
      <c r="O8613" s="9"/>
    </row>
    <row r="8614" spans="2:15" x14ac:dyDescent="0.2">
      <c r="B8614" s="3"/>
      <c r="C8614" s="3"/>
      <c r="D8614" s="6"/>
      <c r="E8614" s="8"/>
      <c r="O8614" s="9"/>
    </row>
    <row r="8615" spans="2:15" x14ac:dyDescent="0.2">
      <c r="B8615" s="3"/>
      <c r="C8615" s="3"/>
      <c r="D8615" s="6"/>
      <c r="E8615" s="8"/>
      <c r="O8615" s="9"/>
    </row>
    <row r="8616" spans="2:15" x14ac:dyDescent="0.2">
      <c r="B8616" s="3"/>
      <c r="C8616" s="3"/>
      <c r="D8616" s="6"/>
      <c r="E8616" s="8"/>
      <c r="O8616" s="9"/>
    </row>
    <row r="8617" spans="2:15" x14ac:dyDescent="0.2">
      <c r="B8617" s="3"/>
      <c r="C8617" s="3"/>
      <c r="D8617" s="6"/>
      <c r="E8617" s="8"/>
      <c r="O8617" s="9"/>
    </row>
    <row r="8618" spans="2:15" x14ac:dyDescent="0.2">
      <c r="B8618" s="3"/>
      <c r="C8618" s="3"/>
      <c r="D8618" s="6"/>
      <c r="E8618" s="8"/>
      <c r="O8618" s="9"/>
    </row>
    <row r="8619" spans="2:15" x14ac:dyDescent="0.2">
      <c r="B8619" s="3"/>
      <c r="C8619" s="3"/>
      <c r="D8619" s="6"/>
      <c r="E8619" s="8"/>
      <c r="O8619" s="9"/>
    </row>
    <row r="8620" spans="2:15" x14ac:dyDescent="0.2">
      <c r="B8620" s="3"/>
      <c r="C8620" s="3"/>
      <c r="D8620" s="6"/>
      <c r="E8620" s="8"/>
      <c r="O8620" s="9"/>
    </row>
    <row r="8621" spans="2:15" x14ac:dyDescent="0.2">
      <c r="B8621" s="3"/>
      <c r="C8621" s="3"/>
      <c r="D8621" s="6"/>
      <c r="E8621" s="8"/>
      <c r="O8621" s="9"/>
    </row>
    <row r="8622" spans="2:15" x14ac:dyDescent="0.2">
      <c r="B8622" s="3"/>
      <c r="C8622" s="3"/>
      <c r="D8622" s="6"/>
      <c r="E8622" s="8"/>
      <c r="O8622" s="9"/>
    </row>
    <row r="8623" spans="2:15" x14ac:dyDescent="0.2">
      <c r="B8623" s="3"/>
      <c r="C8623" s="3"/>
      <c r="D8623" s="6"/>
      <c r="E8623" s="8"/>
      <c r="O8623" s="9"/>
    </row>
    <row r="8624" spans="2:15" x14ac:dyDescent="0.2">
      <c r="B8624" s="3"/>
      <c r="C8624" s="3"/>
      <c r="D8624" s="6"/>
      <c r="E8624" s="8"/>
      <c r="O8624" s="9"/>
    </row>
    <row r="8625" spans="2:15" x14ac:dyDescent="0.2">
      <c r="B8625" s="3"/>
      <c r="C8625" s="3"/>
      <c r="D8625" s="6"/>
      <c r="E8625" s="8"/>
      <c r="O8625" s="9"/>
    </row>
    <row r="8626" spans="2:15" x14ac:dyDescent="0.2">
      <c r="B8626" s="3"/>
      <c r="C8626" s="3"/>
      <c r="D8626" s="6"/>
      <c r="E8626" s="8"/>
      <c r="O8626" s="9"/>
    </row>
    <row r="8627" spans="2:15" x14ac:dyDescent="0.2">
      <c r="B8627" s="3"/>
      <c r="C8627" s="3"/>
      <c r="D8627" s="6"/>
      <c r="E8627" s="8"/>
      <c r="O8627" s="9"/>
    </row>
    <row r="8628" spans="2:15" x14ac:dyDescent="0.2">
      <c r="B8628" s="3"/>
      <c r="C8628" s="3"/>
      <c r="D8628" s="6"/>
      <c r="E8628" s="8"/>
      <c r="O8628" s="9"/>
    </row>
    <row r="8629" spans="2:15" x14ac:dyDescent="0.2">
      <c r="B8629" s="3"/>
      <c r="C8629" s="3"/>
      <c r="D8629" s="6"/>
      <c r="E8629" s="8"/>
      <c r="O8629" s="9"/>
    </row>
    <row r="8630" spans="2:15" x14ac:dyDescent="0.2">
      <c r="B8630" s="3"/>
      <c r="C8630" s="3"/>
      <c r="D8630" s="6"/>
      <c r="E8630" s="8"/>
      <c r="O8630" s="9"/>
    </row>
    <row r="8631" spans="2:15" x14ac:dyDescent="0.2">
      <c r="B8631" s="3"/>
      <c r="C8631" s="3"/>
      <c r="D8631" s="6"/>
      <c r="E8631" s="8"/>
      <c r="O8631" s="9"/>
    </row>
    <row r="8632" spans="2:15" x14ac:dyDescent="0.2">
      <c r="B8632" s="3"/>
      <c r="C8632" s="3"/>
      <c r="D8632" s="6"/>
      <c r="E8632" s="8"/>
      <c r="O8632" s="9"/>
    </row>
    <row r="8633" spans="2:15" x14ac:dyDescent="0.2">
      <c r="B8633" s="3"/>
      <c r="C8633" s="3"/>
      <c r="D8633" s="6"/>
      <c r="E8633" s="8"/>
      <c r="O8633" s="9"/>
    </row>
    <row r="8634" spans="2:15" x14ac:dyDescent="0.2">
      <c r="B8634" s="3"/>
      <c r="C8634" s="3"/>
      <c r="D8634" s="6"/>
      <c r="E8634" s="8"/>
      <c r="O8634" s="9"/>
    </row>
    <row r="8635" spans="2:15" x14ac:dyDescent="0.2">
      <c r="B8635" s="3"/>
      <c r="C8635" s="3"/>
      <c r="D8635" s="6"/>
      <c r="E8635" s="8"/>
      <c r="O8635" s="9"/>
    </row>
    <row r="8636" spans="2:15" x14ac:dyDescent="0.2">
      <c r="B8636" s="3"/>
      <c r="C8636" s="3"/>
      <c r="D8636" s="6"/>
      <c r="E8636" s="8"/>
      <c r="O8636" s="9"/>
    </row>
    <row r="8637" spans="2:15" x14ac:dyDescent="0.2">
      <c r="B8637" s="3"/>
      <c r="C8637" s="3"/>
      <c r="D8637" s="6"/>
      <c r="E8637" s="8"/>
      <c r="O8637" s="9"/>
    </row>
    <row r="8638" spans="2:15" x14ac:dyDescent="0.2">
      <c r="B8638" s="3"/>
      <c r="C8638" s="3"/>
      <c r="D8638" s="6"/>
      <c r="E8638" s="8"/>
      <c r="O8638" s="9"/>
    </row>
    <row r="8639" spans="2:15" x14ac:dyDescent="0.2">
      <c r="B8639" s="3"/>
      <c r="C8639" s="3"/>
      <c r="D8639" s="6"/>
      <c r="E8639" s="8"/>
      <c r="O8639" s="9"/>
    </row>
    <row r="8640" spans="2:15" x14ac:dyDescent="0.2">
      <c r="B8640" s="3"/>
      <c r="C8640" s="3"/>
      <c r="D8640" s="6"/>
      <c r="E8640" s="8"/>
      <c r="O8640" s="9"/>
    </row>
    <row r="8641" spans="2:15" x14ac:dyDescent="0.2">
      <c r="B8641" s="3"/>
      <c r="C8641" s="3"/>
      <c r="D8641" s="6"/>
      <c r="E8641" s="8"/>
      <c r="O8641" s="9"/>
    </row>
    <row r="8642" spans="2:15" x14ac:dyDescent="0.2">
      <c r="B8642" s="3"/>
      <c r="C8642" s="3"/>
      <c r="D8642" s="6"/>
      <c r="E8642" s="8"/>
      <c r="O8642" s="9"/>
    </row>
    <row r="8643" spans="2:15" x14ac:dyDescent="0.2">
      <c r="B8643" s="3"/>
      <c r="C8643" s="3"/>
      <c r="D8643" s="6"/>
      <c r="E8643" s="8"/>
      <c r="O8643" s="9"/>
    </row>
    <row r="8644" spans="2:15" x14ac:dyDescent="0.2">
      <c r="B8644" s="3"/>
      <c r="C8644" s="3"/>
      <c r="D8644" s="6"/>
      <c r="E8644" s="8"/>
      <c r="O8644" s="9"/>
    </row>
    <row r="8645" spans="2:15" x14ac:dyDescent="0.2">
      <c r="B8645" s="3"/>
      <c r="C8645" s="3"/>
      <c r="D8645" s="6"/>
      <c r="E8645" s="8"/>
      <c r="O8645" s="9"/>
    </row>
    <row r="8646" spans="2:15" x14ac:dyDescent="0.2">
      <c r="B8646" s="3"/>
      <c r="C8646" s="3"/>
      <c r="D8646" s="6"/>
      <c r="E8646" s="8"/>
      <c r="O8646" s="9"/>
    </row>
    <row r="8647" spans="2:15" x14ac:dyDescent="0.2">
      <c r="B8647" s="3"/>
      <c r="C8647" s="3"/>
      <c r="D8647" s="6"/>
      <c r="E8647" s="8"/>
      <c r="O8647" s="9"/>
    </row>
    <row r="8648" spans="2:15" x14ac:dyDescent="0.2">
      <c r="B8648" s="3"/>
      <c r="C8648" s="3"/>
      <c r="D8648" s="6"/>
      <c r="E8648" s="8"/>
      <c r="O8648" s="9"/>
    </row>
    <row r="8649" spans="2:15" x14ac:dyDescent="0.2">
      <c r="B8649" s="3"/>
      <c r="C8649" s="3"/>
      <c r="D8649" s="6"/>
      <c r="E8649" s="8"/>
      <c r="O8649" s="9"/>
    </row>
    <row r="8650" spans="2:15" x14ac:dyDescent="0.2">
      <c r="B8650" s="3"/>
      <c r="C8650" s="3"/>
      <c r="D8650" s="6"/>
      <c r="E8650" s="8"/>
      <c r="O8650" s="9"/>
    </row>
    <row r="8651" spans="2:15" x14ac:dyDescent="0.2">
      <c r="B8651" s="3"/>
      <c r="C8651" s="3"/>
      <c r="D8651" s="6"/>
      <c r="E8651" s="8"/>
      <c r="O8651" s="9"/>
    </row>
    <row r="8652" spans="2:15" x14ac:dyDescent="0.2">
      <c r="B8652" s="3"/>
      <c r="C8652" s="3"/>
      <c r="D8652" s="6"/>
      <c r="E8652" s="8"/>
      <c r="O8652" s="9"/>
    </row>
    <row r="8653" spans="2:15" x14ac:dyDescent="0.2">
      <c r="B8653" s="3"/>
      <c r="C8653" s="3"/>
      <c r="D8653" s="6"/>
      <c r="E8653" s="8"/>
      <c r="O8653" s="9"/>
    </row>
    <row r="8654" spans="2:15" x14ac:dyDescent="0.2">
      <c r="B8654" s="3"/>
      <c r="C8654" s="3"/>
      <c r="D8654" s="6"/>
      <c r="E8654" s="8"/>
      <c r="O8654" s="9"/>
    </row>
    <row r="8655" spans="2:15" x14ac:dyDescent="0.2">
      <c r="B8655" s="3"/>
      <c r="C8655" s="3"/>
      <c r="D8655" s="6"/>
      <c r="E8655" s="8"/>
      <c r="O8655" s="9"/>
    </row>
    <row r="8656" spans="2:15" x14ac:dyDescent="0.2">
      <c r="B8656" s="3"/>
      <c r="C8656" s="3"/>
      <c r="D8656" s="6"/>
      <c r="E8656" s="8"/>
      <c r="O8656" s="9"/>
    </row>
    <row r="8657" spans="2:15" x14ac:dyDescent="0.2">
      <c r="B8657" s="3"/>
      <c r="C8657" s="3"/>
      <c r="D8657" s="6"/>
      <c r="E8657" s="8"/>
      <c r="O8657" s="9"/>
    </row>
    <row r="8658" spans="2:15" x14ac:dyDescent="0.2">
      <c r="B8658" s="3"/>
      <c r="C8658" s="3"/>
      <c r="D8658" s="6"/>
      <c r="E8658" s="8"/>
      <c r="O8658" s="9"/>
    </row>
    <row r="8659" spans="2:15" x14ac:dyDescent="0.2">
      <c r="B8659" s="3"/>
      <c r="C8659" s="3"/>
      <c r="D8659" s="6"/>
      <c r="E8659" s="8"/>
      <c r="O8659" s="9"/>
    </row>
    <row r="8660" spans="2:15" x14ac:dyDescent="0.2">
      <c r="B8660" s="3"/>
      <c r="C8660" s="3"/>
      <c r="D8660" s="6"/>
      <c r="E8660" s="8"/>
      <c r="O8660" s="9"/>
    </row>
    <row r="8661" spans="2:15" x14ac:dyDescent="0.2">
      <c r="B8661" s="3"/>
      <c r="C8661" s="3"/>
      <c r="D8661" s="6"/>
      <c r="E8661" s="8"/>
      <c r="O8661" s="9"/>
    </row>
    <row r="8662" spans="2:15" x14ac:dyDescent="0.2">
      <c r="B8662" s="3"/>
      <c r="C8662" s="3"/>
      <c r="D8662" s="6"/>
      <c r="E8662" s="8"/>
      <c r="O8662" s="9"/>
    </row>
    <row r="8663" spans="2:15" x14ac:dyDescent="0.2">
      <c r="B8663" s="3"/>
      <c r="C8663" s="3"/>
      <c r="D8663" s="6"/>
      <c r="E8663" s="8"/>
      <c r="O8663" s="9"/>
    </row>
    <row r="8664" spans="2:15" x14ac:dyDescent="0.2">
      <c r="B8664" s="3"/>
      <c r="C8664" s="3"/>
      <c r="D8664" s="6"/>
      <c r="E8664" s="8"/>
      <c r="O8664" s="9"/>
    </row>
    <row r="8665" spans="2:15" x14ac:dyDescent="0.2">
      <c r="B8665" s="3"/>
      <c r="C8665" s="3"/>
      <c r="D8665" s="6"/>
      <c r="E8665" s="8"/>
      <c r="O8665" s="9"/>
    </row>
    <row r="8666" spans="2:15" x14ac:dyDescent="0.2">
      <c r="B8666" s="3"/>
      <c r="C8666" s="3"/>
      <c r="D8666" s="6"/>
      <c r="E8666" s="8"/>
      <c r="O8666" s="9"/>
    </row>
    <row r="8667" spans="2:15" x14ac:dyDescent="0.2">
      <c r="B8667" s="3"/>
      <c r="C8667" s="3"/>
      <c r="D8667" s="6"/>
      <c r="E8667" s="8"/>
      <c r="O8667" s="9"/>
    </row>
    <row r="8668" spans="2:15" x14ac:dyDescent="0.2">
      <c r="B8668" s="3"/>
      <c r="C8668" s="3"/>
      <c r="D8668" s="6"/>
      <c r="E8668" s="8"/>
      <c r="O8668" s="9"/>
    </row>
    <row r="8669" spans="2:15" x14ac:dyDescent="0.2">
      <c r="B8669" s="3"/>
      <c r="C8669" s="3"/>
      <c r="D8669" s="6"/>
      <c r="E8669" s="8"/>
      <c r="O8669" s="9"/>
    </row>
    <row r="8670" spans="2:15" x14ac:dyDescent="0.2">
      <c r="B8670" s="3"/>
      <c r="C8670" s="3"/>
      <c r="D8670" s="6"/>
      <c r="E8670" s="8"/>
      <c r="O8670" s="9"/>
    </row>
    <row r="8671" spans="2:15" x14ac:dyDescent="0.2">
      <c r="B8671" s="3"/>
      <c r="C8671" s="3"/>
      <c r="D8671" s="6"/>
      <c r="E8671" s="8"/>
      <c r="O8671" s="9"/>
    </row>
    <row r="8672" spans="2:15" x14ac:dyDescent="0.2">
      <c r="B8672" s="3"/>
      <c r="C8672" s="3"/>
      <c r="D8672" s="6"/>
      <c r="E8672" s="8"/>
      <c r="O8672" s="9"/>
    </row>
    <row r="8673" spans="2:15" x14ac:dyDescent="0.2">
      <c r="B8673" s="3"/>
      <c r="C8673" s="3"/>
      <c r="D8673" s="6"/>
      <c r="E8673" s="8"/>
      <c r="O8673" s="9"/>
    </row>
    <row r="8674" spans="2:15" x14ac:dyDescent="0.2">
      <c r="B8674" s="3"/>
      <c r="C8674" s="3"/>
      <c r="D8674" s="6"/>
      <c r="E8674" s="8"/>
      <c r="O8674" s="9"/>
    </row>
    <row r="8675" spans="2:15" x14ac:dyDescent="0.2">
      <c r="B8675" s="3"/>
      <c r="C8675" s="3"/>
      <c r="D8675" s="6"/>
      <c r="E8675" s="8"/>
      <c r="O8675" s="9"/>
    </row>
    <row r="8676" spans="2:15" x14ac:dyDescent="0.2">
      <c r="B8676" s="3"/>
      <c r="C8676" s="3"/>
      <c r="D8676" s="6"/>
      <c r="E8676" s="8"/>
      <c r="O8676" s="9"/>
    </row>
    <row r="8677" spans="2:15" x14ac:dyDescent="0.2">
      <c r="B8677" s="3"/>
      <c r="C8677" s="3"/>
      <c r="D8677" s="6"/>
      <c r="E8677" s="8"/>
      <c r="O8677" s="9"/>
    </row>
    <row r="8678" spans="2:15" x14ac:dyDescent="0.2">
      <c r="B8678" s="3"/>
      <c r="C8678" s="3"/>
      <c r="D8678" s="6"/>
      <c r="E8678" s="8"/>
      <c r="O8678" s="9"/>
    </row>
    <row r="8679" spans="2:15" x14ac:dyDescent="0.2">
      <c r="B8679" s="3"/>
      <c r="C8679" s="3"/>
      <c r="D8679" s="6"/>
      <c r="E8679" s="8"/>
      <c r="O8679" s="9"/>
    </row>
    <row r="8680" spans="2:15" x14ac:dyDescent="0.2">
      <c r="B8680" s="3"/>
      <c r="C8680" s="3"/>
      <c r="D8680" s="6"/>
      <c r="E8680" s="8"/>
      <c r="O8680" s="9"/>
    </row>
    <row r="8681" spans="2:15" x14ac:dyDescent="0.2">
      <c r="B8681" s="3"/>
      <c r="C8681" s="3"/>
      <c r="D8681" s="6"/>
      <c r="E8681" s="8"/>
      <c r="O8681" s="9"/>
    </row>
    <row r="8682" spans="2:15" x14ac:dyDescent="0.2">
      <c r="B8682" s="3"/>
      <c r="C8682" s="3"/>
      <c r="D8682" s="6"/>
      <c r="E8682" s="8"/>
      <c r="O8682" s="9"/>
    </row>
    <row r="8683" spans="2:15" x14ac:dyDescent="0.2">
      <c r="B8683" s="3"/>
      <c r="C8683" s="3"/>
      <c r="D8683" s="6"/>
      <c r="E8683" s="8"/>
      <c r="O8683" s="9"/>
    </row>
    <row r="8684" spans="2:15" x14ac:dyDescent="0.2">
      <c r="B8684" s="3"/>
      <c r="C8684" s="3"/>
      <c r="D8684" s="6"/>
      <c r="E8684" s="8"/>
      <c r="O8684" s="9"/>
    </row>
    <row r="8685" spans="2:15" x14ac:dyDescent="0.2">
      <c r="B8685" s="3"/>
      <c r="C8685" s="3"/>
      <c r="D8685" s="6"/>
      <c r="E8685" s="8"/>
      <c r="O8685" s="9"/>
    </row>
    <row r="8686" spans="2:15" x14ac:dyDescent="0.2">
      <c r="B8686" s="3"/>
      <c r="C8686" s="3"/>
      <c r="D8686" s="6"/>
      <c r="E8686" s="8"/>
      <c r="O8686" s="9"/>
    </row>
    <row r="8687" spans="2:15" x14ac:dyDescent="0.2">
      <c r="B8687" s="3"/>
      <c r="C8687" s="3"/>
      <c r="D8687" s="6"/>
      <c r="E8687" s="8"/>
      <c r="O8687" s="9"/>
    </row>
    <row r="8688" spans="2:15" x14ac:dyDescent="0.2">
      <c r="B8688" s="3"/>
      <c r="C8688" s="3"/>
      <c r="D8688" s="6"/>
      <c r="E8688" s="8"/>
      <c r="O8688" s="9"/>
    </row>
    <row r="8689" spans="2:15" x14ac:dyDescent="0.2">
      <c r="B8689" s="3"/>
      <c r="C8689" s="3"/>
      <c r="D8689" s="6"/>
      <c r="E8689" s="8"/>
      <c r="O8689" s="9"/>
    </row>
    <row r="8690" spans="2:15" x14ac:dyDescent="0.2">
      <c r="B8690" s="3"/>
      <c r="C8690" s="3"/>
      <c r="D8690" s="6"/>
      <c r="E8690" s="8"/>
      <c r="O8690" s="9"/>
    </row>
    <row r="8691" spans="2:15" x14ac:dyDescent="0.2">
      <c r="B8691" s="3"/>
      <c r="C8691" s="3"/>
      <c r="D8691" s="6"/>
      <c r="E8691" s="8"/>
      <c r="O8691" s="9"/>
    </row>
    <row r="8692" spans="2:15" x14ac:dyDescent="0.2">
      <c r="B8692" s="3"/>
      <c r="C8692" s="3"/>
      <c r="D8692" s="6"/>
      <c r="E8692" s="8"/>
      <c r="O8692" s="9"/>
    </row>
    <row r="8693" spans="2:15" x14ac:dyDescent="0.2">
      <c r="B8693" s="3"/>
      <c r="C8693" s="3"/>
      <c r="D8693" s="6"/>
      <c r="E8693" s="8"/>
      <c r="O8693" s="9"/>
    </row>
    <row r="8694" spans="2:15" x14ac:dyDescent="0.2">
      <c r="B8694" s="3"/>
      <c r="C8694" s="3"/>
      <c r="D8694" s="6"/>
      <c r="E8694" s="8"/>
      <c r="O8694" s="9"/>
    </row>
    <row r="8695" spans="2:15" x14ac:dyDescent="0.2">
      <c r="B8695" s="3"/>
      <c r="C8695" s="3"/>
      <c r="D8695" s="6"/>
      <c r="E8695" s="8"/>
      <c r="O8695" s="9"/>
    </row>
    <row r="8696" spans="2:15" x14ac:dyDescent="0.2">
      <c r="B8696" s="3"/>
      <c r="C8696" s="3"/>
      <c r="D8696" s="6"/>
      <c r="E8696" s="8"/>
      <c r="O8696" s="9"/>
    </row>
    <row r="8697" spans="2:15" x14ac:dyDescent="0.2">
      <c r="B8697" s="3"/>
      <c r="C8697" s="3"/>
      <c r="D8697" s="6"/>
      <c r="E8697" s="8"/>
      <c r="O8697" s="9"/>
    </row>
    <row r="8698" spans="2:15" x14ac:dyDescent="0.2">
      <c r="B8698" s="3"/>
      <c r="C8698" s="3"/>
      <c r="D8698" s="6"/>
      <c r="E8698" s="8"/>
      <c r="O8698" s="9"/>
    </row>
    <row r="8699" spans="2:15" x14ac:dyDescent="0.2">
      <c r="B8699" s="3"/>
      <c r="C8699" s="3"/>
      <c r="D8699" s="6"/>
      <c r="E8699" s="8"/>
      <c r="O8699" s="9"/>
    </row>
    <row r="8700" spans="2:15" x14ac:dyDescent="0.2">
      <c r="B8700" s="3"/>
      <c r="C8700" s="3"/>
      <c r="D8700" s="6"/>
      <c r="E8700" s="8"/>
      <c r="O8700" s="9"/>
    </row>
    <row r="8701" spans="2:15" x14ac:dyDescent="0.2">
      <c r="B8701" s="3"/>
      <c r="C8701" s="3"/>
      <c r="D8701" s="6"/>
      <c r="E8701" s="8"/>
      <c r="O8701" s="9"/>
    </row>
    <row r="8702" spans="2:15" x14ac:dyDescent="0.2">
      <c r="B8702" s="3"/>
      <c r="C8702" s="3"/>
      <c r="D8702" s="6"/>
      <c r="E8702" s="8"/>
      <c r="O8702" s="9"/>
    </row>
    <row r="8703" spans="2:15" x14ac:dyDescent="0.2">
      <c r="B8703" s="3"/>
      <c r="C8703" s="3"/>
      <c r="D8703" s="6"/>
      <c r="E8703" s="8"/>
      <c r="O8703" s="9"/>
    </row>
    <row r="8704" spans="2:15" x14ac:dyDescent="0.2">
      <c r="B8704" s="3"/>
      <c r="C8704" s="3"/>
      <c r="D8704" s="6"/>
      <c r="E8704" s="8"/>
      <c r="O8704" s="9"/>
    </row>
    <row r="8705" spans="2:15" x14ac:dyDescent="0.2">
      <c r="B8705" s="3"/>
      <c r="C8705" s="3"/>
      <c r="D8705" s="6"/>
      <c r="E8705" s="8"/>
      <c r="O8705" s="9"/>
    </row>
    <row r="8706" spans="2:15" x14ac:dyDescent="0.2">
      <c r="B8706" s="3"/>
      <c r="C8706" s="3"/>
      <c r="D8706" s="6"/>
      <c r="E8706" s="8"/>
      <c r="O8706" s="9"/>
    </row>
    <row r="8707" spans="2:15" x14ac:dyDescent="0.2">
      <c r="B8707" s="3"/>
      <c r="C8707" s="3"/>
      <c r="D8707" s="6"/>
      <c r="E8707" s="8"/>
      <c r="O8707" s="9"/>
    </row>
    <row r="8708" spans="2:15" x14ac:dyDescent="0.2">
      <c r="B8708" s="3"/>
      <c r="C8708" s="3"/>
      <c r="D8708" s="6"/>
      <c r="E8708" s="8"/>
      <c r="O8708" s="9"/>
    </row>
    <row r="8709" spans="2:15" x14ac:dyDescent="0.2">
      <c r="B8709" s="3"/>
      <c r="C8709" s="3"/>
      <c r="D8709" s="6"/>
      <c r="E8709" s="8"/>
      <c r="O8709" s="9"/>
    </row>
    <row r="8710" spans="2:15" x14ac:dyDescent="0.2">
      <c r="B8710" s="3"/>
      <c r="C8710" s="3"/>
      <c r="D8710" s="6"/>
      <c r="E8710" s="8"/>
      <c r="O8710" s="9"/>
    </row>
    <row r="8711" spans="2:15" x14ac:dyDescent="0.2">
      <c r="B8711" s="3"/>
      <c r="C8711" s="3"/>
      <c r="D8711" s="6"/>
      <c r="E8711" s="8"/>
      <c r="O8711" s="9"/>
    </row>
    <row r="8712" spans="2:15" x14ac:dyDescent="0.2">
      <c r="B8712" s="3"/>
      <c r="C8712" s="3"/>
      <c r="D8712" s="6"/>
      <c r="E8712" s="8"/>
      <c r="O8712" s="9"/>
    </row>
    <row r="8713" spans="2:15" x14ac:dyDescent="0.2">
      <c r="B8713" s="3"/>
      <c r="C8713" s="3"/>
      <c r="D8713" s="6"/>
      <c r="E8713" s="8"/>
      <c r="O8713" s="9"/>
    </row>
    <row r="8714" spans="2:15" x14ac:dyDescent="0.2">
      <c r="B8714" s="3"/>
      <c r="C8714" s="3"/>
      <c r="D8714" s="6"/>
      <c r="E8714" s="8"/>
      <c r="O8714" s="9"/>
    </row>
    <row r="8715" spans="2:15" x14ac:dyDescent="0.2">
      <c r="B8715" s="3"/>
      <c r="C8715" s="3"/>
      <c r="D8715" s="6"/>
      <c r="E8715" s="8"/>
      <c r="O8715" s="9"/>
    </row>
    <row r="8716" spans="2:15" x14ac:dyDescent="0.2">
      <c r="B8716" s="3"/>
      <c r="C8716" s="3"/>
      <c r="D8716" s="6"/>
      <c r="E8716" s="8"/>
      <c r="O8716" s="9"/>
    </row>
    <row r="8717" spans="2:15" x14ac:dyDescent="0.2">
      <c r="B8717" s="3"/>
      <c r="C8717" s="3"/>
      <c r="D8717" s="6"/>
      <c r="E8717" s="8"/>
      <c r="O8717" s="9"/>
    </row>
    <row r="8718" spans="2:15" x14ac:dyDescent="0.2">
      <c r="B8718" s="3"/>
      <c r="C8718" s="3"/>
      <c r="D8718" s="6"/>
      <c r="E8718" s="8"/>
      <c r="O8718" s="9"/>
    </row>
    <row r="8719" spans="2:15" x14ac:dyDescent="0.2">
      <c r="B8719" s="3"/>
      <c r="C8719" s="3"/>
      <c r="D8719" s="6"/>
      <c r="E8719" s="8"/>
      <c r="O8719" s="9"/>
    </row>
    <row r="8720" spans="2:15" x14ac:dyDescent="0.2">
      <c r="B8720" s="3"/>
      <c r="C8720" s="3"/>
      <c r="D8720" s="6"/>
      <c r="E8720" s="8"/>
      <c r="O8720" s="9"/>
    </row>
    <row r="8721" spans="2:15" x14ac:dyDescent="0.2">
      <c r="B8721" s="3"/>
      <c r="C8721" s="3"/>
      <c r="D8721" s="6"/>
      <c r="E8721" s="8"/>
      <c r="O8721" s="9"/>
    </row>
    <row r="8722" spans="2:15" x14ac:dyDescent="0.2">
      <c r="B8722" s="3"/>
      <c r="C8722" s="3"/>
      <c r="D8722" s="6"/>
      <c r="E8722" s="8"/>
      <c r="O8722" s="9"/>
    </row>
    <row r="8723" spans="2:15" x14ac:dyDescent="0.2">
      <c r="B8723" s="3"/>
      <c r="C8723" s="3"/>
      <c r="D8723" s="6"/>
      <c r="E8723" s="8"/>
      <c r="O8723" s="9"/>
    </row>
    <row r="8724" spans="2:15" x14ac:dyDescent="0.2">
      <c r="B8724" s="3"/>
      <c r="C8724" s="3"/>
      <c r="D8724" s="6"/>
      <c r="E8724" s="8"/>
      <c r="O8724" s="9"/>
    </row>
    <row r="8725" spans="2:15" x14ac:dyDescent="0.2">
      <c r="B8725" s="3"/>
      <c r="C8725" s="3"/>
      <c r="D8725" s="6"/>
      <c r="E8725" s="8"/>
      <c r="O8725" s="9"/>
    </row>
    <row r="8726" spans="2:15" x14ac:dyDescent="0.2">
      <c r="B8726" s="3"/>
      <c r="C8726" s="3"/>
      <c r="D8726" s="6"/>
      <c r="E8726" s="8"/>
      <c r="O8726" s="9"/>
    </row>
    <row r="8727" spans="2:15" x14ac:dyDescent="0.2">
      <c r="B8727" s="3"/>
      <c r="C8727" s="3"/>
      <c r="D8727" s="6"/>
      <c r="E8727" s="8"/>
      <c r="O8727" s="9"/>
    </row>
    <row r="8728" spans="2:15" x14ac:dyDescent="0.2">
      <c r="B8728" s="3"/>
      <c r="C8728" s="3"/>
      <c r="D8728" s="6"/>
      <c r="E8728" s="8"/>
      <c r="O8728" s="9"/>
    </row>
    <row r="8729" spans="2:15" x14ac:dyDescent="0.2">
      <c r="B8729" s="3"/>
      <c r="C8729" s="3"/>
      <c r="D8729" s="6"/>
      <c r="E8729" s="8"/>
      <c r="O8729" s="9"/>
    </row>
    <row r="8730" spans="2:15" x14ac:dyDescent="0.2">
      <c r="B8730" s="3"/>
      <c r="C8730" s="3"/>
      <c r="D8730" s="6"/>
      <c r="E8730" s="8"/>
      <c r="O8730" s="9"/>
    </row>
    <row r="8731" spans="2:15" x14ac:dyDescent="0.2">
      <c r="B8731" s="3"/>
      <c r="C8731" s="3"/>
      <c r="D8731" s="6"/>
      <c r="E8731" s="8"/>
      <c r="O8731" s="9"/>
    </row>
    <row r="8732" spans="2:15" x14ac:dyDescent="0.2">
      <c r="B8732" s="3"/>
      <c r="C8732" s="3"/>
      <c r="D8732" s="6"/>
      <c r="E8732" s="8"/>
      <c r="O8732" s="9"/>
    </row>
    <row r="8733" spans="2:15" x14ac:dyDescent="0.2">
      <c r="B8733" s="3"/>
      <c r="C8733" s="3"/>
      <c r="D8733" s="6"/>
      <c r="E8733" s="8"/>
      <c r="O8733" s="9"/>
    </row>
    <row r="8734" spans="2:15" x14ac:dyDescent="0.2">
      <c r="B8734" s="3"/>
      <c r="C8734" s="3"/>
      <c r="D8734" s="6"/>
      <c r="E8734" s="8"/>
      <c r="O8734" s="9"/>
    </row>
    <row r="8735" spans="2:15" x14ac:dyDescent="0.2">
      <c r="B8735" s="3"/>
      <c r="C8735" s="3"/>
      <c r="D8735" s="6"/>
      <c r="E8735" s="8"/>
      <c r="O8735" s="9"/>
    </row>
    <row r="8736" spans="2:15" x14ac:dyDescent="0.2">
      <c r="B8736" s="3"/>
      <c r="C8736" s="3"/>
      <c r="D8736" s="6"/>
      <c r="E8736" s="8"/>
      <c r="O8736" s="9"/>
    </row>
    <row r="8737" spans="2:15" x14ac:dyDescent="0.2">
      <c r="B8737" s="3"/>
      <c r="C8737" s="3"/>
      <c r="D8737" s="6"/>
      <c r="E8737" s="8"/>
      <c r="O8737" s="9"/>
    </row>
    <row r="8738" spans="2:15" x14ac:dyDescent="0.2">
      <c r="B8738" s="3"/>
      <c r="C8738" s="3"/>
      <c r="D8738" s="6"/>
      <c r="E8738" s="8"/>
      <c r="O8738" s="9"/>
    </row>
    <row r="8739" spans="2:15" x14ac:dyDescent="0.2">
      <c r="B8739" s="3"/>
      <c r="C8739" s="3"/>
      <c r="D8739" s="6"/>
      <c r="E8739" s="8"/>
      <c r="O8739" s="9"/>
    </row>
    <row r="8740" spans="2:15" x14ac:dyDescent="0.2">
      <c r="B8740" s="3"/>
      <c r="C8740" s="3"/>
      <c r="D8740" s="6"/>
      <c r="E8740" s="8"/>
      <c r="O8740" s="9"/>
    </row>
    <row r="8741" spans="2:15" x14ac:dyDescent="0.2">
      <c r="B8741" s="3"/>
      <c r="C8741" s="3"/>
      <c r="D8741" s="6"/>
      <c r="E8741" s="8"/>
      <c r="O8741" s="9"/>
    </row>
    <row r="8742" spans="2:15" x14ac:dyDescent="0.2">
      <c r="B8742" s="3"/>
      <c r="C8742" s="3"/>
      <c r="D8742" s="6"/>
      <c r="E8742" s="8"/>
      <c r="O8742" s="9"/>
    </row>
    <row r="8743" spans="2:15" x14ac:dyDescent="0.2">
      <c r="B8743" s="3"/>
      <c r="C8743" s="3"/>
      <c r="D8743" s="6"/>
      <c r="E8743" s="8"/>
      <c r="O8743" s="9"/>
    </row>
    <row r="8744" spans="2:15" x14ac:dyDescent="0.2">
      <c r="B8744" s="3"/>
      <c r="C8744" s="3"/>
      <c r="D8744" s="6"/>
      <c r="E8744" s="8"/>
      <c r="O8744" s="9"/>
    </row>
    <row r="8745" spans="2:15" x14ac:dyDescent="0.2">
      <c r="B8745" s="3"/>
      <c r="C8745" s="3"/>
      <c r="D8745" s="6"/>
      <c r="E8745" s="8"/>
      <c r="O8745" s="9"/>
    </row>
    <row r="8746" spans="2:15" x14ac:dyDescent="0.2">
      <c r="B8746" s="3"/>
      <c r="C8746" s="3"/>
      <c r="D8746" s="6"/>
      <c r="E8746" s="8"/>
      <c r="O8746" s="9"/>
    </row>
    <row r="8747" spans="2:15" x14ac:dyDescent="0.2">
      <c r="B8747" s="3"/>
      <c r="C8747" s="3"/>
      <c r="D8747" s="6"/>
      <c r="E8747" s="8"/>
      <c r="O8747" s="9"/>
    </row>
    <row r="8748" spans="2:15" x14ac:dyDescent="0.2">
      <c r="B8748" s="3"/>
      <c r="C8748" s="3"/>
      <c r="D8748" s="6"/>
      <c r="E8748" s="8"/>
      <c r="O8748" s="9"/>
    </row>
    <row r="8749" spans="2:15" x14ac:dyDescent="0.2">
      <c r="B8749" s="3"/>
      <c r="C8749" s="3"/>
      <c r="D8749" s="6"/>
      <c r="E8749" s="8"/>
      <c r="O8749" s="9"/>
    </row>
    <row r="8750" spans="2:15" x14ac:dyDescent="0.2">
      <c r="B8750" s="3"/>
      <c r="C8750" s="3"/>
      <c r="D8750" s="6"/>
      <c r="E8750" s="8"/>
      <c r="O8750" s="9"/>
    </row>
    <row r="8751" spans="2:15" x14ac:dyDescent="0.2">
      <c r="B8751" s="3"/>
      <c r="C8751" s="3"/>
      <c r="D8751" s="6"/>
      <c r="E8751" s="8"/>
      <c r="O8751" s="9"/>
    </row>
    <row r="8752" spans="2:15" x14ac:dyDescent="0.2">
      <c r="B8752" s="3"/>
      <c r="C8752" s="3"/>
      <c r="D8752" s="6"/>
      <c r="E8752" s="8"/>
      <c r="O8752" s="9"/>
    </row>
    <row r="8753" spans="2:15" x14ac:dyDescent="0.2">
      <c r="B8753" s="3"/>
      <c r="C8753" s="3"/>
      <c r="D8753" s="6"/>
      <c r="E8753" s="8"/>
      <c r="O8753" s="9"/>
    </row>
    <row r="8754" spans="2:15" x14ac:dyDescent="0.2">
      <c r="B8754" s="3"/>
      <c r="C8754" s="3"/>
      <c r="D8754" s="6"/>
      <c r="E8754" s="8"/>
      <c r="O8754" s="9"/>
    </row>
    <row r="8755" spans="2:15" x14ac:dyDescent="0.2">
      <c r="B8755" s="3"/>
      <c r="C8755" s="3"/>
      <c r="D8755" s="6"/>
      <c r="E8755" s="8"/>
      <c r="O8755" s="9"/>
    </row>
    <row r="8756" spans="2:15" x14ac:dyDescent="0.2">
      <c r="B8756" s="3"/>
      <c r="C8756" s="3"/>
      <c r="D8756" s="6"/>
      <c r="E8756" s="8"/>
      <c r="O8756" s="9"/>
    </row>
    <row r="8757" spans="2:15" x14ac:dyDescent="0.2">
      <c r="B8757" s="3"/>
      <c r="C8757" s="3"/>
      <c r="D8757" s="6"/>
      <c r="E8757" s="8"/>
      <c r="O8757" s="9"/>
    </row>
    <row r="8758" spans="2:15" x14ac:dyDescent="0.2">
      <c r="B8758" s="3"/>
      <c r="C8758" s="3"/>
      <c r="D8758" s="6"/>
      <c r="E8758" s="8"/>
      <c r="O8758" s="9"/>
    </row>
    <row r="8759" spans="2:15" x14ac:dyDescent="0.2">
      <c r="B8759" s="3"/>
      <c r="C8759" s="3"/>
      <c r="D8759" s="6"/>
      <c r="E8759" s="8"/>
      <c r="O8759" s="9"/>
    </row>
    <row r="8760" spans="2:15" x14ac:dyDescent="0.2">
      <c r="B8760" s="3"/>
      <c r="C8760" s="3"/>
      <c r="D8760" s="6"/>
      <c r="E8760" s="8"/>
      <c r="O8760" s="9"/>
    </row>
    <row r="8761" spans="2:15" x14ac:dyDescent="0.2">
      <c r="B8761" s="3"/>
      <c r="C8761" s="3"/>
      <c r="D8761" s="6"/>
      <c r="E8761" s="8"/>
      <c r="O8761" s="9"/>
    </row>
    <row r="8762" spans="2:15" x14ac:dyDescent="0.2">
      <c r="B8762" s="3"/>
      <c r="C8762" s="3"/>
      <c r="D8762" s="6"/>
      <c r="E8762" s="8"/>
      <c r="O8762" s="9"/>
    </row>
    <row r="8763" spans="2:15" x14ac:dyDescent="0.2">
      <c r="B8763" s="3"/>
      <c r="C8763" s="3"/>
      <c r="D8763" s="6"/>
      <c r="E8763" s="8"/>
      <c r="O8763" s="9"/>
    </row>
    <row r="8764" spans="2:15" x14ac:dyDescent="0.2">
      <c r="B8764" s="3"/>
      <c r="C8764" s="3"/>
      <c r="D8764" s="6"/>
      <c r="E8764" s="8"/>
      <c r="O8764" s="9"/>
    </row>
    <row r="8765" spans="2:15" x14ac:dyDescent="0.2">
      <c r="B8765" s="3"/>
      <c r="C8765" s="3"/>
      <c r="D8765" s="6"/>
      <c r="E8765" s="8"/>
      <c r="O8765" s="9"/>
    </row>
    <row r="8766" spans="2:15" x14ac:dyDescent="0.2">
      <c r="B8766" s="3"/>
      <c r="C8766" s="3"/>
      <c r="D8766" s="6"/>
      <c r="E8766" s="8"/>
      <c r="O8766" s="9"/>
    </row>
    <row r="8767" spans="2:15" x14ac:dyDescent="0.2">
      <c r="B8767" s="3"/>
      <c r="C8767" s="3"/>
      <c r="D8767" s="6"/>
      <c r="E8767" s="8"/>
      <c r="O8767" s="9"/>
    </row>
    <row r="8768" spans="2:15" x14ac:dyDescent="0.2">
      <c r="B8768" s="3"/>
      <c r="C8768" s="3"/>
      <c r="D8768" s="6"/>
      <c r="E8768" s="8"/>
      <c r="O8768" s="9"/>
    </row>
    <row r="8769" spans="2:15" x14ac:dyDescent="0.2">
      <c r="B8769" s="3"/>
      <c r="C8769" s="3"/>
      <c r="D8769" s="6"/>
      <c r="E8769" s="8"/>
      <c r="O8769" s="9"/>
    </row>
    <row r="8770" spans="2:15" x14ac:dyDescent="0.2">
      <c r="B8770" s="3"/>
      <c r="C8770" s="3"/>
      <c r="D8770" s="6"/>
      <c r="E8770" s="8"/>
      <c r="O8770" s="9"/>
    </row>
    <row r="8771" spans="2:15" x14ac:dyDescent="0.2">
      <c r="B8771" s="3"/>
      <c r="C8771" s="3"/>
      <c r="D8771" s="6"/>
      <c r="E8771" s="8"/>
      <c r="O8771" s="9"/>
    </row>
    <row r="8772" spans="2:15" x14ac:dyDescent="0.2">
      <c r="B8772" s="3"/>
      <c r="C8772" s="3"/>
      <c r="D8772" s="6"/>
      <c r="E8772" s="8"/>
      <c r="O8772" s="9"/>
    </row>
    <row r="8773" spans="2:15" x14ac:dyDescent="0.2">
      <c r="B8773" s="3"/>
      <c r="C8773" s="3"/>
      <c r="D8773" s="6"/>
      <c r="E8773" s="8"/>
      <c r="O8773" s="9"/>
    </row>
    <row r="8774" spans="2:15" x14ac:dyDescent="0.2">
      <c r="B8774" s="3"/>
      <c r="C8774" s="3"/>
      <c r="D8774" s="6"/>
      <c r="E8774" s="8"/>
      <c r="O8774" s="9"/>
    </row>
    <row r="8775" spans="2:15" x14ac:dyDescent="0.2">
      <c r="B8775" s="3"/>
      <c r="C8775" s="3"/>
      <c r="D8775" s="6"/>
      <c r="E8775" s="8"/>
      <c r="O8775" s="9"/>
    </row>
    <row r="8776" spans="2:15" x14ac:dyDescent="0.2">
      <c r="B8776" s="3"/>
      <c r="C8776" s="3"/>
      <c r="D8776" s="6"/>
      <c r="E8776" s="8"/>
      <c r="O8776" s="9"/>
    </row>
    <row r="8777" spans="2:15" x14ac:dyDescent="0.2">
      <c r="B8777" s="3"/>
      <c r="C8777" s="3"/>
      <c r="D8777" s="6"/>
      <c r="E8777" s="8"/>
      <c r="O8777" s="9"/>
    </row>
    <row r="8778" spans="2:15" x14ac:dyDescent="0.2">
      <c r="B8778" s="3"/>
      <c r="C8778" s="3"/>
      <c r="D8778" s="6"/>
      <c r="E8778" s="8"/>
      <c r="O8778" s="9"/>
    </row>
    <row r="8779" spans="2:15" x14ac:dyDescent="0.2">
      <c r="B8779" s="3"/>
      <c r="C8779" s="3"/>
      <c r="D8779" s="6"/>
      <c r="E8779" s="8"/>
      <c r="O8779" s="9"/>
    </row>
    <row r="8780" spans="2:15" x14ac:dyDescent="0.2">
      <c r="B8780" s="3"/>
      <c r="C8780" s="3"/>
      <c r="D8780" s="6"/>
      <c r="E8780" s="8"/>
      <c r="O8780" s="9"/>
    </row>
    <row r="8781" spans="2:15" x14ac:dyDescent="0.2">
      <c r="B8781" s="3"/>
      <c r="C8781" s="3"/>
      <c r="D8781" s="6"/>
      <c r="E8781" s="8"/>
      <c r="O8781" s="9"/>
    </row>
    <row r="8782" spans="2:15" x14ac:dyDescent="0.2">
      <c r="B8782" s="3"/>
      <c r="C8782" s="3"/>
      <c r="D8782" s="6"/>
      <c r="E8782" s="8"/>
      <c r="O8782" s="9"/>
    </row>
    <row r="8783" spans="2:15" x14ac:dyDescent="0.2">
      <c r="B8783" s="3"/>
      <c r="C8783" s="3"/>
      <c r="D8783" s="6"/>
      <c r="E8783" s="8"/>
      <c r="O8783" s="9"/>
    </row>
    <row r="8784" spans="2:15" x14ac:dyDescent="0.2">
      <c r="B8784" s="3"/>
      <c r="C8784" s="3"/>
      <c r="D8784" s="6"/>
      <c r="E8784" s="8"/>
      <c r="O8784" s="9"/>
    </row>
    <row r="8785" spans="2:15" x14ac:dyDescent="0.2">
      <c r="B8785" s="3"/>
      <c r="C8785" s="3"/>
      <c r="D8785" s="6"/>
      <c r="E8785" s="8"/>
      <c r="O8785" s="9"/>
    </row>
    <row r="8786" spans="2:15" x14ac:dyDescent="0.2">
      <c r="B8786" s="3"/>
      <c r="C8786" s="3"/>
      <c r="D8786" s="6"/>
      <c r="E8786" s="8"/>
      <c r="O8786" s="9"/>
    </row>
    <row r="8787" spans="2:15" x14ac:dyDescent="0.2">
      <c r="B8787" s="3"/>
      <c r="C8787" s="3"/>
      <c r="D8787" s="6"/>
      <c r="E8787" s="8"/>
      <c r="O8787" s="9"/>
    </row>
    <row r="8788" spans="2:15" x14ac:dyDescent="0.2">
      <c r="B8788" s="3"/>
      <c r="C8788" s="3"/>
      <c r="D8788" s="6"/>
      <c r="E8788" s="8"/>
      <c r="O8788" s="9"/>
    </row>
    <row r="8789" spans="2:15" x14ac:dyDescent="0.2">
      <c r="B8789" s="3"/>
      <c r="C8789" s="3"/>
      <c r="D8789" s="6"/>
      <c r="E8789" s="8"/>
      <c r="O8789" s="9"/>
    </row>
    <row r="8790" spans="2:15" x14ac:dyDescent="0.2">
      <c r="B8790" s="3"/>
      <c r="C8790" s="3"/>
      <c r="D8790" s="6"/>
      <c r="E8790" s="8"/>
      <c r="O8790" s="9"/>
    </row>
    <row r="8791" spans="2:15" x14ac:dyDescent="0.2">
      <c r="B8791" s="3"/>
      <c r="C8791" s="3"/>
      <c r="D8791" s="6"/>
      <c r="E8791" s="8"/>
      <c r="O8791" s="9"/>
    </row>
    <row r="8792" spans="2:15" x14ac:dyDescent="0.2">
      <c r="B8792" s="3"/>
      <c r="C8792" s="3"/>
      <c r="D8792" s="6"/>
      <c r="E8792" s="8"/>
      <c r="O8792" s="9"/>
    </row>
    <row r="8793" spans="2:15" x14ac:dyDescent="0.2">
      <c r="B8793" s="3"/>
      <c r="C8793" s="3"/>
      <c r="D8793" s="6"/>
      <c r="E8793" s="8"/>
      <c r="O8793" s="9"/>
    </row>
    <row r="8794" spans="2:15" x14ac:dyDescent="0.2">
      <c r="B8794" s="3"/>
      <c r="C8794" s="3"/>
      <c r="D8794" s="6"/>
      <c r="E8794" s="8"/>
      <c r="O8794" s="9"/>
    </row>
    <row r="8795" spans="2:15" x14ac:dyDescent="0.2">
      <c r="B8795" s="3"/>
      <c r="C8795" s="3"/>
      <c r="D8795" s="6"/>
      <c r="E8795" s="8"/>
      <c r="O8795" s="9"/>
    </row>
    <row r="8796" spans="2:15" x14ac:dyDescent="0.2">
      <c r="B8796" s="3"/>
      <c r="C8796" s="3"/>
      <c r="D8796" s="6"/>
      <c r="E8796" s="8"/>
      <c r="O8796" s="9"/>
    </row>
    <row r="8797" spans="2:15" x14ac:dyDescent="0.2">
      <c r="B8797" s="3"/>
      <c r="C8797" s="3"/>
      <c r="D8797" s="6"/>
      <c r="E8797" s="8"/>
      <c r="O8797" s="9"/>
    </row>
    <row r="8798" spans="2:15" x14ac:dyDescent="0.2">
      <c r="B8798" s="3"/>
      <c r="C8798" s="3"/>
      <c r="D8798" s="6"/>
      <c r="E8798" s="8"/>
      <c r="O8798" s="9"/>
    </row>
    <row r="8799" spans="2:15" x14ac:dyDescent="0.2">
      <c r="B8799" s="3"/>
      <c r="C8799" s="3"/>
      <c r="D8799" s="6"/>
      <c r="E8799" s="8"/>
      <c r="O8799" s="9"/>
    </row>
    <row r="8800" spans="2:15" x14ac:dyDescent="0.2">
      <c r="B8800" s="3"/>
      <c r="C8800" s="3"/>
      <c r="D8800" s="6"/>
      <c r="E8800" s="8"/>
      <c r="O8800" s="9"/>
    </row>
    <row r="8801" spans="2:15" x14ac:dyDescent="0.2">
      <c r="B8801" s="3"/>
      <c r="C8801" s="3"/>
      <c r="D8801" s="6"/>
      <c r="E8801" s="8"/>
      <c r="O8801" s="9"/>
    </row>
    <row r="8802" spans="2:15" x14ac:dyDescent="0.2">
      <c r="B8802" s="3"/>
      <c r="C8802" s="3"/>
      <c r="D8802" s="6"/>
      <c r="E8802" s="8"/>
      <c r="O8802" s="9"/>
    </row>
    <row r="8803" spans="2:15" x14ac:dyDescent="0.2">
      <c r="B8803" s="3"/>
      <c r="C8803" s="3"/>
      <c r="D8803" s="6"/>
      <c r="E8803" s="8"/>
      <c r="O8803" s="9"/>
    </row>
    <row r="8804" spans="2:15" x14ac:dyDescent="0.2">
      <c r="B8804" s="3"/>
      <c r="C8804" s="3"/>
      <c r="D8804" s="6"/>
      <c r="E8804" s="8"/>
      <c r="O8804" s="9"/>
    </row>
    <row r="8805" spans="2:15" x14ac:dyDescent="0.2">
      <c r="B8805" s="3"/>
      <c r="C8805" s="3"/>
      <c r="D8805" s="6"/>
      <c r="E8805" s="8"/>
      <c r="O8805" s="9"/>
    </row>
    <row r="8806" spans="2:15" x14ac:dyDescent="0.2">
      <c r="B8806" s="3"/>
      <c r="C8806" s="3"/>
      <c r="D8806" s="6"/>
      <c r="E8806" s="8"/>
      <c r="O8806" s="9"/>
    </row>
    <row r="8807" spans="2:15" x14ac:dyDescent="0.2">
      <c r="B8807" s="3"/>
      <c r="C8807" s="3"/>
      <c r="D8807" s="6"/>
      <c r="E8807" s="8"/>
      <c r="O8807" s="9"/>
    </row>
    <row r="8808" spans="2:15" x14ac:dyDescent="0.2">
      <c r="B8808" s="3"/>
      <c r="C8808" s="3"/>
      <c r="D8808" s="6"/>
      <c r="E8808" s="8"/>
      <c r="O8808" s="9"/>
    </row>
    <row r="8809" spans="2:15" x14ac:dyDescent="0.2">
      <c r="B8809" s="3"/>
      <c r="C8809" s="3"/>
      <c r="D8809" s="6"/>
      <c r="E8809" s="8"/>
      <c r="O8809" s="9"/>
    </row>
    <row r="8810" spans="2:15" x14ac:dyDescent="0.2">
      <c r="B8810" s="3"/>
      <c r="C8810" s="3"/>
      <c r="D8810" s="6"/>
      <c r="E8810" s="8"/>
      <c r="O8810" s="9"/>
    </row>
    <row r="8811" spans="2:15" x14ac:dyDescent="0.2">
      <c r="B8811" s="3"/>
      <c r="C8811" s="3"/>
      <c r="D8811" s="6"/>
      <c r="E8811" s="8"/>
      <c r="O8811" s="9"/>
    </row>
    <row r="8812" spans="2:15" x14ac:dyDescent="0.2">
      <c r="B8812" s="3"/>
      <c r="C8812" s="3"/>
      <c r="D8812" s="6"/>
      <c r="E8812" s="8"/>
      <c r="O8812" s="9"/>
    </row>
    <row r="8813" spans="2:15" x14ac:dyDescent="0.2">
      <c r="B8813" s="3"/>
      <c r="C8813" s="3"/>
      <c r="D8813" s="6"/>
      <c r="E8813" s="8"/>
      <c r="O8813" s="9"/>
    </row>
    <row r="8814" spans="2:15" x14ac:dyDescent="0.2">
      <c r="B8814" s="3"/>
      <c r="C8814" s="3"/>
      <c r="D8814" s="6"/>
      <c r="E8814" s="8"/>
      <c r="O8814" s="9"/>
    </row>
    <row r="8815" spans="2:15" x14ac:dyDescent="0.2">
      <c r="B8815" s="3"/>
      <c r="C8815" s="3"/>
      <c r="D8815" s="6"/>
      <c r="E8815" s="8"/>
      <c r="O8815" s="9"/>
    </row>
    <row r="8816" spans="2:15" x14ac:dyDescent="0.2">
      <c r="B8816" s="3"/>
      <c r="C8816" s="3"/>
      <c r="D8816" s="6"/>
      <c r="E8816" s="8"/>
      <c r="O8816" s="9"/>
    </row>
    <row r="8817" spans="2:15" x14ac:dyDescent="0.2">
      <c r="B8817" s="3"/>
      <c r="C8817" s="3"/>
      <c r="D8817" s="6"/>
      <c r="E8817" s="8"/>
      <c r="O8817" s="9"/>
    </row>
    <row r="8818" spans="2:15" x14ac:dyDescent="0.2">
      <c r="B8818" s="3"/>
      <c r="C8818" s="3"/>
      <c r="D8818" s="6"/>
      <c r="E8818" s="8"/>
      <c r="O8818" s="9"/>
    </row>
    <row r="8819" spans="2:15" x14ac:dyDescent="0.2">
      <c r="B8819" s="3"/>
      <c r="C8819" s="3"/>
      <c r="D8819" s="6"/>
      <c r="E8819" s="8"/>
      <c r="O8819" s="9"/>
    </row>
    <row r="8820" spans="2:15" x14ac:dyDescent="0.2">
      <c r="B8820" s="3"/>
      <c r="C8820" s="3"/>
      <c r="D8820" s="6"/>
      <c r="E8820" s="8"/>
      <c r="O8820" s="9"/>
    </row>
    <row r="8821" spans="2:15" x14ac:dyDescent="0.2">
      <c r="B8821" s="3"/>
      <c r="C8821" s="3"/>
      <c r="D8821" s="6"/>
      <c r="E8821" s="8"/>
      <c r="O8821" s="9"/>
    </row>
    <row r="8822" spans="2:15" x14ac:dyDescent="0.2">
      <c r="B8822" s="3"/>
      <c r="C8822" s="3"/>
      <c r="D8822" s="6"/>
      <c r="E8822" s="8"/>
      <c r="O8822" s="9"/>
    </row>
    <row r="8823" spans="2:15" x14ac:dyDescent="0.2">
      <c r="B8823" s="3"/>
      <c r="C8823" s="3"/>
      <c r="D8823" s="6"/>
      <c r="E8823" s="8"/>
      <c r="O8823" s="9"/>
    </row>
    <row r="8824" spans="2:15" x14ac:dyDescent="0.2">
      <c r="B8824" s="3"/>
      <c r="C8824" s="3"/>
      <c r="D8824" s="6"/>
      <c r="E8824" s="8"/>
      <c r="O8824" s="9"/>
    </row>
    <row r="8825" spans="2:15" x14ac:dyDescent="0.2">
      <c r="B8825" s="3"/>
      <c r="C8825" s="3"/>
      <c r="D8825" s="6"/>
      <c r="E8825" s="8"/>
      <c r="O8825" s="9"/>
    </row>
    <row r="8826" spans="2:15" x14ac:dyDescent="0.2">
      <c r="B8826" s="3"/>
      <c r="C8826" s="3"/>
      <c r="D8826" s="6"/>
      <c r="E8826" s="8"/>
      <c r="O8826" s="9"/>
    </row>
    <row r="8827" spans="2:15" x14ac:dyDescent="0.2">
      <c r="B8827" s="3"/>
      <c r="C8827" s="3"/>
      <c r="D8827" s="6"/>
      <c r="E8827" s="8"/>
      <c r="O8827" s="9"/>
    </row>
    <row r="8828" spans="2:15" x14ac:dyDescent="0.2">
      <c r="B8828" s="3"/>
      <c r="C8828" s="3"/>
      <c r="D8828" s="6"/>
      <c r="E8828" s="8"/>
      <c r="O8828" s="9"/>
    </row>
    <row r="8829" spans="2:15" x14ac:dyDescent="0.2">
      <c r="B8829" s="3"/>
      <c r="C8829" s="3"/>
      <c r="D8829" s="6"/>
      <c r="E8829" s="8"/>
      <c r="O8829" s="9"/>
    </row>
    <row r="8830" spans="2:15" x14ac:dyDescent="0.2">
      <c r="B8830" s="3"/>
      <c r="C8830" s="3"/>
      <c r="D8830" s="6"/>
      <c r="E8830" s="8"/>
      <c r="O8830" s="9"/>
    </row>
    <row r="8831" spans="2:15" x14ac:dyDescent="0.2">
      <c r="B8831" s="3"/>
      <c r="C8831" s="3"/>
      <c r="D8831" s="6"/>
      <c r="E8831" s="8"/>
      <c r="O8831" s="9"/>
    </row>
    <row r="8832" spans="2:15" x14ac:dyDescent="0.2">
      <c r="B8832" s="3"/>
      <c r="C8832" s="3"/>
      <c r="D8832" s="6"/>
      <c r="E8832" s="8"/>
      <c r="O8832" s="9"/>
    </row>
    <row r="8833" spans="2:15" x14ac:dyDescent="0.2">
      <c r="B8833" s="3"/>
      <c r="C8833" s="3"/>
      <c r="D8833" s="6"/>
      <c r="E8833" s="8"/>
      <c r="O8833" s="9"/>
    </row>
    <row r="8834" spans="2:15" x14ac:dyDescent="0.2">
      <c r="B8834" s="3"/>
      <c r="C8834" s="3"/>
      <c r="D8834" s="6"/>
      <c r="E8834" s="8"/>
      <c r="O8834" s="9"/>
    </row>
    <row r="8835" spans="2:15" x14ac:dyDescent="0.2">
      <c r="B8835" s="3"/>
      <c r="C8835" s="3"/>
      <c r="D8835" s="6"/>
      <c r="E8835" s="8"/>
      <c r="O8835" s="9"/>
    </row>
    <row r="8836" spans="2:15" x14ac:dyDescent="0.2">
      <c r="B8836" s="3"/>
      <c r="C8836" s="3"/>
      <c r="D8836" s="6"/>
      <c r="E8836" s="8"/>
      <c r="O8836" s="9"/>
    </row>
    <row r="8837" spans="2:15" x14ac:dyDescent="0.2">
      <c r="B8837" s="3"/>
      <c r="C8837" s="3"/>
      <c r="D8837" s="6"/>
      <c r="E8837" s="8"/>
      <c r="O8837" s="9"/>
    </row>
    <row r="8838" spans="2:15" x14ac:dyDescent="0.2">
      <c r="B8838" s="3"/>
      <c r="C8838" s="3"/>
      <c r="D8838" s="6"/>
      <c r="E8838" s="8"/>
      <c r="O8838" s="9"/>
    </row>
    <row r="8839" spans="2:15" x14ac:dyDescent="0.2">
      <c r="B8839" s="3"/>
      <c r="C8839" s="3"/>
      <c r="D8839" s="6"/>
      <c r="E8839" s="8"/>
      <c r="O8839" s="9"/>
    </row>
    <row r="8840" spans="2:15" x14ac:dyDescent="0.2">
      <c r="B8840" s="3"/>
      <c r="C8840" s="3"/>
      <c r="D8840" s="6"/>
      <c r="E8840" s="8"/>
      <c r="O8840" s="9"/>
    </row>
    <row r="8841" spans="2:15" x14ac:dyDescent="0.2">
      <c r="B8841" s="3"/>
      <c r="C8841" s="3"/>
      <c r="D8841" s="6"/>
      <c r="E8841" s="8"/>
      <c r="O8841" s="9"/>
    </row>
    <row r="8842" spans="2:15" x14ac:dyDescent="0.2">
      <c r="B8842" s="3"/>
      <c r="C8842" s="3"/>
      <c r="D8842" s="6"/>
      <c r="E8842" s="8"/>
      <c r="O8842" s="9"/>
    </row>
    <row r="8843" spans="2:15" x14ac:dyDescent="0.2">
      <c r="B8843" s="3"/>
      <c r="C8843" s="3"/>
      <c r="D8843" s="6"/>
      <c r="E8843" s="8"/>
      <c r="O8843" s="9"/>
    </row>
    <row r="8844" spans="2:15" x14ac:dyDescent="0.2">
      <c r="B8844" s="3"/>
      <c r="C8844" s="3"/>
      <c r="D8844" s="6"/>
      <c r="E8844" s="8"/>
      <c r="O8844" s="9"/>
    </row>
    <row r="8845" spans="2:15" x14ac:dyDescent="0.2">
      <c r="B8845" s="3"/>
      <c r="C8845" s="3"/>
      <c r="D8845" s="6"/>
      <c r="E8845" s="8"/>
      <c r="O8845" s="9"/>
    </row>
    <row r="8846" spans="2:15" x14ac:dyDescent="0.2">
      <c r="B8846" s="3"/>
      <c r="C8846" s="3"/>
      <c r="D8846" s="6"/>
      <c r="E8846" s="8"/>
      <c r="O8846" s="9"/>
    </row>
    <row r="8847" spans="2:15" x14ac:dyDescent="0.2">
      <c r="B8847" s="3"/>
      <c r="C8847" s="3"/>
      <c r="D8847" s="6"/>
      <c r="E8847" s="8"/>
      <c r="O8847" s="9"/>
    </row>
    <row r="8848" spans="2:15" x14ac:dyDescent="0.2">
      <c r="B8848" s="3"/>
      <c r="C8848" s="3"/>
      <c r="D8848" s="6"/>
      <c r="E8848" s="8"/>
      <c r="O8848" s="9"/>
    </row>
    <row r="8849" spans="2:15" x14ac:dyDescent="0.2">
      <c r="B8849" s="3"/>
      <c r="C8849" s="3"/>
      <c r="D8849" s="6"/>
      <c r="E8849" s="8"/>
      <c r="O8849" s="9"/>
    </row>
    <row r="8850" spans="2:15" x14ac:dyDescent="0.2">
      <c r="B8850" s="3"/>
      <c r="C8850" s="3"/>
      <c r="D8850" s="6"/>
      <c r="E8850" s="8"/>
      <c r="O8850" s="9"/>
    </row>
    <row r="8851" spans="2:15" x14ac:dyDescent="0.2">
      <c r="B8851" s="3"/>
      <c r="C8851" s="3"/>
      <c r="D8851" s="6"/>
      <c r="E8851" s="8"/>
      <c r="O8851" s="9"/>
    </row>
    <row r="8852" spans="2:15" x14ac:dyDescent="0.2">
      <c r="B8852" s="3"/>
      <c r="C8852" s="3"/>
      <c r="D8852" s="6"/>
      <c r="E8852" s="8"/>
      <c r="O8852" s="9"/>
    </row>
    <row r="8853" spans="2:15" x14ac:dyDescent="0.2">
      <c r="B8853" s="3"/>
      <c r="C8853" s="3"/>
      <c r="D8853" s="6"/>
      <c r="E8853" s="8"/>
      <c r="O8853" s="9"/>
    </row>
    <row r="8854" spans="2:15" x14ac:dyDescent="0.2">
      <c r="B8854" s="3"/>
      <c r="C8854" s="3"/>
      <c r="D8854" s="6"/>
      <c r="E8854" s="8"/>
      <c r="O8854" s="9"/>
    </row>
    <row r="8855" spans="2:15" x14ac:dyDescent="0.2">
      <c r="B8855" s="3"/>
      <c r="C8855" s="3"/>
      <c r="D8855" s="6"/>
      <c r="E8855" s="8"/>
      <c r="O8855" s="9"/>
    </row>
    <row r="8856" spans="2:15" x14ac:dyDescent="0.2">
      <c r="B8856" s="3"/>
      <c r="C8856" s="3"/>
      <c r="D8856" s="6"/>
      <c r="E8856" s="8"/>
      <c r="O8856" s="9"/>
    </row>
    <row r="8857" spans="2:15" x14ac:dyDescent="0.2">
      <c r="B8857" s="3"/>
      <c r="C8857" s="3"/>
      <c r="D8857" s="6"/>
      <c r="E8857" s="8"/>
      <c r="O8857" s="9"/>
    </row>
    <row r="8858" spans="2:15" x14ac:dyDescent="0.2">
      <c r="B8858" s="3"/>
      <c r="C8858" s="3"/>
      <c r="D8858" s="6"/>
      <c r="E8858" s="8"/>
      <c r="O8858" s="9"/>
    </row>
    <row r="8859" spans="2:15" x14ac:dyDescent="0.2">
      <c r="B8859" s="3"/>
      <c r="C8859" s="3"/>
      <c r="D8859" s="6"/>
      <c r="E8859" s="8"/>
      <c r="O8859" s="9"/>
    </row>
    <row r="8860" spans="2:15" x14ac:dyDescent="0.2">
      <c r="B8860" s="3"/>
      <c r="C8860" s="3"/>
      <c r="D8860" s="6"/>
      <c r="E8860" s="8"/>
      <c r="O8860" s="9"/>
    </row>
    <row r="8861" spans="2:15" x14ac:dyDescent="0.2">
      <c r="B8861" s="3"/>
      <c r="C8861" s="3"/>
      <c r="D8861" s="6"/>
      <c r="E8861" s="8"/>
      <c r="O8861" s="9"/>
    </row>
    <row r="8862" spans="2:15" x14ac:dyDescent="0.2">
      <c r="B8862" s="3"/>
      <c r="C8862" s="3"/>
      <c r="D8862" s="6"/>
      <c r="E8862" s="8"/>
      <c r="O8862" s="9"/>
    </row>
    <row r="8863" spans="2:15" x14ac:dyDescent="0.2">
      <c r="B8863" s="3"/>
      <c r="C8863" s="3"/>
      <c r="D8863" s="6"/>
      <c r="E8863" s="8"/>
      <c r="O8863" s="9"/>
    </row>
    <row r="8864" spans="2:15" x14ac:dyDescent="0.2">
      <c r="B8864" s="3"/>
      <c r="C8864" s="3"/>
      <c r="D8864" s="6"/>
      <c r="E8864" s="8"/>
      <c r="O8864" s="9"/>
    </row>
    <row r="8865" spans="2:15" x14ac:dyDescent="0.2">
      <c r="B8865" s="3"/>
      <c r="C8865" s="3"/>
      <c r="D8865" s="6"/>
      <c r="E8865" s="8"/>
      <c r="O8865" s="9"/>
    </row>
    <row r="8866" spans="2:15" x14ac:dyDescent="0.2">
      <c r="B8866" s="3"/>
      <c r="C8866" s="3"/>
      <c r="D8866" s="6"/>
      <c r="E8866" s="8"/>
      <c r="O8866" s="9"/>
    </row>
    <row r="8867" spans="2:15" x14ac:dyDescent="0.2">
      <c r="B8867" s="3"/>
      <c r="C8867" s="3"/>
      <c r="D8867" s="6"/>
      <c r="E8867" s="8"/>
      <c r="O8867" s="9"/>
    </row>
    <row r="8868" spans="2:15" x14ac:dyDescent="0.2">
      <c r="B8868" s="3"/>
      <c r="C8868" s="3"/>
      <c r="D8868" s="6"/>
      <c r="E8868" s="8"/>
      <c r="O8868" s="9"/>
    </row>
    <row r="8869" spans="2:15" x14ac:dyDescent="0.2">
      <c r="B8869" s="3"/>
      <c r="C8869" s="3"/>
      <c r="D8869" s="6"/>
      <c r="E8869" s="8"/>
      <c r="O8869" s="9"/>
    </row>
    <row r="8870" spans="2:15" x14ac:dyDescent="0.2">
      <c r="B8870" s="3"/>
      <c r="C8870" s="3"/>
      <c r="D8870" s="6"/>
      <c r="E8870" s="8"/>
      <c r="O8870" s="9"/>
    </row>
    <row r="8871" spans="2:15" x14ac:dyDescent="0.2">
      <c r="B8871" s="3"/>
      <c r="C8871" s="3"/>
      <c r="D8871" s="6"/>
      <c r="E8871" s="8"/>
      <c r="O8871" s="9"/>
    </row>
    <row r="8872" spans="2:15" x14ac:dyDescent="0.2">
      <c r="B8872" s="3"/>
      <c r="C8872" s="3"/>
      <c r="D8872" s="6"/>
      <c r="E8872" s="8"/>
      <c r="O8872" s="9"/>
    </row>
    <row r="8873" spans="2:15" x14ac:dyDescent="0.2">
      <c r="B8873" s="3"/>
      <c r="C8873" s="3"/>
      <c r="D8873" s="6"/>
      <c r="E8873" s="8"/>
      <c r="O8873" s="9"/>
    </row>
    <row r="8874" spans="2:15" x14ac:dyDescent="0.2">
      <c r="B8874" s="3"/>
      <c r="C8874" s="3"/>
      <c r="D8874" s="6"/>
      <c r="E8874" s="8"/>
      <c r="O8874" s="9"/>
    </row>
    <row r="8875" spans="2:15" x14ac:dyDescent="0.2">
      <c r="B8875" s="3"/>
      <c r="C8875" s="3"/>
      <c r="D8875" s="6"/>
      <c r="E8875" s="8"/>
      <c r="O8875" s="9"/>
    </row>
    <row r="8876" spans="2:15" x14ac:dyDescent="0.2">
      <c r="B8876" s="3"/>
      <c r="C8876" s="3"/>
      <c r="D8876" s="6"/>
      <c r="E8876" s="8"/>
      <c r="O8876" s="9"/>
    </row>
    <row r="8877" spans="2:15" x14ac:dyDescent="0.2">
      <c r="B8877" s="3"/>
      <c r="C8877" s="3"/>
      <c r="D8877" s="6"/>
      <c r="E8877" s="8"/>
      <c r="O8877" s="9"/>
    </row>
    <row r="8878" spans="2:15" x14ac:dyDescent="0.2">
      <c r="B8878" s="3"/>
      <c r="C8878" s="3"/>
      <c r="D8878" s="6"/>
      <c r="E8878" s="8"/>
      <c r="O8878" s="9"/>
    </row>
    <row r="8879" spans="2:15" x14ac:dyDescent="0.2">
      <c r="B8879" s="3"/>
      <c r="C8879" s="3"/>
      <c r="D8879" s="6"/>
      <c r="E8879" s="8"/>
      <c r="O8879" s="9"/>
    </row>
    <row r="8880" spans="2:15" x14ac:dyDescent="0.2">
      <c r="B8880" s="3"/>
      <c r="C8880" s="3"/>
      <c r="D8880" s="6"/>
      <c r="E8880" s="8"/>
      <c r="O8880" s="9"/>
    </row>
    <row r="8881" spans="2:15" x14ac:dyDescent="0.2">
      <c r="B8881" s="3"/>
      <c r="C8881" s="3"/>
      <c r="D8881" s="6"/>
      <c r="E8881" s="8"/>
      <c r="O8881" s="9"/>
    </row>
    <row r="8882" spans="2:15" x14ac:dyDescent="0.2">
      <c r="B8882" s="3"/>
      <c r="C8882" s="3"/>
      <c r="D8882" s="6"/>
      <c r="E8882" s="8"/>
      <c r="O8882" s="9"/>
    </row>
    <row r="8883" spans="2:15" x14ac:dyDescent="0.2">
      <c r="B8883" s="3"/>
      <c r="C8883" s="3"/>
      <c r="D8883" s="6"/>
      <c r="E8883" s="8"/>
      <c r="O8883" s="9"/>
    </row>
    <row r="8884" spans="2:15" x14ac:dyDescent="0.2">
      <c r="B8884" s="3"/>
      <c r="C8884" s="3"/>
      <c r="D8884" s="6"/>
      <c r="E8884" s="8"/>
      <c r="O8884" s="9"/>
    </row>
    <row r="8885" spans="2:15" x14ac:dyDescent="0.2">
      <c r="B8885" s="3"/>
      <c r="C8885" s="3"/>
      <c r="D8885" s="6"/>
      <c r="E8885" s="8"/>
      <c r="O8885" s="9"/>
    </row>
    <row r="8886" spans="2:15" x14ac:dyDescent="0.2">
      <c r="B8886" s="3"/>
      <c r="C8886" s="3"/>
      <c r="D8886" s="6"/>
      <c r="E8886" s="8"/>
      <c r="O8886" s="9"/>
    </row>
    <row r="8887" spans="2:15" x14ac:dyDescent="0.2">
      <c r="B8887" s="3"/>
      <c r="C8887" s="3"/>
      <c r="D8887" s="6"/>
      <c r="E8887" s="8"/>
      <c r="O8887" s="9"/>
    </row>
    <row r="8888" spans="2:15" x14ac:dyDescent="0.2">
      <c r="B8888" s="3"/>
      <c r="C8888" s="3"/>
      <c r="D8888" s="6"/>
      <c r="E8888" s="8"/>
      <c r="O8888" s="9"/>
    </row>
    <row r="8889" spans="2:15" x14ac:dyDescent="0.2">
      <c r="B8889" s="3"/>
      <c r="C8889" s="3"/>
      <c r="D8889" s="6"/>
      <c r="E8889" s="8"/>
      <c r="O8889" s="9"/>
    </row>
    <row r="8890" spans="2:15" x14ac:dyDescent="0.2">
      <c r="B8890" s="3"/>
      <c r="C8890" s="3"/>
      <c r="D8890" s="6"/>
      <c r="E8890" s="8"/>
      <c r="O8890" s="9"/>
    </row>
    <row r="8891" spans="2:15" x14ac:dyDescent="0.2">
      <c r="B8891" s="3"/>
      <c r="C8891" s="3"/>
      <c r="D8891" s="6"/>
      <c r="E8891" s="8"/>
      <c r="O8891" s="9"/>
    </row>
    <row r="8892" spans="2:15" x14ac:dyDescent="0.2">
      <c r="B8892" s="3"/>
      <c r="C8892" s="3"/>
      <c r="D8892" s="6"/>
      <c r="E8892" s="8"/>
      <c r="O8892" s="9"/>
    </row>
    <row r="8893" spans="2:15" x14ac:dyDescent="0.2">
      <c r="B8893" s="3"/>
      <c r="C8893" s="3"/>
      <c r="D8893" s="6"/>
      <c r="E8893" s="8"/>
      <c r="O8893" s="9"/>
    </row>
    <row r="8894" spans="2:15" x14ac:dyDescent="0.2">
      <c r="B8894" s="3"/>
      <c r="C8894" s="3"/>
      <c r="D8894" s="6"/>
      <c r="E8894" s="8"/>
      <c r="O8894" s="9"/>
    </row>
    <row r="8895" spans="2:15" x14ac:dyDescent="0.2">
      <c r="B8895" s="3"/>
      <c r="C8895" s="3"/>
      <c r="D8895" s="6"/>
      <c r="E8895" s="8"/>
      <c r="O8895" s="9"/>
    </row>
    <row r="8896" spans="2:15" x14ac:dyDescent="0.2">
      <c r="B8896" s="3"/>
      <c r="C8896" s="3"/>
      <c r="D8896" s="6"/>
      <c r="E8896" s="8"/>
      <c r="O8896" s="9"/>
    </row>
    <row r="8897" spans="2:15" x14ac:dyDescent="0.2">
      <c r="B8897" s="3"/>
      <c r="C8897" s="3"/>
      <c r="D8897" s="6"/>
      <c r="E8897" s="8"/>
      <c r="O8897" s="9"/>
    </row>
    <row r="8898" spans="2:15" x14ac:dyDescent="0.2">
      <c r="B8898" s="3"/>
      <c r="C8898" s="3"/>
      <c r="D8898" s="6"/>
      <c r="E8898" s="8"/>
      <c r="O8898" s="9"/>
    </row>
    <row r="8899" spans="2:15" x14ac:dyDescent="0.2">
      <c r="B8899" s="3"/>
      <c r="C8899" s="3"/>
      <c r="D8899" s="6"/>
      <c r="E8899" s="8"/>
      <c r="O8899" s="9"/>
    </row>
    <row r="8900" spans="2:15" x14ac:dyDescent="0.2">
      <c r="B8900" s="3"/>
      <c r="C8900" s="3"/>
      <c r="D8900" s="6"/>
      <c r="E8900" s="8"/>
      <c r="O8900" s="9"/>
    </row>
    <row r="8901" spans="2:15" x14ac:dyDescent="0.2">
      <c r="B8901" s="3"/>
      <c r="C8901" s="3"/>
      <c r="D8901" s="6"/>
      <c r="E8901" s="8"/>
      <c r="O8901" s="9"/>
    </row>
    <row r="8902" spans="2:15" x14ac:dyDescent="0.2">
      <c r="B8902" s="3"/>
      <c r="C8902" s="3"/>
      <c r="D8902" s="6"/>
      <c r="E8902" s="8"/>
      <c r="O8902" s="9"/>
    </row>
    <row r="8903" spans="2:15" x14ac:dyDescent="0.2">
      <c r="B8903" s="3"/>
      <c r="C8903" s="3"/>
      <c r="D8903" s="6"/>
      <c r="E8903" s="8"/>
      <c r="O8903" s="9"/>
    </row>
    <row r="8904" spans="2:15" x14ac:dyDescent="0.2">
      <c r="B8904" s="3"/>
      <c r="C8904" s="3"/>
      <c r="D8904" s="6"/>
      <c r="E8904" s="8"/>
      <c r="O8904" s="9"/>
    </row>
    <row r="8905" spans="2:15" x14ac:dyDescent="0.2">
      <c r="B8905" s="3"/>
      <c r="C8905" s="3"/>
      <c r="D8905" s="6"/>
      <c r="E8905" s="8"/>
      <c r="O8905" s="9"/>
    </row>
    <row r="8906" spans="2:15" x14ac:dyDescent="0.2">
      <c r="B8906" s="3"/>
      <c r="C8906" s="3"/>
      <c r="D8906" s="6"/>
      <c r="E8906" s="8"/>
      <c r="O8906" s="9"/>
    </row>
    <row r="8907" spans="2:15" x14ac:dyDescent="0.2">
      <c r="B8907" s="3"/>
      <c r="C8907" s="3"/>
      <c r="D8907" s="6"/>
      <c r="E8907" s="8"/>
      <c r="O8907" s="9"/>
    </row>
    <row r="8908" spans="2:15" x14ac:dyDescent="0.2">
      <c r="B8908" s="3"/>
      <c r="C8908" s="3"/>
      <c r="D8908" s="6"/>
      <c r="E8908" s="8"/>
      <c r="O8908" s="9"/>
    </row>
    <row r="8909" spans="2:15" x14ac:dyDescent="0.2">
      <c r="B8909" s="3"/>
      <c r="C8909" s="3"/>
      <c r="D8909" s="6"/>
      <c r="E8909" s="8"/>
      <c r="O8909" s="9"/>
    </row>
    <row r="8910" spans="2:15" x14ac:dyDescent="0.2">
      <c r="B8910" s="3"/>
      <c r="C8910" s="3"/>
      <c r="D8910" s="6"/>
      <c r="E8910" s="8"/>
      <c r="O8910" s="9"/>
    </row>
    <row r="8911" spans="2:15" x14ac:dyDescent="0.2">
      <c r="B8911" s="3"/>
      <c r="C8911" s="3"/>
      <c r="D8911" s="6"/>
      <c r="E8911" s="8"/>
      <c r="O8911" s="9"/>
    </row>
    <row r="8912" spans="2:15" x14ac:dyDescent="0.2">
      <c r="B8912" s="3"/>
      <c r="C8912" s="3"/>
      <c r="D8912" s="6"/>
      <c r="E8912" s="8"/>
      <c r="O8912" s="9"/>
    </row>
    <row r="8913" spans="2:15" x14ac:dyDescent="0.2">
      <c r="B8913" s="3"/>
      <c r="C8913" s="3"/>
      <c r="D8913" s="6"/>
      <c r="E8913" s="8"/>
      <c r="O8913" s="9"/>
    </row>
    <row r="8914" spans="2:15" x14ac:dyDescent="0.2">
      <c r="B8914" s="3"/>
      <c r="C8914" s="3"/>
      <c r="D8914" s="6"/>
      <c r="E8914" s="8"/>
      <c r="O8914" s="9"/>
    </row>
    <row r="8915" spans="2:15" x14ac:dyDescent="0.2">
      <c r="B8915" s="3"/>
      <c r="C8915" s="3"/>
      <c r="D8915" s="6"/>
      <c r="E8915" s="8"/>
      <c r="O8915" s="9"/>
    </row>
    <row r="8916" spans="2:15" x14ac:dyDescent="0.2">
      <c r="B8916" s="3"/>
      <c r="C8916" s="3"/>
      <c r="D8916" s="6"/>
      <c r="E8916" s="8"/>
      <c r="O8916" s="9"/>
    </row>
    <row r="8917" spans="2:15" x14ac:dyDescent="0.2">
      <c r="B8917" s="3"/>
      <c r="C8917" s="3"/>
      <c r="D8917" s="6"/>
      <c r="E8917" s="8"/>
      <c r="O8917" s="9"/>
    </row>
    <row r="8918" spans="2:15" x14ac:dyDescent="0.2">
      <c r="B8918" s="3"/>
      <c r="C8918" s="3"/>
      <c r="D8918" s="6"/>
      <c r="E8918" s="8"/>
      <c r="O8918" s="9"/>
    </row>
    <row r="8919" spans="2:15" x14ac:dyDescent="0.2">
      <c r="B8919" s="3"/>
      <c r="C8919" s="3"/>
      <c r="D8919" s="6"/>
      <c r="E8919" s="8"/>
      <c r="O8919" s="9"/>
    </row>
    <row r="8920" spans="2:15" x14ac:dyDescent="0.2">
      <c r="B8920" s="3"/>
      <c r="C8920" s="3"/>
      <c r="D8920" s="6"/>
      <c r="E8920" s="8"/>
      <c r="O8920" s="9"/>
    </row>
    <row r="8921" spans="2:15" x14ac:dyDescent="0.2">
      <c r="B8921" s="3"/>
      <c r="C8921" s="3"/>
      <c r="D8921" s="6"/>
      <c r="E8921" s="8"/>
      <c r="O8921" s="9"/>
    </row>
    <row r="8922" spans="2:15" x14ac:dyDescent="0.2">
      <c r="B8922" s="3"/>
      <c r="C8922" s="3"/>
      <c r="D8922" s="6"/>
      <c r="E8922" s="8"/>
      <c r="O8922" s="9"/>
    </row>
    <row r="8923" spans="2:15" x14ac:dyDescent="0.2">
      <c r="B8923" s="3"/>
      <c r="C8923" s="3"/>
      <c r="D8923" s="6"/>
      <c r="E8923" s="8"/>
      <c r="O8923" s="9"/>
    </row>
    <row r="8924" spans="2:15" x14ac:dyDescent="0.2">
      <c r="B8924" s="3"/>
      <c r="C8924" s="3"/>
      <c r="D8924" s="6"/>
      <c r="E8924" s="8"/>
      <c r="O8924" s="9"/>
    </row>
    <row r="8925" spans="2:15" x14ac:dyDescent="0.2">
      <c r="B8925" s="3"/>
      <c r="C8925" s="3"/>
      <c r="D8925" s="6"/>
      <c r="E8925" s="8"/>
      <c r="O8925" s="9"/>
    </row>
    <row r="8926" spans="2:15" x14ac:dyDescent="0.2">
      <c r="B8926" s="3"/>
      <c r="C8926" s="3"/>
      <c r="D8926" s="6"/>
      <c r="E8926" s="8"/>
      <c r="O8926" s="9"/>
    </row>
    <row r="8927" spans="2:15" x14ac:dyDescent="0.2">
      <c r="B8927" s="3"/>
      <c r="C8927" s="3"/>
      <c r="D8927" s="6"/>
      <c r="E8927" s="8"/>
      <c r="O8927" s="9"/>
    </row>
    <row r="8928" spans="2:15" x14ac:dyDescent="0.2">
      <c r="B8928" s="3"/>
      <c r="C8928" s="3"/>
      <c r="D8928" s="6"/>
      <c r="E8928" s="8"/>
      <c r="O8928" s="9"/>
    </row>
    <row r="8929" spans="2:15" x14ac:dyDescent="0.2">
      <c r="B8929" s="3"/>
      <c r="C8929" s="3"/>
      <c r="D8929" s="6"/>
      <c r="E8929" s="8"/>
      <c r="O8929" s="9"/>
    </row>
    <row r="8930" spans="2:15" x14ac:dyDescent="0.2">
      <c r="B8930" s="3"/>
      <c r="C8930" s="3"/>
      <c r="D8930" s="6"/>
      <c r="E8930" s="8"/>
      <c r="O8930" s="9"/>
    </row>
    <row r="8931" spans="2:15" x14ac:dyDescent="0.2">
      <c r="B8931" s="3"/>
      <c r="C8931" s="3"/>
      <c r="D8931" s="6"/>
      <c r="E8931" s="8"/>
      <c r="O8931" s="9"/>
    </row>
    <row r="8932" spans="2:15" x14ac:dyDescent="0.2">
      <c r="B8932" s="3"/>
      <c r="C8932" s="3"/>
      <c r="D8932" s="6"/>
      <c r="E8932" s="8"/>
      <c r="O8932" s="9"/>
    </row>
    <row r="8933" spans="2:15" x14ac:dyDescent="0.2">
      <c r="B8933" s="3"/>
      <c r="C8933" s="3"/>
      <c r="D8933" s="6"/>
      <c r="E8933" s="8"/>
      <c r="O8933" s="9"/>
    </row>
    <row r="8934" spans="2:15" x14ac:dyDescent="0.2">
      <c r="B8934" s="3"/>
      <c r="C8934" s="3"/>
      <c r="D8934" s="6"/>
      <c r="E8934" s="8"/>
      <c r="O8934" s="9"/>
    </row>
    <row r="8935" spans="2:15" x14ac:dyDescent="0.2">
      <c r="B8935" s="3"/>
      <c r="C8935" s="3"/>
      <c r="D8935" s="6"/>
      <c r="E8935" s="8"/>
      <c r="O8935" s="9"/>
    </row>
    <row r="8936" spans="2:15" x14ac:dyDescent="0.2">
      <c r="B8936" s="3"/>
      <c r="C8936" s="3"/>
      <c r="D8936" s="6"/>
      <c r="E8936" s="8"/>
      <c r="O8936" s="9"/>
    </row>
    <row r="8937" spans="2:15" x14ac:dyDescent="0.2">
      <c r="B8937" s="3"/>
      <c r="C8937" s="3"/>
      <c r="D8937" s="6"/>
      <c r="E8937" s="8"/>
      <c r="O8937" s="9"/>
    </row>
    <row r="8938" spans="2:15" x14ac:dyDescent="0.2">
      <c r="B8938" s="3"/>
      <c r="C8938" s="3"/>
      <c r="D8938" s="6"/>
      <c r="E8938" s="8"/>
      <c r="O8938" s="9"/>
    </row>
    <row r="8939" spans="2:15" x14ac:dyDescent="0.2">
      <c r="B8939" s="3"/>
      <c r="C8939" s="3"/>
      <c r="D8939" s="6"/>
      <c r="E8939" s="8"/>
      <c r="O8939" s="9"/>
    </row>
    <row r="8940" spans="2:15" x14ac:dyDescent="0.2">
      <c r="B8940" s="3"/>
      <c r="C8940" s="3"/>
      <c r="D8940" s="6"/>
      <c r="E8940" s="8"/>
      <c r="O8940" s="9"/>
    </row>
    <row r="8941" spans="2:15" x14ac:dyDescent="0.2">
      <c r="B8941" s="3"/>
      <c r="C8941" s="3"/>
      <c r="D8941" s="6"/>
      <c r="E8941" s="8"/>
      <c r="O8941" s="9"/>
    </row>
    <row r="8942" spans="2:15" x14ac:dyDescent="0.2">
      <c r="B8942" s="3"/>
      <c r="C8942" s="3"/>
      <c r="D8942" s="6"/>
      <c r="E8942" s="8"/>
      <c r="O8942" s="9"/>
    </row>
    <row r="8943" spans="2:15" x14ac:dyDescent="0.2">
      <c r="B8943" s="3"/>
      <c r="C8943" s="3"/>
      <c r="D8943" s="6"/>
      <c r="E8943" s="8"/>
      <c r="O8943" s="9"/>
    </row>
    <row r="8944" spans="2:15" x14ac:dyDescent="0.2">
      <c r="B8944" s="3"/>
      <c r="C8944" s="3"/>
      <c r="D8944" s="6"/>
      <c r="E8944" s="8"/>
      <c r="O8944" s="9"/>
    </row>
    <row r="8945" spans="2:15" x14ac:dyDescent="0.2">
      <c r="B8945" s="3"/>
      <c r="C8945" s="3"/>
      <c r="D8945" s="6"/>
      <c r="E8945" s="8"/>
      <c r="O8945" s="9"/>
    </row>
    <row r="8946" spans="2:15" x14ac:dyDescent="0.2">
      <c r="B8946" s="3"/>
      <c r="C8946" s="3"/>
      <c r="D8946" s="6"/>
      <c r="E8946" s="8"/>
      <c r="O8946" s="9"/>
    </row>
    <row r="8947" spans="2:15" x14ac:dyDescent="0.2">
      <c r="B8947" s="3"/>
      <c r="C8947" s="3"/>
      <c r="D8947" s="6"/>
      <c r="E8947" s="8"/>
      <c r="O8947" s="9"/>
    </row>
    <row r="8948" spans="2:15" x14ac:dyDescent="0.2">
      <c r="B8948" s="3"/>
      <c r="C8948" s="3"/>
      <c r="D8948" s="6"/>
      <c r="E8948" s="8"/>
      <c r="O8948" s="9"/>
    </row>
    <row r="8949" spans="2:15" x14ac:dyDescent="0.2">
      <c r="B8949" s="3"/>
      <c r="C8949" s="3"/>
      <c r="D8949" s="6"/>
      <c r="E8949" s="8"/>
      <c r="O8949" s="9"/>
    </row>
    <row r="8950" spans="2:15" x14ac:dyDescent="0.2">
      <c r="B8950" s="3"/>
      <c r="C8950" s="3"/>
      <c r="D8950" s="6"/>
      <c r="E8950" s="8"/>
      <c r="O8950" s="9"/>
    </row>
    <row r="8951" spans="2:15" x14ac:dyDescent="0.2">
      <c r="B8951" s="3"/>
      <c r="C8951" s="3"/>
      <c r="D8951" s="6"/>
      <c r="E8951" s="8"/>
      <c r="O8951" s="9"/>
    </row>
    <row r="8952" spans="2:15" x14ac:dyDescent="0.2">
      <c r="B8952" s="3"/>
      <c r="C8952" s="3"/>
      <c r="D8952" s="6"/>
      <c r="E8952" s="8"/>
      <c r="O8952" s="9"/>
    </row>
    <row r="8953" spans="2:15" x14ac:dyDescent="0.2">
      <c r="B8953" s="3"/>
      <c r="C8953" s="3"/>
      <c r="D8953" s="6"/>
      <c r="E8953" s="8"/>
      <c r="O8953" s="9"/>
    </row>
    <row r="8954" spans="2:15" x14ac:dyDescent="0.2">
      <c r="B8954" s="3"/>
      <c r="C8954" s="3"/>
      <c r="D8954" s="6"/>
      <c r="E8954" s="8"/>
      <c r="O8954" s="9"/>
    </row>
    <row r="8955" spans="2:15" x14ac:dyDescent="0.2">
      <c r="B8955" s="3"/>
      <c r="C8955" s="3"/>
      <c r="D8955" s="6"/>
      <c r="E8955" s="8"/>
      <c r="O8955" s="9"/>
    </row>
    <row r="8956" spans="2:15" x14ac:dyDescent="0.2">
      <c r="B8956" s="3"/>
      <c r="C8956" s="3"/>
      <c r="D8956" s="6"/>
      <c r="E8956" s="8"/>
      <c r="O8956" s="9"/>
    </row>
    <row r="8957" spans="2:15" x14ac:dyDescent="0.2">
      <c r="B8957" s="3"/>
      <c r="C8957" s="3"/>
      <c r="D8957" s="6"/>
      <c r="E8957" s="8"/>
      <c r="O8957" s="9"/>
    </row>
    <row r="8958" spans="2:15" x14ac:dyDescent="0.2">
      <c r="B8958" s="3"/>
      <c r="C8958" s="3"/>
      <c r="D8958" s="6"/>
      <c r="E8958" s="8"/>
      <c r="O8958" s="9"/>
    </row>
    <row r="8959" spans="2:15" x14ac:dyDescent="0.2">
      <c r="B8959" s="3"/>
      <c r="C8959" s="3"/>
      <c r="D8959" s="6"/>
      <c r="E8959" s="8"/>
      <c r="O8959" s="9"/>
    </row>
    <row r="8960" spans="2:15" x14ac:dyDescent="0.2">
      <c r="B8960" s="3"/>
      <c r="C8960" s="3"/>
      <c r="D8960" s="6"/>
      <c r="E8960" s="8"/>
      <c r="O8960" s="9"/>
    </row>
    <row r="8961" spans="2:15" x14ac:dyDescent="0.2">
      <c r="B8961" s="3"/>
      <c r="C8961" s="3"/>
      <c r="D8961" s="6"/>
      <c r="E8961" s="8"/>
      <c r="O8961" s="9"/>
    </row>
    <row r="8962" spans="2:15" x14ac:dyDescent="0.2">
      <c r="B8962" s="3"/>
      <c r="C8962" s="3"/>
      <c r="D8962" s="6"/>
      <c r="E8962" s="8"/>
      <c r="O8962" s="9"/>
    </row>
    <row r="8963" spans="2:15" x14ac:dyDescent="0.2">
      <c r="B8963" s="3"/>
      <c r="C8963" s="3"/>
      <c r="D8963" s="6"/>
      <c r="E8963" s="8"/>
      <c r="O8963" s="9"/>
    </row>
    <row r="8964" spans="2:15" x14ac:dyDescent="0.2">
      <c r="B8964" s="3"/>
      <c r="C8964" s="3"/>
      <c r="D8964" s="6"/>
      <c r="E8964" s="8"/>
      <c r="O8964" s="9"/>
    </row>
    <row r="8965" spans="2:15" x14ac:dyDescent="0.2">
      <c r="B8965" s="3"/>
      <c r="C8965" s="3"/>
      <c r="D8965" s="6"/>
      <c r="E8965" s="8"/>
      <c r="O8965" s="9"/>
    </row>
    <row r="8966" spans="2:15" x14ac:dyDescent="0.2">
      <c r="B8966" s="3"/>
      <c r="C8966" s="3"/>
      <c r="D8966" s="6"/>
      <c r="E8966" s="8"/>
      <c r="O8966" s="9"/>
    </row>
    <row r="8967" spans="2:15" x14ac:dyDescent="0.2">
      <c r="B8967" s="3"/>
      <c r="C8967" s="3"/>
      <c r="D8967" s="6"/>
      <c r="E8967" s="8"/>
      <c r="O8967" s="9"/>
    </row>
    <row r="8968" spans="2:15" x14ac:dyDescent="0.2">
      <c r="B8968" s="3"/>
      <c r="C8968" s="3"/>
      <c r="D8968" s="6"/>
      <c r="E8968" s="8"/>
      <c r="O8968" s="9"/>
    </row>
    <row r="8969" spans="2:15" x14ac:dyDescent="0.2">
      <c r="B8969" s="3"/>
      <c r="C8969" s="3"/>
      <c r="D8969" s="6"/>
      <c r="E8969" s="8"/>
      <c r="O8969" s="9"/>
    </row>
    <row r="8970" spans="2:15" x14ac:dyDescent="0.2">
      <c r="B8970" s="3"/>
      <c r="C8970" s="3"/>
      <c r="D8970" s="6"/>
      <c r="E8970" s="8"/>
      <c r="O8970" s="9"/>
    </row>
    <row r="8971" spans="2:15" x14ac:dyDescent="0.2">
      <c r="B8971" s="3"/>
      <c r="C8971" s="3"/>
      <c r="D8971" s="6"/>
      <c r="E8971" s="8"/>
      <c r="O8971" s="9"/>
    </row>
    <row r="8972" spans="2:15" x14ac:dyDescent="0.2">
      <c r="B8972" s="3"/>
      <c r="C8972" s="3"/>
      <c r="D8972" s="6"/>
      <c r="E8972" s="8"/>
      <c r="O8972" s="9"/>
    </row>
    <row r="8973" spans="2:15" x14ac:dyDescent="0.2">
      <c r="B8973" s="3"/>
      <c r="C8973" s="3"/>
      <c r="D8973" s="6"/>
      <c r="E8973" s="8"/>
      <c r="O8973" s="9"/>
    </row>
    <row r="8974" spans="2:15" x14ac:dyDescent="0.2">
      <c r="B8974" s="3"/>
      <c r="C8974" s="3"/>
      <c r="D8974" s="6"/>
      <c r="E8974" s="8"/>
      <c r="O8974" s="9"/>
    </row>
    <row r="8975" spans="2:15" x14ac:dyDescent="0.2">
      <c r="B8975" s="3"/>
      <c r="C8975" s="3"/>
      <c r="D8975" s="6"/>
      <c r="E8975" s="8"/>
      <c r="O8975" s="9"/>
    </row>
    <row r="8976" spans="2:15" x14ac:dyDescent="0.2">
      <c r="B8976" s="3"/>
      <c r="C8976" s="3"/>
      <c r="D8976" s="6"/>
      <c r="E8976" s="8"/>
      <c r="O8976" s="9"/>
    </row>
    <row r="8977" spans="2:15" x14ac:dyDescent="0.2">
      <c r="B8977" s="3"/>
      <c r="C8977" s="3"/>
      <c r="D8977" s="6"/>
      <c r="E8977" s="8"/>
      <c r="O8977" s="9"/>
    </row>
    <row r="8978" spans="2:15" x14ac:dyDescent="0.2">
      <c r="B8978" s="3"/>
      <c r="C8978" s="3"/>
      <c r="D8978" s="6"/>
      <c r="E8978" s="8"/>
      <c r="O8978" s="9"/>
    </row>
    <row r="8979" spans="2:15" x14ac:dyDescent="0.2">
      <c r="B8979" s="3"/>
      <c r="C8979" s="3"/>
      <c r="D8979" s="6"/>
      <c r="E8979" s="8"/>
      <c r="O8979" s="9"/>
    </row>
    <row r="8980" spans="2:15" x14ac:dyDescent="0.2">
      <c r="B8980" s="3"/>
      <c r="C8980" s="3"/>
      <c r="D8980" s="6"/>
      <c r="E8980" s="8"/>
      <c r="O8980" s="9"/>
    </row>
    <row r="8981" spans="2:15" x14ac:dyDescent="0.2">
      <c r="B8981" s="3"/>
      <c r="C8981" s="3"/>
      <c r="D8981" s="6"/>
      <c r="E8981" s="8"/>
      <c r="O8981" s="9"/>
    </row>
    <row r="8982" spans="2:15" x14ac:dyDescent="0.2">
      <c r="B8982" s="3"/>
      <c r="C8982" s="3"/>
      <c r="D8982" s="6"/>
      <c r="E8982" s="8"/>
      <c r="O8982" s="9"/>
    </row>
    <row r="8983" spans="2:15" x14ac:dyDescent="0.2">
      <c r="B8983" s="3"/>
      <c r="C8983" s="3"/>
      <c r="D8983" s="6"/>
      <c r="E8983" s="8"/>
      <c r="O8983" s="9"/>
    </row>
    <row r="8984" spans="2:15" x14ac:dyDescent="0.2">
      <c r="B8984" s="3"/>
      <c r="C8984" s="3"/>
      <c r="D8984" s="6"/>
      <c r="E8984" s="8"/>
      <c r="O8984" s="9"/>
    </row>
    <row r="8985" spans="2:15" x14ac:dyDescent="0.2">
      <c r="B8985" s="3"/>
      <c r="C8985" s="3"/>
      <c r="D8985" s="6"/>
      <c r="E8985" s="8"/>
      <c r="O8985" s="9"/>
    </row>
    <row r="8986" spans="2:15" x14ac:dyDescent="0.2">
      <c r="B8986" s="3"/>
      <c r="C8986" s="3"/>
      <c r="D8986" s="6"/>
      <c r="E8986" s="8"/>
      <c r="O8986" s="9"/>
    </row>
    <row r="8987" spans="2:15" x14ac:dyDescent="0.2">
      <c r="B8987" s="3"/>
      <c r="C8987" s="3"/>
      <c r="D8987" s="6"/>
      <c r="E8987" s="8"/>
      <c r="O8987" s="9"/>
    </row>
    <row r="8988" spans="2:15" x14ac:dyDescent="0.2">
      <c r="B8988" s="3"/>
      <c r="C8988" s="3"/>
      <c r="D8988" s="6"/>
      <c r="E8988" s="8"/>
      <c r="O8988" s="9"/>
    </row>
    <row r="8989" spans="2:15" x14ac:dyDescent="0.2">
      <c r="B8989" s="3"/>
      <c r="C8989" s="3"/>
      <c r="D8989" s="6"/>
      <c r="E8989" s="8"/>
      <c r="O8989" s="9"/>
    </row>
    <row r="8990" spans="2:15" x14ac:dyDescent="0.2">
      <c r="B8990" s="3"/>
      <c r="C8990" s="3"/>
      <c r="D8990" s="6"/>
      <c r="E8990" s="8"/>
      <c r="O8990" s="9"/>
    </row>
    <row r="8991" spans="2:15" x14ac:dyDescent="0.2">
      <c r="B8991" s="3"/>
      <c r="C8991" s="3"/>
      <c r="D8991" s="6"/>
      <c r="E8991" s="8"/>
      <c r="O8991" s="9"/>
    </row>
    <row r="8992" spans="2:15" x14ac:dyDescent="0.2">
      <c r="B8992" s="3"/>
      <c r="C8992" s="3"/>
      <c r="D8992" s="6"/>
      <c r="E8992" s="8"/>
      <c r="O8992" s="9"/>
    </row>
    <row r="8993" spans="2:15" x14ac:dyDescent="0.2">
      <c r="B8993" s="3"/>
      <c r="C8993" s="3"/>
      <c r="D8993" s="6"/>
      <c r="E8993" s="8"/>
      <c r="O8993" s="9"/>
    </row>
    <row r="8994" spans="2:15" x14ac:dyDescent="0.2">
      <c r="B8994" s="3"/>
      <c r="C8994" s="3"/>
      <c r="D8994" s="6"/>
      <c r="E8994" s="8"/>
      <c r="O8994" s="9"/>
    </row>
    <row r="8995" spans="2:15" x14ac:dyDescent="0.2">
      <c r="B8995" s="3"/>
      <c r="C8995" s="3"/>
      <c r="D8995" s="6"/>
      <c r="E8995" s="8"/>
      <c r="O8995" s="9"/>
    </row>
    <row r="8996" spans="2:15" x14ac:dyDescent="0.2">
      <c r="B8996" s="3"/>
      <c r="C8996" s="3"/>
      <c r="D8996" s="6"/>
      <c r="E8996" s="8"/>
      <c r="O8996" s="9"/>
    </row>
    <row r="8997" spans="2:15" x14ac:dyDescent="0.2">
      <c r="B8997" s="3"/>
      <c r="C8997" s="3"/>
      <c r="D8997" s="6"/>
      <c r="E8997" s="8"/>
      <c r="O8997" s="9"/>
    </row>
    <row r="8998" spans="2:15" x14ac:dyDescent="0.2">
      <c r="B8998" s="3"/>
      <c r="C8998" s="3"/>
      <c r="D8998" s="6"/>
      <c r="E8998" s="8"/>
      <c r="O8998" s="9"/>
    </row>
    <row r="8999" spans="2:15" x14ac:dyDescent="0.2">
      <c r="B8999" s="3"/>
      <c r="C8999" s="3"/>
      <c r="D8999" s="6"/>
      <c r="E8999" s="8"/>
      <c r="O8999" s="9"/>
    </row>
    <row r="9000" spans="2:15" x14ac:dyDescent="0.2">
      <c r="B9000" s="3"/>
      <c r="C9000" s="3"/>
      <c r="D9000" s="6"/>
      <c r="E9000" s="8"/>
      <c r="O9000" s="9"/>
    </row>
    <row r="9001" spans="2:15" x14ac:dyDescent="0.2">
      <c r="B9001" s="3"/>
      <c r="C9001" s="3"/>
      <c r="D9001" s="6"/>
      <c r="E9001" s="8"/>
      <c r="O9001" s="9"/>
    </row>
    <row r="9002" spans="2:15" x14ac:dyDescent="0.2">
      <c r="B9002" s="3"/>
      <c r="C9002" s="3"/>
      <c r="D9002" s="6"/>
      <c r="E9002" s="8"/>
      <c r="O9002" s="9"/>
    </row>
    <row r="9003" spans="2:15" x14ac:dyDescent="0.2">
      <c r="B9003" s="3"/>
      <c r="C9003" s="3"/>
      <c r="D9003" s="6"/>
      <c r="E9003" s="8"/>
      <c r="O9003" s="9"/>
    </row>
    <row r="9004" spans="2:15" x14ac:dyDescent="0.2">
      <c r="B9004" s="3"/>
      <c r="C9004" s="3"/>
      <c r="D9004" s="6"/>
      <c r="E9004" s="8"/>
      <c r="O9004" s="9"/>
    </row>
    <row r="9005" spans="2:15" x14ac:dyDescent="0.2">
      <c r="B9005" s="3"/>
      <c r="C9005" s="3"/>
      <c r="D9005" s="6"/>
      <c r="E9005" s="8"/>
      <c r="O9005" s="9"/>
    </row>
    <row r="9006" spans="2:15" x14ac:dyDescent="0.2">
      <c r="B9006" s="3"/>
      <c r="C9006" s="3"/>
      <c r="D9006" s="6"/>
      <c r="E9006" s="8"/>
      <c r="O9006" s="9"/>
    </row>
    <row r="9007" spans="2:15" x14ac:dyDescent="0.2">
      <c r="B9007" s="3"/>
      <c r="C9007" s="3"/>
      <c r="D9007" s="6"/>
      <c r="E9007" s="8"/>
      <c r="O9007" s="9"/>
    </row>
    <row r="9008" spans="2:15" x14ac:dyDescent="0.2">
      <c r="B9008" s="3"/>
      <c r="C9008" s="3"/>
      <c r="D9008" s="6"/>
      <c r="E9008" s="8"/>
      <c r="O9008" s="9"/>
    </row>
    <row r="9009" spans="2:15" x14ac:dyDescent="0.2">
      <c r="B9009" s="3"/>
      <c r="C9009" s="3"/>
      <c r="D9009" s="6"/>
      <c r="E9009" s="8"/>
      <c r="O9009" s="9"/>
    </row>
    <row r="9010" spans="2:15" x14ac:dyDescent="0.2">
      <c r="B9010" s="3"/>
      <c r="C9010" s="3"/>
      <c r="D9010" s="6"/>
      <c r="E9010" s="8"/>
      <c r="O9010" s="9"/>
    </row>
    <row r="9011" spans="2:15" x14ac:dyDescent="0.2">
      <c r="B9011" s="3"/>
      <c r="C9011" s="3"/>
      <c r="D9011" s="6"/>
      <c r="E9011" s="8"/>
      <c r="O9011" s="9"/>
    </row>
    <row r="9012" spans="2:15" x14ac:dyDescent="0.2">
      <c r="B9012" s="3"/>
      <c r="C9012" s="3"/>
      <c r="D9012" s="6"/>
      <c r="E9012" s="8"/>
      <c r="O9012" s="9"/>
    </row>
    <row r="9013" spans="2:15" x14ac:dyDescent="0.2">
      <c r="B9013" s="3"/>
      <c r="C9013" s="3"/>
      <c r="D9013" s="6"/>
      <c r="E9013" s="8"/>
      <c r="O9013" s="9"/>
    </row>
    <row r="9014" spans="2:15" x14ac:dyDescent="0.2">
      <c r="B9014" s="3"/>
      <c r="C9014" s="3"/>
      <c r="D9014" s="6"/>
      <c r="E9014" s="8"/>
      <c r="O9014" s="9"/>
    </row>
    <row r="9015" spans="2:15" x14ac:dyDescent="0.2">
      <c r="B9015" s="3"/>
      <c r="C9015" s="3"/>
      <c r="D9015" s="6"/>
      <c r="E9015" s="8"/>
      <c r="O9015" s="9"/>
    </row>
    <row r="9016" spans="2:15" x14ac:dyDescent="0.2">
      <c r="B9016" s="3"/>
      <c r="C9016" s="3"/>
      <c r="D9016" s="6"/>
      <c r="E9016" s="8"/>
      <c r="O9016" s="9"/>
    </row>
    <row r="9017" spans="2:15" x14ac:dyDescent="0.2">
      <c r="B9017" s="3"/>
      <c r="C9017" s="3"/>
      <c r="D9017" s="6"/>
      <c r="E9017" s="8"/>
      <c r="O9017" s="9"/>
    </row>
    <row r="9018" spans="2:15" x14ac:dyDescent="0.2">
      <c r="B9018" s="3"/>
      <c r="C9018" s="3"/>
      <c r="D9018" s="6"/>
      <c r="E9018" s="8"/>
      <c r="O9018" s="9"/>
    </row>
    <row r="9019" spans="2:15" x14ac:dyDescent="0.2">
      <c r="B9019" s="3"/>
      <c r="C9019" s="3"/>
      <c r="D9019" s="6"/>
      <c r="E9019" s="8"/>
      <c r="O9019" s="9"/>
    </row>
    <row r="9020" spans="2:15" x14ac:dyDescent="0.2">
      <c r="B9020" s="3"/>
      <c r="C9020" s="3"/>
      <c r="D9020" s="6"/>
      <c r="E9020" s="8"/>
      <c r="O9020" s="9"/>
    </row>
    <row r="9021" spans="2:15" x14ac:dyDescent="0.2">
      <c r="B9021" s="3"/>
      <c r="C9021" s="3"/>
      <c r="D9021" s="6"/>
      <c r="E9021" s="8"/>
      <c r="O9021" s="9"/>
    </row>
    <row r="9022" spans="2:15" x14ac:dyDescent="0.2">
      <c r="B9022" s="3"/>
      <c r="C9022" s="3"/>
      <c r="D9022" s="6"/>
      <c r="E9022" s="8"/>
      <c r="O9022" s="9"/>
    </row>
    <row r="9023" spans="2:15" x14ac:dyDescent="0.2">
      <c r="B9023" s="3"/>
      <c r="C9023" s="3"/>
      <c r="D9023" s="6"/>
      <c r="E9023" s="8"/>
      <c r="O9023" s="9"/>
    </row>
    <row r="9024" spans="2:15" x14ac:dyDescent="0.2">
      <c r="B9024" s="3"/>
      <c r="C9024" s="3"/>
      <c r="D9024" s="6"/>
      <c r="E9024" s="8"/>
      <c r="O9024" s="9"/>
    </row>
    <row r="9025" spans="2:15" x14ac:dyDescent="0.2">
      <c r="B9025" s="3"/>
      <c r="C9025" s="3"/>
      <c r="D9025" s="6"/>
      <c r="E9025" s="8"/>
      <c r="O9025" s="9"/>
    </row>
    <row r="9026" spans="2:15" x14ac:dyDescent="0.2">
      <c r="B9026" s="3"/>
      <c r="C9026" s="3"/>
      <c r="D9026" s="6"/>
      <c r="E9026" s="8"/>
      <c r="O9026" s="9"/>
    </row>
    <row r="9027" spans="2:15" x14ac:dyDescent="0.2">
      <c r="B9027" s="3"/>
      <c r="C9027" s="3"/>
      <c r="D9027" s="6"/>
      <c r="E9027" s="8"/>
      <c r="O9027" s="9"/>
    </row>
    <row r="9028" spans="2:15" x14ac:dyDescent="0.2">
      <c r="B9028" s="3"/>
      <c r="C9028" s="3"/>
      <c r="D9028" s="6"/>
      <c r="E9028" s="8"/>
      <c r="O9028" s="9"/>
    </row>
    <row r="9029" spans="2:15" x14ac:dyDescent="0.2">
      <c r="B9029" s="3"/>
      <c r="C9029" s="3"/>
      <c r="D9029" s="6"/>
      <c r="E9029" s="8"/>
      <c r="O9029" s="9"/>
    </row>
    <row r="9030" spans="2:15" x14ac:dyDescent="0.2">
      <c r="B9030" s="3"/>
      <c r="C9030" s="3"/>
      <c r="D9030" s="6"/>
      <c r="E9030" s="8"/>
      <c r="O9030" s="9"/>
    </row>
    <row r="9031" spans="2:15" x14ac:dyDescent="0.2">
      <c r="B9031" s="3"/>
      <c r="C9031" s="3"/>
      <c r="D9031" s="6"/>
      <c r="E9031" s="8"/>
      <c r="O9031" s="9"/>
    </row>
    <row r="9032" spans="2:15" x14ac:dyDescent="0.2">
      <c r="B9032" s="3"/>
      <c r="C9032" s="3"/>
      <c r="D9032" s="6"/>
      <c r="E9032" s="8"/>
      <c r="O9032" s="9"/>
    </row>
    <row r="9033" spans="2:15" x14ac:dyDescent="0.2">
      <c r="B9033" s="3"/>
      <c r="C9033" s="3"/>
      <c r="D9033" s="6"/>
      <c r="E9033" s="8"/>
      <c r="O9033" s="9"/>
    </row>
    <row r="9034" spans="2:15" x14ac:dyDescent="0.2">
      <c r="B9034" s="3"/>
      <c r="C9034" s="3"/>
      <c r="D9034" s="6"/>
      <c r="E9034" s="8"/>
      <c r="O9034" s="9"/>
    </row>
    <row r="9035" spans="2:15" x14ac:dyDescent="0.2">
      <c r="B9035" s="3"/>
      <c r="C9035" s="3"/>
      <c r="D9035" s="6"/>
      <c r="E9035" s="8"/>
      <c r="O9035" s="9"/>
    </row>
    <row r="9036" spans="2:15" x14ac:dyDescent="0.2">
      <c r="B9036" s="3"/>
      <c r="C9036" s="3"/>
      <c r="D9036" s="6"/>
      <c r="E9036" s="8"/>
      <c r="O9036" s="9"/>
    </row>
    <row r="9037" spans="2:15" x14ac:dyDescent="0.2">
      <c r="B9037" s="3"/>
      <c r="C9037" s="3"/>
      <c r="D9037" s="6"/>
      <c r="E9037" s="8"/>
      <c r="O9037" s="9"/>
    </row>
    <row r="9038" spans="2:15" x14ac:dyDescent="0.2">
      <c r="B9038" s="3"/>
      <c r="C9038" s="3"/>
      <c r="D9038" s="6"/>
      <c r="E9038" s="8"/>
      <c r="O9038" s="9"/>
    </row>
    <row r="9039" spans="2:15" x14ac:dyDescent="0.2">
      <c r="B9039" s="3"/>
      <c r="C9039" s="3"/>
      <c r="D9039" s="6"/>
      <c r="E9039" s="8"/>
      <c r="O9039" s="9"/>
    </row>
    <row r="9040" spans="2:15" x14ac:dyDescent="0.2">
      <c r="B9040" s="3"/>
      <c r="C9040" s="3"/>
      <c r="D9040" s="6"/>
      <c r="E9040" s="8"/>
      <c r="O9040" s="9"/>
    </row>
    <row r="9041" spans="2:15" x14ac:dyDescent="0.2">
      <c r="B9041" s="3"/>
      <c r="C9041" s="3"/>
      <c r="D9041" s="6"/>
      <c r="E9041" s="8"/>
      <c r="O9041" s="9"/>
    </row>
    <row r="9042" spans="2:15" x14ac:dyDescent="0.2">
      <c r="B9042" s="3"/>
      <c r="C9042" s="3"/>
      <c r="D9042" s="6"/>
      <c r="E9042" s="8"/>
      <c r="O9042" s="9"/>
    </row>
    <row r="9043" spans="2:15" x14ac:dyDescent="0.2">
      <c r="B9043" s="3"/>
      <c r="C9043" s="3"/>
      <c r="D9043" s="6"/>
      <c r="E9043" s="8"/>
      <c r="O9043" s="9"/>
    </row>
    <row r="9044" spans="2:15" x14ac:dyDescent="0.2">
      <c r="B9044" s="3"/>
      <c r="C9044" s="3"/>
      <c r="D9044" s="6"/>
      <c r="E9044" s="8"/>
      <c r="O9044" s="9"/>
    </row>
    <row r="9045" spans="2:15" x14ac:dyDescent="0.2">
      <c r="B9045" s="3"/>
      <c r="C9045" s="3"/>
      <c r="D9045" s="6"/>
      <c r="E9045" s="8"/>
      <c r="O9045" s="9"/>
    </row>
    <row r="9046" spans="2:15" x14ac:dyDescent="0.2">
      <c r="B9046" s="3"/>
      <c r="C9046" s="3"/>
      <c r="D9046" s="6"/>
      <c r="E9046" s="8"/>
      <c r="O9046" s="9"/>
    </row>
    <row r="9047" spans="2:15" x14ac:dyDescent="0.2">
      <c r="B9047" s="3"/>
      <c r="C9047" s="3"/>
      <c r="D9047" s="6"/>
      <c r="E9047" s="8"/>
      <c r="O9047" s="9"/>
    </row>
    <row r="9048" spans="2:15" x14ac:dyDescent="0.2">
      <c r="B9048" s="3"/>
      <c r="C9048" s="3"/>
      <c r="D9048" s="6"/>
      <c r="E9048" s="8"/>
      <c r="O9048" s="9"/>
    </row>
    <row r="9049" spans="2:15" x14ac:dyDescent="0.2">
      <c r="B9049" s="3"/>
      <c r="C9049" s="3"/>
      <c r="D9049" s="6"/>
      <c r="E9049" s="8"/>
      <c r="O9049" s="9"/>
    </row>
    <row r="9050" spans="2:15" x14ac:dyDescent="0.2">
      <c r="B9050" s="3"/>
      <c r="C9050" s="3"/>
      <c r="D9050" s="6"/>
      <c r="E9050" s="8"/>
      <c r="O9050" s="9"/>
    </row>
    <row r="9051" spans="2:15" x14ac:dyDescent="0.2">
      <c r="B9051" s="3"/>
      <c r="C9051" s="3"/>
      <c r="D9051" s="6"/>
      <c r="E9051" s="8"/>
      <c r="O9051" s="9"/>
    </row>
    <row r="9052" spans="2:15" x14ac:dyDescent="0.2">
      <c r="B9052" s="3"/>
      <c r="C9052" s="3"/>
      <c r="D9052" s="6"/>
      <c r="E9052" s="8"/>
      <c r="O9052" s="9"/>
    </row>
    <row r="9053" spans="2:15" x14ac:dyDescent="0.2">
      <c r="B9053" s="3"/>
      <c r="C9053" s="3"/>
      <c r="D9053" s="6"/>
      <c r="E9053" s="8"/>
      <c r="O9053" s="9"/>
    </row>
    <row r="9054" spans="2:15" x14ac:dyDescent="0.2">
      <c r="B9054" s="3"/>
      <c r="C9054" s="3"/>
      <c r="D9054" s="6"/>
      <c r="E9054" s="8"/>
      <c r="O9054" s="9"/>
    </row>
    <row r="9055" spans="2:15" x14ac:dyDescent="0.2">
      <c r="B9055" s="3"/>
      <c r="C9055" s="3"/>
      <c r="D9055" s="6"/>
      <c r="E9055" s="8"/>
      <c r="O9055" s="9"/>
    </row>
    <row r="9056" spans="2:15" x14ac:dyDescent="0.2">
      <c r="B9056" s="3"/>
      <c r="C9056" s="3"/>
      <c r="D9056" s="6"/>
      <c r="E9056" s="8"/>
      <c r="O9056" s="9"/>
    </row>
    <row r="9057" spans="2:15" x14ac:dyDescent="0.2">
      <c r="B9057" s="3"/>
      <c r="C9057" s="3"/>
      <c r="D9057" s="6"/>
      <c r="E9057" s="8"/>
      <c r="O9057" s="9"/>
    </row>
    <row r="9058" spans="2:15" x14ac:dyDescent="0.2">
      <c r="B9058" s="3"/>
      <c r="C9058" s="3"/>
      <c r="D9058" s="6"/>
      <c r="E9058" s="8"/>
      <c r="O9058" s="9"/>
    </row>
    <row r="9059" spans="2:15" x14ac:dyDescent="0.2">
      <c r="B9059" s="3"/>
      <c r="C9059" s="3"/>
      <c r="D9059" s="6"/>
      <c r="E9059" s="8"/>
      <c r="O9059" s="9"/>
    </row>
    <row r="9060" spans="2:15" x14ac:dyDescent="0.2">
      <c r="B9060" s="3"/>
      <c r="C9060" s="3"/>
      <c r="D9060" s="6"/>
      <c r="E9060" s="8"/>
      <c r="O9060" s="9"/>
    </row>
    <row r="9061" spans="2:15" x14ac:dyDescent="0.2">
      <c r="B9061" s="3"/>
      <c r="C9061" s="3"/>
      <c r="D9061" s="6"/>
      <c r="E9061" s="8"/>
      <c r="O9061" s="9"/>
    </row>
    <row r="9062" spans="2:15" x14ac:dyDescent="0.2">
      <c r="B9062" s="3"/>
      <c r="C9062" s="3"/>
      <c r="D9062" s="6"/>
      <c r="E9062" s="8"/>
      <c r="O9062" s="9"/>
    </row>
    <row r="9063" spans="2:15" x14ac:dyDescent="0.2">
      <c r="B9063" s="3"/>
      <c r="C9063" s="3"/>
      <c r="D9063" s="6"/>
      <c r="E9063" s="8"/>
      <c r="O9063" s="9"/>
    </row>
    <row r="9064" spans="2:15" x14ac:dyDescent="0.2">
      <c r="B9064" s="3"/>
      <c r="C9064" s="3"/>
      <c r="D9064" s="6"/>
      <c r="E9064" s="8"/>
      <c r="O9064" s="9"/>
    </row>
    <row r="9065" spans="2:15" x14ac:dyDescent="0.2">
      <c r="B9065" s="3"/>
      <c r="C9065" s="3"/>
      <c r="D9065" s="6"/>
      <c r="E9065" s="8"/>
      <c r="O9065" s="9"/>
    </row>
    <row r="9066" spans="2:15" x14ac:dyDescent="0.2">
      <c r="B9066" s="3"/>
      <c r="C9066" s="3"/>
      <c r="D9066" s="6"/>
      <c r="E9066" s="8"/>
      <c r="O9066" s="9"/>
    </row>
    <row r="9067" spans="2:15" x14ac:dyDescent="0.2">
      <c r="B9067" s="3"/>
      <c r="C9067" s="3"/>
      <c r="D9067" s="6"/>
      <c r="E9067" s="8"/>
      <c r="O9067" s="9"/>
    </row>
    <row r="9068" spans="2:15" x14ac:dyDescent="0.2">
      <c r="B9068" s="3"/>
      <c r="C9068" s="3"/>
      <c r="D9068" s="6"/>
      <c r="E9068" s="8"/>
      <c r="O9068" s="9"/>
    </row>
    <row r="9069" spans="2:15" x14ac:dyDescent="0.2">
      <c r="B9069" s="3"/>
      <c r="C9069" s="3"/>
      <c r="D9069" s="6"/>
      <c r="E9069" s="8"/>
      <c r="O9069" s="9"/>
    </row>
    <row r="9070" spans="2:15" x14ac:dyDescent="0.2">
      <c r="B9070" s="3"/>
      <c r="C9070" s="3"/>
      <c r="D9070" s="6"/>
      <c r="E9070" s="8"/>
      <c r="O9070" s="9"/>
    </row>
    <row r="9071" spans="2:15" x14ac:dyDescent="0.2">
      <c r="B9071" s="3"/>
      <c r="C9071" s="3"/>
      <c r="D9071" s="6"/>
      <c r="E9071" s="8"/>
      <c r="O9071" s="9"/>
    </row>
    <row r="9072" spans="2:15" x14ac:dyDescent="0.2">
      <c r="B9072" s="3"/>
      <c r="C9072" s="3"/>
      <c r="D9072" s="6"/>
      <c r="E9072" s="8"/>
      <c r="O9072" s="9"/>
    </row>
    <row r="9073" spans="2:15" x14ac:dyDescent="0.2">
      <c r="B9073" s="3"/>
      <c r="C9073" s="3"/>
      <c r="D9073" s="6"/>
      <c r="E9073" s="8"/>
      <c r="O9073" s="9"/>
    </row>
    <row r="9074" spans="2:15" x14ac:dyDescent="0.2">
      <c r="B9074" s="3"/>
      <c r="C9074" s="3"/>
      <c r="D9074" s="6"/>
      <c r="E9074" s="8"/>
      <c r="O9074" s="9"/>
    </row>
    <row r="9075" spans="2:15" x14ac:dyDescent="0.2">
      <c r="B9075" s="3"/>
      <c r="C9075" s="3"/>
      <c r="D9075" s="6"/>
      <c r="E9075" s="8"/>
      <c r="O9075" s="9"/>
    </row>
    <row r="9076" spans="2:15" x14ac:dyDescent="0.2">
      <c r="B9076" s="3"/>
      <c r="C9076" s="3"/>
      <c r="D9076" s="6"/>
      <c r="E9076" s="8"/>
      <c r="O9076" s="9"/>
    </row>
    <row r="9077" spans="2:15" x14ac:dyDescent="0.2">
      <c r="B9077" s="3"/>
      <c r="C9077" s="3"/>
      <c r="D9077" s="6"/>
      <c r="E9077" s="8"/>
      <c r="O9077" s="9"/>
    </row>
    <row r="9078" spans="2:15" x14ac:dyDescent="0.2">
      <c r="B9078" s="3"/>
      <c r="C9078" s="3"/>
      <c r="D9078" s="6"/>
      <c r="E9078" s="8"/>
      <c r="O9078" s="9"/>
    </row>
    <row r="9079" spans="2:15" x14ac:dyDescent="0.2">
      <c r="B9079" s="3"/>
      <c r="C9079" s="3"/>
      <c r="D9079" s="6"/>
      <c r="E9079" s="8"/>
      <c r="O9079" s="9"/>
    </row>
    <row r="9080" spans="2:15" x14ac:dyDescent="0.2">
      <c r="B9080" s="3"/>
      <c r="C9080" s="3"/>
      <c r="D9080" s="6"/>
      <c r="E9080" s="8"/>
      <c r="O9080" s="9"/>
    </row>
    <row r="9081" spans="2:15" x14ac:dyDescent="0.2">
      <c r="B9081" s="3"/>
      <c r="C9081" s="3"/>
      <c r="D9081" s="6"/>
      <c r="E9081" s="8"/>
      <c r="O9081" s="9"/>
    </row>
    <row r="9082" spans="2:15" x14ac:dyDescent="0.2">
      <c r="B9082" s="3"/>
      <c r="C9082" s="3"/>
      <c r="D9082" s="6"/>
      <c r="E9082" s="8"/>
      <c r="O9082" s="9"/>
    </row>
    <row r="9083" spans="2:15" x14ac:dyDescent="0.2">
      <c r="B9083" s="3"/>
      <c r="C9083" s="3"/>
      <c r="D9083" s="6"/>
      <c r="E9083" s="8"/>
      <c r="O9083" s="9"/>
    </row>
    <row r="9084" spans="2:15" x14ac:dyDescent="0.2">
      <c r="B9084" s="3"/>
      <c r="C9084" s="3"/>
      <c r="D9084" s="6"/>
      <c r="E9084" s="8"/>
      <c r="O9084" s="9"/>
    </row>
    <row r="9085" spans="2:15" x14ac:dyDescent="0.2">
      <c r="B9085" s="3"/>
      <c r="C9085" s="3"/>
      <c r="D9085" s="6"/>
      <c r="E9085" s="8"/>
      <c r="O9085" s="9"/>
    </row>
    <row r="9086" spans="2:15" x14ac:dyDescent="0.2">
      <c r="B9086" s="3"/>
      <c r="C9086" s="3"/>
      <c r="D9086" s="6"/>
      <c r="E9086" s="8"/>
      <c r="O9086" s="9"/>
    </row>
    <row r="9087" spans="2:15" x14ac:dyDescent="0.2">
      <c r="B9087" s="3"/>
      <c r="C9087" s="3"/>
      <c r="D9087" s="6"/>
      <c r="E9087" s="8"/>
      <c r="O9087" s="9"/>
    </row>
    <row r="9088" spans="2:15" x14ac:dyDescent="0.2">
      <c r="B9088" s="3"/>
      <c r="C9088" s="3"/>
      <c r="D9088" s="6"/>
      <c r="E9088" s="8"/>
      <c r="O9088" s="9"/>
    </row>
    <row r="9089" spans="2:15" x14ac:dyDescent="0.2">
      <c r="B9089" s="3"/>
      <c r="C9089" s="3"/>
      <c r="D9089" s="6"/>
      <c r="E9089" s="8"/>
      <c r="O9089" s="9"/>
    </row>
    <row r="9090" spans="2:15" x14ac:dyDescent="0.2">
      <c r="B9090" s="3"/>
      <c r="C9090" s="3"/>
      <c r="D9090" s="6"/>
      <c r="E9090" s="8"/>
      <c r="O9090" s="9"/>
    </row>
    <row r="9091" spans="2:15" x14ac:dyDescent="0.2">
      <c r="B9091" s="3"/>
      <c r="C9091" s="3"/>
      <c r="D9091" s="6"/>
      <c r="E9091" s="8"/>
      <c r="O9091" s="9"/>
    </row>
    <row r="9092" spans="2:15" x14ac:dyDescent="0.2">
      <c r="B9092" s="3"/>
      <c r="C9092" s="3"/>
      <c r="D9092" s="6"/>
      <c r="E9092" s="8"/>
      <c r="O9092" s="9"/>
    </row>
    <row r="9093" spans="2:15" x14ac:dyDescent="0.2">
      <c r="B9093" s="3"/>
      <c r="C9093" s="3"/>
      <c r="D9093" s="6"/>
      <c r="E9093" s="8"/>
      <c r="O9093" s="9"/>
    </row>
    <row r="9094" spans="2:15" x14ac:dyDescent="0.2">
      <c r="B9094" s="3"/>
      <c r="C9094" s="3"/>
      <c r="D9094" s="6"/>
      <c r="E9094" s="8"/>
      <c r="O9094" s="9"/>
    </row>
    <row r="9095" spans="2:15" x14ac:dyDescent="0.2">
      <c r="B9095" s="3"/>
      <c r="C9095" s="3"/>
      <c r="D9095" s="6"/>
      <c r="E9095" s="8"/>
      <c r="O9095" s="9"/>
    </row>
    <row r="9096" spans="2:15" x14ac:dyDescent="0.2">
      <c r="B9096" s="3"/>
      <c r="C9096" s="3"/>
      <c r="D9096" s="6"/>
      <c r="E9096" s="8"/>
      <c r="O9096" s="9"/>
    </row>
    <row r="9097" spans="2:15" x14ac:dyDescent="0.2">
      <c r="B9097" s="3"/>
      <c r="C9097" s="3"/>
      <c r="D9097" s="6"/>
      <c r="E9097" s="8"/>
      <c r="O9097" s="9"/>
    </row>
    <row r="9098" spans="2:15" x14ac:dyDescent="0.2">
      <c r="B9098" s="3"/>
      <c r="C9098" s="3"/>
      <c r="D9098" s="6"/>
      <c r="E9098" s="8"/>
      <c r="O9098" s="9"/>
    </row>
    <row r="9099" spans="2:15" x14ac:dyDescent="0.2">
      <c r="B9099" s="3"/>
      <c r="C9099" s="3"/>
      <c r="D9099" s="6"/>
      <c r="E9099" s="8"/>
      <c r="O9099" s="9"/>
    </row>
    <row r="9100" spans="2:15" x14ac:dyDescent="0.2">
      <c r="B9100" s="3"/>
      <c r="C9100" s="3"/>
      <c r="D9100" s="6"/>
      <c r="E9100" s="8"/>
      <c r="O9100" s="9"/>
    </row>
    <row r="9101" spans="2:15" x14ac:dyDescent="0.2">
      <c r="B9101" s="3"/>
      <c r="C9101" s="3"/>
      <c r="D9101" s="6"/>
      <c r="E9101" s="8"/>
      <c r="O9101" s="9"/>
    </row>
    <row r="9102" spans="2:15" x14ac:dyDescent="0.2">
      <c r="B9102" s="3"/>
      <c r="C9102" s="3"/>
      <c r="D9102" s="6"/>
      <c r="E9102" s="8"/>
      <c r="O9102" s="9"/>
    </row>
    <row r="9103" spans="2:15" x14ac:dyDescent="0.2">
      <c r="B9103" s="3"/>
      <c r="C9103" s="3"/>
      <c r="D9103" s="6"/>
      <c r="E9103" s="8"/>
      <c r="O9103" s="9"/>
    </row>
    <row r="9104" spans="2:15" x14ac:dyDescent="0.2">
      <c r="B9104" s="3"/>
      <c r="C9104" s="3"/>
      <c r="D9104" s="6"/>
      <c r="E9104" s="8"/>
      <c r="O9104" s="9"/>
    </row>
    <row r="9105" spans="2:15" x14ac:dyDescent="0.2">
      <c r="B9105" s="3"/>
      <c r="C9105" s="3"/>
      <c r="D9105" s="6"/>
      <c r="E9105" s="8"/>
      <c r="O9105" s="9"/>
    </row>
    <row r="9106" spans="2:15" x14ac:dyDescent="0.2">
      <c r="B9106" s="3"/>
      <c r="C9106" s="3"/>
      <c r="D9106" s="6"/>
      <c r="E9106" s="8"/>
      <c r="O9106" s="9"/>
    </row>
    <row r="9107" spans="2:15" x14ac:dyDescent="0.2">
      <c r="B9107" s="3"/>
      <c r="C9107" s="3"/>
      <c r="D9107" s="6"/>
      <c r="E9107" s="8"/>
      <c r="O9107" s="9"/>
    </row>
    <row r="9108" spans="2:15" x14ac:dyDescent="0.2">
      <c r="B9108" s="3"/>
      <c r="C9108" s="3"/>
      <c r="D9108" s="6"/>
      <c r="E9108" s="8"/>
      <c r="O9108" s="9"/>
    </row>
    <row r="9109" spans="2:15" x14ac:dyDescent="0.2">
      <c r="B9109" s="3"/>
      <c r="C9109" s="3"/>
      <c r="D9109" s="6"/>
      <c r="E9109" s="8"/>
      <c r="O9109" s="9"/>
    </row>
    <row r="9110" spans="2:15" x14ac:dyDescent="0.2">
      <c r="B9110" s="3"/>
      <c r="C9110" s="3"/>
      <c r="D9110" s="6"/>
      <c r="E9110" s="8"/>
      <c r="O9110" s="9"/>
    </row>
    <row r="9111" spans="2:15" x14ac:dyDescent="0.2">
      <c r="B9111" s="3"/>
      <c r="C9111" s="3"/>
      <c r="D9111" s="6"/>
      <c r="E9111" s="8"/>
      <c r="O9111" s="9"/>
    </row>
    <row r="9112" spans="2:15" x14ac:dyDescent="0.2">
      <c r="B9112" s="3"/>
      <c r="C9112" s="3"/>
      <c r="D9112" s="6"/>
      <c r="E9112" s="8"/>
      <c r="O9112" s="9"/>
    </row>
    <row r="9113" spans="2:15" x14ac:dyDescent="0.2">
      <c r="B9113" s="3"/>
      <c r="C9113" s="3"/>
      <c r="D9113" s="6"/>
      <c r="E9113" s="8"/>
      <c r="O9113" s="9"/>
    </row>
    <row r="9114" spans="2:15" x14ac:dyDescent="0.2">
      <c r="B9114" s="3"/>
      <c r="C9114" s="3"/>
      <c r="D9114" s="6"/>
      <c r="E9114" s="8"/>
      <c r="O9114" s="9"/>
    </row>
    <row r="9115" spans="2:15" x14ac:dyDescent="0.2">
      <c r="B9115" s="3"/>
      <c r="C9115" s="3"/>
      <c r="D9115" s="6"/>
      <c r="E9115" s="8"/>
      <c r="O9115" s="9"/>
    </row>
    <row r="9116" spans="2:15" x14ac:dyDescent="0.2">
      <c r="B9116" s="3"/>
      <c r="C9116" s="3"/>
      <c r="D9116" s="6"/>
      <c r="E9116" s="8"/>
      <c r="O9116" s="9"/>
    </row>
    <row r="9117" spans="2:15" x14ac:dyDescent="0.2">
      <c r="B9117" s="3"/>
      <c r="C9117" s="3"/>
      <c r="D9117" s="6"/>
      <c r="E9117" s="8"/>
      <c r="O9117" s="9"/>
    </row>
    <row r="9118" spans="2:15" x14ac:dyDescent="0.2">
      <c r="B9118" s="3"/>
      <c r="C9118" s="3"/>
      <c r="D9118" s="6"/>
      <c r="E9118" s="8"/>
      <c r="O9118" s="9"/>
    </row>
    <row r="9119" spans="2:15" x14ac:dyDescent="0.2">
      <c r="B9119" s="3"/>
      <c r="C9119" s="3"/>
      <c r="D9119" s="6"/>
      <c r="E9119" s="8"/>
      <c r="O9119" s="9"/>
    </row>
    <row r="9120" spans="2:15" x14ac:dyDescent="0.2">
      <c r="B9120" s="3"/>
      <c r="C9120" s="3"/>
      <c r="D9120" s="6"/>
      <c r="E9120" s="8"/>
      <c r="O9120" s="9"/>
    </row>
    <row r="9121" spans="2:15" x14ac:dyDescent="0.2">
      <c r="B9121" s="3"/>
      <c r="C9121" s="3"/>
      <c r="D9121" s="6"/>
      <c r="E9121" s="8"/>
      <c r="O9121" s="9"/>
    </row>
    <row r="9122" spans="2:15" x14ac:dyDescent="0.2">
      <c r="B9122" s="3"/>
      <c r="C9122" s="3"/>
      <c r="D9122" s="6"/>
      <c r="E9122" s="8"/>
      <c r="O9122" s="9"/>
    </row>
    <row r="9123" spans="2:15" x14ac:dyDescent="0.2">
      <c r="B9123" s="3"/>
      <c r="C9123" s="3"/>
      <c r="D9123" s="6"/>
      <c r="E9123" s="8"/>
      <c r="O9123" s="9"/>
    </row>
    <row r="9124" spans="2:15" x14ac:dyDescent="0.2">
      <c r="B9124" s="3"/>
      <c r="C9124" s="3"/>
      <c r="D9124" s="6"/>
      <c r="E9124" s="8"/>
      <c r="O9124" s="9"/>
    </row>
    <row r="9125" spans="2:15" x14ac:dyDescent="0.2">
      <c r="B9125" s="3"/>
      <c r="C9125" s="3"/>
      <c r="D9125" s="6"/>
      <c r="E9125" s="8"/>
      <c r="O9125" s="9"/>
    </row>
    <row r="9126" spans="2:15" x14ac:dyDescent="0.2">
      <c r="B9126" s="3"/>
      <c r="C9126" s="3"/>
      <c r="D9126" s="6"/>
      <c r="E9126" s="8"/>
      <c r="O9126" s="9"/>
    </row>
    <row r="9127" spans="2:15" x14ac:dyDescent="0.2">
      <c r="B9127" s="3"/>
      <c r="C9127" s="3"/>
      <c r="D9127" s="6"/>
      <c r="E9127" s="8"/>
      <c r="O9127" s="9"/>
    </row>
    <row r="9128" spans="2:15" x14ac:dyDescent="0.2">
      <c r="B9128" s="3"/>
      <c r="C9128" s="3"/>
      <c r="D9128" s="6"/>
      <c r="E9128" s="8"/>
      <c r="O9128" s="9"/>
    </row>
    <row r="9129" spans="2:15" x14ac:dyDescent="0.2">
      <c r="B9129" s="3"/>
      <c r="C9129" s="3"/>
      <c r="D9129" s="6"/>
      <c r="E9129" s="8"/>
      <c r="O9129" s="9"/>
    </row>
    <row r="9130" spans="2:15" x14ac:dyDescent="0.2">
      <c r="B9130" s="3"/>
      <c r="C9130" s="3"/>
      <c r="D9130" s="6"/>
      <c r="E9130" s="8"/>
      <c r="O9130" s="9"/>
    </row>
    <row r="9131" spans="2:15" x14ac:dyDescent="0.2">
      <c r="B9131" s="3"/>
      <c r="C9131" s="3"/>
      <c r="D9131" s="6"/>
      <c r="E9131" s="8"/>
      <c r="O9131" s="9"/>
    </row>
    <row r="9132" spans="2:15" x14ac:dyDescent="0.2">
      <c r="B9132" s="3"/>
      <c r="C9132" s="3"/>
      <c r="D9132" s="6"/>
      <c r="E9132" s="8"/>
      <c r="O9132" s="9"/>
    </row>
    <row r="9133" spans="2:15" x14ac:dyDescent="0.2">
      <c r="B9133" s="3"/>
      <c r="C9133" s="3"/>
      <c r="D9133" s="6"/>
      <c r="E9133" s="8"/>
      <c r="O9133" s="9"/>
    </row>
    <row r="9134" spans="2:15" x14ac:dyDescent="0.2">
      <c r="B9134" s="3"/>
      <c r="C9134" s="3"/>
      <c r="D9134" s="6"/>
      <c r="E9134" s="8"/>
      <c r="O9134" s="9"/>
    </row>
    <row r="9135" spans="2:15" x14ac:dyDescent="0.2">
      <c r="B9135" s="3"/>
      <c r="C9135" s="3"/>
      <c r="D9135" s="6"/>
      <c r="E9135" s="8"/>
      <c r="O9135" s="9"/>
    </row>
    <row r="9136" spans="2:15" x14ac:dyDescent="0.2">
      <c r="B9136" s="3"/>
      <c r="C9136" s="3"/>
      <c r="D9136" s="6"/>
      <c r="E9136" s="8"/>
      <c r="O9136" s="9"/>
    </row>
    <row r="9137" spans="2:15" x14ac:dyDescent="0.2">
      <c r="B9137" s="3"/>
      <c r="C9137" s="3"/>
      <c r="D9137" s="6"/>
      <c r="E9137" s="8"/>
      <c r="O9137" s="9"/>
    </row>
    <row r="9138" spans="2:15" x14ac:dyDescent="0.2">
      <c r="B9138" s="3"/>
      <c r="C9138" s="3"/>
      <c r="D9138" s="6"/>
      <c r="E9138" s="8"/>
      <c r="O9138" s="9"/>
    </row>
    <row r="9139" spans="2:15" x14ac:dyDescent="0.2">
      <c r="B9139" s="3"/>
      <c r="C9139" s="3"/>
      <c r="D9139" s="6"/>
      <c r="E9139" s="8"/>
      <c r="O9139" s="9"/>
    </row>
    <row r="9140" spans="2:15" x14ac:dyDescent="0.2">
      <c r="B9140" s="3"/>
      <c r="C9140" s="3"/>
      <c r="D9140" s="6"/>
      <c r="E9140" s="8"/>
      <c r="O9140" s="9"/>
    </row>
    <row r="9141" spans="2:15" x14ac:dyDescent="0.2">
      <c r="B9141" s="3"/>
      <c r="C9141" s="3"/>
      <c r="D9141" s="6"/>
      <c r="E9141" s="8"/>
      <c r="O9141" s="9"/>
    </row>
    <row r="9142" spans="2:15" x14ac:dyDescent="0.2">
      <c r="B9142" s="3"/>
      <c r="C9142" s="3"/>
      <c r="D9142" s="6"/>
      <c r="E9142" s="8"/>
      <c r="O9142" s="9"/>
    </row>
    <row r="9143" spans="2:15" x14ac:dyDescent="0.2">
      <c r="B9143" s="3"/>
      <c r="C9143" s="3"/>
      <c r="D9143" s="6"/>
      <c r="E9143" s="8"/>
      <c r="O9143" s="9"/>
    </row>
    <row r="9144" spans="2:15" x14ac:dyDescent="0.2">
      <c r="B9144" s="3"/>
      <c r="C9144" s="3"/>
      <c r="D9144" s="6"/>
      <c r="E9144" s="8"/>
      <c r="O9144" s="9"/>
    </row>
    <row r="9145" spans="2:15" x14ac:dyDescent="0.2">
      <c r="B9145" s="3"/>
      <c r="C9145" s="3"/>
      <c r="D9145" s="6"/>
      <c r="E9145" s="8"/>
      <c r="O9145" s="9"/>
    </row>
    <row r="9146" spans="2:15" x14ac:dyDescent="0.2">
      <c r="B9146" s="3"/>
      <c r="C9146" s="3"/>
      <c r="D9146" s="6"/>
      <c r="E9146" s="8"/>
      <c r="O9146" s="9"/>
    </row>
    <row r="9147" spans="2:15" x14ac:dyDescent="0.2">
      <c r="B9147" s="3"/>
      <c r="C9147" s="3"/>
      <c r="D9147" s="6"/>
      <c r="E9147" s="8"/>
      <c r="O9147" s="9"/>
    </row>
    <row r="9148" spans="2:15" x14ac:dyDescent="0.2">
      <c r="B9148" s="3"/>
      <c r="C9148" s="3"/>
      <c r="D9148" s="6"/>
      <c r="E9148" s="8"/>
      <c r="O9148" s="9"/>
    </row>
    <row r="9149" spans="2:15" x14ac:dyDescent="0.2">
      <c r="B9149" s="3"/>
      <c r="C9149" s="3"/>
      <c r="D9149" s="6"/>
      <c r="E9149" s="8"/>
      <c r="O9149" s="9"/>
    </row>
    <row r="9150" spans="2:15" x14ac:dyDescent="0.2">
      <c r="B9150" s="3"/>
      <c r="C9150" s="3"/>
      <c r="D9150" s="6"/>
      <c r="E9150" s="8"/>
      <c r="O9150" s="9"/>
    </row>
    <row r="9151" spans="2:15" x14ac:dyDescent="0.2">
      <c r="B9151" s="3"/>
      <c r="C9151" s="3"/>
      <c r="D9151" s="6"/>
      <c r="E9151" s="8"/>
      <c r="O9151" s="9"/>
    </row>
    <row r="9152" spans="2:15" x14ac:dyDescent="0.2">
      <c r="B9152" s="3"/>
      <c r="C9152" s="3"/>
      <c r="D9152" s="6"/>
      <c r="E9152" s="8"/>
      <c r="O9152" s="9"/>
    </row>
    <row r="9153" spans="2:15" x14ac:dyDescent="0.2">
      <c r="B9153" s="3"/>
      <c r="C9153" s="3"/>
      <c r="D9153" s="6"/>
      <c r="E9153" s="8"/>
      <c r="O9153" s="9"/>
    </row>
    <row r="9154" spans="2:15" x14ac:dyDescent="0.2">
      <c r="B9154" s="3"/>
      <c r="C9154" s="3"/>
      <c r="D9154" s="6"/>
      <c r="E9154" s="8"/>
      <c r="O9154" s="9"/>
    </row>
    <row r="9155" spans="2:15" x14ac:dyDescent="0.2">
      <c r="B9155" s="3"/>
      <c r="C9155" s="3"/>
      <c r="D9155" s="6"/>
      <c r="E9155" s="8"/>
      <c r="O9155" s="9"/>
    </row>
    <row r="9156" spans="2:15" x14ac:dyDescent="0.2">
      <c r="B9156" s="3"/>
      <c r="C9156" s="3"/>
      <c r="D9156" s="6"/>
      <c r="E9156" s="8"/>
      <c r="O9156" s="9"/>
    </row>
    <row r="9157" spans="2:15" x14ac:dyDescent="0.2">
      <c r="B9157" s="3"/>
      <c r="C9157" s="3"/>
      <c r="D9157" s="6"/>
      <c r="E9157" s="8"/>
      <c r="O9157" s="9"/>
    </row>
    <row r="9158" spans="2:15" x14ac:dyDescent="0.2">
      <c r="B9158" s="3"/>
      <c r="C9158" s="3"/>
      <c r="D9158" s="6"/>
      <c r="E9158" s="8"/>
      <c r="O9158" s="9"/>
    </row>
    <row r="9159" spans="2:15" x14ac:dyDescent="0.2">
      <c r="B9159" s="3"/>
      <c r="C9159" s="3"/>
      <c r="D9159" s="6"/>
      <c r="E9159" s="8"/>
      <c r="O9159" s="9"/>
    </row>
    <row r="9160" spans="2:15" x14ac:dyDescent="0.2">
      <c r="B9160" s="3"/>
      <c r="C9160" s="3"/>
      <c r="D9160" s="6"/>
      <c r="E9160" s="8"/>
      <c r="O9160" s="9"/>
    </row>
    <row r="9161" spans="2:15" x14ac:dyDescent="0.2">
      <c r="B9161" s="3"/>
      <c r="C9161" s="3"/>
      <c r="D9161" s="6"/>
      <c r="E9161" s="8"/>
      <c r="O9161" s="9"/>
    </row>
    <row r="9162" spans="2:15" x14ac:dyDescent="0.2">
      <c r="B9162" s="3"/>
      <c r="C9162" s="3"/>
      <c r="D9162" s="6"/>
      <c r="E9162" s="8"/>
      <c r="O9162" s="9"/>
    </row>
    <row r="9163" spans="2:15" x14ac:dyDescent="0.2">
      <c r="B9163" s="3"/>
      <c r="C9163" s="3"/>
      <c r="D9163" s="6"/>
      <c r="E9163" s="8"/>
      <c r="O9163" s="9"/>
    </row>
    <row r="9164" spans="2:15" x14ac:dyDescent="0.2">
      <c r="B9164" s="3"/>
      <c r="C9164" s="3"/>
      <c r="D9164" s="6"/>
      <c r="E9164" s="8"/>
      <c r="O9164" s="9"/>
    </row>
    <row r="9165" spans="2:15" x14ac:dyDescent="0.2">
      <c r="B9165" s="3"/>
      <c r="C9165" s="3"/>
      <c r="D9165" s="6"/>
      <c r="E9165" s="8"/>
      <c r="O9165" s="9"/>
    </row>
    <row r="9166" spans="2:15" x14ac:dyDescent="0.2">
      <c r="B9166" s="3"/>
      <c r="C9166" s="3"/>
      <c r="D9166" s="6"/>
      <c r="E9166" s="8"/>
      <c r="O9166" s="9"/>
    </row>
    <row r="9167" spans="2:15" x14ac:dyDescent="0.2">
      <c r="B9167" s="3"/>
      <c r="C9167" s="3"/>
      <c r="D9167" s="6"/>
      <c r="E9167" s="8"/>
      <c r="O9167" s="9"/>
    </row>
    <row r="9168" spans="2:15" x14ac:dyDescent="0.2">
      <c r="B9168" s="3"/>
      <c r="C9168" s="3"/>
      <c r="D9168" s="6"/>
      <c r="E9168" s="8"/>
      <c r="O9168" s="9"/>
    </row>
    <row r="9169" spans="2:15" x14ac:dyDescent="0.2">
      <c r="B9169" s="3"/>
      <c r="C9169" s="3"/>
      <c r="D9169" s="6"/>
      <c r="E9169" s="8"/>
      <c r="O9169" s="9"/>
    </row>
    <row r="9170" spans="2:15" x14ac:dyDescent="0.2">
      <c r="B9170" s="3"/>
      <c r="C9170" s="3"/>
      <c r="D9170" s="6"/>
      <c r="E9170" s="8"/>
      <c r="O9170" s="9"/>
    </row>
    <row r="9171" spans="2:15" x14ac:dyDescent="0.2">
      <c r="B9171" s="3"/>
      <c r="C9171" s="3"/>
      <c r="D9171" s="6"/>
      <c r="E9171" s="8"/>
      <c r="O9171" s="9"/>
    </row>
    <row r="9172" spans="2:15" x14ac:dyDescent="0.2">
      <c r="B9172" s="3"/>
      <c r="C9172" s="3"/>
      <c r="D9172" s="6"/>
      <c r="E9172" s="8"/>
      <c r="O9172" s="9"/>
    </row>
    <row r="9173" spans="2:15" x14ac:dyDescent="0.2">
      <c r="B9173" s="3"/>
      <c r="C9173" s="3"/>
      <c r="D9173" s="6"/>
      <c r="E9173" s="8"/>
      <c r="O9173" s="9"/>
    </row>
    <row r="9174" spans="2:15" x14ac:dyDescent="0.2">
      <c r="B9174" s="3"/>
      <c r="C9174" s="3"/>
      <c r="D9174" s="6"/>
      <c r="E9174" s="8"/>
      <c r="O9174" s="9"/>
    </row>
    <row r="9175" spans="2:15" x14ac:dyDescent="0.2">
      <c r="B9175" s="3"/>
      <c r="C9175" s="3"/>
      <c r="D9175" s="6"/>
      <c r="E9175" s="8"/>
      <c r="O9175" s="9"/>
    </row>
    <row r="9176" spans="2:15" x14ac:dyDescent="0.2">
      <c r="B9176" s="3"/>
      <c r="C9176" s="3"/>
      <c r="D9176" s="6"/>
      <c r="E9176" s="8"/>
      <c r="O9176" s="9"/>
    </row>
    <row r="9177" spans="2:15" x14ac:dyDescent="0.2">
      <c r="B9177" s="3"/>
      <c r="C9177" s="3"/>
      <c r="D9177" s="6"/>
      <c r="E9177" s="8"/>
      <c r="O9177" s="9"/>
    </row>
    <row r="9178" spans="2:15" x14ac:dyDescent="0.2">
      <c r="B9178" s="3"/>
      <c r="C9178" s="3"/>
      <c r="D9178" s="6"/>
      <c r="E9178" s="8"/>
      <c r="O9178" s="9"/>
    </row>
    <row r="9179" spans="2:15" x14ac:dyDescent="0.2">
      <c r="B9179" s="3"/>
      <c r="C9179" s="3"/>
      <c r="D9179" s="6"/>
      <c r="E9179" s="8"/>
      <c r="O9179" s="9"/>
    </row>
    <row r="9180" spans="2:15" x14ac:dyDescent="0.2">
      <c r="B9180" s="3"/>
      <c r="C9180" s="3"/>
      <c r="D9180" s="6"/>
      <c r="E9180" s="8"/>
      <c r="O9180" s="9"/>
    </row>
    <row r="9181" spans="2:15" x14ac:dyDescent="0.2">
      <c r="B9181" s="3"/>
      <c r="C9181" s="3"/>
      <c r="D9181" s="6"/>
      <c r="E9181" s="8"/>
      <c r="O9181" s="9"/>
    </row>
    <row r="9182" spans="2:15" x14ac:dyDescent="0.2">
      <c r="B9182" s="3"/>
      <c r="C9182" s="3"/>
      <c r="D9182" s="6"/>
      <c r="E9182" s="8"/>
      <c r="O9182" s="9"/>
    </row>
    <row r="9183" spans="2:15" x14ac:dyDescent="0.2">
      <c r="B9183" s="3"/>
      <c r="C9183" s="3"/>
      <c r="D9183" s="6"/>
      <c r="E9183" s="8"/>
      <c r="O9183" s="9"/>
    </row>
    <row r="9184" spans="2:15" x14ac:dyDescent="0.2">
      <c r="B9184" s="3"/>
      <c r="C9184" s="3"/>
      <c r="D9184" s="6"/>
      <c r="E9184" s="8"/>
      <c r="O9184" s="9"/>
    </row>
    <row r="9185" spans="2:15" x14ac:dyDescent="0.2">
      <c r="B9185" s="3"/>
      <c r="C9185" s="3"/>
      <c r="D9185" s="6"/>
      <c r="E9185" s="8"/>
      <c r="O9185" s="9"/>
    </row>
    <row r="9186" spans="2:15" x14ac:dyDescent="0.2">
      <c r="B9186" s="3"/>
      <c r="C9186" s="3"/>
      <c r="D9186" s="6"/>
      <c r="E9186" s="8"/>
      <c r="O9186" s="9"/>
    </row>
    <row r="9187" spans="2:15" x14ac:dyDescent="0.2">
      <c r="B9187" s="3"/>
      <c r="C9187" s="3"/>
      <c r="D9187" s="6"/>
      <c r="E9187" s="8"/>
      <c r="O9187" s="9"/>
    </row>
    <row r="9188" spans="2:15" x14ac:dyDescent="0.2">
      <c r="B9188" s="3"/>
      <c r="C9188" s="3"/>
      <c r="D9188" s="6"/>
      <c r="E9188" s="8"/>
      <c r="O9188" s="9"/>
    </row>
    <row r="9189" spans="2:15" x14ac:dyDescent="0.2">
      <c r="B9189" s="3"/>
      <c r="C9189" s="3"/>
      <c r="D9189" s="6"/>
      <c r="E9189" s="8"/>
      <c r="O9189" s="9"/>
    </row>
    <row r="9190" spans="2:15" x14ac:dyDescent="0.2">
      <c r="B9190" s="3"/>
      <c r="C9190" s="3"/>
      <c r="D9190" s="6"/>
      <c r="E9190" s="8"/>
      <c r="O9190" s="9"/>
    </row>
    <row r="9191" spans="2:15" x14ac:dyDescent="0.2">
      <c r="B9191" s="3"/>
      <c r="C9191" s="3"/>
      <c r="D9191" s="6"/>
      <c r="E9191" s="8"/>
      <c r="O9191" s="9"/>
    </row>
    <row r="9192" spans="2:15" x14ac:dyDescent="0.2">
      <c r="B9192" s="3"/>
      <c r="C9192" s="3"/>
      <c r="D9192" s="6"/>
      <c r="E9192" s="8"/>
      <c r="O9192" s="9"/>
    </row>
    <row r="9193" spans="2:15" x14ac:dyDescent="0.2">
      <c r="B9193" s="3"/>
      <c r="C9193" s="3"/>
      <c r="D9193" s="6"/>
      <c r="E9193" s="8"/>
      <c r="O9193" s="9"/>
    </row>
    <row r="9194" spans="2:15" x14ac:dyDescent="0.2">
      <c r="B9194" s="3"/>
      <c r="C9194" s="3"/>
      <c r="D9194" s="6"/>
      <c r="E9194" s="8"/>
      <c r="O9194" s="9"/>
    </row>
    <row r="9195" spans="2:15" x14ac:dyDescent="0.2">
      <c r="B9195" s="3"/>
      <c r="C9195" s="3"/>
      <c r="D9195" s="6"/>
      <c r="E9195" s="8"/>
      <c r="O9195" s="9"/>
    </row>
    <row r="9196" spans="2:15" x14ac:dyDescent="0.2">
      <c r="B9196" s="3"/>
      <c r="C9196" s="3"/>
      <c r="D9196" s="6"/>
      <c r="E9196" s="8"/>
      <c r="O9196" s="9"/>
    </row>
    <row r="9197" spans="2:15" x14ac:dyDescent="0.2">
      <c r="B9197" s="3"/>
      <c r="C9197" s="3"/>
      <c r="D9197" s="6"/>
      <c r="E9197" s="8"/>
      <c r="O9197" s="9"/>
    </row>
    <row r="9198" spans="2:15" x14ac:dyDescent="0.2">
      <c r="B9198" s="3"/>
      <c r="C9198" s="3"/>
      <c r="D9198" s="6"/>
      <c r="E9198" s="8"/>
      <c r="O9198" s="9"/>
    </row>
    <row r="9199" spans="2:15" x14ac:dyDescent="0.2">
      <c r="B9199" s="3"/>
      <c r="C9199" s="3"/>
      <c r="D9199" s="6"/>
      <c r="E9199" s="8"/>
      <c r="O9199" s="9"/>
    </row>
    <row r="9200" spans="2:15" x14ac:dyDescent="0.2">
      <c r="B9200" s="3"/>
      <c r="C9200" s="3"/>
      <c r="D9200" s="6"/>
      <c r="E9200" s="8"/>
      <c r="O9200" s="9"/>
    </row>
    <row r="9201" spans="2:15" x14ac:dyDescent="0.2">
      <c r="B9201" s="3"/>
      <c r="C9201" s="3"/>
      <c r="D9201" s="6"/>
      <c r="E9201" s="8"/>
      <c r="O9201" s="9"/>
    </row>
    <row r="9202" spans="2:15" x14ac:dyDescent="0.2">
      <c r="B9202" s="3"/>
      <c r="C9202" s="3"/>
      <c r="D9202" s="6"/>
      <c r="E9202" s="8"/>
      <c r="O9202" s="9"/>
    </row>
    <row r="9203" spans="2:15" x14ac:dyDescent="0.2">
      <c r="B9203" s="3"/>
      <c r="C9203" s="3"/>
      <c r="D9203" s="6"/>
      <c r="E9203" s="8"/>
      <c r="O9203" s="9"/>
    </row>
    <row r="9204" spans="2:15" x14ac:dyDescent="0.2">
      <c r="B9204" s="3"/>
      <c r="C9204" s="3"/>
      <c r="D9204" s="6"/>
      <c r="E9204" s="8"/>
      <c r="O9204" s="9"/>
    </row>
    <row r="9205" spans="2:15" x14ac:dyDescent="0.2">
      <c r="B9205" s="3"/>
      <c r="C9205" s="3"/>
      <c r="D9205" s="6"/>
      <c r="E9205" s="8"/>
      <c r="O9205" s="9"/>
    </row>
    <row r="9206" spans="2:15" x14ac:dyDescent="0.2">
      <c r="B9206" s="3"/>
      <c r="C9206" s="3"/>
      <c r="D9206" s="6"/>
      <c r="E9206" s="8"/>
      <c r="O9206" s="9"/>
    </row>
    <row r="9207" spans="2:15" x14ac:dyDescent="0.2">
      <c r="B9207" s="3"/>
      <c r="C9207" s="3"/>
      <c r="D9207" s="6"/>
      <c r="E9207" s="8"/>
      <c r="O9207" s="9"/>
    </row>
    <row r="9208" spans="2:15" x14ac:dyDescent="0.2">
      <c r="B9208" s="3"/>
      <c r="C9208" s="3"/>
      <c r="D9208" s="6"/>
      <c r="E9208" s="8"/>
      <c r="O9208" s="9"/>
    </row>
    <row r="9209" spans="2:15" x14ac:dyDescent="0.2">
      <c r="B9209" s="3"/>
      <c r="C9209" s="3"/>
      <c r="D9209" s="6"/>
      <c r="E9209" s="8"/>
      <c r="O9209" s="9"/>
    </row>
    <row r="9210" spans="2:15" x14ac:dyDescent="0.2">
      <c r="B9210" s="3"/>
      <c r="C9210" s="3"/>
      <c r="D9210" s="6"/>
      <c r="E9210" s="8"/>
      <c r="O9210" s="9"/>
    </row>
    <row r="9211" spans="2:15" x14ac:dyDescent="0.2">
      <c r="B9211" s="3"/>
      <c r="C9211" s="3"/>
      <c r="D9211" s="6"/>
      <c r="E9211" s="8"/>
      <c r="O9211" s="9"/>
    </row>
    <row r="9212" spans="2:15" x14ac:dyDescent="0.2">
      <c r="B9212" s="3"/>
      <c r="C9212" s="3"/>
      <c r="D9212" s="6"/>
      <c r="E9212" s="8"/>
      <c r="O9212" s="9"/>
    </row>
    <row r="9213" spans="2:15" x14ac:dyDescent="0.2">
      <c r="B9213" s="3"/>
      <c r="C9213" s="3"/>
      <c r="D9213" s="6"/>
      <c r="E9213" s="8"/>
      <c r="O9213" s="9"/>
    </row>
    <row r="9214" spans="2:15" x14ac:dyDescent="0.2">
      <c r="B9214" s="3"/>
      <c r="C9214" s="3"/>
      <c r="D9214" s="6"/>
      <c r="E9214" s="8"/>
      <c r="O9214" s="9"/>
    </row>
    <row r="9215" spans="2:15" x14ac:dyDescent="0.2">
      <c r="B9215" s="3"/>
      <c r="C9215" s="3"/>
      <c r="D9215" s="6"/>
      <c r="E9215" s="8"/>
      <c r="O9215" s="9"/>
    </row>
    <row r="9216" spans="2:15" x14ac:dyDescent="0.2">
      <c r="B9216" s="3"/>
      <c r="C9216" s="3"/>
      <c r="D9216" s="6"/>
      <c r="E9216" s="8"/>
      <c r="O9216" s="9"/>
    </row>
    <row r="9217" spans="2:15" x14ac:dyDescent="0.2">
      <c r="B9217" s="3"/>
      <c r="C9217" s="3"/>
      <c r="D9217" s="6"/>
      <c r="E9217" s="8"/>
      <c r="O9217" s="9"/>
    </row>
    <row r="9218" spans="2:15" x14ac:dyDescent="0.2">
      <c r="B9218" s="3"/>
      <c r="C9218" s="3"/>
      <c r="D9218" s="6"/>
      <c r="E9218" s="8"/>
      <c r="O9218" s="9"/>
    </row>
    <row r="9219" spans="2:15" x14ac:dyDescent="0.2">
      <c r="B9219" s="3"/>
      <c r="C9219" s="3"/>
      <c r="D9219" s="6"/>
      <c r="E9219" s="8"/>
      <c r="O9219" s="9"/>
    </row>
    <row r="9220" spans="2:15" x14ac:dyDescent="0.2">
      <c r="B9220" s="3"/>
      <c r="C9220" s="3"/>
      <c r="D9220" s="6"/>
      <c r="E9220" s="8"/>
      <c r="O9220" s="9"/>
    </row>
    <row r="9221" spans="2:15" x14ac:dyDescent="0.2">
      <c r="B9221" s="3"/>
      <c r="C9221" s="3"/>
      <c r="D9221" s="6"/>
      <c r="E9221" s="8"/>
      <c r="O9221" s="9"/>
    </row>
    <row r="9222" spans="2:15" x14ac:dyDescent="0.2">
      <c r="B9222" s="3"/>
      <c r="C9222" s="3"/>
      <c r="D9222" s="6"/>
      <c r="E9222" s="8"/>
      <c r="O9222" s="9"/>
    </row>
    <row r="9223" spans="2:15" x14ac:dyDescent="0.2">
      <c r="B9223" s="3"/>
      <c r="C9223" s="3"/>
      <c r="D9223" s="6"/>
      <c r="E9223" s="8"/>
      <c r="O9223" s="9"/>
    </row>
    <row r="9224" spans="2:15" x14ac:dyDescent="0.2">
      <c r="B9224" s="3"/>
      <c r="C9224" s="3"/>
      <c r="D9224" s="6"/>
      <c r="E9224" s="8"/>
      <c r="O9224" s="9"/>
    </row>
    <row r="9225" spans="2:15" x14ac:dyDescent="0.2">
      <c r="B9225" s="3"/>
      <c r="C9225" s="3"/>
      <c r="D9225" s="6"/>
      <c r="E9225" s="8"/>
      <c r="O9225" s="9"/>
    </row>
    <row r="9226" spans="2:15" x14ac:dyDescent="0.2">
      <c r="B9226" s="3"/>
      <c r="C9226" s="3"/>
      <c r="D9226" s="6"/>
      <c r="E9226" s="8"/>
      <c r="O9226" s="9"/>
    </row>
    <row r="9227" spans="2:15" x14ac:dyDescent="0.2">
      <c r="B9227" s="3"/>
      <c r="C9227" s="3"/>
      <c r="D9227" s="6"/>
      <c r="E9227" s="8"/>
      <c r="O9227" s="9"/>
    </row>
    <row r="9228" spans="2:15" x14ac:dyDescent="0.2">
      <c r="B9228" s="3"/>
      <c r="C9228" s="3"/>
      <c r="D9228" s="6"/>
      <c r="E9228" s="8"/>
      <c r="O9228" s="9"/>
    </row>
    <row r="9229" spans="2:15" x14ac:dyDescent="0.2">
      <c r="B9229" s="3"/>
      <c r="C9229" s="3"/>
      <c r="D9229" s="6"/>
      <c r="E9229" s="8"/>
      <c r="O9229" s="9"/>
    </row>
    <row r="9230" spans="2:15" x14ac:dyDescent="0.2">
      <c r="B9230" s="3"/>
      <c r="C9230" s="3"/>
      <c r="D9230" s="6"/>
      <c r="E9230" s="8"/>
      <c r="O9230" s="9"/>
    </row>
    <row r="9231" spans="2:15" x14ac:dyDescent="0.2">
      <c r="B9231" s="3"/>
      <c r="C9231" s="3"/>
      <c r="D9231" s="6"/>
      <c r="E9231" s="8"/>
      <c r="O9231" s="9"/>
    </row>
    <row r="9232" spans="2:15" x14ac:dyDescent="0.2">
      <c r="B9232" s="3"/>
      <c r="C9232" s="3"/>
      <c r="D9232" s="6"/>
      <c r="E9232" s="8"/>
      <c r="O9232" s="9"/>
    </row>
    <row r="9233" spans="2:15" x14ac:dyDescent="0.2">
      <c r="B9233" s="3"/>
      <c r="C9233" s="3"/>
      <c r="D9233" s="6"/>
      <c r="E9233" s="8"/>
      <c r="O9233" s="9"/>
    </row>
    <row r="9234" spans="2:15" x14ac:dyDescent="0.2">
      <c r="B9234" s="3"/>
      <c r="C9234" s="3"/>
      <c r="D9234" s="6"/>
      <c r="E9234" s="8"/>
      <c r="O9234" s="9"/>
    </row>
    <row r="9235" spans="2:15" x14ac:dyDescent="0.2">
      <c r="B9235" s="3"/>
      <c r="C9235" s="3"/>
      <c r="D9235" s="6"/>
      <c r="E9235" s="8"/>
      <c r="O9235" s="9"/>
    </row>
    <row r="9236" spans="2:15" x14ac:dyDescent="0.2">
      <c r="B9236" s="3"/>
      <c r="C9236" s="3"/>
      <c r="D9236" s="6"/>
      <c r="E9236" s="8"/>
      <c r="O9236" s="9"/>
    </row>
    <row r="9237" spans="2:15" x14ac:dyDescent="0.2">
      <c r="B9237" s="3"/>
      <c r="C9237" s="3"/>
      <c r="D9237" s="6"/>
      <c r="E9237" s="8"/>
      <c r="O9237" s="9"/>
    </row>
    <row r="9238" spans="2:15" x14ac:dyDescent="0.2">
      <c r="B9238" s="3"/>
      <c r="C9238" s="3"/>
      <c r="D9238" s="6"/>
      <c r="E9238" s="8"/>
      <c r="O9238" s="9"/>
    </row>
    <row r="9239" spans="2:15" x14ac:dyDescent="0.2">
      <c r="B9239" s="3"/>
      <c r="C9239" s="3"/>
      <c r="D9239" s="6"/>
      <c r="E9239" s="8"/>
      <c r="O9239" s="9"/>
    </row>
    <row r="9240" spans="2:15" x14ac:dyDescent="0.2">
      <c r="B9240" s="3"/>
      <c r="C9240" s="3"/>
      <c r="D9240" s="6"/>
      <c r="E9240" s="8"/>
      <c r="O9240" s="9"/>
    </row>
    <row r="9241" spans="2:15" x14ac:dyDescent="0.2">
      <c r="B9241" s="3"/>
      <c r="C9241" s="3"/>
      <c r="D9241" s="6"/>
      <c r="E9241" s="8"/>
      <c r="O9241" s="9"/>
    </row>
    <row r="9242" spans="2:15" x14ac:dyDescent="0.2">
      <c r="B9242" s="3"/>
      <c r="C9242" s="3"/>
      <c r="D9242" s="6"/>
      <c r="E9242" s="8"/>
      <c r="O9242" s="9"/>
    </row>
    <row r="9243" spans="2:15" x14ac:dyDescent="0.2">
      <c r="B9243" s="3"/>
      <c r="C9243" s="3"/>
      <c r="D9243" s="6"/>
      <c r="E9243" s="8"/>
      <c r="O9243" s="9"/>
    </row>
    <row r="9244" spans="2:15" x14ac:dyDescent="0.2">
      <c r="B9244" s="3"/>
      <c r="C9244" s="3"/>
      <c r="D9244" s="6"/>
      <c r="E9244" s="8"/>
      <c r="O9244" s="9"/>
    </row>
    <row r="9245" spans="2:15" x14ac:dyDescent="0.2">
      <c r="B9245" s="3"/>
      <c r="C9245" s="3"/>
      <c r="D9245" s="6"/>
      <c r="E9245" s="8"/>
      <c r="O9245" s="9"/>
    </row>
    <row r="9246" spans="2:15" x14ac:dyDescent="0.2">
      <c r="B9246" s="3"/>
      <c r="C9246" s="3"/>
      <c r="D9246" s="6"/>
      <c r="E9246" s="8"/>
      <c r="O9246" s="9"/>
    </row>
    <row r="9247" spans="2:15" x14ac:dyDescent="0.2">
      <c r="B9247" s="3"/>
      <c r="C9247" s="3"/>
      <c r="D9247" s="6"/>
      <c r="E9247" s="8"/>
      <c r="O9247" s="9"/>
    </row>
    <row r="9248" spans="2:15" x14ac:dyDescent="0.2">
      <c r="B9248" s="3"/>
      <c r="C9248" s="3"/>
      <c r="D9248" s="6"/>
      <c r="E9248" s="8"/>
      <c r="O9248" s="9"/>
    </row>
    <row r="9249" spans="2:15" x14ac:dyDescent="0.2">
      <c r="B9249" s="3"/>
      <c r="C9249" s="3"/>
      <c r="D9249" s="6"/>
      <c r="E9249" s="8"/>
      <c r="O9249" s="9"/>
    </row>
    <row r="9250" spans="2:15" x14ac:dyDescent="0.2">
      <c r="B9250" s="3"/>
      <c r="C9250" s="3"/>
      <c r="D9250" s="6"/>
      <c r="E9250" s="8"/>
      <c r="O9250" s="9"/>
    </row>
    <row r="9251" spans="2:15" x14ac:dyDescent="0.2">
      <c r="B9251" s="3"/>
      <c r="C9251" s="3"/>
      <c r="D9251" s="6"/>
      <c r="E9251" s="8"/>
      <c r="O9251" s="9"/>
    </row>
    <row r="9252" spans="2:15" x14ac:dyDescent="0.2">
      <c r="B9252" s="3"/>
      <c r="C9252" s="3"/>
      <c r="D9252" s="6"/>
      <c r="E9252" s="8"/>
      <c r="O9252" s="9"/>
    </row>
    <row r="9253" spans="2:15" x14ac:dyDescent="0.2">
      <c r="B9253" s="3"/>
      <c r="C9253" s="3"/>
      <c r="D9253" s="6"/>
      <c r="E9253" s="8"/>
      <c r="O9253" s="9"/>
    </row>
    <row r="9254" spans="2:15" x14ac:dyDescent="0.2">
      <c r="B9254" s="3"/>
      <c r="C9254" s="3"/>
      <c r="D9254" s="6"/>
      <c r="E9254" s="8"/>
      <c r="O9254" s="9"/>
    </row>
    <row r="9255" spans="2:15" x14ac:dyDescent="0.2">
      <c r="B9255" s="3"/>
      <c r="C9255" s="3"/>
      <c r="D9255" s="6"/>
      <c r="E9255" s="8"/>
      <c r="O9255" s="9"/>
    </row>
    <row r="9256" spans="2:15" x14ac:dyDescent="0.2">
      <c r="B9256" s="3"/>
      <c r="C9256" s="3"/>
      <c r="D9256" s="6"/>
      <c r="E9256" s="8"/>
      <c r="O9256" s="9"/>
    </row>
    <row r="9257" spans="2:15" x14ac:dyDescent="0.2">
      <c r="B9257" s="3"/>
      <c r="C9257" s="3"/>
      <c r="D9257" s="6"/>
      <c r="E9257" s="8"/>
      <c r="O9257" s="9"/>
    </row>
    <row r="9258" spans="2:15" x14ac:dyDescent="0.2">
      <c r="B9258" s="3"/>
      <c r="C9258" s="3"/>
      <c r="D9258" s="6"/>
      <c r="E9258" s="8"/>
      <c r="O9258" s="9"/>
    </row>
    <row r="9259" spans="2:15" x14ac:dyDescent="0.2">
      <c r="B9259" s="3"/>
      <c r="C9259" s="3"/>
      <c r="D9259" s="6"/>
      <c r="E9259" s="8"/>
      <c r="O9259" s="9"/>
    </row>
    <row r="9260" spans="2:15" x14ac:dyDescent="0.2">
      <c r="B9260" s="3"/>
      <c r="C9260" s="3"/>
      <c r="D9260" s="6"/>
      <c r="E9260" s="8"/>
      <c r="O9260" s="9"/>
    </row>
    <row r="9261" spans="2:15" x14ac:dyDescent="0.2">
      <c r="B9261" s="3"/>
      <c r="C9261" s="3"/>
      <c r="D9261" s="6"/>
      <c r="E9261" s="8"/>
      <c r="O9261" s="9"/>
    </row>
    <row r="9262" spans="2:15" x14ac:dyDescent="0.2">
      <c r="B9262" s="3"/>
      <c r="C9262" s="3"/>
      <c r="D9262" s="6"/>
      <c r="E9262" s="8"/>
      <c r="O9262" s="9"/>
    </row>
    <row r="9263" spans="2:15" x14ac:dyDescent="0.2">
      <c r="B9263" s="3"/>
      <c r="C9263" s="3"/>
      <c r="D9263" s="6"/>
      <c r="E9263" s="8"/>
      <c r="O9263" s="9"/>
    </row>
    <row r="9264" spans="2:15" x14ac:dyDescent="0.2">
      <c r="B9264" s="3"/>
      <c r="C9264" s="3"/>
      <c r="D9264" s="6"/>
      <c r="E9264" s="8"/>
      <c r="O9264" s="9"/>
    </row>
    <row r="9265" spans="2:15" x14ac:dyDescent="0.2">
      <c r="B9265" s="3"/>
      <c r="C9265" s="3"/>
      <c r="D9265" s="6"/>
      <c r="E9265" s="8"/>
      <c r="O9265" s="9"/>
    </row>
    <row r="9266" spans="2:15" x14ac:dyDescent="0.2">
      <c r="B9266" s="3"/>
      <c r="C9266" s="3"/>
      <c r="D9266" s="6"/>
      <c r="E9266" s="8"/>
      <c r="O9266" s="9"/>
    </row>
    <row r="9267" spans="2:15" x14ac:dyDescent="0.2">
      <c r="B9267" s="3"/>
      <c r="C9267" s="3"/>
      <c r="D9267" s="6"/>
      <c r="E9267" s="8"/>
      <c r="O9267" s="9"/>
    </row>
    <row r="9268" spans="2:15" x14ac:dyDescent="0.2">
      <c r="B9268" s="3"/>
      <c r="C9268" s="3"/>
      <c r="D9268" s="6"/>
      <c r="E9268" s="8"/>
      <c r="O9268" s="9"/>
    </row>
    <row r="9269" spans="2:15" x14ac:dyDescent="0.2">
      <c r="B9269" s="3"/>
      <c r="C9269" s="3"/>
      <c r="D9269" s="6"/>
      <c r="E9269" s="8"/>
      <c r="O9269" s="9"/>
    </row>
    <row r="9270" spans="2:15" x14ac:dyDescent="0.2">
      <c r="B9270" s="3"/>
      <c r="C9270" s="3"/>
      <c r="D9270" s="6"/>
      <c r="E9270" s="8"/>
      <c r="O9270" s="9"/>
    </row>
    <row r="9271" spans="2:15" x14ac:dyDescent="0.2">
      <c r="B9271" s="3"/>
      <c r="C9271" s="3"/>
      <c r="D9271" s="6"/>
      <c r="E9271" s="8"/>
      <c r="O9271" s="9"/>
    </row>
    <row r="9272" spans="2:15" x14ac:dyDescent="0.2">
      <c r="B9272" s="3"/>
      <c r="C9272" s="3"/>
      <c r="D9272" s="6"/>
      <c r="E9272" s="8"/>
      <c r="O9272" s="9"/>
    </row>
    <row r="9273" spans="2:15" x14ac:dyDescent="0.2">
      <c r="B9273" s="3"/>
      <c r="C9273" s="3"/>
      <c r="D9273" s="6"/>
      <c r="E9273" s="8"/>
      <c r="O9273" s="9"/>
    </row>
    <row r="9274" spans="2:15" x14ac:dyDescent="0.2">
      <c r="B9274" s="3"/>
      <c r="C9274" s="3"/>
      <c r="D9274" s="6"/>
      <c r="E9274" s="8"/>
      <c r="O9274" s="9"/>
    </row>
    <row r="9275" spans="2:15" x14ac:dyDescent="0.2">
      <c r="B9275" s="3"/>
      <c r="C9275" s="3"/>
      <c r="D9275" s="6"/>
      <c r="E9275" s="8"/>
      <c r="O9275" s="9"/>
    </row>
    <row r="9276" spans="2:15" x14ac:dyDescent="0.2">
      <c r="B9276" s="3"/>
      <c r="C9276" s="3"/>
      <c r="D9276" s="6"/>
      <c r="E9276" s="8"/>
      <c r="O9276" s="9"/>
    </row>
    <row r="9277" spans="2:15" x14ac:dyDescent="0.2">
      <c r="B9277" s="3"/>
      <c r="C9277" s="3"/>
      <c r="D9277" s="6"/>
      <c r="E9277" s="8"/>
      <c r="O9277" s="9"/>
    </row>
    <row r="9278" spans="2:15" x14ac:dyDescent="0.2">
      <c r="B9278" s="3"/>
      <c r="C9278" s="3"/>
      <c r="D9278" s="6"/>
      <c r="E9278" s="8"/>
      <c r="O9278" s="9"/>
    </row>
    <row r="9279" spans="2:15" x14ac:dyDescent="0.2">
      <c r="B9279" s="3"/>
      <c r="C9279" s="3"/>
      <c r="D9279" s="6"/>
      <c r="E9279" s="8"/>
      <c r="O9279" s="9"/>
    </row>
    <row r="9280" spans="2:15" x14ac:dyDescent="0.2">
      <c r="B9280" s="3"/>
      <c r="C9280" s="3"/>
      <c r="D9280" s="6"/>
      <c r="E9280" s="8"/>
      <c r="O9280" s="9"/>
    </row>
    <row r="9281" spans="2:15" x14ac:dyDescent="0.2">
      <c r="B9281" s="3"/>
      <c r="C9281" s="3"/>
      <c r="D9281" s="6"/>
      <c r="E9281" s="8"/>
      <c r="O9281" s="9"/>
    </row>
    <row r="9282" spans="2:15" x14ac:dyDescent="0.2">
      <c r="B9282" s="3"/>
      <c r="C9282" s="3"/>
      <c r="D9282" s="6"/>
      <c r="E9282" s="8"/>
      <c r="O9282" s="9"/>
    </row>
    <row r="9283" spans="2:15" x14ac:dyDescent="0.2">
      <c r="B9283" s="3"/>
      <c r="C9283" s="3"/>
      <c r="D9283" s="6"/>
      <c r="E9283" s="8"/>
      <c r="O9283" s="9"/>
    </row>
    <row r="9284" spans="2:15" x14ac:dyDescent="0.2">
      <c r="B9284" s="3"/>
      <c r="C9284" s="3"/>
      <c r="D9284" s="6"/>
      <c r="E9284" s="8"/>
      <c r="O9284" s="9"/>
    </row>
    <row r="9285" spans="2:15" x14ac:dyDescent="0.2">
      <c r="B9285" s="3"/>
      <c r="C9285" s="3"/>
      <c r="D9285" s="6"/>
      <c r="E9285" s="8"/>
      <c r="O9285" s="9"/>
    </row>
    <row r="9286" spans="2:15" x14ac:dyDescent="0.2">
      <c r="B9286" s="3"/>
      <c r="C9286" s="3"/>
      <c r="D9286" s="6"/>
      <c r="E9286" s="8"/>
      <c r="O9286" s="9"/>
    </row>
    <row r="9287" spans="2:15" x14ac:dyDescent="0.2">
      <c r="B9287" s="3"/>
      <c r="C9287" s="3"/>
      <c r="D9287" s="6"/>
      <c r="E9287" s="8"/>
      <c r="O9287" s="9"/>
    </row>
    <row r="9288" spans="2:15" x14ac:dyDescent="0.2">
      <c r="B9288" s="3"/>
      <c r="C9288" s="3"/>
      <c r="D9288" s="6"/>
      <c r="E9288" s="8"/>
      <c r="O9288" s="9"/>
    </row>
    <row r="9289" spans="2:15" x14ac:dyDescent="0.2">
      <c r="B9289" s="3"/>
      <c r="C9289" s="3"/>
      <c r="D9289" s="6"/>
      <c r="E9289" s="8"/>
      <c r="O9289" s="9"/>
    </row>
    <row r="9290" spans="2:15" x14ac:dyDescent="0.2">
      <c r="B9290" s="3"/>
      <c r="C9290" s="3"/>
      <c r="D9290" s="6"/>
      <c r="E9290" s="8"/>
      <c r="O9290" s="9"/>
    </row>
    <row r="9291" spans="2:15" x14ac:dyDescent="0.2">
      <c r="B9291" s="3"/>
      <c r="C9291" s="3"/>
      <c r="D9291" s="6"/>
      <c r="E9291" s="8"/>
      <c r="O9291" s="9"/>
    </row>
    <row r="9292" spans="2:15" x14ac:dyDescent="0.2">
      <c r="B9292" s="3"/>
      <c r="C9292" s="3"/>
      <c r="D9292" s="6"/>
      <c r="E9292" s="8"/>
      <c r="O9292" s="9"/>
    </row>
    <row r="9293" spans="2:15" x14ac:dyDescent="0.2">
      <c r="B9293" s="3"/>
      <c r="C9293" s="3"/>
      <c r="D9293" s="6"/>
      <c r="E9293" s="8"/>
      <c r="O9293" s="9"/>
    </row>
    <row r="9294" spans="2:15" x14ac:dyDescent="0.2">
      <c r="B9294" s="3"/>
      <c r="C9294" s="3"/>
      <c r="D9294" s="6"/>
      <c r="E9294" s="8"/>
      <c r="O9294" s="9"/>
    </row>
    <row r="9295" spans="2:15" x14ac:dyDescent="0.2">
      <c r="B9295" s="3"/>
      <c r="C9295" s="3"/>
      <c r="D9295" s="6"/>
      <c r="E9295" s="8"/>
      <c r="O9295" s="9"/>
    </row>
    <row r="9296" spans="2:15" x14ac:dyDescent="0.2">
      <c r="B9296" s="3"/>
      <c r="C9296" s="3"/>
      <c r="D9296" s="6"/>
      <c r="E9296" s="8"/>
      <c r="O9296" s="9"/>
    </row>
    <row r="9297" spans="2:15" x14ac:dyDescent="0.2">
      <c r="B9297" s="3"/>
      <c r="C9297" s="3"/>
      <c r="D9297" s="6"/>
      <c r="E9297" s="8"/>
      <c r="O9297" s="9"/>
    </row>
    <row r="9298" spans="2:15" x14ac:dyDescent="0.2">
      <c r="B9298" s="3"/>
      <c r="C9298" s="3"/>
      <c r="D9298" s="6"/>
      <c r="E9298" s="8"/>
      <c r="O9298" s="9"/>
    </row>
    <row r="9299" spans="2:15" x14ac:dyDescent="0.2">
      <c r="B9299" s="3"/>
      <c r="C9299" s="3"/>
      <c r="D9299" s="6"/>
      <c r="E9299" s="8"/>
      <c r="O9299" s="9"/>
    </row>
    <row r="9300" spans="2:15" x14ac:dyDescent="0.2">
      <c r="B9300" s="3"/>
      <c r="C9300" s="3"/>
      <c r="D9300" s="6"/>
      <c r="E9300" s="8"/>
      <c r="O9300" s="9"/>
    </row>
    <row r="9301" spans="2:15" x14ac:dyDescent="0.2">
      <c r="B9301" s="3"/>
      <c r="C9301" s="3"/>
      <c r="D9301" s="6"/>
      <c r="E9301" s="8"/>
      <c r="O9301" s="9"/>
    </row>
    <row r="9302" spans="2:15" x14ac:dyDescent="0.2">
      <c r="B9302" s="3"/>
      <c r="C9302" s="3"/>
      <c r="D9302" s="6"/>
      <c r="E9302" s="8"/>
      <c r="O9302" s="9"/>
    </row>
    <row r="9303" spans="2:15" x14ac:dyDescent="0.2">
      <c r="B9303" s="3"/>
      <c r="C9303" s="3"/>
      <c r="D9303" s="6"/>
      <c r="E9303" s="8"/>
      <c r="O9303" s="9"/>
    </row>
    <row r="9304" spans="2:15" x14ac:dyDescent="0.2">
      <c r="B9304" s="3"/>
      <c r="C9304" s="3"/>
      <c r="D9304" s="6"/>
      <c r="E9304" s="8"/>
      <c r="O9304" s="9"/>
    </row>
    <row r="9305" spans="2:15" x14ac:dyDescent="0.2">
      <c r="B9305" s="3"/>
      <c r="C9305" s="3"/>
      <c r="D9305" s="6"/>
      <c r="E9305" s="8"/>
      <c r="O9305" s="9"/>
    </row>
    <row r="9306" spans="2:15" x14ac:dyDescent="0.2">
      <c r="B9306" s="3"/>
      <c r="C9306" s="3"/>
      <c r="D9306" s="6"/>
      <c r="E9306" s="8"/>
      <c r="O9306" s="9"/>
    </row>
    <row r="9307" spans="2:15" x14ac:dyDescent="0.2">
      <c r="B9307" s="3"/>
      <c r="C9307" s="3"/>
      <c r="D9307" s="6"/>
      <c r="E9307" s="8"/>
      <c r="O9307" s="9"/>
    </row>
    <row r="9308" spans="2:15" x14ac:dyDescent="0.2">
      <c r="B9308" s="3"/>
      <c r="C9308" s="3"/>
      <c r="D9308" s="6"/>
      <c r="E9308" s="8"/>
      <c r="O9308" s="9"/>
    </row>
    <row r="9309" spans="2:15" x14ac:dyDescent="0.2">
      <c r="B9309" s="3"/>
      <c r="C9309" s="3"/>
      <c r="D9309" s="6"/>
      <c r="E9309" s="8"/>
      <c r="O9309" s="9"/>
    </row>
    <row r="9310" spans="2:15" x14ac:dyDescent="0.2">
      <c r="B9310" s="3"/>
      <c r="C9310" s="3"/>
      <c r="D9310" s="6"/>
      <c r="E9310" s="8"/>
      <c r="O9310" s="9"/>
    </row>
    <row r="9311" spans="2:15" x14ac:dyDescent="0.2">
      <c r="B9311" s="3"/>
      <c r="C9311" s="3"/>
      <c r="D9311" s="6"/>
      <c r="E9311" s="8"/>
      <c r="O9311" s="9"/>
    </row>
    <row r="9312" spans="2:15" x14ac:dyDescent="0.2">
      <c r="B9312" s="3"/>
      <c r="C9312" s="3"/>
      <c r="D9312" s="6"/>
      <c r="E9312" s="8"/>
      <c r="O9312" s="9"/>
    </row>
    <row r="9313" spans="2:15" x14ac:dyDescent="0.2">
      <c r="B9313" s="3"/>
      <c r="C9313" s="3"/>
      <c r="D9313" s="6"/>
      <c r="E9313" s="8"/>
      <c r="O9313" s="9"/>
    </row>
    <row r="9314" spans="2:15" x14ac:dyDescent="0.2">
      <c r="B9314" s="3"/>
      <c r="C9314" s="3"/>
      <c r="D9314" s="6"/>
      <c r="E9314" s="8"/>
      <c r="O9314" s="9"/>
    </row>
    <row r="9315" spans="2:15" x14ac:dyDescent="0.2">
      <c r="B9315" s="3"/>
      <c r="C9315" s="3"/>
      <c r="D9315" s="6"/>
      <c r="E9315" s="8"/>
      <c r="O9315" s="9"/>
    </row>
    <row r="9316" spans="2:15" x14ac:dyDescent="0.2">
      <c r="B9316" s="3"/>
      <c r="C9316" s="3"/>
      <c r="D9316" s="6"/>
      <c r="E9316" s="8"/>
      <c r="O9316" s="9"/>
    </row>
    <row r="9317" spans="2:15" x14ac:dyDescent="0.2">
      <c r="B9317" s="3"/>
      <c r="C9317" s="3"/>
      <c r="D9317" s="6"/>
      <c r="E9317" s="8"/>
      <c r="O9317" s="9"/>
    </row>
    <row r="9318" spans="2:15" x14ac:dyDescent="0.2">
      <c r="B9318" s="3"/>
      <c r="C9318" s="3"/>
      <c r="D9318" s="6"/>
      <c r="E9318" s="8"/>
      <c r="O9318" s="9"/>
    </row>
    <row r="9319" spans="2:15" x14ac:dyDescent="0.2">
      <c r="B9319" s="3"/>
      <c r="C9319" s="3"/>
      <c r="D9319" s="6"/>
      <c r="E9319" s="8"/>
      <c r="O9319" s="9"/>
    </row>
    <row r="9320" spans="2:15" x14ac:dyDescent="0.2">
      <c r="B9320" s="3"/>
      <c r="C9320" s="3"/>
      <c r="D9320" s="6"/>
      <c r="E9320" s="8"/>
      <c r="O9320" s="9"/>
    </row>
    <row r="9321" spans="2:15" x14ac:dyDescent="0.2">
      <c r="B9321" s="3"/>
      <c r="C9321" s="3"/>
      <c r="D9321" s="6"/>
      <c r="E9321" s="8"/>
      <c r="O9321" s="9"/>
    </row>
    <row r="9322" spans="2:15" x14ac:dyDescent="0.2">
      <c r="B9322" s="3"/>
      <c r="C9322" s="3"/>
      <c r="D9322" s="6"/>
      <c r="E9322" s="8"/>
      <c r="O9322" s="9"/>
    </row>
    <row r="9323" spans="2:15" x14ac:dyDescent="0.2">
      <c r="B9323" s="3"/>
      <c r="C9323" s="3"/>
      <c r="D9323" s="6"/>
      <c r="E9323" s="8"/>
      <c r="O9323" s="9"/>
    </row>
    <row r="9324" spans="2:15" x14ac:dyDescent="0.2">
      <c r="B9324" s="3"/>
      <c r="C9324" s="3"/>
      <c r="D9324" s="6"/>
      <c r="E9324" s="8"/>
      <c r="O9324" s="9"/>
    </row>
    <row r="9325" spans="2:15" x14ac:dyDescent="0.2">
      <c r="B9325" s="3"/>
      <c r="C9325" s="3"/>
      <c r="D9325" s="6"/>
      <c r="E9325" s="8"/>
      <c r="O9325" s="9"/>
    </row>
    <row r="9326" spans="2:15" x14ac:dyDescent="0.2">
      <c r="B9326" s="3"/>
      <c r="C9326" s="3"/>
      <c r="D9326" s="6"/>
      <c r="E9326" s="8"/>
      <c r="O9326" s="9"/>
    </row>
    <row r="9327" spans="2:15" x14ac:dyDescent="0.2">
      <c r="B9327" s="3"/>
      <c r="C9327" s="3"/>
      <c r="D9327" s="6"/>
      <c r="E9327" s="8"/>
      <c r="O9327" s="9"/>
    </row>
    <row r="9328" spans="2:15" x14ac:dyDescent="0.2">
      <c r="B9328" s="3"/>
      <c r="C9328" s="3"/>
      <c r="D9328" s="6"/>
      <c r="E9328" s="8"/>
      <c r="O9328" s="9"/>
    </row>
    <row r="9329" spans="2:15" x14ac:dyDescent="0.2">
      <c r="B9329" s="3"/>
      <c r="C9329" s="3"/>
      <c r="D9329" s="6"/>
      <c r="E9329" s="8"/>
      <c r="O9329" s="9"/>
    </row>
    <row r="9330" spans="2:15" x14ac:dyDescent="0.2">
      <c r="B9330" s="3"/>
      <c r="C9330" s="3"/>
      <c r="D9330" s="6"/>
      <c r="E9330" s="8"/>
      <c r="O9330" s="9"/>
    </row>
    <row r="9331" spans="2:15" x14ac:dyDescent="0.2">
      <c r="B9331" s="3"/>
      <c r="C9331" s="3"/>
      <c r="D9331" s="6"/>
      <c r="E9331" s="8"/>
      <c r="O9331" s="9"/>
    </row>
    <row r="9332" spans="2:15" x14ac:dyDescent="0.2">
      <c r="B9332" s="3"/>
      <c r="C9332" s="3"/>
      <c r="D9332" s="6"/>
      <c r="E9332" s="8"/>
      <c r="O9332" s="9"/>
    </row>
    <row r="9333" spans="2:15" x14ac:dyDescent="0.2">
      <c r="B9333" s="3"/>
      <c r="C9333" s="3"/>
      <c r="D9333" s="6"/>
      <c r="E9333" s="8"/>
      <c r="O9333" s="9"/>
    </row>
    <row r="9334" spans="2:15" x14ac:dyDescent="0.2">
      <c r="B9334" s="3"/>
      <c r="C9334" s="3"/>
      <c r="D9334" s="6"/>
      <c r="E9334" s="8"/>
      <c r="O9334" s="9"/>
    </row>
    <row r="9335" spans="2:15" x14ac:dyDescent="0.2">
      <c r="B9335" s="3"/>
      <c r="C9335" s="3"/>
      <c r="D9335" s="6"/>
      <c r="E9335" s="8"/>
      <c r="O9335" s="9"/>
    </row>
    <row r="9336" spans="2:15" x14ac:dyDescent="0.2">
      <c r="B9336" s="3"/>
      <c r="C9336" s="3"/>
      <c r="D9336" s="6"/>
      <c r="E9336" s="8"/>
      <c r="O9336" s="9"/>
    </row>
    <row r="9337" spans="2:15" x14ac:dyDescent="0.2">
      <c r="B9337" s="3"/>
      <c r="C9337" s="3"/>
      <c r="D9337" s="6"/>
      <c r="E9337" s="8"/>
      <c r="O9337" s="9"/>
    </row>
    <row r="9338" spans="2:15" x14ac:dyDescent="0.2">
      <c r="B9338" s="3"/>
      <c r="C9338" s="3"/>
      <c r="D9338" s="6"/>
      <c r="E9338" s="8"/>
      <c r="O9338" s="9"/>
    </row>
    <row r="9339" spans="2:15" x14ac:dyDescent="0.2">
      <c r="B9339" s="3"/>
      <c r="C9339" s="3"/>
      <c r="D9339" s="6"/>
      <c r="E9339" s="8"/>
      <c r="O9339" s="9"/>
    </row>
    <row r="9340" spans="2:15" x14ac:dyDescent="0.2">
      <c r="B9340" s="3"/>
      <c r="C9340" s="3"/>
      <c r="D9340" s="6"/>
      <c r="E9340" s="8"/>
      <c r="O9340" s="9"/>
    </row>
    <row r="9341" spans="2:15" x14ac:dyDescent="0.2">
      <c r="B9341" s="3"/>
      <c r="C9341" s="3"/>
      <c r="D9341" s="6"/>
      <c r="E9341" s="8"/>
      <c r="O9341" s="9"/>
    </row>
    <row r="9342" spans="2:15" x14ac:dyDescent="0.2">
      <c r="B9342" s="3"/>
      <c r="C9342" s="3"/>
      <c r="D9342" s="6"/>
      <c r="E9342" s="8"/>
      <c r="O9342" s="9"/>
    </row>
    <row r="9343" spans="2:15" x14ac:dyDescent="0.2">
      <c r="B9343" s="3"/>
      <c r="C9343" s="3"/>
      <c r="D9343" s="6"/>
      <c r="E9343" s="8"/>
      <c r="O9343" s="9"/>
    </row>
    <row r="9344" spans="2:15" x14ac:dyDescent="0.2">
      <c r="B9344" s="3"/>
      <c r="C9344" s="3"/>
      <c r="D9344" s="6"/>
      <c r="E9344" s="8"/>
      <c r="O9344" s="9"/>
    </row>
    <row r="9345" spans="2:15" x14ac:dyDescent="0.2">
      <c r="B9345" s="3"/>
      <c r="C9345" s="3"/>
      <c r="D9345" s="6"/>
      <c r="E9345" s="8"/>
      <c r="O9345" s="9"/>
    </row>
    <row r="9346" spans="2:15" x14ac:dyDescent="0.2">
      <c r="B9346" s="3"/>
      <c r="C9346" s="3"/>
      <c r="D9346" s="6"/>
      <c r="E9346" s="8"/>
      <c r="O9346" s="9"/>
    </row>
    <row r="9347" spans="2:15" x14ac:dyDescent="0.2">
      <c r="B9347" s="3"/>
      <c r="C9347" s="3"/>
      <c r="D9347" s="6"/>
      <c r="E9347" s="8"/>
      <c r="O9347" s="9"/>
    </row>
    <row r="9348" spans="2:15" x14ac:dyDescent="0.2">
      <c r="B9348" s="3"/>
      <c r="C9348" s="3"/>
      <c r="D9348" s="6"/>
      <c r="E9348" s="8"/>
      <c r="O9348" s="9"/>
    </row>
    <row r="9349" spans="2:15" x14ac:dyDescent="0.2">
      <c r="B9349" s="3"/>
      <c r="C9349" s="3"/>
      <c r="D9349" s="6"/>
      <c r="E9349" s="8"/>
      <c r="O9349" s="9"/>
    </row>
    <row r="9350" spans="2:15" x14ac:dyDescent="0.2">
      <c r="B9350" s="3"/>
      <c r="C9350" s="3"/>
      <c r="D9350" s="6"/>
      <c r="E9350" s="8"/>
      <c r="O9350" s="9"/>
    </row>
    <row r="9351" spans="2:15" x14ac:dyDescent="0.2">
      <c r="B9351" s="3"/>
      <c r="C9351" s="3"/>
      <c r="D9351" s="6"/>
      <c r="E9351" s="8"/>
      <c r="O9351" s="9"/>
    </row>
    <row r="9352" spans="2:15" x14ac:dyDescent="0.2">
      <c r="B9352" s="3"/>
      <c r="C9352" s="3"/>
      <c r="D9352" s="6"/>
      <c r="E9352" s="8"/>
      <c r="O9352" s="9"/>
    </row>
    <row r="9353" spans="2:15" x14ac:dyDescent="0.2">
      <c r="B9353" s="3"/>
      <c r="C9353" s="3"/>
      <c r="D9353" s="6"/>
      <c r="E9353" s="8"/>
      <c r="O9353" s="9"/>
    </row>
    <row r="9354" spans="2:15" x14ac:dyDescent="0.2">
      <c r="B9354" s="3"/>
      <c r="C9354" s="3"/>
      <c r="D9354" s="6"/>
      <c r="E9354" s="8"/>
      <c r="O9354" s="9"/>
    </row>
    <row r="9355" spans="2:15" x14ac:dyDescent="0.2">
      <c r="B9355" s="3"/>
      <c r="C9355" s="3"/>
      <c r="D9355" s="6"/>
      <c r="E9355" s="8"/>
      <c r="O9355" s="9"/>
    </row>
    <row r="9356" spans="2:15" x14ac:dyDescent="0.2">
      <c r="B9356" s="3"/>
      <c r="C9356" s="3"/>
      <c r="D9356" s="6"/>
      <c r="E9356" s="8"/>
      <c r="O9356" s="9"/>
    </row>
    <row r="9357" spans="2:15" x14ac:dyDescent="0.2">
      <c r="B9357" s="3"/>
      <c r="C9357" s="3"/>
      <c r="D9357" s="6"/>
      <c r="E9357" s="8"/>
      <c r="O9357" s="9"/>
    </row>
    <row r="9358" spans="2:15" x14ac:dyDescent="0.2">
      <c r="B9358" s="3"/>
      <c r="C9358" s="3"/>
      <c r="D9358" s="6"/>
      <c r="E9358" s="8"/>
      <c r="O9358" s="9"/>
    </row>
    <row r="9359" spans="2:15" x14ac:dyDescent="0.2">
      <c r="B9359" s="3"/>
      <c r="C9359" s="3"/>
      <c r="D9359" s="6"/>
      <c r="E9359" s="8"/>
      <c r="O9359" s="9"/>
    </row>
    <row r="9360" spans="2:15" x14ac:dyDescent="0.2">
      <c r="B9360" s="3"/>
      <c r="C9360" s="3"/>
      <c r="D9360" s="6"/>
      <c r="E9360" s="8"/>
      <c r="O9360" s="9"/>
    </row>
    <row r="9361" spans="2:15" x14ac:dyDescent="0.2">
      <c r="B9361" s="3"/>
      <c r="C9361" s="3"/>
      <c r="D9361" s="6"/>
      <c r="E9361" s="8"/>
      <c r="O9361" s="9"/>
    </row>
    <row r="9362" spans="2:15" x14ac:dyDescent="0.2">
      <c r="B9362" s="3"/>
      <c r="C9362" s="3"/>
      <c r="D9362" s="6"/>
      <c r="E9362" s="8"/>
      <c r="O9362" s="9"/>
    </row>
    <row r="9363" spans="2:15" x14ac:dyDescent="0.2">
      <c r="B9363" s="3"/>
      <c r="C9363" s="3"/>
      <c r="D9363" s="6"/>
      <c r="E9363" s="8"/>
      <c r="O9363" s="9"/>
    </row>
    <row r="9364" spans="2:15" x14ac:dyDescent="0.2">
      <c r="B9364" s="3"/>
      <c r="C9364" s="3"/>
      <c r="D9364" s="6"/>
      <c r="E9364" s="8"/>
      <c r="O9364" s="9"/>
    </row>
    <row r="9365" spans="2:15" x14ac:dyDescent="0.2">
      <c r="B9365" s="3"/>
      <c r="C9365" s="3"/>
      <c r="D9365" s="6"/>
      <c r="E9365" s="8"/>
      <c r="O9365" s="9"/>
    </row>
    <row r="9366" spans="2:15" x14ac:dyDescent="0.2">
      <c r="B9366" s="3"/>
      <c r="C9366" s="3"/>
      <c r="D9366" s="6"/>
      <c r="E9366" s="8"/>
      <c r="O9366" s="9"/>
    </row>
    <row r="9367" spans="2:15" x14ac:dyDescent="0.2">
      <c r="B9367" s="3"/>
      <c r="C9367" s="3"/>
      <c r="D9367" s="6"/>
      <c r="E9367" s="8"/>
      <c r="O9367" s="9"/>
    </row>
    <row r="9368" spans="2:15" x14ac:dyDescent="0.2">
      <c r="B9368" s="3"/>
      <c r="C9368" s="3"/>
      <c r="D9368" s="6"/>
      <c r="E9368" s="8"/>
      <c r="O9368" s="9"/>
    </row>
    <row r="9369" spans="2:15" x14ac:dyDescent="0.2">
      <c r="B9369" s="3"/>
      <c r="C9369" s="3"/>
      <c r="D9369" s="6"/>
      <c r="E9369" s="8"/>
      <c r="O9369" s="9"/>
    </row>
    <row r="9370" spans="2:15" x14ac:dyDescent="0.2">
      <c r="B9370" s="3"/>
      <c r="C9370" s="3"/>
      <c r="D9370" s="6"/>
      <c r="E9370" s="8"/>
      <c r="O9370" s="9"/>
    </row>
    <row r="9371" spans="2:15" x14ac:dyDescent="0.2">
      <c r="B9371" s="3"/>
      <c r="C9371" s="3"/>
      <c r="D9371" s="6"/>
      <c r="E9371" s="8"/>
      <c r="O9371" s="9"/>
    </row>
    <row r="9372" spans="2:15" x14ac:dyDescent="0.2">
      <c r="B9372" s="3"/>
      <c r="C9372" s="3"/>
      <c r="D9372" s="6"/>
      <c r="E9372" s="8"/>
      <c r="O9372" s="9"/>
    </row>
    <row r="9373" spans="2:15" x14ac:dyDescent="0.2">
      <c r="B9373" s="3"/>
      <c r="C9373" s="3"/>
      <c r="D9373" s="6"/>
      <c r="E9373" s="8"/>
      <c r="O9373" s="9"/>
    </row>
    <row r="9374" spans="2:15" x14ac:dyDescent="0.2">
      <c r="B9374" s="3"/>
      <c r="C9374" s="3"/>
      <c r="D9374" s="6"/>
      <c r="E9374" s="8"/>
      <c r="O9374" s="9"/>
    </row>
    <row r="9375" spans="2:15" x14ac:dyDescent="0.2">
      <c r="B9375" s="3"/>
      <c r="C9375" s="3"/>
      <c r="D9375" s="6"/>
      <c r="E9375" s="8"/>
      <c r="O9375" s="9"/>
    </row>
    <row r="9376" spans="2:15" x14ac:dyDescent="0.2">
      <c r="B9376" s="3"/>
      <c r="C9376" s="3"/>
      <c r="D9376" s="6"/>
      <c r="E9376" s="8"/>
      <c r="O9376" s="9"/>
    </row>
    <row r="9377" spans="2:15" x14ac:dyDescent="0.2">
      <c r="B9377" s="3"/>
      <c r="C9377" s="3"/>
      <c r="D9377" s="6"/>
      <c r="E9377" s="8"/>
      <c r="O9377" s="9"/>
    </row>
    <row r="9378" spans="2:15" x14ac:dyDescent="0.2">
      <c r="B9378" s="3"/>
      <c r="C9378" s="3"/>
      <c r="D9378" s="6"/>
      <c r="E9378" s="8"/>
      <c r="O9378" s="9"/>
    </row>
    <row r="9379" spans="2:15" x14ac:dyDescent="0.2">
      <c r="B9379" s="3"/>
      <c r="C9379" s="3"/>
      <c r="D9379" s="6"/>
      <c r="E9379" s="8"/>
      <c r="O9379" s="9"/>
    </row>
    <row r="9380" spans="2:15" x14ac:dyDescent="0.2">
      <c r="B9380" s="3"/>
      <c r="C9380" s="3"/>
      <c r="D9380" s="6"/>
      <c r="E9380" s="8"/>
      <c r="O9380" s="9"/>
    </row>
    <row r="9381" spans="2:15" x14ac:dyDescent="0.2">
      <c r="B9381" s="3"/>
      <c r="C9381" s="3"/>
      <c r="D9381" s="6"/>
      <c r="E9381" s="8"/>
      <c r="O9381" s="9"/>
    </row>
    <row r="9382" spans="2:15" x14ac:dyDescent="0.2">
      <c r="B9382" s="3"/>
      <c r="C9382" s="3"/>
      <c r="D9382" s="6"/>
      <c r="E9382" s="8"/>
      <c r="O9382" s="9"/>
    </row>
    <row r="9383" spans="2:15" x14ac:dyDescent="0.2">
      <c r="B9383" s="3"/>
      <c r="C9383" s="3"/>
      <c r="D9383" s="6"/>
      <c r="E9383" s="8"/>
      <c r="O9383" s="9"/>
    </row>
    <row r="9384" spans="2:15" x14ac:dyDescent="0.2">
      <c r="B9384" s="3"/>
      <c r="C9384" s="3"/>
      <c r="D9384" s="6"/>
      <c r="E9384" s="8"/>
      <c r="O9384" s="9"/>
    </row>
    <row r="9385" spans="2:15" x14ac:dyDescent="0.2">
      <c r="B9385" s="3"/>
      <c r="C9385" s="3"/>
      <c r="D9385" s="6"/>
      <c r="E9385" s="8"/>
      <c r="O9385" s="9"/>
    </row>
    <row r="9386" spans="2:15" x14ac:dyDescent="0.2">
      <c r="B9386" s="3"/>
      <c r="C9386" s="3"/>
      <c r="D9386" s="6"/>
      <c r="E9386" s="8"/>
      <c r="O9386" s="9"/>
    </row>
    <row r="9387" spans="2:15" x14ac:dyDescent="0.2">
      <c r="B9387" s="3"/>
      <c r="C9387" s="3"/>
      <c r="D9387" s="6"/>
      <c r="E9387" s="8"/>
      <c r="O9387" s="9"/>
    </row>
    <row r="9388" spans="2:15" x14ac:dyDescent="0.2">
      <c r="B9388" s="3"/>
      <c r="C9388" s="3"/>
      <c r="D9388" s="6"/>
      <c r="E9388" s="8"/>
      <c r="O9388" s="9"/>
    </row>
    <row r="9389" spans="2:15" x14ac:dyDescent="0.2">
      <c r="B9389" s="3"/>
      <c r="C9389" s="3"/>
      <c r="D9389" s="6"/>
      <c r="E9389" s="8"/>
      <c r="O9389" s="9"/>
    </row>
    <row r="9390" spans="2:15" x14ac:dyDescent="0.2">
      <c r="B9390" s="3"/>
      <c r="C9390" s="3"/>
      <c r="D9390" s="6"/>
      <c r="E9390" s="8"/>
      <c r="O9390" s="9"/>
    </row>
    <row r="9391" spans="2:15" x14ac:dyDescent="0.2">
      <c r="B9391" s="3"/>
      <c r="C9391" s="3"/>
      <c r="D9391" s="6"/>
      <c r="E9391" s="8"/>
      <c r="O9391" s="9"/>
    </row>
    <row r="9392" spans="2:15" x14ac:dyDescent="0.2">
      <c r="B9392" s="3"/>
      <c r="C9392" s="3"/>
      <c r="D9392" s="6"/>
      <c r="E9392" s="8"/>
      <c r="O9392" s="9"/>
    </row>
    <row r="9393" spans="2:15" x14ac:dyDescent="0.2">
      <c r="B9393" s="3"/>
      <c r="C9393" s="3"/>
      <c r="D9393" s="6"/>
      <c r="E9393" s="8"/>
      <c r="O9393" s="9"/>
    </row>
    <row r="9394" spans="2:15" x14ac:dyDescent="0.2">
      <c r="B9394" s="3"/>
      <c r="C9394" s="3"/>
      <c r="D9394" s="6"/>
      <c r="E9394" s="8"/>
      <c r="O9394" s="9"/>
    </row>
    <row r="9395" spans="2:15" x14ac:dyDescent="0.2">
      <c r="B9395" s="3"/>
      <c r="C9395" s="3"/>
      <c r="D9395" s="6"/>
      <c r="E9395" s="8"/>
      <c r="O9395" s="9"/>
    </row>
    <row r="9396" spans="2:15" x14ac:dyDescent="0.2">
      <c r="B9396" s="3"/>
      <c r="C9396" s="3"/>
      <c r="D9396" s="6"/>
      <c r="E9396" s="8"/>
      <c r="O9396" s="9"/>
    </row>
    <row r="9397" spans="2:15" x14ac:dyDescent="0.2">
      <c r="B9397" s="3"/>
      <c r="C9397" s="3"/>
      <c r="D9397" s="6"/>
      <c r="E9397" s="8"/>
      <c r="O9397" s="9"/>
    </row>
    <row r="9398" spans="2:15" x14ac:dyDescent="0.2">
      <c r="B9398" s="3"/>
      <c r="C9398" s="3"/>
      <c r="D9398" s="6"/>
      <c r="E9398" s="8"/>
      <c r="O9398" s="9"/>
    </row>
    <row r="9399" spans="2:15" x14ac:dyDescent="0.2">
      <c r="B9399" s="3"/>
      <c r="C9399" s="3"/>
      <c r="D9399" s="6"/>
      <c r="E9399" s="8"/>
      <c r="O9399" s="9"/>
    </row>
    <row r="9400" spans="2:15" x14ac:dyDescent="0.2">
      <c r="B9400" s="3"/>
      <c r="C9400" s="3"/>
      <c r="D9400" s="6"/>
      <c r="E9400" s="8"/>
      <c r="O9400" s="9"/>
    </row>
    <row r="9401" spans="2:15" x14ac:dyDescent="0.2">
      <c r="B9401" s="3"/>
      <c r="C9401" s="3"/>
      <c r="D9401" s="6"/>
      <c r="E9401" s="8"/>
      <c r="O9401" s="9"/>
    </row>
    <row r="9402" spans="2:15" x14ac:dyDescent="0.2">
      <c r="B9402" s="3"/>
      <c r="C9402" s="3"/>
      <c r="D9402" s="6"/>
      <c r="E9402" s="8"/>
      <c r="O9402" s="9"/>
    </row>
    <row r="9403" spans="2:15" x14ac:dyDescent="0.2">
      <c r="B9403" s="3"/>
      <c r="C9403" s="3"/>
      <c r="D9403" s="6"/>
      <c r="E9403" s="8"/>
      <c r="O9403" s="9"/>
    </row>
    <row r="9404" spans="2:15" x14ac:dyDescent="0.2">
      <c r="B9404" s="3"/>
      <c r="C9404" s="3"/>
      <c r="D9404" s="6"/>
      <c r="E9404" s="8"/>
      <c r="O9404" s="9"/>
    </row>
    <row r="9405" spans="2:15" x14ac:dyDescent="0.2">
      <c r="B9405" s="3"/>
      <c r="C9405" s="3"/>
      <c r="D9405" s="6"/>
      <c r="E9405" s="8"/>
      <c r="O9405" s="9"/>
    </row>
    <row r="9406" spans="2:15" x14ac:dyDescent="0.2">
      <c r="B9406" s="3"/>
      <c r="C9406" s="3"/>
      <c r="D9406" s="6"/>
      <c r="E9406" s="8"/>
      <c r="O9406" s="9"/>
    </row>
    <row r="9407" spans="2:15" x14ac:dyDescent="0.2">
      <c r="B9407" s="3"/>
      <c r="C9407" s="3"/>
      <c r="D9407" s="6"/>
      <c r="E9407" s="8"/>
      <c r="O9407" s="9"/>
    </row>
    <row r="9408" spans="2:15" x14ac:dyDescent="0.2">
      <c r="B9408" s="3"/>
      <c r="C9408" s="3"/>
      <c r="D9408" s="6"/>
      <c r="E9408" s="8"/>
      <c r="O9408" s="9"/>
    </row>
    <row r="9409" spans="2:15" x14ac:dyDescent="0.2">
      <c r="B9409" s="3"/>
      <c r="C9409" s="3"/>
      <c r="D9409" s="6"/>
      <c r="E9409" s="8"/>
      <c r="O9409" s="9"/>
    </row>
    <row r="9410" spans="2:15" x14ac:dyDescent="0.2">
      <c r="B9410" s="3"/>
      <c r="C9410" s="3"/>
      <c r="D9410" s="6"/>
      <c r="E9410" s="8"/>
      <c r="O9410" s="9"/>
    </row>
    <row r="9411" spans="2:15" x14ac:dyDescent="0.2">
      <c r="B9411" s="3"/>
      <c r="C9411" s="3"/>
      <c r="D9411" s="6"/>
      <c r="E9411" s="8"/>
      <c r="O9411" s="9"/>
    </row>
    <row r="9412" spans="2:15" x14ac:dyDescent="0.2">
      <c r="B9412" s="3"/>
      <c r="C9412" s="3"/>
      <c r="D9412" s="6"/>
      <c r="E9412" s="8"/>
      <c r="O9412" s="9"/>
    </row>
    <row r="9413" spans="2:15" x14ac:dyDescent="0.2">
      <c r="B9413" s="3"/>
      <c r="C9413" s="3"/>
      <c r="D9413" s="6"/>
      <c r="E9413" s="8"/>
      <c r="O9413" s="9"/>
    </row>
    <row r="9414" spans="2:15" x14ac:dyDescent="0.2">
      <c r="B9414" s="3"/>
      <c r="C9414" s="3"/>
      <c r="D9414" s="6"/>
      <c r="E9414" s="8"/>
      <c r="O9414" s="9"/>
    </row>
    <row r="9415" spans="2:15" x14ac:dyDescent="0.2">
      <c r="B9415" s="3"/>
      <c r="C9415" s="3"/>
      <c r="D9415" s="6"/>
      <c r="E9415" s="8"/>
      <c r="O9415" s="9"/>
    </row>
    <row r="9416" spans="2:15" x14ac:dyDescent="0.2">
      <c r="B9416" s="3"/>
      <c r="C9416" s="3"/>
      <c r="D9416" s="6"/>
      <c r="E9416" s="8"/>
      <c r="O9416" s="9"/>
    </row>
    <row r="9417" spans="2:15" x14ac:dyDescent="0.2">
      <c r="B9417" s="3"/>
      <c r="C9417" s="3"/>
      <c r="D9417" s="6"/>
      <c r="E9417" s="8"/>
      <c r="O9417" s="9"/>
    </row>
    <row r="9418" spans="2:15" x14ac:dyDescent="0.2">
      <c r="B9418" s="3"/>
      <c r="C9418" s="3"/>
      <c r="D9418" s="6"/>
      <c r="E9418" s="8"/>
      <c r="O9418" s="9"/>
    </row>
    <row r="9419" spans="2:15" x14ac:dyDescent="0.2">
      <c r="B9419" s="3"/>
      <c r="C9419" s="3"/>
      <c r="D9419" s="6"/>
      <c r="E9419" s="8"/>
      <c r="O9419" s="9"/>
    </row>
    <row r="9420" spans="2:15" x14ac:dyDescent="0.2">
      <c r="B9420" s="3"/>
      <c r="C9420" s="3"/>
      <c r="D9420" s="6"/>
      <c r="E9420" s="8"/>
      <c r="O9420" s="9"/>
    </row>
    <row r="9421" spans="2:15" x14ac:dyDescent="0.2">
      <c r="B9421" s="3"/>
      <c r="C9421" s="3"/>
      <c r="D9421" s="6"/>
      <c r="E9421" s="8"/>
      <c r="O9421" s="9"/>
    </row>
    <row r="9422" spans="2:15" x14ac:dyDescent="0.2">
      <c r="B9422" s="3"/>
      <c r="C9422" s="3"/>
      <c r="D9422" s="6"/>
      <c r="E9422" s="8"/>
      <c r="O9422" s="9"/>
    </row>
    <row r="9423" spans="2:15" x14ac:dyDescent="0.2">
      <c r="B9423" s="3"/>
      <c r="C9423" s="3"/>
      <c r="D9423" s="6"/>
      <c r="E9423" s="8"/>
      <c r="O9423" s="9"/>
    </row>
    <row r="9424" spans="2:15" x14ac:dyDescent="0.2">
      <c r="B9424" s="3"/>
      <c r="C9424" s="3"/>
      <c r="D9424" s="6"/>
      <c r="E9424" s="8"/>
      <c r="O9424" s="9"/>
    </row>
    <row r="9425" spans="2:15" x14ac:dyDescent="0.2">
      <c r="B9425" s="3"/>
      <c r="C9425" s="3"/>
      <c r="D9425" s="6"/>
      <c r="E9425" s="8"/>
      <c r="O9425" s="9"/>
    </row>
    <row r="9426" spans="2:15" x14ac:dyDescent="0.2">
      <c r="B9426" s="3"/>
      <c r="C9426" s="3"/>
      <c r="D9426" s="6"/>
      <c r="E9426" s="8"/>
      <c r="O9426" s="9"/>
    </row>
    <row r="9427" spans="2:15" x14ac:dyDescent="0.2">
      <c r="B9427" s="3"/>
      <c r="C9427" s="3"/>
      <c r="D9427" s="6"/>
      <c r="E9427" s="8"/>
      <c r="O9427" s="9"/>
    </row>
    <row r="9428" spans="2:15" x14ac:dyDescent="0.2">
      <c r="B9428" s="3"/>
      <c r="C9428" s="3"/>
      <c r="D9428" s="6"/>
      <c r="E9428" s="8"/>
      <c r="O9428" s="9"/>
    </row>
    <row r="9429" spans="2:15" x14ac:dyDescent="0.2">
      <c r="B9429" s="3"/>
      <c r="C9429" s="3"/>
      <c r="D9429" s="6"/>
      <c r="E9429" s="8"/>
      <c r="O9429" s="9"/>
    </row>
    <row r="9430" spans="2:15" x14ac:dyDescent="0.2">
      <c r="B9430" s="3"/>
      <c r="C9430" s="3"/>
      <c r="D9430" s="6"/>
      <c r="E9430" s="8"/>
      <c r="O9430" s="9"/>
    </row>
    <row r="9431" spans="2:15" x14ac:dyDescent="0.2">
      <c r="B9431" s="3"/>
      <c r="C9431" s="3"/>
      <c r="D9431" s="6"/>
      <c r="E9431" s="8"/>
      <c r="O9431" s="9"/>
    </row>
    <row r="9432" spans="2:15" x14ac:dyDescent="0.2">
      <c r="B9432" s="3"/>
      <c r="C9432" s="3"/>
      <c r="D9432" s="6"/>
      <c r="E9432" s="8"/>
      <c r="O9432" s="9"/>
    </row>
    <row r="9433" spans="2:15" x14ac:dyDescent="0.2">
      <c r="B9433" s="3"/>
      <c r="C9433" s="3"/>
      <c r="D9433" s="6"/>
      <c r="E9433" s="8"/>
      <c r="O9433" s="9"/>
    </row>
    <row r="9434" spans="2:15" x14ac:dyDescent="0.2">
      <c r="B9434" s="3"/>
      <c r="C9434" s="3"/>
      <c r="D9434" s="6"/>
      <c r="E9434" s="8"/>
      <c r="O9434" s="9"/>
    </row>
    <row r="9435" spans="2:15" x14ac:dyDescent="0.2">
      <c r="B9435" s="3"/>
      <c r="C9435" s="3"/>
      <c r="D9435" s="6"/>
      <c r="E9435" s="8"/>
      <c r="O9435" s="9"/>
    </row>
    <row r="9436" spans="2:15" x14ac:dyDescent="0.2">
      <c r="B9436" s="3"/>
      <c r="C9436" s="3"/>
      <c r="D9436" s="6"/>
      <c r="E9436" s="8"/>
      <c r="O9436" s="9"/>
    </row>
    <row r="9437" spans="2:15" x14ac:dyDescent="0.2">
      <c r="B9437" s="3"/>
      <c r="C9437" s="3"/>
      <c r="D9437" s="6"/>
      <c r="E9437" s="8"/>
      <c r="O9437" s="9"/>
    </row>
    <row r="9438" spans="2:15" x14ac:dyDescent="0.2">
      <c r="B9438" s="3"/>
      <c r="C9438" s="3"/>
      <c r="D9438" s="6"/>
      <c r="E9438" s="8"/>
      <c r="O9438" s="9"/>
    </row>
    <row r="9439" spans="2:15" x14ac:dyDescent="0.2">
      <c r="B9439" s="3"/>
      <c r="C9439" s="3"/>
      <c r="D9439" s="6"/>
      <c r="E9439" s="8"/>
      <c r="O9439" s="9"/>
    </row>
    <row r="9440" spans="2:15" x14ac:dyDescent="0.2">
      <c r="B9440" s="3"/>
      <c r="C9440" s="3"/>
      <c r="D9440" s="6"/>
      <c r="E9440" s="8"/>
      <c r="O9440" s="9"/>
    </row>
    <row r="9441" spans="2:15" x14ac:dyDescent="0.2">
      <c r="B9441" s="3"/>
      <c r="C9441" s="3"/>
      <c r="D9441" s="6"/>
      <c r="E9441" s="8"/>
      <c r="O9441" s="9"/>
    </row>
    <row r="9442" spans="2:15" x14ac:dyDescent="0.2">
      <c r="B9442" s="3"/>
      <c r="C9442" s="3"/>
      <c r="D9442" s="6"/>
      <c r="E9442" s="8"/>
      <c r="O9442" s="9"/>
    </row>
    <row r="9443" spans="2:15" x14ac:dyDescent="0.2">
      <c r="B9443" s="3"/>
      <c r="C9443" s="3"/>
      <c r="D9443" s="6"/>
      <c r="E9443" s="8"/>
      <c r="O9443" s="9"/>
    </row>
    <row r="9444" spans="2:15" x14ac:dyDescent="0.2">
      <c r="B9444" s="3"/>
      <c r="C9444" s="3"/>
      <c r="D9444" s="6"/>
      <c r="E9444" s="8"/>
      <c r="O9444" s="9"/>
    </row>
    <row r="9445" spans="2:15" x14ac:dyDescent="0.2">
      <c r="B9445" s="3"/>
      <c r="C9445" s="3"/>
      <c r="D9445" s="6"/>
      <c r="E9445" s="8"/>
      <c r="O9445" s="9"/>
    </row>
    <row r="9446" spans="2:15" x14ac:dyDescent="0.2">
      <c r="B9446" s="3"/>
      <c r="C9446" s="3"/>
      <c r="D9446" s="6"/>
      <c r="E9446" s="8"/>
      <c r="O9446" s="9"/>
    </row>
    <row r="9447" spans="2:15" x14ac:dyDescent="0.2">
      <c r="B9447" s="3"/>
      <c r="C9447" s="3"/>
      <c r="D9447" s="6"/>
      <c r="E9447" s="8"/>
      <c r="O9447" s="9"/>
    </row>
    <row r="9448" spans="2:15" x14ac:dyDescent="0.2">
      <c r="B9448" s="3"/>
      <c r="C9448" s="3"/>
      <c r="D9448" s="6"/>
      <c r="E9448" s="8"/>
      <c r="O9448" s="9"/>
    </row>
    <row r="9449" spans="2:15" x14ac:dyDescent="0.2">
      <c r="B9449" s="3"/>
      <c r="C9449" s="3"/>
      <c r="D9449" s="6"/>
      <c r="E9449" s="8"/>
      <c r="O9449" s="9"/>
    </row>
    <row r="9450" spans="2:15" x14ac:dyDescent="0.2">
      <c r="B9450" s="3"/>
      <c r="C9450" s="3"/>
      <c r="D9450" s="6"/>
      <c r="E9450" s="8"/>
      <c r="O9450" s="9"/>
    </row>
    <row r="9451" spans="2:15" x14ac:dyDescent="0.2">
      <c r="B9451" s="3"/>
      <c r="C9451" s="3"/>
      <c r="D9451" s="6"/>
      <c r="E9451" s="8"/>
      <c r="O9451" s="9"/>
    </row>
    <row r="9452" spans="2:15" x14ac:dyDescent="0.2">
      <c r="B9452" s="3"/>
      <c r="C9452" s="3"/>
      <c r="D9452" s="6"/>
      <c r="E9452" s="8"/>
      <c r="O9452" s="9"/>
    </row>
    <row r="9453" spans="2:15" x14ac:dyDescent="0.2">
      <c r="B9453" s="3"/>
      <c r="C9453" s="3"/>
      <c r="D9453" s="6"/>
      <c r="E9453" s="8"/>
      <c r="O9453" s="9"/>
    </row>
    <row r="9454" spans="2:15" x14ac:dyDescent="0.2">
      <c r="B9454" s="3"/>
      <c r="C9454" s="3"/>
      <c r="D9454" s="6"/>
      <c r="E9454" s="8"/>
      <c r="O9454" s="9"/>
    </row>
    <row r="9455" spans="2:15" x14ac:dyDescent="0.2">
      <c r="B9455" s="3"/>
      <c r="C9455" s="3"/>
      <c r="D9455" s="6"/>
      <c r="E9455" s="8"/>
      <c r="O9455" s="9"/>
    </row>
    <row r="9456" spans="2:15" x14ac:dyDescent="0.2">
      <c r="B9456" s="3"/>
      <c r="C9456" s="3"/>
      <c r="D9456" s="6"/>
      <c r="E9456" s="8"/>
      <c r="O9456" s="9"/>
    </row>
    <row r="9457" spans="2:15" x14ac:dyDescent="0.2">
      <c r="B9457" s="3"/>
      <c r="C9457" s="3"/>
      <c r="D9457" s="6"/>
      <c r="E9457" s="8"/>
      <c r="O9457" s="9"/>
    </row>
    <row r="9458" spans="2:15" x14ac:dyDescent="0.2">
      <c r="B9458" s="3"/>
      <c r="C9458" s="3"/>
      <c r="D9458" s="6"/>
      <c r="E9458" s="8"/>
      <c r="O9458" s="9"/>
    </row>
    <row r="9459" spans="2:15" x14ac:dyDescent="0.2">
      <c r="B9459" s="3"/>
      <c r="C9459" s="3"/>
      <c r="D9459" s="6"/>
      <c r="E9459" s="8"/>
      <c r="O9459" s="9"/>
    </row>
    <row r="9460" spans="2:15" x14ac:dyDescent="0.2">
      <c r="B9460" s="3"/>
      <c r="C9460" s="3"/>
      <c r="D9460" s="6"/>
      <c r="E9460" s="8"/>
      <c r="O9460" s="9"/>
    </row>
    <row r="9461" spans="2:15" x14ac:dyDescent="0.2">
      <c r="B9461" s="3"/>
      <c r="C9461" s="3"/>
      <c r="D9461" s="6"/>
      <c r="E9461" s="8"/>
      <c r="O9461" s="9"/>
    </row>
    <row r="9462" spans="2:15" x14ac:dyDescent="0.2">
      <c r="B9462" s="3"/>
      <c r="C9462" s="3"/>
      <c r="D9462" s="6"/>
      <c r="E9462" s="8"/>
      <c r="O9462" s="9"/>
    </row>
    <row r="9463" spans="2:15" x14ac:dyDescent="0.2">
      <c r="B9463" s="3"/>
      <c r="C9463" s="3"/>
      <c r="D9463" s="6"/>
      <c r="E9463" s="8"/>
      <c r="O9463" s="9"/>
    </row>
    <row r="9464" spans="2:15" x14ac:dyDescent="0.2">
      <c r="B9464" s="3"/>
      <c r="C9464" s="3"/>
      <c r="D9464" s="6"/>
      <c r="E9464" s="8"/>
      <c r="O9464" s="9"/>
    </row>
    <row r="9465" spans="2:15" x14ac:dyDescent="0.2">
      <c r="B9465" s="3"/>
      <c r="C9465" s="3"/>
      <c r="D9465" s="6"/>
      <c r="E9465" s="8"/>
      <c r="O9465" s="9"/>
    </row>
    <row r="9466" spans="2:15" x14ac:dyDescent="0.2">
      <c r="B9466" s="3"/>
      <c r="C9466" s="3"/>
      <c r="D9466" s="6"/>
      <c r="E9466" s="8"/>
      <c r="O9466" s="9"/>
    </row>
    <row r="9467" spans="2:15" x14ac:dyDescent="0.2">
      <c r="B9467" s="3"/>
      <c r="C9467" s="3"/>
      <c r="D9467" s="6"/>
      <c r="E9467" s="8"/>
      <c r="O9467" s="9"/>
    </row>
    <row r="9468" spans="2:15" x14ac:dyDescent="0.2">
      <c r="B9468" s="3"/>
      <c r="C9468" s="3"/>
      <c r="D9468" s="6"/>
      <c r="E9468" s="8"/>
      <c r="O9468" s="9"/>
    </row>
    <row r="9469" spans="2:15" x14ac:dyDescent="0.2">
      <c r="B9469" s="3"/>
      <c r="C9469" s="3"/>
      <c r="D9469" s="6"/>
      <c r="E9469" s="8"/>
      <c r="O9469" s="9"/>
    </row>
    <row r="9470" spans="2:15" x14ac:dyDescent="0.2">
      <c r="B9470" s="3"/>
      <c r="C9470" s="3"/>
      <c r="D9470" s="6"/>
      <c r="E9470" s="8"/>
      <c r="O9470" s="9"/>
    </row>
    <row r="9471" spans="2:15" x14ac:dyDescent="0.2">
      <c r="B9471" s="3"/>
      <c r="C9471" s="3"/>
      <c r="D9471" s="6"/>
      <c r="E9471" s="8"/>
      <c r="O9471" s="9"/>
    </row>
    <row r="9472" spans="2:15" x14ac:dyDescent="0.2">
      <c r="B9472" s="3"/>
      <c r="C9472" s="3"/>
      <c r="D9472" s="6"/>
      <c r="E9472" s="8"/>
      <c r="O9472" s="9"/>
    </row>
    <row r="9473" spans="2:15" x14ac:dyDescent="0.2">
      <c r="B9473" s="3"/>
      <c r="C9473" s="3"/>
      <c r="D9473" s="6"/>
      <c r="E9473" s="8"/>
      <c r="O9473" s="9"/>
    </row>
    <row r="9474" spans="2:15" x14ac:dyDescent="0.2">
      <c r="B9474" s="3"/>
      <c r="C9474" s="3"/>
      <c r="D9474" s="6"/>
      <c r="E9474" s="8"/>
      <c r="O9474" s="9"/>
    </row>
    <row r="9475" spans="2:15" x14ac:dyDescent="0.2">
      <c r="B9475" s="3"/>
      <c r="C9475" s="3"/>
      <c r="D9475" s="6"/>
      <c r="E9475" s="8"/>
      <c r="O9475" s="9"/>
    </row>
    <row r="9476" spans="2:15" x14ac:dyDescent="0.2">
      <c r="B9476" s="3"/>
      <c r="C9476" s="3"/>
      <c r="D9476" s="6"/>
      <c r="E9476" s="8"/>
      <c r="O9476" s="9"/>
    </row>
    <row r="9477" spans="2:15" x14ac:dyDescent="0.2">
      <c r="B9477" s="3"/>
      <c r="C9477" s="3"/>
      <c r="D9477" s="6"/>
      <c r="E9477" s="8"/>
      <c r="O9477" s="9"/>
    </row>
    <row r="9478" spans="2:15" x14ac:dyDescent="0.2">
      <c r="B9478" s="3"/>
      <c r="C9478" s="3"/>
      <c r="D9478" s="6"/>
      <c r="E9478" s="8"/>
      <c r="O9478" s="9"/>
    </row>
    <row r="9479" spans="2:15" x14ac:dyDescent="0.2">
      <c r="B9479" s="3"/>
      <c r="C9479" s="3"/>
      <c r="D9479" s="6"/>
      <c r="E9479" s="8"/>
      <c r="O9479" s="9"/>
    </row>
    <row r="9480" spans="2:15" x14ac:dyDescent="0.2">
      <c r="B9480" s="3"/>
      <c r="C9480" s="3"/>
      <c r="D9480" s="6"/>
      <c r="E9480" s="8"/>
      <c r="O9480" s="9"/>
    </row>
    <row r="9481" spans="2:15" x14ac:dyDescent="0.2">
      <c r="B9481" s="3"/>
      <c r="C9481" s="3"/>
      <c r="D9481" s="6"/>
      <c r="E9481" s="8"/>
      <c r="O9481" s="9"/>
    </row>
    <row r="9482" spans="2:15" x14ac:dyDescent="0.2">
      <c r="B9482" s="3"/>
      <c r="C9482" s="3"/>
      <c r="D9482" s="6"/>
      <c r="E9482" s="8"/>
      <c r="O9482" s="9"/>
    </row>
    <row r="9483" spans="2:15" x14ac:dyDescent="0.2">
      <c r="B9483" s="3"/>
      <c r="C9483" s="3"/>
      <c r="D9483" s="6"/>
      <c r="E9483" s="8"/>
      <c r="O9483" s="9"/>
    </row>
    <row r="9484" spans="2:15" x14ac:dyDescent="0.2">
      <c r="B9484" s="3"/>
      <c r="C9484" s="3"/>
      <c r="D9484" s="6"/>
      <c r="E9484" s="8"/>
      <c r="O9484" s="9"/>
    </row>
    <row r="9485" spans="2:15" x14ac:dyDescent="0.2">
      <c r="B9485" s="3"/>
      <c r="C9485" s="3"/>
      <c r="D9485" s="6"/>
      <c r="E9485" s="8"/>
      <c r="O9485" s="9"/>
    </row>
    <row r="9486" spans="2:15" x14ac:dyDescent="0.2">
      <c r="B9486" s="3"/>
      <c r="C9486" s="3"/>
      <c r="D9486" s="6"/>
      <c r="E9486" s="8"/>
      <c r="O9486" s="9"/>
    </row>
    <row r="9487" spans="2:15" x14ac:dyDescent="0.2">
      <c r="B9487" s="3"/>
      <c r="C9487" s="3"/>
      <c r="D9487" s="6"/>
      <c r="E9487" s="8"/>
      <c r="O9487" s="9"/>
    </row>
    <row r="9488" spans="2:15" x14ac:dyDescent="0.2">
      <c r="B9488" s="3"/>
      <c r="C9488" s="3"/>
      <c r="D9488" s="6"/>
      <c r="E9488" s="8"/>
      <c r="O9488" s="9"/>
    </row>
    <row r="9489" spans="2:15" x14ac:dyDescent="0.2">
      <c r="B9489" s="3"/>
      <c r="C9489" s="3"/>
      <c r="D9489" s="6"/>
      <c r="E9489" s="8"/>
      <c r="O9489" s="9"/>
    </row>
    <row r="9490" spans="2:15" x14ac:dyDescent="0.2">
      <c r="B9490" s="3"/>
      <c r="C9490" s="3"/>
      <c r="D9490" s="6"/>
      <c r="E9490" s="8"/>
      <c r="O9490" s="9"/>
    </row>
    <row r="9491" spans="2:15" x14ac:dyDescent="0.2">
      <c r="B9491" s="3"/>
      <c r="C9491" s="3"/>
      <c r="D9491" s="6"/>
      <c r="E9491" s="8"/>
      <c r="O9491" s="9"/>
    </row>
    <row r="9492" spans="2:15" x14ac:dyDescent="0.2">
      <c r="B9492" s="3"/>
      <c r="C9492" s="3"/>
      <c r="D9492" s="6"/>
      <c r="E9492" s="8"/>
      <c r="O9492" s="9"/>
    </row>
    <row r="9493" spans="2:15" x14ac:dyDescent="0.2">
      <c r="B9493" s="3"/>
      <c r="C9493" s="3"/>
      <c r="D9493" s="6"/>
      <c r="E9493" s="8"/>
      <c r="O9493" s="9"/>
    </row>
    <row r="9494" spans="2:15" x14ac:dyDescent="0.2">
      <c r="B9494" s="3"/>
      <c r="C9494" s="3"/>
      <c r="D9494" s="6"/>
      <c r="E9494" s="8"/>
      <c r="O9494" s="9"/>
    </row>
    <row r="9495" spans="2:15" x14ac:dyDescent="0.2">
      <c r="B9495" s="3"/>
      <c r="C9495" s="3"/>
      <c r="D9495" s="6"/>
      <c r="E9495" s="8"/>
      <c r="O9495" s="9"/>
    </row>
    <row r="9496" spans="2:15" x14ac:dyDescent="0.2">
      <c r="B9496" s="3"/>
      <c r="C9496" s="3"/>
      <c r="D9496" s="6"/>
      <c r="E9496" s="8"/>
      <c r="O9496" s="9"/>
    </row>
    <row r="9497" spans="2:15" x14ac:dyDescent="0.2">
      <c r="B9497" s="3"/>
      <c r="C9497" s="3"/>
      <c r="D9497" s="6"/>
      <c r="E9497" s="8"/>
      <c r="O9497" s="9"/>
    </row>
    <row r="9498" spans="2:15" x14ac:dyDescent="0.2">
      <c r="B9498" s="3"/>
      <c r="C9498" s="3"/>
      <c r="D9498" s="6"/>
      <c r="E9498" s="8"/>
      <c r="O9498" s="9"/>
    </row>
    <row r="9499" spans="2:15" x14ac:dyDescent="0.2">
      <c r="B9499" s="3"/>
      <c r="C9499" s="3"/>
      <c r="D9499" s="6"/>
      <c r="E9499" s="8"/>
      <c r="O9499" s="9"/>
    </row>
    <row r="9500" spans="2:15" x14ac:dyDescent="0.2">
      <c r="B9500" s="3"/>
      <c r="C9500" s="3"/>
      <c r="D9500" s="6"/>
      <c r="E9500" s="8"/>
      <c r="O9500" s="9"/>
    </row>
    <row r="9501" spans="2:15" x14ac:dyDescent="0.2">
      <c r="B9501" s="3"/>
      <c r="C9501" s="3"/>
      <c r="D9501" s="6"/>
      <c r="E9501" s="8"/>
      <c r="O9501" s="9"/>
    </row>
    <row r="9502" spans="2:15" x14ac:dyDescent="0.2">
      <c r="B9502" s="3"/>
      <c r="C9502" s="3"/>
      <c r="D9502" s="6"/>
      <c r="E9502" s="8"/>
      <c r="O9502" s="9"/>
    </row>
    <row r="9503" spans="2:15" x14ac:dyDescent="0.2">
      <c r="B9503" s="3"/>
      <c r="C9503" s="3"/>
      <c r="D9503" s="6"/>
      <c r="E9503" s="8"/>
      <c r="O9503" s="9"/>
    </row>
    <row r="9504" spans="2:15" x14ac:dyDescent="0.2">
      <c r="B9504" s="3"/>
      <c r="C9504" s="3"/>
      <c r="D9504" s="6"/>
      <c r="E9504" s="8"/>
      <c r="O9504" s="9"/>
    </row>
    <row r="9505" spans="2:15" x14ac:dyDescent="0.2">
      <c r="B9505" s="3"/>
      <c r="C9505" s="3"/>
      <c r="D9505" s="6"/>
      <c r="E9505" s="8"/>
      <c r="O9505" s="9"/>
    </row>
    <row r="9506" spans="2:15" x14ac:dyDescent="0.2">
      <c r="B9506" s="3"/>
      <c r="C9506" s="3"/>
      <c r="D9506" s="6"/>
      <c r="E9506" s="8"/>
      <c r="O9506" s="9"/>
    </row>
    <row r="9507" spans="2:15" x14ac:dyDescent="0.2">
      <c r="B9507" s="3"/>
      <c r="C9507" s="3"/>
      <c r="D9507" s="6"/>
      <c r="E9507" s="8"/>
      <c r="O9507" s="9"/>
    </row>
    <row r="9508" spans="2:15" x14ac:dyDescent="0.2">
      <c r="B9508" s="3"/>
      <c r="C9508" s="3"/>
      <c r="D9508" s="6"/>
      <c r="E9508" s="8"/>
      <c r="O9508" s="9"/>
    </row>
    <row r="9509" spans="2:15" x14ac:dyDescent="0.2">
      <c r="B9509" s="3"/>
      <c r="C9509" s="3"/>
      <c r="D9509" s="6"/>
      <c r="E9509" s="8"/>
      <c r="O9509" s="9"/>
    </row>
    <row r="9510" spans="2:15" x14ac:dyDescent="0.2">
      <c r="B9510" s="3"/>
      <c r="C9510" s="3"/>
      <c r="D9510" s="6"/>
      <c r="E9510" s="8"/>
      <c r="O9510" s="9"/>
    </row>
    <row r="9511" spans="2:15" x14ac:dyDescent="0.2">
      <c r="B9511" s="3"/>
      <c r="C9511" s="3"/>
      <c r="D9511" s="6"/>
      <c r="E9511" s="8"/>
      <c r="O9511" s="9"/>
    </row>
    <row r="9512" spans="2:15" x14ac:dyDescent="0.2">
      <c r="B9512" s="3"/>
      <c r="C9512" s="3"/>
      <c r="D9512" s="6"/>
      <c r="E9512" s="8"/>
      <c r="O9512" s="9"/>
    </row>
    <row r="9513" spans="2:15" x14ac:dyDescent="0.2">
      <c r="B9513" s="3"/>
      <c r="C9513" s="3"/>
      <c r="D9513" s="6"/>
      <c r="E9513" s="8"/>
      <c r="O9513" s="9"/>
    </row>
    <row r="9514" spans="2:15" x14ac:dyDescent="0.2">
      <c r="B9514" s="3"/>
      <c r="C9514" s="3"/>
      <c r="D9514" s="6"/>
      <c r="E9514" s="8"/>
      <c r="O9514" s="9"/>
    </row>
    <row r="9515" spans="2:15" x14ac:dyDescent="0.2">
      <c r="B9515" s="3"/>
      <c r="C9515" s="3"/>
      <c r="D9515" s="6"/>
      <c r="E9515" s="8"/>
      <c r="O9515" s="9"/>
    </row>
    <row r="9516" spans="2:15" x14ac:dyDescent="0.2">
      <c r="B9516" s="3"/>
      <c r="C9516" s="3"/>
      <c r="D9516" s="6"/>
      <c r="E9516" s="8"/>
      <c r="O9516" s="9"/>
    </row>
    <row r="9517" spans="2:15" x14ac:dyDescent="0.2">
      <c r="B9517" s="3"/>
      <c r="C9517" s="3"/>
      <c r="D9517" s="6"/>
      <c r="E9517" s="8"/>
      <c r="O9517" s="9"/>
    </row>
    <row r="9518" spans="2:15" x14ac:dyDescent="0.2">
      <c r="B9518" s="3"/>
      <c r="C9518" s="3"/>
      <c r="D9518" s="6"/>
      <c r="E9518" s="8"/>
      <c r="O9518" s="9"/>
    </row>
    <row r="9519" spans="2:15" x14ac:dyDescent="0.2">
      <c r="B9519" s="3"/>
      <c r="C9519" s="3"/>
      <c r="D9519" s="6"/>
      <c r="E9519" s="8"/>
      <c r="O9519" s="9"/>
    </row>
    <row r="9520" spans="2:15" x14ac:dyDescent="0.2">
      <c r="B9520" s="3"/>
      <c r="C9520" s="3"/>
      <c r="D9520" s="6"/>
      <c r="E9520" s="8"/>
      <c r="O9520" s="9"/>
    </row>
    <row r="9521" spans="2:15" x14ac:dyDescent="0.2">
      <c r="B9521" s="3"/>
      <c r="C9521" s="3"/>
      <c r="D9521" s="6"/>
      <c r="E9521" s="8"/>
      <c r="O9521" s="9"/>
    </row>
    <row r="9522" spans="2:15" x14ac:dyDescent="0.2">
      <c r="B9522" s="3"/>
      <c r="C9522" s="3"/>
      <c r="D9522" s="6"/>
      <c r="E9522" s="8"/>
      <c r="O9522" s="9"/>
    </row>
    <row r="9523" spans="2:15" x14ac:dyDescent="0.2">
      <c r="B9523" s="3"/>
      <c r="C9523" s="3"/>
      <c r="D9523" s="6"/>
      <c r="E9523" s="8"/>
      <c r="O9523" s="9"/>
    </row>
    <row r="9524" spans="2:15" x14ac:dyDescent="0.2">
      <c r="B9524" s="3"/>
      <c r="C9524" s="3"/>
      <c r="D9524" s="6"/>
      <c r="E9524" s="8"/>
      <c r="O9524" s="9"/>
    </row>
    <row r="9525" spans="2:15" x14ac:dyDescent="0.2">
      <c r="B9525" s="3"/>
      <c r="C9525" s="3"/>
      <c r="D9525" s="6"/>
      <c r="E9525" s="8"/>
      <c r="O9525" s="9"/>
    </row>
    <row r="9526" spans="2:15" x14ac:dyDescent="0.2">
      <c r="B9526" s="3"/>
      <c r="C9526" s="3"/>
      <c r="D9526" s="6"/>
      <c r="E9526" s="8"/>
      <c r="O9526" s="9"/>
    </row>
    <row r="9527" spans="2:15" x14ac:dyDescent="0.2">
      <c r="B9527" s="3"/>
      <c r="C9527" s="3"/>
      <c r="D9527" s="6"/>
      <c r="E9527" s="8"/>
      <c r="O9527" s="9"/>
    </row>
    <row r="9528" spans="2:15" x14ac:dyDescent="0.2">
      <c r="B9528" s="3"/>
      <c r="C9528" s="3"/>
      <c r="D9528" s="6"/>
      <c r="E9528" s="8"/>
      <c r="O9528" s="9"/>
    </row>
    <row r="9529" spans="2:15" x14ac:dyDescent="0.2">
      <c r="B9529" s="3"/>
      <c r="C9529" s="3"/>
      <c r="D9529" s="6"/>
      <c r="E9529" s="8"/>
      <c r="O9529" s="9"/>
    </row>
    <row r="9530" spans="2:15" x14ac:dyDescent="0.2">
      <c r="B9530" s="3"/>
      <c r="C9530" s="3"/>
      <c r="D9530" s="6"/>
      <c r="E9530" s="8"/>
      <c r="O9530" s="9"/>
    </row>
    <row r="9531" spans="2:15" x14ac:dyDescent="0.2">
      <c r="B9531" s="3"/>
      <c r="C9531" s="3"/>
      <c r="D9531" s="6"/>
      <c r="E9531" s="8"/>
      <c r="O9531" s="9"/>
    </row>
    <row r="9532" spans="2:15" x14ac:dyDescent="0.2">
      <c r="B9532" s="3"/>
      <c r="C9532" s="3"/>
      <c r="D9532" s="6"/>
      <c r="E9532" s="8"/>
      <c r="O9532" s="9"/>
    </row>
    <row r="9533" spans="2:15" x14ac:dyDescent="0.2">
      <c r="B9533" s="3"/>
      <c r="C9533" s="3"/>
      <c r="D9533" s="6"/>
      <c r="E9533" s="8"/>
      <c r="O9533" s="9"/>
    </row>
    <row r="9534" spans="2:15" x14ac:dyDescent="0.2">
      <c r="B9534" s="3"/>
      <c r="C9534" s="3"/>
      <c r="D9534" s="6"/>
      <c r="E9534" s="8"/>
      <c r="O9534" s="9"/>
    </row>
    <row r="9535" spans="2:15" x14ac:dyDescent="0.2">
      <c r="B9535" s="3"/>
      <c r="C9535" s="3"/>
      <c r="D9535" s="6"/>
      <c r="E9535" s="8"/>
      <c r="O9535" s="9"/>
    </row>
    <row r="9536" spans="2:15" x14ac:dyDescent="0.2">
      <c r="B9536" s="3"/>
      <c r="C9536" s="3"/>
      <c r="D9536" s="6"/>
      <c r="E9536" s="8"/>
      <c r="O9536" s="9"/>
    </row>
    <row r="9537" spans="2:15" x14ac:dyDescent="0.2">
      <c r="B9537" s="3"/>
      <c r="C9537" s="3"/>
      <c r="D9537" s="6"/>
      <c r="E9537" s="8"/>
      <c r="O9537" s="9"/>
    </row>
    <row r="9538" spans="2:15" x14ac:dyDescent="0.2">
      <c r="B9538" s="3"/>
      <c r="C9538" s="3"/>
      <c r="D9538" s="6"/>
      <c r="E9538" s="8"/>
      <c r="O9538" s="9"/>
    </row>
    <row r="9539" spans="2:15" x14ac:dyDescent="0.2">
      <c r="B9539" s="3"/>
      <c r="C9539" s="3"/>
      <c r="D9539" s="6"/>
      <c r="E9539" s="8"/>
      <c r="O9539" s="9"/>
    </row>
    <row r="9540" spans="2:15" x14ac:dyDescent="0.2">
      <c r="B9540" s="3"/>
      <c r="C9540" s="3"/>
      <c r="D9540" s="6"/>
      <c r="E9540" s="8"/>
      <c r="O9540" s="9"/>
    </row>
    <row r="9541" spans="2:15" x14ac:dyDescent="0.2">
      <c r="B9541" s="3"/>
      <c r="C9541" s="3"/>
      <c r="D9541" s="6"/>
      <c r="E9541" s="8"/>
      <c r="O9541" s="9"/>
    </row>
    <row r="9542" spans="2:15" x14ac:dyDescent="0.2">
      <c r="B9542" s="3"/>
      <c r="C9542" s="3"/>
      <c r="D9542" s="6"/>
      <c r="E9542" s="8"/>
      <c r="O9542" s="9"/>
    </row>
    <row r="9543" spans="2:15" x14ac:dyDescent="0.2">
      <c r="B9543" s="3"/>
      <c r="C9543" s="3"/>
      <c r="D9543" s="6"/>
      <c r="E9543" s="8"/>
      <c r="O9543" s="9"/>
    </row>
    <row r="9544" spans="2:15" x14ac:dyDescent="0.2">
      <c r="B9544" s="3"/>
      <c r="C9544" s="3"/>
      <c r="D9544" s="6"/>
      <c r="E9544" s="8"/>
      <c r="O9544" s="9"/>
    </row>
    <row r="9545" spans="2:15" x14ac:dyDescent="0.2">
      <c r="B9545" s="3"/>
      <c r="C9545" s="3"/>
      <c r="D9545" s="6"/>
      <c r="E9545" s="8"/>
      <c r="O9545" s="9"/>
    </row>
    <row r="9546" spans="2:15" x14ac:dyDescent="0.2">
      <c r="B9546" s="3"/>
      <c r="C9546" s="3"/>
      <c r="D9546" s="6"/>
      <c r="E9546" s="8"/>
      <c r="O9546" s="9"/>
    </row>
    <row r="9547" spans="2:15" x14ac:dyDescent="0.2">
      <c r="B9547" s="3"/>
      <c r="C9547" s="3"/>
      <c r="D9547" s="6"/>
      <c r="E9547" s="8"/>
      <c r="O9547" s="9"/>
    </row>
    <row r="9548" spans="2:15" x14ac:dyDescent="0.2">
      <c r="B9548" s="3"/>
      <c r="C9548" s="3"/>
      <c r="D9548" s="6"/>
      <c r="E9548" s="8"/>
      <c r="O9548" s="9"/>
    </row>
    <row r="9549" spans="2:15" x14ac:dyDescent="0.2">
      <c r="B9549" s="3"/>
      <c r="C9549" s="3"/>
      <c r="D9549" s="6"/>
      <c r="E9549" s="8"/>
      <c r="O9549" s="9"/>
    </row>
    <row r="9550" spans="2:15" x14ac:dyDescent="0.2">
      <c r="B9550" s="3"/>
      <c r="C9550" s="3"/>
      <c r="D9550" s="6"/>
      <c r="E9550" s="8"/>
      <c r="O9550" s="9"/>
    </row>
    <row r="9551" spans="2:15" x14ac:dyDescent="0.2">
      <c r="B9551" s="3"/>
      <c r="C9551" s="3"/>
      <c r="D9551" s="6"/>
      <c r="E9551" s="8"/>
      <c r="O9551" s="9"/>
    </row>
    <row r="9552" spans="2:15" x14ac:dyDescent="0.2">
      <c r="B9552" s="3"/>
      <c r="C9552" s="3"/>
      <c r="D9552" s="6"/>
      <c r="E9552" s="8"/>
      <c r="O9552" s="9"/>
    </row>
    <row r="9553" spans="2:15" x14ac:dyDescent="0.2">
      <c r="B9553" s="3"/>
      <c r="C9553" s="3"/>
      <c r="D9553" s="6"/>
      <c r="E9553" s="8"/>
      <c r="O9553" s="9"/>
    </row>
    <row r="9554" spans="2:15" x14ac:dyDescent="0.2">
      <c r="B9554" s="3"/>
      <c r="C9554" s="3"/>
      <c r="D9554" s="6"/>
      <c r="E9554" s="8"/>
      <c r="O9554" s="9"/>
    </row>
    <row r="9555" spans="2:15" x14ac:dyDescent="0.2">
      <c r="B9555" s="3"/>
      <c r="C9555" s="3"/>
      <c r="D9555" s="6"/>
      <c r="E9555" s="8"/>
      <c r="O9555" s="9"/>
    </row>
    <row r="9556" spans="2:15" x14ac:dyDescent="0.2">
      <c r="B9556" s="3"/>
      <c r="C9556" s="3"/>
      <c r="D9556" s="6"/>
      <c r="E9556" s="8"/>
      <c r="O9556" s="9"/>
    </row>
    <row r="9557" spans="2:15" x14ac:dyDescent="0.2">
      <c r="B9557" s="3"/>
      <c r="C9557" s="3"/>
      <c r="D9557" s="6"/>
      <c r="E9557" s="8"/>
      <c r="O9557" s="9"/>
    </row>
    <row r="9558" spans="2:15" x14ac:dyDescent="0.2">
      <c r="B9558" s="3"/>
      <c r="C9558" s="3"/>
      <c r="D9558" s="6"/>
      <c r="E9558" s="8"/>
      <c r="O9558" s="9"/>
    </row>
    <row r="9559" spans="2:15" x14ac:dyDescent="0.2">
      <c r="B9559" s="3"/>
      <c r="C9559" s="3"/>
      <c r="D9559" s="6"/>
      <c r="E9559" s="8"/>
      <c r="O9559" s="9"/>
    </row>
    <row r="9560" spans="2:15" x14ac:dyDescent="0.2">
      <c r="B9560" s="3"/>
      <c r="C9560" s="3"/>
      <c r="D9560" s="6"/>
      <c r="E9560" s="8"/>
      <c r="O9560" s="9"/>
    </row>
    <row r="9561" spans="2:15" x14ac:dyDescent="0.2">
      <c r="B9561" s="3"/>
      <c r="C9561" s="3"/>
      <c r="D9561" s="6"/>
      <c r="E9561" s="8"/>
      <c r="O9561" s="9"/>
    </row>
    <row r="9562" spans="2:15" x14ac:dyDescent="0.2">
      <c r="B9562" s="3"/>
      <c r="C9562" s="3"/>
      <c r="D9562" s="6"/>
      <c r="E9562" s="8"/>
      <c r="O9562" s="9"/>
    </row>
    <row r="9563" spans="2:15" x14ac:dyDescent="0.2">
      <c r="B9563" s="3"/>
      <c r="C9563" s="3"/>
      <c r="D9563" s="6"/>
      <c r="E9563" s="8"/>
      <c r="O9563" s="9"/>
    </row>
    <row r="9564" spans="2:15" x14ac:dyDescent="0.2">
      <c r="B9564" s="3"/>
      <c r="C9564" s="3"/>
      <c r="D9564" s="6"/>
      <c r="E9564" s="8"/>
      <c r="O9564" s="9"/>
    </row>
    <row r="9565" spans="2:15" x14ac:dyDescent="0.2">
      <c r="B9565" s="3"/>
      <c r="C9565" s="3"/>
      <c r="D9565" s="6"/>
      <c r="E9565" s="8"/>
      <c r="O9565" s="9"/>
    </row>
    <row r="9566" spans="2:15" x14ac:dyDescent="0.2">
      <c r="B9566" s="3"/>
      <c r="C9566" s="3"/>
      <c r="D9566" s="6"/>
      <c r="E9566" s="8"/>
      <c r="O9566" s="9"/>
    </row>
    <row r="9567" spans="2:15" x14ac:dyDescent="0.2">
      <c r="B9567" s="3"/>
      <c r="C9567" s="3"/>
      <c r="D9567" s="6"/>
      <c r="E9567" s="8"/>
      <c r="O9567" s="9"/>
    </row>
    <row r="9568" spans="2:15" x14ac:dyDescent="0.2">
      <c r="B9568" s="3"/>
      <c r="C9568" s="3"/>
      <c r="D9568" s="6"/>
      <c r="E9568" s="8"/>
      <c r="O9568" s="9"/>
    </row>
    <row r="9569" spans="2:15" x14ac:dyDescent="0.2">
      <c r="B9569" s="3"/>
      <c r="C9569" s="3"/>
      <c r="D9569" s="6"/>
      <c r="E9569" s="8"/>
      <c r="O9569" s="9"/>
    </row>
    <row r="9570" spans="2:15" x14ac:dyDescent="0.2">
      <c r="B9570" s="3"/>
      <c r="C9570" s="3"/>
      <c r="D9570" s="6"/>
      <c r="E9570" s="8"/>
      <c r="O9570" s="9"/>
    </row>
    <row r="9571" spans="2:15" x14ac:dyDescent="0.2">
      <c r="B9571" s="3"/>
      <c r="C9571" s="3"/>
      <c r="D9571" s="6"/>
      <c r="E9571" s="8"/>
      <c r="O9571" s="9"/>
    </row>
    <row r="9572" spans="2:15" x14ac:dyDescent="0.2">
      <c r="B9572" s="3"/>
      <c r="C9572" s="3"/>
      <c r="D9572" s="6"/>
      <c r="E9572" s="8"/>
      <c r="O9572" s="9"/>
    </row>
    <row r="9573" spans="2:15" x14ac:dyDescent="0.2">
      <c r="B9573" s="3"/>
      <c r="C9573" s="3"/>
      <c r="D9573" s="6"/>
      <c r="E9573" s="8"/>
      <c r="O9573" s="9"/>
    </row>
    <row r="9574" spans="2:15" x14ac:dyDescent="0.2">
      <c r="B9574" s="3"/>
      <c r="C9574" s="3"/>
      <c r="D9574" s="6"/>
      <c r="E9574" s="8"/>
      <c r="O9574" s="9"/>
    </row>
    <row r="9575" spans="2:15" x14ac:dyDescent="0.2">
      <c r="B9575" s="3"/>
      <c r="C9575" s="3"/>
      <c r="D9575" s="6"/>
      <c r="E9575" s="8"/>
      <c r="O9575" s="9"/>
    </row>
    <row r="9576" spans="2:15" x14ac:dyDescent="0.2">
      <c r="B9576" s="3"/>
      <c r="C9576" s="3"/>
      <c r="D9576" s="6"/>
      <c r="E9576" s="8"/>
      <c r="O9576" s="9"/>
    </row>
    <row r="9577" spans="2:15" x14ac:dyDescent="0.2">
      <c r="B9577" s="3"/>
      <c r="C9577" s="3"/>
      <c r="D9577" s="6"/>
      <c r="E9577" s="8"/>
      <c r="O9577" s="9"/>
    </row>
    <row r="9578" spans="2:15" x14ac:dyDescent="0.2">
      <c r="B9578" s="3"/>
      <c r="C9578" s="3"/>
      <c r="D9578" s="6"/>
      <c r="E9578" s="8"/>
      <c r="O9578" s="9"/>
    </row>
    <row r="9579" spans="2:15" x14ac:dyDescent="0.2">
      <c r="B9579" s="3"/>
      <c r="C9579" s="3"/>
      <c r="D9579" s="6"/>
      <c r="E9579" s="8"/>
      <c r="O9579" s="9"/>
    </row>
    <row r="9580" spans="2:15" x14ac:dyDescent="0.2">
      <c r="B9580" s="3"/>
      <c r="C9580" s="3"/>
      <c r="D9580" s="6"/>
      <c r="E9580" s="8"/>
      <c r="O9580" s="9"/>
    </row>
    <row r="9581" spans="2:15" x14ac:dyDescent="0.2">
      <c r="B9581" s="3"/>
      <c r="C9581" s="3"/>
      <c r="D9581" s="6"/>
      <c r="E9581" s="8"/>
      <c r="O9581" s="9"/>
    </row>
    <row r="9582" spans="2:15" x14ac:dyDescent="0.2">
      <c r="B9582" s="3"/>
      <c r="C9582" s="3"/>
      <c r="D9582" s="6"/>
      <c r="E9582" s="8"/>
      <c r="O9582" s="9"/>
    </row>
    <row r="9583" spans="2:15" x14ac:dyDescent="0.2">
      <c r="B9583" s="3"/>
      <c r="C9583" s="3"/>
      <c r="D9583" s="6"/>
      <c r="E9583" s="8"/>
      <c r="O9583" s="9"/>
    </row>
    <row r="9584" spans="2:15" x14ac:dyDescent="0.2">
      <c r="B9584" s="3"/>
      <c r="C9584" s="3"/>
      <c r="D9584" s="6"/>
      <c r="E9584" s="8"/>
      <c r="O9584" s="9"/>
    </row>
    <row r="9585" spans="2:15" x14ac:dyDescent="0.2">
      <c r="B9585" s="3"/>
      <c r="C9585" s="3"/>
      <c r="D9585" s="6"/>
      <c r="E9585" s="8"/>
      <c r="O9585" s="9"/>
    </row>
    <row r="9586" spans="2:15" x14ac:dyDescent="0.2">
      <c r="B9586" s="3"/>
      <c r="C9586" s="3"/>
      <c r="D9586" s="6"/>
      <c r="E9586" s="8"/>
      <c r="O9586" s="9"/>
    </row>
    <row r="9587" spans="2:15" x14ac:dyDescent="0.2">
      <c r="B9587" s="3"/>
      <c r="C9587" s="3"/>
      <c r="D9587" s="6"/>
      <c r="E9587" s="8"/>
      <c r="O9587" s="9"/>
    </row>
    <row r="9588" spans="2:15" x14ac:dyDescent="0.2">
      <c r="B9588" s="3"/>
      <c r="C9588" s="3"/>
      <c r="D9588" s="6"/>
      <c r="E9588" s="8"/>
      <c r="O9588" s="9"/>
    </row>
    <row r="9589" spans="2:15" x14ac:dyDescent="0.2">
      <c r="B9589" s="3"/>
      <c r="C9589" s="3"/>
      <c r="D9589" s="6"/>
      <c r="E9589" s="8"/>
      <c r="O9589" s="9"/>
    </row>
    <row r="9590" spans="2:15" x14ac:dyDescent="0.2">
      <c r="B9590" s="3"/>
      <c r="C9590" s="3"/>
      <c r="D9590" s="6"/>
      <c r="E9590" s="8"/>
      <c r="O9590" s="9"/>
    </row>
    <row r="9591" spans="2:15" x14ac:dyDescent="0.2">
      <c r="B9591" s="3"/>
      <c r="C9591" s="3"/>
      <c r="D9591" s="6"/>
      <c r="E9591" s="8"/>
      <c r="O9591" s="9"/>
    </row>
    <row r="9592" spans="2:15" x14ac:dyDescent="0.2">
      <c r="B9592" s="3"/>
      <c r="C9592" s="3"/>
      <c r="D9592" s="6"/>
      <c r="E9592" s="8"/>
      <c r="O9592" s="9"/>
    </row>
    <row r="9593" spans="2:15" x14ac:dyDescent="0.2">
      <c r="B9593" s="3"/>
      <c r="C9593" s="3"/>
      <c r="D9593" s="6"/>
      <c r="E9593" s="8"/>
      <c r="O9593" s="9"/>
    </row>
    <row r="9594" spans="2:15" x14ac:dyDescent="0.2">
      <c r="B9594" s="3"/>
      <c r="C9594" s="3"/>
      <c r="D9594" s="6"/>
      <c r="E9594" s="8"/>
      <c r="O9594" s="9"/>
    </row>
    <row r="9595" spans="2:15" x14ac:dyDescent="0.2">
      <c r="B9595" s="3"/>
      <c r="C9595" s="3"/>
      <c r="D9595" s="6"/>
      <c r="E9595" s="8"/>
      <c r="O9595" s="9"/>
    </row>
    <row r="9596" spans="2:15" x14ac:dyDescent="0.2">
      <c r="B9596" s="3"/>
      <c r="C9596" s="3"/>
      <c r="D9596" s="6"/>
      <c r="E9596" s="8"/>
      <c r="O9596" s="9"/>
    </row>
    <row r="9597" spans="2:15" x14ac:dyDescent="0.2">
      <c r="B9597" s="3"/>
      <c r="C9597" s="3"/>
      <c r="D9597" s="6"/>
      <c r="E9597" s="8"/>
      <c r="O9597" s="9"/>
    </row>
    <row r="9598" spans="2:15" x14ac:dyDescent="0.2">
      <c r="B9598" s="3"/>
      <c r="C9598" s="3"/>
      <c r="D9598" s="6"/>
      <c r="E9598" s="8"/>
      <c r="O9598" s="9"/>
    </row>
    <row r="9599" spans="2:15" x14ac:dyDescent="0.2">
      <c r="B9599" s="3"/>
      <c r="C9599" s="3"/>
      <c r="D9599" s="6"/>
      <c r="E9599" s="8"/>
      <c r="O9599" s="9"/>
    </row>
    <row r="9600" spans="2:15" x14ac:dyDescent="0.2">
      <c r="B9600" s="3"/>
      <c r="C9600" s="3"/>
      <c r="D9600" s="6"/>
      <c r="E9600" s="8"/>
      <c r="O9600" s="9"/>
    </row>
    <row r="9601" spans="2:15" x14ac:dyDescent="0.2">
      <c r="B9601" s="3"/>
      <c r="C9601" s="3"/>
      <c r="D9601" s="6"/>
      <c r="E9601" s="8"/>
      <c r="O9601" s="9"/>
    </row>
    <row r="9602" spans="2:15" x14ac:dyDescent="0.2">
      <c r="B9602" s="3"/>
      <c r="C9602" s="3"/>
      <c r="D9602" s="6"/>
      <c r="E9602" s="8"/>
      <c r="O9602" s="9"/>
    </row>
    <row r="9603" spans="2:15" x14ac:dyDescent="0.2">
      <c r="B9603" s="3"/>
      <c r="C9603" s="3"/>
      <c r="D9603" s="6"/>
      <c r="E9603" s="8"/>
      <c r="O9603" s="9"/>
    </row>
    <row r="9604" spans="2:15" x14ac:dyDescent="0.2">
      <c r="B9604" s="3"/>
      <c r="C9604" s="3"/>
      <c r="D9604" s="6"/>
      <c r="E9604" s="8"/>
      <c r="O9604" s="9"/>
    </row>
    <row r="9605" spans="2:15" x14ac:dyDescent="0.2">
      <c r="B9605" s="3"/>
      <c r="C9605" s="3"/>
      <c r="D9605" s="6"/>
      <c r="E9605" s="8"/>
      <c r="O9605" s="9"/>
    </row>
    <row r="9606" spans="2:15" x14ac:dyDescent="0.2">
      <c r="B9606" s="3"/>
      <c r="C9606" s="3"/>
      <c r="D9606" s="6"/>
      <c r="E9606" s="8"/>
      <c r="O9606" s="9"/>
    </row>
    <row r="9607" spans="2:15" x14ac:dyDescent="0.2">
      <c r="B9607" s="3"/>
      <c r="C9607" s="3"/>
      <c r="D9607" s="6"/>
      <c r="E9607" s="8"/>
      <c r="O9607" s="9"/>
    </row>
    <row r="9608" spans="2:15" x14ac:dyDescent="0.2">
      <c r="B9608" s="3"/>
      <c r="C9608" s="3"/>
      <c r="D9608" s="6"/>
      <c r="E9608" s="8"/>
      <c r="O9608" s="9"/>
    </row>
    <row r="9609" spans="2:15" x14ac:dyDescent="0.2">
      <c r="B9609" s="3"/>
      <c r="C9609" s="3"/>
      <c r="D9609" s="6"/>
      <c r="E9609" s="8"/>
      <c r="O9609" s="9"/>
    </row>
    <row r="9610" spans="2:15" x14ac:dyDescent="0.2">
      <c r="B9610" s="3"/>
      <c r="C9610" s="3"/>
      <c r="D9610" s="6"/>
      <c r="E9610" s="8"/>
      <c r="O9610" s="9"/>
    </row>
    <row r="9611" spans="2:15" x14ac:dyDescent="0.2">
      <c r="B9611" s="3"/>
      <c r="C9611" s="3"/>
      <c r="D9611" s="6"/>
      <c r="E9611" s="8"/>
      <c r="O9611" s="9"/>
    </row>
    <row r="9612" spans="2:15" x14ac:dyDescent="0.2">
      <c r="B9612" s="3"/>
      <c r="C9612" s="3"/>
      <c r="D9612" s="6"/>
      <c r="E9612" s="8"/>
      <c r="O9612" s="9"/>
    </row>
    <row r="9613" spans="2:15" x14ac:dyDescent="0.2">
      <c r="B9613" s="3"/>
      <c r="C9613" s="3"/>
      <c r="D9613" s="6"/>
      <c r="E9613" s="8"/>
      <c r="O9613" s="9"/>
    </row>
    <row r="9614" spans="2:15" x14ac:dyDescent="0.2">
      <c r="B9614" s="3"/>
      <c r="C9614" s="3"/>
      <c r="D9614" s="6"/>
      <c r="E9614" s="8"/>
      <c r="O9614" s="9"/>
    </row>
    <row r="9615" spans="2:15" x14ac:dyDescent="0.2">
      <c r="B9615" s="3"/>
      <c r="C9615" s="3"/>
      <c r="D9615" s="6"/>
      <c r="E9615" s="8"/>
      <c r="O9615" s="9"/>
    </row>
    <row r="9616" spans="2:15" x14ac:dyDescent="0.2">
      <c r="B9616" s="3"/>
      <c r="C9616" s="3"/>
      <c r="D9616" s="6"/>
      <c r="E9616" s="8"/>
      <c r="O9616" s="9"/>
    </row>
    <row r="9617" spans="2:15" x14ac:dyDescent="0.2">
      <c r="B9617" s="3"/>
      <c r="C9617" s="3"/>
      <c r="D9617" s="6"/>
      <c r="E9617" s="8"/>
      <c r="O9617" s="9"/>
    </row>
    <row r="9618" spans="2:15" x14ac:dyDescent="0.2">
      <c r="B9618" s="3"/>
      <c r="C9618" s="3"/>
      <c r="D9618" s="6"/>
      <c r="E9618" s="8"/>
      <c r="O9618" s="9"/>
    </row>
    <row r="9619" spans="2:15" x14ac:dyDescent="0.2">
      <c r="B9619" s="3"/>
      <c r="C9619" s="3"/>
      <c r="D9619" s="6"/>
      <c r="E9619" s="8"/>
      <c r="O9619" s="9"/>
    </row>
    <row r="9620" spans="2:15" x14ac:dyDescent="0.2">
      <c r="B9620" s="3"/>
      <c r="C9620" s="3"/>
      <c r="D9620" s="6"/>
      <c r="E9620" s="8"/>
      <c r="O9620" s="9"/>
    </row>
    <row r="9621" spans="2:15" x14ac:dyDescent="0.2">
      <c r="B9621" s="3"/>
      <c r="C9621" s="3"/>
      <c r="D9621" s="6"/>
      <c r="E9621" s="8"/>
      <c r="O9621" s="9"/>
    </row>
    <row r="9622" spans="2:15" x14ac:dyDescent="0.2">
      <c r="B9622" s="3"/>
      <c r="C9622" s="3"/>
      <c r="D9622" s="6"/>
      <c r="E9622" s="8"/>
      <c r="O9622" s="9"/>
    </row>
    <row r="9623" spans="2:15" x14ac:dyDescent="0.2">
      <c r="B9623" s="3"/>
      <c r="C9623" s="3"/>
      <c r="D9623" s="6"/>
      <c r="E9623" s="8"/>
      <c r="O9623" s="9"/>
    </row>
    <row r="9624" spans="2:15" x14ac:dyDescent="0.2">
      <c r="B9624" s="3"/>
      <c r="C9624" s="3"/>
      <c r="D9624" s="6"/>
      <c r="E9624" s="8"/>
      <c r="O9624" s="9"/>
    </row>
    <row r="9625" spans="2:15" x14ac:dyDescent="0.2">
      <c r="B9625" s="3"/>
      <c r="C9625" s="3"/>
      <c r="D9625" s="6"/>
      <c r="E9625" s="8"/>
      <c r="O9625" s="9"/>
    </row>
    <row r="9626" spans="2:15" x14ac:dyDescent="0.2">
      <c r="B9626" s="3"/>
      <c r="C9626" s="3"/>
      <c r="D9626" s="6"/>
      <c r="E9626" s="8"/>
      <c r="O9626" s="9"/>
    </row>
    <row r="9627" spans="2:15" x14ac:dyDescent="0.2">
      <c r="B9627" s="3"/>
      <c r="C9627" s="3"/>
      <c r="D9627" s="6"/>
      <c r="E9627" s="8"/>
      <c r="O9627" s="9"/>
    </row>
    <row r="9628" spans="2:15" x14ac:dyDescent="0.2">
      <c r="B9628" s="3"/>
      <c r="C9628" s="3"/>
      <c r="D9628" s="6"/>
      <c r="E9628" s="8"/>
      <c r="O9628" s="9"/>
    </row>
    <row r="9629" spans="2:15" x14ac:dyDescent="0.2">
      <c r="B9629" s="3"/>
      <c r="C9629" s="3"/>
      <c r="D9629" s="6"/>
      <c r="E9629" s="8"/>
      <c r="O9629" s="9"/>
    </row>
    <row r="9630" spans="2:15" x14ac:dyDescent="0.2">
      <c r="B9630" s="3"/>
      <c r="C9630" s="3"/>
      <c r="D9630" s="6"/>
      <c r="E9630" s="8"/>
      <c r="O9630" s="9"/>
    </row>
    <row r="9631" spans="2:15" x14ac:dyDescent="0.2">
      <c r="B9631" s="3"/>
      <c r="C9631" s="3"/>
      <c r="D9631" s="6"/>
      <c r="E9631" s="8"/>
      <c r="O9631" s="9"/>
    </row>
    <row r="9632" spans="2:15" x14ac:dyDescent="0.2">
      <c r="B9632" s="3"/>
      <c r="C9632" s="3"/>
      <c r="D9632" s="6"/>
      <c r="E9632" s="8"/>
      <c r="O9632" s="9"/>
    </row>
    <row r="9633" spans="2:15" x14ac:dyDescent="0.2">
      <c r="B9633" s="3"/>
      <c r="C9633" s="3"/>
      <c r="D9633" s="6"/>
      <c r="E9633" s="8"/>
      <c r="O9633" s="9"/>
    </row>
    <row r="9634" spans="2:15" x14ac:dyDescent="0.2">
      <c r="B9634" s="3"/>
      <c r="C9634" s="3"/>
      <c r="D9634" s="6"/>
      <c r="E9634" s="8"/>
      <c r="O9634" s="9"/>
    </row>
    <row r="9635" spans="2:15" x14ac:dyDescent="0.2">
      <c r="B9635" s="3"/>
      <c r="C9635" s="3"/>
      <c r="D9635" s="6"/>
      <c r="E9635" s="8"/>
      <c r="O9635" s="9"/>
    </row>
    <row r="9636" spans="2:15" x14ac:dyDescent="0.2">
      <c r="B9636" s="3"/>
      <c r="C9636" s="3"/>
      <c r="D9636" s="6"/>
      <c r="E9636" s="8"/>
      <c r="O9636" s="9"/>
    </row>
    <row r="9637" spans="2:15" x14ac:dyDescent="0.2">
      <c r="B9637" s="3"/>
      <c r="C9637" s="3"/>
      <c r="D9637" s="6"/>
      <c r="E9637" s="8"/>
      <c r="O9637" s="9"/>
    </row>
    <row r="9638" spans="2:15" x14ac:dyDescent="0.2">
      <c r="B9638" s="3"/>
      <c r="C9638" s="3"/>
      <c r="D9638" s="6"/>
      <c r="E9638" s="8"/>
      <c r="O9638" s="9"/>
    </row>
    <row r="9639" spans="2:15" x14ac:dyDescent="0.2">
      <c r="B9639" s="3"/>
      <c r="C9639" s="3"/>
      <c r="D9639" s="6"/>
      <c r="E9639" s="8"/>
      <c r="O9639" s="9"/>
    </row>
    <row r="9640" spans="2:15" x14ac:dyDescent="0.2">
      <c r="B9640" s="3"/>
      <c r="C9640" s="3"/>
      <c r="D9640" s="6"/>
      <c r="E9640" s="8"/>
      <c r="O9640" s="9"/>
    </row>
    <row r="9641" spans="2:15" x14ac:dyDescent="0.2">
      <c r="B9641" s="3"/>
      <c r="C9641" s="3"/>
      <c r="D9641" s="6"/>
      <c r="E9641" s="8"/>
      <c r="O9641" s="9"/>
    </row>
    <row r="9642" spans="2:15" x14ac:dyDescent="0.2">
      <c r="B9642" s="3"/>
      <c r="C9642" s="3"/>
      <c r="D9642" s="6"/>
      <c r="E9642" s="8"/>
      <c r="O9642" s="9"/>
    </row>
    <row r="9643" spans="2:15" x14ac:dyDescent="0.2">
      <c r="B9643" s="3"/>
      <c r="C9643" s="3"/>
      <c r="D9643" s="6"/>
      <c r="E9643" s="8"/>
      <c r="O9643" s="9"/>
    </row>
    <row r="9644" spans="2:15" x14ac:dyDescent="0.2">
      <c r="B9644" s="3"/>
      <c r="C9644" s="3"/>
      <c r="D9644" s="6"/>
      <c r="E9644" s="8"/>
      <c r="O9644" s="9"/>
    </row>
    <row r="9645" spans="2:15" x14ac:dyDescent="0.2">
      <c r="B9645" s="3"/>
      <c r="C9645" s="3"/>
      <c r="D9645" s="6"/>
      <c r="E9645" s="8"/>
      <c r="O9645" s="9"/>
    </row>
    <row r="9646" spans="2:15" x14ac:dyDescent="0.2">
      <c r="B9646" s="3"/>
      <c r="C9646" s="3"/>
      <c r="D9646" s="6"/>
      <c r="E9646" s="8"/>
      <c r="O9646" s="9"/>
    </row>
    <row r="9647" spans="2:15" x14ac:dyDescent="0.2">
      <c r="B9647" s="3"/>
      <c r="C9647" s="3"/>
      <c r="D9647" s="6"/>
      <c r="E9647" s="8"/>
      <c r="O9647" s="9"/>
    </row>
    <row r="9648" spans="2:15" x14ac:dyDescent="0.2">
      <c r="B9648" s="3"/>
      <c r="C9648" s="3"/>
      <c r="D9648" s="6"/>
      <c r="E9648" s="8"/>
      <c r="O9648" s="9"/>
    </row>
    <row r="9649" spans="2:15" x14ac:dyDescent="0.2">
      <c r="B9649" s="3"/>
      <c r="C9649" s="3"/>
      <c r="D9649" s="6"/>
      <c r="E9649" s="8"/>
      <c r="O9649" s="9"/>
    </row>
    <row r="9650" spans="2:15" x14ac:dyDescent="0.2">
      <c r="B9650" s="3"/>
      <c r="C9650" s="3"/>
      <c r="D9650" s="6"/>
      <c r="E9650" s="8"/>
      <c r="O9650" s="9"/>
    </row>
    <row r="9651" spans="2:15" x14ac:dyDescent="0.2">
      <c r="B9651" s="3"/>
      <c r="C9651" s="3"/>
      <c r="D9651" s="6"/>
      <c r="E9651" s="8"/>
      <c r="O9651" s="9"/>
    </row>
    <row r="9652" spans="2:15" x14ac:dyDescent="0.2">
      <c r="B9652" s="3"/>
      <c r="C9652" s="3"/>
      <c r="D9652" s="6"/>
      <c r="E9652" s="8"/>
      <c r="O9652" s="9"/>
    </row>
    <row r="9653" spans="2:15" x14ac:dyDescent="0.2">
      <c r="B9653" s="3"/>
      <c r="C9653" s="3"/>
      <c r="D9653" s="6"/>
      <c r="E9653" s="8"/>
      <c r="O9653" s="9"/>
    </row>
    <row r="9654" spans="2:15" x14ac:dyDescent="0.2">
      <c r="B9654" s="3"/>
      <c r="C9654" s="3"/>
      <c r="D9654" s="6"/>
      <c r="E9654" s="8"/>
      <c r="O9654" s="9"/>
    </row>
    <row r="9655" spans="2:15" x14ac:dyDescent="0.2">
      <c r="B9655" s="3"/>
      <c r="C9655" s="3"/>
      <c r="D9655" s="6"/>
      <c r="E9655" s="8"/>
      <c r="O9655" s="9"/>
    </row>
    <row r="9656" spans="2:15" x14ac:dyDescent="0.2">
      <c r="B9656" s="3"/>
      <c r="C9656" s="3"/>
      <c r="D9656" s="6"/>
      <c r="E9656" s="8"/>
      <c r="O9656" s="9"/>
    </row>
    <row r="9657" spans="2:15" x14ac:dyDescent="0.2">
      <c r="B9657" s="3"/>
      <c r="C9657" s="3"/>
      <c r="D9657" s="6"/>
      <c r="E9657" s="8"/>
      <c r="O9657" s="9"/>
    </row>
    <row r="9658" spans="2:15" x14ac:dyDescent="0.2">
      <c r="B9658" s="3"/>
      <c r="C9658" s="3"/>
      <c r="D9658" s="6"/>
      <c r="E9658" s="8"/>
      <c r="O9658" s="9"/>
    </row>
    <row r="9659" spans="2:15" x14ac:dyDescent="0.2">
      <c r="B9659" s="3"/>
      <c r="C9659" s="3"/>
      <c r="D9659" s="6"/>
      <c r="E9659" s="8"/>
      <c r="O9659" s="9"/>
    </row>
    <row r="9660" spans="2:15" x14ac:dyDescent="0.2">
      <c r="B9660" s="3"/>
      <c r="C9660" s="3"/>
      <c r="D9660" s="6"/>
      <c r="E9660" s="8"/>
      <c r="O9660" s="9"/>
    </row>
    <row r="9661" spans="2:15" x14ac:dyDescent="0.2">
      <c r="B9661" s="3"/>
      <c r="C9661" s="3"/>
      <c r="D9661" s="6"/>
      <c r="E9661" s="8"/>
      <c r="O9661" s="9"/>
    </row>
    <row r="9662" spans="2:15" x14ac:dyDescent="0.2">
      <c r="B9662" s="3"/>
      <c r="C9662" s="3"/>
      <c r="D9662" s="6"/>
      <c r="E9662" s="8"/>
      <c r="O9662" s="9"/>
    </row>
    <row r="9663" spans="2:15" x14ac:dyDescent="0.2">
      <c r="B9663" s="3"/>
      <c r="C9663" s="3"/>
      <c r="D9663" s="6"/>
      <c r="E9663" s="8"/>
      <c r="O9663" s="9"/>
    </row>
    <row r="9664" spans="2:15" x14ac:dyDescent="0.2">
      <c r="B9664" s="3"/>
      <c r="C9664" s="3"/>
      <c r="D9664" s="6"/>
      <c r="E9664" s="8"/>
      <c r="O9664" s="9"/>
    </row>
    <row r="9665" spans="2:15" x14ac:dyDescent="0.2">
      <c r="B9665" s="3"/>
      <c r="C9665" s="3"/>
      <c r="D9665" s="6"/>
      <c r="E9665" s="8"/>
      <c r="O9665" s="9"/>
    </row>
    <row r="9666" spans="2:15" x14ac:dyDescent="0.2">
      <c r="B9666" s="3"/>
      <c r="C9666" s="3"/>
      <c r="D9666" s="6"/>
      <c r="E9666" s="8"/>
      <c r="O9666" s="9"/>
    </row>
    <row r="9667" spans="2:15" x14ac:dyDescent="0.2">
      <c r="B9667" s="3"/>
      <c r="C9667" s="3"/>
      <c r="D9667" s="6"/>
      <c r="E9667" s="8"/>
      <c r="O9667" s="9"/>
    </row>
    <row r="9668" spans="2:15" x14ac:dyDescent="0.2">
      <c r="B9668" s="3"/>
      <c r="C9668" s="3"/>
      <c r="D9668" s="6"/>
      <c r="E9668" s="8"/>
      <c r="O9668" s="9"/>
    </row>
    <row r="9669" spans="2:15" x14ac:dyDescent="0.2">
      <c r="B9669" s="3"/>
      <c r="C9669" s="3"/>
      <c r="D9669" s="6"/>
      <c r="E9669" s="8"/>
      <c r="O9669" s="9"/>
    </row>
    <row r="9670" spans="2:15" x14ac:dyDescent="0.2">
      <c r="B9670" s="3"/>
      <c r="C9670" s="3"/>
      <c r="D9670" s="6"/>
      <c r="E9670" s="8"/>
      <c r="O9670" s="9"/>
    </row>
    <row r="9671" spans="2:15" x14ac:dyDescent="0.2">
      <c r="B9671" s="3"/>
      <c r="C9671" s="3"/>
      <c r="D9671" s="6"/>
      <c r="E9671" s="8"/>
      <c r="O9671" s="9"/>
    </row>
    <row r="9672" spans="2:15" x14ac:dyDescent="0.2">
      <c r="B9672" s="3"/>
      <c r="C9672" s="3"/>
      <c r="D9672" s="6"/>
      <c r="E9672" s="8"/>
      <c r="O9672" s="9"/>
    </row>
    <row r="9673" spans="2:15" x14ac:dyDescent="0.2">
      <c r="B9673" s="3"/>
      <c r="C9673" s="3"/>
      <c r="D9673" s="6"/>
      <c r="E9673" s="8"/>
      <c r="O9673" s="9"/>
    </row>
    <row r="9674" spans="2:15" x14ac:dyDescent="0.2">
      <c r="B9674" s="3"/>
      <c r="C9674" s="3"/>
      <c r="D9674" s="6"/>
      <c r="E9674" s="8"/>
      <c r="O9674" s="9"/>
    </row>
    <row r="9675" spans="2:15" x14ac:dyDescent="0.2">
      <c r="B9675" s="3"/>
      <c r="C9675" s="3"/>
      <c r="D9675" s="6"/>
      <c r="E9675" s="8"/>
      <c r="O9675" s="9"/>
    </row>
    <row r="9676" spans="2:15" x14ac:dyDescent="0.2">
      <c r="B9676" s="3"/>
      <c r="C9676" s="3"/>
      <c r="D9676" s="6"/>
      <c r="E9676" s="8"/>
      <c r="O9676" s="9"/>
    </row>
    <row r="9677" spans="2:15" x14ac:dyDescent="0.2">
      <c r="B9677" s="3"/>
      <c r="C9677" s="3"/>
      <c r="D9677" s="6"/>
      <c r="E9677" s="8"/>
      <c r="O9677" s="9"/>
    </row>
    <row r="9678" spans="2:15" x14ac:dyDescent="0.2">
      <c r="B9678" s="3"/>
      <c r="C9678" s="3"/>
      <c r="D9678" s="6"/>
      <c r="E9678" s="8"/>
      <c r="O9678" s="9"/>
    </row>
    <row r="9679" spans="2:15" x14ac:dyDescent="0.2">
      <c r="B9679" s="3"/>
      <c r="C9679" s="3"/>
      <c r="D9679" s="6"/>
      <c r="E9679" s="8"/>
      <c r="O9679" s="9"/>
    </row>
    <row r="9680" spans="2:15" x14ac:dyDescent="0.2">
      <c r="B9680" s="3"/>
      <c r="C9680" s="3"/>
      <c r="D9680" s="6"/>
      <c r="E9680" s="8"/>
      <c r="O9680" s="9"/>
    </row>
    <row r="9681" spans="2:15" x14ac:dyDescent="0.2">
      <c r="B9681" s="3"/>
      <c r="C9681" s="3"/>
      <c r="D9681" s="6"/>
      <c r="E9681" s="8"/>
      <c r="O9681" s="9"/>
    </row>
    <row r="9682" spans="2:15" x14ac:dyDescent="0.2">
      <c r="B9682" s="3"/>
      <c r="C9682" s="3"/>
      <c r="D9682" s="6"/>
      <c r="E9682" s="8"/>
      <c r="O9682" s="9"/>
    </row>
    <row r="9683" spans="2:15" x14ac:dyDescent="0.2">
      <c r="B9683" s="3"/>
      <c r="C9683" s="3"/>
      <c r="D9683" s="6"/>
      <c r="E9683" s="8"/>
      <c r="O9683" s="9"/>
    </row>
    <row r="9684" spans="2:15" x14ac:dyDescent="0.2">
      <c r="B9684" s="3"/>
      <c r="C9684" s="3"/>
      <c r="D9684" s="6"/>
      <c r="E9684" s="8"/>
      <c r="O9684" s="9"/>
    </row>
    <row r="9685" spans="2:15" x14ac:dyDescent="0.2">
      <c r="B9685" s="3"/>
      <c r="C9685" s="3"/>
      <c r="D9685" s="6"/>
      <c r="E9685" s="8"/>
      <c r="O9685" s="9"/>
    </row>
    <row r="9686" spans="2:15" x14ac:dyDescent="0.2">
      <c r="B9686" s="3"/>
      <c r="C9686" s="3"/>
      <c r="D9686" s="6"/>
      <c r="E9686" s="8"/>
      <c r="O9686" s="9"/>
    </row>
    <row r="9687" spans="2:15" x14ac:dyDescent="0.2">
      <c r="B9687" s="3"/>
      <c r="C9687" s="3"/>
      <c r="D9687" s="6"/>
      <c r="E9687" s="8"/>
      <c r="O9687" s="9"/>
    </row>
    <row r="9688" spans="2:15" x14ac:dyDescent="0.2">
      <c r="B9688" s="3"/>
      <c r="C9688" s="3"/>
      <c r="D9688" s="6"/>
      <c r="E9688" s="8"/>
      <c r="O9688" s="9"/>
    </row>
    <row r="9689" spans="2:15" x14ac:dyDescent="0.2">
      <c r="B9689" s="3"/>
      <c r="C9689" s="3"/>
      <c r="D9689" s="6"/>
      <c r="E9689" s="8"/>
      <c r="O9689" s="9"/>
    </row>
    <row r="9690" spans="2:15" x14ac:dyDescent="0.2">
      <c r="B9690" s="3"/>
      <c r="C9690" s="3"/>
      <c r="D9690" s="6"/>
      <c r="E9690" s="8"/>
      <c r="O9690" s="9"/>
    </row>
    <row r="9691" spans="2:15" x14ac:dyDescent="0.2">
      <c r="B9691" s="3"/>
      <c r="C9691" s="3"/>
      <c r="D9691" s="6"/>
      <c r="E9691" s="8"/>
      <c r="O9691" s="9"/>
    </row>
    <row r="9692" spans="2:15" x14ac:dyDescent="0.2">
      <c r="B9692" s="3"/>
      <c r="C9692" s="3"/>
      <c r="D9692" s="6"/>
      <c r="E9692" s="8"/>
      <c r="O9692" s="9"/>
    </row>
    <row r="9693" spans="2:15" x14ac:dyDescent="0.2">
      <c r="B9693" s="3"/>
      <c r="C9693" s="3"/>
      <c r="D9693" s="6"/>
      <c r="E9693" s="8"/>
      <c r="O9693" s="9"/>
    </row>
    <row r="9694" spans="2:15" x14ac:dyDescent="0.2">
      <c r="B9694" s="3"/>
      <c r="C9694" s="3"/>
      <c r="D9694" s="6"/>
      <c r="E9694" s="8"/>
      <c r="O9694" s="9"/>
    </row>
    <row r="9695" spans="2:15" x14ac:dyDescent="0.2">
      <c r="B9695" s="3"/>
      <c r="C9695" s="3"/>
      <c r="D9695" s="6"/>
      <c r="E9695" s="8"/>
      <c r="O9695" s="9"/>
    </row>
    <row r="9696" spans="2:15" x14ac:dyDescent="0.2">
      <c r="B9696" s="3"/>
      <c r="C9696" s="3"/>
      <c r="D9696" s="6"/>
      <c r="E9696" s="8"/>
      <c r="O9696" s="9"/>
    </row>
    <row r="9697" spans="2:15" x14ac:dyDescent="0.2">
      <c r="B9697" s="3"/>
      <c r="C9697" s="3"/>
      <c r="D9697" s="6"/>
      <c r="E9697" s="8"/>
      <c r="O9697" s="9"/>
    </row>
    <row r="9698" spans="2:15" x14ac:dyDescent="0.2">
      <c r="B9698" s="3"/>
      <c r="C9698" s="3"/>
      <c r="D9698" s="6"/>
      <c r="E9698" s="8"/>
      <c r="O9698" s="9"/>
    </row>
    <row r="9699" spans="2:15" x14ac:dyDescent="0.2">
      <c r="B9699" s="3"/>
      <c r="C9699" s="3"/>
      <c r="D9699" s="6"/>
      <c r="E9699" s="8"/>
      <c r="O9699" s="9"/>
    </row>
    <row r="9700" spans="2:15" x14ac:dyDescent="0.2">
      <c r="B9700" s="3"/>
      <c r="C9700" s="3"/>
      <c r="D9700" s="6"/>
      <c r="E9700" s="8"/>
      <c r="O9700" s="9"/>
    </row>
    <row r="9701" spans="2:15" x14ac:dyDescent="0.2">
      <c r="B9701" s="3"/>
      <c r="C9701" s="3"/>
      <c r="D9701" s="6"/>
      <c r="E9701" s="8"/>
      <c r="O9701" s="9"/>
    </row>
    <row r="9702" spans="2:15" x14ac:dyDescent="0.2">
      <c r="B9702" s="3"/>
      <c r="C9702" s="3"/>
      <c r="D9702" s="6"/>
      <c r="E9702" s="8"/>
      <c r="O9702" s="9"/>
    </row>
    <row r="9703" spans="2:15" x14ac:dyDescent="0.2">
      <c r="B9703" s="3"/>
      <c r="C9703" s="3"/>
      <c r="D9703" s="6"/>
      <c r="E9703" s="8"/>
      <c r="O9703" s="9"/>
    </row>
    <row r="9704" spans="2:15" x14ac:dyDescent="0.2">
      <c r="B9704" s="3"/>
      <c r="C9704" s="3"/>
      <c r="D9704" s="6"/>
      <c r="E9704" s="8"/>
      <c r="O9704" s="9"/>
    </row>
    <row r="9705" spans="2:15" x14ac:dyDescent="0.2">
      <c r="B9705" s="3"/>
      <c r="C9705" s="3"/>
      <c r="D9705" s="6"/>
      <c r="E9705" s="8"/>
      <c r="O9705" s="9"/>
    </row>
    <row r="9706" spans="2:15" x14ac:dyDescent="0.2">
      <c r="B9706" s="3"/>
      <c r="C9706" s="3"/>
      <c r="D9706" s="6"/>
      <c r="E9706" s="8"/>
      <c r="O9706" s="9"/>
    </row>
    <row r="9707" spans="2:15" x14ac:dyDescent="0.2">
      <c r="B9707" s="3"/>
      <c r="C9707" s="3"/>
      <c r="D9707" s="6"/>
      <c r="E9707" s="8"/>
      <c r="O9707" s="9"/>
    </row>
    <row r="9708" spans="2:15" x14ac:dyDescent="0.2">
      <c r="B9708" s="3"/>
      <c r="C9708" s="3"/>
      <c r="D9708" s="6"/>
      <c r="E9708" s="8"/>
      <c r="O9708" s="9"/>
    </row>
    <row r="9709" spans="2:15" x14ac:dyDescent="0.2">
      <c r="B9709" s="3"/>
      <c r="C9709" s="3"/>
      <c r="D9709" s="6"/>
      <c r="E9709" s="8"/>
      <c r="O9709" s="9"/>
    </row>
    <row r="9710" spans="2:15" x14ac:dyDescent="0.2">
      <c r="B9710" s="3"/>
      <c r="C9710" s="3"/>
      <c r="D9710" s="6"/>
      <c r="E9710" s="8"/>
      <c r="O9710" s="9"/>
    </row>
    <row r="9711" spans="2:15" x14ac:dyDescent="0.2">
      <c r="B9711" s="3"/>
      <c r="C9711" s="3"/>
      <c r="D9711" s="6"/>
      <c r="E9711" s="8"/>
      <c r="O9711" s="9"/>
    </row>
    <row r="9712" spans="2:15" x14ac:dyDescent="0.2">
      <c r="B9712" s="3"/>
      <c r="C9712" s="3"/>
      <c r="D9712" s="6"/>
      <c r="E9712" s="8"/>
      <c r="O9712" s="9"/>
    </row>
    <row r="9713" spans="2:15" x14ac:dyDescent="0.2">
      <c r="B9713" s="3"/>
      <c r="C9713" s="3"/>
      <c r="D9713" s="6"/>
      <c r="E9713" s="8"/>
      <c r="O9713" s="9"/>
    </row>
    <row r="9714" spans="2:15" x14ac:dyDescent="0.2">
      <c r="B9714" s="3"/>
      <c r="C9714" s="3"/>
      <c r="D9714" s="6"/>
      <c r="E9714" s="8"/>
      <c r="O9714" s="9"/>
    </row>
    <row r="9715" spans="2:15" x14ac:dyDescent="0.2">
      <c r="B9715" s="3"/>
      <c r="C9715" s="3"/>
      <c r="D9715" s="6"/>
      <c r="E9715" s="8"/>
      <c r="O9715" s="9"/>
    </row>
    <row r="9716" spans="2:15" x14ac:dyDescent="0.2">
      <c r="B9716" s="3"/>
      <c r="C9716" s="3"/>
      <c r="D9716" s="6"/>
      <c r="E9716" s="8"/>
      <c r="O9716" s="9"/>
    </row>
    <row r="9717" spans="2:15" x14ac:dyDescent="0.2">
      <c r="B9717" s="3"/>
      <c r="C9717" s="3"/>
      <c r="D9717" s="6"/>
      <c r="E9717" s="8"/>
      <c r="O9717" s="9"/>
    </row>
    <row r="9718" spans="2:15" x14ac:dyDescent="0.2">
      <c r="B9718" s="3"/>
      <c r="C9718" s="3"/>
      <c r="D9718" s="6"/>
      <c r="E9718" s="8"/>
      <c r="O9718" s="9"/>
    </row>
    <row r="9719" spans="2:15" x14ac:dyDescent="0.2">
      <c r="B9719" s="3"/>
      <c r="C9719" s="3"/>
      <c r="D9719" s="6"/>
      <c r="E9719" s="8"/>
      <c r="O9719" s="9"/>
    </row>
    <row r="9720" spans="2:15" x14ac:dyDescent="0.2">
      <c r="B9720" s="3"/>
      <c r="C9720" s="3"/>
      <c r="D9720" s="6"/>
      <c r="E9720" s="8"/>
      <c r="O9720" s="9"/>
    </row>
    <row r="9721" spans="2:15" x14ac:dyDescent="0.2">
      <c r="B9721" s="3"/>
      <c r="C9721" s="3"/>
      <c r="D9721" s="6"/>
      <c r="E9721" s="8"/>
      <c r="O9721" s="9"/>
    </row>
    <row r="9722" spans="2:15" x14ac:dyDescent="0.2">
      <c r="B9722" s="3"/>
      <c r="C9722" s="3"/>
      <c r="D9722" s="6"/>
      <c r="E9722" s="8"/>
      <c r="O9722" s="9"/>
    </row>
    <row r="9723" spans="2:15" x14ac:dyDescent="0.2">
      <c r="B9723" s="3"/>
      <c r="C9723" s="3"/>
      <c r="D9723" s="6"/>
      <c r="E9723" s="8"/>
      <c r="O9723" s="9"/>
    </row>
    <row r="9724" spans="2:15" x14ac:dyDescent="0.2">
      <c r="B9724" s="3"/>
      <c r="C9724" s="3"/>
      <c r="D9724" s="6"/>
      <c r="E9724" s="8"/>
      <c r="O9724" s="9"/>
    </row>
    <row r="9725" spans="2:15" x14ac:dyDescent="0.2">
      <c r="B9725" s="3"/>
      <c r="C9725" s="3"/>
      <c r="D9725" s="6"/>
      <c r="E9725" s="8"/>
      <c r="O9725" s="9"/>
    </row>
    <row r="9726" spans="2:15" x14ac:dyDescent="0.2">
      <c r="B9726" s="3"/>
      <c r="C9726" s="3"/>
      <c r="D9726" s="6"/>
      <c r="E9726" s="8"/>
      <c r="O9726" s="9"/>
    </row>
    <row r="9727" spans="2:15" x14ac:dyDescent="0.2">
      <c r="B9727" s="3"/>
      <c r="C9727" s="3"/>
      <c r="D9727" s="6"/>
      <c r="E9727" s="8"/>
      <c r="O9727" s="9"/>
    </row>
    <row r="9728" spans="2:15" x14ac:dyDescent="0.2">
      <c r="B9728" s="3"/>
      <c r="C9728" s="3"/>
      <c r="D9728" s="6"/>
      <c r="E9728" s="8"/>
      <c r="O9728" s="9"/>
    </row>
    <row r="9729" spans="2:15" x14ac:dyDescent="0.2">
      <c r="B9729" s="3"/>
      <c r="C9729" s="3"/>
      <c r="D9729" s="6"/>
      <c r="E9729" s="8"/>
      <c r="O9729" s="9"/>
    </row>
    <row r="9730" spans="2:15" x14ac:dyDescent="0.2">
      <c r="B9730" s="3"/>
      <c r="C9730" s="3"/>
      <c r="D9730" s="6"/>
      <c r="E9730" s="8"/>
      <c r="O9730" s="9"/>
    </row>
    <row r="9731" spans="2:15" x14ac:dyDescent="0.2">
      <c r="B9731" s="3"/>
      <c r="C9731" s="3"/>
      <c r="D9731" s="6"/>
      <c r="E9731" s="8"/>
      <c r="O9731" s="9"/>
    </row>
    <row r="9732" spans="2:15" x14ac:dyDescent="0.2">
      <c r="B9732" s="3"/>
      <c r="C9732" s="3"/>
      <c r="D9732" s="6"/>
      <c r="E9732" s="8"/>
      <c r="O9732" s="9"/>
    </row>
    <row r="9733" spans="2:15" x14ac:dyDescent="0.2">
      <c r="B9733" s="3"/>
      <c r="C9733" s="3"/>
      <c r="D9733" s="6"/>
      <c r="E9733" s="8"/>
      <c r="O9733" s="9"/>
    </row>
    <row r="9734" spans="2:15" x14ac:dyDescent="0.2">
      <c r="B9734" s="3"/>
      <c r="C9734" s="3"/>
      <c r="D9734" s="6"/>
      <c r="E9734" s="8"/>
      <c r="O9734" s="9"/>
    </row>
    <row r="9735" spans="2:15" x14ac:dyDescent="0.2">
      <c r="B9735" s="3"/>
      <c r="C9735" s="3"/>
      <c r="D9735" s="6"/>
      <c r="E9735" s="8"/>
      <c r="O9735" s="9"/>
    </row>
    <row r="9736" spans="2:15" x14ac:dyDescent="0.2">
      <c r="B9736" s="3"/>
      <c r="C9736" s="3"/>
      <c r="D9736" s="6"/>
      <c r="E9736" s="8"/>
      <c r="O9736" s="9"/>
    </row>
    <row r="9737" spans="2:15" x14ac:dyDescent="0.2">
      <c r="B9737" s="3"/>
      <c r="C9737" s="3"/>
      <c r="D9737" s="6"/>
      <c r="E9737" s="8"/>
      <c r="O9737" s="9"/>
    </row>
    <row r="9738" spans="2:15" x14ac:dyDescent="0.2">
      <c r="B9738" s="3"/>
      <c r="C9738" s="3"/>
      <c r="D9738" s="6"/>
      <c r="E9738" s="8"/>
      <c r="O9738" s="9"/>
    </row>
    <row r="9739" spans="2:15" x14ac:dyDescent="0.2">
      <c r="B9739" s="3"/>
      <c r="C9739" s="3"/>
      <c r="D9739" s="6"/>
      <c r="E9739" s="8"/>
      <c r="O9739" s="9"/>
    </row>
    <row r="9740" spans="2:15" x14ac:dyDescent="0.2">
      <c r="B9740" s="3"/>
      <c r="C9740" s="3"/>
      <c r="D9740" s="6"/>
      <c r="E9740" s="8"/>
      <c r="O9740" s="9"/>
    </row>
    <row r="9741" spans="2:15" x14ac:dyDescent="0.2">
      <c r="B9741" s="3"/>
      <c r="C9741" s="3"/>
      <c r="D9741" s="6"/>
      <c r="E9741" s="8"/>
      <c r="O9741" s="9"/>
    </row>
    <row r="9742" spans="2:15" x14ac:dyDescent="0.2">
      <c r="B9742" s="3"/>
      <c r="C9742" s="3"/>
      <c r="D9742" s="6"/>
      <c r="E9742" s="8"/>
      <c r="O9742" s="9"/>
    </row>
    <row r="9743" spans="2:15" x14ac:dyDescent="0.2">
      <c r="B9743" s="3"/>
      <c r="C9743" s="3"/>
      <c r="D9743" s="6"/>
      <c r="E9743" s="8"/>
      <c r="O9743" s="9"/>
    </row>
    <row r="9744" spans="2:15" x14ac:dyDescent="0.2">
      <c r="B9744" s="3"/>
      <c r="C9744" s="3"/>
      <c r="D9744" s="6"/>
      <c r="E9744" s="8"/>
      <c r="O9744" s="9"/>
    </row>
    <row r="9745" spans="2:15" x14ac:dyDescent="0.2">
      <c r="B9745" s="3"/>
      <c r="C9745" s="3"/>
      <c r="D9745" s="6"/>
      <c r="E9745" s="8"/>
      <c r="O9745" s="9"/>
    </row>
    <row r="9746" spans="2:15" x14ac:dyDescent="0.2">
      <c r="B9746" s="3"/>
      <c r="C9746" s="3"/>
      <c r="D9746" s="6"/>
      <c r="E9746" s="8"/>
      <c r="O9746" s="9"/>
    </row>
    <row r="9747" spans="2:15" x14ac:dyDescent="0.2">
      <c r="B9747" s="3"/>
      <c r="C9747" s="3"/>
      <c r="D9747" s="6"/>
      <c r="E9747" s="8"/>
      <c r="O9747" s="9"/>
    </row>
    <row r="9748" spans="2:15" x14ac:dyDescent="0.2">
      <c r="B9748" s="3"/>
      <c r="C9748" s="3"/>
      <c r="D9748" s="6"/>
      <c r="E9748" s="8"/>
      <c r="O9748" s="9"/>
    </row>
    <row r="9749" spans="2:15" x14ac:dyDescent="0.2">
      <c r="B9749" s="3"/>
      <c r="C9749" s="3"/>
      <c r="D9749" s="6"/>
      <c r="E9749" s="8"/>
      <c r="O9749" s="9"/>
    </row>
    <row r="9750" spans="2:15" x14ac:dyDescent="0.2">
      <c r="B9750" s="3"/>
      <c r="C9750" s="3"/>
      <c r="D9750" s="6"/>
      <c r="E9750" s="8"/>
      <c r="O9750" s="9"/>
    </row>
    <row r="9751" spans="2:15" x14ac:dyDescent="0.2">
      <c r="B9751" s="3"/>
      <c r="C9751" s="3"/>
      <c r="D9751" s="6"/>
      <c r="E9751" s="8"/>
      <c r="O9751" s="9"/>
    </row>
    <row r="9752" spans="2:15" x14ac:dyDescent="0.2">
      <c r="B9752" s="3"/>
      <c r="C9752" s="3"/>
      <c r="D9752" s="6"/>
      <c r="E9752" s="8"/>
      <c r="O9752" s="9"/>
    </row>
    <row r="9753" spans="2:15" x14ac:dyDescent="0.2">
      <c r="B9753" s="3"/>
      <c r="C9753" s="3"/>
      <c r="D9753" s="6"/>
      <c r="E9753" s="8"/>
      <c r="O9753" s="9"/>
    </row>
    <row r="9754" spans="2:15" x14ac:dyDescent="0.2">
      <c r="B9754" s="3"/>
      <c r="C9754" s="3"/>
      <c r="D9754" s="6"/>
      <c r="E9754" s="8"/>
      <c r="O9754" s="9"/>
    </row>
    <row r="9755" spans="2:15" x14ac:dyDescent="0.2">
      <c r="B9755" s="3"/>
      <c r="C9755" s="3"/>
      <c r="D9755" s="6"/>
      <c r="E9755" s="8"/>
      <c r="O9755" s="9"/>
    </row>
    <row r="9756" spans="2:15" x14ac:dyDescent="0.2">
      <c r="B9756" s="3"/>
      <c r="C9756" s="3"/>
      <c r="D9756" s="6"/>
      <c r="E9756" s="8"/>
      <c r="O9756" s="9"/>
    </row>
    <row r="9757" spans="2:15" x14ac:dyDescent="0.2">
      <c r="B9757" s="3"/>
      <c r="C9757" s="3"/>
      <c r="D9757" s="6"/>
      <c r="E9757" s="8"/>
      <c r="O9757" s="9"/>
    </row>
    <row r="9758" spans="2:15" x14ac:dyDescent="0.2">
      <c r="B9758" s="3"/>
      <c r="C9758" s="3"/>
      <c r="D9758" s="6"/>
      <c r="E9758" s="8"/>
      <c r="O9758" s="9"/>
    </row>
    <row r="9759" spans="2:15" x14ac:dyDescent="0.2">
      <c r="B9759" s="3"/>
      <c r="C9759" s="3"/>
      <c r="D9759" s="6"/>
      <c r="E9759" s="8"/>
      <c r="O9759" s="9"/>
    </row>
    <row r="9760" spans="2:15" x14ac:dyDescent="0.2">
      <c r="B9760" s="3"/>
      <c r="C9760" s="3"/>
      <c r="D9760" s="6"/>
      <c r="E9760" s="8"/>
      <c r="O9760" s="9"/>
    </row>
    <row r="9761" spans="2:15" x14ac:dyDescent="0.2">
      <c r="B9761" s="3"/>
      <c r="C9761" s="3"/>
      <c r="D9761" s="6"/>
      <c r="E9761" s="8"/>
      <c r="O9761" s="9"/>
    </row>
    <row r="9762" spans="2:15" x14ac:dyDescent="0.2">
      <c r="B9762" s="3"/>
      <c r="C9762" s="3"/>
      <c r="D9762" s="6"/>
      <c r="E9762" s="8"/>
      <c r="O9762" s="9"/>
    </row>
    <row r="9763" spans="2:15" x14ac:dyDescent="0.2">
      <c r="B9763" s="3"/>
      <c r="C9763" s="3"/>
      <c r="D9763" s="6"/>
      <c r="E9763" s="8"/>
      <c r="O9763" s="9"/>
    </row>
    <row r="9764" spans="2:15" x14ac:dyDescent="0.2">
      <c r="B9764" s="3"/>
      <c r="C9764" s="3"/>
      <c r="D9764" s="6"/>
      <c r="E9764" s="8"/>
      <c r="O9764" s="9"/>
    </row>
    <row r="9765" spans="2:15" x14ac:dyDescent="0.2">
      <c r="B9765" s="3"/>
      <c r="C9765" s="3"/>
      <c r="D9765" s="6"/>
      <c r="E9765" s="8"/>
      <c r="O9765" s="9"/>
    </row>
    <row r="9766" spans="2:15" x14ac:dyDescent="0.2">
      <c r="B9766" s="3"/>
      <c r="C9766" s="3"/>
      <c r="D9766" s="6"/>
      <c r="E9766" s="8"/>
      <c r="O9766" s="9"/>
    </row>
    <row r="9767" spans="2:15" x14ac:dyDescent="0.2">
      <c r="B9767" s="3"/>
      <c r="C9767" s="3"/>
      <c r="D9767" s="6"/>
      <c r="E9767" s="8"/>
      <c r="O9767" s="9"/>
    </row>
    <row r="9768" spans="2:15" x14ac:dyDescent="0.2">
      <c r="B9768" s="3"/>
      <c r="C9768" s="3"/>
      <c r="D9768" s="6"/>
      <c r="E9768" s="8"/>
      <c r="O9768" s="9"/>
    </row>
    <row r="9769" spans="2:15" x14ac:dyDescent="0.2">
      <c r="B9769" s="3"/>
      <c r="C9769" s="3"/>
      <c r="D9769" s="6"/>
      <c r="E9769" s="8"/>
      <c r="O9769" s="9"/>
    </row>
    <row r="9770" spans="2:15" x14ac:dyDescent="0.2">
      <c r="B9770" s="3"/>
      <c r="C9770" s="3"/>
      <c r="D9770" s="6"/>
      <c r="E9770" s="8"/>
      <c r="O9770" s="9"/>
    </row>
    <row r="9771" spans="2:15" x14ac:dyDescent="0.2">
      <c r="B9771" s="3"/>
      <c r="C9771" s="3"/>
      <c r="D9771" s="6"/>
      <c r="E9771" s="8"/>
      <c r="O9771" s="9"/>
    </row>
    <row r="9772" spans="2:15" x14ac:dyDescent="0.2">
      <c r="B9772" s="3"/>
      <c r="C9772" s="3"/>
      <c r="D9772" s="6"/>
      <c r="E9772" s="8"/>
      <c r="O9772" s="9"/>
    </row>
    <row r="9773" spans="2:15" x14ac:dyDescent="0.2">
      <c r="B9773" s="3"/>
      <c r="C9773" s="3"/>
      <c r="D9773" s="6"/>
      <c r="E9773" s="8"/>
      <c r="O9773" s="9"/>
    </row>
    <row r="9774" spans="2:15" x14ac:dyDescent="0.2">
      <c r="B9774" s="3"/>
      <c r="C9774" s="3"/>
      <c r="D9774" s="6"/>
      <c r="E9774" s="8"/>
      <c r="O9774" s="9"/>
    </row>
    <row r="9775" spans="2:15" x14ac:dyDescent="0.2">
      <c r="B9775" s="3"/>
      <c r="C9775" s="3"/>
      <c r="D9775" s="6"/>
      <c r="E9775" s="8"/>
      <c r="O9775" s="9"/>
    </row>
    <row r="9776" spans="2:15" x14ac:dyDescent="0.2">
      <c r="B9776" s="3"/>
      <c r="C9776" s="3"/>
      <c r="D9776" s="6"/>
      <c r="E9776" s="8"/>
      <c r="O9776" s="9"/>
    </row>
    <row r="9777" spans="2:15" x14ac:dyDescent="0.2">
      <c r="B9777" s="3"/>
      <c r="C9777" s="3"/>
      <c r="D9777" s="6"/>
      <c r="E9777" s="8"/>
      <c r="O9777" s="9"/>
    </row>
    <row r="9778" spans="2:15" x14ac:dyDescent="0.2">
      <c r="B9778" s="3"/>
      <c r="C9778" s="3"/>
      <c r="D9778" s="6"/>
      <c r="E9778" s="8"/>
      <c r="O9778" s="9"/>
    </row>
    <row r="9779" spans="2:15" x14ac:dyDescent="0.2">
      <c r="B9779" s="3"/>
      <c r="C9779" s="3"/>
      <c r="D9779" s="6"/>
      <c r="E9779" s="8"/>
      <c r="O9779" s="9"/>
    </row>
    <row r="9780" spans="2:15" x14ac:dyDescent="0.2">
      <c r="B9780" s="3"/>
      <c r="C9780" s="3"/>
      <c r="D9780" s="6"/>
      <c r="E9780" s="8"/>
      <c r="O9780" s="9"/>
    </row>
    <row r="9781" spans="2:15" x14ac:dyDescent="0.2">
      <c r="B9781" s="3"/>
      <c r="C9781" s="3"/>
      <c r="D9781" s="6"/>
      <c r="E9781" s="8"/>
      <c r="O9781" s="9"/>
    </row>
    <row r="9782" spans="2:15" x14ac:dyDescent="0.2">
      <c r="B9782" s="3"/>
      <c r="C9782" s="3"/>
      <c r="D9782" s="6"/>
      <c r="E9782" s="8"/>
      <c r="O9782" s="9"/>
    </row>
    <row r="9783" spans="2:15" x14ac:dyDescent="0.2">
      <c r="B9783" s="3"/>
      <c r="C9783" s="3"/>
      <c r="D9783" s="6"/>
      <c r="E9783" s="8"/>
      <c r="O9783" s="9"/>
    </row>
    <row r="9784" spans="2:15" x14ac:dyDescent="0.2">
      <c r="B9784" s="3"/>
      <c r="C9784" s="3"/>
      <c r="D9784" s="6"/>
      <c r="E9784" s="8"/>
      <c r="O9784" s="9"/>
    </row>
    <row r="9785" spans="2:15" x14ac:dyDescent="0.2">
      <c r="B9785" s="3"/>
      <c r="C9785" s="3"/>
      <c r="D9785" s="6"/>
      <c r="E9785" s="8"/>
      <c r="O9785" s="9"/>
    </row>
    <row r="9786" spans="2:15" x14ac:dyDescent="0.2">
      <c r="B9786" s="3"/>
      <c r="C9786" s="3"/>
      <c r="D9786" s="6"/>
      <c r="E9786" s="8"/>
      <c r="O9786" s="9"/>
    </row>
    <row r="9787" spans="2:15" x14ac:dyDescent="0.2">
      <c r="B9787" s="3"/>
      <c r="C9787" s="3"/>
      <c r="D9787" s="6"/>
      <c r="E9787" s="8"/>
      <c r="O9787" s="9"/>
    </row>
    <row r="9788" spans="2:15" x14ac:dyDescent="0.2">
      <c r="B9788" s="3"/>
      <c r="C9788" s="3"/>
      <c r="D9788" s="6"/>
      <c r="E9788" s="8"/>
      <c r="O9788" s="9"/>
    </row>
    <row r="9789" spans="2:15" x14ac:dyDescent="0.2">
      <c r="B9789" s="3"/>
      <c r="C9789" s="3"/>
      <c r="D9789" s="6"/>
      <c r="E9789" s="8"/>
      <c r="O9789" s="9"/>
    </row>
    <row r="9790" spans="2:15" x14ac:dyDescent="0.2">
      <c r="B9790" s="3"/>
      <c r="C9790" s="3"/>
      <c r="D9790" s="6"/>
      <c r="E9790" s="8"/>
      <c r="O9790" s="9"/>
    </row>
    <row r="9791" spans="2:15" x14ac:dyDescent="0.2">
      <c r="B9791" s="3"/>
      <c r="C9791" s="3"/>
      <c r="D9791" s="6"/>
      <c r="E9791" s="8"/>
      <c r="O9791" s="9"/>
    </row>
    <row r="9792" spans="2:15" x14ac:dyDescent="0.2">
      <c r="B9792" s="3"/>
      <c r="C9792" s="3"/>
      <c r="D9792" s="6"/>
      <c r="E9792" s="8"/>
      <c r="O9792" s="9"/>
    </row>
    <row r="9793" spans="2:15" x14ac:dyDescent="0.2">
      <c r="B9793" s="3"/>
      <c r="C9793" s="3"/>
      <c r="D9793" s="6"/>
      <c r="E9793" s="8"/>
      <c r="O9793" s="9"/>
    </row>
    <row r="9794" spans="2:15" x14ac:dyDescent="0.2">
      <c r="B9794" s="3"/>
      <c r="C9794" s="3"/>
      <c r="D9794" s="6"/>
      <c r="E9794" s="8"/>
      <c r="O9794" s="9"/>
    </row>
    <row r="9795" spans="2:15" x14ac:dyDescent="0.2">
      <c r="B9795" s="3"/>
      <c r="C9795" s="3"/>
      <c r="D9795" s="6"/>
      <c r="E9795" s="8"/>
      <c r="O9795" s="9"/>
    </row>
    <row r="9796" spans="2:15" x14ac:dyDescent="0.2">
      <c r="B9796" s="3"/>
      <c r="C9796" s="3"/>
      <c r="D9796" s="6"/>
      <c r="E9796" s="8"/>
      <c r="O9796" s="9"/>
    </row>
    <row r="9797" spans="2:15" x14ac:dyDescent="0.2">
      <c r="B9797" s="3"/>
      <c r="C9797" s="3"/>
      <c r="D9797" s="6"/>
      <c r="E9797" s="8"/>
      <c r="O9797" s="9"/>
    </row>
    <row r="9798" spans="2:15" x14ac:dyDescent="0.2">
      <c r="B9798" s="3"/>
      <c r="C9798" s="3"/>
      <c r="D9798" s="6"/>
      <c r="E9798" s="8"/>
      <c r="O9798" s="9"/>
    </row>
    <row r="9799" spans="2:15" x14ac:dyDescent="0.2">
      <c r="B9799" s="3"/>
      <c r="C9799" s="3"/>
      <c r="D9799" s="6"/>
      <c r="E9799" s="8"/>
      <c r="O9799" s="9"/>
    </row>
    <row r="9800" spans="2:15" x14ac:dyDescent="0.2">
      <c r="B9800" s="3"/>
      <c r="C9800" s="3"/>
      <c r="D9800" s="6"/>
      <c r="E9800" s="8"/>
      <c r="O9800" s="9"/>
    </row>
    <row r="9801" spans="2:15" x14ac:dyDescent="0.2">
      <c r="B9801" s="3"/>
      <c r="C9801" s="3"/>
      <c r="D9801" s="6"/>
      <c r="E9801" s="8"/>
      <c r="O9801" s="9"/>
    </row>
    <row r="9802" spans="2:15" x14ac:dyDescent="0.2">
      <c r="B9802" s="3"/>
      <c r="C9802" s="3"/>
      <c r="D9802" s="6"/>
      <c r="E9802" s="8"/>
      <c r="O9802" s="9"/>
    </row>
    <row r="9803" spans="2:15" x14ac:dyDescent="0.2">
      <c r="B9803" s="3"/>
      <c r="C9803" s="3"/>
      <c r="D9803" s="6"/>
      <c r="E9803" s="8"/>
      <c r="O9803" s="9"/>
    </row>
    <row r="9804" spans="2:15" x14ac:dyDescent="0.2">
      <c r="B9804" s="3"/>
      <c r="C9804" s="3"/>
      <c r="D9804" s="6"/>
      <c r="E9804" s="8"/>
      <c r="O9804" s="9"/>
    </row>
    <row r="9805" spans="2:15" x14ac:dyDescent="0.2">
      <c r="B9805" s="3"/>
      <c r="C9805" s="3"/>
      <c r="D9805" s="6"/>
      <c r="E9805" s="8"/>
      <c r="O9805" s="9"/>
    </row>
    <row r="9806" spans="2:15" x14ac:dyDescent="0.2">
      <c r="B9806" s="3"/>
      <c r="C9806" s="3"/>
      <c r="D9806" s="6"/>
      <c r="E9806" s="8"/>
      <c r="O9806" s="9"/>
    </row>
    <row r="9807" spans="2:15" x14ac:dyDescent="0.2">
      <c r="B9807" s="3"/>
      <c r="C9807" s="3"/>
      <c r="D9807" s="6"/>
      <c r="E9807" s="8"/>
      <c r="O9807" s="9"/>
    </row>
    <row r="9808" spans="2:15" x14ac:dyDescent="0.2">
      <c r="B9808" s="3"/>
      <c r="C9808" s="3"/>
      <c r="D9808" s="6"/>
      <c r="E9808" s="8"/>
      <c r="O9808" s="9"/>
    </row>
    <row r="9809" spans="2:15" x14ac:dyDescent="0.2">
      <c r="B9809" s="3"/>
      <c r="C9809" s="3"/>
      <c r="D9809" s="6"/>
      <c r="E9809" s="8"/>
      <c r="O9809" s="9"/>
    </row>
    <row r="9810" spans="2:15" x14ac:dyDescent="0.2">
      <c r="B9810" s="3"/>
      <c r="C9810" s="3"/>
      <c r="D9810" s="6"/>
      <c r="E9810" s="8"/>
      <c r="O9810" s="9"/>
    </row>
    <row r="9811" spans="2:15" x14ac:dyDescent="0.2">
      <c r="B9811" s="3"/>
      <c r="C9811" s="3"/>
      <c r="D9811" s="6"/>
      <c r="E9811" s="8"/>
      <c r="O9811" s="9"/>
    </row>
    <row r="9812" spans="2:15" x14ac:dyDescent="0.2">
      <c r="B9812" s="3"/>
      <c r="C9812" s="3"/>
      <c r="D9812" s="6"/>
      <c r="E9812" s="8"/>
      <c r="O9812" s="9"/>
    </row>
    <row r="9813" spans="2:15" x14ac:dyDescent="0.2">
      <c r="B9813" s="3"/>
      <c r="C9813" s="3"/>
      <c r="D9813" s="6"/>
      <c r="E9813" s="8"/>
      <c r="O9813" s="9"/>
    </row>
    <row r="9814" spans="2:15" x14ac:dyDescent="0.2">
      <c r="B9814" s="3"/>
      <c r="C9814" s="3"/>
      <c r="D9814" s="6"/>
      <c r="E9814" s="8"/>
      <c r="O9814" s="9"/>
    </row>
    <row r="9815" spans="2:15" x14ac:dyDescent="0.2">
      <c r="B9815" s="3"/>
      <c r="C9815" s="3"/>
      <c r="D9815" s="6"/>
      <c r="E9815" s="8"/>
      <c r="O9815" s="9"/>
    </row>
    <row r="9816" spans="2:15" x14ac:dyDescent="0.2">
      <c r="B9816" s="3"/>
      <c r="C9816" s="3"/>
      <c r="D9816" s="6"/>
      <c r="E9816" s="8"/>
      <c r="O9816" s="9"/>
    </row>
    <row r="9817" spans="2:15" x14ac:dyDescent="0.2">
      <c r="B9817" s="3"/>
      <c r="C9817" s="3"/>
      <c r="D9817" s="6"/>
      <c r="E9817" s="8"/>
      <c r="O9817" s="9"/>
    </row>
    <row r="9818" spans="2:15" x14ac:dyDescent="0.2">
      <c r="B9818" s="3"/>
      <c r="C9818" s="3"/>
      <c r="D9818" s="6"/>
      <c r="E9818" s="8"/>
      <c r="O9818" s="9"/>
    </row>
    <row r="9819" spans="2:15" x14ac:dyDescent="0.2">
      <c r="B9819" s="3"/>
      <c r="C9819" s="3"/>
      <c r="D9819" s="6"/>
      <c r="E9819" s="8"/>
      <c r="O9819" s="9"/>
    </row>
    <row r="9820" spans="2:15" x14ac:dyDescent="0.2">
      <c r="B9820" s="3"/>
      <c r="C9820" s="3"/>
      <c r="D9820" s="6"/>
      <c r="E9820" s="8"/>
      <c r="O9820" s="9"/>
    </row>
    <row r="9821" spans="2:15" x14ac:dyDescent="0.2">
      <c r="B9821" s="3"/>
      <c r="C9821" s="3"/>
      <c r="D9821" s="6"/>
      <c r="E9821" s="8"/>
      <c r="O9821" s="9"/>
    </row>
    <row r="9822" spans="2:15" x14ac:dyDescent="0.2">
      <c r="B9822" s="3"/>
      <c r="C9822" s="3"/>
      <c r="D9822" s="6"/>
      <c r="E9822" s="8"/>
      <c r="O9822" s="9"/>
    </row>
    <row r="9823" spans="2:15" x14ac:dyDescent="0.2">
      <c r="B9823" s="3"/>
      <c r="C9823" s="3"/>
      <c r="D9823" s="6"/>
      <c r="E9823" s="8"/>
      <c r="O9823" s="9"/>
    </row>
    <row r="9824" spans="2:15" x14ac:dyDescent="0.2">
      <c r="B9824" s="3"/>
      <c r="C9824" s="3"/>
      <c r="D9824" s="6"/>
      <c r="E9824" s="8"/>
      <c r="O9824" s="9"/>
    </row>
    <row r="9825" spans="2:15" x14ac:dyDescent="0.2">
      <c r="B9825" s="3"/>
      <c r="C9825" s="3"/>
      <c r="D9825" s="6"/>
      <c r="E9825" s="8"/>
      <c r="O9825" s="9"/>
    </row>
    <row r="9826" spans="2:15" x14ac:dyDescent="0.2">
      <c r="B9826" s="3"/>
      <c r="C9826" s="3"/>
      <c r="D9826" s="6"/>
      <c r="E9826" s="8"/>
      <c r="O9826" s="9"/>
    </row>
    <row r="9827" spans="2:15" x14ac:dyDescent="0.2">
      <c r="B9827" s="3"/>
      <c r="C9827" s="3"/>
      <c r="D9827" s="6"/>
      <c r="E9827" s="8"/>
      <c r="O9827" s="9"/>
    </row>
    <row r="9828" spans="2:15" x14ac:dyDescent="0.2">
      <c r="B9828" s="3"/>
      <c r="C9828" s="3"/>
      <c r="D9828" s="6"/>
      <c r="E9828" s="8"/>
      <c r="O9828" s="9"/>
    </row>
    <row r="9829" spans="2:15" x14ac:dyDescent="0.2">
      <c r="B9829" s="3"/>
      <c r="C9829" s="3"/>
      <c r="D9829" s="6"/>
      <c r="E9829" s="8"/>
      <c r="O9829" s="9"/>
    </row>
    <row r="9830" spans="2:15" x14ac:dyDescent="0.2">
      <c r="B9830" s="3"/>
      <c r="C9830" s="3"/>
      <c r="D9830" s="6"/>
      <c r="E9830" s="8"/>
      <c r="O9830" s="9"/>
    </row>
    <row r="9831" spans="2:15" x14ac:dyDescent="0.2">
      <c r="B9831" s="3"/>
      <c r="C9831" s="3"/>
      <c r="D9831" s="6"/>
      <c r="E9831" s="8"/>
      <c r="O9831" s="9"/>
    </row>
    <row r="9832" spans="2:15" x14ac:dyDescent="0.2">
      <c r="B9832" s="3"/>
      <c r="C9832" s="3"/>
      <c r="D9832" s="6"/>
      <c r="E9832" s="8"/>
      <c r="O9832" s="9"/>
    </row>
    <row r="9833" spans="2:15" x14ac:dyDescent="0.2">
      <c r="B9833" s="3"/>
      <c r="C9833" s="3"/>
      <c r="D9833" s="6"/>
      <c r="E9833" s="8"/>
      <c r="O9833" s="9"/>
    </row>
    <row r="9834" spans="2:15" x14ac:dyDescent="0.2">
      <c r="B9834" s="3"/>
      <c r="C9834" s="3"/>
      <c r="D9834" s="6"/>
      <c r="E9834" s="8"/>
      <c r="O9834" s="9"/>
    </row>
    <row r="9835" spans="2:15" x14ac:dyDescent="0.2">
      <c r="B9835" s="3"/>
      <c r="C9835" s="3"/>
      <c r="D9835" s="6"/>
      <c r="E9835" s="8"/>
      <c r="O9835" s="9"/>
    </row>
    <row r="9836" spans="2:15" x14ac:dyDescent="0.2">
      <c r="B9836" s="3"/>
      <c r="C9836" s="3"/>
      <c r="D9836" s="6"/>
      <c r="E9836" s="8"/>
      <c r="O9836" s="9"/>
    </row>
    <row r="9837" spans="2:15" x14ac:dyDescent="0.2">
      <c r="B9837" s="3"/>
      <c r="C9837" s="3"/>
      <c r="D9837" s="6"/>
      <c r="E9837" s="8"/>
      <c r="O9837" s="9"/>
    </row>
    <row r="9838" spans="2:15" x14ac:dyDescent="0.2">
      <c r="B9838" s="3"/>
      <c r="C9838" s="3"/>
      <c r="D9838" s="6"/>
      <c r="E9838" s="8"/>
      <c r="O9838" s="9"/>
    </row>
    <row r="9839" spans="2:15" x14ac:dyDescent="0.2">
      <c r="B9839" s="3"/>
      <c r="C9839" s="3"/>
      <c r="D9839" s="6"/>
      <c r="E9839" s="8"/>
      <c r="O9839" s="9"/>
    </row>
    <row r="9840" spans="2:15" x14ac:dyDescent="0.2">
      <c r="B9840" s="3"/>
      <c r="C9840" s="3"/>
      <c r="D9840" s="6"/>
      <c r="E9840" s="8"/>
      <c r="O9840" s="9"/>
    </row>
    <row r="9841" spans="2:15" x14ac:dyDescent="0.2">
      <c r="B9841" s="3"/>
      <c r="C9841" s="3"/>
      <c r="D9841" s="6"/>
      <c r="E9841" s="8"/>
      <c r="O9841" s="9"/>
    </row>
    <row r="9842" spans="2:15" x14ac:dyDescent="0.2">
      <c r="B9842" s="3"/>
      <c r="C9842" s="3"/>
      <c r="D9842" s="6"/>
      <c r="E9842" s="8"/>
      <c r="O9842" s="9"/>
    </row>
    <row r="9843" spans="2:15" x14ac:dyDescent="0.2">
      <c r="B9843" s="3"/>
      <c r="C9843" s="3"/>
      <c r="D9843" s="6"/>
      <c r="E9843" s="8"/>
      <c r="O9843" s="9"/>
    </row>
    <row r="9844" spans="2:15" x14ac:dyDescent="0.2">
      <c r="B9844" s="3"/>
      <c r="C9844" s="3"/>
      <c r="D9844" s="6"/>
      <c r="E9844" s="8"/>
      <c r="O9844" s="9"/>
    </row>
    <row r="9845" spans="2:15" x14ac:dyDescent="0.2">
      <c r="B9845" s="3"/>
      <c r="C9845" s="3"/>
      <c r="D9845" s="6"/>
      <c r="E9845" s="8"/>
      <c r="O9845" s="9"/>
    </row>
    <row r="9846" spans="2:15" x14ac:dyDescent="0.2">
      <c r="B9846" s="3"/>
      <c r="C9846" s="3"/>
      <c r="D9846" s="6"/>
      <c r="E9846" s="8"/>
      <c r="O9846" s="9"/>
    </row>
    <row r="9847" spans="2:15" x14ac:dyDescent="0.2">
      <c r="B9847" s="3"/>
      <c r="C9847" s="3"/>
      <c r="D9847" s="6"/>
      <c r="E9847" s="8"/>
      <c r="O9847" s="9"/>
    </row>
    <row r="9848" spans="2:15" x14ac:dyDescent="0.2">
      <c r="B9848" s="3"/>
      <c r="C9848" s="3"/>
      <c r="D9848" s="6"/>
      <c r="E9848" s="8"/>
      <c r="O9848" s="9"/>
    </row>
    <row r="9849" spans="2:15" x14ac:dyDescent="0.2">
      <c r="B9849" s="3"/>
      <c r="C9849" s="3"/>
      <c r="D9849" s="6"/>
      <c r="E9849" s="8"/>
      <c r="O9849" s="9"/>
    </row>
    <row r="9850" spans="2:15" x14ac:dyDescent="0.2">
      <c r="B9850" s="3"/>
      <c r="C9850" s="3"/>
      <c r="D9850" s="6"/>
      <c r="E9850" s="8"/>
      <c r="O9850" s="9"/>
    </row>
    <row r="9851" spans="2:15" x14ac:dyDescent="0.2">
      <c r="B9851" s="3"/>
      <c r="C9851" s="3"/>
      <c r="D9851" s="6"/>
      <c r="E9851" s="8"/>
      <c r="O9851" s="9"/>
    </row>
    <row r="9852" spans="2:15" x14ac:dyDescent="0.2">
      <c r="B9852" s="3"/>
      <c r="C9852" s="3"/>
      <c r="D9852" s="6"/>
      <c r="E9852" s="8"/>
      <c r="O9852" s="9"/>
    </row>
    <row r="9853" spans="2:15" x14ac:dyDescent="0.2">
      <c r="B9853" s="3"/>
      <c r="C9853" s="3"/>
      <c r="D9853" s="6"/>
      <c r="E9853" s="8"/>
      <c r="O9853" s="9"/>
    </row>
    <row r="9854" spans="2:15" x14ac:dyDescent="0.2">
      <c r="B9854" s="3"/>
      <c r="C9854" s="3"/>
      <c r="D9854" s="6"/>
      <c r="E9854" s="8"/>
      <c r="O9854" s="9"/>
    </row>
    <row r="9855" spans="2:15" x14ac:dyDescent="0.2">
      <c r="B9855" s="3"/>
      <c r="C9855" s="3"/>
      <c r="D9855" s="6"/>
      <c r="E9855" s="8"/>
      <c r="O9855" s="9"/>
    </row>
    <row r="9856" spans="2:15" x14ac:dyDescent="0.2">
      <c r="B9856" s="3"/>
      <c r="C9856" s="3"/>
      <c r="D9856" s="6"/>
      <c r="E9856" s="8"/>
      <c r="O9856" s="9"/>
    </row>
    <row r="9857" spans="2:15" x14ac:dyDescent="0.2">
      <c r="B9857" s="3"/>
      <c r="C9857" s="3"/>
      <c r="D9857" s="6"/>
      <c r="E9857" s="8"/>
      <c r="O9857" s="9"/>
    </row>
    <row r="9858" spans="2:15" x14ac:dyDescent="0.2">
      <c r="B9858" s="3"/>
      <c r="C9858" s="3"/>
      <c r="D9858" s="6"/>
      <c r="E9858" s="8"/>
      <c r="O9858" s="9"/>
    </row>
    <row r="9859" spans="2:15" x14ac:dyDescent="0.2">
      <c r="B9859" s="3"/>
      <c r="C9859" s="3"/>
      <c r="D9859" s="6"/>
      <c r="E9859" s="8"/>
      <c r="O9859" s="9"/>
    </row>
    <row r="9860" spans="2:15" x14ac:dyDescent="0.2">
      <c r="B9860" s="3"/>
      <c r="C9860" s="3"/>
      <c r="D9860" s="6"/>
      <c r="E9860" s="8"/>
      <c r="O9860" s="9"/>
    </row>
    <row r="9861" spans="2:15" x14ac:dyDescent="0.2">
      <c r="B9861" s="3"/>
      <c r="C9861" s="3"/>
      <c r="D9861" s="6"/>
      <c r="E9861" s="8"/>
      <c r="O9861" s="9"/>
    </row>
    <row r="9862" spans="2:15" x14ac:dyDescent="0.2">
      <c r="B9862" s="3"/>
      <c r="C9862" s="3"/>
      <c r="D9862" s="6"/>
      <c r="E9862" s="8"/>
      <c r="O9862" s="9"/>
    </row>
    <row r="9863" spans="2:15" x14ac:dyDescent="0.2">
      <c r="B9863" s="3"/>
      <c r="C9863" s="3"/>
      <c r="D9863" s="6"/>
      <c r="E9863" s="8"/>
      <c r="O9863" s="9"/>
    </row>
    <row r="9864" spans="2:15" x14ac:dyDescent="0.2">
      <c r="B9864" s="3"/>
      <c r="C9864" s="3"/>
      <c r="D9864" s="6"/>
      <c r="E9864" s="8"/>
      <c r="O9864" s="9"/>
    </row>
    <row r="9865" spans="2:15" x14ac:dyDescent="0.2">
      <c r="B9865" s="3"/>
      <c r="C9865" s="3"/>
      <c r="D9865" s="6"/>
      <c r="E9865" s="8"/>
      <c r="O9865" s="9"/>
    </row>
    <row r="9866" spans="2:15" x14ac:dyDescent="0.2">
      <c r="B9866" s="3"/>
      <c r="C9866" s="3"/>
      <c r="D9866" s="6"/>
      <c r="E9866" s="8"/>
      <c r="O9866" s="9"/>
    </row>
    <row r="9867" spans="2:15" x14ac:dyDescent="0.2">
      <c r="B9867" s="3"/>
      <c r="C9867" s="3"/>
      <c r="D9867" s="6"/>
      <c r="E9867" s="8"/>
      <c r="O9867" s="9"/>
    </row>
    <row r="9868" spans="2:15" x14ac:dyDescent="0.2">
      <c r="B9868" s="3"/>
      <c r="C9868" s="3"/>
      <c r="D9868" s="6"/>
      <c r="E9868" s="8"/>
      <c r="O9868" s="9"/>
    </row>
    <row r="9869" spans="2:15" x14ac:dyDescent="0.2">
      <c r="B9869" s="3"/>
      <c r="C9869" s="3"/>
      <c r="D9869" s="6"/>
      <c r="E9869" s="8"/>
      <c r="O9869" s="9"/>
    </row>
    <row r="9870" spans="2:15" x14ac:dyDescent="0.2">
      <c r="B9870" s="3"/>
      <c r="C9870" s="3"/>
      <c r="D9870" s="6"/>
      <c r="E9870" s="8"/>
      <c r="O9870" s="9"/>
    </row>
    <row r="9871" spans="2:15" x14ac:dyDescent="0.2">
      <c r="B9871" s="3"/>
      <c r="C9871" s="3"/>
      <c r="D9871" s="6"/>
      <c r="E9871" s="8"/>
      <c r="O9871" s="9"/>
    </row>
    <row r="9872" spans="2:15" x14ac:dyDescent="0.2">
      <c r="B9872" s="3"/>
      <c r="C9872" s="3"/>
      <c r="D9872" s="6"/>
      <c r="E9872" s="8"/>
      <c r="O9872" s="9"/>
    </row>
    <row r="9873" spans="2:15" x14ac:dyDescent="0.2">
      <c r="B9873" s="3"/>
      <c r="C9873" s="3"/>
      <c r="D9873" s="6"/>
      <c r="E9873" s="8"/>
      <c r="O9873" s="9"/>
    </row>
    <row r="9874" spans="2:15" x14ac:dyDescent="0.2">
      <c r="B9874" s="3"/>
      <c r="C9874" s="3"/>
      <c r="D9874" s="6"/>
      <c r="E9874" s="8"/>
      <c r="O9874" s="9"/>
    </row>
    <row r="9875" spans="2:15" x14ac:dyDescent="0.2">
      <c r="B9875" s="3"/>
      <c r="C9875" s="3"/>
      <c r="D9875" s="6"/>
      <c r="E9875" s="8"/>
      <c r="O9875" s="9"/>
    </row>
    <row r="9876" spans="2:15" x14ac:dyDescent="0.2">
      <c r="B9876" s="3"/>
      <c r="C9876" s="3"/>
      <c r="D9876" s="6"/>
      <c r="E9876" s="8"/>
      <c r="O9876" s="9"/>
    </row>
    <row r="9877" spans="2:15" x14ac:dyDescent="0.2">
      <c r="B9877" s="3"/>
      <c r="C9877" s="3"/>
      <c r="D9877" s="6"/>
      <c r="E9877" s="8"/>
      <c r="O9877" s="9"/>
    </row>
    <row r="9878" spans="2:15" x14ac:dyDescent="0.2">
      <c r="B9878" s="3"/>
      <c r="C9878" s="3"/>
      <c r="D9878" s="6"/>
      <c r="E9878" s="8"/>
      <c r="O9878" s="9"/>
    </row>
    <row r="9879" spans="2:15" x14ac:dyDescent="0.2">
      <c r="B9879" s="3"/>
      <c r="C9879" s="3"/>
      <c r="D9879" s="6"/>
      <c r="E9879" s="8"/>
      <c r="O9879" s="9"/>
    </row>
    <row r="9880" spans="2:15" x14ac:dyDescent="0.2">
      <c r="B9880" s="3"/>
      <c r="C9880" s="3"/>
      <c r="D9880" s="6"/>
      <c r="E9880" s="8"/>
      <c r="O9880" s="9"/>
    </row>
    <row r="9881" spans="2:15" x14ac:dyDescent="0.2">
      <c r="B9881" s="3"/>
      <c r="C9881" s="3"/>
      <c r="D9881" s="6"/>
      <c r="E9881" s="8"/>
      <c r="O9881" s="9"/>
    </row>
    <row r="9882" spans="2:15" x14ac:dyDescent="0.2">
      <c r="B9882" s="3"/>
      <c r="C9882" s="3"/>
      <c r="D9882" s="6"/>
      <c r="E9882" s="8"/>
      <c r="O9882" s="9"/>
    </row>
    <row r="9883" spans="2:15" x14ac:dyDescent="0.2">
      <c r="B9883" s="3"/>
      <c r="C9883" s="3"/>
      <c r="D9883" s="6"/>
      <c r="E9883" s="8"/>
      <c r="O9883" s="9"/>
    </row>
    <row r="9884" spans="2:15" x14ac:dyDescent="0.2">
      <c r="B9884" s="3"/>
      <c r="C9884" s="3"/>
      <c r="D9884" s="6"/>
      <c r="E9884" s="8"/>
      <c r="O9884" s="9"/>
    </row>
    <row r="9885" spans="2:15" x14ac:dyDescent="0.2">
      <c r="B9885" s="3"/>
      <c r="C9885" s="3"/>
      <c r="D9885" s="6"/>
      <c r="E9885" s="8"/>
      <c r="O9885" s="9"/>
    </row>
    <row r="9886" spans="2:15" x14ac:dyDescent="0.2">
      <c r="B9886" s="3"/>
      <c r="C9886" s="3"/>
      <c r="D9886" s="6"/>
      <c r="E9886" s="8"/>
      <c r="O9886" s="9"/>
    </row>
    <row r="9887" spans="2:15" x14ac:dyDescent="0.2">
      <c r="B9887" s="3"/>
      <c r="C9887" s="3"/>
      <c r="D9887" s="6"/>
      <c r="E9887" s="8"/>
      <c r="O9887" s="9"/>
    </row>
    <row r="9888" spans="2:15" x14ac:dyDescent="0.2">
      <c r="B9888" s="3"/>
      <c r="C9888" s="3"/>
      <c r="D9888" s="6"/>
      <c r="E9888" s="8"/>
      <c r="O9888" s="9"/>
    </row>
    <row r="9889" spans="2:15" x14ac:dyDescent="0.2">
      <c r="B9889" s="3"/>
      <c r="C9889" s="3"/>
      <c r="D9889" s="6"/>
      <c r="E9889" s="8"/>
      <c r="O9889" s="9"/>
    </row>
    <row r="9890" spans="2:15" x14ac:dyDescent="0.2">
      <c r="B9890" s="3"/>
      <c r="C9890" s="3"/>
      <c r="D9890" s="6"/>
      <c r="E9890" s="8"/>
      <c r="O9890" s="9"/>
    </row>
    <row r="9891" spans="2:15" x14ac:dyDescent="0.2">
      <c r="B9891" s="3"/>
      <c r="C9891" s="3"/>
      <c r="D9891" s="6"/>
      <c r="E9891" s="8"/>
      <c r="O9891" s="9"/>
    </row>
    <row r="9892" spans="2:15" x14ac:dyDescent="0.2">
      <c r="B9892" s="3"/>
      <c r="C9892" s="3"/>
      <c r="D9892" s="6"/>
      <c r="E9892" s="8"/>
      <c r="O9892" s="9"/>
    </row>
    <row r="9893" spans="2:15" x14ac:dyDescent="0.2">
      <c r="B9893" s="3"/>
      <c r="C9893" s="3"/>
      <c r="D9893" s="6"/>
      <c r="E9893" s="8"/>
      <c r="O9893" s="9"/>
    </row>
    <row r="9894" spans="2:15" x14ac:dyDescent="0.2">
      <c r="B9894" s="3"/>
      <c r="C9894" s="3"/>
      <c r="D9894" s="6"/>
      <c r="E9894" s="8"/>
      <c r="O9894" s="9"/>
    </row>
    <row r="9895" spans="2:15" x14ac:dyDescent="0.2">
      <c r="B9895" s="3"/>
      <c r="C9895" s="3"/>
      <c r="D9895" s="6"/>
      <c r="E9895" s="8"/>
      <c r="O9895" s="9"/>
    </row>
    <row r="9896" spans="2:15" x14ac:dyDescent="0.2">
      <c r="B9896" s="3"/>
      <c r="C9896" s="3"/>
      <c r="D9896" s="6"/>
      <c r="E9896" s="8"/>
      <c r="O9896" s="9"/>
    </row>
    <row r="9897" spans="2:15" x14ac:dyDescent="0.2">
      <c r="B9897" s="3"/>
      <c r="C9897" s="3"/>
      <c r="D9897" s="6"/>
      <c r="E9897" s="8"/>
      <c r="O9897" s="9"/>
    </row>
    <row r="9898" spans="2:15" x14ac:dyDescent="0.2">
      <c r="B9898" s="3"/>
      <c r="C9898" s="3"/>
      <c r="D9898" s="6"/>
      <c r="E9898" s="8"/>
      <c r="O9898" s="9"/>
    </row>
    <row r="9899" spans="2:15" x14ac:dyDescent="0.2">
      <c r="B9899" s="3"/>
      <c r="C9899" s="3"/>
      <c r="D9899" s="6"/>
      <c r="E9899" s="8"/>
      <c r="O9899" s="9"/>
    </row>
    <row r="9900" spans="2:15" x14ac:dyDescent="0.2">
      <c r="B9900" s="3"/>
      <c r="C9900" s="3"/>
      <c r="D9900" s="6"/>
      <c r="E9900" s="8"/>
      <c r="O9900" s="9"/>
    </row>
    <row r="9901" spans="2:15" x14ac:dyDescent="0.2">
      <c r="B9901" s="3"/>
      <c r="C9901" s="3"/>
      <c r="D9901" s="6"/>
      <c r="E9901" s="8"/>
      <c r="O9901" s="9"/>
    </row>
    <row r="9902" spans="2:15" x14ac:dyDescent="0.2">
      <c r="B9902" s="3"/>
      <c r="C9902" s="3"/>
      <c r="D9902" s="6"/>
      <c r="E9902" s="8"/>
      <c r="O9902" s="9"/>
    </row>
    <row r="9903" spans="2:15" x14ac:dyDescent="0.2">
      <c r="B9903" s="3"/>
      <c r="C9903" s="3"/>
      <c r="D9903" s="6"/>
      <c r="E9903" s="8"/>
      <c r="O9903" s="9"/>
    </row>
    <row r="9904" spans="2:15" x14ac:dyDescent="0.2">
      <c r="B9904" s="3"/>
      <c r="C9904" s="3"/>
      <c r="D9904" s="6"/>
      <c r="E9904" s="8"/>
      <c r="O9904" s="9"/>
    </row>
    <row r="9905" spans="2:15" x14ac:dyDescent="0.2">
      <c r="B9905" s="3"/>
      <c r="C9905" s="3"/>
      <c r="D9905" s="6"/>
      <c r="E9905" s="8"/>
      <c r="O9905" s="9"/>
    </row>
    <row r="9906" spans="2:15" x14ac:dyDescent="0.2">
      <c r="B9906" s="3"/>
      <c r="C9906" s="3"/>
      <c r="D9906" s="6"/>
      <c r="E9906" s="8"/>
      <c r="O9906" s="9"/>
    </row>
    <row r="9907" spans="2:15" x14ac:dyDescent="0.2">
      <c r="B9907" s="3"/>
      <c r="C9907" s="3"/>
      <c r="D9907" s="6"/>
      <c r="E9907" s="8"/>
      <c r="O9907" s="9"/>
    </row>
    <row r="9908" spans="2:15" x14ac:dyDescent="0.2">
      <c r="B9908" s="3"/>
      <c r="C9908" s="3"/>
      <c r="D9908" s="6"/>
      <c r="E9908" s="8"/>
      <c r="O9908" s="9"/>
    </row>
    <row r="9909" spans="2:15" x14ac:dyDescent="0.2">
      <c r="B9909" s="3"/>
      <c r="C9909" s="3"/>
      <c r="D9909" s="6"/>
      <c r="E9909" s="8"/>
      <c r="O9909" s="9"/>
    </row>
    <row r="9910" spans="2:15" x14ac:dyDescent="0.2">
      <c r="B9910" s="3"/>
      <c r="C9910" s="3"/>
      <c r="D9910" s="6"/>
      <c r="E9910" s="8"/>
      <c r="O9910" s="9"/>
    </row>
    <row r="9911" spans="2:15" x14ac:dyDescent="0.2">
      <c r="B9911" s="3"/>
      <c r="C9911" s="3"/>
      <c r="D9911" s="6"/>
      <c r="E9911" s="8"/>
      <c r="O9911" s="9"/>
    </row>
    <row r="9912" spans="2:15" x14ac:dyDescent="0.2">
      <c r="B9912" s="3"/>
      <c r="C9912" s="3"/>
      <c r="D9912" s="6"/>
      <c r="E9912" s="8"/>
      <c r="O9912" s="9"/>
    </row>
    <row r="9913" spans="2:15" x14ac:dyDescent="0.2">
      <c r="B9913" s="3"/>
      <c r="C9913" s="3"/>
      <c r="D9913" s="6"/>
      <c r="E9913" s="8"/>
      <c r="O9913" s="9"/>
    </row>
    <row r="9914" spans="2:15" x14ac:dyDescent="0.2">
      <c r="B9914" s="3"/>
      <c r="C9914" s="3"/>
      <c r="D9914" s="6"/>
      <c r="E9914" s="8"/>
      <c r="O9914" s="9"/>
    </row>
    <row r="9915" spans="2:15" x14ac:dyDescent="0.2">
      <c r="B9915" s="3"/>
      <c r="C9915" s="3"/>
      <c r="D9915" s="6"/>
      <c r="E9915" s="8"/>
      <c r="O9915" s="9"/>
    </row>
    <row r="9916" spans="2:15" x14ac:dyDescent="0.2">
      <c r="B9916" s="3"/>
      <c r="C9916" s="3"/>
      <c r="D9916" s="6"/>
      <c r="E9916" s="8"/>
      <c r="O9916" s="9"/>
    </row>
    <row r="9917" spans="2:15" x14ac:dyDescent="0.2">
      <c r="B9917" s="3"/>
      <c r="C9917" s="3"/>
      <c r="D9917" s="6"/>
      <c r="E9917" s="8"/>
      <c r="O9917" s="9"/>
    </row>
    <row r="9918" spans="2:15" x14ac:dyDescent="0.2">
      <c r="B9918" s="3"/>
      <c r="C9918" s="3"/>
      <c r="D9918" s="6"/>
      <c r="E9918" s="8"/>
      <c r="O9918" s="9"/>
    </row>
    <row r="9919" spans="2:15" x14ac:dyDescent="0.2">
      <c r="B9919" s="3"/>
      <c r="C9919" s="3"/>
      <c r="D9919" s="6"/>
      <c r="E9919" s="8"/>
      <c r="O9919" s="9"/>
    </row>
    <row r="9920" spans="2:15" x14ac:dyDescent="0.2">
      <c r="B9920" s="3"/>
      <c r="C9920" s="3"/>
      <c r="D9920" s="6"/>
      <c r="E9920" s="8"/>
      <c r="O9920" s="9"/>
    </row>
    <row r="9921" spans="2:15" x14ac:dyDescent="0.2">
      <c r="B9921" s="3"/>
      <c r="C9921" s="3"/>
      <c r="D9921" s="6"/>
      <c r="E9921" s="8"/>
      <c r="O9921" s="9"/>
    </row>
    <row r="9922" spans="2:15" x14ac:dyDescent="0.2">
      <c r="B9922" s="3"/>
      <c r="C9922" s="3"/>
      <c r="D9922" s="6"/>
      <c r="E9922" s="8"/>
      <c r="O9922" s="9"/>
    </row>
    <row r="9923" spans="2:15" x14ac:dyDescent="0.2">
      <c r="B9923" s="3"/>
      <c r="C9923" s="3"/>
      <c r="D9923" s="6"/>
      <c r="E9923" s="8"/>
      <c r="O9923" s="9"/>
    </row>
    <row r="9924" spans="2:15" x14ac:dyDescent="0.2">
      <c r="B9924" s="3"/>
      <c r="C9924" s="3"/>
      <c r="D9924" s="6"/>
      <c r="E9924" s="8"/>
      <c r="O9924" s="9"/>
    </row>
    <row r="9925" spans="2:15" x14ac:dyDescent="0.2">
      <c r="B9925" s="3"/>
      <c r="C9925" s="3"/>
      <c r="D9925" s="6"/>
      <c r="E9925" s="8"/>
      <c r="O9925" s="9"/>
    </row>
    <row r="9926" spans="2:15" x14ac:dyDescent="0.2">
      <c r="B9926" s="3"/>
      <c r="C9926" s="3"/>
      <c r="D9926" s="6"/>
      <c r="E9926" s="8"/>
      <c r="O9926" s="9"/>
    </row>
    <row r="9927" spans="2:15" x14ac:dyDescent="0.2">
      <c r="B9927" s="3"/>
      <c r="C9927" s="3"/>
      <c r="D9927" s="6"/>
      <c r="E9927" s="8"/>
      <c r="O9927" s="9"/>
    </row>
    <row r="9928" spans="2:15" x14ac:dyDescent="0.2">
      <c r="B9928" s="3"/>
      <c r="C9928" s="3"/>
      <c r="D9928" s="6"/>
      <c r="E9928" s="8"/>
      <c r="O9928" s="9"/>
    </row>
    <row r="9929" spans="2:15" x14ac:dyDescent="0.2">
      <c r="B9929" s="3"/>
      <c r="C9929" s="3"/>
      <c r="D9929" s="6"/>
      <c r="E9929" s="8"/>
      <c r="O9929" s="9"/>
    </row>
    <row r="9930" spans="2:15" x14ac:dyDescent="0.2">
      <c r="B9930" s="3"/>
      <c r="C9930" s="3"/>
      <c r="D9930" s="6"/>
      <c r="E9930" s="8"/>
      <c r="O9930" s="9"/>
    </row>
    <row r="9931" spans="2:15" x14ac:dyDescent="0.2">
      <c r="B9931" s="3"/>
      <c r="C9931" s="3"/>
      <c r="D9931" s="6"/>
      <c r="E9931" s="8"/>
      <c r="O9931" s="9"/>
    </row>
    <row r="9932" spans="2:15" x14ac:dyDescent="0.2">
      <c r="B9932" s="3"/>
      <c r="C9932" s="3"/>
      <c r="D9932" s="6"/>
      <c r="E9932" s="8"/>
      <c r="O9932" s="9"/>
    </row>
    <row r="9933" spans="2:15" x14ac:dyDescent="0.2">
      <c r="B9933" s="3"/>
      <c r="C9933" s="3"/>
      <c r="D9933" s="6"/>
      <c r="E9933" s="8"/>
      <c r="O9933" s="9"/>
    </row>
    <row r="9934" spans="2:15" x14ac:dyDescent="0.2">
      <c r="B9934" s="3"/>
      <c r="C9934" s="3"/>
      <c r="D9934" s="6"/>
      <c r="E9934" s="8"/>
      <c r="O9934" s="9"/>
    </row>
    <row r="9935" spans="2:15" x14ac:dyDescent="0.2">
      <c r="B9935" s="3"/>
      <c r="C9935" s="3"/>
      <c r="D9935" s="6"/>
      <c r="E9935" s="8"/>
      <c r="O9935" s="9"/>
    </row>
    <row r="9936" spans="2:15" x14ac:dyDescent="0.2">
      <c r="B9936" s="3"/>
      <c r="C9936" s="3"/>
      <c r="D9936" s="6"/>
      <c r="E9936" s="8"/>
      <c r="O9936" s="9"/>
    </row>
    <row r="9937" spans="2:15" x14ac:dyDescent="0.2">
      <c r="B9937" s="3"/>
      <c r="C9937" s="3"/>
      <c r="D9937" s="6"/>
      <c r="E9937" s="8"/>
      <c r="O9937" s="9"/>
    </row>
    <row r="9938" spans="2:15" x14ac:dyDescent="0.2">
      <c r="B9938" s="3"/>
      <c r="C9938" s="3"/>
      <c r="D9938" s="6"/>
      <c r="E9938" s="8"/>
      <c r="O9938" s="9"/>
    </row>
    <row r="9939" spans="2:15" x14ac:dyDescent="0.2">
      <c r="B9939" s="3"/>
      <c r="C9939" s="3"/>
      <c r="D9939" s="6"/>
      <c r="E9939" s="8"/>
      <c r="O9939" s="9"/>
    </row>
    <row r="9940" spans="2:15" x14ac:dyDescent="0.2">
      <c r="B9940" s="3"/>
      <c r="C9940" s="3"/>
      <c r="D9940" s="6"/>
      <c r="E9940" s="8"/>
      <c r="O9940" s="9"/>
    </row>
    <row r="9941" spans="2:15" x14ac:dyDescent="0.2">
      <c r="B9941" s="3"/>
      <c r="C9941" s="3"/>
      <c r="D9941" s="6"/>
      <c r="E9941" s="8"/>
      <c r="O9941" s="9"/>
    </row>
    <row r="9942" spans="2:15" x14ac:dyDescent="0.2">
      <c r="B9942" s="3"/>
      <c r="C9942" s="3"/>
      <c r="D9942" s="6"/>
      <c r="E9942" s="8"/>
      <c r="O9942" s="9"/>
    </row>
    <row r="9943" spans="2:15" x14ac:dyDescent="0.2">
      <c r="B9943" s="3"/>
      <c r="C9943" s="3"/>
      <c r="D9943" s="6"/>
      <c r="E9943" s="8"/>
      <c r="O9943" s="9"/>
    </row>
    <row r="9944" spans="2:15" x14ac:dyDescent="0.2">
      <c r="B9944" s="3"/>
      <c r="C9944" s="3"/>
      <c r="D9944" s="6"/>
      <c r="E9944" s="8"/>
      <c r="O9944" s="9"/>
    </row>
    <row r="9945" spans="2:15" x14ac:dyDescent="0.2">
      <c r="B9945" s="3"/>
      <c r="C9945" s="3"/>
      <c r="D9945" s="6"/>
      <c r="E9945" s="8"/>
      <c r="O9945" s="9"/>
    </row>
    <row r="9946" spans="2:15" x14ac:dyDescent="0.2">
      <c r="B9946" s="3"/>
      <c r="C9946" s="3"/>
      <c r="D9946" s="6"/>
      <c r="E9946" s="8"/>
      <c r="O9946" s="9"/>
    </row>
    <row r="9947" spans="2:15" x14ac:dyDescent="0.2">
      <c r="B9947" s="3"/>
      <c r="C9947" s="3"/>
      <c r="D9947" s="6"/>
      <c r="E9947" s="8"/>
      <c r="O9947" s="9"/>
    </row>
    <row r="9948" spans="2:15" x14ac:dyDescent="0.2">
      <c r="B9948" s="3"/>
      <c r="C9948" s="3"/>
      <c r="D9948" s="6"/>
      <c r="E9948" s="8"/>
      <c r="O9948" s="9"/>
    </row>
    <row r="9949" spans="2:15" x14ac:dyDescent="0.2">
      <c r="B9949" s="3"/>
      <c r="C9949" s="3"/>
      <c r="D9949" s="6"/>
      <c r="E9949" s="8"/>
      <c r="O9949" s="9"/>
    </row>
    <row r="9950" spans="2:15" x14ac:dyDescent="0.2">
      <c r="B9950" s="3"/>
      <c r="C9950" s="3"/>
      <c r="D9950" s="6"/>
      <c r="E9950" s="8"/>
      <c r="O9950" s="9"/>
    </row>
    <row r="9951" spans="2:15" x14ac:dyDescent="0.2">
      <c r="B9951" s="3"/>
      <c r="C9951" s="3"/>
      <c r="D9951" s="6"/>
      <c r="E9951" s="8"/>
      <c r="O9951" s="9"/>
    </row>
    <row r="9952" spans="2:15" x14ac:dyDescent="0.2">
      <c r="B9952" s="3"/>
      <c r="C9952" s="3"/>
      <c r="D9952" s="6"/>
      <c r="E9952" s="8"/>
      <c r="O9952" s="9"/>
    </row>
    <row r="9953" spans="2:15" x14ac:dyDescent="0.2">
      <c r="B9953" s="3"/>
      <c r="C9953" s="3"/>
      <c r="D9953" s="6"/>
      <c r="E9953" s="8"/>
      <c r="O9953" s="9"/>
    </row>
    <row r="9954" spans="2:15" x14ac:dyDescent="0.2">
      <c r="B9954" s="3"/>
      <c r="C9954" s="3"/>
      <c r="D9954" s="6"/>
      <c r="E9954" s="8"/>
      <c r="O9954" s="9"/>
    </row>
    <row r="9955" spans="2:15" x14ac:dyDescent="0.2">
      <c r="B9955" s="3"/>
      <c r="C9955" s="3"/>
      <c r="D9955" s="6"/>
      <c r="E9955" s="8"/>
      <c r="O9955" s="9"/>
    </row>
    <row r="9956" spans="2:15" x14ac:dyDescent="0.2">
      <c r="B9956" s="3"/>
      <c r="C9956" s="3"/>
      <c r="D9956" s="6"/>
      <c r="E9956" s="8"/>
      <c r="O9956" s="9"/>
    </row>
    <row r="9957" spans="2:15" x14ac:dyDescent="0.2">
      <c r="B9957" s="3"/>
      <c r="C9957" s="3"/>
      <c r="D9957" s="6"/>
      <c r="E9957" s="8"/>
      <c r="O9957" s="9"/>
    </row>
    <row r="9958" spans="2:15" x14ac:dyDescent="0.2">
      <c r="B9958" s="3"/>
      <c r="C9958" s="3"/>
      <c r="D9958" s="6"/>
      <c r="E9958" s="8"/>
      <c r="O9958" s="9"/>
    </row>
    <row r="9959" spans="2:15" x14ac:dyDescent="0.2">
      <c r="B9959" s="3"/>
      <c r="C9959" s="3"/>
      <c r="D9959" s="6"/>
      <c r="E9959" s="8"/>
      <c r="O9959" s="9"/>
    </row>
    <row r="9960" spans="2:15" x14ac:dyDescent="0.2">
      <c r="B9960" s="3"/>
      <c r="C9960" s="3"/>
      <c r="D9960" s="6"/>
      <c r="E9960" s="8"/>
      <c r="O9960" s="9"/>
    </row>
    <row r="9961" spans="2:15" x14ac:dyDescent="0.2">
      <c r="B9961" s="3"/>
      <c r="C9961" s="3"/>
      <c r="D9961" s="6"/>
      <c r="E9961" s="8"/>
      <c r="O9961" s="9"/>
    </row>
    <row r="9962" spans="2:15" x14ac:dyDescent="0.2">
      <c r="B9962" s="3"/>
      <c r="C9962" s="3"/>
      <c r="D9962" s="6"/>
      <c r="E9962" s="8"/>
      <c r="O9962" s="9"/>
    </row>
    <row r="9963" spans="2:15" x14ac:dyDescent="0.2">
      <c r="B9963" s="3"/>
      <c r="C9963" s="3"/>
      <c r="D9963" s="6"/>
      <c r="E9963" s="8"/>
      <c r="O9963" s="9"/>
    </row>
    <row r="9964" spans="2:15" x14ac:dyDescent="0.2">
      <c r="B9964" s="3"/>
      <c r="C9964" s="3"/>
      <c r="D9964" s="6"/>
      <c r="E9964" s="8"/>
      <c r="O9964" s="9"/>
    </row>
    <row r="9965" spans="2:15" x14ac:dyDescent="0.2">
      <c r="B9965" s="3"/>
      <c r="C9965" s="3"/>
      <c r="D9965" s="6"/>
      <c r="E9965" s="8"/>
      <c r="O9965" s="9"/>
    </row>
    <row r="9966" spans="2:15" x14ac:dyDescent="0.2">
      <c r="B9966" s="3"/>
      <c r="C9966" s="3"/>
      <c r="D9966" s="6"/>
      <c r="E9966" s="8"/>
      <c r="O9966" s="9"/>
    </row>
    <row r="9967" spans="2:15" x14ac:dyDescent="0.2">
      <c r="B9967" s="3"/>
      <c r="C9967" s="3"/>
      <c r="D9967" s="6"/>
      <c r="E9967" s="8"/>
      <c r="O9967" s="9"/>
    </row>
    <row r="9968" spans="2:15" x14ac:dyDescent="0.2">
      <c r="B9968" s="3"/>
      <c r="C9968" s="3"/>
      <c r="D9968" s="6"/>
      <c r="E9968" s="8"/>
      <c r="O9968" s="9"/>
    </row>
    <row r="9969" spans="2:15" x14ac:dyDescent="0.2">
      <c r="B9969" s="3"/>
      <c r="C9969" s="3"/>
      <c r="D9969" s="6"/>
      <c r="E9969" s="8"/>
      <c r="O9969" s="9"/>
    </row>
    <row r="9970" spans="2:15" x14ac:dyDescent="0.2">
      <c r="B9970" s="3"/>
      <c r="C9970" s="3"/>
      <c r="D9970" s="6"/>
      <c r="E9970" s="8"/>
      <c r="O9970" s="9"/>
    </row>
    <row r="9971" spans="2:15" x14ac:dyDescent="0.2">
      <c r="B9971" s="3"/>
      <c r="C9971" s="3"/>
      <c r="D9971" s="6"/>
      <c r="E9971" s="8"/>
      <c r="O9971" s="9"/>
    </row>
    <row r="9972" spans="2:15" x14ac:dyDescent="0.2">
      <c r="B9972" s="3"/>
      <c r="C9972" s="3"/>
      <c r="D9972" s="6"/>
      <c r="E9972" s="8"/>
      <c r="O9972" s="9"/>
    </row>
    <row r="9973" spans="2:15" x14ac:dyDescent="0.2">
      <c r="B9973" s="3"/>
      <c r="C9973" s="3"/>
      <c r="D9973" s="6"/>
      <c r="E9973" s="8"/>
      <c r="O9973" s="9"/>
    </row>
    <row r="9974" spans="2:15" x14ac:dyDescent="0.2">
      <c r="B9974" s="3"/>
      <c r="C9974" s="3"/>
      <c r="D9974" s="6"/>
      <c r="E9974" s="8"/>
      <c r="O9974" s="9"/>
    </row>
    <row r="9975" spans="2:15" x14ac:dyDescent="0.2">
      <c r="B9975" s="3"/>
      <c r="C9975" s="3"/>
      <c r="D9975" s="6"/>
      <c r="E9975" s="8"/>
      <c r="O9975" s="9"/>
    </row>
    <row r="9976" spans="2:15" x14ac:dyDescent="0.2">
      <c r="B9976" s="3"/>
      <c r="C9976" s="3"/>
      <c r="D9976" s="6"/>
      <c r="E9976" s="8"/>
      <c r="O9976" s="9"/>
    </row>
    <row r="9977" spans="2:15" x14ac:dyDescent="0.2">
      <c r="B9977" s="3"/>
      <c r="C9977" s="3"/>
      <c r="D9977" s="6"/>
      <c r="E9977" s="8"/>
      <c r="O9977" s="9"/>
    </row>
    <row r="9978" spans="2:15" x14ac:dyDescent="0.2">
      <c r="B9978" s="3"/>
      <c r="C9978" s="3"/>
      <c r="D9978" s="6"/>
      <c r="E9978" s="8"/>
      <c r="O9978" s="9"/>
    </row>
    <row r="9979" spans="2:15" x14ac:dyDescent="0.2">
      <c r="B9979" s="3"/>
      <c r="C9979" s="3"/>
      <c r="D9979" s="6"/>
      <c r="E9979" s="8"/>
      <c r="O9979" s="9"/>
    </row>
    <row r="9980" spans="2:15" x14ac:dyDescent="0.2">
      <c r="B9980" s="3"/>
      <c r="C9980" s="3"/>
      <c r="D9980" s="6"/>
      <c r="E9980" s="8"/>
      <c r="O9980" s="9"/>
    </row>
    <row r="9981" spans="2:15" x14ac:dyDescent="0.2">
      <c r="B9981" s="3"/>
      <c r="C9981" s="3"/>
      <c r="D9981" s="6"/>
      <c r="E9981" s="8"/>
      <c r="O9981" s="9"/>
    </row>
    <row r="9982" spans="2:15" x14ac:dyDescent="0.2">
      <c r="B9982" s="3"/>
      <c r="C9982" s="3"/>
      <c r="D9982" s="6"/>
      <c r="E9982" s="8"/>
      <c r="O9982" s="9"/>
    </row>
    <row r="9983" spans="2:15" x14ac:dyDescent="0.2">
      <c r="B9983" s="3"/>
      <c r="C9983" s="3"/>
      <c r="D9983" s="6"/>
      <c r="E9983" s="8"/>
      <c r="O9983" s="9"/>
    </row>
    <row r="9984" spans="2:15" x14ac:dyDescent="0.2">
      <c r="B9984" s="3"/>
      <c r="C9984" s="3"/>
      <c r="D9984" s="6"/>
      <c r="E9984" s="8"/>
      <c r="O9984" s="9"/>
    </row>
    <row r="9985" spans="2:15" x14ac:dyDescent="0.2">
      <c r="B9985" s="3"/>
      <c r="C9985" s="3"/>
      <c r="D9985" s="6"/>
      <c r="E9985" s="8"/>
      <c r="O9985" s="9"/>
    </row>
    <row r="9986" spans="2:15" x14ac:dyDescent="0.2">
      <c r="B9986" s="3"/>
      <c r="C9986" s="3"/>
      <c r="D9986" s="6"/>
      <c r="E9986" s="8"/>
      <c r="O9986" s="9"/>
    </row>
    <row r="9987" spans="2:15" x14ac:dyDescent="0.2">
      <c r="B9987" s="3"/>
      <c r="C9987" s="3"/>
      <c r="D9987" s="6"/>
      <c r="E9987" s="8"/>
      <c r="O9987" s="9"/>
    </row>
    <row r="9988" spans="2:15" x14ac:dyDescent="0.2">
      <c r="B9988" s="3"/>
      <c r="C9988" s="3"/>
      <c r="D9988" s="6"/>
      <c r="E9988" s="8"/>
      <c r="O9988" s="9"/>
    </row>
    <row r="9989" spans="2:15" x14ac:dyDescent="0.2">
      <c r="B9989" s="3"/>
      <c r="C9989" s="3"/>
      <c r="D9989" s="6"/>
      <c r="E9989" s="8"/>
      <c r="O9989" s="9"/>
    </row>
    <row r="9990" spans="2:15" x14ac:dyDescent="0.2">
      <c r="B9990" s="3"/>
      <c r="C9990" s="3"/>
      <c r="D9990" s="6"/>
      <c r="E9990" s="8"/>
      <c r="O9990" s="9"/>
    </row>
    <row r="9991" spans="2:15" x14ac:dyDescent="0.2">
      <c r="B9991" s="3"/>
      <c r="C9991" s="3"/>
      <c r="D9991" s="6"/>
      <c r="E9991" s="8"/>
      <c r="O9991" s="9"/>
    </row>
    <row r="9992" spans="2:15" x14ac:dyDescent="0.2">
      <c r="B9992" s="3"/>
      <c r="C9992" s="3"/>
      <c r="D9992" s="6"/>
      <c r="E9992" s="8"/>
      <c r="O9992" s="9"/>
    </row>
    <row r="9993" spans="2:15" x14ac:dyDescent="0.2">
      <c r="B9993" s="3"/>
      <c r="C9993" s="3"/>
      <c r="D9993" s="6"/>
      <c r="E9993" s="8"/>
      <c r="O9993" s="9"/>
    </row>
    <row r="9994" spans="2:15" x14ac:dyDescent="0.2">
      <c r="B9994" s="3"/>
      <c r="C9994" s="3"/>
      <c r="D9994" s="6"/>
      <c r="E9994" s="8"/>
      <c r="O9994" s="9"/>
    </row>
    <row r="9995" spans="2:15" x14ac:dyDescent="0.2">
      <c r="B9995" s="3"/>
      <c r="C9995" s="3"/>
      <c r="D9995" s="6"/>
      <c r="E9995" s="8"/>
      <c r="O9995" s="9"/>
    </row>
    <row r="9996" spans="2:15" x14ac:dyDescent="0.2">
      <c r="B9996" s="3"/>
      <c r="C9996" s="3"/>
      <c r="D9996" s="6"/>
      <c r="E9996" s="8"/>
      <c r="O9996" s="9"/>
    </row>
    <row r="9997" spans="2:15" x14ac:dyDescent="0.2">
      <c r="B9997" s="3"/>
      <c r="C9997" s="3"/>
      <c r="D9997" s="6"/>
      <c r="E9997" s="8"/>
      <c r="O9997" s="9"/>
    </row>
    <row r="9998" spans="2:15" x14ac:dyDescent="0.2">
      <c r="B9998" s="3"/>
      <c r="C9998" s="3"/>
      <c r="D9998" s="6"/>
      <c r="E9998" s="8"/>
      <c r="O9998" s="9"/>
    </row>
    <row r="9999" spans="2:15" x14ac:dyDescent="0.2">
      <c r="B9999" s="3"/>
      <c r="C9999" s="3"/>
      <c r="D9999" s="6"/>
      <c r="E9999" s="8"/>
      <c r="O9999" s="9"/>
    </row>
    <row r="10000" spans="2:15" x14ac:dyDescent="0.2">
      <c r="B10000" s="3"/>
      <c r="C10000" s="3"/>
      <c r="D10000" s="6"/>
      <c r="E10000" s="8"/>
      <c r="O10000" s="9"/>
    </row>
    <row r="10001" spans="2:15" x14ac:dyDescent="0.2">
      <c r="B10001" s="3"/>
      <c r="C10001" s="3"/>
      <c r="D10001" s="6"/>
      <c r="E10001" s="8"/>
      <c r="O10001" s="9"/>
    </row>
    <row r="10002" spans="2:15" x14ac:dyDescent="0.2">
      <c r="B10002" s="3"/>
      <c r="C10002" s="3"/>
      <c r="D10002" s="6"/>
      <c r="E10002" s="8"/>
      <c r="O10002" s="9"/>
    </row>
    <row r="10003" spans="2:15" x14ac:dyDescent="0.2">
      <c r="B10003" s="3"/>
      <c r="C10003" s="3"/>
      <c r="D10003" s="6"/>
      <c r="E10003" s="8"/>
      <c r="O10003" s="9"/>
    </row>
    <row r="10004" spans="2:15" x14ac:dyDescent="0.2">
      <c r="B10004" s="3"/>
      <c r="C10004" s="3"/>
      <c r="D10004" s="6"/>
      <c r="E10004" s="8"/>
      <c r="O10004" s="9"/>
    </row>
    <row r="10005" spans="2:15" x14ac:dyDescent="0.2">
      <c r="B10005" s="3"/>
      <c r="C10005" s="3"/>
      <c r="D10005" s="6"/>
      <c r="E10005" s="8"/>
      <c r="O10005" s="9"/>
    </row>
    <row r="10006" spans="2:15" x14ac:dyDescent="0.2">
      <c r="B10006" s="3"/>
      <c r="C10006" s="3"/>
      <c r="D10006" s="6"/>
      <c r="E10006" s="8"/>
      <c r="O10006" s="9"/>
    </row>
    <row r="10007" spans="2:15" x14ac:dyDescent="0.2">
      <c r="B10007" s="3"/>
      <c r="C10007" s="3"/>
      <c r="D10007" s="6"/>
      <c r="E10007" s="8"/>
      <c r="O10007" s="9"/>
    </row>
    <row r="10008" spans="2:15" x14ac:dyDescent="0.2">
      <c r="B10008" s="3"/>
      <c r="C10008" s="3"/>
      <c r="D10008" s="6"/>
      <c r="E10008" s="8"/>
      <c r="O10008" s="9"/>
    </row>
    <row r="10009" spans="2:15" x14ac:dyDescent="0.2">
      <c r="B10009" s="3"/>
      <c r="C10009" s="3"/>
      <c r="D10009" s="6"/>
      <c r="E10009" s="8"/>
      <c r="O10009" s="9"/>
    </row>
    <row r="10010" spans="2:15" x14ac:dyDescent="0.2">
      <c r="B10010" s="3"/>
      <c r="C10010" s="3"/>
      <c r="D10010" s="6"/>
      <c r="E10010" s="8"/>
      <c r="O10010" s="9"/>
    </row>
    <row r="10011" spans="2:15" x14ac:dyDescent="0.2">
      <c r="B10011" s="3"/>
      <c r="C10011" s="3"/>
      <c r="D10011" s="6"/>
      <c r="E10011" s="8"/>
      <c r="O10011" s="9"/>
    </row>
    <row r="10012" spans="2:15" x14ac:dyDescent="0.2">
      <c r="B10012" s="3"/>
      <c r="C10012" s="3"/>
      <c r="D10012" s="6"/>
      <c r="E10012" s="8"/>
      <c r="O10012" s="9"/>
    </row>
    <row r="10013" spans="2:15" x14ac:dyDescent="0.2">
      <c r="B10013" s="3"/>
      <c r="C10013" s="3"/>
      <c r="D10013" s="6"/>
      <c r="E10013" s="8"/>
      <c r="O10013" s="9"/>
    </row>
    <row r="10014" spans="2:15" x14ac:dyDescent="0.2">
      <c r="B10014" s="3"/>
      <c r="C10014" s="3"/>
      <c r="D10014" s="6"/>
      <c r="E10014" s="8"/>
      <c r="O10014" s="9"/>
    </row>
    <row r="10015" spans="2:15" x14ac:dyDescent="0.2">
      <c r="B10015" s="3"/>
      <c r="C10015" s="3"/>
      <c r="D10015" s="6"/>
      <c r="E10015" s="8"/>
      <c r="O10015" s="9"/>
    </row>
    <row r="10016" spans="2:15" x14ac:dyDescent="0.2">
      <c r="B10016" s="3"/>
      <c r="C10016" s="3"/>
      <c r="D10016" s="6"/>
      <c r="E10016" s="8"/>
      <c r="O10016" s="9"/>
    </row>
    <row r="10017" spans="2:15" x14ac:dyDescent="0.2">
      <c r="B10017" s="3"/>
      <c r="C10017" s="3"/>
      <c r="D10017" s="6"/>
      <c r="E10017" s="8"/>
      <c r="O10017" s="9"/>
    </row>
    <row r="10018" spans="2:15" x14ac:dyDescent="0.2">
      <c r="B10018" s="3"/>
      <c r="C10018" s="3"/>
      <c r="D10018" s="6"/>
      <c r="E10018" s="8"/>
      <c r="O10018" s="9"/>
    </row>
    <row r="10019" spans="2:15" x14ac:dyDescent="0.2">
      <c r="B10019" s="3"/>
      <c r="C10019" s="3"/>
      <c r="D10019" s="6"/>
      <c r="E10019" s="8"/>
      <c r="O10019" s="9"/>
    </row>
    <row r="10020" spans="2:15" x14ac:dyDescent="0.2">
      <c r="B10020" s="3"/>
      <c r="C10020" s="3"/>
      <c r="D10020" s="6"/>
      <c r="E10020" s="8"/>
      <c r="O10020" s="9"/>
    </row>
    <row r="10021" spans="2:15" x14ac:dyDescent="0.2">
      <c r="B10021" s="3"/>
      <c r="C10021" s="3"/>
      <c r="D10021" s="6"/>
      <c r="E10021" s="8"/>
      <c r="O10021" s="9"/>
    </row>
    <row r="10022" spans="2:15" x14ac:dyDescent="0.2">
      <c r="B10022" s="3"/>
      <c r="C10022" s="3"/>
      <c r="D10022" s="6"/>
      <c r="E10022" s="8"/>
      <c r="O10022" s="9"/>
    </row>
    <row r="10023" spans="2:15" x14ac:dyDescent="0.2">
      <c r="B10023" s="3"/>
      <c r="C10023" s="3"/>
      <c r="D10023" s="6"/>
      <c r="E10023" s="8"/>
      <c r="O10023" s="9"/>
    </row>
    <row r="10024" spans="2:15" x14ac:dyDescent="0.2">
      <c r="B10024" s="3"/>
      <c r="C10024" s="3"/>
      <c r="D10024" s="6"/>
      <c r="E10024" s="8"/>
      <c r="O10024" s="9"/>
    </row>
    <row r="10025" spans="2:15" x14ac:dyDescent="0.2">
      <c r="B10025" s="3"/>
      <c r="C10025" s="3"/>
      <c r="D10025" s="6"/>
      <c r="E10025" s="8"/>
      <c r="O10025" s="9"/>
    </row>
    <row r="10026" spans="2:15" x14ac:dyDescent="0.2">
      <c r="B10026" s="3"/>
      <c r="C10026" s="3"/>
      <c r="D10026" s="6"/>
      <c r="E10026" s="8"/>
      <c r="O10026" s="9"/>
    </row>
    <row r="10027" spans="2:15" x14ac:dyDescent="0.2">
      <c r="B10027" s="3"/>
      <c r="C10027" s="3"/>
      <c r="D10027" s="6"/>
      <c r="E10027" s="8"/>
      <c r="O10027" s="9"/>
    </row>
    <row r="10028" spans="2:15" x14ac:dyDescent="0.2">
      <c r="B10028" s="3"/>
      <c r="C10028" s="3"/>
      <c r="D10028" s="6"/>
      <c r="E10028" s="8"/>
      <c r="O10028" s="9"/>
    </row>
    <row r="10029" spans="2:15" x14ac:dyDescent="0.2">
      <c r="B10029" s="3"/>
      <c r="C10029" s="3"/>
      <c r="D10029" s="6"/>
      <c r="E10029" s="8"/>
      <c r="O10029" s="9"/>
    </row>
    <row r="10030" spans="2:15" x14ac:dyDescent="0.2">
      <c r="B10030" s="3"/>
      <c r="C10030" s="3"/>
      <c r="D10030" s="6"/>
      <c r="E10030" s="8"/>
      <c r="O10030" s="9"/>
    </row>
    <row r="10031" spans="2:15" x14ac:dyDescent="0.2">
      <c r="B10031" s="3"/>
      <c r="C10031" s="3"/>
      <c r="D10031" s="6"/>
      <c r="E10031" s="8"/>
      <c r="O10031" s="9"/>
    </row>
    <row r="10032" spans="2:15" x14ac:dyDescent="0.2">
      <c r="B10032" s="3"/>
      <c r="C10032" s="3"/>
      <c r="D10032" s="6"/>
      <c r="E10032" s="8"/>
      <c r="O10032" s="9"/>
    </row>
    <row r="10033" spans="2:15" x14ac:dyDescent="0.2">
      <c r="B10033" s="3"/>
      <c r="C10033" s="3"/>
      <c r="D10033" s="6"/>
      <c r="E10033" s="8"/>
      <c r="O10033" s="9"/>
    </row>
    <row r="10034" spans="2:15" x14ac:dyDescent="0.2">
      <c r="B10034" s="3"/>
      <c r="C10034" s="3"/>
      <c r="D10034" s="6"/>
      <c r="E10034" s="8"/>
      <c r="O10034" s="9"/>
    </row>
    <row r="10035" spans="2:15" x14ac:dyDescent="0.2">
      <c r="B10035" s="3"/>
      <c r="C10035" s="3"/>
      <c r="D10035" s="6"/>
      <c r="E10035" s="8"/>
      <c r="O10035" s="9"/>
    </row>
    <row r="10036" spans="2:15" x14ac:dyDescent="0.2">
      <c r="B10036" s="3"/>
      <c r="C10036" s="3"/>
      <c r="D10036" s="6"/>
      <c r="E10036" s="8"/>
      <c r="O10036" s="9"/>
    </row>
    <row r="10037" spans="2:15" x14ac:dyDescent="0.2">
      <c r="B10037" s="3"/>
      <c r="C10037" s="3"/>
      <c r="D10037" s="6"/>
      <c r="E10037" s="8"/>
      <c r="O10037" s="9"/>
    </row>
    <row r="10038" spans="2:15" x14ac:dyDescent="0.2">
      <c r="B10038" s="3"/>
      <c r="C10038" s="3"/>
      <c r="D10038" s="6"/>
      <c r="E10038" s="8"/>
      <c r="O10038" s="9"/>
    </row>
    <row r="10039" spans="2:15" x14ac:dyDescent="0.2">
      <c r="B10039" s="3"/>
      <c r="C10039" s="3"/>
      <c r="D10039" s="6"/>
      <c r="E10039" s="8"/>
      <c r="O10039" s="9"/>
    </row>
    <row r="10040" spans="2:15" x14ac:dyDescent="0.2">
      <c r="B10040" s="3"/>
      <c r="C10040" s="3"/>
      <c r="D10040" s="6"/>
      <c r="E10040" s="8"/>
      <c r="O10040" s="9"/>
    </row>
    <row r="10041" spans="2:15" x14ac:dyDescent="0.2">
      <c r="B10041" s="3"/>
      <c r="C10041" s="3"/>
      <c r="D10041" s="6"/>
      <c r="E10041" s="8"/>
      <c r="O10041" s="9"/>
    </row>
    <row r="10042" spans="2:15" x14ac:dyDescent="0.2">
      <c r="B10042" s="3"/>
      <c r="C10042" s="3"/>
      <c r="D10042" s="6"/>
      <c r="E10042" s="8"/>
      <c r="O10042" s="9"/>
    </row>
    <row r="10043" spans="2:15" x14ac:dyDescent="0.2">
      <c r="B10043" s="3"/>
      <c r="C10043" s="3"/>
      <c r="D10043" s="6"/>
      <c r="E10043" s="8"/>
      <c r="O10043" s="9"/>
    </row>
    <row r="10044" spans="2:15" x14ac:dyDescent="0.2">
      <c r="B10044" s="3"/>
      <c r="C10044" s="3"/>
      <c r="D10044" s="6"/>
      <c r="E10044" s="8"/>
      <c r="O10044" s="9"/>
    </row>
    <row r="10045" spans="2:15" x14ac:dyDescent="0.2">
      <c r="B10045" s="3"/>
      <c r="C10045" s="3"/>
      <c r="D10045" s="6"/>
      <c r="E10045" s="8"/>
      <c r="O10045" s="9"/>
    </row>
    <row r="10046" spans="2:15" x14ac:dyDescent="0.2">
      <c r="B10046" s="3"/>
      <c r="C10046" s="3"/>
      <c r="D10046" s="6"/>
      <c r="E10046" s="8"/>
      <c r="O10046" s="9"/>
    </row>
    <row r="10047" spans="2:15" x14ac:dyDescent="0.2">
      <c r="B10047" s="3"/>
      <c r="C10047" s="3"/>
      <c r="D10047" s="6"/>
      <c r="E10047" s="8"/>
      <c r="O10047" s="9"/>
    </row>
    <row r="10048" spans="2:15" x14ac:dyDescent="0.2">
      <c r="B10048" s="3"/>
      <c r="C10048" s="3"/>
      <c r="D10048" s="6"/>
      <c r="E10048" s="8"/>
      <c r="O10048" s="9"/>
    </row>
    <row r="10049" spans="2:15" x14ac:dyDescent="0.2">
      <c r="B10049" s="3"/>
      <c r="C10049" s="3"/>
      <c r="D10049" s="6"/>
      <c r="E10049" s="8"/>
      <c r="O10049" s="9"/>
    </row>
    <row r="10050" spans="2:15" x14ac:dyDescent="0.2">
      <c r="B10050" s="3"/>
      <c r="C10050" s="3"/>
      <c r="D10050" s="6"/>
      <c r="E10050" s="8"/>
      <c r="O10050" s="9"/>
    </row>
    <row r="10051" spans="2:15" x14ac:dyDescent="0.2">
      <c r="B10051" s="3"/>
      <c r="C10051" s="3"/>
      <c r="D10051" s="6"/>
      <c r="E10051" s="8"/>
      <c r="O10051" s="9"/>
    </row>
    <row r="10052" spans="2:15" x14ac:dyDescent="0.2">
      <c r="B10052" s="3"/>
      <c r="C10052" s="3"/>
      <c r="D10052" s="6"/>
      <c r="E10052" s="8"/>
      <c r="O10052" s="9"/>
    </row>
    <row r="10053" spans="2:15" x14ac:dyDescent="0.2">
      <c r="B10053" s="3"/>
      <c r="C10053" s="3"/>
      <c r="D10053" s="6"/>
      <c r="E10053" s="8"/>
      <c r="O10053" s="9"/>
    </row>
    <row r="10054" spans="2:15" x14ac:dyDescent="0.2">
      <c r="B10054" s="3"/>
      <c r="C10054" s="3"/>
      <c r="D10054" s="6"/>
      <c r="E10054" s="8"/>
      <c r="O10054" s="9"/>
    </row>
    <row r="10055" spans="2:15" x14ac:dyDescent="0.2">
      <c r="B10055" s="3"/>
      <c r="C10055" s="3"/>
      <c r="D10055" s="6"/>
      <c r="E10055" s="8"/>
      <c r="O10055" s="9"/>
    </row>
    <row r="10056" spans="2:15" x14ac:dyDescent="0.2">
      <c r="B10056" s="3"/>
      <c r="C10056" s="3"/>
      <c r="D10056" s="6"/>
      <c r="E10056" s="8"/>
      <c r="O10056" s="9"/>
    </row>
    <row r="10057" spans="2:15" x14ac:dyDescent="0.2">
      <c r="B10057" s="3"/>
      <c r="C10057" s="3"/>
      <c r="D10057" s="6"/>
      <c r="E10057" s="8"/>
      <c r="O10057" s="9"/>
    </row>
    <row r="10058" spans="2:15" x14ac:dyDescent="0.2">
      <c r="B10058" s="3"/>
      <c r="C10058" s="3"/>
      <c r="D10058" s="6"/>
      <c r="E10058" s="8"/>
      <c r="O10058" s="9"/>
    </row>
    <row r="10059" spans="2:15" x14ac:dyDescent="0.2">
      <c r="B10059" s="3"/>
      <c r="C10059" s="3"/>
      <c r="D10059" s="6"/>
      <c r="E10059" s="8"/>
      <c r="O10059" s="9"/>
    </row>
    <row r="10060" spans="2:15" x14ac:dyDescent="0.2">
      <c r="B10060" s="3"/>
      <c r="C10060" s="3"/>
      <c r="D10060" s="6"/>
      <c r="E10060" s="8"/>
      <c r="O10060" s="9"/>
    </row>
    <row r="10061" spans="2:15" x14ac:dyDescent="0.2">
      <c r="B10061" s="3"/>
      <c r="C10061" s="3"/>
      <c r="D10061" s="6"/>
      <c r="E10061" s="8"/>
      <c r="O10061" s="9"/>
    </row>
    <row r="10062" spans="2:15" x14ac:dyDescent="0.2">
      <c r="B10062" s="3"/>
      <c r="C10062" s="3"/>
      <c r="D10062" s="6"/>
      <c r="E10062" s="8"/>
      <c r="O10062" s="9"/>
    </row>
    <row r="10063" spans="2:15" x14ac:dyDescent="0.2">
      <c r="B10063" s="3"/>
      <c r="C10063" s="3"/>
      <c r="D10063" s="6"/>
      <c r="E10063" s="8"/>
      <c r="O10063" s="9"/>
    </row>
    <row r="10064" spans="2:15" x14ac:dyDescent="0.2">
      <c r="B10064" s="3"/>
      <c r="C10064" s="3"/>
      <c r="D10064" s="6"/>
      <c r="E10064" s="8"/>
      <c r="O10064" s="9"/>
    </row>
    <row r="10065" spans="2:15" x14ac:dyDescent="0.2">
      <c r="B10065" s="3"/>
      <c r="C10065" s="3"/>
      <c r="D10065" s="6"/>
      <c r="E10065" s="8"/>
      <c r="O10065" s="9"/>
    </row>
    <row r="10066" spans="2:15" x14ac:dyDescent="0.2">
      <c r="B10066" s="3"/>
      <c r="C10066" s="3"/>
      <c r="D10066" s="6"/>
      <c r="E10066" s="8"/>
      <c r="O10066" s="9"/>
    </row>
    <row r="10067" spans="2:15" x14ac:dyDescent="0.2">
      <c r="B10067" s="3"/>
      <c r="C10067" s="3"/>
      <c r="D10067" s="6"/>
      <c r="E10067" s="8"/>
      <c r="O10067" s="9"/>
    </row>
    <row r="10068" spans="2:15" x14ac:dyDescent="0.2">
      <c r="B10068" s="3"/>
      <c r="C10068" s="3"/>
      <c r="D10068" s="6"/>
      <c r="E10068" s="8"/>
      <c r="O10068" s="9"/>
    </row>
    <row r="10069" spans="2:15" x14ac:dyDescent="0.2">
      <c r="B10069" s="3"/>
      <c r="C10069" s="3"/>
      <c r="D10069" s="6"/>
      <c r="E10069" s="8"/>
      <c r="O10069" s="9"/>
    </row>
    <row r="10070" spans="2:15" x14ac:dyDescent="0.2">
      <c r="B10070" s="3"/>
      <c r="C10070" s="3"/>
      <c r="D10070" s="6"/>
      <c r="E10070" s="8"/>
      <c r="O10070" s="9"/>
    </row>
    <row r="10071" spans="2:15" x14ac:dyDescent="0.2">
      <c r="B10071" s="3"/>
      <c r="C10071" s="3"/>
      <c r="D10071" s="6"/>
      <c r="E10071" s="8"/>
      <c r="O10071" s="9"/>
    </row>
    <row r="10072" spans="2:15" x14ac:dyDescent="0.2">
      <c r="B10072" s="3"/>
      <c r="C10072" s="3"/>
      <c r="D10072" s="6"/>
      <c r="E10072" s="8"/>
      <c r="O10072" s="9"/>
    </row>
    <row r="10073" spans="2:15" x14ac:dyDescent="0.2">
      <c r="B10073" s="3"/>
      <c r="C10073" s="3"/>
      <c r="D10073" s="6"/>
      <c r="E10073" s="8"/>
      <c r="O10073" s="9"/>
    </row>
    <row r="10074" spans="2:15" x14ac:dyDescent="0.2">
      <c r="B10074" s="3"/>
      <c r="C10074" s="3"/>
      <c r="D10074" s="6"/>
      <c r="E10074" s="8"/>
      <c r="O10074" s="9"/>
    </row>
    <row r="10075" spans="2:15" x14ac:dyDescent="0.2">
      <c r="B10075" s="3"/>
      <c r="C10075" s="3"/>
      <c r="D10075" s="6"/>
      <c r="E10075" s="8"/>
      <c r="O10075" s="9"/>
    </row>
    <row r="10076" spans="2:15" x14ac:dyDescent="0.2">
      <c r="B10076" s="3"/>
      <c r="C10076" s="3"/>
      <c r="D10076" s="6"/>
      <c r="E10076" s="8"/>
      <c r="O10076" s="9"/>
    </row>
    <row r="10077" spans="2:15" x14ac:dyDescent="0.2">
      <c r="B10077" s="3"/>
      <c r="C10077" s="3"/>
      <c r="D10077" s="6"/>
      <c r="E10077" s="8"/>
      <c r="O10077" s="9"/>
    </row>
    <row r="10078" spans="2:15" x14ac:dyDescent="0.2">
      <c r="B10078" s="3"/>
      <c r="C10078" s="3"/>
      <c r="D10078" s="6"/>
      <c r="E10078" s="8"/>
      <c r="O10078" s="9"/>
    </row>
    <row r="10079" spans="2:15" x14ac:dyDescent="0.2">
      <c r="B10079" s="3"/>
      <c r="C10079" s="3"/>
      <c r="D10079" s="6"/>
      <c r="E10079" s="8"/>
      <c r="O10079" s="9"/>
    </row>
    <row r="10080" spans="2:15" x14ac:dyDescent="0.2">
      <c r="B10080" s="3"/>
      <c r="C10080" s="3"/>
      <c r="D10080" s="6"/>
      <c r="E10080" s="8"/>
      <c r="O10080" s="9"/>
    </row>
    <row r="10081" spans="2:15" x14ac:dyDescent="0.2">
      <c r="B10081" s="3"/>
      <c r="C10081" s="3"/>
      <c r="D10081" s="6"/>
      <c r="E10081" s="8"/>
      <c r="O10081" s="9"/>
    </row>
    <row r="10082" spans="2:15" x14ac:dyDescent="0.2">
      <c r="B10082" s="3"/>
      <c r="C10082" s="3"/>
      <c r="D10082" s="6"/>
      <c r="E10082" s="8"/>
      <c r="O10082" s="9"/>
    </row>
    <row r="10083" spans="2:15" x14ac:dyDescent="0.2">
      <c r="B10083" s="3"/>
      <c r="C10083" s="3"/>
      <c r="D10083" s="6"/>
      <c r="E10083" s="8"/>
      <c r="O10083" s="9"/>
    </row>
    <row r="10084" spans="2:15" x14ac:dyDescent="0.2">
      <c r="B10084" s="3"/>
      <c r="C10084" s="3"/>
      <c r="D10084" s="6"/>
      <c r="E10084" s="8"/>
      <c r="O10084" s="9"/>
    </row>
    <row r="10085" spans="2:15" x14ac:dyDescent="0.2">
      <c r="B10085" s="3"/>
      <c r="C10085" s="3"/>
      <c r="D10085" s="6"/>
      <c r="E10085" s="8"/>
      <c r="O10085" s="9"/>
    </row>
    <row r="10086" spans="2:15" x14ac:dyDescent="0.2">
      <c r="B10086" s="3"/>
      <c r="C10086" s="3"/>
      <c r="D10086" s="6"/>
      <c r="E10086" s="8"/>
      <c r="O10086" s="9"/>
    </row>
    <row r="10087" spans="2:15" x14ac:dyDescent="0.2">
      <c r="B10087" s="3"/>
      <c r="C10087" s="3"/>
      <c r="D10087" s="6"/>
      <c r="E10087" s="8"/>
      <c r="O10087" s="9"/>
    </row>
    <row r="10088" spans="2:15" x14ac:dyDescent="0.2">
      <c r="B10088" s="3"/>
      <c r="C10088" s="3"/>
      <c r="D10088" s="6"/>
      <c r="E10088" s="8"/>
      <c r="O10088" s="9"/>
    </row>
    <row r="10089" spans="2:15" x14ac:dyDescent="0.2">
      <c r="B10089" s="3"/>
      <c r="C10089" s="3"/>
      <c r="D10089" s="6"/>
      <c r="E10089" s="8"/>
      <c r="O10089" s="9"/>
    </row>
    <row r="10090" spans="2:15" x14ac:dyDescent="0.2">
      <c r="B10090" s="3"/>
      <c r="C10090" s="3"/>
      <c r="D10090" s="6"/>
      <c r="E10090" s="8"/>
      <c r="O10090" s="9"/>
    </row>
    <row r="10091" spans="2:15" x14ac:dyDescent="0.2">
      <c r="B10091" s="3"/>
      <c r="C10091" s="3"/>
      <c r="D10091" s="6"/>
      <c r="E10091" s="8"/>
      <c r="O10091" s="9"/>
    </row>
    <row r="10092" spans="2:15" x14ac:dyDescent="0.2">
      <c r="B10092" s="3"/>
      <c r="C10092" s="3"/>
      <c r="D10092" s="6"/>
      <c r="E10092" s="8"/>
      <c r="O10092" s="9"/>
    </row>
    <row r="10093" spans="2:15" x14ac:dyDescent="0.2">
      <c r="B10093" s="3"/>
      <c r="C10093" s="3"/>
      <c r="D10093" s="6"/>
      <c r="E10093" s="8"/>
      <c r="O10093" s="9"/>
    </row>
    <row r="10094" spans="2:15" x14ac:dyDescent="0.2">
      <c r="B10094" s="3"/>
      <c r="C10094" s="3"/>
      <c r="D10094" s="6"/>
      <c r="E10094" s="8"/>
      <c r="O10094" s="9"/>
    </row>
    <row r="10095" spans="2:15" x14ac:dyDescent="0.2">
      <c r="B10095" s="3"/>
      <c r="C10095" s="3"/>
      <c r="D10095" s="6"/>
      <c r="E10095" s="8"/>
      <c r="O10095" s="9"/>
    </row>
    <row r="10096" spans="2:15" x14ac:dyDescent="0.2">
      <c r="B10096" s="3"/>
      <c r="C10096" s="3"/>
      <c r="D10096" s="6"/>
      <c r="E10096" s="8"/>
      <c r="O10096" s="9"/>
    </row>
    <row r="10097" spans="2:15" x14ac:dyDescent="0.2">
      <c r="B10097" s="3"/>
      <c r="C10097" s="3"/>
      <c r="D10097" s="6"/>
      <c r="E10097" s="8"/>
      <c r="O10097" s="9"/>
    </row>
    <row r="10098" spans="2:15" x14ac:dyDescent="0.2">
      <c r="B10098" s="3"/>
      <c r="C10098" s="3"/>
      <c r="D10098" s="6"/>
      <c r="E10098" s="8"/>
      <c r="O10098" s="9"/>
    </row>
    <row r="10099" spans="2:15" x14ac:dyDescent="0.2">
      <c r="B10099" s="3"/>
      <c r="C10099" s="3"/>
      <c r="D10099" s="6"/>
      <c r="E10099" s="8"/>
      <c r="O10099" s="9"/>
    </row>
    <row r="10100" spans="2:15" x14ac:dyDescent="0.2">
      <c r="B10100" s="3"/>
      <c r="C10100" s="3"/>
      <c r="D10100" s="6"/>
      <c r="E10100" s="8"/>
      <c r="O10100" s="9"/>
    </row>
    <row r="10101" spans="2:15" x14ac:dyDescent="0.2">
      <c r="B10101" s="3"/>
      <c r="C10101" s="3"/>
      <c r="D10101" s="6"/>
      <c r="E10101" s="8"/>
      <c r="O10101" s="9"/>
    </row>
    <row r="10102" spans="2:15" x14ac:dyDescent="0.2">
      <c r="B10102" s="3"/>
      <c r="C10102" s="3"/>
      <c r="D10102" s="6"/>
      <c r="E10102" s="8"/>
      <c r="O10102" s="9"/>
    </row>
    <row r="10103" spans="2:15" x14ac:dyDescent="0.2">
      <c r="B10103" s="3"/>
      <c r="C10103" s="3"/>
      <c r="D10103" s="6"/>
      <c r="E10103" s="8"/>
      <c r="O10103" s="9"/>
    </row>
    <row r="10104" spans="2:15" x14ac:dyDescent="0.2">
      <c r="B10104" s="3"/>
      <c r="C10104" s="3"/>
      <c r="D10104" s="6"/>
      <c r="E10104" s="8"/>
      <c r="O10104" s="9"/>
    </row>
    <row r="10105" spans="2:15" x14ac:dyDescent="0.2">
      <c r="B10105" s="3"/>
      <c r="C10105" s="3"/>
      <c r="D10105" s="6"/>
      <c r="E10105" s="8"/>
      <c r="O10105" s="9"/>
    </row>
    <row r="10106" spans="2:15" x14ac:dyDescent="0.2">
      <c r="B10106" s="3"/>
      <c r="C10106" s="3"/>
      <c r="D10106" s="6"/>
      <c r="E10106" s="8"/>
      <c r="O10106" s="9"/>
    </row>
    <row r="10107" spans="2:15" x14ac:dyDescent="0.2">
      <c r="B10107" s="3"/>
      <c r="C10107" s="3"/>
      <c r="D10107" s="6"/>
      <c r="E10107" s="8"/>
      <c r="O10107" s="9"/>
    </row>
    <row r="10108" spans="2:15" x14ac:dyDescent="0.2">
      <c r="B10108" s="3"/>
      <c r="C10108" s="3"/>
      <c r="D10108" s="6"/>
      <c r="E10108" s="8"/>
      <c r="O10108" s="9"/>
    </row>
    <row r="10109" spans="2:15" x14ac:dyDescent="0.2">
      <c r="B10109" s="3"/>
      <c r="C10109" s="3"/>
      <c r="D10109" s="6"/>
      <c r="E10109" s="8"/>
      <c r="O10109" s="9"/>
    </row>
    <row r="10110" spans="2:15" x14ac:dyDescent="0.2">
      <c r="B10110" s="3"/>
      <c r="C10110" s="3"/>
      <c r="D10110" s="6"/>
      <c r="E10110" s="8"/>
      <c r="O10110" s="9"/>
    </row>
    <row r="10111" spans="2:15" x14ac:dyDescent="0.2">
      <c r="B10111" s="3"/>
      <c r="C10111" s="3"/>
      <c r="D10111" s="6"/>
      <c r="E10111" s="8"/>
      <c r="O10111" s="9"/>
    </row>
    <row r="10112" spans="2:15" x14ac:dyDescent="0.2">
      <c r="B10112" s="3"/>
      <c r="C10112" s="3"/>
      <c r="D10112" s="6"/>
      <c r="E10112" s="8"/>
      <c r="O10112" s="9"/>
    </row>
    <row r="10113" spans="2:15" x14ac:dyDescent="0.2">
      <c r="B10113" s="3"/>
      <c r="C10113" s="3"/>
      <c r="D10113" s="6"/>
      <c r="E10113" s="8"/>
      <c r="O10113" s="9"/>
    </row>
    <row r="10114" spans="2:15" x14ac:dyDescent="0.2">
      <c r="B10114" s="3"/>
      <c r="C10114" s="3"/>
      <c r="D10114" s="6"/>
      <c r="E10114" s="8"/>
      <c r="O10114" s="9"/>
    </row>
    <row r="10115" spans="2:15" x14ac:dyDescent="0.2">
      <c r="B10115" s="3"/>
      <c r="C10115" s="3"/>
      <c r="D10115" s="6"/>
      <c r="E10115" s="8"/>
      <c r="O10115" s="9"/>
    </row>
    <row r="10116" spans="2:15" x14ac:dyDescent="0.2">
      <c r="B10116" s="3"/>
      <c r="C10116" s="3"/>
      <c r="D10116" s="6"/>
      <c r="E10116" s="8"/>
      <c r="O10116" s="9"/>
    </row>
    <row r="10117" spans="2:15" x14ac:dyDescent="0.2">
      <c r="B10117" s="3"/>
      <c r="C10117" s="3"/>
      <c r="D10117" s="6"/>
      <c r="E10117" s="8"/>
      <c r="O10117" s="9"/>
    </row>
    <row r="10118" spans="2:15" x14ac:dyDescent="0.2">
      <c r="B10118" s="3"/>
      <c r="C10118" s="3"/>
      <c r="D10118" s="6"/>
      <c r="E10118" s="8"/>
      <c r="O10118" s="9"/>
    </row>
    <row r="10119" spans="2:15" x14ac:dyDescent="0.2">
      <c r="B10119" s="3"/>
      <c r="C10119" s="3"/>
      <c r="D10119" s="6"/>
      <c r="E10119" s="8"/>
      <c r="O10119" s="9"/>
    </row>
    <row r="10120" spans="2:15" x14ac:dyDescent="0.2">
      <c r="B10120" s="3"/>
      <c r="C10120" s="3"/>
      <c r="D10120" s="6"/>
      <c r="E10120" s="8"/>
      <c r="O10120" s="9"/>
    </row>
    <row r="10121" spans="2:15" x14ac:dyDescent="0.2">
      <c r="B10121" s="3"/>
      <c r="C10121" s="3"/>
      <c r="D10121" s="6"/>
      <c r="E10121" s="8"/>
      <c r="O10121" s="9"/>
    </row>
    <row r="10122" spans="2:15" x14ac:dyDescent="0.2">
      <c r="B10122" s="3"/>
      <c r="C10122" s="3"/>
      <c r="D10122" s="6"/>
      <c r="E10122" s="8"/>
      <c r="O10122" s="9"/>
    </row>
    <row r="10123" spans="2:15" x14ac:dyDescent="0.2">
      <c r="B10123" s="3"/>
      <c r="C10123" s="3"/>
      <c r="D10123" s="6"/>
      <c r="E10123" s="8"/>
      <c r="O10123" s="9"/>
    </row>
    <row r="10124" spans="2:15" x14ac:dyDescent="0.2">
      <c r="B10124" s="3"/>
      <c r="C10124" s="3"/>
      <c r="D10124" s="6"/>
      <c r="E10124" s="8"/>
      <c r="O10124" s="9"/>
    </row>
    <row r="10125" spans="2:15" x14ac:dyDescent="0.2">
      <c r="B10125" s="3"/>
      <c r="C10125" s="3"/>
      <c r="D10125" s="6"/>
      <c r="E10125" s="8"/>
      <c r="O10125" s="9"/>
    </row>
    <row r="10126" spans="2:15" x14ac:dyDescent="0.2">
      <c r="B10126" s="3"/>
      <c r="C10126" s="3"/>
      <c r="D10126" s="6"/>
      <c r="E10126" s="8"/>
      <c r="O10126" s="9"/>
    </row>
    <row r="10127" spans="2:15" x14ac:dyDescent="0.2">
      <c r="B10127" s="3"/>
      <c r="C10127" s="3"/>
      <c r="D10127" s="6"/>
      <c r="E10127" s="8"/>
      <c r="O10127" s="9"/>
    </row>
    <row r="10128" spans="2:15" x14ac:dyDescent="0.2">
      <c r="B10128" s="3"/>
      <c r="C10128" s="3"/>
      <c r="D10128" s="6"/>
      <c r="E10128" s="8"/>
      <c r="O10128" s="9"/>
    </row>
    <row r="10129" spans="2:15" x14ac:dyDescent="0.2">
      <c r="B10129" s="3"/>
      <c r="C10129" s="3"/>
      <c r="D10129" s="6"/>
      <c r="E10129" s="8"/>
      <c r="O10129" s="9"/>
    </row>
    <row r="10130" spans="2:15" x14ac:dyDescent="0.2">
      <c r="B10130" s="3"/>
      <c r="C10130" s="3"/>
      <c r="D10130" s="6"/>
      <c r="E10130" s="8"/>
      <c r="O10130" s="9"/>
    </row>
    <row r="10131" spans="2:15" x14ac:dyDescent="0.2">
      <c r="B10131" s="3"/>
      <c r="C10131" s="3"/>
      <c r="D10131" s="6"/>
      <c r="E10131" s="8"/>
      <c r="O10131" s="9"/>
    </row>
    <row r="10132" spans="2:15" x14ac:dyDescent="0.2">
      <c r="B10132" s="3"/>
      <c r="C10132" s="3"/>
      <c r="D10132" s="6"/>
      <c r="E10132" s="8"/>
      <c r="O10132" s="9"/>
    </row>
    <row r="10133" spans="2:15" x14ac:dyDescent="0.2">
      <c r="B10133" s="3"/>
      <c r="C10133" s="3"/>
      <c r="D10133" s="6"/>
      <c r="E10133" s="8"/>
      <c r="O10133" s="9"/>
    </row>
    <row r="10134" spans="2:15" x14ac:dyDescent="0.2">
      <c r="B10134" s="3"/>
      <c r="C10134" s="3"/>
      <c r="D10134" s="6"/>
      <c r="E10134" s="8"/>
      <c r="O10134" s="9"/>
    </row>
    <row r="10135" spans="2:15" x14ac:dyDescent="0.2">
      <c r="B10135" s="3"/>
      <c r="C10135" s="3"/>
      <c r="D10135" s="6"/>
      <c r="E10135" s="8"/>
      <c r="O10135" s="9"/>
    </row>
    <row r="10136" spans="2:15" x14ac:dyDescent="0.2">
      <c r="B10136" s="3"/>
      <c r="C10136" s="3"/>
      <c r="D10136" s="6"/>
      <c r="E10136" s="8"/>
      <c r="O10136" s="9"/>
    </row>
    <row r="10137" spans="2:15" x14ac:dyDescent="0.2">
      <c r="B10137" s="3"/>
      <c r="C10137" s="3"/>
      <c r="D10137" s="6"/>
      <c r="E10137" s="8"/>
      <c r="O10137" s="9"/>
    </row>
    <row r="10138" spans="2:15" x14ac:dyDescent="0.2">
      <c r="B10138" s="3"/>
      <c r="C10138" s="3"/>
      <c r="D10138" s="6"/>
      <c r="E10138" s="8"/>
      <c r="O10138" s="9"/>
    </row>
    <row r="10139" spans="2:15" x14ac:dyDescent="0.2">
      <c r="B10139" s="3"/>
      <c r="C10139" s="3"/>
      <c r="D10139" s="6"/>
      <c r="E10139" s="8"/>
      <c r="O10139" s="9"/>
    </row>
    <row r="10140" spans="2:15" x14ac:dyDescent="0.2">
      <c r="B10140" s="3"/>
      <c r="C10140" s="3"/>
      <c r="D10140" s="6"/>
      <c r="E10140" s="8"/>
      <c r="O10140" s="9"/>
    </row>
    <row r="10141" spans="2:15" x14ac:dyDescent="0.2">
      <c r="B10141" s="3"/>
      <c r="C10141" s="3"/>
      <c r="D10141" s="6"/>
      <c r="E10141" s="8"/>
      <c r="O10141" s="9"/>
    </row>
    <row r="10142" spans="2:15" x14ac:dyDescent="0.2">
      <c r="B10142" s="3"/>
      <c r="C10142" s="3"/>
      <c r="D10142" s="6"/>
      <c r="E10142" s="8"/>
      <c r="O10142" s="9"/>
    </row>
    <row r="10143" spans="2:15" x14ac:dyDescent="0.2">
      <c r="B10143" s="3"/>
      <c r="C10143" s="3"/>
      <c r="D10143" s="6"/>
      <c r="E10143" s="8"/>
      <c r="O10143" s="9"/>
    </row>
    <row r="10144" spans="2:15" x14ac:dyDescent="0.2">
      <c r="B10144" s="3"/>
      <c r="C10144" s="3"/>
      <c r="D10144" s="6"/>
      <c r="E10144" s="8"/>
      <c r="O10144" s="9"/>
    </row>
    <row r="10145" spans="2:15" x14ac:dyDescent="0.2">
      <c r="B10145" s="3"/>
      <c r="C10145" s="3"/>
      <c r="D10145" s="6"/>
      <c r="E10145" s="8"/>
      <c r="O10145" s="9"/>
    </row>
    <row r="10146" spans="2:15" x14ac:dyDescent="0.2">
      <c r="B10146" s="3"/>
      <c r="C10146" s="3"/>
      <c r="D10146" s="6"/>
      <c r="E10146" s="8"/>
      <c r="O10146" s="9"/>
    </row>
    <row r="10147" spans="2:15" x14ac:dyDescent="0.2">
      <c r="B10147" s="3"/>
      <c r="C10147" s="3"/>
      <c r="D10147" s="6"/>
      <c r="E10147" s="8"/>
      <c r="O10147" s="9"/>
    </row>
    <row r="10148" spans="2:15" x14ac:dyDescent="0.2">
      <c r="B10148" s="3"/>
      <c r="C10148" s="3"/>
      <c r="D10148" s="6"/>
      <c r="E10148" s="8"/>
      <c r="O10148" s="9"/>
    </row>
    <row r="10149" spans="2:15" x14ac:dyDescent="0.2">
      <c r="B10149" s="3"/>
      <c r="C10149" s="3"/>
      <c r="D10149" s="6"/>
      <c r="E10149" s="8"/>
      <c r="O10149" s="9"/>
    </row>
    <row r="10150" spans="2:15" x14ac:dyDescent="0.2">
      <c r="B10150" s="3"/>
      <c r="C10150" s="3"/>
      <c r="D10150" s="6"/>
      <c r="E10150" s="8"/>
      <c r="O10150" s="9"/>
    </row>
    <row r="10151" spans="2:15" x14ac:dyDescent="0.2">
      <c r="B10151" s="3"/>
      <c r="C10151" s="3"/>
      <c r="D10151" s="6"/>
      <c r="E10151" s="8"/>
      <c r="O10151" s="9"/>
    </row>
    <row r="10152" spans="2:15" x14ac:dyDescent="0.2">
      <c r="B10152" s="3"/>
      <c r="C10152" s="3"/>
      <c r="D10152" s="6"/>
      <c r="E10152" s="8"/>
      <c r="O10152" s="9"/>
    </row>
    <row r="10153" spans="2:15" x14ac:dyDescent="0.2">
      <c r="B10153" s="3"/>
      <c r="C10153" s="3"/>
      <c r="D10153" s="6"/>
      <c r="E10153" s="8"/>
      <c r="O10153" s="9"/>
    </row>
    <row r="10154" spans="2:15" x14ac:dyDescent="0.2">
      <c r="B10154" s="3"/>
      <c r="C10154" s="3"/>
      <c r="D10154" s="6"/>
      <c r="E10154" s="8"/>
      <c r="O10154" s="9"/>
    </row>
    <row r="10155" spans="2:15" x14ac:dyDescent="0.2">
      <c r="B10155" s="3"/>
      <c r="C10155" s="3"/>
      <c r="D10155" s="6"/>
      <c r="E10155" s="8"/>
      <c r="O10155" s="9"/>
    </row>
    <row r="10156" spans="2:15" x14ac:dyDescent="0.2">
      <c r="B10156" s="3"/>
      <c r="C10156" s="3"/>
      <c r="D10156" s="6"/>
      <c r="E10156" s="8"/>
      <c r="O10156" s="9"/>
    </row>
    <row r="10157" spans="2:15" x14ac:dyDescent="0.2">
      <c r="B10157" s="3"/>
      <c r="C10157" s="3"/>
      <c r="D10157" s="6"/>
      <c r="E10157" s="8"/>
      <c r="O10157" s="9"/>
    </row>
    <row r="10158" spans="2:15" x14ac:dyDescent="0.2">
      <c r="B10158" s="3"/>
      <c r="C10158" s="3"/>
      <c r="D10158" s="6"/>
      <c r="E10158" s="8"/>
      <c r="O10158" s="9"/>
    </row>
    <row r="10159" spans="2:15" x14ac:dyDescent="0.2">
      <c r="B10159" s="3"/>
      <c r="C10159" s="3"/>
      <c r="D10159" s="6"/>
      <c r="E10159" s="8"/>
      <c r="O10159" s="9"/>
    </row>
    <row r="10160" spans="2:15" x14ac:dyDescent="0.2">
      <c r="B10160" s="3"/>
      <c r="C10160" s="3"/>
      <c r="D10160" s="6"/>
      <c r="E10160" s="8"/>
      <c r="O10160" s="9"/>
    </row>
    <row r="10161" spans="2:15" x14ac:dyDescent="0.2">
      <c r="B10161" s="3"/>
      <c r="C10161" s="3"/>
      <c r="D10161" s="6"/>
      <c r="E10161" s="8"/>
      <c r="O10161" s="9"/>
    </row>
    <row r="10162" spans="2:15" x14ac:dyDescent="0.2">
      <c r="B10162" s="3"/>
      <c r="C10162" s="3"/>
      <c r="D10162" s="6"/>
      <c r="E10162" s="8"/>
      <c r="O10162" s="9"/>
    </row>
    <row r="10163" spans="2:15" x14ac:dyDescent="0.2">
      <c r="B10163" s="3"/>
      <c r="C10163" s="3"/>
      <c r="D10163" s="6"/>
      <c r="E10163" s="8"/>
      <c r="O10163" s="9"/>
    </row>
    <row r="10164" spans="2:15" x14ac:dyDescent="0.2">
      <c r="B10164" s="3"/>
      <c r="C10164" s="3"/>
      <c r="D10164" s="6"/>
      <c r="E10164" s="8"/>
      <c r="O10164" s="9"/>
    </row>
    <row r="10165" spans="2:15" x14ac:dyDescent="0.2">
      <c r="B10165" s="3"/>
      <c r="C10165" s="3"/>
      <c r="D10165" s="6"/>
      <c r="E10165" s="8"/>
      <c r="O10165" s="9"/>
    </row>
    <row r="10166" spans="2:15" x14ac:dyDescent="0.2">
      <c r="B10166" s="3"/>
      <c r="C10166" s="3"/>
      <c r="D10166" s="6"/>
      <c r="E10166" s="8"/>
      <c r="O10166" s="9"/>
    </row>
    <row r="10167" spans="2:15" x14ac:dyDescent="0.2">
      <c r="B10167" s="3"/>
      <c r="C10167" s="3"/>
      <c r="D10167" s="6"/>
      <c r="E10167" s="8"/>
      <c r="O10167" s="9"/>
    </row>
    <row r="10168" spans="2:15" x14ac:dyDescent="0.2">
      <c r="B10168" s="3"/>
      <c r="C10168" s="3"/>
      <c r="D10168" s="6"/>
      <c r="E10168" s="8"/>
      <c r="O10168" s="9"/>
    </row>
    <row r="10169" spans="2:15" x14ac:dyDescent="0.2">
      <c r="B10169" s="3"/>
      <c r="C10169" s="3"/>
      <c r="D10169" s="6"/>
      <c r="E10169" s="8"/>
      <c r="O10169" s="9"/>
    </row>
    <row r="10170" spans="2:15" x14ac:dyDescent="0.2">
      <c r="B10170" s="3"/>
      <c r="C10170" s="3"/>
      <c r="D10170" s="6"/>
      <c r="E10170" s="8"/>
      <c r="O10170" s="9"/>
    </row>
    <row r="10171" spans="2:15" x14ac:dyDescent="0.2">
      <c r="B10171" s="3"/>
      <c r="C10171" s="3"/>
      <c r="D10171" s="6"/>
      <c r="E10171" s="8"/>
      <c r="O10171" s="9"/>
    </row>
    <row r="10172" spans="2:15" x14ac:dyDescent="0.2">
      <c r="B10172" s="3"/>
      <c r="C10172" s="3"/>
      <c r="D10172" s="6"/>
      <c r="E10172" s="8"/>
      <c r="O10172" s="9"/>
    </row>
    <row r="10173" spans="2:15" x14ac:dyDescent="0.2">
      <c r="B10173" s="3"/>
      <c r="C10173" s="3"/>
      <c r="D10173" s="6"/>
      <c r="E10173" s="8"/>
      <c r="O10173" s="9"/>
    </row>
    <row r="10174" spans="2:15" x14ac:dyDescent="0.2">
      <c r="B10174" s="3"/>
      <c r="C10174" s="3"/>
      <c r="D10174" s="6"/>
      <c r="E10174" s="8"/>
      <c r="O10174" s="9"/>
    </row>
    <row r="10175" spans="2:15" x14ac:dyDescent="0.2">
      <c r="B10175" s="3"/>
      <c r="C10175" s="3"/>
      <c r="D10175" s="6"/>
      <c r="E10175" s="8"/>
      <c r="O10175" s="9"/>
    </row>
    <row r="10176" spans="2:15" x14ac:dyDescent="0.2">
      <c r="B10176" s="3"/>
      <c r="C10176" s="3"/>
      <c r="D10176" s="6"/>
      <c r="E10176" s="8"/>
      <c r="O10176" s="9"/>
    </row>
    <row r="10177" spans="2:15" x14ac:dyDescent="0.2">
      <c r="B10177" s="3"/>
      <c r="C10177" s="3"/>
      <c r="D10177" s="6"/>
      <c r="E10177" s="8"/>
      <c r="O10177" s="9"/>
    </row>
    <row r="10178" spans="2:15" x14ac:dyDescent="0.2">
      <c r="B10178" s="3"/>
      <c r="C10178" s="3"/>
      <c r="D10178" s="6"/>
      <c r="E10178" s="8"/>
      <c r="O10178" s="9"/>
    </row>
    <row r="10179" spans="2:15" x14ac:dyDescent="0.2">
      <c r="B10179" s="3"/>
      <c r="C10179" s="3"/>
      <c r="D10179" s="6"/>
      <c r="E10179" s="8"/>
      <c r="O10179" s="9"/>
    </row>
    <row r="10180" spans="2:15" x14ac:dyDescent="0.2">
      <c r="B10180" s="3"/>
      <c r="C10180" s="3"/>
      <c r="D10180" s="6"/>
      <c r="E10180" s="8"/>
      <c r="O10180" s="9"/>
    </row>
    <row r="10181" spans="2:15" x14ac:dyDescent="0.2">
      <c r="B10181" s="3"/>
      <c r="C10181" s="3"/>
      <c r="D10181" s="6"/>
      <c r="E10181" s="8"/>
      <c r="O10181" s="9"/>
    </row>
    <row r="10182" spans="2:15" x14ac:dyDescent="0.2">
      <c r="B10182" s="3"/>
      <c r="C10182" s="3"/>
      <c r="D10182" s="6"/>
      <c r="E10182" s="8"/>
      <c r="O10182" s="9"/>
    </row>
    <row r="10183" spans="2:15" x14ac:dyDescent="0.2">
      <c r="B10183" s="3"/>
      <c r="C10183" s="3"/>
      <c r="D10183" s="6"/>
      <c r="E10183" s="8"/>
      <c r="O10183" s="9"/>
    </row>
    <row r="10184" spans="2:15" x14ac:dyDescent="0.2">
      <c r="B10184" s="3"/>
      <c r="C10184" s="3"/>
      <c r="D10184" s="6"/>
      <c r="E10184" s="8"/>
      <c r="O10184" s="9"/>
    </row>
    <row r="10185" spans="2:15" x14ac:dyDescent="0.2">
      <c r="B10185" s="3"/>
      <c r="C10185" s="3"/>
      <c r="D10185" s="6"/>
      <c r="E10185" s="8"/>
      <c r="O10185" s="9"/>
    </row>
    <row r="10186" spans="2:15" x14ac:dyDescent="0.2">
      <c r="B10186" s="3"/>
      <c r="C10186" s="3"/>
      <c r="D10186" s="6"/>
      <c r="E10186" s="8"/>
      <c r="O10186" s="9"/>
    </row>
    <row r="10187" spans="2:15" x14ac:dyDescent="0.2">
      <c r="B10187" s="3"/>
      <c r="C10187" s="3"/>
      <c r="D10187" s="6"/>
      <c r="E10187" s="8"/>
      <c r="O10187" s="9"/>
    </row>
    <row r="10188" spans="2:15" x14ac:dyDescent="0.2">
      <c r="B10188" s="3"/>
      <c r="C10188" s="3"/>
      <c r="D10188" s="6"/>
      <c r="E10188" s="8"/>
      <c r="O10188" s="9"/>
    </row>
    <row r="10189" spans="2:15" x14ac:dyDescent="0.2">
      <c r="B10189" s="3"/>
      <c r="C10189" s="3"/>
      <c r="D10189" s="6"/>
      <c r="E10189" s="8"/>
      <c r="O10189" s="9"/>
    </row>
    <row r="10190" spans="2:15" x14ac:dyDescent="0.2">
      <c r="B10190" s="3"/>
      <c r="C10190" s="3"/>
      <c r="D10190" s="6"/>
      <c r="E10190" s="8"/>
      <c r="O10190" s="9"/>
    </row>
    <row r="10191" spans="2:15" x14ac:dyDescent="0.2">
      <c r="B10191" s="3"/>
      <c r="C10191" s="3"/>
      <c r="D10191" s="6"/>
      <c r="E10191" s="8"/>
      <c r="O10191" s="9"/>
    </row>
    <row r="10192" spans="2:15" x14ac:dyDescent="0.2">
      <c r="B10192" s="3"/>
      <c r="C10192" s="3"/>
      <c r="D10192" s="6"/>
      <c r="E10192" s="8"/>
      <c r="O10192" s="9"/>
    </row>
    <row r="10193" spans="2:15" x14ac:dyDescent="0.2">
      <c r="B10193" s="3"/>
      <c r="C10193" s="3"/>
      <c r="D10193" s="6"/>
      <c r="E10193" s="8"/>
      <c r="O10193" s="9"/>
    </row>
    <row r="10194" spans="2:15" x14ac:dyDescent="0.2">
      <c r="B10194" s="3"/>
      <c r="C10194" s="3"/>
      <c r="D10194" s="6"/>
      <c r="E10194" s="8"/>
      <c r="O10194" s="9"/>
    </row>
    <row r="10195" spans="2:15" x14ac:dyDescent="0.2">
      <c r="B10195" s="3"/>
      <c r="C10195" s="3"/>
      <c r="D10195" s="6"/>
      <c r="E10195" s="8"/>
      <c r="O10195" s="9"/>
    </row>
    <row r="10196" spans="2:15" x14ac:dyDescent="0.2">
      <c r="B10196" s="3"/>
      <c r="C10196" s="3"/>
      <c r="D10196" s="6"/>
      <c r="E10196" s="8"/>
      <c r="O10196" s="9"/>
    </row>
    <row r="10197" spans="2:15" x14ac:dyDescent="0.2">
      <c r="B10197" s="3"/>
      <c r="C10197" s="3"/>
      <c r="D10197" s="6"/>
      <c r="E10197" s="8"/>
      <c r="O10197" s="9"/>
    </row>
    <row r="10198" spans="2:15" x14ac:dyDescent="0.2">
      <c r="B10198" s="3"/>
      <c r="C10198" s="3"/>
      <c r="D10198" s="6"/>
      <c r="E10198" s="8"/>
      <c r="O10198" s="9"/>
    </row>
    <row r="10199" spans="2:15" x14ac:dyDescent="0.2">
      <c r="B10199" s="3"/>
      <c r="C10199" s="3"/>
      <c r="D10199" s="6"/>
      <c r="E10199" s="8"/>
      <c r="O10199" s="9"/>
    </row>
    <row r="10200" spans="2:15" x14ac:dyDescent="0.2">
      <c r="B10200" s="3"/>
      <c r="C10200" s="3"/>
      <c r="D10200" s="6"/>
      <c r="E10200" s="8"/>
      <c r="O10200" s="9"/>
    </row>
    <row r="10201" spans="2:15" x14ac:dyDescent="0.2">
      <c r="B10201" s="3"/>
      <c r="C10201" s="3"/>
      <c r="D10201" s="6"/>
      <c r="E10201" s="8"/>
      <c r="O10201" s="9"/>
    </row>
    <row r="10202" spans="2:15" x14ac:dyDescent="0.2">
      <c r="B10202" s="3"/>
      <c r="C10202" s="3"/>
      <c r="D10202" s="6"/>
      <c r="E10202" s="8"/>
      <c r="O10202" s="9"/>
    </row>
    <row r="10203" spans="2:15" x14ac:dyDescent="0.2">
      <c r="B10203" s="3"/>
      <c r="C10203" s="3"/>
      <c r="D10203" s="6"/>
      <c r="E10203" s="8"/>
      <c r="O10203" s="9"/>
    </row>
    <row r="10204" spans="2:15" x14ac:dyDescent="0.2">
      <c r="B10204" s="3"/>
      <c r="C10204" s="3"/>
      <c r="D10204" s="6"/>
      <c r="E10204" s="8"/>
      <c r="O10204" s="9"/>
    </row>
    <row r="10205" spans="2:15" x14ac:dyDescent="0.2">
      <c r="B10205" s="3"/>
      <c r="C10205" s="3"/>
      <c r="D10205" s="6"/>
      <c r="E10205" s="8"/>
      <c r="O10205" s="9"/>
    </row>
    <row r="10206" spans="2:15" x14ac:dyDescent="0.2">
      <c r="B10206" s="3"/>
      <c r="C10206" s="3"/>
      <c r="D10206" s="6"/>
      <c r="E10206" s="8"/>
      <c r="O10206" s="9"/>
    </row>
    <row r="10207" spans="2:15" x14ac:dyDescent="0.2">
      <c r="B10207" s="3"/>
      <c r="C10207" s="3"/>
      <c r="D10207" s="6"/>
      <c r="E10207" s="8"/>
      <c r="O10207" s="9"/>
    </row>
    <row r="10208" spans="2:15" x14ac:dyDescent="0.2">
      <c r="B10208" s="3"/>
      <c r="C10208" s="3"/>
      <c r="D10208" s="6"/>
      <c r="E10208" s="8"/>
      <c r="O10208" s="9"/>
    </row>
    <row r="10209" spans="2:15" x14ac:dyDescent="0.2">
      <c r="B10209" s="3"/>
      <c r="C10209" s="3"/>
      <c r="D10209" s="6"/>
      <c r="E10209" s="8"/>
      <c r="O10209" s="9"/>
    </row>
    <row r="10210" spans="2:15" x14ac:dyDescent="0.2">
      <c r="B10210" s="3"/>
      <c r="C10210" s="3"/>
      <c r="D10210" s="6"/>
      <c r="E10210" s="8"/>
      <c r="O10210" s="9"/>
    </row>
    <row r="10211" spans="2:15" x14ac:dyDescent="0.2">
      <c r="B10211" s="3"/>
      <c r="C10211" s="3"/>
      <c r="D10211" s="6"/>
      <c r="E10211" s="8"/>
      <c r="O10211" s="9"/>
    </row>
    <row r="10212" spans="2:15" x14ac:dyDescent="0.2">
      <c r="B10212" s="3"/>
      <c r="C10212" s="3"/>
      <c r="D10212" s="6"/>
      <c r="E10212" s="8"/>
      <c r="O10212" s="9"/>
    </row>
    <row r="10213" spans="2:15" x14ac:dyDescent="0.2">
      <c r="B10213" s="3"/>
      <c r="C10213" s="3"/>
      <c r="D10213" s="6"/>
      <c r="E10213" s="8"/>
      <c r="O10213" s="9"/>
    </row>
    <row r="10214" spans="2:15" x14ac:dyDescent="0.2">
      <c r="B10214" s="3"/>
      <c r="C10214" s="3"/>
      <c r="D10214" s="6"/>
      <c r="E10214" s="8"/>
      <c r="O10214" s="9"/>
    </row>
    <row r="10215" spans="2:15" x14ac:dyDescent="0.2">
      <c r="B10215" s="3"/>
      <c r="C10215" s="3"/>
      <c r="D10215" s="6"/>
      <c r="E10215" s="8"/>
      <c r="O10215" s="9"/>
    </row>
    <row r="10216" spans="2:15" x14ac:dyDescent="0.2">
      <c r="B10216" s="3"/>
      <c r="C10216" s="3"/>
      <c r="D10216" s="6"/>
      <c r="E10216" s="8"/>
      <c r="O10216" s="9"/>
    </row>
    <row r="10217" spans="2:15" x14ac:dyDescent="0.2">
      <c r="B10217" s="3"/>
      <c r="C10217" s="3"/>
      <c r="D10217" s="6"/>
      <c r="E10217" s="8"/>
      <c r="O10217" s="9"/>
    </row>
    <row r="10218" spans="2:15" x14ac:dyDescent="0.2">
      <c r="B10218" s="3"/>
      <c r="C10218" s="3"/>
      <c r="D10218" s="6"/>
      <c r="E10218" s="8"/>
      <c r="O10218" s="9"/>
    </row>
    <row r="10219" spans="2:15" x14ac:dyDescent="0.2">
      <c r="B10219" s="3"/>
      <c r="C10219" s="3"/>
      <c r="D10219" s="6"/>
      <c r="E10219" s="8"/>
      <c r="O10219" s="9"/>
    </row>
    <row r="10220" spans="2:15" x14ac:dyDescent="0.2">
      <c r="B10220" s="3"/>
      <c r="C10220" s="3"/>
      <c r="D10220" s="6"/>
      <c r="E10220" s="8"/>
      <c r="O10220" s="9"/>
    </row>
    <row r="10221" spans="2:15" x14ac:dyDescent="0.2">
      <c r="B10221" s="3"/>
      <c r="C10221" s="3"/>
      <c r="D10221" s="6"/>
      <c r="E10221" s="8"/>
      <c r="O10221" s="9"/>
    </row>
    <row r="10222" spans="2:15" x14ac:dyDescent="0.2">
      <c r="B10222" s="3"/>
      <c r="C10222" s="3"/>
      <c r="D10222" s="6"/>
      <c r="E10222" s="8"/>
      <c r="O10222" s="9"/>
    </row>
    <row r="10223" spans="2:15" x14ac:dyDescent="0.2">
      <c r="B10223" s="3"/>
      <c r="C10223" s="3"/>
      <c r="D10223" s="6"/>
      <c r="E10223" s="8"/>
      <c r="O10223" s="9"/>
    </row>
    <row r="10224" spans="2:15" x14ac:dyDescent="0.2">
      <c r="B10224" s="3"/>
      <c r="C10224" s="3"/>
      <c r="D10224" s="6"/>
      <c r="E10224" s="8"/>
      <c r="O10224" s="9"/>
    </row>
    <row r="10225" spans="2:15" x14ac:dyDescent="0.2">
      <c r="B10225" s="3"/>
      <c r="C10225" s="3"/>
      <c r="D10225" s="6"/>
      <c r="E10225" s="8"/>
      <c r="O10225" s="9"/>
    </row>
    <row r="10226" spans="2:15" x14ac:dyDescent="0.2">
      <c r="B10226" s="3"/>
      <c r="C10226" s="3"/>
      <c r="D10226" s="6"/>
      <c r="E10226" s="8"/>
      <c r="O10226" s="9"/>
    </row>
    <row r="10227" spans="2:15" x14ac:dyDescent="0.2">
      <c r="B10227" s="3"/>
      <c r="C10227" s="3"/>
      <c r="D10227" s="6"/>
      <c r="E10227" s="8"/>
      <c r="O10227" s="9"/>
    </row>
    <row r="10228" spans="2:15" x14ac:dyDescent="0.2">
      <c r="B10228" s="3"/>
      <c r="C10228" s="3"/>
      <c r="D10228" s="6"/>
      <c r="E10228" s="8"/>
      <c r="O10228" s="9"/>
    </row>
    <row r="10229" spans="2:15" x14ac:dyDescent="0.2">
      <c r="B10229" s="3"/>
      <c r="C10229" s="3"/>
      <c r="D10229" s="6"/>
      <c r="E10229" s="8"/>
      <c r="O10229" s="9"/>
    </row>
    <row r="10230" spans="2:15" x14ac:dyDescent="0.2">
      <c r="B10230" s="3"/>
      <c r="C10230" s="3"/>
      <c r="D10230" s="6"/>
      <c r="E10230" s="8"/>
      <c r="O10230" s="9"/>
    </row>
    <row r="10231" spans="2:15" x14ac:dyDescent="0.2">
      <c r="B10231" s="3"/>
      <c r="C10231" s="3"/>
      <c r="D10231" s="6"/>
      <c r="E10231" s="8"/>
      <c r="O10231" s="9"/>
    </row>
    <row r="10232" spans="2:15" x14ac:dyDescent="0.2">
      <c r="B10232" s="3"/>
      <c r="C10232" s="3"/>
      <c r="D10232" s="6"/>
      <c r="E10232" s="8"/>
      <c r="O10232" s="9"/>
    </row>
    <row r="10233" spans="2:15" x14ac:dyDescent="0.2">
      <c r="B10233" s="3"/>
      <c r="C10233" s="3"/>
      <c r="D10233" s="6"/>
      <c r="E10233" s="8"/>
      <c r="O10233" s="9"/>
    </row>
    <row r="10234" spans="2:15" x14ac:dyDescent="0.2">
      <c r="B10234" s="3"/>
      <c r="C10234" s="3"/>
      <c r="D10234" s="6"/>
      <c r="E10234" s="8"/>
      <c r="O10234" s="9"/>
    </row>
    <row r="10235" spans="2:15" x14ac:dyDescent="0.2">
      <c r="B10235" s="3"/>
      <c r="C10235" s="3"/>
      <c r="D10235" s="6"/>
      <c r="E10235" s="8"/>
      <c r="O10235" s="9"/>
    </row>
    <row r="10236" spans="2:15" x14ac:dyDescent="0.2">
      <c r="B10236" s="3"/>
      <c r="C10236" s="3"/>
      <c r="D10236" s="6"/>
      <c r="E10236" s="8"/>
      <c r="O10236" s="9"/>
    </row>
    <row r="10237" spans="2:15" x14ac:dyDescent="0.2">
      <c r="B10237" s="3"/>
      <c r="C10237" s="3"/>
      <c r="D10237" s="6"/>
      <c r="E10237" s="8"/>
      <c r="O10237" s="9"/>
    </row>
    <row r="10238" spans="2:15" x14ac:dyDescent="0.2">
      <c r="B10238" s="3"/>
      <c r="C10238" s="3"/>
      <c r="D10238" s="6"/>
      <c r="E10238" s="8"/>
      <c r="O10238" s="9"/>
    </row>
    <row r="10239" spans="2:15" x14ac:dyDescent="0.2">
      <c r="B10239" s="3"/>
      <c r="C10239" s="3"/>
      <c r="D10239" s="6"/>
      <c r="E10239" s="8"/>
      <c r="O10239" s="9"/>
    </row>
    <row r="10240" spans="2:15" x14ac:dyDescent="0.2">
      <c r="B10240" s="3"/>
      <c r="C10240" s="3"/>
      <c r="D10240" s="6"/>
      <c r="E10240" s="8"/>
      <c r="O10240" s="9"/>
    </row>
    <row r="10241" spans="2:15" x14ac:dyDescent="0.2">
      <c r="B10241" s="3"/>
      <c r="C10241" s="3"/>
      <c r="D10241" s="6"/>
      <c r="E10241" s="8"/>
      <c r="O10241" s="9"/>
    </row>
    <row r="10242" spans="2:15" x14ac:dyDescent="0.2">
      <c r="B10242" s="3"/>
      <c r="C10242" s="3"/>
      <c r="D10242" s="6"/>
      <c r="E10242" s="8"/>
      <c r="O10242" s="9"/>
    </row>
    <row r="10243" spans="2:15" x14ac:dyDescent="0.2">
      <c r="B10243" s="3"/>
      <c r="C10243" s="3"/>
      <c r="D10243" s="6"/>
      <c r="E10243" s="8"/>
      <c r="O10243" s="9"/>
    </row>
    <row r="10244" spans="2:15" x14ac:dyDescent="0.2">
      <c r="B10244" s="3"/>
      <c r="C10244" s="3"/>
      <c r="D10244" s="6"/>
      <c r="E10244" s="8"/>
      <c r="O10244" s="9"/>
    </row>
    <row r="10245" spans="2:15" x14ac:dyDescent="0.2">
      <c r="B10245" s="3"/>
      <c r="C10245" s="3"/>
      <c r="D10245" s="6"/>
      <c r="E10245" s="8"/>
      <c r="O10245" s="9"/>
    </row>
    <row r="10246" spans="2:15" x14ac:dyDescent="0.2">
      <c r="B10246" s="3"/>
      <c r="C10246" s="3"/>
      <c r="D10246" s="6"/>
      <c r="E10246" s="8"/>
      <c r="O10246" s="9"/>
    </row>
    <row r="10247" spans="2:15" x14ac:dyDescent="0.2">
      <c r="B10247" s="3"/>
      <c r="C10247" s="3"/>
      <c r="D10247" s="6"/>
      <c r="E10247" s="8"/>
      <c r="O10247" s="9"/>
    </row>
    <row r="10248" spans="2:15" x14ac:dyDescent="0.2">
      <c r="B10248" s="3"/>
      <c r="C10248" s="3"/>
      <c r="D10248" s="6"/>
      <c r="E10248" s="8"/>
      <c r="O10248" s="9"/>
    </row>
    <row r="10249" spans="2:15" x14ac:dyDescent="0.2">
      <c r="B10249" s="3"/>
      <c r="C10249" s="3"/>
      <c r="D10249" s="6"/>
      <c r="E10249" s="8"/>
      <c r="O10249" s="9"/>
    </row>
    <row r="10250" spans="2:15" x14ac:dyDescent="0.2">
      <c r="B10250" s="3"/>
      <c r="C10250" s="3"/>
      <c r="D10250" s="6"/>
      <c r="E10250" s="8"/>
      <c r="O10250" s="9"/>
    </row>
    <row r="10251" spans="2:15" x14ac:dyDescent="0.2">
      <c r="B10251" s="3"/>
      <c r="C10251" s="3"/>
      <c r="D10251" s="6"/>
      <c r="E10251" s="8"/>
      <c r="O10251" s="9"/>
    </row>
    <row r="10252" spans="2:15" x14ac:dyDescent="0.2">
      <c r="B10252" s="3"/>
      <c r="C10252" s="3"/>
      <c r="D10252" s="6"/>
      <c r="E10252" s="8"/>
      <c r="O10252" s="9"/>
    </row>
    <row r="10253" spans="2:15" x14ac:dyDescent="0.2">
      <c r="B10253" s="3"/>
      <c r="C10253" s="3"/>
      <c r="D10253" s="6"/>
      <c r="E10253" s="8"/>
      <c r="O10253" s="9"/>
    </row>
    <row r="10254" spans="2:15" x14ac:dyDescent="0.2">
      <c r="B10254" s="3"/>
      <c r="C10254" s="3"/>
      <c r="D10254" s="6"/>
      <c r="E10254" s="8"/>
      <c r="O10254" s="9"/>
    </row>
    <row r="10255" spans="2:15" x14ac:dyDescent="0.2">
      <c r="B10255" s="3"/>
      <c r="C10255" s="3"/>
      <c r="D10255" s="6"/>
      <c r="E10255" s="8"/>
      <c r="O10255" s="9"/>
    </row>
    <row r="10256" spans="2:15" x14ac:dyDescent="0.2">
      <c r="B10256" s="3"/>
      <c r="C10256" s="3"/>
      <c r="D10256" s="6"/>
      <c r="E10256" s="8"/>
      <c r="O10256" s="9"/>
    </row>
    <row r="10257" spans="2:15" x14ac:dyDescent="0.2">
      <c r="B10257" s="3"/>
      <c r="C10257" s="3"/>
      <c r="D10257" s="6"/>
      <c r="E10257" s="8"/>
      <c r="O10257" s="9"/>
    </row>
    <row r="10258" spans="2:15" x14ac:dyDescent="0.2">
      <c r="B10258" s="3"/>
      <c r="C10258" s="3"/>
      <c r="D10258" s="6"/>
      <c r="E10258" s="8"/>
      <c r="O10258" s="9"/>
    </row>
    <row r="10259" spans="2:15" x14ac:dyDescent="0.2">
      <c r="B10259" s="3"/>
      <c r="C10259" s="3"/>
      <c r="D10259" s="6"/>
      <c r="E10259" s="8"/>
      <c r="O10259" s="9"/>
    </row>
    <row r="10260" spans="2:15" x14ac:dyDescent="0.2">
      <c r="B10260" s="3"/>
      <c r="C10260" s="3"/>
      <c r="D10260" s="6"/>
      <c r="E10260" s="8"/>
      <c r="O10260" s="9"/>
    </row>
    <row r="10261" spans="2:15" x14ac:dyDescent="0.2">
      <c r="B10261" s="3"/>
      <c r="C10261" s="3"/>
      <c r="D10261" s="6"/>
      <c r="E10261" s="8"/>
      <c r="O10261" s="9"/>
    </row>
    <row r="10262" spans="2:15" x14ac:dyDescent="0.2">
      <c r="B10262" s="3"/>
      <c r="C10262" s="3"/>
      <c r="D10262" s="6"/>
      <c r="E10262" s="8"/>
      <c r="O10262" s="9"/>
    </row>
    <row r="10263" spans="2:15" x14ac:dyDescent="0.2">
      <c r="B10263" s="3"/>
      <c r="C10263" s="3"/>
      <c r="D10263" s="6"/>
      <c r="E10263" s="8"/>
      <c r="O10263" s="9"/>
    </row>
    <row r="10264" spans="2:15" x14ac:dyDescent="0.2">
      <c r="B10264" s="3"/>
      <c r="C10264" s="3"/>
      <c r="D10264" s="6"/>
      <c r="E10264" s="8"/>
      <c r="O10264" s="9"/>
    </row>
    <row r="10265" spans="2:15" x14ac:dyDescent="0.2">
      <c r="B10265" s="3"/>
      <c r="C10265" s="3"/>
      <c r="D10265" s="6"/>
      <c r="E10265" s="8"/>
      <c r="O10265" s="9"/>
    </row>
    <row r="10266" spans="2:15" x14ac:dyDescent="0.2">
      <c r="B10266" s="3"/>
      <c r="C10266" s="3"/>
      <c r="D10266" s="6"/>
      <c r="E10266" s="8"/>
      <c r="O10266" s="9"/>
    </row>
    <row r="10267" spans="2:15" x14ac:dyDescent="0.2">
      <c r="B10267" s="3"/>
      <c r="C10267" s="3"/>
      <c r="D10267" s="6"/>
      <c r="E10267" s="8"/>
      <c r="O10267" s="9"/>
    </row>
    <row r="10268" spans="2:15" x14ac:dyDescent="0.2">
      <c r="B10268" s="3"/>
      <c r="C10268" s="3"/>
      <c r="D10268" s="6"/>
      <c r="E10268" s="8"/>
      <c r="O10268" s="9"/>
    </row>
    <row r="10269" spans="2:15" x14ac:dyDescent="0.2">
      <c r="B10269" s="3"/>
      <c r="C10269" s="3"/>
      <c r="D10269" s="6"/>
      <c r="E10269" s="8"/>
      <c r="O10269" s="9"/>
    </row>
    <row r="10270" spans="2:15" x14ac:dyDescent="0.2">
      <c r="B10270" s="3"/>
      <c r="C10270" s="3"/>
      <c r="D10270" s="6"/>
      <c r="E10270" s="8"/>
      <c r="O10270" s="9"/>
    </row>
    <row r="10271" spans="2:15" x14ac:dyDescent="0.2">
      <c r="B10271" s="3"/>
      <c r="C10271" s="3"/>
      <c r="D10271" s="6"/>
      <c r="E10271" s="8"/>
      <c r="O10271" s="9"/>
    </row>
    <row r="10272" spans="2:15" x14ac:dyDescent="0.2">
      <c r="B10272" s="3"/>
      <c r="C10272" s="3"/>
      <c r="D10272" s="6"/>
      <c r="E10272" s="8"/>
      <c r="O10272" s="9"/>
    </row>
    <row r="10273" spans="2:15" x14ac:dyDescent="0.2">
      <c r="B10273" s="3"/>
      <c r="C10273" s="3"/>
      <c r="D10273" s="6"/>
      <c r="E10273" s="8"/>
      <c r="O10273" s="9"/>
    </row>
    <row r="10274" spans="2:15" x14ac:dyDescent="0.2">
      <c r="B10274" s="3"/>
      <c r="C10274" s="3"/>
      <c r="D10274" s="6"/>
      <c r="E10274" s="8"/>
      <c r="O10274" s="9"/>
    </row>
    <row r="10275" spans="2:15" x14ac:dyDescent="0.2">
      <c r="B10275" s="3"/>
      <c r="C10275" s="3"/>
      <c r="D10275" s="6"/>
      <c r="E10275" s="8"/>
      <c r="O10275" s="9"/>
    </row>
    <row r="10276" spans="2:15" x14ac:dyDescent="0.2">
      <c r="B10276" s="3"/>
      <c r="C10276" s="3"/>
      <c r="D10276" s="6"/>
      <c r="E10276" s="8"/>
      <c r="O10276" s="9"/>
    </row>
    <row r="10277" spans="2:15" x14ac:dyDescent="0.2">
      <c r="B10277" s="3"/>
      <c r="C10277" s="3"/>
      <c r="D10277" s="6"/>
      <c r="E10277" s="8"/>
      <c r="O10277" s="9"/>
    </row>
    <row r="10278" spans="2:15" x14ac:dyDescent="0.2">
      <c r="B10278" s="3"/>
      <c r="C10278" s="3"/>
      <c r="D10278" s="6"/>
      <c r="E10278" s="8"/>
      <c r="O10278" s="9"/>
    </row>
    <row r="10279" spans="2:15" x14ac:dyDescent="0.2">
      <c r="B10279" s="3"/>
      <c r="C10279" s="3"/>
      <c r="D10279" s="6"/>
      <c r="E10279" s="8"/>
      <c r="O10279" s="9"/>
    </row>
    <row r="10280" spans="2:15" x14ac:dyDescent="0.2">
      <c r="B10280" s="3"/>
      <c r="C10280" s="3"/>
      <c r="D10280" s="6"/>
      <c r="E10280" s="8"/>
      <c r="O10280" s="9"/>
    </row>
    <row r="10281" spans="2:15" x14ac:dyDescent="0.2">
      <c r="B10281" s="3"/>
      <c r="C10281" s="3"/>
      <c r="D10281" s="6"/>
      <c r="E10281" s="8"/>
      <c r="O10281" s="9"/>
    </row>
    <row r="10282" spans="2:15" x14ac:dyDescent="0.2">
      <c r="B10282" s="3"/>
      <c r="C10282" s="3"/>
      <c r="D10282" s="6"/>
      <c r="E10282" s="8"/>
      <c r="O10282" s="9"/>
    </row>
    <row r="10283" spans="2:15" x14ac:dyDescent="0.2">
      <c r="B10283" s="3"/>
      <c r="C10283" s="3"/>
      <c r="D10283" s="6"/>
      <c r="E10283" s="8"/>
      <c r="O10283" s="9"/>
    </row>
    <row r="10284" spans="2:15" x14ac:dyDescent="0.2">
      <c r="B10284" s="3"/>
      <c r="C10284" s="3"/>
      <c r="D10284" s="6"/>
      <c r="E10284" s="8"/>
      <c r="O10284" s="9"/>
    </row>
    <row r="10285" spans="2:15" x14ac:dyDescent="0.2">
      <c r="B10285" s="3"/>
      <c r="C10285" s="3"/>
      <c r="D10285" s="6"/>
      <c r="E10285" s="8"/>
      <c r="O10285" s="9"/>
    </row>
    <row r="10286" spans="2:15" x14ac:dyDescent="0.2">
      <c r="B10286" s="3"/>
      <c r="C10286" s="3"/>
      <c r="D10286" s="6"/>
      <c r="E10286" s="8"/>
      <c r="O10286" s="9"/>
    </row>
    <row r="10287" spans="2:15" x14ac:dyDescent="0.2">
      <c r="B10287" s="3"/>
      <c r="C10287" s="3"/>
      <c r="D10287" s="6"/>
      <c r="E10287" s="8"/>
      <c r="O10287" s="9"/>
    </row>
    <row r="10288" spans="2:15" x14ac:dyDescent="0.2">
      <c r="B10288" s="3"/>
      <c r="C10288" s="3"/>
      <c r="D10288" s="6"/>
      <c r="E10288" s="8"/>
      <c r="O10288" s="9"/>
    </row>
    <row r="10289" spans="2:15" x14ac:dyDescent="0.2">
      <c r="B10289" s="3"/>
      <c r="C10289" s="3"/>
      <c r="D10289" s="6"/>
      <c r="E10289" s="8"/>
      <c r="O10289" s="9"/>
    </row>
    <row r="10290" spans="2:15" x14ac:dyDescent="0.2">
      <c r="B10290" s="3"/>
      <c r="C10290" s="3"/>
      <c r="D10290" s="6"/>
      <c r="E10290" s="8"/>
      <c r="O10290" s="9"/>
    </row>
    <row r="10291" spans="2:15" x14ac:dyDescent="0.2">
      <c r="B10291" s="3"/>
      <c r="C10291" s="3"/>
      <c r="D10291" s="6"/>
      <c r="E10291" s="8"/>
      <c r="O10291" s="9"/>
    </row>
    <row r="10292" spans="2:15" x14ac:dyDescent="0.2">
      <c r="B10292" s="3"/>
      <c r="C10292" s="3"/>
      <c r="D10292" s="6"/>
      <c r="E10292" s="8"/>
      <c r="O10292" s="9"/>
    </row>
    <row r="10293" spans="2:15" x14ac:dyDescent="0.2">
      <c r="B10293" s="3"/>
      <c r="C10293" s="3"/>
      <c r="D10293" s="6"/>
      <c r="E10293" s="8"/>
      <c r="O10293" s="9"/>
    </row>
    <row r="10294" spans="2:15" x14ac:dyDescent="0.2">
      <c r="B10294" s="3"/>
      <c r="C10294" s="3"/>
      <c r="D10294" s="6"/>
      <c r="E10294" s="8"/>
      <c r="O10294" s="9"/>
    </row>
    <row r="10295" spans="2:15" x14ac:dyDescent="0.2">
      <c r="B10295" s="3"/>
      <c r="C10295" s="3"/>
      <c r="D10295" s="6"/>
      <c r="E10295" s="8"/>
      <c r="O10295" s="9"/>
    </row>
    <row r="10296" spans="2:15" x14ac:dyDescent="0.2">
      <c r="B10296" s="3"/>
      <c r="C10296" s="3"/>
      <c r="D10296" s="6"/>
      <c r="E10296" s="8"/>
      <c r="O10296" s="9"/>
    </row>
    <row r="10297" spans="2:15" x14ac:dyDescent="0.2">
      <c r="B10297" s="3"/>
      <c r="C10297" s="3"/>
      <c r="D10297" s="6"/>
      <c r="E10297" s="8"/>
      <c r="O10297" s="9"/>
    </row>
    <row r="10298" spans="2:15" x14ac:dyDescent="0.2">
      <c r="B10298" s="3"/>
      <c r="C10298" s="3"/>
      <c r="D10298" s="6"/>
      <c r="E10298" s="8"/>
      <c r="O10298" s="9"/>
    </row>
    <row r="10299" spans="2:15" x14ac:dyDescent="0.2">
      <c r="B10299" s="3"/>
      <c r="C10299" s="3"/>
      <c r="D10299" s="6"/>
      <c r="E10299" s="8"/>
      <c r="O10299" s="9"/>
    </row>
    <row r="10300" spans="2:15" x14ac:dyDescent="0.2">
      <c r="B10300" s="3"/>
      <c r="C10300" s="3"/>
      <c r="D10300" s="6"/>
      <c r="E10300" s="8"/>
      <c r="O10300" s="9"/>
    </row>
    <row r="10301" spans="2:15" x14ac:dyDescent="0.2">
      <c r="B10301" s="3"/>
      <c r="C10301" s="3"/>
      <c r="D10301" s="6"/>
      <c r="E10301" s="8"/>
      <c r="O10301" s="9"/>
    </row>
    <row r="10302" spans="2:15" x14ac:dyDescent="0.2">
      <c r="B10302" s="3"/>
      <c r="C10302" s="3"/>
      <c r="D10302" s="6"/>
      <c r="E10302" s="8"/>
      <c r="O10302" s="9"/>
    </row>
    <row r="10303" spans="2:15" x14ac:dyDescent="0.2">
      <c r="B10303" s="3"/>
      <c r="C10303" s="3"/>
      <c r="D10303" s="6"/>
      <c r="E10303" s="8"/>
      <c r="O10303" s="9"/>
    </row>
    <row r="10304" spans="2:15" x14ac:dyDescent="0.2">
      <c r="B10304" s="3"/>
      <c r="C10304" s="3"/>
      <c r="D10304" s="6"/>
      <c r="E10304" s="8"/>
      <c r="O10304" s="9"/>
    </row>
    <row r="10305" spans="2:15" x14ac:dyDescent="0.2">
      <c r="B10305" s="3"/>
      <c r="C10305" s="3"/>
      <c r="D10305" s="6"/>
      <c r="E10305" s="8"/>
      <c r="O10305" s="9"/>
    </row>
    <row r="10306" spans="2:15" x14ac:dyDescent="0.2">
      <c r="B10306" s="3"/>
      <c r="C10306" s="3"/>
      <c r="D10306" s="6"/>
      <c r="E10306" s="8"/>
      <c r="O10306" s="9"/>
    </row>
    <row r="10307" spans="2:15" x14ac:dyDescent="0.2">
      <c r="B10307" s="3"/>
      <c r="C10307" s="3"/>
      <c r="D10307" s="6"/>
      <c r="E10307" s="8"/>
      <c r="O10307" s="9"/>
    </row>
    <row r="10308" spans="2:15" x14ac:dyDescent="0.2">
      <c r="B10308" s="3"/>
      <c r="C10308" s="3"/>
      <c r="D10308" s="6"/>
      <c r="E10308" s="8"/>
      <c r="O10308" s="9"/>
    </row>
    <row r="10309" spans="2:15" x14ac:dyDescent="0.2">
      <c r="B10309" s="3"/>
      <c r="C10309" s="3"/>
      <c r="D10309" s="6"/>
      <c r="E10309" s="8"/>
      <c r="O10309" s="9"/>
    </row>
    <row r="10310" spans="2:15" x14ac:dyDescent="0.2">
      <c r="B10310" s="3"/>
      <c r="C10310" s="3"/>
      <c r="D10310" s="6"/>
      <c r="E10310" s="8"/>
      <c r="O10310" s="9"/>
    </row>
    <row r="10311" spans="2:15" x14ac:dyDescent="0.2">
      <c r="B10311" s="3"/>
      <c r="C10311" s="3"/>
      <c r="D10311" s="6"/>
      <c r="E10311" s="8"/>
      <c r="O10311" s="9"/>
    </row>
    <row r="10312" spans="2:15" x14ac:dyDescent="0.2">
      <c r="B10312" s="3"/>
      <c r="C10312" s="3"/>
      <c r="D10312" s="6"/>
      <c r="E10312" s="8"/>
      <c r="O10312" s="9"/>
    </row>
    <row r="10313" spans="2:15" x14ac:dyDescent="0.2">
      <c r="B10313" s="3"/>
      <c r="C10313" s="3"/>
      <c r="D10313" s="6"/>
      <c r="E10313" s="8"/>
      <c r="O10313" s="9"/>
    </row>
    <row r="10314" spans="2:15" x14ac:dyDescent="0.2">
      <c r="B10314" s="3"/>
      <c r="C10314" s="3"/>
      <c r="D10314" s="6"/>
      <c r="E10314" s="8"/>
      <c r="O10314" s="9"/>
    </row>
    <row r="10315" spans="2:15" x14ac:dyDescent="0.2">
      <c r="B10315" s="3"/>
      <c r="C10315" s="3"/>
      <c r="D10315" s="6"/>
      <c r="E10315" s="8"/>
      <c r="O10315" s="9"/>
    </row>
    <row r="10316" spans="2:15" x14ac:dyDescent="0.2">
      <c r="B10316" s="3"/>
      <c r="C10316" s="3"/>
      <c r="D10316" s="6"/>
      <c r="E10316" s="8"/>
      <c r="O10316" s="9"/>
    </row>
    <row r="10317" spans="2:15" x14ac:dyDescent="0.2">
      <c r="B10317" s="3"/>
      <c r="C10317" s="3"/>
      <c r="D10317" s="6"/>
      <c r="E10317" s="8"/>
      <c r="O10317" s="9"/>
    </row>
    <row r="10318" spans="2:15" x14ac:dyDescent="0.2">
      <c r="B10318" s="3"/>
      <c r="C10318" s="3"/>
      <c r="D10318" s="6"/>
      <c r="E10318" s="8"/>
      <c r="O10318" s="9"/>
    </row>
    <row r="10319" spans="2:15" x14ac:dyDescent="0.2">
      <c r="B10319" s="3"/>
      <c r="C10319" s="3"/>
      <c r="D10319" s="6"/>
      <c r="E10319" s="8"/>
      <c r="O10319" s="9"/>
    </row>
    <row r="10320" spans="2:15" x14ac:dyDescent="0.2">
      <c r="B10320" s="3"/>
      <c r="C10320" s="3"/>
      <c r="D10320" s="6"/>
      <c r="E10320" s="8"/>
      <c r="O10320" s="9"/>
    </row>
    <row r="10321" spans="2:15" x14ac:dyDescent="0.2">
      <c r="B10321" s="3"/>
      <c r="C10321" s="3"/>
      <c r="D10321" s="6"/>
      <c r="E10321" s="8"/>
      <c r="O10321" s="9"/>
    </row>
    <row r="10322" spans="2:15" x14ac:dyDescent="0.2">
      <c r="B10322" s="3"/>
      <c r="C10322" s="3"/>
      <c r="D10322" s="6"/>
      <c r="E10322" s="8"/>
      <c r="O10322" s="9"/>
    </row>
    <row r="10323" spans="2:15" x14ac:dyDescent="0.2">
      <c r="B10323" s="3"/>
      <c r="C10323" s="3"/>
      <c r="D10323" s="6"/>
      <c r="E10323" s="8"/>
      <c r="O10323" s="9"/>
    </row>
    <row r="10324" spans="2:15" x14ac:dyDescent="0.2">
      <c r="B10324" s="3"/>
      <c r="C10324" s="3"/>
      <c r="D10324" s="6"/>
      <c r="E10324" s="8"/>
      <c r="O10324" s="9"/>
    </row>
    <row r="10325" spans="2:15" x14ac:dyDescent="0.2">
      <c r="B10325" s="3"/>
      <c r="C10325" s="3"/>
      <c r="D10325" s="6"/>
      <c r="E10325" s="8"/>
      <c r="O10325" s="9"/>
    </row>
    <row r="10326" spans="2:15" x14ac:dyDescent="0.2">
      <c r="B10326" s="3"/>
      <c r="C10326" s="3"/>
      <c r="D10326" s="6"/>
      <c r="E10326" s="8"/>
      <c r="O10326" s="9"/>
    </row>
    <row r="10327" spans="2:15" x14ac:dyDescent="0.2">
      <c r="B10327" s="3"/>
      <c r="C10327" s="3"/>
      <c r="D10327" s="6"/>
      <c r="E10327" s="8"/>
      <c r="O10327" s="9"/>
    </row>
    <row r="10328" spans="2:15" x14ac:dyDescent="0.2">
      <c r="B10328" s="3"/>
      <c r="C10328" s="3"/>
      <c r="D10328" s="6"/>
      <c r="E10328" s="8"/>
      <c r="O10328" s="9"/>
    </row>
    <row r="10329" spans="2:15" x14ac:dyDescent="0.2">
      <c r="B10329" s="3"/>
      <c r="C10329" s="3"/>
      <c r="D10329" s="6"/>
      <c r="E10329" s="8"/>
      <c r="O10329" s="9"/>
    </row>
    <row r="10330" spans="2:15" x14ac:dyDescent="0.2">
      <c r="B10330" s="3"/>
      <c r="C10330" s="3"/>
      <c r="D10330" s="6"/>
      <c r="E10330" s="8"/>
      <c r="O10330" s="9"/>
    </row>
    <row r="10331" spans="2:15" x14ac:dyDescent="0.2">
      <c r="B10331" s="3"/>
      <c r="C10331" s="3"/>
      <c r="D10331" s="6"/>
      <c r="E10331" s="8"/>
      <c r="O10331" s="9"/>
    </row>
    <row r="10332" spans="2:15" x14ac:dyDescent="0.2">
      <c r="B10332" s="3"/>
      <c r="C10332" s="3"/>
      <c r="D10332" s="6"/>
      <c r="E10332" s="8"/>
      <c r="O10332" s="9"/>
    </row>
    <row r="10333" spans="2:15" x14ac:dyDescent="0.2">
      <c r="B10333" s="3"/>
      <c r="C10333" s="3"/>
      <c r="D10333" s="6"/>
      <c r="E10333" s="8"/>
      <c r="O10333" s="9"/>
    </row>
    <row r="10334" spans="2:15" x14ac:dyDescent="0.2">
      <c r="B10334" s="3"/>
      <c r="C10334" s="3"/>
      <c r="D10334" s="6"/>
      <c r="E10334" s="8"/>
      <c r="O10334" s="9"/>
    </row>
    <row r="10335" spans="2:15" x14ac:dyDescent="0.2">
      <c r="B10335" s="3"/>
      <c r="C10335" s="3"/>
      <c r="D10335" s="6"/>
      <c r="E10335" s="8"/>
      <c r="O10335" s="9"/>
    </row>
    <row r="10336" spans="2:15" x14ac:dyDescent="0.2">
      <c r="B10336" s="3"/>
      <c r="C10336" s="3"/>
      <c r="D10336" s="6"/>
      <c r="E10336" s="8"/>
      <c r="O10336" s="9"/>
    </row>
    <row r="10337" spans="2:15" x14ac:dyDescent="0.2">
      <c r="B10337" s="3"/>
      <c r="C10337" s="3"/>
      <c r="D10337" s="6"/>
      <c r="E10337" s="8"/>
      <c r="O10337" s="9"/>
    </row>
    <row r="10338" spans="2:15" x14ac:dyDescent="0.2">
      <c r="B10338" s="3"/>
      <c r="C10338" s="3"/>
      <c r="D10338" s="6"/>
      <c r="E10338" s="8"/>
      <c r="O10338" s="9"/>
    </row>
    <row r="10339" spans="2:15" x14ac:dyDescent="0.2">
      <c r="B10339" s="3"/>
      <c r="C10339" s="3"/>
      <c r="D10339" s="6"/>
      <c r="E10339" s="8"/>
      <c r="O10339" s="9"/>
    </row>
    <row r="10340" spans="2:15" x14ac:dyDescent="0.2">
      <c r="B10340" s="3"/>
      <c r="C10340" s="3"/>
      <c r="D10340" s="6"/>
      <c r="E10340" s="8"/>
      <c r="O10340" s="9"/>
    </row>
    <row r="10341" spans="2:15" x14ac:dyDescent="0.2">
      <c r="B10341" s="3"/>
      <c r="C10341" s="3"/>
      <c r="D10341" s="6"/>
      <c r="E10341" s="8"/>
      <c r="O10341" s="9"/>
    </row>
    <row r="10342" spans="2:15" x14ac:dyDescent="0.2">
      <c r="B10342" s="3"/>
      <c r="C10342" s="3"/>
      <c r="D10342" s="6"/>
      <c r="E10342" s="8"/>
      <c r="O10342" s="9"/>
    </row>
    <row r="10343" spans="2:15" x14ac:dyDescent="0.2">
      <c r="B10343" s="3"/>
      <c r="C10343" s="3"/>
      <c r="D10343" s="6"/>
      <c r="E10343" s="8"/>
      <c r="O10343" s="9"/>
    </row>
    <row r="10344" spans="2:15" x14ac:dyDescent="0.2">
      <c r="B10344" s="3"/>
      <c r="C10344" s="3"/>
      <c r="D10344" s="6"/>
      <c r="E10344" s="8"/>
      <c r="O10344" s="9"/>
    </row>
    <row r="10345" spans="2:15" x14ac:dyDescent="0.2">
      <c r="B10345" s="3"/>
      <c r="C10345" s="3"/>
      <c r="D10345" s="6"/>
      <c r="E10345" s="8"/>
      <c r="O10345" s="9"/>
    </row>
    <row r="10346" spans="2:15" x14ac:dyDescent="0.2">
      <c r="B10346" s="3"/>
      <c r="C10346" s="3"/>
      <c r="D10346" s="6"/>
      <c r="E10346" s="8"/>
      <c r="O10346" s="9"/>
    </row>
    <row r="10347" spans="2:15" x14ac:dyDescent="0.2">
      <c r="B10347" s="3"/>
      <c r="C10347" s="3"/>
      <c r="D10347" s="6"/>
      <c r="E10347" s="8"/>
      <c r="O10347" s="9"/>
    </row>
    <row r="10348" spans="2:15" x14ac:dyDescent="0.2">
      <c r="B10348" s="3"/>
      <c r="C10348" s="3"/>
      <c r="D10348" s="6"/>
      <c r="E10348" s="8"/>
      <c r="O10348" s="9"/>
    </row>
    <row r="10349" spans="2:15" x14ac:dyDescent="0.2">
      <c r="B10349" s="3"/>
      <c r="C10349" s="3"/>
      <c r="D10349" s="6"/>
      <c r="E10349" s="8"/>
      <c r="O10349" s="9"/>
    </row>
    <row r="10350" spans="2:15" x14ac:dyDescent="0.2">
      <c r="B10350" s="3"/>
      <c r="C10350" s="3"/>
      <c r="D10350" s="6"/>
      <c r="E10350" s="8"/>
      <c r="O10350" s="9"/>
    </row>
    <row r="10351" spans="2:15" x14ac:dyDescent="0.2">
      <c r="B10351" s="3"/>
      <c r="C10351" s="3"/>
      <c r="D10351" s="6"/>
      <c r="E10351" s="8"/>
      <c r="O10351" s="9"/>
    </row>
    <row r="10352" spans="2:15" x14ac:dyDescent="0.2">
      <c r="B10352" s="3"/>
      <c r="C10352" s="3"/>
      <c r="D10352" s="6"/>
      <c r="E10352" s="8"/>
      <c r="O10352" s="9"/>
    </row>
    <row r="10353" spans="2:15" x14ac:dyDescent="0.2">
      <c r="B10353" s="3"/>
      <c r="C10353" s="3"/>
      <c r="D10353" s="6"/>
      <c r="E10353" s="8"/>
      <c r="O10353" s="9"/>
    </row>
    <row r="10354" spans="2:15" x14ac:dyDescent="0.2">
      <c r="B10354" s="3"/>
      <c r="C10354" s="3"/>
      <c r="D10354" s="6"/>
      <c r="E10354" s="8"/>
      <c r="O10354" s="9"/>
    </row>
    <row r="10355" spans="2:15" x14ac:dyDescent="0.2">
      <c r="B10355" s="3"/>
      <c r="C10355" s="3"/>
      <c r="D10355" s="6"/>
      <c r="E10355" s="8"/>
      <c r="O10355" s="9"/>
    </row>
    <row r="10356" spans="2:15" x14ac:dyDescent="0.2">
      <c r="B10356" s="3"/>
      <c r="C10356" s="3"/>
      <c r="D10356" s="6"/>
      <c r="E10356" s="8"/>
      <c r="O10356" s="9"/>
    </row>
    <row r="10357" spans="2:15" x14ac:dyDescent="0.2">
      <c r="B10357" s="3"/>
      <c r="C10357" s="3"/>
      <c r="D10357" s="6"/>
      <c r="E10357" s="8"/>
      <c r="O10357" s="9"/>
    </row>
    <row r="10358" spans="2:15" x14ac:dyDescent="0.2">
      <c r="B10358" s="3"/>
      <c r="C10358" s="3"/>
      <c r="D10358" s="6"/>
      <c r="E10358" s="8"/>
      <c r="O10358" s="9"/>
    </row>
    <row r="10359" spans="2:15" x14ac:dyDescent="0.2">
      <c r="B10359" s="3"/>
      <c r="C10359" s="3"/>
      <c r="D10359" s="6"/>
      <c r="E10359" s="8"/>
      <c r="O10359" s="9"/>
    </row>
    <row r="10360" spans="2:15" x14ac:dyDescent="0.2">
      <c r="B10360" s="3"/>
      <c r="C10360" s="3"/>
      <c r="D10360" s="6"/>
      <c r="E10360" s="8"/>
      <c r="O10360" s="9"/>
    </row>
    <row r="10361" spans="2:15" x14ac:dyDescent="0.2">
      <c r="B10361" s="3"/>
      <c r="C10361" s="3"/>
      <c r="D10361" s="6"/>
      <c r="E10361" s="8"/>
      <c r="O10361" s="9"/>
    </row>
    <row r="10362" spans="2:15" x14ac:dyDescent="0.2">
      <c r="B10362" s="3"/>
      <c r="C10362" s="3"/>
      <c r="D10362" s="6"/>
      <c r="E10362" s="8"/>
      <c r="O10362" s="9"/>
    </row>
    <row r="10363" spans="2:15" x14ac:dyDescent="0.2">
      <c r="B10363" s="3"/>
      <c r="C10363" s="3"/>
      <c r="D10363" s="6"/>
      <c r="E10363" s="8"/>
      <c r="O10363" s="9"/>
    </row>
    <row r="10364" spans="2:15" x14ac:dyDescent="0.2">
      <c r="B10364" s="3"/>
      <c r="C10364" s="3"/>
      <c r="D10364" s="6"/>
      <c r="E10364" s="8"/>
      <c r="O10364" s="9"/>
    </row>
    <row r="10365" spans="2:15" x14ac:dyDescent="0.2">
      <c r="B10365" s="3"/>
      <c r="C10365" s="3"/>
      <c r="D10365" s="6"/>
      <c r="E10365" s="8"/>
      <c r="O10365" s="9"/>
    </row>
    <row r="10366" spans="2:15" x14ac:dyDescent="0.2">
      <c r="B10366" s="3"/>
      <c r="C10366" s="3"/>
      <c r="D10366" s="6"/>
      <c r="E10366" s="8"/>
      <c r="O10366" s="9"/>
    </row>
    <row r="10367" spans="2:15" x14ac:dyDescent="0.2">
      <c r="B10367" s="3"/>
      <c r="C10367" s="3"/>
      <c r="D10367" s="6"/>
      <c r="E10367" s="8"/>
      <c r="O10367" s="9"/>
    </row>
    <row r="10368" spans="2:15" x14ac:dyDescent="0.2">
      <c r="B10368" s="3"/>
      <c r="C10368" s="3"/>
      <c r="D10368" s="6"/>
      <c r="E10368" s="8"/>
      <c r="O10368" s="9"/>
    </row>
    <row r="10369" spans="2:15" x14ac:dyDescent="0.2">
      <c r="B10369" s="3"/>
      <c r="C10369" s="3"/>
      <c r="D10369" s="6"/>
      <c r="E10369" s="8"/>
      <c r="O10369" s="9"/>
    </row>
    <row r="10370" spans="2:15" x14ac:dyDescent="0.2">
      <c r="B10370" s="3"/>
      <c r="C10370" s="3"/>
      <c r="D10370" s="6"/>
      <c r="E10370" s="8"/>
      <c r="O10370" s="9"/>
    </row>
    <row r="10371" spans="2:15" x14ac:dyDescent="0.2">
      <c r="B10371" s="3"/>
      <c r="C10371" s="3"/>
      <c r="D10371" s="6"/>
      <c r="E10371" s="8"/>
      <c r="O10371" s="9"/>
    </row>
    <row r="10372" spans="2:15" x14ac:dyDescent="0.2">
      <c r="B10372" s="3"/>
      <c r="C10372" s="3"/>
      <c r="D10372" s="6"/>
      <c r="E10372" s="8"/>
      <c r="O10372" s="9"/>
    </row>
    <row r="10373" spans="2:15" x14ac:dyDescent="0.2">
      <c r="B10373" s="3"/>
      <c r="C10373" s="3"/>
      <c r="D10373" s="6"/>
      <c r="E10373" s="8"/>
      <c r="O10373" s="9"/>
    </row>
    <row r="10374" spans="2:15" x14ac:dyDescent="0.2">
      <c r="B10374" s="3"/>
      <c r="C10374" s="3"/>
      <c r="D10374" s="6"/>
      <c r="E10374" s="8"/>
      <c r="O10374" s="9"/>
    </row>
    <row r="10375" spans="2:15" x14ac:dyDescent="0.2">
      <c r="B10375" s="3"/>
      <c r="C10375" s="3"/>
      <c r="D10375" s="6"/>
      <c r="E10375" s="8"/>
      <c r="O10375" s="9"/>
    </row>
    <row r="10376" spans="2:15" x14ac:dyDescent="0.2">
      <c r="B10376" s="3"/>
      <c r="C10376" s="3"/>
      <c r="D10376" s="6"/>
      <c r="E10376" s="8"/>
      <c r="O10376" s="9"/>
    </row>
    <row r="10377" spans="2:15" x14ac:dyDescent="0.2">
      <c r="B10377" s="3"/>
      <c r="C10377" s="3"/>
      <c r="D10377" s="6"/>
      <c r="E10377" s="8"/>
      <c r="O10377" s="9"/>
    </row>
    <row r="10378" spans="2:15" x14ac:dyDescent="0.2">
      <c r="B10378" s="3"/>
      <c r="C10378" s="3"/>
      <c r="D10378" s="6"/>
      <c r="E10378" s="8"/>
      <c r="O10378" s="9"/>
    </row>
    <row r="10379" spans="2:15" x14ac:dyDescent="0.2">
      <c r="B10379" s="3"/>
      <c r="C10379" s="3"/>
      <c r="D10379" s="6"/>
      <c r="E10379" s="8"/>
      <c r="O10379" s="9"/>
    </row>
    <row r="10380" spans="2:15" x14ac:dyDescent="0.2">
      <c r="B10380" s="3"/>
      <c r="C10380" s="3"/>
      <c r="D10380" s="6"/>
      <c r="E10380" s="8"/>
      <c r="O10380" s="9"/>
    </row>
    <row r="10381" spans="2:15" x14ac:dyDescent="0.2">
      <c r="B10381" s="3"/>
      <c r="C10381" s="3"/>
      <c r="D10381" s="6"/>
      <c r="E10381" s="8"/>
      <c r="O10381" s="9"/>
    </row>
    <row r="10382" spans="2:15" x14ac:dyDescent="0.2">
      <c r="B10382" s="3"/>
      <c r="C10382" s="3"/>
      <c r="D10382" s="6"/>
      <c r="E10382" s="8"/>
      <c r="O10382" s="9"/>
    </row>
    <row r="10383" spans="2:15" x14ac:dyDescent="0.2">
      <c r="B10383" s="3"/>
      <c r="C10383" s="3"/>
      <c r="D10383" s="6"/>
      <c r="E10383" s="8"/>
      <c r="O10383" s="9"/>
    </row>
    <row r="10384" spans="2:15" x14ac:dyDescent="0.2">
      <c r="B10384" s="3"/>
      <c r="C10384" s="3"/>
      <c r="D10384" s="6"/>
      <c r="E10384" s="8"/>
      <c r="O10384" s="9"/>
    </row>
    <row r="10385" spans="2:15" x14ac:dyDescent="0.2">
      <c r="B10385" s="3"/>
      <c r="C10385" s="3"/>
      <c r="D10385" s="6"/>
      <c r="E10385" s="8"/>
      <c r="O10385" s="9"/>
    </row>
    <row r="10386" spans="2:15" x14ac:dyDescent="0.2">
      <c r="B10386" s="3"/>
      <c r="C10386" s="3"/>
      <c r="D10386" s="6"/>
      <c r="E10386" s="8"/>
      <c r="O10386" s="9"/>
    </row>
    <row r="10387" spans="2:15" x14ac:dyDescent="0.2">
      <c r="B10387" s="3"/>
      <c r="C10387" s="3"/>
      <c r="D10387" s="6"/>
      <c r="E10387" s="8"/>
      <c r="O10387" s="9"/>
    </row>
    <row r="10388" spans="2:15" x14ac:dyDescent="0.2">
      <c r="B10388" s="3"/>
      <c r="C10388" s="3"/>
      <c r="D10388" s="6"/>
      <c r="E10388" s="8"/>
      <c r="O10388" s="9"/>
    </row>
    <row r="10389" spans="2:15" x14ac:dyDescent="0.2">
      <c r="B10389" s="3"/>
      <c r="C10389" s="3"/>
      <c r="D10389" s="6"/>
      <c r="E10389" s="8"/>
      <c r="O10389" s="9"/>
    </row>
    <row r="10390" spans="2:15" x14ac:dyDescent="0.2">
      <c r="B10390" s="3"/>
      <c r="C10390" s="3"/>
      <c r="D10390" s="6"/>
      <c r="E10390" s="8"/>
      <c r="O10390" s="9"/>
    </row>
    <row r="10391" spans="2:15" x14ac:dyDescent="0.2">
      <c r="B10391" s="3"/>
      <c r="C10391" s="3"/>
      <c r="D10391" s="6"/>
      <c r="E10391" s="8"/>
      <c r="O10391" s="9"/>
    </row>
    <row r="10392" spans="2:15" x14ac:dyDescent="0.2">
      <c r="B10392" s="3"/>
      <c r="C10392" s="3"/>
      <c r="D10392" s="6"/>
      <c r="E10392" s="8"/>
      <c r="O10392" s="9"/>
    </row>
    <row r="10393" spans="2:15" x14ac:dyDescent="0.2">
      <c r="B10393" s="3"/>
      <c r="C10393" s="3"/>
      <c r="D10393" s="6"/>
      <c r="E10393" s="8"/>
      <c r="O10393" s="9"/>
    </row>
    <row r="10394" spans="2:15" x14ac:dyDescent="0.2">
      <c r="B10394" s="3"/>
      <c r="C10394" s="3"/>
      <c r="D10394" s="6"/>
      <c r="E10394" s="8"/>
      <c r="O10394" s="9"/>
    </row>
    <row r="10395" spans="2:15" x14ac:dyDescent="0.2">
      <c r="B10395" s="3"/>
      <c r="C10395" s="3"/>
      <c r="D10395" s="6"/>
      <c r="E10395" s="8"/>
      <c r="O10395" s="9"/>
    </row>
    <row r="10396" spans="2:15" x14ac:dyDescent="0.2">
      <c r="B10396" s="3"/>
      <c r="C10396" s="3"/>
      <c r="D10396" s="6"/>
      <c r="E10396" s="8"/>
      <c r="O10396" s="9"/>
    </row>
    <row r="10397" spans="2:15" x14ac:dyDescent="0.2">
      <c r="B10397" s="3"/>
      <c r="C10397" s="3"/>
      <c r="D10397" s="6"/>
      <c r="E10397" s="8"/>
      <c r="O10397" s="9"/>
    </row>
    <row r="10398" spans="2:15" x14ac:dyDescent="0.2">
      <c r="B10398" s="3"/>
      <c r="C10398" s="3"/>
      <c r="D10398" s="6"/>
      <c r="E10398" s="8"/>
      <c r="O10398" s="9"/>
    </row>
    <row r="10399" spans="2:15" x14ac:dyDescent="0.2">
      <c r="B10399" s="3"/>
      <c r="C10399" s="3"/>
      <c r="D10399" s="6"/>
      <c r="E10399" s="8"/>
      <c r="O10399" s="9"/>
    </row>
    <row r="10400" spans="2:15" x14ac:dyDescent="0.2">
      <c r="B10400" s="3"/>
      <c r="C10400" s="3"/>
      <c r="D10400" s="6"/>
      <c r="E10400" s="8"/>
      <c r="O10400" s="9"/>
    </row>
    <row r="10401" spans="2:15" x14ac:dyDescent="0.2">
      <c r="B10401" s="3"/>
      <c r="C10401" s="3"/>
      <c r="D10401" s="6"/>
      <c r="E10401" s="8"/>
      <c r="O10401" s="9"/>
    </row>
    <row r="10402" spans="2:15" x14ac:dyDescent="0.2">
      <c r="B10402" s="3"/>
      <c r="C10402" s="3"/>
      <c r="D10402" s="6"/>
      <c r="E10402" s="8"/>
      <c r="O10402" s="9"/>
    </row>
    <row r="10403" spans="2:15" x14ac:dyDescent="0.2">
      <c r="B10403" s="3"/>
      <c r="C10403" s="3"/>
      <c r="D10403" s="6"/>
      <c r="E10403" s="8"/>
      <c r="O10403" s="9"/>
    </row>
    <row r="10404" spans="2:15" x14ac:dyDescent="0.2">
      <c r="B10404" s="3"/>
      <c r="C10404" s="3"/>
      <c r="D10404" s="6"/>
      <c r="E10404" s="8"/>
      <c r="O10404" s="9"/>
    </row>
    <row r="10405" spans="2:15" x14ac:dyDescent="0.2">
      <c r="B10405" s="3"/>
      <c r="C10405" s="3"/>
      <c r="D10405" s="6"/>
      <c r="E10405" s="8"/>
      <c r="O10405" s="9"/>
    </row>
    <row r="10406" spans="2:15" x14ac:dyDescent="0.2">
      <c r="B10406" s="3"/>
      <c r="C10406" s="3"/>
      <c r="D10406" s="6"/>
      <c r="E10406" s="8"/>
      <c r="O10406" s="9"/>
    </row>
    <row r="10407" spans="2:15" x14ac:dyDescent="0.2">
      <c r="B10407" s="3"/>
      <c r="C10407" s="3"/>
      <c r="D10407" s="6"/>
      <c r="E10407" s="8"/>
      <c r="O10407" s="9"/>
    </row>
    <row r="10408" spans="2:15" x14ac:dyDescent="0.2">
      <c r="B10408" s="3"/>
      <c r="C10408" s="3"/>
      <c r="D10408" s="6"/>
      <c r="E10408" s="8"/>
      <c r="O10408" s="9"/>
    </row>
    <row r="10409" spans="2:15" x14ac:dyDescent="0.2">
      <c r="B10409" s="3"/>
      <c r="C10409" s="3"/>
      <c r="D10409" s="6"/>
      <c r="E10409" s="8"/>
      <c r="O10409" s="9"/>
    </row>
    <row r="10410" spans="2:15" x14ac:dyDescent="0.2">
      <c r="B10410" s="3"/>
      <c r="C10410" s="3"/>
      <c r="D10410" s="6"/>
      <c r="E10410" s="8"/>
      <c r="O10410" s="9"/>
    </row>
    <row r="10411" spans="2:15" x14ac:dyDescent="0.2">
      <c r="B10411" s="3"/>
      <c r="C10411" s="3"/>
      <c r="D10411" s="6"/>
      <c r="E10411" s="8"/>
      <c r="O10411" s="9"/>
    </row>
    <row r="10412" spans="2:15" x14ac:dyDescent="0.2">
      <c r="B10412" s="3"/>
      <c r="C10412" s="3"/>
      <c r="D10412" s="6"/>
      <c r="E10412" s="8"/>
      <c r="O10412" s="9"/>
    </row>
    <row r="10413" spans="2:15" x14ac:dyDescent="0.2">
      <c r="B10413" s="3"/>
      <c r="C10413" s="3"/>
      <c r="D10413" s="6"/>
      <c r="E10413" s="8"/>
      <c r="O10413" s="9"/>
    </row>
    <row r="10414" spans="2:15" x14ac:dyDescent="0.2">
      <c r="B10414" s="3"/>
      <c r="C10414" s="3"/>
      <c r="D10414" s="6"/>
      <c r="E10414" s="8"/>
      <c r="O10414" s="9"/>
    </row>
    <row r="10415" spans="2:15" x14ac:dyDescent="0.2">
      <c r="B10415" s="3"/>
      <c r="C10415" s="3"/>
      <c r="D10415" s="6"/>
      <c r="E10415" s="8"/>
      <c r="O10415" s="9"/>
    </row>
    <row r="10416" spans="2:15" x14ac:dyDescent="0.2">
      <c r="B10416" s="3"/>
      <c r="C10416" s="3"/>
      <c r="D10416" s="6"/>
      <c r="E10416" s="8"/>
      <c r="O10416" s="9"/>
    </row>
    <row r="10417" spans="2:15" x14ac:dyDescent="0.2">
      <c r="B10417" s="3"/>
      <c r="C10417" s="3"/>
      <c r="D10417" s="6"/>
      <c r="E10417" s="8"/>
      <c r="O10417" s="9"/>
    </row>
    <row r="10418" spans="2:15" x14ac:dyDescent="0.2">
      <c r="B10418" s="3"/>
      <c r="C10418" s="3"/>
      <c r="D10418" s="6"/>
      <c r="E10418" s="8"/>
      <c r="O10418" s="9"/>
    </row>
    <row r="10419" spans="2:15" x14ac:dyDescent="0.2">
      <c r="B10419" s="3"/>
      <c r="C10419" s="3"/>
      <c r="D10419" s="6"/>
      <c r="E10419" s="8"/>
      <c r="O10419" s="9"/>
    </row>
    <row r="10420" spans="2:15" x14ac:dyDescent="0.2">
      <c r="B10420" s="3"/>
      <c r="C10420" s="3"/>
      <c r="D10420" s="6"/>
      <c r="E10420" s="8"/>
      <c r="O10420" s="9"/>
    </row>
    <row r="10421" spans="2:15" x14ac:dyDescent="0.2">
      <c r="B10421" s="3"/>
      <c r="C10421" s="3"/>
      <c r="D10421" s="6"/>
      <c r="E10421" s="8"/>
      <c r="O10421" s="9"/>
    </row>
    <row r="10422" spans="2:15" x14ac:dyDescent="0.2">
      <c r="B10422" s="3"/>
      <c r="C10422" s="3"/>
      <c r="D10422" s="6"/>
      <c r="E10422" s="8"/>
      <c r="O10422" s="9"/>
    </row>
    <row r="10423" spans="2:15" x14ac:dyDescent="0.2">
      <c r="B10423" s="3"/>
      <c r="C10423" s="3"/>
      <c r="D10423" s="6"/>
      <c r="E10423" s="8"/>
      <c r="O10423" s="9"/>
    </row>
    <row r="10424" spans="2:15" x14ac:dyDescent="0.2">
      <c r="B10424" s="3"/>
      <c r="C10424" s="3"/>
      <c r="D10424" s="6"/>
      <c r="E10424" s="8"/>
      <c r="O10424" s="9"/>
    </row>
    <row r="10425" spans="2:15" x14ac:dyDescent="0.2">
      <c r="B10425" s="3"/>
      <c r="C10425" s="3"/>
      <c r="D10425" s="6"/>
      <c r="E10425" s="8"/>
      <c r="O10425" s="9"/>
    </row>
    <row r="10426" spans="2:15" x14ac:dyDescent="0.2">
      <c r="B10426" s="3"/>
      <c r="C10426" s="3"/>
      <c r="D10426" s="6"/>
      <c r="E10426" s="8"/>
      <c r="O10426" s="9"/>
    </row>
    <row r="10427" spans="2:15" x14ac:dyDescent="0.2">
      <c r="B10427" s="3"/>
      <c r="C10427" s="3"/>
      <c r="D10427" s="6"/>
      <c r="E10427" s="8"/>
      <c r="O10427" s="9"/>
    </row>
    <row r="10428" spans="2:15" x14ac:dyDescent="0.2">
      <c r="B10428" s="3"/>
      <c r="C10428" s="3"/>
      <c r="D10428" s="6"/>
      <c r="E10428" s="8"/>
      <c r="O10428" s="9"/>
    </row>
    <row r="10429" spans="2:15" x14ac:dyDescent="0.2">
      <c r="B10429" s="3"/>
      <c r="C10429" s="3"/>
      <c r="D10429" s="6"/>
      <c r="E10429" s="8"/>
      <c r="O10429" s="9"/>
    </row>
    <row r="10430" spans="2:15" x14ac:dyDescent="0.2">
      <c r="B10430" s="3"/>
      <c r="C10430" s="3"/>
      <c r="D10430" s="6"/>
      <c r="E10430" s="8"/>
      <c r="O10430" s="9"/>
    </row>
    <row r="10431" spans="2:15" x14ac:dyDescent="0.2">
      <c r="B10431" s="3"/>
      <c r="C10431" s="3"/>
      <c r="D10431" s="6"/>
      <c r="E10431" s="8"/>
      <c r="O10431" s="9"/>
    </row>
    <row r="10432" spans="2:15" x14ac:dyDescent="0.2">
      <c r="B10432" s="3"/>
      <c r="C10432" s="3"/>
      <c r="D10432" s="6"/>
      <c r="E10432" s="8"/>
      <c r="O10432" s="9"/>
    </row>
    <row r="10433" spans="2:15" x14ac:dyDescent="0.2">
      <c r="B10433" s="3"/>
      <c r="C10433" s="3"/>
      <c r="D10433" s="6"/>
      <c r="E10433" s="8"/>
      <c r="O10433" s="9"/>
    </row>
    <row r="10434" spans="2:15" x14ac:dyDescent="0.2">
      <c r="B10434" s="3"/>
      <c r="C10434" s="3"/>
      <c r="D10434" s="6"/>
      <c r="E10434" s="8"/>
      <c r="O10434" s="9"/>
    </row>
    <row r="10435" spans="2:15" x14ac:dyDescent="0.2">
      <c r="B10435" s="3"/>
      <c r="C10435" s="3"/>
      <c r="D10435" s="6"/>
      <c r="E10435" s="8"/>
      <c r="O10435" s="9"/>
    </row>
    <row r="10436" spans="2:15" x14ac:dyDescent="0.2">
      <c r="B10436" s="3"/>
      <c r="C10436" s="3"/>
      <c r="D10436" s="6"/>
      <c r="E10436" s="8"/>
      <c r="O10436" s="9"/>
    </row>
    <row r="10437" spans="2:15" x14ac:dyDescent="0.2">
      <c r="B10437" s="3"/>
      <c r="C10437" s="3"/>
      <c r="D10437" s="6"/>
      <c r="E10437" s="8"/>
      <c r="O10437" s="9"/>
    </row>
    <row r="10438" spans="2:15" x14ac:dyDescent="0.2">
      <c r="B10438" s="3"/>
      <c r="C10438" s="3"/>
      <c r="D10438" s="6"/>
      <c r="E10438" s="8"/>
      <c r="O10438" s="9"/>
    </row>
    <row r="10439" spans="2:15" x14ac:dyDescent="0.2">
      <c r="B10439" s="3"/>
      <c r="C10439" s="3"/>
      <c r="D10439" s="6"/>
      <c r="E10439" s="8"/>
      <c r="O10439" s="9"/>
    </row>
    <row r="10440" spans="2:15" x14ac:dyDescent="0.2">
      <c r="B10440" s="3"/>
      <c r="C10440" s="3"/>
      <c r="D10440" s="6"/>
      <c r="E10440" s="8"/>
      <c r="O10440" s="9"/>
    </row>
    <row r="10441" spans="2:15" x14ac:dyDescent="0.2">
      <c r="B10441" s="3"/>
      <c r="C10441" s="3"/>
      <c r="D10441" s="6"/>
      <c r="E10441" s="8"/>
      <c r="O10441" s="9"/>
    </row>
    <row r="10442" spans="2:15" x14ac:dyDescent="0.2">
      <c r="B10442" s="3"/>
      <c r="C10442" s="3"/>
      <c r="D10442" s="6"/>
      <c r="E10442" s="8"/>
      <c r="O10442" s="9"/>
    </row>
    <row r="10443" spans="2:15" x14ac:dyDescent="0.2">
      <c r="B10443" s="3"/>
      <c r="C10443" s="3"/>
      <c r="D10443" s="6"/>
      <c r="E10443" s="8"/>
      <c r="O10443" s="9"/>
    </row>
    <row r="10444" spans="2:15" x14ac:dyDescent="0.2">
      <c r="B10444" s="3"/>
      <c r="C10444" s="3"/>
      <c r="D10444" s="6"/>
      <c r="E10444" s="8"/>
      <c r="O10444" s="9"/>
    </row>
    <row r="10445" spans="2:15" x14ac:dyDescent="0.2">
      <c r="B10445" s="3"/>
      <c r="C10445" s="3"/>
      <c r="D10445" s="6"/>
      <c r="E10445" s="8"/>
      <c r="O10445" s="9"/>
    </row>
    <row r="10446" spans="2:15" x14ac:dyDescent="0.2">
      <c r="B10446" s="3"/>
      <c r="C10446" s="3"/>
      <c r="D10446" s="6"/>
      <c r="E10446" s="8"/>
      <c r="O10446" s="9"/>
    </row>
    <row r="10447" spans="2:15" x14ac:dyDescent="0.2">
      <c r="B10447" s="3"/>
      <c r="C10447" s="3"/>
      <c r="D10447" s="6"/>
      <c r="E10447" s="8"/>
      <c r="O10447" s="9"/>
    </row>
    <row r="10448" spans="2:15" x14ac:dyDescent="0.2">
      <c r="B10448" s="3"/>
      <c r="C10448" s="3"/>
      <c r="D10448" s="6"/>
      <c r="E10448" s="8"/>
      <c r="O10448" s="9"/>
    </row>
    <row r="10449" spans="2:15" x14ac:dyDescent="0.2">
      <c r="B10449" s="3"/>
      <c r="C10449" s="3"/>
      <c r="D10449" s="6"/>
      <c r="E10449" s="8"/>
      <c r="O10449" s="9"/>
    </row>
    <row r="10450" spans="2:15" x14ac:dyDescent="0.2">
      <c r="B10450" s="3"/>
      <c r="C10450" s="3"/>
      <c r="D10450" s="6"/>
      <c r="E10450" s="8"/>
      <c r="O10450" s="9"/>
    </row>
    <row r="10451" spans="2:15" x14ac:dyDescent="0.2">
      <c r="B10451" s="3"/>
      <c r="C10451" s="3"/>
      <c r="D10451" s="6"/>
      <c r="E10451" s="8"/>
      <c r="O10451" s="9"/>
    </row>
    <row r="10452" spans="2:15" x14ac:dyDescent="0.2">
      <c r="B10452" s="3"/>
      <c r="C10452" s="3"/>
      <c r="D10452" s="6"/>
      <c r="E10452" s="8"/>
      <c r="O10452" s="9"/>
    </row>
    <row r="10453" spans="2:15" x14ac:dyDescent="0.2">
      <c r="B10453" s="3"/>
      <c r="C10453" s="3"/>
      <c r="D10453" s="6"/>
      <c r="E10453" s="8"/>
      <c r="O10453" s="9"/>
    </row>
    <row r="10454" spans="2:15" x14ac:dyDescent="0.2">
      <c r="B10454" s="3"/>
      <c r="C10454" s="3"/>
      <c r="D10454" s="6"/>
      <c r="E10454" s="8"/>
      <c r="O10454" s="9"/>
    </row>
    <row r="10455" spans="2:15" x14ac:dyDescent="0.2">
      <c r="B10455" s="3"/>
      <c r="C10455" s="3"/>
      <c r="D10455" s="6"/>
      <c r="E10455" s="8"/>
      <c r="O10455" s="9"/>
    </row>
    <row r="10456" spans="2:15" x14ac:dyDescent="0.2">
      <c r="B10456" s="3"/>
      <c r="C10456" s="3"/>
      <c r="D10456" s="6"/>
      <c r="E10456" s="8"/>
      <c r="O10456" s="9"/>
    </row>
    <row r="10457" spans="2:15" x14ac:dyDescent="0.2">
      <c r="B10457" s="3"/>
      <c r="C10457" s="3"/>
      <c r="D10457" s="6"/>
      <c r="E10457" s="8"/>
      <c r="O10457" s="9"/>
    </row>
    <row r="10458" spans="2:15" x14ac:dyDescent="0.2">
      <c r="B10458" s="3"/>
      <c r="C10458" s="3"/>
      <c r="D10458" s="6"/>
      <c r="E10458" s="8"/>
      <c r="O10458" s="9"/>
    </row>
    <row r="10459" spans="2:15" x14ac:dyDescent="0.2">
      <c r="B10459" s="3"/>
      <c r="C10459" s="3"/>
      <c r="D10459" s="6"/>
      <c r="E10459" s="8"/>
      <c r="O10459" s="9"/>
    </row>
    <row r="10460" spans="2:15" x14ac:dyDescent="0.2">
      <c r="B10460" s="3"/>
      <c r="C10460" s="3"/>
      <c r="D10460" s="6"/>
      <c r="E10460" s="8"/>
      <c r="O10460" s="9"/>
    </row>
    <row r="10461" spans="2:15" x14ac:dyDescent="0.2">
      <c r="B10461" s="3"/>
      <c r="C10461" s="3"/>
      <c r="D10461" s="6"/>
      <c r="E10461" s="8"/>
      <c r="O10461" s="9"/>
    </row>
    <row r="10462" spans="2:15" x14ac:dyDescent="0.2">
      <c r="B10462" s="3"/>
      <c r="C10462" s="3"/>
      <c r="D10462" s="6"/>
      <c r="E10462" s="8"/>
      <c r="O10462" s="9"/>
    </row>
    <row r="10463" spans="2:15" x14ac:dyDescent="0.2">
      <c r="B10463" s="3"/>
      <c r="C10463" s="3"/>
      <c r="D10463" s="6"/>
      <c r="E10463" s="8"/>
      <c r="O10463" s="9"/>
    </row>
    <row r="10464" spans="2:15" x14ac:dyDescent="0.2">
      <c r="B10464" s="3"/>
      <c r="C10464" s="3"/>
      <c r="D10464" s="6"/>
      <c r="E10464" s="8"/>
      <c r="O10464" s="9"/>
    </row>
    <row r="10465" spans="2:15" x14ac:dyDescent="0.2">
      <c r="B10465" s="3"/>
      <c r="C10465" s="3"/>
      <c r="D10465" s="6"/>
      <c r="E10465" s="8"/>
      <c r="O10465" s="9"/>
    </row>
    <row r="10466" spans="2:15" x14ac:dyDescent="0.2">
      <c r="B10466" s="3"/>
      <c r="C10466" s="3"/>
      <c r="D10466" s="6"/>
      <c r="E10466" s="8"/>
      <c r="O10466" s="9"/>
    </row>
    <row r="10467" spans="2:15" x14ac:dyDescent="0.2">
      <c r="B10467" s="3"/>
      <c r="C10467" s="3"/>
      <c r="D10467" s="6"/>
      <c r="E10467" s="8"/>
      <c r="O10467" s="9"/>
    </row>
    <row r="10468" spans="2:15" x14ac:dyDescent="0.2">
      <c r="B10468" s="3"/>
      <c r="C10468" s="3"/>
      <c r="D10468" s="6"/>
      <c r="E10468" s="8"/>
      <c r="O10468" s="9"/>
    </row>
    <row r="10469" spans="2:15" x14ac:dyDescent="0.2">
      <c r="B10469" s="3"/>
      <c r="C10469" s="3"/>
      <c r="D10469" s="6"/>
      <c r="E10469" s="8"/>
      <c r="O10469" s="9"/>
    </row>
    <row r="10470" spans="2:15" x14ac:dyDescent="0.2">
      <c r="B10470" s="3"/>
      <c r="C10470" s="3"/>
      <c r="D10470" s="6"/>
      <c r="E10470" s="8"/>
      <c r="O10470" s="9"/>
    </row>
    <row r="10471" spans="2:15" x14ac:dyDescent="0.2">
      <c r="B10471" s="3"/>
      <c r="C10471" s="3"/>
      <c r="D10471" s="6"/>
      <c r="E10471" s="8"/>
      <c r="O10471" s="9"/>
    </row>
    <row r="10472" spans="2:15" x14ac:dyDescent="0.2">
      <c r="B10472" s="3"/>
      <c r="C10472" s="3"/>
      <c r="D10472" s="6"/>
      <c r="E10472" s="8"/>
      <c r="O10472" s="9"/>
    </row>
    <row r="10473" spans="2:15" x14ac:dyDescent="0.2">
      <c r="B10473" s="3"/>
      <c r="C10473" s="3"/>
      <c r="D10473" s="6"/>
      <c r="E10473" s="8"/>
      <c r="O10473" s="9"/>
    </row>
    <row r="10474" spans="2:15" x14ac:dyDescent="0.2">
      <c r="B10474" s="3"/>
      <c r="C10474" s="3"/>
      <c r="D10474" s="6"/>
      <c r="E10474" s="8"/>
      <c r="O10474" s="9"/>
    </row>
    <row r="10475" spans="2:15" x14ac:dyDescent="0.2">
      <c r="B10475" s="3"/>
      <c r="C10475" s="3"/>
      <c r="D10475" s="6"/>
      <c r="E10475" s="8"/>
      <c r="O10475" s="9"/>
    </row>
    <row r="10476" spans="2:15" x14ac:dyDescent="0.2">
      <c r="B10476" s="3"/>
      <c r="C10476" s="3"/>
      <c r="D10476" s="6"/>
      <c r="E10476" s="8"/>
      <c r="O10476" s="9"/>
    </row>
    <row r="10477" spans="2:15" x14ac:dyDescent="0.2">
      <c r="B10477" s="3"/>
      <c r="C10477" s="3"/>
      <c r="D10477" s="6"/>
      <c r="E10477" s="8"/>
      <c r="O10477" s="9"/>
    </row>
    <row r="10478" spans="2:15" x14ac:dyDescent="0.2">
      <c r="B10478" s="3"/>
      <c r="C10478" s="3"/>
      <c r="D10478" s="6"/>
      <c r="E10478" s="8"/>
      <c r="O10478" s="9"/>
    </row>
    <row r="10479" spans="2:15" x14ac:dyDescent="0.2">
      <c r="B10479" s="3"/>
      <c r="C10479" s="3"/>
      <c r="D10479" s="6"/>
      <c r="E10479" s="8"/>
      <c r="O10479" s="9"/>
    </row>
    <row r="10480" spans="2:15" x14ac:dyDescent="0.2">
      <c r="B10480" s="3"/>
      <c r="C10480" s="3"/>
      <c r="D10480" s="6"/>
      <c r="E10480" s="8"/>
      <c r="O10480" s="9"/>
    </row>
    <row r="10481" spans="2:15" x14ac:dyDescent="0.2">
      <c r="B10481" s="3"/>
      <c r="C10481" s="3"/>
      <c r="D10481" s="6"/>
      <c r="E10481" s="8"/>
      <c r="O10481" s="9"/>
    </row>
    <row r="10482" spans="2:15" x14ac:dyDescent="0.2">
      <c r="B10482" s="3"/>
      <c r="C10482" s="3"/>
      <c r="D10482" s="6"/>
      <c r="E10482" s="8"/>
      <c r="O10482" s="9"/>
    </row>
    <row r="10483" spans="2:15" x14ac:dyDescent="0.2">
      <c r="B10483" s="3"/>
      <c r="C10483" s="3"/>
      <c r="D10483" s="6"/>
      <c r="E10483" s="8"/>
      <c r="O10483" s="9"/>
    </row>
    <row r="10484" spans="2:15" x14ac:dyDescent="0.2">
      <c r="B10484" s="3"/>
      <c r="C10484" s="3"/>
      <c r="D10484" s="6"/>
      <c r="E10484" s="8"/>
      <c r="O10484" s="9"/>
    </row>
    <row r="10485" spans="2:15" x14ac:dyDescent="0.2">
      <c r="B10485" s="3"/>
      <c r="C10485" s="3"/>
      <c r="D10485" s="6"/>
      <c r="E10485" s="8"/>
      <c r="O10485" s="9"/>
    </row>
    <row r="10486" spans="2:15" x14ac:dyDescent="0.2">
      <c r="B10486" s="3"/>
      <c r="C10486" s="3"/>
      <c r="D10486" s="6"/>
      <c r="E10486" s="8"/>
      <c r="O10486" s="9"/>
    </row>
    <row r="10487" spans="2:15" x14ac:dyDescent="0.2">
      <c r="B10487" s="3"/>
      <c r="C10487" s="3"/>
      <c r="D10487" s="6"/>
      <c r="E10487" s="8"/>
      <c r="O10487" s="9"/>
    </row>
    <row r="10488" spans="2:15" x14ac:dyDescent="0.2">
      <c r="B10488" s="3"/>
      <c r="C10488" s="3"/>
      <c r="D10488" s="6"/>
      <c r="E10488" s="8"/>
      <c r="O10488" s="9"/>
    </row>
    <row r="10489" spans="2:15" x14ac:dyDescent="0.2">
      <c r="B10489" s="3"/>
      <c r="C10489" s="3"/>
      <c r="D10489" s="6"/>
      <c r="E10489" s="8"/>
      <c r="O10489" s="9"/>
    </row>
    <row r="10490" spans="2:15" x14ac:dyDescent="0.2">
      <c r="B10490" s="3"/>
      <c r="C10490" s="3"/>
      <c r="D10490" s="6"/>
      <c r="E10490" s="8"/>
      <c r="O10490" s="9"/>
    </row>
    <row r="10491" spans="2:15" x14ac:dyDescent="0.2">
      <c r="B10491" s="3"/>
      <c r="C10491" s="3"/>
      <c r="D10491" s="6"/>
      <c r="E10491" s="8"/>
      <c r="O10491" s="9"/>
    </row>
    <row r="10492" spans="2:15" x14ac:dyDescent="0.2">
      <c r="B10492" s="3"/>
      <c r="C10492" s="3"/>
      <c r="D10492" s="6"/>
      <c r="E10492" s="8"/>
      <c r="O10492" s="9"/>
    </row>
    <row r="10493" spans="2:15" x14ac:dyDescent="0.2">
      <c r="B10493" s="3"/>
      <c r="C10493" s="3"/>
      <c r="D10493" s="6"/>
      <c r="E10493" s="8"/>
      <c r="O10493" s="9"/>
    </row>
    <row r="10494" spans="2:15" x14ac:dyDescent="0.2">
      <c r="B10494" s="3"/>
      <c r="C10494" s="3"/>
      <c r="D10494" s="6"/>
      <c r="E10494" s="8"/>
      <c r="O10494" s="9"/>
    </row>
    <row r="10495" spans="2:15" x14ac:dyDescent="0.2">
      <c r="B10495" s="3"/>
      <c r="C10495" s="3"/>
      <c r="D10495" s="6"/>
      <c r="E10495" s="8"/>
      <c r="O10495" s="9"/>
    </row>
    <row r="10496" spans="2:15" x14ac:dyDescent="0.2">
      <c r="B10496" s="3"/>
      <c r="C10496" s="3"/>
      <c r="D10496" s="6"/>
      <c r="E10496" s="8"/>
      <c r="O10496" s="9"/>
    </row>
    <row r="10497" spans="2:15" x14ac:dyDescent="0.2">
      <c r="B10497" s="3"/>
      <c r="C10497" s="3"/>
      <c r="D10497" s="6"/>
      <c r="E10497" s="8"/>
      <c r="O10497" s="9"/>
    </row>
    <row r="10498" spans="2:15" x14ac:dyDescent="0.2">
      <c r="B10498" s="3"/>
      <c r="C10498" s="3"/>
      <c r="D10498" s="6"/>
      <c r="E10498" s="8"/>
      <c r="O10498" s="9"/>
    </row>
    <row r="10499" spans="2:15" x14ac:dyDescent="0.2">
      <c r="B10499" s="3"/>
      <c r="C10499" s="3"/>
      <c r="D10499" s="6"/>
      <c r="E10499" s="8"/>
      <c r="O10499" s="9"/>
    </row>
    <row r="10500" spans="2:15" x14ac:dyDescent="0.2">
      <c r="B10500" s="3"/>
      <c r="C10500" s="3"/>
      <c r="D10500" s="6"/>
      <c r="E10500" s="8"/>
      <c r="O10500" s="9"/>
    </row>
    <row r="10501" spans="2:15" x14ac:dyDescent="0.2">
      <c r="B10501" s="3"/>
      <c r="C10501" s="3"/>
      <c r="D10501" s="6"/>
      <c r="E10501" s="8"/>
      <c r="O10501" s="9"/>
    </row>
    <row r="10502" spans="2:15" x14ac:dyDescent="0.2">
      <c r="B10502" s="3"/>
      <c r="C10502" s="3"/>
      <c r="D10502" s="6"/>
      <c r="E10502" s="8"/>
      <c r="O10502" s="9"/>
    </row>
    <row r="10503" spans="2:15" x14ac:dyDescent="0.2">
      <c r="B10503" s="3"/>
      <c r="C10503" s="3"/>
      <c r="D10503" s="6"/>
      <c r="E10503" s="8"/>
      <c r="O10503" s="9"/>
    </row>
    <row r="10504" spans="2:15" x14ac:dyDescent="0.2">
      <c r="B10504" s="3"/>
      <c r="C10504" s="3"/>
      <c r="D10504" s="6"/>
      <c r="E10504" s="8"/>
      <c r="O10504" s="9"/>
    </row>
    <row r="10505" spans="2:15" x14ac:dyDescent="0.2">
      <c r="B10505" s="3"/>
      <c r="C10505" s="3"/>
      <c r="D10505" s="6"/>
      <c r="E10505" s="8"/>
      <c r="O10505" s="9"/>
    </row>
    <row r="10506" spans="2:15" x14ac:dyDescent="0.2">
      <c r="B10506" s="3"/>
      <c r="C10506" s="3"/>
      <c r="D10506" s="6"/>
      <c r="E10506" s="8"/>
      <c r="O10506" s="9"/>
    </row>
    <row r="10507" spans="2:15" x14ac:dyDescent="0.2">
      <c r="B10507" s="3"/>
      <c r="C10507" s="3"/>
      <c r="D10507" s="6"/>
      <c r="E10507" s="8"/>
      <c r="O10507" s="9"/>
    </row>
    <row r="10508" spans="2:15" x14ac:dyDescent="0.2">
      <c r="B10508" s="3"/>
      <c r="C10508" s="3"/>
      <c r="D10508" s="6"/>
      <c r="E10508" s="8"/>
      <c r="O10508" s="9"/>
    </row>
    <row r="10509" spans="2:15" x14ac:dyDescent="0.2">
      <c r="B10509" s="3"/>
      <c r="C10509" s="3"/>
      <c r="D10509" s="6"/>
      <c r="E10509" s="8"/>
      <c r="O10509" s="9"/>
    </row>
    <row r="10510" spans="2:15" x14ac:dyDescent="0.2">
      <c r="B10510" s="3"/>
      <c r="C10510" s="3"/>
      <c r="D10510" s="6"/>
      <c r="E10510" s="8"/>
      <c r="O10510" s="9"/>
    </row>
    <row r="10511" spans="2:15" x14ac:dyDescent="0.2">
      <c r="B10511" s="3"/>
      <c r="C10511" s="3"/>
      <c r="D10511" s="6"/>
      <c r="E10511" s="8"/>
      <c r="O10511" s="9"/>
    </row>
    <row r="10512" spans="2:15" x14ac:dyDescent="0.2">
      <c r="B10512" s="3"/>
      <c r="C10512" s="3"/>
      <c r="D10512" s="6"/>
      <c r="E10512" s="8"/>
      <c r="O10512" s="9"/>
    </row>
    <row r="10513" spans="2:15" x14ac:dyDescent="0.2">
      <c r="B10513" s="3"/>
      <c r="C10513" s="3"/>
      <c r="D10513" s="6"/>
      <c r="E10513" s="8"/>
      <c r="O10513" s="9"/>
    </row>
    <row r="10514" spans="2:15" x14ac:dyDescent="0.2">
      <c r="B10514" s="3"/>
      <c r="C10514" s="3"/>
      <c r="D10514" s="6"/>
      <c r="E10514" s="8"/>
      <c r="O10514" s="9"/>
    </row>
    <row r="10515" spans="2:15" x14ac:dyDescent="0.2">
      <c r="B10515" s="3"/>
      <c r="C10515" s="3"/>
      <c r="D10515" s="6"/>
      <c r="E10515" s="8"/>
      <c r="O10515" s="9"/>
    </row>
    <row r="10516" spans="2:15" x14ac:dyDescent="0.2">
      <c r="B10516" s="3"/>
      <c r="C10516" s="3"/>
      <c r="D10516" s="6"/>
      <c r="E10516" s="8"/>
      <c r="O10516" s="9"/>
    </row>
    <row r="10517" spans="2:15" x14ac:dyDescent="0.2">
      <c r="B10517" s="3"/>
      <c r="C10517" s="3"/>
      <c r="D10517" s="6"/>
      <c r="E10517" s="8"/>
      <c r="O10517" s="9"/>
    </row>
    <row r="10518" spans="2:15" x14ac:dyDescent="0.2">
      <c r="B10518" s="3"/>
      <c r="C10518" s="3"/>
      <c r="D10518" s="6"/>
      <c r="E10518" s="8"/>
      <c r="O10518" s="9"/>
    </row>
    <row r="10519" spans="2:15" x14ac:dyDescent="0.2">
      <c r="B10519" s="3"/>
      <c r="C10519" s="3"/>
      <c r="D10519" s="6"/>
      <c r="E10519" s="8"/>
      <c r="O10519" s="9"/>
    </row>
    <row r="10520" spans="2:15" x14ac:dyDescent="0.2">
      <c r="B10520" s="3"/>
      <c r="C10520" s="3"/>
      <c r="D10520" s="6"/>
      <c r="E10520" s="8"/>
      <c r="O10520" s="9"/>
    </row>
    <row r="10521" spans="2:15" x14ac:dyDescent="0.2">
      <c r="B10521" s="3"/>
      <c r="C10521" s="3"/>
      <c r="D10521" s="6"/>
      <c r="E10521" s="8"/>
      <c r="O10521" s="9"/>
    </row>
    <row r="10522" spans="2:15" x14ac:dyDescent="0.2">
      <c r="B10522" s="3"/>
      <c r="C10522" s="3"/>
      <c r="D10522" s="6"/>
      <c r="E10522" s="8"/>
      <c r="O10522" s="9"/>
    </row>
    <row r="10523" spans="2:15" x14ac:dyDescent="0.2">
      <c r="B10523" s="3"/>
      <c r="C10523" s="3"/>
      <c r="D10523" s="6"/>
      <c r="E10523" s="8"/>
      <c r="O10523" s="9"/>
    </row>
    <row r="10524" spans="2:15" x14ac:dyDescent="0.2">
      <c r="B10524" s="3"/>
      <c r="C10524" s="3"/>
      <c r="D10524" s="6"/>
      <c r="E10524" s="8"/>
      <c r="O10524" s="9"/>
    </row>
    <row r="10525" spans="2:15" x14ac:dyDescent="0.2">
      <c r="B10525" s="3"/>
      <c r="C10525" s="3"/>
      <c r="D10525" s="6"/>
      <c r="E10525" s="8"/>
      <c r="O10525" s="9"/>
    </row>
    <row r="10526" spans="2:15" x14ac:dyDescent="0.2">
      <c r="B10526" s="3"/>
      <c r="C10526" s="3"/>
      <c r="D10526" s="6"/>
      <c r="E10526" s="8"/>
      <c r="O10526" s="9"/>
    </row>
    <row r="10527" spans="2:15" x14ac:dyDescent="0.2">
      <c r="B10527" s="3"/>
      <c r="C10527" s="3"/>
      <c r="D10527" s="6"/>
      <c r="E10527" s="8"/>
      <c r="O10527" s="9"/>
    </row>
    <row r="10528" spans="2:15" x14ac:dyDescent="0.2">
      <c r="B10528" s="3"/>
      <c r="C10528" s="3"/>
      <c r="D10528" s="6"/>
      <c r="E10528" s="8"/>
      <c r="O10528" s="9"/>
    </row>
    <row r="10529" spans="2:15" x14ac:dyDescent="0.2">
      <c r="B10529" s="3"/>
      <c r="C10529" s="3"/>
      <c r="D10529" s="6"/>
      <c r="E10529" s="8"/>
      <c r="O10529" s="9"/>
    </row>
    <row r="10530" spans="2:15" x14ac:dyDescent="0.2">
      <c r="B10530" s="3"/>
      <c r="C10530" s="3"/>
      <c r="D10530" s="6"/>
      <c r="E10530" s="8"/>
      <c r="O10530" s="9"/>
    </row>
    <row r="10531" spans="2:15" x14ac:dyDescent="0.2">
      <c r="B10531" s="3"/>
      <c r="C10531" s="3"/>
      <c r="D10531" s="6"/>
      <c r="E10531" s="8"/>
      <c r="O10531" s="9"/>
    </row>
    <row r="10532" spans="2:15" x14ac:dyDescent="0.2">
      <c r="B10532" s="3"/>
      <c r="C10532" s="3"/>
      <c r="D10532" s="6"/>
      <c r="E10532" s="8"/>
      <c r="O10532" s="9"/>
    </row>
    <row r="10533" spans="2:15" x14ac:dyDescent="0.2">
      <c r="B10533" s="3"/>
      <c r="C10533" s="3"/>
      <c r="D10533" s="6"/>
      <c r="E10533" s="8"/>
      <c r="O10533" s="9"/>
    </row>
    <row r="10534" spans="2:15" x14ac:dyDescent="0.2">
      <c r="B10534" s="3"/>
      <c r="C10534" s="3"/>
      <c r="D10534" s="6"/>
      <c r="E10534" s="8"/>
      <c r="O10534" s="9"/>
    </row>
    <row r="10535" spans="2:15" x14ac:dyDescent="0.2">
      <c r="B10535" s="3"/>
      <c r="C10535" s="3"/>
      <c r="D10535" s="6"/>
      <c r="E10535" s="8"/>
      <c r="O10535" s="9"/>
    </row>
    <row r="10536" spans="2:15" x14ac:dyDescent="0.2">
      <c r="B10536" s="3"/>
      <c r="C10536" s="3"/>
      <c r="D10536" s="6"/>
      <c r="E10536" s="8"/>
      <c r="O10536" s="9"/>
    </row>
    <row r="10537" spans="2:15" x14ac:dyDescent="0.2">
      <c r="B10537" s="3"/>
      <c r="C10537" s="3"/>
      <c r="D10537" s="6"/>
      <c r="E10537" s="8"/>
      <c r="O10537" s="9"/>
    </row>
    <row r="10538" spans="2:15" x14ac:dyDescent="0.2">
      <c r="B10538" s="3"/>
      <c r="C10538" s="3"/>
      <c r="D10538" s="6"/>
      <c r="E10538" s="8"/>
      <c r="O10538" s="9"/>
    </row>
    <row r="10539" spans="2:15" x14ac:dyDescent="0.2">
      <c r="B10539" s="3"/>
      <c r="C10539" s="3"/>
      <c r="D10539" s="6"/>
      <c r="E10539" s="8"/>
      <c r="O10539" s="9"/>
    </row>
    <row r="10540" spans="2:15" x14ac:dyDescent="0.2">
      <c r="B10540" s="3"/>
      <c r="C10540" s="3"/>
      <c r="D10540" s="6"/>
      <c r="E10540" s="8"/>
      <c r="O10540" s="9"/>
    </row>
    <row r="10541" spans="2:15" x14ac:dyDescent="0.2">
      <c r="B10541" s="3"/>
      <c r="C10541" s="3"/>
      <c r="D10541" s="6"/>
      <c r="E10541" s="8"/>
      <c r="O10541" s="9"/>
    </row>
    <row r="10542" spans="2:15" x14ac:dyDescent="0.2">
      <c r="B10542" s="3"/>
      <c r="C10542" s="3"/>
      <c r="D10542" s="6"/>
      <c r="E10542" s="8"/>
      <c r="O10542" s="9"/>
    </row>
    <row r="10543" spans="2:15" x14ac:dyDescent="0.2">
      <c r="B10543" s="3"/>
      <c r="C10543" s="3"/>
      <c r="D10543" s="6"/>
      <c r="E10543" s="8"/>
      <c r="O10543" s="9"/>
    </row>
    <row r="10544" spans="2:15" x14ac:dyDescent="0.2">
      <c r="B10544" s="3"/>
      <c r="C10544" s="3"/>
      <c r="D10544" s="6"/>
      <c r="E10544" s="8"/>
      <c r="O10544" s="9"/>
    </row>
    <row r="10545" spans="2:15" x14ac:dyDescent="0.2">
      <c r="B10545" s="3"/>
      <c r="C10545" s="3"/>
      <c r="D10545" s="6"/>
      <c r="E10545" s="8"/>
      <c r="O10545" s="9"/>
    </row>
    <row r="10546" spans="2:15" x14ac:dyDescent="0.2">
      <c r="B10546" s="3"/>
      <c r="C10546" s="3"/>
      <c r="D10546" s="6"/>
      <c r="E10546" s="8"/>
      <c r="O10546" s="9"/>
    </row>
    <row r="10547" spans="2:15" x14ac:dyDescent="0.2">
      <c r="B10547" s="3"/>
      <c r="C10547" s="3"/>
      <c r="D10547" s="6"/>
      <c r="E10547" s="8"/>
      <c r="O10547" s="9"/>
    </row>
    <row r="10548" spans="2:15" x14ac:dyDescent="0.2">
      <c r="B10548" s="3"/>
      <c r="C10548" s="3"/>
      <c r="D10548" s="6"/>
      <c r="E10548" s="8"/>
      <c r="O10548" s="9"/>
    </row>
    <row r="10549" spans="2:15" x14ac:dyDescent="0.2">
      <c r="B10549" s="3"/>
      <c r="C10549" s="3"/>
      <c r="D10549" s="6"/>
      <c r="E10549" s="8"/>
      <c r="O10549" s="9"/>
    </row>
    <row r="10550" spans="2:15" x14ac:dyDescent="0.2">
      <c r="B10550" s="3"/>
      <c r="C10550" s="3"/>
      <c r="D10550" s="6"/>
      <c r="E10550" s="8"/>
      <c r="O10550" s="9"/>
    </row>
    <row r="10551" spans="2:15" x14ac:dyDescent="0.2">
      <c r="B10551" s="3"/>
      <c r="C10551" s="3"/>
      <c r="D10551" s="6"/>
      <c r="E10551" s="8"/>
      <c r="O10551" s="9"/>
    </row>
    <row r="10552" spans="2:15" x14ac:dyDescent="0.2">
      <c r="B10552" s="3"/>
      <c r="C10552" s="3"/>
      <c r="D10552" s="6"/>
      <c r="E10552" s="8"/>
      <c r="O10552" s="9"/>
    </row>
    <row r="10553" spans="2:15" x14ac:dyDescent="0.2">
      <c r="B10553" s="3"/>
      <c r="C10553" s="3"/>
      <c r="D10553" s="6"/>
      <c r="E10553" s="8"/>
      <c r="O10553" s="9"/>
    </row>
    <row r="10554" spans="2:15" x14ac:dyDescent="0.2">
      <c r="B10554" s="3"/>
      <c r="C10554" s="3"/>
      <c r="D10554" s="6"/>
      <c r="E10554" s="8"/>
      <c r="O10554" s="9"/>
    </row>
    <row r="10555" spans="2:15" x14ac:dyDescent="0.2">
      <c r="B10555" s="3"/>
      <c r="C10555" s="3"/>
      <c r="D10555" s="6"/>
      <c r="E10555" s="8"/>
      <c r="O10555" s="9"/>
    </row>
    <row r="10556" spans="2:15" x14ac:dyDescent="0.2">
      <c r="B10556" s="3"/>
      <c r="C10556" s="3"/>
      <c r="D10556" s="6"/>
      <c r="E10556" s="8"/>
      <c r="O10556" s="9"/>
    </row>
    <row r="10557" spans="2:15" x14ac:dyDescent="0.2">
      <c r="B10557" s="3"/>
      <c r="C10557" s="3"/>
      <c r="D10557" s="6"/>
      <c r="E10557" s="8"/>
      <c r="O10557" s="9"/>
    </row>
    <row r="10558" spans="2:15" x14ac:dyDescent="0.2">
      <c r="B10558" s="3"/>
      <c r="C10558" s="3"/>
      <c r="D10558" s="6"/>
      <c r="E10558" s="8"/>
      <c r="O10558" s="9"/>
    </row>
    <row r="10559" spans="2:15" x14ac:dyDescent="0.2">
      <c r="B10559" s="3"/>
      <c r="C10559" s="3"/>
      <c r="D10559" s="6"/>
      <c r="E10559" s="8"/>
      <c r="O10559" s="9"/>
    </row>
    <row r="10560" spans="2:15" x14ac:dyDescent="0.2">
      <c r="B10560" s="3"/>
      <c r="C10560" s="3"/>
      <c r="D10560" s="6"/>
      <c r="E10560" s="8"/>
      <c r="O10560" s="9"/>
    </row>
    <row r="10561" spans="2:15" x14ac:dyDescent="0.2">
      <c r="B10561" s="3"/>
      <c r="C10561" s="3"/>
      <c r="D10561" s="6"/>
      <c r="E10561" s="8"/>
      <c r="O10561" s="9"/>
    </row>
    <row r="10562" spans="2:15" x14ac:dyDescent="0.2">
      <c r="B10562" s="3"/>
      <c r="C10562" s="3"/>
      <c r="D10562" s="6"/>
      <c r="E10562" s="8"/>
      <c r="O10562" s="9"/>
    </row>
    <row r="10563" spans="2:15" x14ac:dyDescent="0.2">
      <c r="B10563" s="3"/>
      <c r="C10563" s="3"/>
      <c r="D10563" s="6"/>
      <c r="E10563" s="8"/>
      <c r="O10563" s="9"/>
    </row>
    <row r="10564" spans="2:15" x14ac:dyDescent="0.2">
      <c r="B10564" s="3"/>
      <c r="C10564" s="3"/>
      <c r="D10564" s="6"/>
      <c r="E10564" s="8"/>
      <c r="O10564" s="9"/>
    </row>
    <row r="10565" spans="2:15" x14ac:dyDescent="0.2">
      <c r="B10565" s="3"/>
      <c r="C10565" s="3"/>
      <c r="D10565" s="6"/>
      <c r="E10565" s="8"/>
      <c r="O10565" s="9"/>
    </row>
    <row r="10566" spans="2:15" x14ac:dyDescent="0.2">
      <c r="B10566" s="3"/>
      <c r="C10566" s="3"/>
      <c r="D10566" s="6"/>
      <c r="E10566" s="8"/>
      <c r="O10566" s="9"/>
    </row>
    <row r="10567" spans="2:15" x14ac:dyDescent="0.2">
      <c r="B10567" s="3"/>
      <c r="C10567" s="3"/>
      <c r="D10567" s="6"/>
      <c r="E10567" s="8"/>
      <c r="O10567" s="9"/>
    </row>
    <row r="10568" spans="2:15" x14ac:dyDescent="0.2">
      <c r="B10568" s="3"/>
      <c r="C10568" s="3"/>
      <c r="D10568" s="6"/>
      <c r="E10568" s="8"/>
      <c r="O10568" s="9"/>
    </row>
    <row r="10569" spans="2:15" x14ac:dyDescent="0.2">
      <c r="B10569" s="3"/>
      <c r="C10569" s="3"/>
      <c r="D10569" s="6"/>
      <c r="E10569" s="8"/>
      <c r="O10569" s="9"/>
    </row>
    <row r="10570" spans="2:15" x14ac:dyDescent="0.2">
      <c r="B10570" s="3"/>
      <c r="C10570" s="3"/>
      <c r="D10570" s="6"/>
      <c r="E10570" s="8"/>
      <c r="O10570" s="9"/>
    </row>
    <row r="10571" spans="2:15" x14ac:dyDescent="0.2">
      <c r="B10571" s="3"/>
      <c r="C10571" s="3"/>
      <c r="D10571" s="6"/>
      <c r="E10571" s="8"/>
      <c r="O10571" s="9"/>
    </row>
    <row r="10572" spans="2:15" x14ac:dyDescent="0.2">
      <c r="B10572" s="3"/>
      <c r="C10572" s="3"/>
      <c r="D10572" s="6"/>
      <c r="E10572" s="8"/>
      <c r="O10572" s="9"/>
    </row>
    <row r="10573" spans="2:15" x14ac:dyDescent="0.2">
      <c r="B10573" s="3"/>
      <c r="C10573" s="3"/>
      <c r="D10573" s="6"/>
      <c r="E10573" s="8"/>
      <c r="O10573" s="9"/>
    </row>
    <row r="10574" spans="2:15" x14ac:dyDescent="0.2">
      <c r="B10574" s="3"/>
      <c r="C10574" s="3"/>
      <c r="D10574" s="6"/>
      <c r="E10574" s="8"/>
      <c r="O10574" s="9"/>
    </row>
    <row r="10575" spans="2:15" x14ac:dyDescent="0.2">
      <c r="B10575" s="3"/>
      <c r="C10575" s="3"/>
      <c r="D10575" s="6"/>
      <c r="E10575" s="8"/>
      <c r="O10575" s="9"/>
    </row>
    <row r="10576" spans="2:15" x14ac:dyDescent="0.2">
      <c r="B10576" s="3"/>
      <c r="C10576" s="3"/>
      <c r="D10576" s="6"/>
      <c r="E10576" s="8"/>
      <c r="O10576" s="9"/>
    </row>
    <row r="10577" spans="2:15" x14ac:dyDescent="0.2">
      <c r="B10577" s="3"/>
      <c r="C10577" s="3"/>
      <c r="D10577" s="6"/>
      <c r="E10577" s="8"/>
      <c r="O10577" s="9"/>
    </row>
    <row r="10578" spans="2:15" x14ac:dyDescent="0.2">
      <c r="B10578" s="3"/>
      <c r="C10578" s="3"/>
      <c r="D10578" s="6"/>
      <c r="E10578" s="8"/>
      <c r="O10578" s="9"/>
    </row>
    <row r="10579" spans="2:15" x14ac:dyDescent="0.2">
      <c r="B10579" s="3"/>
      <c r="C10579" s="3"/>
      <c r="D10579" s="6"/>
      <c r="E10579" s="8"/>
      <c r="O10579" s="9"/>
    </row>
    <row r="10580" spans="2:15" x14ac:dyDescent="0.2">
      <c r="B10580" s="3"/>
      <c r="C10580" s="3"/>
      <c r="D10580" s="6"/>
      <c r="E10580" s="8"/>
      <c r="O10580" s="9"/>
    </row>
    <row r="10581" spans="2:15" x14ac:dyDescent="0.2">
      <c r="B10581" s="3"/>
      <c r="C10581" s="3"/>
      <c r="D10581" s="6"/>
      <c r="E10581" s="8"/>
      <c r="O10581" s="9"/>
    </row>
    <row r="10582" spans="2:15" x14ac:dyDescent="0.2">
      <c r="B10582" s="3"/>
      <c r="C10582" s="3"/>
      <c r="D10582" s="6"/>
      <c r="E10582" s="8"/>
      <c r="O10582" s="9"/>
    </row>
    <row r="10583" spans="2:15" x14ac:dyDescent="0.2">
      <c r="B10583" s="3"/>
      <c r="C10583" s="3"/>
      <c r="D10583" s="6"/>
      <c r="E10583" s="8"/>
      <c r="O10583" s="9"/>
    </row>
    <row r="10584" spans="2:15" x14ac:dyDescent="0.2">
      <c r="B10584" s="3"/>
      <c r="C10584" s="3"/>
      <c r="D10584" s="6"/>
      <c r="E10584" s="8"/>
      <c r="O10584" s="9"/>
    </row>
    <row r="10585" spans="2:15" x14ac:dyDescent="0.2">
      <c r="B10585" s="3"/>
      <c r="C10585" s="3"/>
      <c r="D10585" s="6"/>
      <c r="E10585" s="8"/>
      <c r="O10585" s="9"/>
    </row>
    <row r="10586" spans="2:15" x14ac:dyDescent="0.2">
      <c r="B10586" s="3"/>
      <c r="C10586" s="3"/>
      <c r="D10586" s="6"/>
      <c r="E10586" s="8"/>
      <c r="O10586" s="9"/>
    </row>
    <row r="10587" spans="2:15" x14ac:dyDescent="0.2">
      <c r="B10587" s="3"/>
      <c r="C10587" s="3"/>
      <c r="D10587" s="6"/>
      <c r="E10587" s="8"/>
      <c r="O10587" s="9"/>
    </row>
    <row r="10588" spans="2:15" x14ac:dyDescent="0.2">
      <c r="B10588" s="3"/>
      <c r="C10588" s="3"/>
      <c r="D10588" s="6"/>
      <c r="E10588" s="8"/>
      <c r="O10588" s="9"/>
    </row>
    <row r="10589" spans="2:15" x14ac:dyDescent="0.2">
      <c r="B10589" s="3"/>
      <c r="C10589" s="3"/>
      <c r="D10589" s="6"/>
      <c r="E10589" s="8"/>
      <c r="O10589" s="9"/>
    </row>
    <row r="10590" spans="2:15" x14ac:dyDescent="0.2">
      <c r="B10590" s="3"/>
      <c r="C10590" s="3"/>
      <c r="D10590" s="6"/>
      <c r="E10590" s="8"/>
      <c r="O10590" s="9"/>
    </row>
    <row r="10591" spans="2:15" x14ac:dyDescent="0.2">
      <c r="B10591" s="3"/>
      <c r="C10591" s="3"/>
      <c r="D10591" s="6"/>
      <c r="E10591" s="8"/>
      <c r="O10591" s="9"/>
    </row>
    <row r="10592" spans="2:15" x14ac:dyDescent="0.2">
      <c r="B10592" s="3"/>
      <c r="C10592" s="3"/>
      <c r="D10592" s="6"/>
      <c r="E10592" s="8"/>
      <c r="O10592" s="9"/>
    </row>
    <row r="10593" spans="2:15" x14ac:dyDescent="0.2">
      <c r="B10593" s="3"/>
      <c r="C10593" s="3"/>
      <c r="D10593" s="6"/>
      <c r="E10593" s="8"/>
      <c r="O10593" s="9"/>
    </row>
    <row r="10594" spans="2:15" x14ac:dyDescent="0.2">
      <c r="B10594" s="3"/>
      <c r="C10594" s="3"/>
      <c r="D10594" s="6"/>
      <c r="E10594" s="8"/>
      <c r="O10594" s="9"/>
    </row>
    <row r="10595" spans="2:15" x14ac:dyDescent="0.2">
      <c r="B10595" s="3"/>
      <c r="C10595" s="3"/>
      <c r="D10595" s="6"/>
      <c r="E10595" s="8"/>
      <c r="O10595" s="9"/>
    </row>
    <row r="10596" spans="2:15" x14ac:dyDescent="0.2">
      <c r="B10596" s="3"/>
      <c r="C10596" s="3"/>
      <c r="D10596" s="6"/>
      <c r="E10596" s="8"/>
      <c r="O10596" s="9"/>
    </row>
    <row r="10597" spans="2:15" x14ac:dyDescent="0.2">
      <c r="B10597" s="3"/>
      <c r="C10597" s="3"/>
      <c r="D10597" s="6"/>
      <c r="E10597" s="8"/>
      <c r="O10597" s="9"/>
    </row>
    <row r="10598" spans="2:15" x14ac:dyDescent="0.2">
      <c r="B10598" s="3"/>
      <c r="C10598" s="3"/>
      <c r="D10598" s="6"/>
      <c r="E10598" s="8"/>
      <c r="O10598" s="9"/>
    </row>
    <row r="10599" spans="2:15" x14ac:dyDescent="0.2">
      <c r="B10599" s="3"/>
      <c r="C10599" s="3"/>
      <c r="D10599" s="6"/>
      <c r="E10599" s="8"/>
      <c r="O10599" s="9"/>
    </row>
    <row r="10600" spans="2:15" x14ac:dyDescent="0.2">
      <c r="B10600" s="3"/>
      <c r="C10600" s="3"/>
      <c r="D10600" s="6"/>
      <c r="E10600" s="8"/>
      <c r="O10600" s="9"/>
    </row>
    <row r="10601" spans="2:15" x14ac:dyDescent="0.2">
      <c r="B10601" s="3"/>
      <c r="C10601" s="3"/>
      <c r="D10601" s="6"/>
      <c r="E10601" s="8"/>
      <c r="O10601" s="9"/>
    </row>
    <row r="10602" spans="2:15" x14ac:dyDescent="0.2">
      <c r="B10602" s="3"/>
      <c r="C10602" s="3"/>
      <c r="D10602" s="6"/>
      <c r="E10602" s="8"/>
      <c r="O10602" s="9"/>
    </row>
    <row r="10603" spans="2:15" x14ac:dyDescent="0.2">
      <c r="B10603" s="3"/>
      <c r="C10603" s="3"/>
      <c r="D10603" s="6"/>
      <c r="E10603" s="8"/>
      <c r="O10603" s="9"/>
    </row>
    <row r="10604" spans="2:15" x14ac:dyDescent="0.2">
      <c r="B10604" s="3"/>
      <c r="C10604" s="3"/>
      <c r="D10604" s="6"/>
      <c r="E10604" s="8"/>
      <c r="O10604" s="9"/>
    </row>
    <row r="10605" spans="2:15" x14ac:dyDescent="0.2">
      <c r="B10605" s="3"/>
      <c r="C10605" s="3"/>
      <c r="D10605" s="6"/>
      <c r="E10605" s="8"/>
      <c r="O10605" s="9"/>
    </row>
    <row r="10606" spans="2:15" x14ac:dyDescent="0.2">
      <c r="B10606" s="3"/>
      <c r="C10606" s="3"/>
      <c r="D10606" s="6"/>
      <c r="E10606" s="8"/>
      <c r="O10606" s="9"/>
    </row>
    <row r="10607" spans="2:15" x14ac:dyDescent="0.2">
      <c r="B10607" s="3"/>
      <c r="C10607" s="3"/>
      <c r="D10607" s="6"/>
      <c r="E10607" s="8"/>
      <c r="O10607" s="9"/>
    </row>
    <row r="10608" spans="2:15" x14ac:dyDescent="0.2">
      <c r="B10608" s="3"/>
      <c r="C10608" s="3"/>
      <c r="D10608" s="6"/>
      <c r="E10608" s="8"/>
      <c r="O10608" s="9"/>
    </row>
    <row r="10609" spans="2:15" x14ac:dyDescent="0.2">
      <c r="B10609" s="3"/>
      <c r="C10609" s="3"/>
      <c r="D10609" s="6"/>
      <c r="E10609" s="8"/>
      <c r="O10609" s="9"/>
    </row>
    <row r="10610" spans="2:15" x14ac:dyDescent="0.2">
      <c r="B10610" s="3"/>
      <c r="C10610" s="3"/>
      <c r="D10610" s="6"/>
      <c r="E10610" s="8"/>
      <c r="O10610" s="9"/>
    </row>
    <row r="10611" spans="2:15" x14ac:dyDescent="0.2">
      <c r="B10611" s="3"/>
      <c r="C10611" s="3"/>
      <c r="D10611" s="6"/>
      <c r="E10611" s="8"/>
      <c r="O10611" s="9"/>
    </row>
    <row r="10612" spans="2:15" x14ac:dyDescent="0.2">
      <c r="B10612" s="3"/>
      <c r="C10612" s="3"/>
      <c r="D10612" s="6"/>
      <c r="E10612" s="8"/>
      <c r="O10612" s="9"/>
    </row>
    <row r="10613" spans="2:15" x14ac:dyDescent="0.2">
      <c r="B10613" s="3"/>
      <c r="C10613" s="3"/>
      <c r="D10613" s="6"/>
      <c r="E10613" s="8"/>
      <c r="O10613" s="9"/>
    </row>
    <row r="10614" spans="2:15" x14ac:dyDescent="0.2">
      <c r="B10614" s="3"/>
      <c r="C10614" s="3"/>
      <c r="D10614" s="6"/>
      <c r="E10614" s="8"/>
      <c r="O10614" s="9"/>
    </row>
    <row r="10615" spans="2:15" x14ac:dyDescent="0.2">
      <c r="B10615" s="3"/>
      <c r="C10615" s="3"/>
      <c r="D10615" s="6"/>
      <c r="E10615" s="8"/>
      <c r="O10615" s="9"/>
    </row>
    <row r="10616" spans="2:15" x14ac:dyDescent="0.2">
      <c r="B10616" s="3"/>
      <c r="C10616" s="3"/>
      <c r="D10616" s="6"/>
      <c r="E10616" s="8"/>
      <c r="O10616" s="9"/>
    </row>
    <row r="10617" spans="2:15" x14ac:dyDescent="0.2">
      <c r="B10617" s="3"/>
      <c r="C10617" s="3"/>
      <c r="D10617" s="6"/>
      <c r="E10617" s="8"/>
      <c r="O10617" s="9"/>
    </row>
    <row r="10618" spans="2:15" x14ac:dyDescent="0.2">
      <c r="B10618" s="3"/>
      <c r="C10618" s="3"/>
      <c r="D10618" s="6"/>
      <c r="E10618" s="8"/>
      <c r="O10618" s="9"/>
    </row>
    <row r="10619" spans="2:15" x14ac:dyDescent="0.2">
      <c r="B10619" s="3"/>
      <c r="C10619" s="3"/>
      <c r="D10619" s="6"/>
      <c r="E10619" s="8"/>
      <c r="O10619" s="9"/>
    </row>
    <row r="10620" spans="2:15" x14ac:dyDescent="0.2">
      <c r="B10620" s="3"/>
      <c r="C10620" s="3"/>
      <c r="D10620" s="6"/>
      <c r="E10620" s="8"/>
      <c r="O10620" s="9"/>
    </row>
    <row r="10621" spans="2:15" x14ac:dyDescent="0.2">
      <c r="B10621" s="3"/>
      <c r="C10621" s="3"/>
      <c r="D10621" s="6"/>
      <c r="E10621" s="8"/>
      <c r="O10621" s="9"/>
    </row>
    <row r="10622" spans="2:15" x14ac:dyDescent="0.2">
      <c r="B10622" s="3"/>
      <c r="C10622" s="3"/>
      <c r="D10622" s="6"/>
      <c r="E10622" s="8"/>
      <c r="O10622" s="9"/>
    </row>
    <row r="10623" spans="2:15" x14ac:dyDescent="0.2">
      <c r="B10623" s="3"/>
      <c r="C10623" s="3"/>
      <c r="D10623" s="6"/>
      <c r="E10623" s="8"/>
      <c r="O10623" s="9"/>
    </row>
    <row r="10624" spans="2:15" x14ac:dyDescent="0.2">
      <c r="B10624" s="3"/>
      <c r="C10624" s="3"/>
      <c r="D10624" s="6"/>
      <c r="E10624" s="8"/>
      <c r="O10624" s="9"/>
    </row>
    <row r="10625" spans="2:15" x14ac:dyDescent="0.2">
      <c r="B10625" s="3"/>
      <c r="C10625" s="3"/>
      <c r="D10625" s="6"/>
      <c r="E10625" s="8"/>
      <c r="O10625" s="9"/>
    </row>
    <row r="10626" spans="2:15" x14ac:dyDescent="0.2">
      <c r="B10626" s="3"/>
      <c r="C10626" s="3"/>
      <c r="D10626" s="6"/>
      <c r="E10626" s="8"/>
      <c r="O10626" s="9"/>
    </row>
    <row r="10627" spans="2:15" x14ac:dyDescent="0.2">
      <c r="B10627" s="3"/>
      <c r="C10627" s="3"/>
      <c r="D10627" s="6"/>
      <c r="E10627" s="8"/>
      <c r="O10627" s="9"/>
    </row>
    <row r="10628" spans="2:15" x14ac:dyDescent="0.2">
      <c r="B10628" s="3"/>
      <c r="C10628" s="3"/>
      <c r="D10628" s="6"/>
      <c r="E10628" s="8"/>
      <c r="O10628" s="9"/>
    </row>
    <row r="10629" spans="2:15" x14ac:dyDescent="0.2">
      <c r="B10629" s="3"/>
      <c r="C10629" s="3"/>
      <c r="D10629" s="6"/>
      <c r="E10629" s="8"/>
      <c r="O10629" s="9"/>
    </row>
    <row r="10630" spans="2:15" x14ac:dyDescent="0.2">
      <c r="B10630" s="3"/>
      <c r="C10630" s="3"/>
      <c r="D10630" s="6"/>
      <c r="E10630" s="8"/>
      <c r="O10630" s="9"/>
    </row>
    <row r="10631" spans="2:15" x14ac:dyDescent="0.2">
      <c r="B10631" s="3"/>
      <c r="C10631" s="3"/>
      <c r="D10631" s="6"/>
      <c r="E10631" s="8"/>
      <c r="O10631" s="9"/>
    </row>
    <row r="10632" spans="2:15" x14ac:dyDescent="0.2">
      <c r="B10632" s="3"/>
      <c r="C10632" s="3"/>
      <c r="D10632" s="6"/>
      <c r="E10632" s="8"/>
      <c r="O10632" s="9"/>
    </row>
    <row r="10633" spans="2:15" x14ac:dyDescent="0.2">
      <c r="B10633" s="3"/>
      <c r="C10633" s="3"/>
      <c r="D10633" s="6"/>
      <c r="E10633" s="8"/>
      <c r="O10633" s="9"/>
    </row>
    <row r="10634" spans="2:15" x14ac:dyDescent="0.2">
      <c r="B10634" s="3"/>
      <c r="C10634" s="3"/>
      <c r="D10634" s="6"/>
      <c r="E10634" s="8"/>
      <c r="O10634" s="9"/>
    </row>
    <row r="10635" spans="2:15" x14ac:dyDescent="0.2">
      <c r="B10635" s="3"/>
      <c r="C10635" s="3"/>
      <c r="D10635" s="6"/>
      <c r="E10635" s="8"/>
      <c r="O10635" s="9"/>
    </row>
    <row r="10636" spans="2:15" x14ac:dyDescent="0.2">
      <c r="B10636" s="3"/>
      <c r="C10636" s="3"/>
      <c r="D10636" s="6"/>
      <c r="E10636" s="8"/>
      <c r="O10636" s="9"/>
    </row>
    <row r="10637" spans="2:15" x14ac:dyDescent="0.2">
      <c r="B10637" s="3"/>
      <c r="C10637" s="3"/>
      <c r="D10637" s="6"/>
      <c r="E10637" s="8"/>
      <c r="O10637" s="9"/>
    </row>
    <row r="10638" spans="2:15" x14ac:dyDescent="0.2">
      <c r="B10638" s="3"/>
      <c r="C10638" s="3"/>
      <c r="D10638" s="6"/>
      <c r="E10638" s="8"/>
      <c r="O10638" s="9"/>
    </row>
    <row r="10639" spans="2:15" x14ac:dyDescent="0.2">
      <c r="B10639" s="3"/>
      <c r="C10639" s="3"/>
      <c r="D10639" s="6"/>
      <c r="E10639" s="8"/>
      <c r="O10639" s="9"/>
    </row>
    <row r="10640" spans="2:15" x14ac:dyDescent="0.2">
      <c r="B10640" s="3"/>
      <c r="C10640" s="3"/>
      <c r="D10640" s="6"/>
      <c r="E10640" s="8"/>
      <c r="O10640" s="9"/>
    </row>
    <row r="10641" spans="2:15" x14ac:dyDescent="0.2">
      <c r="B10641" s="3"/>
      <c r="C10641" s="3"/>
      <c r="D10641" s="6"/>
      <c r="E10641" s="8"/>
      <c r="O10641" s="9"/>
    </row>
    <row r="10642" spans="2:15" x14ac:dyDescent="0.2">
      <c r="B10642" s="3"/>
      <c r="C10642" s="3"/>
      <c r="D10642" s="6"/>
      <c r="E10642" s="8"/>
      <c r="O10642" s="9"/>
    </row>
    <row r="10643" spans="2:15" x14ac:dyDescent="0.2">
      <c r="B10643" s="3"/>
      <c r="C10643" s="3"/>
      <c r="D10643" s="6"/>
      <c r="E10643" s="8"/>
      <c r="O10643" s="9"/>
    </row>
    <row r="10644" spans="2:15" x14ac:dyDescent="0.2">
      <c r="B10644" s="3"/>
      <c r="C10644" s="3"/>
      <c r="D10644" s="6"/>
      <c r="E10644" s="8"/>
      <c r="O10644" s="9"/>
    </row>
    <row r="10645" spans="2:15" x14ac:dyDescent="0.2">
      <c r="B10645" s="3"/>
      <c r="C10645" s="3"/>
      <c r="D10645" s="6"/>
      <c r="E10645" s="8"/>
      <c r="O10645" s="9"/>
    </row>
    <row r="10646" spans="2:15" x14ac:dyDescent="0.2">
      <c r="B10646" s="3"/>
      <c r="C10646" s="3"/>
      <c r="D10646" s="6"/>
      <c r="E10646" s="8"/>
      <c r="O10646" s="9"/>
    </row>
    <row r="10647" spans="2:15" x14ac:dyDescent="0.2">
      <c r="B10647" s="3"/>
      <c r="C10647" s="3"/>
      <c r="D10647" s="6"/>
      <c r="E10647" s="8"/>
      <c r="O10647" s="9"/>
    </row>
    <row r="10648" spans="2:15" x14ac:dyDescent="0.2">
      <c r="B10648" s="3"/>
      <c r="C10648" s="3"/>
      <c r="D10648" s="6"/>
      <c r="E10648" s="8"/>
      <c r="O10648" s="9"/>
    </row>
    <row r="10649" spans="2:15" x14ac:dyDescent="0.2">
      <c r="B10649" s="3"/>
      <c r="C10649" s="3"/>
      <c r="D10649" s="6"/>
      <c r="E10649" s="8"/>
      <c r="O10649" s="9"/>
    </row>
    <row r="10650" spans="2:15" x14ac:dyDescent="0.2">
      <c r="B10650" s="3"/>
      <c r="C10650" s="3"/>
      <c r="D10650" s="6"/>
      <c r="E10650" s="8"/>
      <c r="O10650" s="9"/>
    </row>
    <row r="10651" spans="2:15" x14ac:dyDescent="0.2">
      <c r="B10651" s="3"/>
      <c r="C10651" s="3"/>
      <c r="D10651" s="6"/>
      <c r="E10651" s="8"/>
      <c r="O10651" s="9"/>
    </row>
    <row r="10652" spans="2:15" x14ac:dyDescent="0.2">
      <c r="B10652" s="3"/>
      <c r="C10652" s="3"/>
      <c r="D10652" s="6"/>
      <c r="E10652" s="8"/>
      <c r="O10652" s="9"/>
    </row>
    <row r="10653" spans="2:15" x14ac:dyDescent="0.2">
      <c r="B10653" s="3"/>
      <c r="C10653" s="3"/>
      <c r="D10653" s="6"/>
      <c r="E10653" s="8"/>
      <c r="O10653" s="9"/>
    </row>
    <row r="10654" spans="2:15" x14ac:dyDescent="0.2">
      <c r="B10654" s="3"/>
      <c r="C10654" s="3"/>
      <c r="D10654" s="6"/>
      <c r="E10654" s="8"/>
      <c r="O10654" s="9"/>
    </row>
    <row r="10655" spans="2:15" x14ac:dyDescent="0.2">
      <c r="B10655" s="3"/>
      <c r="C10655" s="3"/>
      <c r="D10655" s="6"/>
      <c r="E10655" s="8"/>
      <c r="O10655" s="9"/>
    </row>
    <row r="10656" spans="2:15" x14ac:dyDescent="0.2">
      <c r="B10656" s="3"/>
      <c r="C10656" s="3"/>
      <c r="D10656" s="6"/>
      <c r="E10656" s="8"/>
      <c r="O10656" s="9"/>
    </row>
    <row r="10657" spans="2:15" x14ac:dyDescent="0.2">
      <c r="B10657" s="3"/>
      <c r="C10657" s="3"/>
      <c r="D10657" s="6"/>
      <c r="E10657" s="8"/>
      <c r="O10657" s="9"/>
    </row>
    <row r="10658" spans="2:15" x14ac:dyDescent="0.2">
      <c r="B10658" s="3"/>
      <c r="C10658" s="3"/>
      <c r="D10658" s="6"/>
      <c r="E10658" s="8"/>
      <c r="O10658" s="9"/>
    </row>
    <row r="10659" spans="2:15" x14ac:dyDescent="0.2">
      <c r="B10659" s="3"/>
      <c r="C10659" s="3"/>
      <c r="D10659" s="6"/>
      <c r="E10659" s="8"/>
      <c r="O10659" s="9"/>
    </row>
    <row r="10660" spans="2:15" x14ac:dyDescent="0.2">
      <c r="B10660" s="3"/>
      <c r="C10660" s="3"/>
      <c r="D10660" s="6"/>
      <c r="E10660" s="8"/>
      <c r="O10660" s="9"/>
    </row>
    <row r="10661" spans="2:15" x14ac:dyDescent="0.2">
      <c r="B10661" s="3"/>
      <c r="C10661" s="3"/>
      <c r="D10661" s="6"/>
      <c r="E10661" s="8"/>
      <c r="O10661" s="9"/>
    </row>
    <row r="10662" spans="2:15" x14ac:dyDescent="0.2">
      <c r="B10662" s="3"/>
      <c r="C10662" s="3"/>
      <c r="D10662" s="6"/>
      <c r="E10662" s="8"/>
      <c r="O10662" s="9"/>
    </row>
    <row r="10663" spans="2:15" x14ac:dyDescent="0.2">
      <c r="B10663" s="3"/>
      <c r="C10663" s="3"/>
      <c r="D10663" s="6"/>
      <c r="E10663" s="8"/>
      <c r="O10663" s="9"/>
    </row>
    <row r="10664" spans="2:15" x14ac:dyDescent="0.2">
      <c r="B10664" s="3"/>
      <c r="C10664" s="3"/>
      <c r="D10664" s="6"/>
      <c r="E10664" s="8"/>
      <c r="O10664" s="9"/>
    </row>
    <row r="10665" spans="2:15" x14ac:dyDescent="0.2">
      <c r="B10665" s="3"/>
      <c r="C10665" s="3"/>
      <c r="D10665" s="6"/>
      <c r="E10665" s="8"/>
      <c r="O10665" s="9"/>
    </row>
    <row r="10666" spans="2:15" x14ac:dyDescent="0.2">
      <c r="B10666" s="3"/>
      <c r="C10666" s="3"/>
      <c r="D10666" s="6"/>
      <c r="E10666" s="8"/>
      <c r="O10666" s="9"/>
    </row>
    <row r="10667" spans="2:15" x14ac:dyDescent="0.2">
      <c r="B10667" s="3"/>
      <c r="C10667" s="3"/>
      <c r="D10667" s="6"/>
      <c r="E10667" s="8"/>
      <c r="O10667" s="9"/>
    </row>
    <row r="10668" spans="2:15" x14ac:dyDescent="0.2">
      <c r="B10668" s="3"/>
      <c r="C10668" s="3"/>
      <c r="D10668" s="6"/>
      <c r="E10668" s="8"/>
      <c r="O10668" s="9"/>
    </row>
    <row r="10669" spans="2:15" x14ac:dyDescent="0.2">
      <c r="B10669" s="3"/>
      <c r="C10669" s="3"/>
      <c r="D10669" s="6"/>
      <c r="E10669" s="8"/>
      <c r="O10669" s="9"/>
    </row>
    <row r="10670" spans="2:15" x14ac:dyDescent="0.2">
      <c r="B10670" s="3"/>
      <c r="C10670" s="3"/>
      <c r="D10670" s="6"/>
      <c r="E10670" s="8"/>
      <c r="O10670" s="9"/>
    </row>
    <row r="10671" spans="2:15" x14ac:dyDescent="0.2">
      <c r="B10671" s="3"/>
      <c r="C10671" s="3"/>
      <c r="D10671" s="6"/>
      <c r="E10671" s="8"/>
      <c r="O10671" s="9"/>
    </row>
    <row r="10672" spans="2:15" x14ac:dyDescent="0.2">
      <c r="B10672" s="3"/>
      <c r="C10672" s="3"/>
      <c r="D10672" s="6"/>
      <c r="E10672" s="8"/>
      <c r="O10672" s="9"/>
    </row>
    <row r="10673" spans="2:15" x14ac:dyDescent="0.2">
      <c r="B10673" s="3"/>
      <c r="C10673" s="3"/>
      <c r="D10673" s="6"/>
      <c r="E10673" s="8"/>
      <c r="O10673" s="9"/>
    </row>
    <row r="10674" spans="2:15" x14ac:dyDescent="0.2">
      <c r="B10674" s="3"/>
      <c r="C10674" s="3"/>
      <c r="D10674" s="6"/>
      <c r="E10674" s="8"/>
      <c r="O10674" s="9"/>
    </row>
    <row r="10675" spans="2:15" x14ac:dyDescent="0.2">
      <c r="B10675" s="3"/>
      <c r="C10675" s="3"/>
      <c r="D10675" s="6"/>
      <c r="E10675" s="8"/>
      <c r="O10675" s="9"/>
    </row>
    <row r="10676" spans="2:15" x14ac:dyDescent="0.2">
      <c r="B10676" s="3"/>
      <c r="C10676" s="3"/>
      <c r="D10676" s="6"/>
      <c r="E10676" s="8"/>
      <c r="O10676" s="9"/>
    </row>
    <row r="10677" spans="2:15" x14ac:dyDescent="0.2">
      <c r="B10677" s="3"/>
      <c r="C10677" s="3"/>
      <c r="D10677" s="6"/>
      <c r="E10677" s="8"/>
      <c r="O10677" s="9"/>
    </row>
    <row r="10678" spans="2:15" x14ac:dyDescent="0.2">
      <c r="B10678" s="3"/>
      <c r="C10678" s="3"/>
      <c r="D10678" s="6"/>
      <c r="E10678" s="8"/>
      <c r="O10678" s="9"/>
    </row>
    <row r="10679" spans="2:15" x14ac:dyDescent="0.2">
      <c r="B10679" s="3"/>
      <c r="C10679" s="3"/>
      <c r="D10679" s="6"/>
      <c r="E10679" s="8"/>
      <c r="O10679" s="9"/>
    </row>
    <row r="10680" spans="2:15" x14ac:dyDescent="0.2">
      <c r="B10680" s="3"/>
      <c r="C10680" s="3"/>
      <c r="D10680" s="6"/>
      <c r="E10680" s="8"/>
      <c r="O10680" s="9"/>
    </row>
    <row r="10681" spans="2:15" x14ac:dyDescent="0.2">
      <c r="B10681" s="3"/>
      <c r="C10681" s="3"/>
      <c r="D10681" s="6"/>
      <c r="E10681" s="8"/>
      <c r="O10681" s="9"/>
    </row>
    <row r="10682" spans="2:15" x14ac:dyDescent="0.2">
      <c r="B10682" s="3"/>
      <c r="C10682" s="3"/>
      <c r="D10682" s="6"/>
      <c r="E10682" s="8"/>
      <c r="O10682" s="9"/>
    </row>
    <row r="10683" spans="2:15" x14ac:dyDescent="0.2">
      <c r="B10683" s="3"/>
      <c r="C10683" s="3"/>
      <c r="D10683" s="6"/>
      <c r="E10683" s="8"/>
      <c r="O10683" s="9"/>
    </row>
    <row r="10684" spans="2:15" x14ac:dyDescent="0.2">
      <c r="B10684" s="3"/>
      <c r="C10684" s="3"/>
      <c r="D10684" s="6"/>
      <c r="E10684" s="8"/>
      <c r="O10684" s="9"/>
    </row>
    <row r="10685" spans="2:15" x14ac:dyDescent="0.2">
      <c r="B10685" s="3"/>
      <c r="C10685" s="3"/>
      <c r="D10685" s="6"/>
      <c r="E10685" s="8"/>
      <c r="O10685" s="9"/>
    </row>
    <row r="10686" spans="2:15" x14ac:dyDescent="0.2">
      <c r="B10686" s="3"/>
      <c r="C10686" s="3"/>
      <c r="D10686" s="6"/>
      <c r="E10686" s="8"/>
      <c r="O10686" s="9"/>
    </row>
    <row r="10687" spans="2:15" x14ac:dyDescent="0.2">
      <c r="B10687" s="3"/>
      <c r="C10687" s="3"/>
      <c r="D10687" s="6"/>
      <c r="E10687" s="8"/>
      <c r="O10687" s="9"/>
    </row>
    <row r="10688" spans="2:15" x14ac:dyDescent="0.2">
      <c r="B10688" s="3"/>
      <c r="C10688" s="3"/>
      <c r="D10688" s="6"/>
      <c r="E10688" s="8"/>
      <c r="O10688" s="9"/>
    </row>
    <row r="10689" spans="2:15" x14ac:dyDescent="0.2">
      <c r="B10689" s="3"/>
      <c r="C10689" s="3"/>
      <c r="D10689" s="6"/>
      <c r="E10689" s="8"/>
      <c r="O10689" s="9"/>
    </row>
    <row r="10690" spans="2:15" x14ac:dyDescent="0.2">
      <c r="B10690" s="3"/>
      <c r="C10690" s="3"/>
      <c r="D10690" s="6"/>
      <c r="E10690" s="8"/>
      <c r="O10690" s="9"/>
    </row>
    <row r="10691" spans="2:15" x14ac:dyDescent="0.2">
      <c r="B10691" s="3"/>
      <c r="C10691" s="3"/>
      <c r="D10691" s="6"/>
      <c r="E10691" s="8"/>
      <c r="O10691" s="9"/>
    </row>
    <row r="10692" spans="2:15" x14ac:dyDescent="0.2">
      <c r="B10692" s="3"/>
      <c r="C10692" s="3"/>
      <c r="D10692" s="6"/>
      <c r="E10692" s="8"/>
      <c r="O10692" s="9"/>
    </row>
    <row r="10693" spans="2:15" x14ac:dyDescent="0.2">
      <c r="B10693" s="3"/>
      <c r="C10693" s="3"/>
      <c r="D10693" s="6"/>
      <c r="E10693" s="8"/>
      <c r="O10693" s="9"/>
    </row>
    <row r="10694" spans="2:15" x14ac:dyDescent="0.2">
      <c r="B10694" s="3"/>
      <c r="C10694" s="3"/>
      <c r="D10694" s="6"/>
      <c r="E10694" s="8"/>
      <c r="O10694" s="9"/>
    </row>
    <row r="10695" spans="2:15" x14ac:dyDescent="0.2">
      <c r="B10695" s="3"/>
      <c r="C10695" s="3"/>
      <c r="D10695" s="6"/>
      <c r="E10695" s="8"/>
      <c r="O10695" s="9"/>
    </row>
    <row r="10696" spans="2:15" x14ac:dyDescent="0.2">
      <c r="B10696" s="3"/>
      <c r="C10696" s="3"/>
      <c r="D10696" s="6"/>
      <c r="E10696" s="8"/>
      <c r="O10696" s="9"/>
    </row>
    <row r="10697" spans="2:15" x14ac:dyDescent="0.2">
      <c r="B10697" s="3"/>
      <c r="C10697" s="3"/>
      <c r="D10697" s="6"/>
      <c r="E10697" s="8"/>
      <c r="O10697" s="9"/>
    </row>
    <row r="10698" spans="2:15" x14ac:dyDescent="0.2">
      <c r="B10698" s="3"/>
      <c r="C10698" s="3"/>
      <c r="D10698" s="6"/>
      <c r="E10698" s="8"/>
      <c r="O10698" s="9"/>
    </row>
    <row r="10699" spans="2:15" x14ac:dyDescent="0.2">
      <c r="B10699" s="3"/>
      <c r="C10699" s="3"/>
      <c r="D10699" s="6"/>
      <c r="E10699" s="8"/>
      <c r="O10699" s="9"/>
    </row>
    <row r="10700" spans="2:15" x14ac:dyDescent="0.2">
      <c r="B10700" s="3"/>
      <c r="C10700" s="3"/>
      <c r="D10700" s="6"/>
      <c r="E10700" s="8"/>
      <c r="O10700" s="9"/>
    </row>
    <row r="10701" spans="2:15" x14ac:dyDescent="0.2">
      <c r="B10701" s="3"/>
      <c r="C10701" s="3"/>
      <c r="D10701" s="6"/>
      <c r="E10701" s="8"/>
      <c r="O10701" s="9"/>
    </row>
    <row r="10702" spans="2:15" x14ac:dyDescent="0.2">
      <c r="B10702" s="3"/>
      <c r="C10702" s="3"/>
      <c r="D10702" s="6"/>
      <c r="E10702" s="8"/>
      <c r="O10702" s="9"/>
    </row>
    <row r="10703" spans="2:15" x14ac:dyDescent="0.2">
      <c r="B10703" s="3"/>
      <c r="C10703" s="3"/>
      <c r="D10703" s="6"/>
      <c r="E10703" s="8"/>
      <c r="O10703" s="9"/>
    </row>
    <row r="10704" spans="2:15" x14ac:dyDescent="0.2">
      <c r="B10704" s="3"/>
      <c r="C10704" s="3"/>
      <c r="D10704" s="6"/>
      <c r="E10704" s="8"/>
      <c r="O10704" s="9"/>
    </row>
    <row r="10705" spans="2:15" x14ac:dyDescent="0.2">
      <c r="B10705" s="3"/>
      <c r="C10705" s="3"/>
      <c r="D10705" s="6"/>
      <c r="E10705" s="8"/>
      <c r="O10705" s="9"/>
    </row>
    <row r="10706" spans="2:15" x14ac:dyDescent="0.2">
      <c r="B10706" s="3"/>
      <c r="C10706" s="3"/>
      <c r="D10706" s="6"/>
      <c r="E10706" s="8"/>
      <c r="O10706" s="9"/>
    </row>
    <row r="10707" spans="2:15" x14ac:dyDescent="0.2">
      <c r="B10707" s="3"/>
      <c r="C10707" s="3"/>
      <c r="D10707" s="6"/>
      <c r="E10707" s="8"/>
      <c r="O10707" s="9"/>
    </row>
    <row r="10708" spans="2:15" x14ac:dyDescent="0.2">
      <c r="B10708" s="3"/>
      <c r="C10708" s="3"/>
      <c r="D10708" s="6"/>
      <c r="E10708" s="8"/>
      <c r="O10708" s="9"/>
    </row>
    <row r="10709" spans="2:15" x14ac:dyDescent="0.2">
      <c r="B10709" s="3"/>
      <c r="C10709" s="3"/>
      <c r="D10709" s="6"/>
      <c r="E10709" s="8"/>
      <c r="O10709" s="9"/>
    </row>
    <row r="10710" spans="2:15" x14ac:dyDescent="0.2">
      <c r="B10710" s="3"/>
      <c r="C10710" s="3"/>
      <c r="D10710" s="6"/>
      <c r="E10710" s="8"/>
      <c r="O10710" s="9"/>
    </row>
    <row r="10711" spans="2:15" x14ac:dyDescent="0.2">
      <c r="B10711" s="3"/>
      <c r="C10711" s="3"/>
      <c r="D10711" s="6"/>
      <c r="E10711" s="8"/>
      <c r="O10711" s="9"/>
    </row>
    <row r="10712" spans="2:15" x14ac:dyDescent="0.2">
      <c r="B10712" s="3"/>
      <c r="C10712" s="3"/>
      <c r="D10712" s="6"/>
      <c r="E10712" s="8"/>
      <c r="O10712" s="9"/>
    </row>
    <row r="10713" spans="2:15" x14ac:dyDescent="0.2">
      <c r="B10713" s="3"/>
      <c r="C10713" s="3"/>
      <c r="D10713" s="6"/>
      <c r="E10713" s="8"/>
      <c r="O10713" s="9"/>
    </row>
    <row r="10714" spans="2:15" x14ac:dyDescent="0.2">
      <c r="B10714" s="3"/>
      <c r="C10714" s="3"/>
      <c r="D10714" s="6"/>
      <c r="E10714" s="8"/>
      <c r="O10714" s="9"/>
    </row>
    <row r="10715" spans="2:15" x14ac:dyDescent="0.2">
      <c r="B10715" s="3"/>
      <c r="C10715" s="3"/>
      <c r="D10715" s="6"/>
      <c r="E10715" s="8"/>
      <c r="O10715" s="9"/>
    </row>
    <row r="10716" spans="2:15" x14ac:dyDescent="0.2">
      <c r="B10716" s="3"/>
      <c r="C10716" s="3"/>
      <c r="D10716" s="6"/>
      <c r="E10716" s="8"/>
      <c r="O10716" s="9"/>
    </row>
    <row r="10717" spans="2:15" x14ac:dyDescent="0.2">
      <c r="B10717" s="3"/>
      <c r="C10717" s="3"/>
      <c r="D10717" s="6"/>
      <c r="E10717" s="8"/>
      <c r="O10717" s="9"/>
    </row>
    <row r="10718" spans="2:15" x14ac:dyDescent="0.2">
      <c r="B10718" s="3"/>
      <c r="C10718" s="3"/>
      <c r="D10718" s="6"/>
      <c r="E10718" s="8"/>
      <c r="O10718" s="9"/>
    </row>
    <row r="10719" spans="2:15" x14ac:dyDescent="0.2">
      <c r="B10719" s="3"/>
      <c r="C10719" s="3"/>
      <c r="D10719" s="6"/>
      <c r="E10719" s="8"/>
      <c r="O10719" s="9"/>
    </row>
    <row r="10720" spans="2:15" x14ac:dyDescent="0.2">
      <c r="B10720" s="3"/>
      <c r="C10720" s="3"/>
      <c r="D10720" s="6"/>
      <c r="E10720" s="8"/>
      <c r="O10720" s="9"/>
    </row>
    <row r="10721" spans="2:15" x14ac:dyDescent="0.2">
      <c r="B10721" s="3"/>
      <c r="C10721" s="3"/>
      <c r="D10721" s="6"/>
      <c r="E10721" s="8"/>
      <c r="O10721" s="9"/>
    </row>
    <row r="10722" spans="2:15" x14ac:dyDescent="0.2">
      <c r="B10722" s="3"/>
      <c r="C10722" s="3"/>
      <c r="D10722" s="6"/>
      <c r="E10722" s="8"/>
      <c r="O10722" s="9"/>
    </row>
    <row r="10723" spans="2:15" x14ac:dyDescent="0.2">
      <c r="B10723" s="3"/>
      <c r="C10723" s="3"/>
      <c r="D10723" s="6"/>
      <c r="E10723" s="8"/>
      <c r="O10723" s="9"/>
    </row>
    <row r="10724" spans="2:15" x14ac:dyDescent="0.2">
      <c r="B10724" s="3"/>
      <c r="C10724" s="3"/>
      <c r="D10724" s="6"/>
      <c r="E10724" s="8"/>
      <c r="O10724" s="9"/>
    </row>
    <row r="10725" spans="2:15" x14ac:dyDescent="0.2">
      <c r="B10725" s="3"/>
      <c r="C10725" s="3"/>
      <c r="D10725" s="6"/>
      <c r="E10725" s="8"/>
      <c r="O10725" s="9"/>
    </row>
    <row r="10726" spans="2:15" x14ac:dyDescent="0.2">
      <c r="B10726" s="3"/>
      <c r="C10726" s="3"/>
      <c r="D10726" s="6"/>
      <c r="E10726" s="8"/>
      <c r="O10726" s="9"/>
    </row>
    <row r="10727" spans="2:15" x14ac:dyDescent="0.2">
      <c r="B10727" s="3"/>
      <c r="C10727" s="3"/>
      <c r="D10727" s="6"/>
      <c r="E10727" s="8"/>
      <c r="O10727" s="9"/>
    </row>
    <row r="10728" spans="2:15" x14ac:dyDescent="0.2">
      <c r="B10728" s="3"/>
      <c r="C10728" s="3"/>
      <c r="D10728" s="6"/>
      <c r="E10728" s="8"/>
      <c r="O10728" s="9"/>
    </row>
    <row r="10729" spans="2:15" x14ac:dyDescent="0.2">
      <c r="B10729" s="3"/>
      <c r="C10729" s="3"/>
      <c r="D10729" s="6"/>
      <c r="E10729" s="8"/>
      <c r="O10729" s="9"/>
    </row>
    <row r="10730" spans="2:15" x14ac:dyDescent="0.2">
      <c r="B10730" s="3"/>
      <c r="C10730" s="3"/>
      <c r="D10730" s="6"/>
      <c r="E10730" s="8"/>
      <c r="O10730" s="9"/>
    </row>
    <row r="10731" spans="2:15" x14ac:dyDescent="0.2">
      <c r="B10731" s="3"/>
      <c r="C10731" s="3"/>
      <c r="D10731" s="6"/>
      <c r="E10731" s="8"/>
      <c r="O10731" s="9"/>
    </row>
    <row r="10732" spans="2:15" x14ac:dyDescent="0.2">
      <c r="B10732" s="3"/>
      <c r="C10732" s="3"/>
      <c r="D10732" s="6"/>
      <c r="E10732" s="8"/>
      <c r="O10732" s="9"/>
    </row>
    <row r="10733" spans="2:15" x14ac:dyDescent="0.2">
      <c r="B10733" s="3"/>
      <c r="C10733" s="3"/>
      <c r="D10733" s="6"/>
      <c r="E10733" s="8"/>
      <c r="O10733" s="9"/>
    </row>
    <row r="10734" spans="2:15" x14ac:dyDescent="0.2">
      <c r="B10734" s="3"/>
      <c r="C10734" s="3"/>
      <c r="D10734" s="6"/>
      <c r="E10734" s="8"/>
      <c r="O10734" s="9"/>
    </row>
    <row r="10735" spans="2:15" x14ac:dyDescent="0.2">
      <c r="B10735" s="3"/>
      <c r="C10735" s="3"/>
      <c r="D10735" s="6"/>
      <c r="E10735" s="8"/>
      <c r="O10735" s="9"/>
    </row>
    <row r="10736" spans="2:15" x14ac:dyDescent="0.2">
      <c r="B10736" s="3"/>
      <c r="C10736" s="3"/>
      <c r="D10736" s="6"/>
      <c r="E10736" s="8"/>
      <c r="O10736" s="9"/>
    </row>
    <row r="10737" spans="2:15" x14ac:dyDescent="0.2">
      <c r="B10737" s="3"/>
      <c r="C10737" s="3"/>
      <c r="D10737" s="6"/>
      <c r="E10737" s="8"/>
      <c r="O10737" s="9"/>
    </row>
    <row r="10738" spans="2:15" x14ac:dyDescent="0.2">
      <c r="B10738" s="3"/>
      <c r="C10738" s="3"/>
      <c r="D10738" s="6"/>
      <c r="E10738" s="8"/>
      <c r="O10738" s="9"/>
    </row>
    <row r="10739" spans="2:15" x14ac:dyDescent="0.2">
      <c r="B10739" s="3"/>
      <c r="C10739" s="3"/>
      <c r="D10739" s="6"/>
      <c r="E10739" s="8"/>
      <c r="O10739" s="9"/>
    </row>
    <row r="10740" spans="2:15" x14ac:dyDescent="0.2">
      <c r="B10740" s="3"/>
      <c r="C10740" s="3"/>
      <c r="D10740" s="6"/>
      <c r="E10740" s="8"/>
      <c r="O10740" s="9"/>
    </row>
    <row r="10741" spans="2:15" x14ac:dyDescent="0.2">
      <c r="B10741" s="3"/>
      <c r="C10741" s="3"/>
      <c r="D10741" s="6"/>
      <c r="E10741" s="8"/>
      <c r="O10741" s="9"/>
    </row>
    <row r="10742" spans="2:15" x14ac:dyDescent="0.2">
      <c r="B10742" s="3"/>
      <c r="C10742" s="3"/>
      <c r="D10742" s="6"/>
      <c r="E10742" s="8"/>
      <c r="O10742" s="9"/>
    </row>
    <row r="10743" spans="2:15" x14ac:dyDescent="0.2">
      <c r="B10743" s="3"/>
      <c r="C10743" s="3"/>
      <c r="D10743" s="6"/>
      <c r="E10743" s="8"/>
      <c r="O10743" s="9"/>
    </row>
    <row r="10744" spans="2:15" x14ac:dyDescent="0.2">
      <c r="B10744" s="3"/>
      <c r="C10744" s="3"/>
      <c r="D10744" s="6"/>
      <c r="E10744" s="8"/>
      <c r="O10744" s="9"/>
    </row>
    <row r="10745" spans="2:15" x14ac:dyDescent="0.2">
      <c r="B10745" s="3"/>
      <c r="C10745" s="3"/>
      <c r="D10745" s="6"/>
      <c r="E10745" s="8"/>
      <c r="O10745" s="9"/>
    </row>
    <row r="10746" spans="2:15" x14ac:dyDescent="0.2">
      <c r="B10746" s="3"/>
      <c r="C10746" s="3"/>
      <c r="D10746" s="6"/>
      <c r="E10746" s="8"/>
      <c r="O10746" s="9"/>
    </row>
    <row r="10747" spans="2:15" x14ac:dyDescent="0.2">
      <c r="B10747" s="3"/>
      <c r="C10747" s="3"/>
      <c r="D10747" s="6"/>
      <c r="E10747" s="8"/>
      <c r="O10747" s="9"/>
    </row>
    <row r="10748" spans="2:15" x14ac:dyDescent="0.2">
      <c r="B10748" s="3"/>
      <c r="C10748" s="3"/>
      <c r="D10748" s="6"/>
      <c r="E10748" s="8"/>
      <c r="O10748" s="9"/>
    </row>
    <row r="10749" spans="2:15" x14ac:dyDescent="0.2">
      <c r="B10749" s="3"/>
      <c r="C10749" s="3"/>
      <c r="D10749" s="6"/>
      <c r="E10749" s="8"/>
      <c r="O10749" s="9"/>
    </row>
    <row r="10750" spans="2:15" x14ac:dyDescent="0.2">
      <c r="B10750" s="3"/>
      <c r="C10750" s="3"/>
      <c r="D10750" s="6"/>
      <c r="E10750" s="8"/>
      <c r="O10750" s="9"/>
    </row>
    <row r="10751" spans="2:15" x14ac:dyDescent="0.2">
      <c r="B10751" s="3"/>
      <c r="C10751" s="3"/>
      <c r="D10751" s="6"/>
      <c r="E10751" s="8"/>
      <c r="O10751" s="9"/>
    </row>
    <row r="10752" spans="2:15" x14ac:dyDescent="0.2">
      <c r="B10752" s="3"/>
      <c r="C10752" s="3"/>
      <c r="D10752" s="6"/>
      <c r="E10752" s="8"/>
      <c r="O10752" s="9"/>
    </row>
    <row r="10753" spans="2:15" x14ac:dyDescent="0.2">
      <c r="B10753" s="3"/>
      <c r="C10753" s="3"/>
      <c r="D10753" s="6"/>
      <c r="E10753" s="8"/>
      <c r="O10753" s="9"/>
    </row>
    <row r="10754" spans="2:15" x14ac:dyDescent="0.2">
      <c r="B10754" s="3"/>
      <c r="C10754" s="3"/>
      <c r="D10754" s="6"/>
      <c r="E10754" s="8"/>
      <c r="O10754" s="9"/>
    </row>
    <row r="10755" spans="2:15" x14ac:dyDescent="0.2">
      <c r="B10755" s="3"/>
      <c r="C10755" s="3"/>
      <c r="D10755" s="6"/>
      <c r="E10755" s="8"/>
      <c r="O10755" s="9"/>
    </row>
    <row r="10756" spans="2:15" x14ac:dyDescent="0.2">
      <c r="B10756" s="3"/>
      <c r="C10756" s="3"/>
      <c r="D10756" s="6"/>
      <c r="E10756" s="8"/>
      <c r="O10756" s="9"/>
    </row>
    <row r="10757" spans="2:15" x14ac:dyDescent="0.2">
      <c r="B10757" s="3"/>
      <c r="C10757" s="3"/>
      <c r="D10757" s="6"/>
      <c r="E10757" s="8"/>
      <c r="O10757" s="9"/>
    </row>
    <row r="10758" spans="2:15" x14ac:dyDescent="0.2">
      <c r="B10758" s="3"/>
      <c r="C10758" s="3"/>
      <c r="D10758" s="6"/>
      <c r="E10758" s="8"/>
      <c r="O10758" s="9"/>
    </row>
    <row r="10759" spans="2:15" x14ac:dyDescent="0.2">
      <c r="B10759" s="3"/>
      <c r="C10759" s="3"/>
      <c r="D10759" s="6"/>
      <c r="E10759" s="8"/>
      <c r="O10759" s="9"/>
    </row>
    <row r="10760" spans="2:15" x14ac:dyDescent="0.2">
      <c r="B10760" s="3"/>
      <c r="C10760" s="3"/>
      <c r="D10760" s="6"/>
      <c r="E10760" s="8"/>
      <c r="O10760" s="9"/>
    </row>
    <row r="10761" spans="2:15" x14ac:dyDescent="0.2">
      <c r="B10761" s="3"/>
      <c r="C10761" s="3"/>
      <c r="D10761" s="6"/>
      <c r="E10761" s="8"/>
      <c r="O10761" s="9"/>
    </row>
    <row r="10762" spans="2:15" x14ac:dyDescent="0.2">
      <c r="B10762" s="3"/>
      <c r="C10762" s="3"/>
      <c r="D10762" s="6"/>
      <c r="E10762" s="8"/>
      <c r="O10762" s="9"/>
    </row>
    <row r="10763" spans="2:15" x14ac:dyDescent="0.2">
      <c r="B10763" s="3"/>
      <c r="C10763" s="3"/>
      <c r="D10763" s="6"/>
      <c r="E10763" s="8"/>
      <c r="O10763" s="9"/>
    </row>
    <row r="10764" spans="2:15" x14ac:dyDescent="0.2">
      <c r="B10764" s="3"/>
      <c r="C10764" s="3"/>
      <c r="D10764" s="6"/>
      <c r="E10764" s="8"/>
      <c r="O10764" s="9"/>
    </row>
    <row r="10765" spans="2:15" x14ac:dyDescent="0.2">
      <c r="B10765" s="3"/>
      <c r="C10765" s="3"/>
      <c r="D10765" s="6"/>
      <c r="E10765" s="8"/>
      <c r="O10765" s="9"/>
    </row>
    <row r="10766" spans="2:15" x14ac:dyDescent="0.2">
      <c r="B10766" s="3"/>
      <c r="C10766" s="3"/>
      <c r="D10766" s="6"/>
      <c r="E10766" s="8"/>
      <c r="O10766" s="9"/>
    </row>
    <row r="10767" spans="2:15" x14ac:dyDescent="0.2">
      <c r="B10767" s="3"/>
      <c r="C10767" s="3"/>
      <c r="D10767" s="6"/>
      <c r="E10767" s="8"/>
      <c r="O10767" s="9"/>
    </row>
    <row r="10768" spans="2:15" x14ac:dyDescent="0.2">
      <c r="B10768" s="3"/>
      <c r="C10768" s="3"/>
      <c r="D10768" s="6"/>
      <c r="E10768" s="8"/>
      <c r="O10768" s="9"/>
    </row>
    <row r="10769" spans="2:15" x14ac:dyDescent="0.2">
      <c r="B10769" s="3"/>
      <c r="C10769" s="3"/>
      <c r="D10769" s="6"/>
      <c r="E10769" s="8"/>
      <c r="O10769" s="9"/>
    </row>
    <row r="10770" spans="2:15" x14ac:dyDescent="0.2">
      <c r="B10770" s="3"/>
      <c r="C10770" s="3"/>
      <c r="D10770" s="6"/>
      <c r="E10770" s="8"/>
      <c r="O10770" s="9"/>
    </row>
    <row r="10771" spans="2:15" x14ac:dyDescent="0.2">
      <c r="B10771" s="3"/>
      <c r="C10771" s="3"/>
      <c r="D10771" s="6"/>
      <c r="E10771" s="8"/>
      <c r="O10771" s="9"/>
    </row>
    <row r="10772" spans="2:15" x14ac:dyDescent="0.2">
      <c r="B10772" s="3"/>
      <c r="C10772" s="3"/>
      <c r="D10772" s="6"/>
      <c r="E10772" s="8"/>
      <c r="O10772" s="9"/>
    </row>
    <row r="10773" spans="2:15" x14ac:dyDescent="0.2">
      <c r="B10773" s="3"/>
      <c r="C10773" s="3"/>
      <c r="D10773" s="6"/>
      <c r="E10773" s="8"/>
      <c r="O10773" s="9"/>
    </row>
    <row r="10774" spans="2:15" x14ac:dyDescent="0.2">
      <c r="B10774" s="3"/>
      <c r="C10774" s="3"/>
      <c r="D10774" s="6"/>
      <c r="E10774" s="8"/>
      <c r="O10774" s="9"/>
    </row>
    <row r="10775" spans="2:15" x14ac:dyDescent="0.2">
      <c r="B10775" s="3"/>
      <c r="C10775" s="3"/>
      <c r="D10775" s="6"/>
      <c r="E10775" s="8"/>
      <c r="O10775" s="9"/>
    </row>
    <row r="10776" spans="2:15" x14ac:dyDescent="0.2">
      <c r="B10776" s="3"/>
      <c r="C10776" s="3"/>
      <c r="D10776" s="6"/>
      <c r="E10776" s="8"/>
      <c r="O10776" s="9"/>
    </row>
    <row r="10777" spans="2:15" x14ac:dyDescent="0.2">
      <c r="B10777" s="3"/>
      <c r="C10777" s="3"/>
      <c r="D10777" s="6"/>
      <c r="E10777" s="8"/>
      <c r="O10777" s="9"/>
    </row>
    <row r="10778" spans="2:15" x14ac:dyDescent="0.2">
      <c r="B10778" s="3"/>
      <c r="C10778" s="3"/>
      <c r="D10778" s="6"/>
      <c r="E10778" s="8"/>
      <c r="O10778" s="9"/>
    </row>
    <row r="10779" spans="2:15" x14ac:dyDescent="0.2">
      <c r="B10779" s="3"/>
      <c r="C10779" s="3"/>
      <c r="D10779" s="6"/>
      <c r="E10779" s="8"/>
      <c r="O10779" s="9"/>
    </row>
    <row r="10780" spans="2:15" x14ac:dyDescent="0.2">
      <c r="B10780" s="3"/>
      <c r="C10780" s="3"/>
      <c r="D10780" s="6"/>
      <c r="E10780" s="8"/>
      <c r="O10780" s="9"/>
    </row>
    <row r="10781" spans="2:15" x14ac:dyDescent="0.2">
      <c r="B10781" s="3"/>
      <c r="C10781" s="3"/>
      <c r="D10781" s="6"/>
      <c r="E10781" s="8"/>
      <c r="O10781" s="9"/>
    </row>
    <row r="10782" spans="2:15" x14ac:dyDescent="0.2">
      <c r="B10782" s="3"/>
      <c r="C10782" s="3"/>
      <c r="D10782" s="6"/>
      <c r="E10782" s="8"/>
      <c r="O10782" s="9"/>
    </row>
    <row r="10783" spans="2:15" x14ac:dyDescent="0.2">
      <c r="B10783" s="3"/>
      <c r="C10783" s="3"/>
      <c r="D10783" s="6"/>
      <c r="E10783" s="8"/>
      <c r="O10783" s="9"/>
    </row>
    <row r="10784" spans="2:15" x14ac:dyDescent="0.2">
      <c r="B10784" s="3"/>
      <c r="C10784" s="3"/>
      <c r="D10784" s="6"/>
      <c r="E10784" s="8"/>
      <c r="O10784" s="9"/>
    </row>
    <row r="10785" spans="2:15" x14ac:dyDescent="0.2">
      <c r="B10785" s="3"/>
      <c r="C10785" s="3"/>
      <c r="D10785" s="6"/>
      <c r="E10785" s="8"/>
      <c r="O10785" s="9"/>
    </row>
    <row r="10786" spans="2:15" x14ac:dyDescent="0.2">
      <c r="B10786" s="3"/>
      <c r="C10786" s="3"/>
      <c r="D10786" s="6"/>
      <c r="E10786" s="8"/>
      <c r="O10786" s="9"/>
    </row>
    <row r="10787" spans="2:15" x14ac:dyDescent="0.2">
      <c r="B10787" s="3"/>
      <c r="C10787" s="3"/>
      <c r="D10787" s="6"/>
      <c r="E10787" s="8"/>
      <c r="O10787" s="9"/>
    </row>
    <row r="10788" spans="2:15" x14ac:dyDescent="0.2">
      <c r="B10788" s="3"/>
      <c r="C10788" s="3"/>
      <c r="D10788" s="6"/>
      <c r="E10788" s="8"/>
      <c r="O10788" s="9"/>
    </row>
    <row r="10789" spans="2:15" x14ac:dyDescent="0.2">
      <c r="B10789" s="3"/>
      <c r="C10789" s="3"/>
      <c r="D10789" s="6"/>
      <c r="E10789" s="8"/>
      <c r="O10789" s="9"/>
    </row>
    <row r="10790" spans="2:15" x14ac:dyDescent="0.2">
      <c r="B10790" s="3"/>
      <c r="C10790" s="3"/>
      <c r="D10790" s="6"/>
      <c r="E10790" s="8"/>
      <c r="O10790" s="9"/>
    </row>
    <row r="10791" spans="2:15" x14ac:dyDescent="0.2">
      <c r="B10791" s="3"/>
      <c r="C10791" s="3"/>
      <c r="D10791" s="6"/>
      <c r="E10791" s="8"/>
      <c r="O10791" s="9"/>
    </row>
    <row r="10792" spans="2:15" x14ac:dyDescent="0.2">
      <c r="B10792" s="3"/>
      <c r="C10792" s="3"/>
      <c r="D10792" s="6"/>
      <c r="E10792" s="8"/>
      <c r="O10792" s="9"/>
    </row>
    <row r="10793" spans="2:15" x14ac:dyDescent="0.2">
      <c r="B10793" s="3"/>
      <c r="C10793" s="3"/>
      <c r="D10793" s="6"/>
      <c r="E10793" s="8"/>
      <c r="O10793" s="9"/>
    </row>
    <row r="10794" spans="2:15" x14ac:dyDescent="0.2">
      <c r="B10794" s="3"/>
      <c r="C10794" s="3"/>
      <c r="D10794" s="6"/>
      <c r="E10794" s="8"/>
      <c r="O10794" s="9"/>
    </row>
    <row r="10795" spans="2:15" x14ac:dyDescent="0.2">
      <c r="B10795" s="3"/>
      <c r="C10795" s="3"/>
      <c r="D10795" s="6"/>
      <c r="E10795" s="8"/>
      <c r="O10795" s="9"/>
    </row>
    <row r="10796" spans="2:15" x14ac:dyDescent="0.2">
      <c r="B10796" s="3"/>
      <c r="C10796" s="3"/>
      <c r="D10796" s="6"/>
      <c r="E10796" s="8"/>
      <c r="O10796" s="9"/>
    </row>
    <row r="10797" spans="2:15" x14ac:dyDescent="0.2">
      <c r="B10797" s="3"/>
      <c r="C10797" s="3"/>
      <c r="D10797" s="6"/>
      <c r="E10797" s="8"/>
      <c r="O10797" s="9"/>
    </row>
    <row r="10798" spans="2:15" x14ac:dyDescent="0.2">
      <c r="B10798" s="3"/>
      <c r="C10798" s="3"/>
      <c r="D10798" s="6"/>
      <c r="E10798" s="8"/>
      <c r="O10798" s="9"/>
    </row>
    <row r="10799" spans="2:15" x14ac:dyDescent="0.2">
      <c r="B10799" s="3"/>
      <c r="C10799" s="3"/>
      <c r="D10799" s="6"/>
      <c r="E10799" s="8"/>
      <c r="O10799" s="9"/>
    </row>
    <row r="10800" spans="2:15" x14ac:dyDescent="0.2">
      <c r="B10800" s="3"/>
      <c r="C10800" s="3"/>
      <c r="D10800" s="6"/>
      <c r="E10800" s="8"/>
      <c r="O10800" s="9"/>
    </row>
    <row r="10801" spans="2:15" x14ac:dyDescent="0.2">
      <c r="B10801" s="3"/>
      <c r="C10801" s="3"/>
      <c r="D10801" s="6"/>
      <c r="E10801" s="8"/>
      <c r="O10801" s="9"/>
    </row>
    <row r="10802" spans="2:15" x14ac:dyDescent="0.2">
      <c r="B10802" s="3"/>
      <c r="C10802" s="3"/>
      <c r="D10802" s="6"/>
      <c r="E10802" s="8"/>
      <c r="O10802" s="9"/>
    </row>
    <row r="10803" spans="2:15" x14ac:dyDescent="0.2">
      <c r="B10803" s="3"/>
      <c r="C10803" s="3"/>
      <c r="D10803" s="6"/>
      <c r="E10803" s="8"/>
      <c r="O10803" s="9"/>
    </row>
    <row r="10804" spans="2:15" x14ac:dyDescent="0.2">
      <c r="B10804" s="3"/>
      <c r="C10804" s="3"/>
      <c r="D10804" s="6"/>
      <c r="E10804" s="8"/>
      <c r="O10804" s="9"/>
    </row>
    <row r="10805" spans="2:15" x14ac:dyDescent="0.2">
      <c r="B10805" s="3"/>
      <c r="C10805" s="3"/>
      <c r="D10805" s="6"/>
      <c r="E10805" s="8"/>
      <c r="O10805" s="9"/>
    </row>
    <row r="10806" spans="2:15" x14ac:dyDescent="0.2">
      <c r="B10806" s="3"/>
      <c r="C10806" s="3"/>
      <c r="D10806" s="6"/>
      <c r="E10806" s="8"/>
      <c r="O10806" s="9"/>
    </row>
    <row r="10807" spans="2:15" x14ac:dyDescent="0.2">
      <c r="B10807" s="3"/>
      <c r="C10807" s="3"/>
      <c r="D10807" s="6"/>
      <c r="E10807" s="8"/>
      <c r="O10807" s="9"/>
    </row>
    <row r="10808" spans="2:15" x14ac:dyDescent="0.2">
      <c r="B10808" s="3"/>
      <c r="C10808" s="3"/>
      <c r="D10808" s="6"/>
      <c r="E10808" s="8"/>
      <c r="O10808" s="9"/>
    </row>
    <row r="10809" spans="2:15" x14ac:dyDescent="0.2">
      <c r="B10809" s="3"/>
      <c r="C10809" s="3"/>
      <c r="D10809" s="6"/>
      <c r="E10809" s="8"/>
      <c r="O10809" s="9"/>
    </row>
    <row r="10810" spans="2:15" x14ac:dyDescent="0.2">
      <c r="B10810" s="3"/>
      <c r="C10810" s="3"/>
      <c r="D10810" s="6"/>
      <c r="E10810" s="8"/>
      <c r="O10810" s="9"/>
    </row>
    <row r="10811" spans="2:15" x14ac:dyDescent="0.2">
      <c r="B10811" s="3"/>
      <c r="C10811" s="3"/>
      <c r="D10811" s="6"/>
      <c r="E10811" s="8"/>
      <c r="O10811" s="9"/>
    </row>
    <row r="10812" spans="2:15" x14ac:dyDescent="0.2">
      <c r="B10812" s="3"/>
      <c r="C10812" s="3"/>
      <c r="D10812" s="6"/>
      <c r="E10812" s="8"/>
      <c r="O10812" s="9"/>
    </row>
    <row r="10813" spans="2:15" x14ac:dyDescent="0.2">
      <c r="B10813" s="3"/>
      <c r="C10813" s="3"/>
      <c r="D10813" s="6"/>
      <c r="E10813" s="8"/>
      <c r="O10813" s="9"/>
    </row>
    <row r="10814" spans="2:15" x14ac:dyDescent="0.2">
      <c r="B10814" s="3"/>
      <c r="C10814" s="3"/>
      <c r="D10814" s="6"/>
      <c r="E10814" s="8"/>
      <c r="O10814" s="9"/>
    </row>
    <row r="10815" spans="2:15" x14ac:dyDescent="0.2">
      <c r="B10815" s="3"/>
      <c r="C10815" s="3"/>
      <c r="D10815" s="6"/>
      <c r="E10815" s="8"/>
      <c r="O10815" s="9"/>
    </row>
    <row r="10816" spans="2:15" x14ac:dyDescent="0.2">
      <c r="B10816" s="3"/>
      <c r="C10816" s="3"/>
      <c r="D10816" s="6"/>
      <c r="E10816" s="8"/>
      <c r="O10816" s="9"/>
    </row>
    <row r="10817" spans="2:15" x14ac:dyDescent="0.2">
      <c r="B10817" s="3"/>
      <c r="C10817" s="3"/>
      <c r="D10817" s="6"/>
      <c r="E10817" s="8"/>
      <c r="O10817" s="9"/>
    </row>
    <row r="10818" spans="2:15" x14ac:dyDescent="0.2">
      <c r="B10818" s="3"/>
      <c r="C10818" s="3"/>
      <c r="D10818" s="6"/>
      <c r="E10818" s="8"/>
      <c r="O10818" s="9"/>
    </row>
    <row r="10819" spans="2:15" x14ac:dyDescent="0.2">
      <c r="B10819" s="3"/>
      <c r="C10819" s="3"/>
      <c r="D10819" s="6"/>
      <c r="E10819" s="8"/>
      <c r="O10819" s="9"/>
    </row>
    <row r="10820" spans="2:15" x14ac:dyDescent="0.2">
      <c r="B10820" s="3"/>
      <c r="C10820" s="3"/>
      <c r="D10820" s="6"/>
      <c r="E10820" s="8"/>
      <c r="O10820" s="9"/>
    </row>
    <row r="10821" spans="2:15" x14ac:dyDescent="0.2">
      <c r="B10821" s="3"/>
      <c r="C10821" s="3"/>
      <c r="D10821" s="6"/>
      <c r="E10821" s="8"/>
      <c r="O10821" s="9"/>
    </row>
    <row r="10822" spans="2:15" x14ac:dyDescent="0.2">
      <c r="B10822" s="3"/>
      <c r="C10822" s="3"/>
      <c r="D10822" s="6"/>
      <c r="E10822" s="8"/>
      <c r="O10822" s="9"/>
    </row>
    <row r="10823" spans="2:15" x14ac:dyDescent="0.2">
      <c r="B10823" s="3"/>
      <c r="C10823" s="3"/>
      <c r="D10823" s="6"/>
      <c r="E10823" s="8"/>
      <c r="O10823" s="9"/>
    </row>
    <row r="10824" spans="2:15" x14ac:dyDescent="0.2">
      <c r="B10824" s="3"/>
      <c r="C10824" s="3"/>
      <c r="D10824" s="6"/>
      <c r="E10824" s="8"/>
      <c r="O10824" s="9"/>
    </row>
    <row r="10825" spans="2:15" x14ac:dyDescent="0.2">
      <c r="B10825" s="3"/>
      <c r="C10825" s="3"/>
      <c r="D10825" s="6"/>
      <c r="E10825" s="8"/>
      <c r="O10825" s="9"/>
    </row>
    <row r="10826" spans="2:15" x14ac:dyDescent="0.2">
      <c r="B10826" s="3"/>
      <c r="C10826" s="3"/>
      <c r="D10826" s="6"/>
      <c r="E10826" s="8"/>
      <c r="O10826" s="9"/>
    </row>
    <row r="10827" spans="2:15" x14ac:dyDescent="0.2">
      <c r="B10827" s="3"/>
      <c r="C10827" s="3"/>
      <c r="D10827" s="6"/>
      <c r="E10827" s="8"/>
      <c r="O10827" s="9"/>
    </row>
    <row r="10828" spans="2:15" x14ac:dyDescent="0.2">
      <c r="B10828" s="3"/>
      <c r="C10828" s="3"/>
      <c r="D10828" s="6"/>
      <c r="E10828" s="8"/>
      <c r="O10828" s="9"/>
    </row>
    <row r="10829" spans="2:15" x14ac:dyDescent="0.2">
      <c r="B10829" s="3"/>
      <c r="C10829" s="3"/>
      <c r="D10829" s="6"/>
      <c r="E10829" s="8"/>
      <c r="O10829" s="9"/>
    </row>
    <row r="10830" spans="2:15" x14ac:dyDescent="0.2">
      <c r="B10830" s="3"/>
      <c r="C10830" s="3"/>
      <c r="D10830" s="6"/>
      <c r="E10830" s="8"/>
      <c r="O10830" s="9"/>
    </row>
    <row r="10831" spans="2:15" x14ac:dyDescent="0.2">
      <c r="B10831" s="3"/>
      <c r="C10831" s="3"/>
      <c r="D10831" s="6"/>
      <c r="E10831" s="8"/>
      <c r="O10831" s="9"/>
    </row>
    <row r="10832" spans="2:15" x14ac:dyDescent="0.2">
      <c r="B10832" s="3"/>
      <c r="C10832" s="3"/>
      <c r="D10832" s="6"/>
      <c r="E10832" s="8"/>
      <c r="O10832" s="9"/>
    </row>
    <row r="10833" spans="2:15" x14ac:dyDescent="0.2">
      <c r="B10833" s="3"/>
      <c r="C10833" s="3"/>
      <c r="D10833" s="6"/>
      <c r="E10833" s="8"/>
      <c r="O10833" s="9"/>
    </row>
    <row r="10834" spans="2:15" x14ac:dyDescent="0.2">
      <c r="B10834" s="3"/>
      <c r="C10834" s="3"/>
      <c r="D10834" s="6"/>
      <c r="E10834" s="8"/>
      <c r="O10834" s="9"/>
    </row>
    <row r="10835" spans="2:15" x14ac:dyDescent="0.2">
      <c r="B10835" s="3"/>
      <c r="C10835" s="3"/>
      <c r="D10835" s="6"/>
      <c r="E10835" s="8"/>
      <c r="O10835" s="9"/>
    </row>
    <row r="10836" spans="2:15" x14ac:dyDescent="0.2">
      <c r="B10836" s="3"/>
      <c r="C10836" s="3"/>
      <c r="D10836" s="6"/>
      <c r="E10836" s="8"/>
      <c r="O10836" s="9"/>
    </row>
    <row r="10837" spans="2:15" x14ac:dyDescent="0.2">
      <c r="B10837" s="3"/>
      <c r="C10837" s="3"/>
      <c r="D10837" s="6"/>
      <c r="E10837" s="8"/>
      <c r="O10837" s="9"/>
    </row>
    <row r="10838" spans="2:15" x14ac:dyDescent="0.2">
      <c r="B10838" s="3"/>
      <c r="C10838" s="3"/>
      <c r="D10838" s="6"/>
      <c r="E10838" s="8"/>
      <c r="O10838" s="9"/>
    </row>
    <row r="10839" spans="2:15" x14ac:dyDescent="0.2">
      <c r="B10839" s="3"/>
      <c r="C10839" s="3"/>
      <c r="D10839" s="6"/>
      <c r="E10839" s="8"/>
      <c r="O10839" s="9"/>
    </row>
    <row r="10840" spans="2:15" x14ac:dyDescent="0.2">
      <c r="B10840" s="3"/>
      <c r="C10840" s="3"/>
      <c r="D10840" s="6"/>
      <c r="E10840" s="8"/>
      <c r="O10840" s="9"/>
    </row>
    <row r="10841" spans="2:15" x14ac:dyDescent="0.2">
      <c r="B10841" s="3"/>
      <c r="C10841" s="3"/>
      <c r="D10841" s="6"/>
      <c r="E10841" s="8"/>
      <c r="O10841" s="9"/>
    </row>
    <row r="10842" spans="2:15" x14ac:dyDescent="0.2">
      <c r="B10842" s="3"/>
      <c r="C10842" s="3"/>
      <c r="D10842" s="6"/>
      <c r="E10842" s="8"/>
      <c r="O10842" s="9"/>
    </row>
    <row r="10843" spans="2:15" x14ac:dyDescent="0.2">
      <c r="B10843" s="3"/>
      <c r="C10843" s="3"/>
      <c r="D10843" s="6"/>
      <c r="E10843" s="8"/>
      <c r="O10843" s="9"/>
    </row>
    <row r="10844" spans="2:15" x14ac:dyDescent="0.2">
      <c r="B10844" s="3"/>
      <c r="C10844" s="3"/>
      <c r="D10844" s="6"/>
      <c r="E10844" s="8"/>
      <c r="O10844" s="9"/>
    </row>
    <row r="10845" spans="2:15" x14ac:dyDescent="0.2">
      <c r="B10845" s="3"/>
      <c r="C10845" s="3"/>
      <c r="D10845" s="6"/>
      <c r="E10845" s="8"/>
      <c r="O10845" s="9"/>
    </row>
    <row r="10846" spans="2:15" x14ac:dyDescent="0.2">
      <c r="B10846" s="3"/>
      <c r="C10846" s="3"/>
      <c r="D10846" s="6"/>
      <c r="E10846" s="8"/>
      <c r="O10846" s="9"/>
    </row>
    <row r="10847" spans="2:15" x14ac:dyDescent="0.2">
      <c r="B10847" s="3"/>
      <c r="C10847" s="3"/>
      <c r="D10847" s="6"/>
      <c r="E10847" s="8"/>
      <c r="O10847" s="9"/>
    </row>
    <row r="10848" spans="2:15" x14ac:dyDescent="0.2">
      <c r="B10848" s="3"/>
      <c r="C10848" s="3"/>
      <c r="D10848" s="6"/>
      <c r="E10848" s="8"/>
      <c r="O10848" s="9"/>
    </row>
    <row r="10849" spans="2:15" x14ac:dyDescent="0.2">
      <c r="B10849" s="3"/>
      <c r="C10849" s="3"/>
      <c r="D10849" s="6"/>
      <c r="E10849" s="8"/>
      <c r="O10849" s="9"/>
    </row>
    <row r="10850" spans="2:15" x14ac:dyDescent="0.2">
      <c r="B10850" s="3"/>
      <c r="C10850" s="3"/>
      <c r="D10850" s="6"/>
      <c r="E10850" s="8"/>
      <c r="O10850" s="9"/>
    </row>
    <row r="10851" spans="2:15" x14ac:dyDescent="0.2">
      <c r="B10851" s="3"/>
      <c r="C10851" s="3"/>
      <c r="D10851" s="6"/>
      <c r="E10851" s="8"/>
      <c r="O10851" s="9"/>
    </row>
    <row r="10852" spans="2:15" x14ac:dyDescent="0.2">
      <c r="B10852" s="3"/>
      <c r="C10852" s="3"/>
      <c r="D10852" s="6"/>
      <c r="E10852" s="8"/>
      <c r="O10852" s="9"/>
    </row>
    <row r="10853" spans="2:15" x14ac:dyDescent="0.2">
      <c r="B10853" s="3"/>
      <c r="C10853" s="3"/>
      <c r="D10853" s="6"/>
      <c r="E10853" s="8"/>
      <c r="O10853" s="9"/>
    </row>
    <row r="10854" spans="2:15" x14ac:dyDescent="0.2">
      <c r="B10854" s="3"/>
      <c r="C10854" s="3"/>
      <c r="D10854" s="6"/>
      <c r="E10854" s="8"/>
      <c r="O10854" s="9"/>
    </row>
    <row r="10855" spans="2:15" x14ac:dyDescent="0.2">
      <c r="B10855" s="3"/>
      <c r="C10855" s="3"/>
      <c r="D10855" s="6"/>
      <c r="E10855" s="8"/>
      <c r="O10855" s="9"/>
    </row>
    <row r="10856" spans="2:15" x14ac:dyDescent="0.2">
      <c r="B10856" s="3"/>
      <c r="C10856" s="3"/>
      <c r="D10856" s="6"/>
      <c r="E10856" s="8"/>
      <c r="O10856" s="9"/>
    </row>
    <row r="10857" spans="2:15" x14ac:dyDescent="0.2">
      <c r="B10857" s="3"/>
      <c r="C10857" s="3"/>
      <c r="D10857" s="6"/>
      <c r="E10857" s="8"/>
      <c r="O10857" s="9"/>
    </row>
    <row r="10858" spans="2:15" x14ac:dyDescent="0.2">
      <c r="B10858" s="3"/>
      <c r="C10858" s="3"/>
      <c r="D10858" s="6"/>
      <c r="E10858" s="8"/>
      <c r="O10858" s="9"/>
    </row>
    <row r="10859" spans="2:15" x14ac:dyDescent="0.2">
      <c r="B10859" s="3"/>
      <c r="C10859" s="3"/>
      <c r="D10859" s="6"/>
      <c r="E10859" s="8"/>
      <c r="O10859" s="9"/>
    </row>
    <row r="10860" spans="2:15" x14ac:dyDescent="0.2">
      <c r="B10860" s="3"/>
      <c r="C10860" s="3"/>
      <c r="D10860" s="6"/>
      <c r="E10860" s="8"/>
      <c r="O10860" s="9"/>
    </row>
    <row r="10861" spans="2:15" x14ac:dyDescent="0.2">
      <c r="B10861" s="3"/>
      <c r="C10861" s="3"/>
      <c r="D10861" s="6"/>
      <c r="E10861" s="8"/>
      <c r="O10861" s="9"/>
    </row>
    <row r="10862" spans="2:15" x14ac:dyDescent="0.2">
      <c r="B10862" s="3"/>
      <c r="C10862" s="3"/>
      <c r="D10862" s="6"/>
      <c r="E10862" s="8"/>
      <c r="O10862" s="9"/>
    </row>
    <row r="10863" spans="2:15" x14ac:dyDescent="0.2">
      <c r="B10863" s="3"/>
      <c r="C10863" s="3"/>
      <c r="D10863" s="6"/>
      <c r="E10863" s="8"/>
      <c r="O10863" s="9"/>
    </row>
    <row r="10864" spans="2:15" x14ac:dyDescent="0.2">
      <c r="B10864" s="3"/>
      <c r="C10864" s="3"/>
      <c r="D10864" s="6"/>
      <c r="E10864" s="8"/>
      <c r="O10864" s="9"/>
    </row>
    <row r="10865" spans="2:15" x14ac:dyDescent="0.2">
      <c r="B10865" s="3"/>
      <c r="C10865" s="3"/>
      <c r="D10865" s="6"/>
      <c r="E10865" s="8"/>
      <c r="O10865" s="9"/>
    </row>
    <row r="10866" spans="2:15" x14ac:dyDescent="0.2">
      <c r="B10866" s="3"/>
      <c r="C10866" s="3"/>
      <c r="D10866" s="6"/>
      <c r="E10866" s="8"/>
      <c r="O10866" s="9"/>
    </row>
    <row r="10867" spans="2:15" x14ac:dyDescent="0.2">
      <c r="B10867" s="3"/>
      <c r="C10867" s="3"/>
      <c r="D10867" s="6"/>
      <c r="E10867" s="8"/>
      <c r="O10867" s="9"/>
    </row>
    <row r="10868" spans="2:15" x14ac:dyDescent="0.2">
      <c r="B10868" s="3"/>
      <c r="C10868" s="3"/>
      <c r="D10868" s="6"/>
      <c r="E10868" s="8"/>
      <c r="O10868" s="9"/>
    </row>
    <row r="10869" spans="2:15" x14ac:dyDescent="0.2">
      <c r="B10869" s="3"/>
      <c r="C10869" s="3"/>
      <c r="D10869" s="6"/>
      <c r="E10869" s="8"/>
      <c r="O10869" s="9"/>
    </row>
    <row r="10870" spans="2:15" x14ac:dyDescent="0.2">
      <c r="B10870" s="3"/>
      <c r="C10870" s="3"/>
      <c r="D10870" s="6"/>
      <c r="E10870" s="8"/>
      <c r="O10870" s="9"/>
    </row>
    <row r="10871" spans="2:15" x14ac:dyDescent="0.2">
      <c r="B10871" s="3"/>
      <c r="C10871" s="3"/>
      <c r="D10871" s="6"/>
      <c r="E10871" s="8"/>
      <c r="O10871" s="9"/>
    </row>
    <row r="10872" spans="2:15" x14ac:dyDescent="0.2">
      <c r="B10872" s="3"/>
      <c r="C10872" s="3"/>
      <c r="D10872" s="6"/>
      <c r="E10872" s="8"/>
      <c r="O10872" s="9"/>
    </row>
    <row r="10873" spans="2:15" x14ac:dyDescent="0.2">
      <c r="B10873" s="3"/>
      <c r="C10873" s="3"/>
      <c r="D10873" s="6"/>
      <c r="E10873" s="8"/>
      <c r="O10873" s="9"/>
    </row>
    <row r="10874" spans="2:15" x14ac:dyDescent="0.2">
      <c r="B10874" s="3"/>
      <c r="C10874" s="3"/>
      <c r="D10874" s="6"/>
      <c r="E10874" s="8"/>
      <c r="O10874" s="9"/>
    </row>
    <row r="10875" spans="2:15" x14ac:dyDescent="0.2">
      <c r="B10875" s="3"/>
      <c r="C10875" s="3"/>
      <c r="D10875" s="6"/>
      <c r="E10875" s="8"/>
      <c r="O10875" s="9"/>
    </row>
    <row r="10876" spans="2:15" x14ac:dyDescent="0.2">
      <c r="B10876" s="3"/>
      <c r="C10876" s="3"/>
      <c r="D10876" s="6"/>
      <c r="E10876" s="8"/>
      <c r="O10876" s="9"/>
    </row>
    <row r="10877" spans="2:15" x14ac:dyDescent="0.2">
      <c r="B10877" s="3"/>
      <c r="C10877" s="3"/>
      <c r="D10877" s="6"/>
      <c r="E10877" s="8"/>
      <c r="O10877" s="9"/>
    </row>
    <row r="10878" spans="2:15" x14ac:dyDescent="0.2">
      <c r="B10878" s="3"/>
      <c r="C10878" s="3"/>
      <c r="D10878" s="6"/>
      <c r="E10878" s="8"/>
      <c r="O10878" s="9"/>
    </row>
    <row r="10879" spans="2:15" x14ac:dyDescent="0.2">
      <c r="B10879" s="3"/>
      <c r="C10879" s="3"/>
      <c r="D10879" s="6"/>
      <c r="E10879" s="8"/>
      <c r="O10879" s="9"/>
    </row>
    <row r="10880" spans="2:15" x14ac:dyDescent="0.2">
      <c r="B10880" s="3"/>
      <c r="C10880" s="3"/>
      <c r="D10880" s="6"/>
      <c r="E10880" s="8"/>
      <c r="O10880" s="9"/>
    </row>
    <row r="10881" spans="2:15" x14ac:dyDescent="0.2">
      <c r="B10881" s="3"/>
      <c r="C10881" s="3"/>
      <c r="D10881" s="6"/>
      <c r="E10881" s="8"/>
      <c r="O10881" s="9"/>
    </row>
    <row r="10882" spans="2:15" x14ac:dyDescent="0.2">
      <c r="B10882" s="3"/>
      <c r="C10882" s="3"/>
      <c r="D10882" s="6"/>
      <c r="E10882" s="8"/>
      <c r="O10882" s="9"/>
    </row>
    <row r="10883" spans="2:15" x14ac:dyDescent="0.2">
      <c r="B10883" s="3"/>
      <c r="C10883" s="3"/>
      <c r="D10883" s="6"/>
      <c r="E10883" s="8"/>
      <c r="O10883" s="9"/>
    </row>
    <row r="10884" spans="2:15" x14ac:dyDescent="0.2">
      <c r="B10884" s="3"/>
      <c r="C10884" s="3"/>
      <c r="D10884" s="6"/>
      <c r="E10884" s="8"/>
      <c r="O10884" s="9"/>
    </row>
    <row r="10885" spans="2:15" x14ac:dyDescent="0.2">
      <c r="B10885" s="3"/>
      <c r="C10885" s="3"/>
      <c r="D10885" s="6"/>
      <c r="E10885" s="8"/>
      <c r="O10885" s="9"/>
    </row>
    <row r="10886" spans="2:15" x14ac:dyDescent="0.2">
      <c r="B10886" s="3"/>
      <c r="C10886" s="3"/>
      <c r="D10886" s="6"/>
      <c r="E10886" s="8"/>
      <c r="O10886" s="9"/>
    </row>
    <row r="10887" spans="2:15" x14ac:dyDescent="0.2">
      <c r="B10887" s="3"/>
      <c r="C10887" s="3"/>
      <c r="D10887" s="6"/>
      <c r="E10887" s="8"/>
      <c r="O10887" s="9"/>
    </row>
    <row r="10888" spans="2:15" x14ac:dyDescent="0.2">
      <c r="B10888" s="3"/>
      <c r="C10888" s="3"/>
      <c r="D10888" s="6"/>
      <c r="E10888" s="8"/>
      <c r="O10888" s="9"/>
    </row>
    <row r="10889" spans="2:15" x14ac:dyDescent="0.2">
      <c r="B10889" s="3"/>
      <c r="C10889" s="3"/>
      <c r="D10889" s="6"/>
      <c r="E10889" s="8"/>
      <c r="O10889" s="9"/>
    </row>
    <row r="10890" spans="2:15" x14ac:dyDescent="0.2">
      <c r="B10890" s="3"/>
      <c r="C10890" s="3"/>
      <c r="D10890" s="6"/>
      <c r="E10890" s="8"/>
      <c r="O10890" s="9"/>
    </row>
    <row r="10891" spans="2:15" x14ac:dyDescent="0.2">
      <c r="B10891" s="3"/>
      <c r="C10891" s="3"/>
      <c r="D10891" s="6"/>
      <c r="E10891" s="8"/>
      <c r="O10891" s="9"/>
    </row>
    <row r="10892" spans="2:15" x14ac:dyDescent="0.2">
      <c r="B10892" s="3"/>
      <c r="C10892" s="3"/>
      <c r="D10892" s="6"/>
      <c r="E10892" s="8"/>
      <c r="O10892" s="9"/>
    </row>
    <row r="10893" spans="2:15" x14ac:dyDescent="0.2">
      <c r="B10893" s="3"/>
      <c r="C10893" s="3"/>
      <c r="D10893" s="6"/>
      <c r="E10893" s="8"/>
      <c r="O10893" s="9"/>
    </row>
    <row r="10894" spans="2:15" x14ac:dyDescent="0.2">
      <c r="B10894" s="3"/>
      <c r="C10894" s="3"/>
      <c r="D10894" s="6"/>
      <c r="E10894" s="8"/>
      <c r="O10894" s="9"/>
    </row>
    <row r="10895" spans="2:15" x14ac:dyDescent="0.2">
      <c r="B10895" s="3"/>
      <c r="C10895" s="3"/>
      <c r="D10895" s="6"/>
      <c r="E10895" s="8"/>
      <c r="O10895" s="9"/>
    </row>
    <row r="10896" spans="2:15" x14ac:dyDescent="0.2">
      <c r="B10896" s="3"/>
      <c r="C10896" s="3"/>
      <c r="D10896" s="6"/>
      <c r="E10896" s="8"/>
      <c r="O10896" s="9"/>
    </row>
    <row r="10897" spans="2:15" x14ac:dyDescent="0.2">
      <c r="B10897" s="3"/>
      <c r="C10897" s="3"/>
      <c r="D10897" s="6"/>
      <c r="E10897" s="8"/>
      <c r="O10897" s="9"/>
    </row>
    <row r="10898" spans="2:15" x14ac:dyDescent="0.2">
      <c r="B10898" s="3"/>
      <c r="C10898" s="3"/>
      <c r="D10898" s="6"/>
      <c r="E10898" s="8"/>
      <c r="O10898" s="9"/>
    </row>
    <row r="10899" spans="2:15" x14ac:dyDescent="0.2">
      <c r="B10899" s="3"/>
      <c r="C10899" s="3"/>
      <c r="D10899" s="6"/>
      <c r="E10899" s="8"/>
      <c r="O10899" s="9"/>
    </row>
    <row r="10900" spans="2:15" x14ac:dyDescent="0.2">
      <c r="B10900" s="3"/>
      <c r="C10900" s="3"/>
      <c r="D10900" s="6"/>
      <c r="E10900" s="8"/>
      <c r="O10900" s="9"/>
    </row>
    <row r="10901" spans="2:15" x14ac:dyDescent="0.2">
      <c r="B10901" s="3"/>
      <c r="C10901" s="3"/>
      <c r="D10901" s="6"/>
      <c r="E10901" s="8"/>
      <c r="O10901" s="9"/>
    </row>
    <row r="10902" spans="2:15" x14ac:dyDescent="0.2">
      <c r="B10902" s="3"/>
      <c r="C10902" s="3"/>
      <c r="D10902" s="6"/>
      <c r="E10902" s="8"/>
      <c r="O10902" s="9"/>
    </row>
    <row r="10903" spans="2:15" x14ac:dyDescent="0.2">
      <c r="B10903" s="3"/>
      <c r="C10903" s="3"/>
      <c r="D10903" s="6"/>
      <c r="E10903" s="8"/>
      <c r="O10903" s="9"/>
    </row>
    <row r="10904" spans="2:15" x14ac:dyDescent="0.2">
      <c r="B10904" s="3"/>
      <c r="C10904" s="3"/>
      <c r="D10904" s="6"/>
      <c r="E10904" s="8"/>
      <c r="O10904" s="9"/>
    </row>
    <row r="10905" spans="2:15" x14ac:dyDescent="0.2">
      <c r="B10905" s="3"/>
      <c r="C10905" s="3"/>
      <c r="D10905" s="6"/>
      <c r="E10905" s="8"/>
      <c r="O10905" s="9"/>
    </row>
    <row r="10906" spans="2:15" x14ac:dyDescent="0.2">
      <c r="B10906" s="3"/>
      <c r="C10906" s="3"/>
      <c r="D10906" s="6"/>
      <c r="E10906" s="8"/>
      <c r="O10906" s="9"/>
    </row>
    <row r="10907" spans="2:15" x14ac:dyDescent="0.2">
      <c r="B10907" s="3"/>
      <c r="C10907" s="3"/>
      <c r="D10907" s="6"/>
      <c r="E10907" s="8"/>
      <c r="O10907" s="9"/>
    </row>
    <row r="10908" spans="2:15" x14ac:dyDescent="0.2">
      <c r="B10908" s="3"/>
      <c r="C10908" s="3"/>
      <c r="D10908" s="6"/>
      <c r="E10908" s="8"/>
      <c r="O10908" s="9"/>
    </row>
    <row r="10909" spans="2:15" x14ac:dyDescent="0.2">
      <c r="B10909" s="3"/>
      <c r="C10909" s="3"/>
      <c r="D10909" s="6"/>
      <c r="E10909" s="8"/>
      <c r="O10909" s="9"/>
    </row>
    <row r="10910" spans="2:15" x14ac:dyDescent="0.2">
      <c r="B10910" s="3"/>
      <c r="C10910" s="3"/>
      <c r="D10910" s="6"/>
      <c r="E10910" s="8"/>
      <c r="O10910" s="9"/>
    </row>
    <row r="10911" spans="2:15" x14ac:dyDescent="0.2">
      <c r="B10911" s="3"/>
      <c r="C10911" s="3"/>
      <c r="D10911" s="6"/>
      <c r="E10911" s="8"/>
      <c r="O10911" s="9"/>
    </row>
    <row r="10912" spans="2:15" x14ac:dyDescent="0.2">
      <c r="B10912" s="3"/>
      <c r="C10912" s="3"/>
      <c r="D10912" s="6"/>
      <c r="E10912" s="8"/>
      <c r="O10912" s="9"/>
    </row>
    <row r="10913" spans="2:15" x14ac:dyDescent="0.2">
      <c r="B10913" s="3"/>
      <c r="C10913" s="3"/>
      <c r="D10913" s="6"/>
      <c r="E10913" s="8"/>
      <c r="O10913" s="9"/>
    </row>
    <row r="10914" spans="2:15" x14ac:dyDescent="0.2">
      <c r="B10914" s="3"/>
      <c r="C10914" s="3"/>
      <c r="D10914" s="6"/>
      <c r="E10914" s="8"/>
      <c r="O10914" s="9"/>
    </row>
    <row r="10915" spans="2:15" x14ac:dyDescent="0.2">
      <c r="B10915" s="3"/>
      <c r="C10915" s="3"/>
      <c r="D10915" s="6"/>
      <c r="E10915" s="8"/>
      <c r="O10915" s="9"/>
    </row>
    <row r="10916" spans="2:15" x14ac:dyDescent="0.2">
      <c r="B10916" s="3"/>
      <c r="C10916" s="3"/>
      <c r="D10916" s="6"/>
      <c r="E10916" s="8"/>
      <c r="O10916" s="9"/>
    </row>
    <row r="10917" spans="2:15" x14ac:dyDescent="0.2">
      <c r="B10917" s="3"/>
      <c r="C10917" s="3"/>
      <c r="D10917" s="6"/>
      <c r="E10917" s="8"/>
      <c r="O10917" s="9"/>
    </row>
    <row r="10918" spans="2:15" x14ac:dyDescent="0.2">
      <c r="B10918" s="3"/>
      <c r="C10918" s="3"/>
      <c r="D10918" s="6"/>
      <c r="E10918" s="8"/>
      <c r="O10918" s="9"/>
    </row>
    <row r="10919" spans="2:15" x14ac:dyDescent="0.2">
      <c r="B10919" s="3"/>
      <c r="C10919" s="3"/>
      <c r="D10919" s="6"/>
      <c r="E10919" s="8"/>
      <c r="O10919" s="9"/>
    </row>
    <row r="10920" spans="2:15" x14ac:dyDescent="0.2">
      <c r="B10920" s="3"/>
      <c r="C10920" s="3"/>
      <c r="D10920" s="6"/>
      <c r="E10920" s="8"/>
      <c r="O10920" s="9"/>
    </row>
    <row r="10921" spans="2:15" x14ac:dyDescent="0.2">
      <c r="B10921" s="3"/>
      <c r="C10921" s="3"/>
      <c r="D10921" s="6"/>
      <c r="E10921" s="8"/>
      <c r="O10921" s="9"/>
    </row>
    <row r="10922" spans="2:15" x14ac:dyDescent="0.2">
      <c r="B10922" s="3"/>
      <c r="C10922" s="3"/>
      <c r="D10922" s="6"/>
      <c r="E10922" s="8"/>
      <c r="O10922" s="9"/>
    </row>
    <row r="10923" spans="2:15" x14ac:dyDescent="0.2">
      <c r="B10923" s="3"/>
      <c r="C10923" s="3"/>
      <c r="D10923" s="6"/>
      <c r="E10923" s="8"/>
      <c r="O10923" s="9"/>
    </row>
    <row r="10924" spans="2:15" x14ac:dyDescent="0.2">
      <c r="B10924" s="3"/>
      <c r="C10924" s="3"/>
      <c r="D10924" s="6"/>
      <c r="E10924" s="8"/>
      <c r="O10924" s="9"/>
    </row>
    <row r="10925" spans="2:15" x14ac:dyDescent="0.2">
      <c r="B10925" s="3"/>
      <c r="C10925" s="3"/>
      <c r="D10925" s="6"/>
      <c r="E10925" s="8"/>
      <c r="O10925" s="9"/>
    </row>
    <row r="10926" spans="2:15" x14ac:dyDescent="0.2">
      <c r="B10926" s="3"/>
      <c r="C10926" s="3"/>
      <c r="D10926" s="6"/>
      <c r="E10926" s="8"/>
      <c r="O10926" s="9"/>
    </row>
    <row r="10927" spans="2:15" x14ac:dyDescent="0.2">
      <c r="B10927" s="3"/>
      <c r="C10927" s="3"/>
      <c r="D10927" s="6"/>
      <c r="E10927" s="8"/>
      <c r="O10927" s="9"/>
    </row>
    <row r="10928" spans="2:15" x14ac:dyDescent="0.2">
      <c r="B10928" s="3"/>
      <c r="C10928" s="3"/>
      <c r="D10928" s="6"/>
      <c r="E10928" s="8"/>
      <c r="O10928" s="9"/>
    </row>
    <row r="10929" spans="2:15" x14ac:dyDescent="0.2">
      <c r="B10929" s="3"/>
      <c r="C10929" s="3"/>
      <c r="D10929" s="6"/>
      <c r="E10929" s="8"/>
      <c r="O10929" s="9"/>
    </row>
    <row r="10930" spans="2:15" x14ac:dyDescent="0.2">
      <c r="B10930" s="3"/>
      <c r="C10930" s="3"/>
      <c r="D10930" s="6"/>
      <c r="E10930" s="8"/>
      <c r="O10930" s="9"/>
    </row>
    <row r="10931" spans="2:15" x14ac:dyDescent="0.2">
      <c r="B10931" s="3"/>
      <c r="C10931" s="3"/>
      <c r="D10931" s="6"/>
      <c r="E10931" s="8"/>
      <c r="O10931" s="9"/>
    </row>
    <row r="10932" spans="2:15" x14ac:dyDescent="0.2">
      <c r="B10932" s="3"/>
      <c r="C10932" s="3"/>
      <c r="D10932" s="6"/>
      <c r="E10932" s="8"/>
      <c r="O10932" s="9"/>
    </row>
    <row r="10933" spans="2:15" x14ac:dyDescent="0.2">
      <c r="B10933" s="3"/>
      <c r="C10933" s="3"/>
      <c r="D10933" s="6"/>
      <c r="E10933" s="8"/>
      <c r="O10933" s="9"/>
    </row>
    <row r="10934" spans="2:15" x14ac:dyDescent="0.2">
      <c r="B10934" s="3"/>
      <c r="C10934" s="3"/>
      <c r="D10934" s="6"/>
      <c r="E10934" s="8"/>
      <c r="O10934" s="9"/>
    </row>
    <row r="10935" spans="2:15" x14ac:dyDescent="0.2">
      <c r="B10935" s="3"/>
      <c r="C10935" s="3"/>
      <c r="D10935" s="6"/>
      <c r="E10935" s="8"/>
      <c r="O10935" s="9"/>
    </row>
    <row r="10936" spans="2:15" x14ac:dyDescent="0.2">
      <c r="B10936" s="3"/>
      <c r="C10936" s="3"/>
      <c r="D10936" s="6"/>
      <c r="E10936" s="8"/>
      <c r="O10936" s="9"/>
    </row>
    <row r="10937" spans="2:15" x14ac:dyDescent="0.2">
      <c r="B10937" s="3"/>
      <c r="C10937" s="3"/>
      <c r="D10937" s="6"/>
      <c r="E10937" s="8"/>
      <c r="O10937" s="9"/>
    </row>
    <row r="10938" spans="2:15" x14ac:dyDescent="0.2">
      <c r="B10938" s="3"/>
      <c r="C10938" s="3"/>
      <c r="D10938" s="6"/>
      <c r="E10938" s="8"/>
      <c r="O10938" s="9"/>
    </row>
    <row r="10939" spans="2:15" x14ac:dyDescent="0.2">
      <c r="B10939" s="3"/>
      <c r="C10939" s="3"/>
      <c r="D10939" s="6"/>
      <c r="E10939" s="8"/>
      <c r="O10939" s="9"/>
    </row>
    <row r="10940" spans="2:15" x14ac:dyDescent="0.2">
      <c r="B10940" s="3"/>
      <c r="C10940" s="3"/>
      <c r="D10940" s="6"/>
      <c r="E10940" s="8"/>
      <c r="O10940" s="9"/>
    </row>
    <row r="10941" spans="2:15" x14ac:dyDescent="0.2">
      <c r="B10941" s="3"/>
      <c r="C10941" s="3"/>
      <c r="D10941" s="6"/>
      <c r="E10941" s="8"/>
      <c r="O10941" s="9"/>
    </row>
    <row r="10942" spans="2:15" x14ac:dyDescent="0.2">
      <c r="B10942" s="3"/>
      <c r="C10942" s="3"/>
      <c r="D10942" s="6"/>
      <c r="E10942" s="8"/>
      <c r="O10942" s="9"/>
    </row>
    <row r="10943" spans="2:15" x14ac:dyDescent="0.2">
      <c r="B10943" s="3"/>
      <c r="C10943" s="3"/>
      <c r="D10943" s="6"/>
      <c r="E10943" s="8"/>
      <c r="O10943" s="9"/>
    </row>
    <row r="10944" spans="2:15" x14ac:dyDescent="0.2">
      <c r="B10944" s="3"/>
      <c r="C10944" s="3"/>
      <c r="D10944" s="6"/>
      <c r="E10944" s="8"/>
      <c r="O10944" s="9"/>
    </row>
    <row r="10945" spans="2:15" x14ac:dyDescent="0.2">
      <c r="B10945" s="3"/>
      <c r="C10945" s="3"/>
      <c r="D10945" s="6"/>
      <c r="E10945" s="8"/>
      <c r="O10945" s="9"/>
    </row>
    <row r="10946" spans="2:15" x14ac:dyDescent="0.2">
      <c r="B10946" s="3"/>
      <c r="C10946" s="3"/>
      <c r="D10946" s="6"/>
      <c r="E10946" s="8"/>
      <c r="O10946" s="9"/>
    </row>
    <row r="10947" spans="2:15" x14ac:dyDescent="0.2">
      <c r="B10947" s="3"/>
      <c r="C10947" s="3"/>
      <c r="D10947" s="6"/>
      <c r="E10947" s="8"/>
      <c r="O10947" s="9"/>
    </row>
    <row r="10948" spans="2:15" x14ac:dyDescent="0.2">
      <c r="B10948" s="3"/>
      <c r="C10948" s="3"/>
      <c r="D10948" s="6"/>
      <c r="E10948" s="8"/>
      <c r="O10948" s="9"/>
    </row>
    <row r="10949" spans="2:15" x14ac:dyDescent="0.2">
      <c r="B10949" s="3"/>
      <c r="C10949" s="3"/>
      <c r="D10949" s="6"/>
      <c r="E10949" s="8"/>
      <c r="O10949" s="9"/>
    </row>
    <row r="10950" spans="2:15" x14ac:dyDescent="0.2">
      <c r="B10950" s="3"/>
      <c r="C10950" s="3"/>
      <c r="D10950" s="6"/>
      <c r="E10950" s="8"/>
      <c r="O10950" s="9"/>
    </row>
    <row r="10951" spans="2:15" x14ac:dyDescent="0.2">
      <c r="B10951" s="3"/>
      <c r="C10951" s="3"/>
      <c r="D10951" s="6"/>
      <c r="E10951" s="8"/>
      <c r="O10951" s="9"/>
    </row>
    <row r="10952" spans="2:15" x14ac:dyDescent="0.2">
      <c r="B10952" s="3"/>
      <c r="C10952" s="3"/>
      <c r="D10952" s="6"/>
      <c r="E10952" s="8"/>
      <c r="O10952" s="9"/>
    </row>
    <row r="10953" spans="2:15" x14ac:dyDescent="0.2">
      <c r="B10953" s="3"/>
      <c r="C10953" s="3"/>
      <c r="D10953" s="6"/>
      <c r="E10953" s="8"/>
      <c r="O10953" s="9"/>
    </row>
    <row r="10954" spans="2:15" x14ac:dyDescent="0.2">
      <c r="B10954" s="3"/>
      <c r="C10954" s="3"/>
      <c r="D10954" s="6"/>
      <c r="E10954" s="8"/>
      <c r="O10954" s="9"/>
    </row>
    <row r="10955" spans="2:15" x14ac:dyDescent="0.2">
      <c r="B10955" s="3"/>
      <c r="C10955" s="3"/>
      <c r="D10955" s="6"/>
      <c r="E10955" s="8"/>
      <c r="O10955" s="9"/>
    </row>
    <row r="10956" spans="2:15" x14ac:dyDescent="0.2">
      <c r="B10956" s="3"/>
      <c r="C10956" s="3"/>
      <c r="D10956" s="6"/>
      <c r="E10956" s="8"/>
      <c r="O10956" s="9"/>
    </row>
    <row r="10957" spans="2:15" x14ac:dyDescent="0.2">
      <c r="B10957" s="3"/>
      <c r="C10957" s="3"/>
      <c r="D10957" s="6"/>
      <c r="E10957" s="8"/>
      <c r="O10957" s="9"/>
    </row>
    <row r="10958" spans="2:15" x14ac:dyDescent="0.2">
      <c r="B10958" s="3"/>
      <c r="C10958" s="3"/>
      <c r="D10958" s="6"/>
      <c r="E10958" s="8"/>
      <c r="O10958" s="9"/>
    </row>
    <row r="10959" spans="2:15" x14ac:dyDescent="0.2">
      <c r="B10959" s="3"/>
      <c r="C10959" s="3"/>
      <c r="D10959" s="6"/>
      <c r="E10959" s="8"/>
      <c r="O10959" s="9"/>
    </row>
    <row r="10960" spans="2:15" x14ac:dyDescent="0.2">
      <c r="B10960" s="3"/>
      <c r="C10960" s="3"/>
      <c r="D10960" s="6"/>
      <c r="E10960" s="8"/>
      <c r="O10960" s="9"/>
    </row>
    <row r="10961" spans="2:15" x14ac:dyDescent="0.2">
      <c r="B10961" s="3"/>
      <c r="C10961" s="3"/>
      <c r="D10961" s="6"/>
      <c r="E10961" s="8"/>
      <c r="O10961" s="9"/>
    </row>
    <row r="10962" spans="2:15" x14ac:dyDescent="0.2">
      <c r="B10962" s="3"/>
      <c r="C10962" s="3"/>
      <c r="D10962" s="6"/>
      <c r="E10962" s="8"/>
      <c r="O10962" s="9"/>
    </row>
    <row r="10963" spans="2:15" x14ac:dyDescent="0.2">
      <c r="B10963" s="3"/>
      <c r="C10963" s="3"/>
      <c r="D10963" s="6"/>
      <c r="E10963" s="8"/>
      <c r="O10963" s="9"/>
    </row>
    <row r="10964" spans="2:15" x14ac:dyDescent="0.2">
      <c r="B10964" s="3"/>
      <c r="C10964" s="3"/>
      <c r="D10964" s="6"/>
      <c r="E10964" s="8"/>
      <c r="O10964" s="9"/>
    </row>
    <row r="10965" spans="2:15" x14ac:dyDescent="0.2">
      <c r="B10965" s="3"/>
      <c r="C10965" s="3"/>
      <c r="D10965" s="6"/>
      <c r="E10965" s="8"/>
      <c r="O10965" s="9"/>
    </row>
    <row r="10966" spans="2:15" x14ac:dyDescent="0.2">
      <c r="B10966" s="3"/>
      <c r="C10966" s="3"/>
      <c r="D10966" s="6"/>
      <c r="E10966" s="8"/>
      <c r="O10966" s="9"/>
    </row>
    <row r="10967" spans="2:15" x14ac:dyDescent="0.2">
      <c r="B10967" s="3"/>
      <c r="C10967" s="3"/>
      <c r="D10967" s="6"/>
      <c r="E10967" s="8"/>
      <c r="O10967" s="9"/>
    </row>
    <row r="10968" spans="2:15" x14ac:dyDescent="0.2">
      <c r="B10968" s="3"/>
      <c r="C10968" s="3"/>
      <c r="D10968" s="6"/>
      <c r="E10968" s="8"/>
      <c r="O10968" s="9"/>
    </row>
    <row r="10969" spans="2:15" x14ac:dyDescent="0.2">
      <c r="B10969" s="3"/>
      <c r="C10969" s="3"/>
      <c r="D10969" s="6"/>
      <c r="E10969" s="8"/>
      <c r="O10969" s="9"/>
    </row>
    <row r="10970" spans="2:15" x14ac:dyDescent="0.2">
      <c r="B10970" s="3"/>
      <c r="C10970" s="3"/>
      <c r="D10970" s="6"/>
      <c r="E10970" s="8"/>
      <c r="O10970" s="9"/>
    </row>
    <row r="10971" spans="2:15" x14ac:dyDescent="0.2">
      <c r="B10971" s="3"/>
      <c r="C10971" s="3"/>
      <c r="D10971" s="6"/>
      <c r="E10971" s="8"/>
      <c r="O10971" s="9"/>
    </row>
    <row r="10972" spans="2:15" x14ac:dyDescent="0.2">
      <c r="B10972" s="3"/>
      <c r="C10972" s="3"/>
      <c r="D10972" s="6"/>
      <c r="E10972" s="8"/>
      <c r="O10972" s="9"/>
    </row>
    <row r="10973" spans="2:15" x14ac:dyDescent="0.2">
      <c r="B10973" s="3"/>
      <c r="C10973" s="3"/>
      <c r="D10973" s="6"/>
      <c r="E10973" s="8"/>
      <c r="O10973" s="9"/>
    </row>
    <row r="10974" spans="2:15" x14ac:dyDescent="0.2">
      <c r="B10974" s="3"/>
      <c r="C10974" s="3"/>
      <c r="D10974" s="6"/>
      <c r="E10974" s="8"/>
      <c r="O10974" s="9"/>
    </row>
    <row r="10975" spans="2:15" x14ac:dyDescent="0.2">
      <c r="B10975" s="3"/>
      <c r="C10975" s="3"/>
      <c r="D10975" s="6"/>
      <c r="E10975" s="8"/>
      <c r="O10975" s="9"/>
    </row>
    <row r="10976" spans="2:15" x14ac:dyDescent="0.2">
      <c r="B10976" s="3"/>
      <c r="C10976" s="3"/>
      <c r="D10976" s="6"/>
      <c r="E10976" s="8"/>
      <c r="O10976" s="9"/>
    </row>
    <row r="10977" spans="2:15" x14ac:dyDescent="0.2">
      <c r="B10977" s="3"/>
      <c r="C10977" s="3"/>
      <c r="D10977" s="6"/>
      <c r="E10977" s="8"/>
      <c r="O10977" s="9"/>
    </row>
    <row r="10978" spans="2:15" x14ac:dyDescent="0.2">
      <c r="B10978" s="3"/>
      <c r="C10978" s="3"/>
      <c r="D10978" s="6"/>
      <c r="E10978" s="8"/>
      <c r="O10978" s="9"/>
    </row>
    <row r="10979" spans="2:15" x14ac:dyDescent="0.2">
      <c r="B10979" s="3"/>
      <c r="C10979" s="3"/>
      <c r="D10979" s="6"/>
      <c r="E10979" s="8"/>
      <c r="O10979" s="9"/>
    </row>
    <row r="10980" spans="2:15" x14ac:dyDescent="0.2">
      <c r="B10980" s="3"/>
      <c r="C10980" s="3"/>
      <c r="D10980" s="6"/>
      <c r="E10980" s="8"/>
      <c r="O10980" s="9"/>
    </row>
    <row r="10981" spans="2:15" x14ac:dyDescent="0.2">
      <c r="B10981" s="3"/>
      <c r="C10981" s="3"/>
      <c r="D10981" s="6"/>
      <c r="E10981" s="8"/>
      <c r="O10981" s="9"/>
    </row>
    <row r="10982" spans="2:15" x14ac:dyDescent="0.2">
      <c r="B10982" s="3"/>
      <c r="C10982" s="3"/>
      <c r="D10982" s="6"/>
      <c r="E10982" s="8"/>
      <c r="O10982" s="9"/>
    </row>
    <row r="10983" spans="2:15" x14ac:dyDescent="0.2">
      <c r="B10983" s="3"/>
      <c r="C10983" s="3"/>
      <c r="D10983" s="6"/>
      <c r="E10983" s="8"/>
      <c r="O10983" s="9"/>
    </row>
    <row r="10984" spans="2:15" x14ac:dyDescent="0.2">
      <c r="B10984" s="3"/>
      <c r="C10984" s="3"/>
      <c r="D10984" s="6"/>
      <c r="E10984" s="8"/>
      <c r="O10984" s="9"/>
    </row>
    <row r="10985" spans="2:15" x14ac:dyDescent="0.2">
      <c r="B10985" s="3"/>
      <c r="C10985" s="3"/>
      <c r="D10985" s="6"/>
      <c r="E10985" s="8"/>
      <c r="O10985" s="9"/>
    </row>
    <row r="10986" spans="2:15" x14ac:dyDescent="0.2">
      <c r="B10986" s="3"/>
      <c r="C10986" s="3"/>
      <c r="D10986" s="6"/>
      <c r="E10986" s="8"/>
      <c r="O10986" s="9"/>
    </row>
    <row r="10987" spans="2:15" x14ac:dyDescent="0.2">
      <c r="B10987" s="3"/>
      <c r="C10987" s="3"/>
      <c r="D10987" s="6"/>
      <c r="E10987" s="8"/>
      <c r="O10987" s="9"/>
    </row>
    <row r="10988" spans="2:15" x14ac:dyDescent="0.2">
      <c r="B10988" s="3"/>
      <c r="C10988" s="3"/>
      <c r="D10988" s="6"/>
      <c r="E10988" s="8"/>
      <c r="O10988" s="9"/>
    </row>
    <row r="10989" spans="2:15" x14ac:dyDescent="0.2">
      <c r="B10989" s="3"/>
      <c r="C10989" s="3"/>
      <c r="D10989" s="6"/>
      <c r="E10989" s="8"/>
      <c r="O10989" s="9"/>
    </row>
    <row r="10990" spans="2:15" x14ac:dyDescent="0.2">
      <c r="B10990" s="3"/>
      <c r="C10990" s="3"/>
      <c r="D10990" s="6"/>
      <c r="E10990" s="8"/>
      <c r="O10990" s="9"/>
    </row>
    <row r="10991" spans="2:15" x14ac:dyDescent="0.2">
      <c r="B10991" s="3"/>
      <c r="C10991" s="3"/>
      <c r="D10991" s="6"/>
      <c r="E10991" s="8"/>
      <c r="O10991" s="9"/>
    </row>
    <row r="10992" spans="2:15" x14ac:dyDescent="0.2">
      <c r="B10992" s="3"/>
      <c r="C10992" s="3"/>
      <c r="D10992" s="6"/>
      <c r="E10992" s="8"/>
      <c r="O10992" s="9"/>
    </row>
    <row r="10993" spans="2:15" x14ac:dyDescent="0.2">
      <c r="B10993" s="3"/>
      <c r="C10993" s="3"/>
      <c r="D10993" s="6"/>
      <c r="E10993" s="8"/>
      <c r="O10993" s="9"/>
    </row>
    <row r="10994" spans="2:15" x14ac:dyDescent="0.2">
      <c r="B10994" s="3"/>
      <c r="C10994" s="3"/>
      <c r="D10994" s="6"/>
      <c r="E10994" s="8"/>
      <c r="O10994" s="9"/>
    </row>
    <row r="10995" spans="2:15" x14ac:dyDescent="0.2">
      <c r="B10995" s="3"/>
      <c r="C10995" s="3"/>
      <c r="D10995" s="6"/>
      <c r="E10995" s="8"/>
      <c r="O10995" s="9"/>
    </row>
    <row r="10996" spans="2:15" x14ac:dyDescent="0.2">
      <c r="B10996" s="3"/>
      <c r="C10996" s="3"/>
      <c r="D10996" s="6"/>
      <c r="E10996" s="8"/>
      <c r="O10996" s="9"/>
    </row>
    <row r="10997" spans="2:15" x14ac:dyDescent="0.2">
      <c r="B10997" s="3"/>
      <c r="C10997" s="3"/>
      <c r="D10997" s="6"/>
      <c r="E10997" s="8"/>
      <c r="O10997" s="9"/>
    </row>
    <row r="10998" spans="2:15" x14ac:dyDescent="0.2">
      <c r="B10998" s="3"/>
      <c r="C10998" s="3"/>
      <c r="D10998" s="6"/>
      <c r="E10998" s="8"/>
      <c r="O10998" s="9"/>
    </row>
    <row r="10999" spans="2:15" x14ac:dyDescent="0.2">
      <c r="B10999" s="3"/>
      <c r="C10999" s="3"/>
      <c r="D10999" s="6"/>
      <c r="E10999" s="8"/>
      <c r="O10999" s="9"/>
    </row>
    <row r="11000" spans="2:15" x14ac:dyDescent="0.2">
      <c r="B11000" s="3"/>
      <c r="C11000" s="3"/>
      <c r="D11000" s="6"/>
      <c r="E11000" s="8"/>
      <c r="O11000" s="9"/>
    </row>
    <row r="11001" spans="2:15" x14ac:dyDescent="0.2">
      <c r="B11001" s="3"/>
      <c r="C11001" s="3"/>
      <c r="D11001" s="6"/>
      <c r="E11001" s="8"/>
      <c r="O11001" s="9"/>
    </row>
    <row r="11002" spans="2:15" x14ac:dyDescent="0.2">
      <c r="B11002" s="3"/>
      <c r="C11002" s="3"/>
      <c r="D11002" s="6"/>
      <c r="E11002" s="8"/>
      <c r="O11002" s="9"/>
    </row>
    <row r="11003" spans="2:15" x14ac:dyDescent="0.2">
      <c r="B11003" s="3"/>
      <c r="C11003" s="3"/>
      <c r="D11003" s="6"/>
      <c r="E11003" s="8"/>
      <c r="O11003" s="9"/>
    </row>
    <row r="11004" spans="2:15" x14ac:dyDescent="0.2">
      <c r="B11004" s="3"/>
      <c r="C11004" s="3"/>
      <c r="D11004" s="6"/>
      <c r="E11004" s="8"/>
      <c r="O11004" s="9"/>
    </row>
    <row r="11005" spans="2:15" x14ac:dyDescent="0.2">
      <c r="B11005" s="3"/>
      <c r="C11005" s="3"/>
      <c r="D11005" s="6"/>
      <c r="E11005" s="8"/>
      <c r="O11005" s="9"/>
    </row>
    <row r="11006" spans="2:15" x14ac:dyDescent="0.2">
      <c r="B11006" s="3"/>
      <c r="C11006" s="3"/>
      <c r="D11006" s="6"/>
      <c r="E11006" s="8"/>
      <c r="O11006" s="9"/>
    </row>
    <row r="11007" spans="2:15" x14ac:dyDescent="0.2">
      <c r="B11007" s="3"/>
      <c r="C11007" s="3"/>
      <c r="D11007" s="6"/>
      <c r="E11007" s="8"/>
      <c r="O11007" s="9"/>
    </row>
    <row r="11008" spans="2:15" x14ac:dyDescent="0.2">
      <c r="B11008" s="3"/>
      <c r="C11008" s="3"/>
      <c r="D11008" s="6"/>
      <c r="E11008" s="8"/>
      <c r="O11008" s="9"/>
    </row>
    <row r="11009" spans="2:15" x14ac:dyDescent="0.2">
      <c r="B11009" s="3"/>
      <c r="C11009" s="3"/>
      <c r="D11009" s="6"/>
      <c r="E11009" s="8"/>
      <c r="O11009" s="9"/>
    </row>
    <row r="11010" spans="2:15" x14ac:dyDescent="0.2">
      <c r="B11010" s="3"/>
      <c r="C11010" s="3"/>
      <c r="D11010" s="6"/>
      <c r="E11010" s="8"/>
      <c r="O11010" s="9"/>
    </row>
    <row r="11011" spans="2:15" x14ac:dyDescent="0.2">
      <c r="B11011" s="3"/>
      <c r="C11011" s="3"/>
      <c r="D11011" s="6"/>
      <c r="E11011" s="8"/>
      <c r="O11011" s="9"/>
    </row>
    <row r="11012" spans="2:15" x14ac:dyDescent="0.2">
      <c r="B11012" s="3"/>
      <c r="C11012" s="3"/>
      <c r="D11012" s="6"/>
      <c r="E11012" s="8"/>
      <c r="O11012" s="9"/>
    </row>
    <row r="11013" spans="2:15" x14ac:dyDescent="0.2">
      <c r="B11013" s="3"/>
      <c r="C11013" s="3"/>
      <c r="D11013" s="6"/>
      <c r="E11013" s="8"/>
      <c r="O11013" s="9"/>
    </row>
    <row r="11014" spans="2:15" x14ac:dyDescent="0.2">
      <c r="B11014" s="3"/>
      <c r="C11014" s="3"/>
      <c r="D11014" s="6"/>
      <c r="E11014" s="8"/>
      <c r="O11014" s="9"/>
    </row>
    <row r="11015" spans="2:15" x14ac:dyDescent="0.2">
      <c r="B11015" s="3"/>
      <c r="C11015" s="3"/>
      <c r="D11015" s="6"/>
      <c r="E11015" s="8"/>
      <c r="O11015" s="9"/>
    </row>
    <row r="11016" spans="2:15" x14ac:dyDescent="0.2">
      <c r="B11016" s="3"/>
      <c r="C11016" s="3"/>
      <c r="D11016" s="6"/>
      <c r="E11016" s="8"/>
      <c r="O11016" s="9"/>
    </row>
    <row r="11017" spans="2:15" x14ac:dyDescent="0.2">
      <c r="B11017" s="3"/>
      <c r="C11017" s="3"/>
      <c r="D11017" s="6"/>
      <c r="E11017" s="8"/>
      <c r="O11017" s="9"/>
    </row>
    <row r="11018" spans="2:15" x14ac:dyDescent="0.2">
      <c r="B11018" s="3"/>
      <c r="C11018" s="3"/>
      <c r="D11018" s="6"/>
      <c r="E11018" s="8"/>
      <c r="O11018" s="9"/>
    </row>
    <row r="11019" spans="2:15" x14ac:dyDescent="0.2">
      <c r="B11019" s="3"/>
      <c r="C11019" s="3"/>
      <c r="D11019" s="6"/>
      <c r="E11019" s="8"/>
      <c r="O11019" s="9"/>
    </row>
    <row r="11020" spans="2:15" x14ac:dyDescent="0.2">
      <c r="B11020" s="3"/>
      <c r="C11020" s="3"/>
      <c r="D11020" s="6"/>
      <c r="E11020" s="8"/>
      <c r="O11020" s="9"/>
    </row>
    <row r="11021" spans="2:15" x14ac:dyDescent="0.2">
      <c r="B11021" s="3"/>
      <c r="C11021" s="3"/>
      <c r="D11021" s="6"/>
      <c r="E11021" s="8"/>
      <c r="O11021" s="9"/>
    </row>
    <row r="11022" spans="2:15" x14ac:dyDescent="0.2">
      <c r="B11022" s="3"/>
      <c r="C11022" s="3"/>
      <c r="D11022" s="6"/>
      <c r="E11022" s="8"/>
      <c r="O11022" s="9"/>
    </row>
    <row r="11023" spans="2:15" x14ac:dyDescent="0.2">
      <c r="B11023" s="3"/>
      <c r="C11023" s="3"/>
      <c r="D11023" s="6"/>
      <c r="E11023" s="8"/>
      <c r="O11023" s="9"/>
    </row>
    <row r="11024" spans="2:15" x14ac:dyDescent="0.2">
      <c r="B11024" s="3"/>
      <c r="C11024" s="3"/>
      <c r="D11024" s="6"/>
      <c r="E11024" s="8"/>
      <c r="O11024" s="9"/>
    </row>
    <row r="11025" spans="2:15" x14ac:dyDescent="0.2">
      <c r="B11025" s="3"/>
      <c r="C11025" s="3"/>
      <c r="D11025" s="6"/>
      <c r="E11025" s="8"/>
      <c r="O11025" s="9"/>
    </row>
    <row r="11026" spans="2:15" x14ac:dyDescent="0.2">
      <c r="B11026" s="3"/>
      <c r="C11026" s="3"/>
      <c r="D11026" s="6"/>
      <c r="E11026" s="8"/>
      <c r="O11026" s="9"/>
    </row>
    <row r="11027" spans="2:15" x14ac:dyDescent="0.2">
      <c r="B11027" s="3"/>
      <c r="C11027" s="3"/>
      <c r="D11027" s="6"/>
      <c r="E11027" s="8"/>
      <c r="O11027" s="9"/>
    </row>
    <row r="11028" spans="2:15" x14ac:dyDescent="0.2">
      <c r="B11028" s="3"/>
      <c r="C11028" s="3"/>
      <c r="D11028" s="6"/>
      <c r="E11028" s="8"/>
      <c r="O11028" s="9"/>
    </row>
    <row r="11029" spans="2:15" x14ac:dyDescent="0.2">
      <c r="B11029" s="3"/>
      <c r="C11029" s="3"/>
      <c r="D11029" s="6"/>
      <c r="E11029" s="8"/>
      <c r="O11029" s="9"/>
    </row>
    <row r="11030" spans="2:15" x14ac:dyDescent="0.2">
      <c r="B11030" s="3"/>
      <c r="C11030" s="3"/>
      <c r="D11030" s="6"/>
      <c r="E11030" s="8"/>
      <c r="O11030" s="9"/>
    </row>
    <row r="11031" spans="2:15" x14ac:dyDescent="0.2">
      <c r="B11031" s="3"/>
      <c r="C11031" s="3"/>
      <c r="D11031" s="6"/>
      <c r="E11031" s="8"/>
      <c r="O11031" s="9"/>
    </row>
    <row r="11032" spans="2:15" x14ac:dyDescent="0.2">
      <c r="B11032" s="3"/>
      <c r="C11032" s="3"/>
      <c r="D11032" s="6"/>
      <c r="E11032" s="8"/>
      <c r="O11032" s="9"/>
    </row>
    <row r="11033" spans="2:15" x14ac:dyDescent="0.2">
      <c r="B11033" s="3"/>
      <c r="C11033" s="3"/>
      <c r="D11033" s="6"/>
      <c r="E11033" s="8"/>
      <c r="O11033" s="9"/>
    </row>
    <row r="11034" spans="2:15" x14ac:dyDescent="0.2">
      <c r="B11034" s="3"/>
      <c r="C11034" s="3"/>
      <c r="D11034" s="6"/>
      <c r="E11034" s="8"/>
      <c r="O11034" s="9"/>
    </row>
    <row r="11035" spans="2:15" x14ac:dyDescent="0.2">
      <c r="B11035" s="3"/>
      <c r="C11035" s="3"/>
      <c r="D11035" s="6"/>
      <c r="E11035" s="8"/>
      <c r="O11035" s="9"/>
    </row>
    <row r="11036" spans="2:15" x14ac:dyDescent="0.2">
      <c r="B11036" s="3"/>
      <c r="C11036" s="3"/>
      <c r="D11036" s="6"/>
      <c r="E11036" s="8"/>
      <c r="O11036" s="9"/>
    </row>
    <row r="11037" spans="2:15" x14ac:dyDescent="0.2">
      <c r="B11037" s="3"/>
      <c r="C11037" s="3"/>
      <c r="D11037" s="6"/>
      <c r="E11037" s="8"/>
      <c r="O11037" s="9"/>
    </row>
    <row r="11038" spans="2:15" x14ac:dyDescent="0.2">
      <c r="B11038" s="3"/>
      <c r="C11038" s="3"/>
      <c r="D11038" s="6"/>
      <c r="E11038" s="8"/>
      <c r="O11038" s="9"/>
    </row>
    <row r="11039" spans="2:15" x14ac:dyDescent="0.2">
      <c r="B11039" s="3"/>
      <c r="C11039" s="3"/>
      <c r="D11039" s="6"/>
      <c r="E11039" s="8"/>
      <c r="O11039" s="9"/>
    </row>
    <row r="11040" spans="2:15" x14ac:dyDescent="0.2">
      <c r="B11040" s="3"/>
      <c r="C11040" s="3"/>
      <c r="D11040" s="6"/>
      <c r="E11040" s="8"/>
      <c r="O11040" s="9"/>
    </row>
    <row r="11041" spans="2:15" x14ac:dyDescent="0.2">
      <c r="B11041" s="3"/>
      <c r="C11041" s="3"/>
      <c r="D11041" s="6"/>
      <c r="E11041" s="8"/>
      <c r="O11041" s="9"/>
    </row>
    <row r="11042" spans="2:15" x14ac:dyDescent="0.2">
      <c r="B11042" s="3"/>
      <c r="C11042" s="3"/>
      <c r="D11042" s="6"/>
      <c r="E11042" s="8"/>
      <c r="O11042" s="9"/>
    </row>
    <row r="11043" spans="2:15" x14ac:dyDescent="0.2">
      <c r="B11043" s="3"/>
      <c r="C11043" s="3"/>
      <c r="D11043" s="6"/>
      <c r="E11043" s="8"/>
      <c r="O11043" s="9"/>
    </row>
    <row r="11044" spans="2:15" x14ac:dyDescent="0.2">
      <c r="B11044" s="3"/>
      <c r="C11044" s="3"/>
      <c r="D11044" s="6"/>
      <c r="E11044" s="8"/>
      <c r="O11044" s="9"/>
    </row>
    <row r="11045" spans="2:15" x14ac:dyDescent="0.2">
      <c r="B11045" s="3"/>
      <c r="C11045" s="3"/>
      <c r="D11045" s="6"/>
      <c r="E11045" s="8"/>
      <c r="O11045" s="9"/>
    </row>
    <row r="11046" spans="2:15" x14ac:dyDescent="0.2">
      <c r="B11046" s="3"/>
      <c r="C11046" s="3"/>
      <c r="D11046" s="6"/>
      <c r="E11046" s="8"/>
      <c r="O11046" s="9"/>
    </row>
    <row r="11047" spans="2:15" x14ac:dyDescent="0.2">
      <c r="B11047" s="3"/>
      <c r="C11047" s="3"/>
      <c r="D11047" s="6"/>
      <c r="E11047" s="8"/>
      <c r="O11047" s="9"/>
    </row>
    <row r="11048" spans="2:15" x14ac:dyDescent="0.2">
      <c r="B11048" s="3"/>
      <c r="C11048" s="3"/>
      <c r="D11048" s="6"/>
      <c r="E11048" s="8"/>
      <c r="O11048" s="9"/>
    </row>
    <row r="11049" spans="2:15" x14ac:dyDescent="0.2">
      <c r="B11049" s="3"/>
      <c r="C11049" s="3"/>
      <c r="D11049" s="6"/>
      <c r="E11049" s="8"/>
      <c r="O11049" s="9"/>
    </row>
    <row r="11050" spans="2:15" x14ac:dyDescent="0.2">
      <c r="B11050" s="3"/>
      <c r="C11050" s="3"/>
      <c r="D11050" s="6"/>
      <c r="E11050" s="8"/>
      <c r="O11050" s="9"/>
    </row>
    <row r="11051" spans="2:15" x14ac:dyDescent="0.2">
      <c r="B11051" s="3"/>
      <c r="C11051" s="3"/>
      <c r="D11051" s="6"/>
      <c r="E11051" s="8"/>
      <c r="O11051" s="9"/>
    </row>
    <row r="11052" spans="2:15" x14ac:dyDescent="0.2">
      <c r="B11052" s="3"/>
      <c r="C11052" s="3"/>
      <c r="D11052" s="6"/>
      <c r="E11052" s="8"/>
      <c r="O11052" s="9"/>
    </row>
    <row r="11053" spans="2:15" x14ac:dyDescent="0.2">
      <c r="B11053" s="3"/>
      <c r="C11053" s="3"/>
      <c r="D11053" s="6"/>
      <c r="E11053" s="8"/>
      <c r="O11053" s="9"/>
    </row>
    <row r="11054" spans="2:15" x14ac:dyDescent="0.2">
      <c r="B11054" s="3"/>
      <c r="C11054" s="3"/>
      <c r="D11054" s="6"/>
      <c r="E11054" s="8"/>
      <c r="O11054" s="9"/>
    </row>
    <row r="11055" spans="2:15" x14ac:dyDescent="0.2">
      <c r="B11055" s="3"/>
      <c r="C11055" s="3"/>
      <c r="D11055" s="6"/>
      <c r="E11055" s="8"/>
      <c r="O11055" s="9"/>
    </row>
    <row r="11056" spans="2:15" x14ac:dyDescent="0.2">
      <c r="B11056" s="3"/>
      <c r="C11056" s="3"/>
      <c r="D11056" s="6"/>
      <c r="E11056" s="8"/>
      <c r="O11056" s="9"/>
    </row>
    <row r="11057" spans="2:15" x14ac:dyDescent="0.2">
      <c r="B11057" s="3"/>
      <c r="C11057" s="3"/>
      <c r="D11057" s="6"/>
      <c r="E11057" s="8"/>
      <c r="O11057" s="9"/>
    </row>
    <row r="11058" spans="2:15" x14ac:dyDescent="0.2">
      <c r="B11058" s="3"/>
      <c r="C11058" s="3"/>
      <c r="D11058" s="6"/>
      <c r="E11058" s="8"/>
      <c r="O11058" s="9"/>
    </row>
    <row r="11059" spans="2:15" x14ac:dyDescent="0.2">
      <c r="B11059" s="3"/>
      <c r="C11059" s="3"/>
      <c r="D11059" s="6"/>
      <c r="E11059" s="8"/>
      <c r="O11059" s="9"/>
    </row>
    <row r="11060" spans="2:15" x14ac:dyDescent="0.2">
      <c r="B11060" s="3"/>
      <c r="C11060" s="3"/>
      <c r="D11060" s="6"/>
      <c r="E11060" s="8"/>
      <c r="O11060" s="9"/>
    </row>
    <row r="11061" spans="2:15" x14ac:dyDescent="0.2">
      <c r="B11061" s="3"/>
      <c r="C11061" s="3"/>
      <c r="D11061" s="6"/>
      <c r="E11061" s="8"/>
      <c r="O11061" s="9"/>
    </row>
    <row r="11062" spans="2:15" x14ac:dyDescent="0.2">
      <c r="B11062" s="3"/>
      <c r="C11062" s="3"/>
      <c r="D11062" s="6"/>
      <c r="E11062" s="8"/>
      <c r="O11062" s="9"/>
    </row>
    <row r="11063" spans="2:15" x14ac:dyDescent="0.2">
      <c r="B11063" s="3"/>
      <c r="C11063" s="3"/>
      <c r="D11063" s="6"/>
      <c r="E11063" s="8"/>
      <c r="O11063" s="9"/>
    </row>
    <row r="11064" spans="2:15" x14ac:dyDescent="0.2">
      <c r="B11064" s="3"/>
      <c r="C11064" s="3"/>
      <c r="D11064" s="6"/>
      <c r="E11064" s="8"/>
      <c r="O11064" s="9"/>
    </row>
    <row r="11065" spans="2:15" x14ac:dyDescent="0.2">
      <c r="B11065" s="3"/>
      <c r="C11065" s="3"/>
      <c r="D11065" s="6"/>
      <c r="E11065" s="8"/>
      <c r="O11065" s="9"/>
    </row>
    <row r="11066" spans="2:15" x14ac:dyDescent="0.2">
      <c r="B11066" s="3"/>
      <c r="C11066" s="3"/>
      <c r="D11066" s="6"/>
      <c r="E11066" s="8"/>
      <c r="O11066" s="9"/>
    </row>
    <row r="11067" spans="2:15" x14ac:dyDescent="0.2">
      <c r="B11067" s="3"/>
      <c r="C11067" s="3"/>
      <c r="D11067" s="6"/>
      <c r="E11067" s="8"/>
      <c r="O11067" s="9"/>
    </row>
    <row r="11068" spans="2:15" x14ac:dyDescent="0.2">
      <c r="B11068" s="3"/>
      <c r="C11068" s="3"/>
      <c r="D11068" s="6"/>
      <c r="E11068" s="8"/>
      <c r="O11068" s="9"/>
    </row>
    <row r="11069" spans="2:15" x14ac:dyDescent="0.2">
      <c r="B11069" s="3"/>
      <c r="C11069" s="3"/>
      <c r="D11069" s="6"/>
      <c r="E11069" s="8"/>
      <c r="O11069" s="9"/>
    </row>
    <row r="11070" spans="2:15" x14ac:dyDescent="0.2">
      <c r="B11070" s="3"/>
      <c r="C11070" s="3"/>
      <c r="D11070" s="6"/>
      <c r="E11070" s="8"/>
      <c r="O11070" s="9"/>
    </row>
    <row r="11071" spans="2:15" x14ac:dyDescent="0.2">
      <c r="B11071" s="3"/>
      <c r="C11071" s="3"/>
      <c r="D11071" s="6"/>
      <c r="E11071" s="8"/>
      <c r="O11071" s="9"/>
    </row>
    <row r="11072" spans="2:15" x14ac:dyDescent="0.2">
      <c r="B11072" s="3"/>
      <c r="C11072" s="3"/>
      <c r="D11072" s="6"/>
      <c r="E11072" s="8"/>
      <c r="O11072" s="9"/>
    </row>
    <row r="11073" spans="2:15" x14ac:dyDescent="0.2">
      <c r="B11073" s="3"/>
      <c r="C11073" s="3"/>
      <c r="D11073" s="6"/>
      <c r="E11073" s="8"/>
      <c r="O11073" s="9"/>
    </row>
    <row r="11074" spans="2:15" x14ac:dyDescent="0.2">
      <c r="B11074" s="3"/>
      <c r="C11074" s="3"/>
      <c r="D11074" s="6"/>
      <c r="E11074" s="8"/>
      <c r="O11074" s="9"/>
    </row>
    <row r="11075" spans="2:15" x14ac:dyDescent="0.2">
      <c r="B11075" s="3"/>
      <c r="C11075" s="3"/>
      <c r="D11075" s="6"/>
      <c r="E11075" s="8"/>
      <c r="O11075" s="9"/>
    </row>
    <row r="11076" spans="2:15" x14ac:dyDescent="0.2">
      <c r="B11076" s="3"/>
      <c r="C11076" s="3"/>
      <c r="D11076" s="6"/>
      <c r="E11076" s="8"/>
      <c r="O11076" s="9"/>
    </row>
    <row r="11077" spans="2:15" x14ac:dyDescent="0.2">
      <c r="B11077" s="3"/>
      <c r="C11077" s="3"/>
      <c r="D11077" s="6"/>
      <c r="E11077" s="8"/>
      <c r="O11077" s="9"/>
    </row>
    <row r="11078" spans="2:15" x14ac:dyDescent="0.2">
      <c r="B11078" s="3"/>
      <c r="C11078" s="3"/>
      <c r="D11078" s="6"/>
      <c r="E11078" s="8"/>
      <c r="O11078" s="9"/>
    </row>
    <row r="11079" spans="2:15" x14ac:dyDescent="0.2">
      <c r="B11079" s="3"/>
      <c r="C11079" s="3"/>
      <c r="D11079" s="6"/>
      <c r="E11079" s="8"/>
      <c r="O11079" s="9"/>
    </row>
    <row r="11080" spans="2:15" x14ac:dyDescent="0.2">
      <c r="B11080" s="3"/>
      <c r="C11080" s="3"/>
      <c r="D11080" s="6"/>
      <c r="E11080" s="8"/>
      <c r="O11080" s="9"/>
    </row>
    <row r="11081" spans="2:15" x14ac:dyDescent="0.2">
      <c r="B11081" s="3"/>
      <c r="C11081" s="3"/>
      <c r="D11081" s="6"/>
      <c r="E11081" s="8"/>
      <c r="O11081" s="9"/>
    </row>
    <row r="11082" spans="2:15" x14ac:dyDescent="0.2">
      <c r="B11082" s="3"/>
      <c r="C11082" s="3"/>
      <c r="D11082" s="6"/>
      <c r="E11082" s="8"/>
      <c r="O11082" s="9"/>
    </row>
    <row r="11083" spans="2:15" x14ac:dyDescent="0.2">
      <c r="B11083" s="3"/>
      <c r="C11083" s="3"/>
      <c r="D11083" s="6"/>
      <c r="E11083" s="8"/>
      <c r="O11083" s="9"/>
    </row>
    <row r="11084" spans="2:15" x14ac:dyDescent="0.2">
      <c r="B11084" s="3"/>
      <c r="C11084" s="3"/>
      <c r="D11084" s="6"/>
      <c r="E11084" s="8"/>
      <c r="O11084" s="9"/>
    </row>
    <row r="11085" spans="2:15" x14ac:dyDescent="0.2">
      <c r="B11085" s="3"/>
      <c r="C11085" s="3"/>
      <c r="D11085" s="6"/>
      <c r="E11085" s="8"/>
      <c r="O11085" s="9"/>
    </row>
    <row r="11086" spans="2:15" x14ac:dyDescent="0.2">
      <c r="B11086" s="3"/>
      <c r="C11086" s="3"/>
      <c r="D11086" s="6"/>
      <c r="E11086" s="8"/>
      <c r="O11086" s="9"/>
    </row>
    <row r="11087" spans="2:15" x14ac:dyDescent="0.2">
      <c r="B11087" s="3"/>
      <c r="C11087" s="3"/>
      <c r="D11087" s="6"/>
      <c r="E11087" s="8"/>
      <c r="O11087" s="9"/>
    </row>
    <row r="11088" spans="2:15" x14ac:dyDescent="0.2">
      <c r="B11088" s="3"/>
      <c r="C11088" s="3"/>
      <c r="D11088" s="6"/>
      <c r="E11088" s="8"/>
      <c r="O11088" s="9"/>
    </row>
    <row r="11089" spans="2:15" x14ac:dyDescent="0.2">
      <c r="B11089" s="3"/>
      <c r="C11089" s="3"/>
      <c r="D11089" s="6"/>
      <c r="E11089" s="8"/>
      <c r="O11089" s="9"/>
    </row>
    <row r="11090" spans="2:15" x14ac:dyDescent="0.2">
      <c r="B11090" s="3"/>
      <c r="C11090" s="3"/>
      <c r="D11090" s="6"/>
      <c r="E11090" s="8"/>
      <c r="O11090" s="9"/>
    </row>
    <row r="11091" spans="2:15" x14ac:dyDescent="0.2">
      <c r="B11091" s="3"/>
      <c r="C11091" s="3"/>
      <c r="D11091" s="6"/>
      <c r="E11091" s="8"/>
      <c r="O11091" s="9"/>
    </row>
    <row r="11092" spans="2:15" x14ac:dyDescent="0.2">
      <c r="B11092" s="3"/>
      <c r="C11092" s="3"/>
      <c r="D11092" s="6"/>
      <c r="E11092" s="8"/>
      <c r="O11092" s="9"/>
    </row>
    <row r="11093" spans="2:15" x14ac:dyDescent="0.2">
      <c r="B11093" s="3"/>
      <c r="C11093" s="3"/>
      <c r="D11093" s="6"/>
      <c r="E11093" s="8"/>
      <c r="O11093" s="9"/>
    </row>
    <row r="11094" spans="2:15" x14ac:dyDescent="0.2">
      <c r="B11094" s="3"/>
      <c r="C11094" s="3"/>
      <c r="D11094" s="6"/>
      <c r="E11094" s="8"/>
      <c r="O11094" s="9"/>
    </row>
    <row r="11095" spans="2:15" x14ac:dyDescent="0.2">
      <c r="B11095" s="3"/>
      <c r="C11095" s="3"/>
      <c r="D11095" s="6"/>
      <c r="E11095" s="8"/>
      <c r="O11095" s="9"/>
    </row>
    <row r="11096" spans="2:15" x14ac:dyDescent="0.2">
      <c r="B11096" s="3"/>
      <c r="C11096" s="3"/>
      <c r="D11096" s="6"/>
      <c r="E11096" s="8"/>
      <c r="O11096" s="9"/>
    </row>
    <row r="11097" spans="2:15" x14ac:dyDescent="0.2">
      <c r="B11097" s="3"/>
      <c r="C11097" s="3"/>
      <c r="D11097" s="6"/>
      <c r="E11097" s="8"/>
      <c r="O11097" s="9"/>
    </row>
    <row r="11098" spans="2:15" x14ac:dyDescent="0.2">
      <c r="B11098" s="3"/>
      <c r="C11098" s="3"/>
      <c r="D11098" s="6"/>
      <c r="E11098" s="8"/>
      <c r="O11098" s="9"/>
    </row>
    <row r="11099" spans="2:15" x14ac:dyDescent="0.2">
      <c r="B11099" s="3"/>
      <c r="C11099" s="3"/>
      <c r="D11099" s="6"/>
      <c r="E11099" s="8"/>
      <c r="O11099" s="9"/>
    </row>
    <row r="11100" spans="2:15" x14ac:dyDescent="0.2">
      <c r="B11100" s="3"/>
      <c r="C11100" s="3"/>
      <c r="D11100" s="6"/>
      <c r="E11100" s="8"/>
      <c r="O11100" s="9"/>
    </row>
    <row r="11101" spans="2:15" x14ac:dyDescent="0.2">
      <c r="B11101" s="3"/>
      <c r="C11101" s="3"/>
      <c r="D11101" s="6"/>
      <c r="E11101" s="8"/>
      <c r="O11101" s="9"/>
    </row>
    <row r="11102" spans="2:15" x14ac:dyDescent="0.2">
      <c r="B11102" s="3"/>
      <c r="C11102" s="3"/>
      <c r="D11102" s="6"/>
      <c r="E11102" s="8"/>
      <c r="O11102" s="9"/>
    </row>
    <row r="11103" spans="2:15" x14ac:dyDescent="0.2">
      <c r="B11103" s="3"/>
      <c r="C11103" s="3"/>
      <c r="D11103" s="6"/>
      <c r="E11103" s="8"/>
      <c r="O11103" s="9"/>
    </row>
    <row r="11104" spans="2:15" x14ac:dyDescent="0.2">
      <c r="B11104" s="3"/>
      <c r="C11104" s="3"/>
      <c r="D11104" s="6"/>
      <c r="E11104" s="8"/>
      <c r="O11104" s="9"/>
    </row>
    <row r="11105" spans="2:15" x14ac:dyDescent="0.2">
      <c r="B11105" s="3"/>
      <c r="C11105" s="3"/>
      <c r="D11105" s="6"/>
      <c r="E11105" s="8"/>
      <c r="O11105" s="9"/>
    </row>
    <row r="11106" spans="2:15" x14ac:dyDescent="0.2">
      <c r="B11106" s="3"/>
      <c r="C11106" s="3"/>
      <c r="D11106" s="6"/>
      <c r="E11106" s="8"/>
      <c r="O11106" s="9"/>
    </row>
    <row r="11107" spans="2:15" x14ac:dyDescent="0.2">
      <c r="B11107" s="3"/>
      <c r="C11107" s="3"/>
      <c r="D11107" s="6"/>
      <c r="E11107" s="8"/>
      <c r="O11107" s="9"/>
    </row>
    <row r="11108" spans="2:15" x14ac:dyDescent="0.2">
      <c r="B11108" s="3"/>
      <c r="C11108" s="3"/>
      <c r="D11108" s="6"/>
      <c r="E11108" s="8"/>
      <c r="O11108" s="9"/>
    </row>
    <row r="11109" spans="2:15" x14ac:dyDescent="0.2">
      <c r="B11109" s="3"/>
      <c r="C11109" s="3"/>
      <c r="D11109" s="6"/>
      <c r="E11109" s="8"/>
      <c r="O11109" s="9"/>
    </row>
    <row r="11110" spans="2:15" x14ac:dyDescent="0.2">
      <c r="B11110" s="3"/>
      <c r="C11110" s="3"/>
      <c r="D11110" s="6"/>
      <c r="E11110" s="8"/>
      <c r="O11110" s="9"/>
    </row>
    <row r="11111" spans="2:15" x14ac:dyDescent="0.2">
      <c r="B11111" s="3"/>
      <c r="C11111" s="3"/>
      <c r="D11111" s="6"/>
      <c r="E11111" s="8"/>
      <c r="O11111" s="9"/>
    </row>
    <row r="11112" spans="2:15" x14ac:dyDescent="0.2">
      <c r="B11112" s="3"/>
      <c r="C11112" s="3"/>
      <c r="D11112" s="6"/>
      <c r="E11112" s="8"/>
      <c r="O11112" s="9"/>
    </row>
    <row r="11113" spans="2:15" x14ac:dyDescent="0.2">
      <c r="B11113" s="3"/>
      <c r="C11113" s="3"/>
      <c r="D11113" s="6"/>
      <c r="E11113" s="8"/>
      <c r="O11113" s="9"/>
    </row>
    <row r="11114" spans="2:15" x14ac:dyDescent="0.2">
      <c r="B11114" s="3"/>
      <c r="C11114" s="3"/>
      <c r="D11114" s="6"/>
      <c r="E11114" s="8"/>
      <c r="O11114" s="9"/>
    </row>
    <row r="11115" spans="2:15" x14ac:dyDescent="0.2">
      <c r="B11115" s="3"/>
      <c r="C11115" s="3"/>
      <c r="D11115" s="6"/>
      <c r="E11115" s="8"/>
      <c r="O11115" s="9"/>
    </row>
    <row r="11116" spans="2:15" x14ac:dyDescent="0.2">
      <c r="B11116" s="3"/>
      <c r="C11116" s="3"/>
      <c r="D11116" s="6"/>
      <c r="E11116" s="8"/>
      <c r="O11116" s="9"/>
    </row>
    <row r="11117" spans="2:15" x14ac:dyDescent="0.2">
      <c r="B11117" s="3"/>
      <c r="C11117" s="3"/>
      <c r="D11117" s="6"/>
      <c r="E11117" s="8"/>
      <c r="O11117" s="9"/>
    </row>
    <row r="11118" spans="2:15" x14ac:dyDescent="0.2">
      <c r="B11118" s="3"/>
      <c r="C11118" s="3"/>
      <c r="D11118" s="6"/>
      <c r="E11118" s="8"/>
      <c r="O11118" s="9"/>
    </row>
    <row r="11119" spans="2:15" x14ac:dyDescent="0.2">
      <c r="B11119" s="3"/>
      <c r="C11119" s="3"/>
      <c r="D11119" s="6"/>
      <c r="E11119" s="8"/>
      <c r="O11119" s="9"/>
    </row>
    <row r="11120" spans="2:15" x14ac:dyDescent="0.2">
      <c r="B11120" s="3"/>
      <c r="C11120" s="3"/>
      <c r="D11120" s="6"/>
      <c r="E11120" s="8"/>
      <c r="O11120" s="9"/>
    </row>
    <row r="11121" spans="2:15" x14ac:dyDescent="0.2">
      <c r="B11121" s="3"/>
      <c r="C11121" s="3"/>
      <c r="D11121" s="6"/>
      <c r="E11121" s="8"/>
      <c r="O11121" s="9"/>
    </row>
    <row r="11122" spans="2:15" x14ac:dyDescent="0.2">
      <c r="B11122" s="3"/>
      <c r="C11122" s="3"/>
      <c r="D11122" s="6"/>
      <c r="E11122" s="8"/>
      <c r="O11122" s="9"/>
    </row>
    <row r="11123" spans="2:15" x14ac:dyDescent="0.2">
      <c r="B11123" s="3"/>
      <c r="C11123" s="3"/>
      <c r="D11123" s="6"/>
      <c r="E11123" s="8"/>
      <c r="O11123" s="9"/>
    </row>
    <row r="11124" spans="2:15" x14ac:dyDescent="0.2">
      <c r="B11124" s="3"/>
      <c r="C11124" s="3"/>
      <c r="D11124" s="6"/>
      <c r="E11124" s="8"/>
      <c r="O11124" s="9"/>
    </row>
    <row r="11125" spans="2:15" x14ac:dyDescent="0.2">
      <c r="B11125" s="3"/>
      <c r="C11125" s="3"/>
      <c r="D11125" s="6"/>
      <c r="E11125" s="8"/>
      <c r="O11125" s="9"/>
    </row>
    <row r="11126" spans="2:15" x14ac:dyDescent="0.2">
      <c r="B11126" s="3"/>
      <c r="C11126" s="3"/>
      <c r="D11126" s="6"/>
      <c r="E11126" s="8"/>
      <c r="O11126" s="9"/>
    </row>
    <row r="11127" spans="2:15" x14ac:dyDescent="0.2">
      <c r="B11127" s="3"/>
      <c r="C11127" s="3"/>
      <c r="D11127" s="6"/>
      <c r="E11127" s="8"/>
      <c r="O11127" s="9"/>
    </row>
    <row r="11128" spans="2:15" x14ac:dyDescent="0.2">
      <c r="B11128" s="3"/>
      <c r="C11128" s="3"/>
      <c r="D11128" s="6"/>
      <c r="E11128" s="8"/>
      <c r="O11128" s="9"/>
    </row>
    <row r="11129" spans="2:15" x14ac:dyDescent="0.2">
      <c r="B11129" s="3"/>
      <c r="C11129" s="3"/>
      <c r="D11129" s="6"/>
      <c r="E11129" s="8"/>
      <c r="O11129" s="9"/>
    </row>
    <row r="11130" spans="2:15" x14ac:dyDescent="0.2">
      <c r="B11130" s="3"/>
      <c r="C11130" s="3"/>
      <c r="D11130" s="6"/>
      <c r="E11130" s="8"/>
      <c r="O11130" s="9"/>
    </row>
    <row r="11131" spans="2:15" x14ac:dyDescent="0.2">
      <c r="B11131" s="3"/>
      <c r="C11131" s="3"/>
      <c r="D11131" s="6"/>
      <c r="E11131" s="8"/>
      <c r="O11131" s="9"/>
    </row>
    <row r="11132" spans="2:15" x14ac:dyDescent="0.2">
      <c r="B11132" s="3"/>
      <c r="C11132" s="3"/>
      <c r="D11132" s="6"/>
      <c r="E11132" s="8"/>
      <c r="O11132" s="9"/>
    </row>
    <row r="11133" spans="2:15" x14ac:dyDescent="0.2">
      <c r="B11133" s="3"/>
      <c r="C11133" s="3"/>
      <c r="D11133" s="6"/>
      <c r="E11133" s="8"/>
      <c r="O11133" s="9"/>
    </row>
    <row r="11134" spans="2:15" x14ac:dyDescent="0.2">
      <c r="B11134" s="3"/>
      <c r="C11134" s="3"/>
      <c r="D11134" s="6"/>
      <c r="E11134" s="8"/>
      <c r="O11134" s="9"/>
    </row>
    <row r="11135" spans="2:15" x14ac:dyDescent="0.2">
      <c r="B11135" s="3"/>
      <c r="C11135" s="3"/>
      <c r="D11135" s="6"/>
      <c r="E11135" s="8"/>
      <c r="O11135" s="9"/>
    </row>
    <row r="11136" spans="2:15" x14ac:dyDescent="0.2">
      <c r="B11136" s="3"/>
      <c r="C11136" s="3"/>
      <c r="D11136" s="6"/>
      <c r="E11136" s="8"/>
      <c r="O11136" s="9"/>
    </row>
    <row r="11137" spans="2:15" x14ac:dyDescent="0.2">
      <c r="B11137" s="3"/>
      <c r="C11137" s="3"/>
      <c r="D11137" s="6"/>
      <c r="E11137" s="8"/>
      <c r="O11137" s="9"/>
    </row>
    <row r="11138" spans="2:15" x14ac:dyDescent="0.2">
      <c r="B11138" s="3"/>
      <c r="C11138" s="3"/>
      <c r="D11138" s="6"/>
      <c r="E11138" s="8"/>
      <c r="O11138" s="9"/>
    </row>
    <row r="11139" spans="2:15" x14ac:dyDescent="0.2">
      <c r="B11139" s="3"/>
      <c r="C11139" s="3"/>
      <c r="D11139" s="6"/>
      <c r="E11139" s="8"/>
      <c r="O11139" s="9"/>
    </row>
    <row r="11140" spans="2:15" x14ac:dyDescent="0.2">
      <c r="B11140" s="3"/>
      <c r="C11140" s="3"/>
      <c r="D11140" s="6"/>
      <c r="E11140" s="8"/>
      <c r="O11140" s="9"/>
    </row>
    <row r="11141" spans="2:15" x14ac:dyDescent="0.2">
      <c r="B11141" s="3"/>
      <c r="C11141" s="3"/>
      <c r="D11141" s="6"/>
      <c r="E11141" s="8"/>
      <c r="O11141" s="9"/>
    </row>
    <row r="11142" spans="2:15" x14ac:dyDescent="0.2">
      <c r="B11142" s="3"/>
      <c r="C11142" s="3"/>
      <c r="D11142" s="6"/>
      <c r="E11142" s="8"/>
      <c r="O11142" s="9"/>
    </row>
    <row r="11143" spans="2:15" x14ac:dyDescent="0.2">
      <c r="B11143" s="3"/>
      <c r="C11143" s="3"/>
      <c r="D11143" s="6"/>
      <c r="E11143" s="8"/>
      <c r="O11143" s="9"/>
    </row>
    <row r="11144" spans="2:15" x14ac:dyDescent="0.2">
      <c r="B11144" s="3"/>
      <c r="C11144" s="3"/>
      <c r="D11144" s="6"/>
      <c r="E11144" s="8"/>
      <c r="O11144" s="9"/>
    </row>
    <row r="11145" spans="2:15" x14ac:dyDescent="0.2">
      <c r="B11145" s="3"/>
      <c r="C11145" s="3"/>
      <c r="D11145" s="6"/>
      <c r="E11145" s="8"/>
      <c r="O11145" s="9"/>
    </row>
    <row r="11146" spans="2:15" x14ac:dyDescent="0.2">
      <c r="B11146" s="3"/>
      <c r="C11146" s="3"/>
      <c r="D11146" s="6"/>
      <c r="E11146" s="8"/>
      <c r="O11146" s="9"/>
    </row>
    <row r="11147" spans="2:15" x14ac:dyDescent="0.2">
      <c r="B11147" s="3"/>
      <c r="C11147" s="3"/>
      <c r="D11147" s="6"/>
      <c r="E11147" s="8"/>
      <c r="O11147" s="9"/>
    </row>
    <row r="11148" spans="2:15" x14ac:dyDescent="0.2">
      <c r="B11148" s="3"/>
      <c r="C11148" s="3"/>
      <c r="D11148" s="6"/>
      <c r="E11148" s="8"/>
      <c r="O11148" s="9"/>
    </row>
    <row r="11149" spans="2:15" x14ac:dyDescent="0.2">
      <c r="B11149" s="3"/>
      <c r="C11149" s="3"/>
      <c r="D11149" s="6"/>
      <c r="E11149" s="8"/>
      <c r="O11149" s="9"/>
    </row>
    <row r="11150" spans="2:15" x14ac:dyDescent="0.2">
      <c r="B11150" s="3"/>
      <c r="C11150" s="3"/>
      <c r="D11150" s="6"/>
      <c r="E11150" s="8"/>
      <c r="O11150" s="9"/>
    </row>
    <row r="11151" spans="2:15" x14ac:dyDescent="0.2">
      <c r="B11151" s="3"/>
      <c r="C11151" s="3"/>
      <c r="D11151" s="6"/>
      <c r="E11151" s="8"/>
      <c r="O11151" s="9"/>
    </row>
    <row r="11152" spans="2:15" x14ac:dyDescent="0.2">
      <c r="B11152" s="3"/>
      <c r="C11152" s="3"/>
      <c r="D11152" s="6"/>
      <c r="E11152" s="8"/>
      <c r="O11152" s="9"/>
    </row>
    <row r="11153" spans="2:15" x14ac:dyDescent="0.2">
      <c r="B11153" s="3"/>
      <c r="C11153" s="3"/>
      <c r="D11153" s="6"/>
      <c r="E11153" s="8"/>
      <c r="O11153" s="9"/>
    </row>
    <row r="11154" spans="2:15" x14ac:dyDescent="0.2">
      <c r="B11154" s="3"/>
      <c r="C11154" s="3"/>
      <c r="D11154" s="6"/>
      <c r="E11154" s="8"/>
      <c r="O11154" s="9"/>
    </row>
    <row r="11155" spans="2:15" x14ac:dyDescent="0.2">
      <c r="B11155" s="3"/>
      <c r="C11155" s="3"/>
      <c r="D11155" s="6"/>
      <c r="E11155" s="8"/>
      <c r="O11155" s="9"/>
    </row>
    <row r="11156" spans="2:15" x14ac:dyDescent="0.2">
      <c r="B11156" s="3"/>
      <c r="C11156" s="3"/>
      <c r="D11156" s="6"/>
      <c r="E11156" s="8"/>
      <c r="O11156" s="9"/>
    </row>
    <row r="11157" spans="2:15" x14ac:dyDescent="0.2">
      <c r="B11157" s="3"/>
      <c r="C11157" s="3"/>
      <c r="D11157" s="6"/>
      <c r="E11157" s="8"/>
      <c r="O11157" s="9"/>
    </row>
    <row r="11158" spans="2:15" x14ac:dyDescent="0.2">
      <c r="B11158" s="3"/>
      <c r="C11158" s="3"/>
      <c r="D11158" s="6"/>
      <c r="E11158" s="8"/>
      <c r="O11158" s="9"/>
    </row>
    <row r="11159" spans="2:15" x14ac:dyDescent="0.2">
      <c r="B11159" s="3"/>
      <c r="C11159" s="3"/>
      <c r="D11159" s="6"/>
      <c r="E11159" s="8"/>
      <c r="O11159" s="9"/>
    </row>
    <row r="11160" spans="2:15" x14ac:dyDescent="0.2">
      <c r="B11160" s="3"/>
      <c r="C11160" s="3"/>
      <c r="D11160" s="6"/>
      <c r="E11160" s="8"/>
      <c r="O11160" s="9"/>
    </row>
    <row r="11161" spans="2:15" x14ac:dyDescent="0.2">
      <c r="B11161" s="3"/>
      <c r="C11161" s="3"/>
      <c r="D11161" s="6"/>
      <c r="E11161" s="8"/>
      <c r="O11161" s="9"/>
    </row>
    <row r="11162" spans="2:15" x14ac:dyDescent="0.2">
      <c r="B11162" s="3"/>
      <c r="C11162" s="3"/>
      <c r="D11162" s="6"/>
      <c r="E11162" s="8"/>
      <c r="O11162" s="9"/>
    </row>
    <row r="11163" spans="2:15" x14ac:dyDescent="0.2">
      <c r="B11163" s="3"/>
      <c r="C11163" s="3"/>
      <c r="D11163" s="6"/>
      <c r="E11163" s="8"/>
      <c r="O11163" s="9"/>
    </row>
    <row r="11164" spans="2:15" x14ac:dyDescent="0.2">
      <c r="B11164" s="3"/>
      <c r="C11164" s="3"/>
      <c r="D11164" s="6"/>
      <c r="E11164" s="8"/>
      <c r="O11164" s="9"/>
    </row>
    <row r="11165" spans="2:15" x14ac:dyDescent="0.2">
      <c r="B11165" s="3"/>
      <c r="C11165" s="3"/>
      <c r="D11165" s="6"/>
      <c r="E11165" s="8"/>
      <c r="O11165" s="9"/>
    </row>
    <row r="11166" spans="2:15" x14ac:dyDescent="0.2">
      <c r="B11166" s="3"/>
      <c r="C11166" s="3"/>
      <c r="D11166" s="6"/>
      <c r="E11166" s="8"/>
      <c r="O11166" s="9"/>
    </row>
    <row r="11167" spans="2:15" x14ac:dyDescent="0.2">
      <c r="B11167" s="3"/>
      <c r="C11167" s="3"/>
      <c r="D11167" s="6"/>
      <c r="E11167" s="8"/>
      <c r="O11167" s="9"/>
    </row>
    <row r="11168" spans="2:15" x14ac:dyDescent="0.2">
      <c r="B11168" s="3"/>
      <c r="C11168" s="3"/>
      <c r="D11168" s="6"/>
      <c r="E11168" s="8"/>
      <c r="O11168" s="9"/>
    </row>
    <row r="11169" spans="2:15" x14ac:dyDescent="0.2">
      <c r="B11169" s="3"/>
      <c r="C11169" s="3"/>
      <c r="D11169" s="6"/>
      <c r="E11169" s="8"/>
      <c r="O11169" s="9"/>
    </row>
    <row r="11170" spans="2:15" x14ac:dyDescent="0.2">
      <c r="B11170" s="3"/>
      <c r="C11170" s="3"/>
      <c r="D11170" s="6"/>
      <c r="E11170" s="8"/>
      <c r="O11170" s="9"/>
    </row>
    <row r="11171" spans="2:15" x14ac:dyDescent="0.2">
      <c r="B11171" s="3"/>
      <c r="C11171" s="3"/>
      <c r="D11171" s="6"/>
      <c r="E11171" s="8"/>
      <c r="O11171" s="9"/>
    </row>
    <row r="11172" spans="2:15" x14ac:dyDescent="0.2">
      <c r="B11172" s="3"/>
      <c r="C11172" s="3"/>
      <c r="D11172" s="6"/>
      <c r="E11172" s="8"/>
      <c r="O11172" s="9"/>
    </row>
    <row r="11173" spans="2:15" x14ac:dyDescent="0.2">
      <c r="B11173" s="3"/>
      <c r="C11173" s="3"/>
      <c r="D11173" s="6"/>
      <c r="E11173" s="8"/>
      <c r="O11173" s="9"/>
    </row>
    <row r="11174" spans="2:15" x14ac:dyDescent="0.2">
      <c r="B11174" s="3"/>
      <c r="C11174" s="3"/>
      <c r="D11174" s="6"/>
      <c r="E11174" s="8"/>
      <c r="O11174" s="9"/>
    </row>
    <row r="11175" spans="2:15" x14ac:dyDescent="0.2">
      <c r="B11175" s="3"/>
      <c r="C11175" s="3"/>
      <c r="D11175" s="6"/>
      <c r="E11175" s="8"/>
      <c r="O11175" s="9"/>
    </row>
    <row r="11176" spans="2:15" x14ac:dyDescent="0.2">
      <c r="B11176" s="3"/>
      <c r="C11176" s="3"/>
      <c r="D11176" s="6"/>
      <c r="E11176" s="8"/>
      <c r="O11176" s="9"/>
    </row>
    <row r="11177" spans="2:15" x14ac:dyDescent="0.2">
      <c r="B11177" s="3"/>
      <c r="C11177" s="3"/>
      <c r="D11177" s="6"/>
      <c r="E11177" s="8"/>
      <c r="O11177" s="9"/>
    </row>
    <row r="11178" spans="2:15" x14ac:dyDescent="0.2">
      <c r="B11178" s="3"/>
      <c r="C11178" s="3"/>
      <c r="D11178" s="6"/>
      <c r="E11178" s="8"/>
      <c r="O11178" s="9"/>
    </row>
    <row r="11179" spans="2:15" x14ac:dyDescent="0.2">
      <c r="B11179" s="3"/>
      <c r="C11179" s="3"/>
      <c r="D11179" s="6"/>
      <c r="E11179" s="8"/>
      <c r="O11179" s="9"/>
    </row>
    <row r="11180" spans="2:15" x14ac:dyDescent="0.2">
      <c r="B11180" s="3"/>
      <c r="C11180" s="3"/>
      <c r="D11180" s="6"/>
      <c r="E11180" s="8"/>
      <c r="O11180" s="9"/>
    </row>
    <row r="11181" spans="2:15" x14ac:dyDescent="0.2">
      <c r="B11181" s="3"/>
      <c r="C11181" s="3"/>
      <c r="D11181" s="6"/>
      <c r="E11181" s="8"/>
      <c r="O11181" s="9"/>
    </row>
    <row r="11182" spans="2:15" x14ac:dyDescent="0.2">
      <c r="B11182" s="3"/>
      <c r="C11182" s="3"/>
      <c r="D11182" s="6"/>
      <c r="E11182" s="8"/>
      <c r="O11182" s="9"/>
    </row>
    <row r="11183" spans="2:15" x14ac:dyDescent="0.2">
      <c r="B11183" s="3"/>
      <c r="C11183" s="3"/>
      <c r="D11183" s="6"/>
      <c r="E11183" s="8"/>
      <c r="O11183" s="9"/>
    </row>
    <row r="11184" spans="2:15" x14ac:dyDescent="0.2">
      <c r="B11184" s="3"/>
      <c r="C11184" s="3"/>
      <c r="D11184" s="6"/>
      <c r="E11184" s="8"/>
      <c r="O11184" s="9"/>
    </row>
    <row r="11185" spans="2:15" x14ac:dyDescent="0.2">
      <c r="B11185" s="3"/>
      <c r="C11185" s="3"/>
      <c r="D11185" s="6"/>
      <c r="E11185" s="8"/>
      <c r="O11185" s="9"/>
    </row>
    <row r="11186" spans="2:15" x14ac:dyDescent="0.2">
      <c r="B11186" s="3"/>
      <c r="C11186" s="3"/>
      <c r="D11186" s="6"/>
      <c r="E11186" s="8"/>
      <c r="O11186" s="9"/>
    </row>
    <row r="11187" spans="2:15" x14ac:dyDescent="0.2">
      <c r="B11187" s="3"/>
      <c r="C11187" s="3"/>
      <c r="D11187" s="6"/>
      <c r="E11187" s="8"/>
      <c r="O11187" s="9"/>
    </row>
    <row r="11188" spans="2:15" x14ac:dyDescent="0.2">
      <c r="B11188" s="3"/>
      <c r="C11188" s="3"/>
      <c r="D11188" s="6"/>
      <c r="E11188" s="8"/>
      <c r="O11188" s="9"/>
    </row>
    <row r="11189" spans="2:15" x14ac:dyDescent="0.2">
      <c r="B11189" s="3"/>
      <c r="C11189" s="3"/>
      <c r="D11189" s="6"/>
      <c r="E11189" s="8"/>
      <c r="O11189" s="9"/>
    </row>
    <row r="11190" spans="2:15" x14ac:dyDescent="0.2">
      <c r="B11190" s="3"/>
      <c r="C11190" s="3"/>
      <c r="D11190" s="6"/>
      <c r="E11190" s="8"/>
      <c r="O11190" s="9"/>
    </row>
    <row r="11191" spans="2:15" x14ac:dyDescent="0.2">
      <c r="B11191" s="3"/>
      <c r="C11191" s="3"/>
      <c r="D11191" s="6"/>
      <c r="E11191" s="8"/>
      <c r="O11191" s="9"/>
    </row>
    <row r="11192" spans="2:15" x14ac:dyDescent="0.2">
      <c r="B11192" s="3"/>
      <c r="C11192" s="3"/>
      <c r="D11192" s="6"/>
      <c r="E11192" s="8"/>
      <c r="O11192" s="9"/>
    </row>
    <row r="11193" spans="2:15" x14ac:dyDescent="0.2">
      <c r="B11193" s="3"/>
      <c r="C11193" s="3"/>
      <c r="D11193" s="6"/>
      <c r="E11193" s="8"/>
      <c r="O11193" s="9"/>
    </row>
    <row r="11194" spans="2:15" x14ac:dyDescent="0.2">
      <c r="B11194" s="3"/>
      <c r="C11194" s="3"/>
      <c r="D11194" s="6"/>
      <c r="E11194" s="8"/>
      <c r="O11194" s="9"/>
    </row>
    <row r="11195" spans="2:15" x14ac:dyDescent="0.2">
      <c r="B11195" s="3"/>
      <c r="C11195" s="3"/>
      <c r="D11195" s="6"/>
      <c r="E11195" s="8"/>
      <c r="O11195" s="9"/>
    </row>
    <row r="11196" spans="2:15" x14ac:dyDescent="0.2">
      <c r="B11196" s="3"/>
      <c r="C11196" s="3"/>
      <c r="D11196" s="6"/>
      <c r="E11196" s="8"/>
      <c r="O11196" s="9"/>
    </row>
    <row r="11197" spans="2:15" x14ac:dyDescent="0.2">
      <c r="B11197" s="3"/>
      <c r="C11197" s="3"/>
      <c r="D11197" s="6"/>
      <c r="E11197" s="8"/>
      <c r="O11197" s="9"/>
    </row>
    <row r="11198" spans="2:15" x14ac:dyDescent="0.2">
      <c r="B11198" s="3"/>
      <c r="C11198" s="3"/>
      <c r="D11198" s="6"/>
      <c r="E11198" s="8"/>
      <c r="O11198" s="9"/>
    </row>
    <row r="11199" spans="2:15" x14ac:dyDescent="0.2">
      <c r="B11199" s="3"/>
      <c r="C11199" s="3"/>
      <c r="D11199" s="6"/>
      <c r="E11199" s="8"/>
      <c r="O11199" s="9"/>
    </row>
    <row r="11200" spans="2:15" x14ac:dyDescent="0.2">
      <c r="B11200" s="3"/>
      <c r="C11200" s="3"/>
      <c r="D11200" s="6"/>
      <c r="E11200" s="8"/>
      <c r="O11200" s="9"/>
    </row>
    <row r="11201" spans="2:15" x14ac:dyDescent="0.2">
      <c r="B11201" s="3"/>
      <c r="C11201" s="3"/>
      <c r="D11201" s="6"/>
      <c r="E11201" s="8"/>
      <c r="O11201" s="9"/>
    </row>
    <row r="11202" spans="2:15" x14ac:dyDescent="0.2">
      <c r="B11202" s="3"/>
      <c r="C11202" s="3"/>
      <c r="D11202" s="6"/>
      <c r="E11202" s="8"/>
      <c r="O11202" s="9"/>
    </row>
    <row r="11203" spans="2:15" x14ac:dyDescent="0.2">
      <c r="B11203" s="3"/>
      <c r="C11203" s="3"/>
      <c r="D11203" s="6"/>
      <c r="E11203" s="8"/>
      <c r="O11203" s="9"/>
    </row>
    <row r="11204" spans="2:15" x14ac:dyDescent="0.2">
      <c r="B11204" s="3"/>
      <c r="C11204" s="3"/>
      <c r="D11204" s="6"/>
      <c r="E11204" s="8"/>
      <c r="O11204" s="9"/>
    </row>
    <row r="11205" spans="2:15" x14ac:dyDescent="0.2">
      <c r="B11205" s="3"/>
      <c r="C11205" s="3"/>
      <c r="D11205" s="6"/>
      <c r="E11205" s="8"/>
      <c r="O11205" s="9"/>
    </row>
    <row r="11206" spans="2:15" x14ac:dyDescent="0.2">
      <c r="B11206" s="3"/>
      <c r="C11206" s="3"/>
      <c r="D11206" s="6"/>
      <c r="E11206" s="8"/>
      <c r="O11206" s="9"/>
    </row>
    <row r="11207" spans="2:15" x14ac:dyDescent="0.2">
      <c r="B11207" s="3"/>
      <c r="C11207" s="3"/>
      <c r="D11207" s="6"/>
      <c r="E11207" s="8"/>
      <c r="O11207" s="9"/>
    </row>
    <row r="11208" spans="2:15" x14ac:dyDescent="0.2">
      <c r="B11208" s="3"/>
      <c r="C11208" s="3"/>
      <c r="D11208" s="6"/>
      <c r="E11208" s="8"/>
      <c r="O11208" s="9"/>
    </row>
    <row r="11209" spans="2:15" x14ac:dyDescent="0.2">
      <c r="B11209" s="3"/>
      <c r="C11209" s="3"/>
      <c r="D11209" s="6"/>
      <c r="E11209" s="8"/>
      <c r="O11209" s="9"/>
    </row>
    <row r="11210" spans="2:15" x14ac:dyDescent="0.2">
      <c r="B11210" s="3"/>
      <c r="C11210" s="3"/>
      <c r="D11210" s="6"/>
      <c r="E11210" s="8"/>
      <c r="O11210" s="9"/>
    </row>
    <row r="11211" spans="2:15" x14ac:dyDescent="0.2">
      <c r="B11211" s="3"/>
      <c r="C11211" s="3"/>
      <c r="D11211" s="6"/>
      <c r="E11211" s="8"/>
      <c r="O11211" s="9"/>
    </row>
    <row r="11212" spans="2:15" x14ac:dyDescent="0.2">
      <c r="B11212" s="3"/>
      <c r="C11212" s="3"/>
      <c r="D11212" s="6"/>
      <c r="E11212" s="8"/>
      <c r="O11212" s="9"/>
    </row>
    <row r="11213" spans="2:15" x14ac:dyDescent="0.2">
      <c r="B11213" s="3"/>
      <c r="C11213" s="3"/>
      <c r="D11213" s="6"/>
      <c r="E11213" s="8"/>
      <c r="O11213" s="9"/>
    </row>
    <row r="11214" spans="2:15" x14ac:dyDescent="0.2">
      <c r="B11214" s="3"/>
      <c r="C11214" s="3"/>
      <c r="D11214" s="6"/>
      <c r="E11214" s="8"/>
      <c r="O11214" s="9"/>
    </row>
    <row r="11215" spans="2:15" x14ac:dyDescent="0.2">
      <c r="B11215" s="3"/>
      <c r="C11215" s="3"/>
      <c r="D11215" s="6"/>
      <c r="E11215" s="8"/>
      <c r="O11215" s="9"/>
    </row>
    <row r="11216" spans="2:15" x14ac:dyDescent="0.2">
      <c r="B11216" s="3"/>
      <c r="C11216" s="3"/>
      <c r="D11216" s="6"/>
      <c r="E11216" s="8"/>
      <c r="O11216" s="9"/>
    </row>
    <row r="11217" spans="2:15" x14ac:dyDescent="0.2">
      <c r="B11217" s="3"/>
      <c r="C11217" s="3"/>
      <c r="D11217" s="6"/>
      <c r="E11217" s="8"/>
      <c r="O11217" s="9"/>
    </row>
    <row r="11218" spans="2:15" x14ac:dyDescent="0.2">
      <c r="B11218" s="3"/>
      <c r="C11218" s="3"/>
      <c r="D11218" s="6"/>
      <c r="E11218" s="8"/>
      <c r="O11218" s="9"/>
    </row>
    <row r="11219" spans="2:15" x14ac:dyDescent="0.2">
      <c r="B11219" s="3"/>
      <c r="C11219" s="3"/>
      <c r="D11219" s="6"/>
      <c r="E11219" s="8"/>
      <c r="O11219" s="9"/>
    </row>
    <row r="11220" spans="2:15" x14ac:dyDescent="0.2">
      <c r="B11220" s="3"/>
      <c r="C11220" s="3"/>
      <c r="D11220" s="6"/>
      <c r="E11220" s="8"/>
      <c r="O11220" s="9"/>
    </row>
    <row r="11221" spans="2:15" x14ac:dyDescent="0.2">
      <c r="B11221" s="3"/>
      <c r="C11221" s="3"/>
      <c r="D11221" s="6"/>
      <c r="E11221" s="8"/>
      <c r="O11221" s="9"/>
    </row>
    <row r="11222" spans="2:15" x14ac:dyDescent="0.2">
      <c r="B11222" s="3"/>
      <c r="C11222" s="3"/>
      <c r="D11222" s="6"/>
      <c r="E11222" s="8"/>
      <c r="O11222" s="9"/>
    </row>
    <row r="11223" spans="2:15" x14ac:dyDescent="0.2">
      <c r="B11223" s="3"/>
      <c r="C11223" s="3"/>
      <c r="D11223" s="6"/>
      <c r="E11223" s="8"/>
      <c r="O11223" s="9"/>
    </row>
    <row r="11224" spans="2:15" x14ac:dyDescent="0.2">
      <c r="B11224" s="3"/>
      <c r="C11224" s="3"/>
      <c r="D11224" s="6"/>
      <c r="E11224" s="8"/>
      <c r="O11224" s="9"/>
    </row>
    <row r="11225" spans="2:15" x14ac:dyDescent="0.2">
      <c r="B11225" s="3"/>
      <c r="C11225" s="3"/>
      <c r="D11225" s="6"/>
      <c r="E11225" s="8"/>
      <c r="O11225" s="9"/>
    </row>
    <row r="11226" spans="2:15" x14ac:dyDescent="0.2">
      <c r="B11226" s="3"/>
      <c r="C11226" s="3"/>
      <c r="D11226" s="6"/>
      <c r="E11226" s="8"/>
      <c r="O11226" s="9"/>
    </row>
    <row r="11227" spans="2:15" x14ac:dyDescent="0.2">
      <c r="B11227" s="3"/>
      <c r="C11227" s="3"/>
      <c r="D11227" s="6"/>
      <c r="E11227" s="8"/>
      <c r="O11227" s="9"/>
    </row>
    <row r="11228" spans="2:15" x14ac:dyDescent="0.2">
      <c r="B11228" s="3"/>
      <c r="C11228" s="3"/>
      <c r="D11228" s="6"/>
      <c r="E11228" s="8"/>
      <c r="O11228" s="9"/>
    </row>
    <row r="11229" spans="2:15" x14ac:dyDescent="0.2">
      <c r="B11229" s="3"/>
      <c r="C11229" s="3"/>
      <c r="D11229" s="6"/>
      <c r="E11229" s="8"/>
      <c r="O11229" s="9"/>
    </row>
    <row r="11230" spans="2:15" x14ac:dyDescent="0.2">
      <c r="B11230" s="3"/>
      <c r="C11230" s="3"/>
      <c r="D11230" s="6"/>
      <c r="E11230" s="8"/>
      <c r="O11230" s="9"/>
    </row>
    <row r="11231" spans="2:15" x14ac:dyDescent="0.2">
      <c r="B11231" s="3"/>
      <c r="C11231" s="3"/>
      <c r="D11231" s="6"/>
      <c r="E11231" s="8"/>
      <c r="O11231" s="9"/>
    </row>
    <row r="11232" spans="2:15" x14ac:dyDescent="0.2">
      <c r="B11232" s="3"/>
      <c r="C11232" s="3"/>
      <c r="D11232" s="6"/>
      <c r="E11232" s="8"/>
      <c r="O11232" s="9"/>
    </row>
    <row r="11233" spans="2:15" x14ac:dyDescent="0.2">
      <c r="B11233" s="3"/>
      <c r="C11233" s="3"/>
      <c r="D11233" s="6"/>
      <c r="E11233" s="8"/>
      <c r="O11233" s="9"/>
    </row>
    <row r="11234" spans="2:15" x14ac:dyDescent="0.2">
      <c r="B11234" s="3"/>
      <c r="C11234" s="3"/>
      <c r="D11234" s="6"/>
      <c r="E11234" s="8"/>
      <c r="O11234" s="9"/>
    </row>
    <row r="11235" spans="2:15" x14ac:dyDescent="0.2">
      <c r="B11235" s="3"/>
      <c r="C11235" s="3"/>
      <c r="D11235" s="6"/>
      <c r="E11235" s="8"/>
      <c r="O11235" s="9"/>
    </row>
    <row r="11236" spans="2:15" x14ac:dyDescent="0.2">
      <c r="B11236" s="3"/>
      <c r="C11236" s="3"/>
      <c r="D11236" s="6"/>
      <c r="E11236" s="8"/>
      <c r="O11236" s="9"/>
    </row>
    <row r="11237" spans="2:15" x14ac:dyDescent="0.2">
      <c r="B11237" s="3"/>
      <c r="C11237" s="3"/>
      <c r="D11237" s="6"/>
      <c r="E11237" s="8"/>
      <c r="O11237" s="9"/>
    </row>
    <row r="11238" spans="2:15" x14ac:dyDescent="0.2">
      <c r="B11238" s="3"/>
      <c r="C11238" s="3"/>
      <c r="D11238" s="6"/>
      <c r="E11238" s="8"/>
      <c r="O11238" s="9"/>
    </row>
    <row r="11239" spans="2:15" x14ac:dyDescent="0.2">
      <c r="B11239" s="3"/>
      <c r="C11239" s="3"/>
      <c r="D11239" s="6"/>
      <c r="E11239" s="8"/>
      <c r="O11239" s="9"/>
    </row>
    <row r="11240" spans="2:15" x14ac:dyDescent="0.2">
      <c r="B11240" s="3"/>
      <c r="C11240" s="3"/>
      <c r="D11240" s="6"/>
      <c r="E11240" s="8"/>
      <c r="O11240" s="9"/>
    </row>
    <row r="11241" spans="2:15" x14ac:dyDescent="0.2">
      <c r="B11241" s="3"/>
      <c r="C11241" s="3"/>
      <c r="D11241" s="6"/>
      <c r="E11241" s="8"/>
      <c r="O11241" s="9"/>
    </row>
    <row r="11242" spans="2:15" x14ac:dyDescent="0.2">
      <c r="B11242" s="3"/>
      <c r="C11242" s="3"/>
      <c r="D11242" s="6"/>
      <c r="E11242" s="8"/>
      <c r="O11242" s="9"/>
    </row>
    <row r="11243" spans="2:15" x14ac:dyDescent="0.2">
      <c r="B11243" s="3"/>
      <c r="C11243" s="3"/>
      <c r="D11243" s="6"/>
      <c r="E11243" s="8"/>
      <c r="O11243" s="9"/>
    </row>
    <row r="11244" spans="2:15" x14ac:dyDescent="0.2">
      <c r="B11244" s="3"/>
      <c r="C11244" s="3"/>
      <c r="D11244" s="6"/>
      <c r="E11244" s="8"/>
      <c r="O11244" s="9"/>
    </row>
    <row r="11245" spans="2:15" x14ac:dyDescent="0.2">
      <c r="B11245" s="3"/>
      <c r="C11245" s="3"/>
      <c r="D11245" s="6"/>
      <c r="E11245" s="8"/>
      <c r="O11245" s="9"/>
    </row>
    <row r="11246" spans="2:15" x14ac:dyDescent="0.2">
      <c r="B11246" s="3"/>
      <c r="C11246" s="3"/>
      <c r="D11246" s="6"/>
      <c r="E11246" s="8"/>
      <c r="O11246" s="9"/>
    </row>
    <row r="11247" spans="2:15" x14ac:dyDescent="0.2">
      <c r="B11247" s="3"/>
      <c r="C11247" s="3"/>
      <c r="D11247" s="6"/>
      <c r="E11247" s="8"/>
      <c r="O11247" s="9"/>
    </row>
    <row r="11248" spans="2:15" x14ac:dyDescent="0.2">
      <c r="B11248" s="3"/>
      <c r="C11248" s="3"/>
      <c r="D11248" s="6"/>
      <c r="E11248" s="8"/>
      <c r="O11248" s="9"/>
    </row>
    <row r="11249" spans="2:15" x14ac:dyDescent="0.2">
      <c r="B11249" s="3"/>
      <c r="C11249" s="3"/>
      <c r="D11249" s="6"/>
      <c r="E11249" s="8"/>
      <c r="O11249" s="9"/>
    </row>
    <row r="11250" spans="2:15" x14ac:dyDescent="0.2">
      <c r="B11250" s="3"/>
      <c r="C11250" s="3"/>
      <c r="D11250" s="6"/>
      <c r="E11250" s="8"/>
      <c r="O11250" s="9"/>
    </row>
    <row r="11251" spans="2:15" x14ac:dyDescent="0.2">
      <c r="B11251" s="3"/>
      <c r="C11251" s="3"/>
      <c r="D11251" s="6"/>
      <c r="E11251" s="8"/>
      <c r="O11251" s="9"/>
    </row>
    <row r="11252" spans="2:15" x14ac:dyDescent="0.2">
      <c r="B11252" s="3"/>
      <c r="C11252" s="3"/>
      <c r="D11252" s="6"/>
      <c r="E11252" s="8"/>
      <c r="O11252" s="9"/>
    </row>
    <row r="11253" spans="2:15" x14ac:dyDescent="0.2">
      <c r="B11253" s="3"/>
      <c r="C11253" s="3"/>
      <c r="D11253" s="6"/>
      <c r="E11253" s="8"/>
      <c r="O11253" s="9"/>
    </row>
    <row r="11254" spans="2:15" x14ac:dyDescent="0.2">
      <c r="B11254" s="3"/>
      <c r="C11254" s="3"/>
      <c r="D11254" s="6"/>
      <c r="E11254" s="8"/>
      <c r="O11254" s="9"/>
    </row>
    <row r="11255" spans="2:15" x14ac:dyDescent="0.2">
      <c r="B11255" s="3"/>
      <c r="C11255" s="3"/>
      <c r="D11255" s="6"/>
      <c r="E11255" s="8"/>
      <c r="O11255" s="9"/>
    </row>
    <row r="11256" spans="2:15" x14ac:dyDescent="0.2">
      <c r="B11256" s="3"/>
      <c r="C11256" s="3"/>
      <c r="D11256" s="6"/>
      <c r="E11256" s="8"/>
      <c r="O11256" s="9"/>
    </row>
    <row r="11257" spans="2:15" x14ac:dyDescent="0.2">
      <c r="B11257" s="3"/>
      <c r="C11257" s="3"/>
      <c r="D11257" s="6"/>
      <c r="E11257" s="8"/>
      <c r="O11257" s="9"/>
    </row>
    <row r="11258" spans="2:15" x14ac:dyDescent="0.2">
      <c r="B11258" s="3"/>
      <c r="C11258" s="3"/>
      <c r="D11258" s="6"/>
      <c r="E11258" s="8"/>
      <c r="O11258" s="9"/>
    </row>
    <row r="11259" spans="2:15" x14ac:dyDescent="0.2">
      <c r="B11259" s="3"/>
      <c r="C11259" s="3"/>
      <c r="D11259" s="6"/>
      <c r="E11259" s="8"/>
      <c r="O11259" s="9"/>
    </row>
    <row r="11260" spans="2:15" x14ac:dyDescent="0.2">
      <c r="B11260" s="3"/>
      <c r="C11260" s="3"/>
      <c r="D11260" s="6"/>
      <c r="E11260" s="8"/>
      <c r="O11260" s="9"/>
    </row>
    <row r="11261" spans="2:15" x14ac:dyDescent="0.2">
      <c r="B11261" s="3"/>
      <c r="C11261" s="3"/>
      <c r="D11261" s="6"/>
      <c r="E11261" s="8"/>
      <c r="O11261" s="9"/>
    </row>
    <row r="11262" spans="2:15" x14ac:dyDescent="0.2">
      <c r="B11262" s="3"/>
      <c r="C11262" s="3"/>
      <c r="D11262" s="6"/>
      <c r="E11262" s="8"/>
      <c r="O11262" s="9"/>
    </row>
    <row r="11263" spans="2:15" x14ac:dyDescent="0.2">
      <c r="B11263" s="3"/>
      <c r="C11263" s="3"/>
      <c r="D11263" s="6"/>
      <c r="E11263" s="8"/>
      <c r="O11263" s="9"/>
    </row>
    <row r="11264" spans="2:15" x14ac:dyDescent="0.2">
      <c r="B11264" s="3"/>
      <c r="C11264" s="3"/>
      <c r="D11264" s="6"/>
      <c r="E11264" s="8"/>
      <c r="O11264" s="9"/>
    </row>
    <row r="11265" spans="2:15" x14ac:dyDescent="0.2">
      <c r="B11265" s="3"/>
      <c r="C11265" s="3"/>
      <c r="D11265" s="6"/>
      <c r="E11265" s="8"/>
      <c r="O11265" s="9"/>
    </row>
    <row r="11266" spans="2:15" x14ac:dyDescent="0.2">
      <c r="B11266" s="3"/>
      <c r="C11266" s="3"/>
      <c r="D11266" s="6"/>
      <c r="E11266" s="8"/>
      <c r="O11266" s="9"/>
    </row>
    <row r="11267" spans="2:15" x14ac:dyDescent="0.2">
      <c r="B11267" s="3"/>
      <c r="C11267" s="3"/>
      <c r="D11267" s="6"/>
      <c r="E11267" s="8"/>
      <c r="O11267" s="9"/>
    </row>
    <row r="11268" spans="2:15" x14ac:dyDescent="0.2">
      <c r="B11268" s="3"/>
      <c r="C11268" s="3"/>
      <c r="D11268" s="6"/>
      <c r="E11268" s="8"/>
      <c r="O11268" s="9"/>
    </row>
    <row r="11269" spans="2:15" x14ac:dyDescent="0.2">
      <c r="B11269" s="3"/>
      <c r="C11269" s="3"/>
      <c r="D11269" s="6"/>
      <c r="E11269" s="8"/>
      <c r="O11269" s="9"/>
    </row>
    <row r="11270" spans="2:15" x14ac:dyDescent="0.2">
      <c r="B11270" s="3"/>
      <c r="C11270" s="3"/>
      <c r="D11270" s="6"/>
      <c r="E11270" s="8"/>
      <c r="O11270" s="9"/>
    </row>
    <row r="11271" spans="2:15" x14ac:dyDescent="0.2">
      <c r="B11271" s="3"/>
      <c r="C11271" s="3"/>
      <c r="D11271" s="6"/>
      <c r="E11271" s="8"/>
      <c r="O11271" s="9"/>
    </row>
    <row r="11272" spans="2:15" x14ac:dyDescent="0.2">
      <c r="B11272" s="3"/>
      <c r="C11272" s="3"/>
      <c r="D11272" s="6"/>
      <c r="E11272" s="8"/>
      <c r="O11272" s="9"/>
    </row>
    <row r="11273" spans="2:15" x14ac:dyDescent="0.2">
      <c r="B11273" s="3"/>
      <c r="C11273" s="3"/>
      <c r="D11273" s="6"/>
      <c r="E11273" s="8"/>
      <c r="O11273" s="9"/>
    </row>
    <row r="11274" spans="2:15" x14ac:dyDescent="0.2">
      <c r="B11274" s="3"/>
      <c r="C11274" s="3"/>
      <c r="D11274" s="6"/>
      <c r="E11274" s="8"/>
      <c r="O11274" s="9"/>
    </row>
    <row r="11275" spans="2:15" x14ac:dyDescent="0.2">
      <c r="B11275" s="3"/>
      <c r="C11275" s="3"/>
      <c r="D11275" s="6"/>
      <c r="E11275" s="8"/>
      <c r="O11275" s="9"/>
    </row>
    <row r="11276" spans="2:15" x14ac:dyDescent="0.2">
      <c r="B11276" s="3"/>
      <c r="C11276" s="3"/>
      <c r="D11276" s="6"/>
      <c r="E11276" s="8"/>
      <c r="O11276" s="9"/>
    </row>
    <row r="11277" spans="2:15" x14ac:dyDescent="0.2">
      <c r="B11277" s="3"/>
      <c r="C11277" s="3"/>
      <c r="D11277" s="6"/>
      <c r="E11277" s="8"/>
      <c r="O11277" s="9"/>
    </row>
    <row r="11278" spans="2:15" x14ac:dyDescent="0.2">
      <c r="B11278" s="3"/>
      <c r="C11278" s="3"/>
      <c r="D11278" s="6"/>
      <c r="E11278" s="8"/>
      <c r="O11278" s="9"/>
    </row>
    <row r="11279" spans="2:15" x14ac:dyDescent="0.2">
      <c r="B11279" s="3"/>
      <c r="C11279" s="3"/>
      <c r="D11279" s="6"/>
      <c r="E11279" s="8"/>
      <c r="O11279" s="9"/>
    </row>
    <row r="11280" spans="2:15" x14ac:dyDescent="0.2">
      <c r="B11280" s="3"/>
      <c r="C11280" s="3"/>
      <c r="D11280" s="6"/>
      <c r="E11280" s="8"/>
      <c r="O11280" s="9"/>
    </row>
    <row r="11281" spans="2:15" x14ac:dyDescent="0.2">
      <c r="B11281" s="3"/>
      <c r="C11281" s="3"/>
      <c r="D11281" s="6"/>
      <c r="E11281" s="8"/>
      <c r="O11281" s="9"/>
    </row>
    <row r="11282" spans="2:15" x14ac:dyDescent="0.2">
      <c r="B11282" s="3"/>
      <c r="C11282" s="3"/>
      <c r="D11282" s="6"/>
      <c r="E11282" s="8"/>
      <c r="O11282" s="9"/>
    </row>
    <row r="11283" spans="2:15" x14ac:dyDescent="0.2">
      <c r="B11283" s="3"/>
      <c r="C11283" s="3"/>
      <c r="D11283" s="6"/>
      <c r="E11283" s="8"/>
      <c r="O11283" s="9"/>
    </row>
    <row r="11284" spans="2:15" x14ac:dyDescent="0.2">
      <c r="B11284" s="3"/>
      <c r="C11284" s="3"/>
      <c r="D11284" s="6"/>
      <c r="E11284" s="8"/>
      <c r="O11284" s="9"/>
    </row>
    <row r="11285" spans="2:15" x14ac:dyDescent="0.2">
      <c r="B11285" s="3"/>
      <c r="C11285" s="3"/>
      <c r="D11285" s="6"/>
      <c r="E11285" s="8"/>
      <c r="O11285" s="9"/>
    </row>
    <row r="11286" spans="2:15" x14ac:dyDescent="0.2">
      <c r="B11286" s="3"/>
      <c r="C11286" s="3"/>
      <c r="D11286" s="6"/>
      <c r="E11286" s="8"/>
      <c r="O11286" s="9"/>
    </row>
    <row r="11287" spans="2:15" x14ac:dyDescent="0.2">
      <c r="B11287" s="3"/>
      <c r="C11287" s="3"/>
      <c r="D11287" s="6"/>
      <c r="E11287" s="8"/>
      <c r="O11287" s="9"/>
    </row>
    <row r="11288" spans="2:15" x14ac:dyDescent="0.2">
      <c r="B11288" s="3"/>
      <c r="C11288" s="3"/>
      <c r="D11288" s="6"/>
      <c r="E11288" s="8"/>
      <c r="O11288" s="9"/>
    </row>
    <row r="11289" spans="2:15" x14ac:dyDescent="0.2">
      <c r="B11289" s="3"/>
      <c r="C11289" s="3"/>
      <c r="D11289" s="6"/>
      <c r="E11289" s="8"/>
      <c r="O11289" s="9"/>
    </row>
    <row r="11290" spans="2:15" x14ac:dyDescent="0.2">
      <c r="B11290" s="3"/>
      <c r="C11290" s="3"/>
      <c r="D11290" s="6"/>
      <c r="E11290" s="8"/>
      <c r="O11290" s="9"/>
    </row>
    <row r="11291" spans="2:15" x14ac:dyDescent="0.2">
      <c r="B11291" s="3"/>
      <c r="C11291" s="3"/>
      <c r="D11291" s="6"/>
      <c r="E11291" s="8"/>
      <c r="O11291" s="9"/>
    </row>
    <row r="11292" spans="2:15" x14ac:dyDescent="0.2">
      <c r="B11292" s="3"/>
      <c r="C11292" s="3"/>
      <c r="D11292" s="6"/>
      <c r="E11292" s="8"/>
      <c r="O11292" s="9"/>
    </row>
    <row r="11293" spans="2:15" x14ac:dyDescent="0.2">
      <c r="B11293" s="3"/>
      <c r="C11293" s="3"/>
      <c r="D11293" s="6"/>
      <c r="E11293" s="8"/>
      <c r="O11293" s="9"/>
    </row>
    <row r="11294" spans="2:15" x14ac:dyDescent="0.2">
      <c r="B11294" s="3"/>
      <c r="C11294" s="3"/>
      <c r="D11294" s="6"/>
      <c r="E11294" s="8"/>
      <c r="O11294" s="9"/>
    </row>
    <row r="11295" spans="2:15" x14ac:dyDescent="0.2">
      <c r="B11295" s="3"/>
      <c r="C11295" s="3"/>
      <c r="D11295" s="6"/>
      <c r="E11295" s="8"/>
      <c r="O11295" s="9"/>
    </row>
    <row r="11296" spans="2:15" x14ac:dyDescent="0.2">
      <c r="B11296" s="3"/>
      <c r="C11296" s="3"/>
      <c r="D11296" s="6"/>
      <c r="E11296" s="8"/>
      <c r="O11296" s="9"/>
    </row>
    <row r="11297" spans="2:15" x14ac:dyDescent="0.2">
      <c r="B11297" s="3"/>
      <c r="C11297" s="3"/>
      <c r="D11297" s="6"/>
      <c r="E11297" s="8"/>
      <c r="O11297" s="9"/>
    </row>
    <row r="11298" spans="2:15" x14ac:dyDescent="0.2">
      <c r="B11298" s="3"/>
      <c r="C11298" s="3"/>
      <c r="D11298" s="6"/>
      <c r="E11298" s="8"/>
      <c r="O11298" s="9"/>
    </row>
    <row r="11299" spans="2:15" x14ac:dyDescent="0.2">
      <c r="B11299" s="3"/>
      <c r="C11299" s="3"/>
      <c r="D11299" s="6"/>
      <c r="E11299" s="8"/>
      <c r="O11299" s="9"/>
    </row>
    <row r="11300" spans="2:15" x14ac:dyDescent="0.2">
      <c r="B11300" s="3"/>
      <c r="C11300" s="3"/>
      <c r="D11300" s="6"/>
      <c r="E11300" s="8"/>
      <c r="O11300" s="9"/>
    </row>
    <row r="11301" spans="2:15" x14ac:dyDescent="0.2">
      <c r="B11301" s="3"/>
      <c r="C11301" s="3"/>
      <c r="D11301" s="6"/>
      <c r="E11301" s="8"/>
      <c r="O11301" s="9"/>
    </row>
    <row r="11302" spans="2:15" x14ac:dyDescent="0.2">
      <c r="B11302" s="3"/>
      <c r="C11302" s="3"/>
      <c r="D11302" s="6"/>
      <c r="E11302" s="8"/>
      <c r="O11302" s="9"/>
    </row>
    <row r="11303" spans="2:15" x14ac:dyDescent="0.2">
      <c r="B11303" s="3"/>
      <c r="C11303" s="3"/>
      <c r="D11303" s="6"/>
      <c r="E11303" s="8"/>
      <c r="O11303" s="9"/>
    </row>
    <row r="11304" spans="2:15" x14ac:dyDescent="0.2">
      <c r="B11304" s="3"/>
      <c r="C11304" s="3"/>
      <c r="D11304" s="6"/>
      <c r="E11304" s="8"/>
      <c r="O11304" s="9"/>
    </row>
    <row r="11305" spans="2:15" x14ac:dyDescent="0.2">
      <c r="B11305" s="3"/>
      <c r="C11305" s="3"/>
      <c r="D11305" s="6"/>
      <c r="E11305" s="8"/>
      <c r="O11305" s="9"/>
    </row>
    <row r="11306" spans="2:15" x14ac:dyDescent="0.2">
      <c r="B11306" s="3"/>
      <c r="C11306" s="3"/>
      <c r="D11306" s="6"/>
      <c r="E11306" s="8"/>
      <c r="O11306" s="9"/>
    </row>
    <row r="11307" spans="2:15" x14ac:dyDescent="0.2">
      <c r="B11307" s="3"/>
      <c r="C11307" s="3"/>
      <c r="D11307" s="6"/>
      <c r="E11307" s="8"/>
      <c r="O11307" s="9"/>
    </row>
    <row r="11308" spans="2:15" x14ac:dyDescent="0.2">
      <c r="B11308" s="3"/>
      <c r="C11308" s="3"/>
      <c r="D11308" s="6"/>
      <c r="E11308" s="8"/>
      <c r="O11308" s="9"/>
    </row>
    <row r="11309" spans="2:15" x14ac:dyDescent="0.2">
      <c r="B11309" s="3"/>
      <c r="C11309" s="3"/>
      <c r="D11309" s="6"/>
      <c r="E11309" s="8"/>
      <c r="O11309" s="9"/>
    </row>
    <row r="11310" spans="2:15" x14ac:dyDescent="0.2">
      <c r="B11310" s="3"/>
      <c r="C11310" s="3"/>
      <c r="D11310" s="6"/>
      <c r="E11310" s="8"/>
      <c r="O11310" s="9"/>
    </row>
    <row r="11311" spans="2:15" x14ac:dyDescent="0.2">
      <c r="B11311" s="3"/>
      <c r="C11311" s="3"/>
      <c r="D11311" s="6"/>
      <c r="E11311" s="8"/>
      <c r="O11311" s="9"/>
    </row>
    <row r="11312" spans="2:15" x14ac:dyDescent="0.2">
      <c r="B11312" s="3"/>
      <c r="C11312" s="3"/>
      <c r="D11312" s="6"/>
      <c r="E11312" s="8"/>
      <c r="O11312" s="9"/>
    </row>
    <row r="11313" spans="2:15" x14ac:dyDescent="0.2">
      <c r="B11313" s="3"/>
      <c r="C11313" s="3"/>
      <c r="D11313" s="6"/>
      <c r="E11313" s="8"/>
      <c r="O11313" s="9"/>
    </row>
    <row r="11314" spans="2:15" x14ac:dyDescent="0.2">
      <c r="B11314" s="3"/>
      <c r="C11314" s="3"/>
      <c r="D11314" s="6"/>
      <c r="E11314" s="8"/>
      <c r="O11314" s="9"/>
    </row>
    <row r="11315" spans="2:15" x14ac:dyDescent="0.2">
      <c r="B11315" s="3"/>
      <c r="C11315" s="3"/>
      <c r="D11315" s="6"/>
      <c r="E11315" s="8"/>
      <c r="O11315" s="9"/>
    </row>
    <row r="11316" spans="2:15" x14ac:dyDescent="0.2">
      <c r="B11316" s="3"/>
      <c r="C11316" s="3"/>
      <c r="D11316" s="6"/>
      <c r="E11316" s="8"/>
      <c r="O11316" s="9"/>
    </row>
    <row r="11317" spans="2:15" x14ac:dyDescent="0.2">
      <c r="B11317" s="3"/>
      <c r="C11317" s="3"/>
      <c r="D11317" s="6"/>
      <c r="E11317" s="8"/>
      <c r="O11317" s="9"/>
    </row>
    <row r="11318" spans="2:15" x14ac:dyDescent="0.2">
      <c r="B11318" s="3"/>
      <c r="C11318" s="3"/>
      <c r="D11318" s="6"/>
      <c r="E11318" s="8"/>
      <c r="O11318" s="9"/>
    </row>
    <row r="11319" spans="2:15" x14ac:dyDescent="0.2">
      <c r="B11319" s="3"/>
      <c r="C11319" s="3"/>
      <c r="D11319" s="6"/>
      <c r="E11319" s="8"/>
      <c r="O11319" s="9"/>
    </row>
    <row r="11320" spans="2:15" x14ac:dyDescent="0.2">
      <c r="B11320" s="3"/>
      <c r="C11320" s="3"/>
      <c r="D11320" s="6"/>
      <c r="E11320" s="8"/>
      <c r="O11320" s="9"/>
    </row>
    <row r="11321" spans="2:15" x14ac:dyDescent="0.2">
      <c r="B11321" s="3"/>
      <c r="C11321" s="3"/>
      <c r="D11321" s="6"/>
      <c r="E11321" s="8"/>
      <c r="O11321" s="9"/>
    </row>
    <row r="11322" spans="2:15" x14ac:dyDescent="0.2">
      <c r="B11322" s="3"/>
      <c r="C11322" s="3"/>
      <c r="D11322" s="6"/>
      <c r="E11322" s="8"/>
      <c r="O11322" s="9"/>
    </row>
    <row r="11323" spans="2:15" x14ac:dyDescent="0.2">
      <c r="B11323" s="3"/>
      <c r="C11323" s="3"/>
      <c r="D11323" s="6"/>
      <c r="E11323" s="8"/>
      <c r="O11323" s="9"/>
    </row>
    <row r="11324" spans="2:15" x14ac:dyDescent="0.2">
      <c r="B11324" s="3"/>
      <c r="C11324" s="3"/>
      <c r="D11324" s="6"/>
      <c r="E11324" s="8"/>
      <c r="O11324" s="9"/>
    </row>
    <row r="11325" spans="2:15" x14ac:dyDescent="0.2">
      <c r="B11325" s="3"/>
      <c r="C11325" s="3"/>
      <c r="D11325" s="6"/>
      <c r="E11325" s="8"/>
      <c r="O11325" s="9"/>
    </row>
    <row r="11326" spans="2:15" x14ac:dyDescent="0.2">
      <c r="B11326" s="3"/>
      <c r="C11326" s="3"/>
      <c r="D11326" s="6"/>
      <c r="E11326" s="8"/>
      <c r="O11326" s="9"/>
    </row>
    <row r="11327" spans="2:15" x14ac:dyDescent="0.2">
      <c r="B11327" s="3"/>
      <c r="C11327" s="3"/>
      <c r="D11327" s="6"/>
      <c r="E11327" s="8"/>
      <c r="O11327" s="9"/>
    </row>
    <row r="11328" spans="2:15" x14ac:dyDescent="0.2">
      <c r="B11328" s="3"/>
      <c r="C11328" s="3"/>
      <c r="D11328" s="6"/>
      <c r="E11328" s="8"/>
      <c r="O11328" s="9"/>
    </row>
    <row r="11329" spans="2:15" x14ac:dyDescent="0.2">
      <c r="B11329" s="3"/>
      <c r="C11329" s="3"/>
      <c r="D11329" s="6"/>
      <c r="E11329" s="8"/>
      <c r="O11329" s="9"/>
    </row>
    <row r="11330" spans="2:15" x14ac:dyDescent="0.2">
      <c r="B11330" s="3"/>
      <c r="C11330" s="3"/>
      <c r="D11330" s="6"/>
      <c r="E11330" s="8"/>
      <c r="O11330" s="9"/>
    </row>
    <row r="11331" spans="2:15" x14ac:dyDescent="0.2">
      <c r="B11331" s="3"/>
      <c r="C11331" s="3"/>
      <c r="D11331" s="6"/>
      <c r="E11331" s="8"/>
      <c r="O11331" s="9"/>
    </row>
    <row r="11332" spans="2:15" x14ac:dyDescent="0.2">
      <c r="B11332" s="3"/>
      <c r="C11332" s="3"/>
      <c r="D11332" s="6"/>
      <c r="E11332" s="8"/>
      <c r="O11332" s="9"/>
    </row>
    <row r="11333" spans="2:15" x14ac:dyDescent="0.2">
      <c r="B11333" s="3"/>
      <c r="C11333" s="3"/>
      <c r="D11333" s="6"/>
      <c r="E11333" s="8"/>
      <c r="O11333" s="9"/>
    </row>
    <row r="11334" spans="2:15" x14ac:dyDescent="0.2">
      <c r="B11334" s="3"/>
      <c r="C11334" s="3"/>
      <c r="D11334" s="6"/>
      <c r="E11334" s="8"/>
      <c r="O11334" s="9"/>
    </row>
    <row r="11335" spans="2:15" x14ac:dyDescent="0.2">
      <c r="B11335" s="3"/>
      <c r="C11335" s="3"/>
      <c r="D11335" s="6"/>
      <c r="E11335" s="8"/>
      <c r="O11335" s="9"/>
    </row>
    <row r="11336" spans="2:15" x14ac:dyDescent="0.2">
      <c r="B11336" s="3"/>
      <c r="C11336" s="3"/>
      <c r="D11336" s="6"/>
      <c r="E11336" s="8"/>
      <c r="O11336" s="9"/>
    </row>
    <row r="11337" spans="2:15" x14ac:dyDescent="0.2">
      <c r="B11337" s="3"/>
      <c r="C11337" s="3"/>
      <c r="D11337" s="6"/>
      <c r="E11337" s="8"/>
      <c r="O11337" s="9"/>
    </row>
    <row r="11338" spans="2:15" x14ac:dyDescent="0.2">
      <c r="B11338" s="3"/>
      <c r="C11338" s="3"/>
      <c r="D11338" s="6"/>
      <c r="E11338" s="8"/>
      <c r="O11338" s="9"/>
    </row>
    <row r="11339" spans="2:15" x14ac:dyDescent="0.2">
      <c r="B11339" s="3"/>
      <c r="C11339" s="3"/>
      <c r="D11339" s="6"/>
      <c r="E11339" s="8"/>
      <c r="O11339" s="9"/>
    </row>
    <row r="11340" spans="2:15" x14ac:dyDescent="0.2">
      <c r="B11340" s="3"/>
      <c r="C11340" s="3"/>
      <c r="D11340" s="6"/>
      <c r="E11340" s="8"/>
      <c r="O11340" s="9"/>
    </row>
    <row r="11341" spans="2:15" x14ac:dyDescent="0.2">
      <c r="B11341" s="3"/>
      <c r="C11341" s="3"/>
      <c r="D11341" s="6"/>
      <c r="E11341" s="8"/>
      <c r="O11341" s="9"/>
    </row>
    <row r="11342" spans="2:15" x14ac:dyDescent="0.2">
      <c r="B11342" s="3"/>
      <c r="C11342" s="3"/>
      <c r="D11342" s="6"/>
      <c r="E11342" s="8"/>
      <c r="O11342" s="9"/>
    </row>
    <row r="11343" spans="2:15" x14ac:dyDescent="0.2">
      <c r="B11343" s="3"/>
      <c r="C11343" s="3"/>
      <c r="D11343" s="6"/>
      <c r="E11343" s="8"/>
      <c r="O11343" s="9"/>
    </row>
    <row r="11344" spans="2:15" x14ac:dyDescent="0.2">
      <c r="B11344" s="3"/>
      <c r="C11344" s="3"/>
      <c r="D11344" s="6"/>
      <c r="E11344" s="8"/>
      <c r="O11344" s="9"/>
    </row>
    <row r="11345" spans="2:15" x14ac:dyDescent="0.2">
      <c r="B11345" s="3"/>
      <c r="C11345" s="3"/>
      <c r="D11345" s="6"/>
      <c r="E11345" s="8"/>
      <c r="O11345" s="9"/>
    </row>
    <row r="11346" spans="2:15" x14ac:dyDescent="0.2">
      <c r="B11346" s="3"/>
      <c r="C11346" s="3"/>
      <c r="D11346" s="6"/>
      <c r="E11346" s="8"/>
      <c r="O11346" s="9"/>
    </row>
    <row r="11347" spans="2:15" x14ac:dyDescent="0.2">
      <c r="B11347" s="3"/>
      <c r="C11347" s="3"/>
      <c r="D11347" s="6"/>
      <c r="E11347" s="8"/>
      <c r="O11347" s="9"/>
    </row>
    <row r="11348" spans="2:15" x14ac:dyDescent="0.2">
      <c r="B11348" s="3"/>
      <c r="C11348" s="3"/>
      <c r="D11348" s="6"/>
      <c r="E11348" s="8"/>
      <c r="O11348" s="9"/>
    </row>
    <row r="11349" spans="2:15" x14ac:dyDescent="0.2">
      <c r="B11349" s="3"/>
      <c r="C11349" s="3"/>
      <c r="D11349" s="6"/>
      <c r="E11349" s="8"/>
      <c r="O11349" s="9"/>
    </row>
    <row r="11350" spans="2:15" x14ac:dyDescent="0.2">
      <c r="B11350" s="3"/>
      <c r="C11350" s="3"/>
      <c r="D11350" s="6"/>
      <c r="E11350" s="8"/>
      <c r="O11350" s="9"/>
    </row>
    <row r="11351" spans="2:15" x14ac:dyDescent="0.2">
      <c r="B11351" s="3"/>
      <c r="C11351" s="3"/>
      <c r="D11351" s="6"/>
      <c r="E11351" s="8"/>
      <c r="O11351" s="9"/>
    </row>
    <row r="11352" spans="2:15" x14ac:dyDescent="0.2">
      <c r="B11352" s="3"/>
      <c r="C11352" s="3"/>
      <c r="D11352" s="6"/>
      <c r="E11352" s="8"/>
      <c r="O11352" s="9"/>
    </row>
    <row r="11353" spans="2:15" x14ac:dyDescent="0.2">
      <c r="B11353" s="3"/>
      <c r="C11353" s="3"/>
      <c r="D11353" s="6"/>
      <c r="E11353" s="8"/>
      <c r="O11353" s="9"/>
    </row>
    <row r="11354" spans="2:15" x14ac:dyDescent="0.2">
      <c r="B11354" s="3"/>
      <c r="C11354" s="3"/>
      <c r="D11354" s="6"/>
      <c r="E11354" s="8"/>
      <c r="O11354" s="9"/>
    </row>
    <row r="11355" spans="2:15" x14ac:dyDescent="0.2">
      <c r="B11355" s="3"/>
      <c r="C11355" s="3"/>
      <c r="D11355" s="6"/>
      <c r="E11355" s="8"/>
      <c r="O11355" s="9"/>
    </row>
    <row r="11356" spans="2:15" x14ac:dyDescent="0.2">
      <c r="B11356" s="3"/>
      <c r="C11356" s="3"/>
      <c r="D11356" s="6"/>
      <c r="E11356" s="8"/>
      <c r="O11356" s="9"/>
    </row>
    <row r="11357" spans="2:15" x14ac:dyDescent="0.2">
      <c r="B11357" s="3"/>
      <c r="C11357" s="3"/>
      <c r="D11357" s="6"/>
      <c r="E11357" s="8"/>
      <c r="O11357" s="9"/>
    </row>
    <row r="11358" spans="2:15" x14ac:dyDescent="0.2">
      <c r="B11358" s="3"/>
      <c r="C11358" s="3"/>
      <c r="D11358" s="6"/>
      <c r="E11358" s="8"/>
      <c r="O11358" s="9"/>
    </row>
    <row r="11359" spans="2:15" x14ac:dyDescent="0.2">
      <c r="B11359" s="3"/>
      <c r="C11359" s="3"/>
      <c r="D11359" s="6"/>
      <c r="E11359" s="8"/>
      <c r="O11359" s="9"/>
    </row>
    <row r="11360" spans="2:15" x14ac:dyDescent="0.2">
      <c r="B11360" s="3"/>
      <c r="C11360" s="3"/>
      <c r="D11360" s="6"/>
      <c r="E11360" s="8"/>
      <c r="O11360" s="9"/>
    </row>
    <row r="11361" spans="2:15" x14ac:dyDescent="0.2">
      <c r="B11361" s="3"/>
      <c r="C11361" s="3"/>
      <c r="D11361" s="6"/>
      <c r="E11361" s="8"/>
      <c r="O11361" s="9"/>
    </row>
    <row r="11362" spans="2:15" x14ac:dyDescent="0.2">
      <c r="B11362" s="3"/>
      <c r="C11362" s="3"/>
      <c r="D11362" s="6"/>
      <c r="E11362" s="8"/>
      <c r="O11362" s="9"/>
    </row>
    <row r="11363" spans="2:15" x14ac:dyDescent="0.2">
      <c r="B11363" s="3"/>
      <c r="C11363" s="3"/>
      <c r="D11363" s="6"/>
      <c r="E11363" s="8"/>
      <c r="O11363" s="9"/>
    </row>
    <row r="11364" spans="2:15" x14ac:dyDescent="0.2">
      <c r="B11364" s="3"/>
      <c r="C11364" s="3"/>
      <c r="D11364" s="6"/>
      <c r="E11364" s="8"/>
      <c r="O11364" s="9"/>
    </row>
    <row r="11365" spans="2:15" x14ac:dyDescent="0.2">
      <c r="B11365" s="3"/>
      <c r="C11365" s="3"/>
      <c r="D11365" s="6"/>
      <c r="E11365" s="8"/>
      <c r="O11365" s="9"/>
    </row>
    <row r="11366" spans="2:15" x14ac:dyDescent="0.2">
      <c r="B11366" s="3"/>
      <c r="C11366" s="3"/>
      <c r="D11366" s="6"/>
      <c r="E11366" s="8"/>
      <c r="O11366" s="9"/>
    </row>
    <row r="11367" spans="2:15" x14ac:dyDescent="0.2">
      <c r="B11367" s="3"/>
      <c r="C11367" s="3"/>
      <c r="D11367" s="6"/>
      <c r="E11367" s="8"/>
      <c r="O11367" s="9"/>
    </row>
    <row r="11368" spans="2:15" x14ac:dyDescent="0.2">
      <c r="B11368" s="3"/>
      <c r="C11368" s="3"/>
      <c r="D11368" s="6"/>
      <c r="E11368" s="8"/>
      <c r="O11368" s="9"/>
    </row>
    <row r="11369" spans="2:15" x14ac:dyDescent="0.2">
      <c r="B11369" s="3"/>
      <c r="C11369" s="3"/>
      <c r="D11369" s="6"/>
      <c r="E11369" s="8"/>
      <c r="O11369" s="9"/>
    </row>
    <row r="11370" spans="2:15" x14ac:dyDescent="0.2">
      <c r="B11370" s="3"/>
      <c r="C11370" s="3"/>
      <c r="D11370" s="6"/>
      <c r="E11370" s="8"/>
      <c r="O11370" s="9"/>
    </row>
    <row r="11371" spans="2:15" x14ac:dyDescent="0.2">
      <c r="B11371" s="3"/>
      <c r="C11371" s="3"/>
      <c r="D11371" s="6"/>
      <c r="E11371" s="8"/>
      <c r="O11371" s="9"/>
    </row>
    <row r="11372" spans="2:15" x14ac:dyDescent="0.2">
      <c r="B11372" s="3"/>
      <c r="C11372" s="3"/>
      <c r="D11372" s="6"/>
      <c r="E11372" s="8"/>
      <c r="O11372" s="9"/>
    </row>
    <row r="11373" spans="2:15" x14ac:dyDescent="0.2">
      <c r="B11373" s="3"/>
      <c r="C11373" s="3"/>
      <c r="D11373" s="6"/>
      <c r="E11373" s="8"/>
      <c r="O11373" s="9"/>
    </row>
    <row r="11374" spans="2:15" x14ac:dyDescent="0.2">
      <c r="B11374" s="3"/>
      <c r="C11374" s="3"/>
      <c r="D11374" s="6"/>
      <c r="E11374" s="8"/>
      <c r="O11374" s="9"/>
    </row>
    <row r="11375" spans="2:15" x14ac:dyDescent="0.2">
      <c r="B11375" s="3"/>
      <c r="C11375" s="3"/>
      <c r="D11375" s="6"/>
      <c r="E11375" s="8"/>
      <c r="O11375" s="9"/>
    </row>
    <row r="11376" spans="2:15" x14ac:dyDescent="0.2">
      <c r="B11376" s="3"/>
      <c r="C11376" s="3"/>
      <c r="D11376" s="6"/>
      <c r="E11376" s="8"/>
      <c r="O11376" s="9"/>
    </row>
    <row r="11377" spans="2:15" x14ac:dyDescent="0.2">
      <c r="B11377" s="3"/>
      <c r="C11377" s="3"/>
      <c r="D11377" s="6"/>
      <c r="E11377" s="8"/>
      <c r="O11377" s="9"/>
    </row>
    <row r="11378" spans="2:15" x14ac:dyDescent="0.2">
      <c r="B11378" s="3"/>
      <c r="C11378" s="3"/>
      <c r="D11378" s="6"/>
      <c r="E11378" s="8"/>
      <c r="O11378" s="9"/>
    </row>
    <row r="11379" spans="2:15" x14ac:dyDescent="0.2">
      <c r="B11379" s="3"/>
      <c r="C11379" s="3"/>
      <c r="D11379" s="6"/>
      <c r="E11379" s="8"/>
      <c r="O11379" s="9"/>
    </row>
    <row r="11380" spans="2:15" x14ac:dyDescent="0.2">
      <c r="B11380" s="3"/>
      <c r="C11380" s="3"/>
      <c r="D11380" s="6"/>
      <c r="E11380" s="8"/>
      <c r="O11380" s="9"/>
    </row>
    <row r="11381" spans="2:15" x14ac:dyDescent="0.2">
      <c r="B11381" s="3"/>
      <c r="C11381" s="3"/>
      <c r="D11381" s="6"/>
      <c r="E11381" s="8"/>
      <c r="O11381" s="9"/>
    </row>
    <row r="11382" spans="2:15" x14ac:dyDescent="0.2">
      <c r="B11382" s="3"/>
      <c r="C11382" s="3"/>
      <c r="D11382" s="6"/>
      <c r="E11382" s="8"/>
      <c r="O11382" s="9"/>
    </row>
    <row r="11383" spans="2:15" x14ac:dyDescent="0.2">
      <c r="B11383" s="3"/>
      <c r="C11383" s="3"/>
      <c r="D11383" s="6"/>
      <c r="E11383" s="8"/>
      <c r="O11383" s="9"/>
    </row>
    <row r="11384" spans="2:15" x14ac:dyDescent="0.2">
      <c r="B11384" s="3"/>
      <c r="C11384" s="3"/>
      <c r="D11384" s="6"/>
      <c r="E11384" s="8"/>
      <c r="O11384" s="9"/>
    </row>
    <row r="11385" spans="2:15" x14ac:dyDescent="0.2">
      <c r="B11385" s="3"/>
      <c r="C11385" s="3"/>
      <c r="D11385" s="6"/>
      <c r="E11385" s="8"/>
      <c r="O11385" s="9"/>
    </row>
    <row r="11386" spans="2:15" x14ac:dyDescent="0.2">
      <c r="B11386" s="3"/>
      <c r="C11386" s="3"/>
      <c r="D11386" s="6"/>
      <c r="E11386" s="8"/>
      <c r="O11386" s="9"/>
    </row>
    <row r="11387" spans="2:15" x14ac:dyDescent="0.2">
      <c r="B11387" s="3"/>
      <c r="C11387" s="3"/>
      <c r="D11387" s="6"/>
      <c r="E11387" s="8"/>
      <c r="O11387" s="9"/>
    </row>
    <row r="11388" spans="2:15" x14ac:dyDescent="0.2">
      <c r="B11388" s="3"/>
      <c r="C11388" s="3"/>
      <c r="D11388" s="6"/>
      <c r="E11388" s="8"/>
      <c r="O11388" s="9"/>
    </row>
    <row r="11389" spans="2:15" x14ac:dyDescent="0.2">
      <c r="B11389" s="3"/>
      <c r="C11389" s="3"/>
      <c r="D11389" s="6"/>
      <c r="E11389" s="8"/>
      <c r="O11389" s="9"/>
    </row>
    <row r="11390" spans="2:15" x14ac:dyDescent="0.2">
      <c r="B11390" s="3"/>
      <c r="C11390" s="3"/>
      <c r="D11390" s="6"/>
      <c r="E11390" s="8"/>
      <c r="O11390" s="9"/>
    </row>
    <row r="11391" spans="2:15" x14ac:dyDescent="0.2">
      <c r="B11391" s="3"/>
      <c r="C11391" s="3"/>
      <c r="D11391" s="6"/>
      <c r="E11391" s="8"/>
      <c r="O11391" s="9"/>
    </row>
    <row r="11392" spans="2:15" x14ac:dyDescent="0.2">
      <c r="B11392" s="3"/>
      <c r="C11392" s="3"/>
      <c r="D11392" s="6"/>
      <c r="E11392" s="8"/>
      <c r="O11392" s="9"/>
    </row>
    <row r="11393" spans="2:15" x14ac:dyDescent="0.2">
      <c r="B11393" s="3"/>
      <c r="C11393" s="3"/>
      <c r="D11393" s="6"/>
      <c r="E11393" s="8"/>
      <c r="O11393" s="9"/>
    </row>
    <row r="11394" spans="2:15" x14ac:dyDescent="0.2">
      <c r="B11394" s="3"/>
      <c r="C11394" s="3"/>
      <c r="D11394" s="6"/>
      <c r="E11394" s="8"/>
      <c r="O11394" s="9"/>
    </row>
    <row r="11395" spans="2:15" x14ac:dyDescent="0.2">
      <c r="B11395" s="3"/>
      <c r="C11395" s="3"/>
      <c r="D11395" s="6"/>
      <c r="E11395" s="8"/>
      <c r="O11395" s="9"/>
    </row>
    <row r="11396" spans="2:15" x14ac:dyDescent="0.2">
      <c r="B11396" s="3"/>
      <c r="C11396" s="3"/>
      <c r="D11396" s="6"/>
      <c r="E11396" s="8"/>
      <c r="O11396" s="9"/>
    </row>
    <row r="11397" spans="2:15" x14ac:dyDescent="0.2">
      <c r="B11397" s="3"/>
      <c r="C11397" s="3"/>
      <c r="D11397" s="6"/>
      <c r="E11397" s="8"/>
      <c r="O11397" s="9"/>
    </row>
    <row r="11398" spans="2:15" x14ac:dyDescent="0.2">
      <c r="B11398" s="3"/>
      <c r="C11398" s="3"/>
      <c r="D11398" s="6"/>
      <c r="E11398" s="8"/>
      <c r="O11398" s="9"/>
    </row>
    <row r="11399" spans="2:15" x14ac:dyDescent="0.2">
      <c r="B11399" s="3"/>
      <c r="C11399" s="3"/>
      <c r="D11399" s="6"/>
      <c r="E11399" s="8"/>
      <c r="O11399" s="9"/>
    </row>
    <row r="11400" spans="2:15" x14ac:dyDescent="0.2">
      <c r="B11400" s="3"/>
      <c r="C11400" s="3"/>
      <c r="D11400" s="6"/>
      <c r="E11400" s="8"/>
      <c r="O11400" s="9"/>
    </row>
    <row r="11401" spans="2:15" x14ac:dyDescent="0.2">
      <c r="B11401" s="3"/>
      <c r="C11401" s="3"/>
      <c r="D11401" s="6"/>
      <c r="E11401" s="8"/>
      <c r="O11401" s="9"/>
    </row>
    <row r="11402" spans="2:15" x14ac:dyDescent="0.2">
      <c r="B11402" s="3"/>
      <c r="C11402" s="3"/>
      <c r="D11402" s="6"/>
      <c r="E11402" s="8"/>
      <c r="O11402" s="9"/>
    </row>
    <row r="11403" spans="2:15" x14ac:dyDescent="0.2">
      <c r="B11403" s="3"/>
      <c r="C11403" s="3"/>
      <c r="D11403" s="6"/>
      <c r="E11403" s="8"/>
      <c r="O11403" s="9"/>
    </row>
    <row r="11404" spans="2:15" x14ac:dyDescent="0.2">
      <c r="B11404" s="3"/>
      <c r="C11404" s="3"/>
      <c r="D11404" s="6"/>
      <c r="E11404" s="8"/>
      <c r="O11404" s="9"/>
    </row>
    <row r="11405" spans="2:15" x14ac:dyDescent="0.2">
      <c r="B11405" s="3"/>
      <c r="C11405" s="3"/>
      <c r="D11405" s="6"/>
      <c r="E11405" s="8"/>
      <c r="O11405" s="9"/>
    </row>
    <row r="11406" spans="2:15" x14ac:dyDescent="0.2">
      <c r="B11406" s="3"/>
      <c r="C11406" s="3"/>
      <c r="D11406" s="6"/>
      <c r="E11406" s="8"/>
      <c r="O11406" s="9"/>
    </row>
    <row r="11407" spans="2:15" x14ac:dyDescent="0.2">
      <c r="B11407" s="3"/>
      <c r="C11407" s="3"/>
      <c r="D11407" s="6"/>
      <c r="E11407" s="8"/>
      <c r="O11407" s="9"/>
    </row>
    <row r="11408" spans="2:15" x14ac:dyDescent="0.2">
      <c r="B11408" s="3"/>
      <c r="C11408" s="3"/>
      <c r="D11408" s="6"/>
      <c r="E11408" s="8"/>
      <c r="O11408" s="9"/>
    </row>
    <row r="11409" spans="2:15" x14ac:dyDescent="0.2">
      <c r="B11409" s="3"/>
      <c r="C11409" s="3"/>
      <c r="D11409" s="6"/>
      <c r="E11409" s="8"/>
      <c r="O11409" s="9"/>
    </row>
    <row r="11410" spans="2:15" x14ac:dyDescent="0.2">
      <c r="B11410" s="3"/>
      <c r="C11410" s="3"/>
      <c r="D11410" s="6"/>
      <c r="E11410" s="8"/>
      <c r="O11410" s="9"/>
    </row>
    <row r="11411" spans="2:15" x14ac:dyDescent="0.2">
      <c r="B11411" s="3"/>
      <c r="C11411" s="3"/>
      <c r="D11411" s="6"/>
      <c r="E11411" s="8"/>
      <c r="O11411" s="9"/>
    </row>
    <row r="11412" spans="2:15" x14ac:dyDescent="0.2">
      <c r="B11412" s="3"/>
      <c r="C11412" s="3"/>
      <c r="D11412" s="6"/>
      <c r="E11412" s="8"/>
      <c r="O11412" s="9"/>
    </row>
    <row r="11413" spans="2:15" x14ac:dyDescent="0.2">
      <c r="B11413" s="3"/>
      <c r="C11413" s="3"/>
      <c r="D11413" s="6"/>
      <c r="E11413" s="8"/>
      <c r="O11413" s="9"/>
    </row>
    <row r="11414" spans="2:15" x14ac:dyDescent="0.2">
      <c r="B11414" s="3"/>
      <c r="C11414" s="3"/>
      <c r="D11414" s="6"/>
      <c r="E11414" s="8"/>
      <c r="O11414" s="9"/>
    </row>
    <row r="11415" spans="2:15" x14ac:dyDescent="0.2">
      <c r="B11415" s="3"/>
      <c r="C11415" s="3"/>
      <c r="D11415" s="6"/>
      <c r="E11415" s="8"/>
      <c r="O11415" s="9"/>
    </row>
    <row r="11416" spans="2:15" x14ac:dyDescent="0.2">
      <c r="B11416" s="3"/>
      <c r="C11416" s="3"/>
      <c r="D11416" s="6"/>
      <c r="E11416" s="8"/>
      <c r="O11416" s="9"/>
    </row>
    <row r="11417" spans="2:15" x14ac:dyDescent="0.2">
      <c r="B11417" s="3"/>
      <c r="C11417" s="3"/>
      <c r="D11417" s="6"/>
      <c r="E11417" s="8"/>
      <c r="O11417" s="9"/>
    </row>
    <row r="11418" spans="2:15" x14ac:dyDescent="0.2">
      <c r="B11418" s="3"/>
      <c r="C11418" s="3"/>
      <c r="D11418" s="6"/>
      <c r="E11418" s="8"/>
      <c r="O11418" s="9"/>
    </row>
    <row r="11419" spans="2:15" x14ac:dyDescent="0.2">
      <c r="B11419" s="3"/>
      <c r="C11419" s="3"/>
      <c r="D11419" s="6"/>
      <c r="E11419" s="8"/>
      <c r="O11419" s="9"/>
    </row>
    <row r="11420" spans="2:15" x14ac:dyDescent="0.2">
      <c r="B11420" s="3"/>
      <c r="C11420" s="3"/>
      <c r="D11420" s="6"/>
      <c r="E11420" s="8"/>
      <c r="O11420" s="9"/>
    </row>
    <row r="11421" spans="2:15" x14ac:dyDescent="0.2">
      <c r="B11421" s="3"/>
      <c r="C11421" s="3"/>
      <c r="D11421" s="6"/>
      <c r="E11421" s="8"/>
      <c r="O11421" s="9"/>
    </row>
    <row r="11422" spans="2:15" x14ac:dyDescent="0.2">
      <c r="B11422" s="3"/>
      <c r="C11422" s="3"/>
      <c r="D11422" s="6"/>
      <c r="E11422" s="8"/>
      <c r="O11422" s="9"/>
    </row>
    <row r="11423" spans="2:15" x14ac:dyDescent="0.2">
      <c r="B11423" s="3"/>
      <c r="C11423" s="3"/>
      <c r="D11423" s="6"/>
      <c r="E11423" s="8"/>
      <c r="O11423" s="9"/>
    </row>
    <row r="11424" spans="2:15" x14ac:dyDescent="0.2">
      <c r="B11424" s="3"/>
      <c r="C11424" s="3"/>
      <c r="D11424" s="6"/>
      <c r="E11424" s="8"/>
      <c r="O11424" s="9"/>
    </row>
    <row r="11425" spans="2:15" x14ac:dyDescent="0.2">
      <c r="B11425" s="3"/>
      <c r="C11425" s="3"/>
      <c r="D11425" s="6"/>
      <c r="E11425" s="8"/>
      <c r="O11425" s="9"/>
    </row>
    <row r="11426" spans="2:15" x14ac:dyDescent="0.2">
      <c r="B11426" s="3"/>
      <c r="C11426" s="3"/>
      <c r="D11426" s="6"/>
      <c r="E11426" s="8"/>
      <c r="O11426" s="9"/>
    </row>
    <row r="11427" spans="2:15" x14ac:dyDescent="0.2">
      <c r="B11427" s="3"/>
      <c r="C11427" s="3"/>
      <c r="D11427" s="6"/>
      <c r="E11427" s="8"/>
      <c r="O11427" s="9"/>
    </row>
    <row r="11428" spans="2:15" x14ac:dyDescent="0.2">
      <c r="B11428" s="3"/>
      <c r="C11428" s="3"/>
      <c r="D11428" s="6"/>
      <c r="E11428" s="8"/>
      <c r="O11428" s="9"/>
    </row>
    <row r="11429" spans="2:15" x14ac:dyDescent="0.2">
      <c r="B11429" s="3"/>
      <c r="C11429" s="3"/>
      <c r="D11429" s="6"/>
      <c r="E11429" s="8"/>
      <c r="O11429" s="9"/>
    </row>
    <row r="11430" spans="2:15" x14ac:dyDescent="0.2">
      <c r="B11430" s="3"/>
      <c r="C11430" s="3"/>
      <c r="D11430" s="6"/>
      <c r="E11430" s="8"/>
      <c r="O11430" s="9"/>
    </row>
    <row r="11431" spans="2:15" x14ac:dyDescent="0.2">
      <c r="B11431" s="3"/>
      <c r="C11431" s="3"/>
      <c r="D11431" s="6"/>
      <c r="E11431" s="8"/>
      <c r="O11431" s="9"/>
    </row>
    <row r="11432" spans="2:15" x14ac:dyDescent="0.2">
      <c r="B11432" s="3"/>
      <c r="C11432" s="3"/>
      <c r="D11432" s="6"/>
      <c r="E11432" s="8"/>
      <c r="O11432" s="9"/>
    </row>
    <row r="11433" spans="2:15" x14ac:dyDescent="0.2">
      <c r="B11433" s="3"/>
      <c r="C11433" s="3"/>
      <c r="D11433" s="6"/>
      <c r="E11433" s="8"/>
      <c r="O11433" s="9"/>
    </row>
    <row r="11434" spans="2:15" x14ac:dyDescent="0.2">
      <c r="B11434" s="3"/>
      <c r="C11434" s="3"/>
      <c r="D11434" s="6"/>
      <c r="E11434" s="8"/>
      <c r="O11434" s="9"/>
    </row>
    <row r="11435" spans="2:15" x14ac:dyDescent="0.2">
      <c r="B11435" s="3"/>
      <c r="C11435" s="3"/>
      <c r="D11435" s="6"/>
      <c r="E11435" s="8"/>
      <c r="O11435" s="9"/>
    </row>
    <row r="11436" spans="2:15" x14ac:dyDescent="0.2">
      <c r="B11436" s="3"/>
      <c r="C11436" s="3"/>
      <c r="D11436" s="6"/>
      <c r="E11436" s="8"/>
      <c r="O11436" s="9"/>
    </row>
    <row r="11437" spans="2:15" x14ac:dyDescent="0.2">
      <c r="B11437" s="3"/>
      <c r="C11437" s="3"/>
      <c r="D11437" s="6"/>
      <c r="E11437" s="8"/>
      <c r="O11437" s="9"/>
    </row>
    <row r="11438" spans="2:15" x14ac:dyDescent="0.2">
      <c r="B11438" s="3"/>
      <c r="C11438" s="3"/>
      <c r="D11438" s="6"/>
      <c r="E11438" s="8"/>
      <c r="O11438" s="9"/>
    </row>
    <row r="11439" spans="2:15" x14ac:dyDescent="0.2">
      <c r="B11439" s="3"/>
      <c r="C11439" s="3"/>
      <c r="D11439" s="6"/>
      <c r="E11439" s="8"/>
      <c r="O11439" s="9"/>
    </row>
    <row r="11440" spans="2:15" x14ac:dyDescent="0.2">
      <c r="B11440" s="3"/>
      <c r="C11440" s="3"/>
      <c r="D11440" s="6"/>
      <c r="E11440" s="8"/>
      <c r="O11440" s="9"/>
    </row>
    <row r="11441" spans="2:15" x14ac:dyDescent="0.2">
      <c r="B11441" s="3"/>
      <c r="C11441" s="3"/>
      <c r="D11441" s="6"/>
      <c r="E11441" s="8"/>
      <c r="O11441" s="9"/>
    </row>
    <row r="11442" spans="2:15" x14ac:dyDescent="0.2">
      <c r="B11442" s="3"/>
      <c r="C11442" s="3"/>
      <c r="D11442" s="6"/>
      <c r="E11442" s="8"/>
      <c r="O11442" s="9"/>
    </row>
    <row r="11443" spans="2:15" x14ac:dyDescent="0.2">
      <c r="B11443" s="3"/>
      <c r="C11443" s="3"/>
      <c r="D11443" s="6"/>
      <c r="E11443" s="8"/>
      <c r="O11443" s="9"/>
    </row>
    <row r="11444" spans="2:15" x14ac:dyDescent="0.2">
      <c r="B11444" s="3"/>
      <c r="C11444" s="3"/>
      <c r="D11444" s="6"/>
      <c r="E11444" s="8"/>
      <c r="O11444" s="9"/>
    </row>
    <row r="11445" spans="2:15" x14ac:dyDescent="0.2">
      <c r="B11445" s="3"/>
      <c r="C11445" s="3"/>
      <c r="D11445" s="6"/>
      <c r="E11445" s="8"/>
      <c r="O11445" s="9"/>
    </row>
    <row r="11446" spans="2:15" x14ac:dyDescent="0.2">
      <c r="B11446" s="3"/>
      <c r="C11446" s="3"/>
      <c r="D11446" s="6"/>
      <c r="E11446" s="8"/>
      <c r="O11446" s="9"/>
    </row>
    <row r="11447" spans="2:15" x14ac:dyDescent="0.2">
      <c r="B11447" s="3"/>
      <c r="C11447" s="3"/>
      <c r="D11447" s="6"/>
      <c r="E11447" s="8"/>
      <c r="O11447" s="9"/>
    </row>
    <row r="11448" spans="2:15" x14ac:dyDescent="0.2">
      <c r="B11448" s="3"/>
      <c r="C11448" s="3"/>
      <c r="D11448" s="6"/>
      <c r="E11448" s="8"/>
      <c r="O11448" s="9"/>
    </row>
    <row r="11449" spans="2:15" x14ac:dyDescent="0.2">
      <c r="B11449" s="3"/>
      <c r="C11449" s="3"/>
      <c r="D11449" s="6"/>
      <c r="E11449" s="8"/>
      <c r="O11449" s="9"/>
    </row>
    <row r="11450" spans="2:15" x14ac:dyDescent="0.2">
      <c r="B11450" s="3"/>
      <c r="C11450" s="3"/>
      <c r="D11450" s="6"/>
      <c r="E11450" s="8"/>
      <c r="O11450" s="9"/>
    </row>
    <row r="11451" spans="2:15" x14ac:dyDescent="0.2">
      <c r="B11451" s="3"/>
      <c r="C11451" s="3"/>
      <c r="D11451" s="6"/>
      <c r="E11451" s="8"/>
      <c r="O11451" s="9"/>
    </row>
    <row r="11452" spans="2:15" x14ac:dyDescent="0.2">
      <c r="B11452" s="3"/>
      <c r="C11452" s="3"/>
      <c r="D11452" s="6"/>
      <c r="E11452" s="8"/>
      <c r="O11452" s="9"/>
    </row>
    <row r="11453" spans="2:15" x14ac:dyDescent="0.2">
      <c r="B11453" s="3"/>
      <c r="C11453" s="3"/>
      <c r="D11453" s="6"/>
      <c r="E11453" s="8"/>
      <c r="O11453" s="9"/>
    </row>
    <row r="11454" spans="2:15" x14ac:dyDescent="0.2">
      <c r="B11454" s="3"/>
      <c r="C11454" s="3"/>
      <c r="D11454" s="6"/>
      <c r="E11454" s="8"/>
      <c r="O11454" s="9"/>
    </row>
    <row r="11455" spans="2:15" x14ac:dyDescent="0.2">
      <c r="B11455" s="3"/>
      <c r="C11455" s="3"/>
      <c r="D11455" s="6"/>
      <c r="E11455" s="8"/>
      <c r="O11455" s="9"/>
    </row>
    <row r="11456" spans="2:15" x14ac:dyDescent="0.2">
      <c r="B11456" s="3"/>
      <c r="C11456" s="3"/>
      <c r="D11456" s="6"/>
      <c r="E11456" s="8"/>
      <c r="O11456" s="9"/>
    </row>
    <row r="11457" spans="2:15" x14ac:dyDescent="0.2">
      <c r="B11457" s="3"/>
      <c r="C11457" s="3"/>
      <c r="D11457" s="6"/>
      <c r="E11457" s="8"/>
      <c r="O11457" s="9"/>
    </row>
    <row r="11458" spans="2:15" x14ac:dyDescent="0.2">
      <c r="B11458" s="3"/>
      <c r="C11458" s="3"/>
      <c r="D11458" s="6"/>
      <c r="E11458" s="8"/>
      <c r="O11458" s="9"/>
    </row>
    <row r="11459" spans="2:15" x14ac:dyDescent="0.2">
      <c r="B11459" s="3"/>
      <c r="C11459" s="3"/>
      <c r="D11459" s="6"/>
      <c r="E11459" s="8"/>
      <c r="O11459" s="9"/>
    </row>
    <row r="11460" spans="2:15" x14ac:dyDescent="0.2">
      <c r="B11460" s="3"/>
      <c r="C11460" s="3"/>
      <c r="D11460" s="6"/>
      <c r="E11460" s="8"/>
      <c r="O11460" s="9"/>
    </row>
    <row r="11461" spans="2:15" x14ac:dyDescent="0.2">
      <c r="B11461" s="3"/>
      <c r="C11461" s="3"/>
      <c r="D11461" s="6"/>
      <c r="E11461" s="8"/>
      <c r="O11461" s="9"/>
    </row>
    <row r="11462" spans="2:15" x14ac:dyDescent="0.2">
      <c r="B11462" s="3"/>
      <c r="C11462" s="3"/>
      <c r="D11462" s="6"/>
      <c r="E11462" s="8"/>
      <c r="O11462" s="9"/>
    </row>
    <row r="11463" spans="2:15" x14ac:dyDescent="0.2">
      <c r="B11463" s="3"/>
      <c r="C11463" s="3"/>
      <c r="D11463" s="6"/>
      <c r="E11463" s="8"/>
      <c r="O11463" s="9"/>
    </row>
    <row r="11464" spans="2:15" x14ac:dyDescent="0.2">
      <c r="B11464" s="3"/>
      <c r="C11464" s="3"/>
      <c r="D11464" s="6"/>
      <c r="E11464" s="8"/>
      <c r="O11464" s="9"/>
    </row>
    <row r="11465" spans="2:15" x14ac:dyDescent="0.2">
      <c r="B11465" s="3"/>
      <c r="C11465" s="3"/>
      <c r="D11465" s="6"/>
      <c r="E11465" s="8"/>
      <c r="O11465" s="9"/>
    </row>
    <row r="11466" spans="2:15" x14ac:dyDescent="0.2">
      <c r="B11466" s="3"/>
      <c r="C11466" s="3"/>
      <c r="D11466" s="6"/>
      <c r="E11466" s="8"/>
      <c r="O11466" s="9"/>
    </row>
    <row r="11467" spans="2:15" x14ac:dyDescent="0.2">
      <c r="B11467" s="3"/>
      <c r="C11467" s="3"/>
      <c r="D11467" s="6"/>
      <c r="E11467" s="8"/>
      <c r="O11467" s="9"/>
    </row>
    <row r="11468" spans="2:15" x14ac:dyDescent="0.2">
      <c r="B11468" s="3"/>
      <c r="C11468" s="3"/>
      <c r="D11468" s="6"/>
      <c r="E11468" s="8"/>
      <c r="O11468" s="9"/>
    </row>
    <row r="11469" spans="2:15" x14ac:dyDescent="0.2">
      <c r="B11469" s="3"/>
      <c r="C11469" s="3"/>
      <c r="D11469" s="6"/>
      <c r="E11469" s="8"/>
      <c r="O11469" s="9"/>
    </row>
    <row r="11470" spans="2:15" x14ac:dyDescent="0.2">
      <c r="B11470" s="3"/>
      <c r="C11470" s="3"/>
      <c r="D11470" s="6"/>
      <c r="E11470" s="8"/>
      <c r="O11470" s="9"/>
    </row>
    <row r="11471" spans="2:15" x14ac:dyDescent="0.2">
      <c r="B11471" s="3"/>
      <c r="C11471" s="3"/>
      <c r="D11471" s="6"/>
      <c r="E11471" s="8"/>
      <c r="O11471" s="9"/>
    </row>
    <row r="11472" spans="2:15" x14ac:dyDescent="0.2">
      <c r="B11472" s="3"/>
      <c r="C11472" s="3"/>
      <c r="D11472" s="6"/>
      <c r="E11472" s="8"/>
      <c r="O11472" s="9"/>
    </row>
    <row r="11473" spans="2:15" x14ac:dyDescent="0.2">
      <c r="B11473" s="3"/>
      <c r="C11473" s="3"/>
      <c r="D11473" s="6"/>
      <c r="E11473" s="8"/>
      <c r="O11473" s="9"/>
    </row>
    <row r="11474" spans="2:15" x14ac:dyDescent="0.2">
      <c r="B11474" s="3"/>
      <c r="C11474" s="3"/>
      <c r="D11474" s="6"/>
      <c r="E11474" s="8"/>
      <c r="O11474" s="9"/>
    </row>
    <row r="11475" spans="2:15" x14ac:dyDescent="0.2">
      <c r="B11475" s="3"/>
      <c r="C11475" s="3"/>
      <c r="D11475" s="6"/>
      <c r="E11475" s="8"/>
      <c r="O11475" s="9"/>
    </row>
    <row r="11476" spans="2:15" x14ac:dyDescent="0.2">
      <c r="B11476" s="3"/>
      <c r="C11476" s="3"/>
      <c r="D11476" s="6"/>
      <c r="E11476" s="8"/>
      <c r="O11476" s="9"/>
    </row>
    <row r="11477" spans="2:15" x14ac:dyDescent="0.2">
      <c r="B11477" s="3"/>
      <c r="C11477" s="3"/>
      <c r="D11477" s="6"/>
      <c r="E11477" s="8"/>
      <c r="O11477" s="9"/>
    </row>
    <row r="11478" spans="2:15" x14ac:dyDescent="0.2">
      <c r="B11478" s="3"/>
      <c r="C11478" s="3"/>
      <c r="D11478" s="6"/>
      <c r="E11478" s="8"/>
      <c r="O11478" s="9"/>
    </row>
    <row r="11479" spans="2:15" x14ac:dyDescent="0.2">
      <c r="B11479" s="3"/>
      <c r="C11479" s="3"/>
      <c r="D11479" s="6"/>
      <c r="E11479" s="8"/>
      <c r="O11479" s="9"/>
    </row>
    <row r="11480" spans="2:15" x14ac:dyDescent="0.2">
      <c r="B11480" s="3"/>
      <c r="C11480" s="3"/>
      <c r="D11480" s="6"/>
      <c r="E11480" s="8"/>
      <c r="O11480" s="9"/>
    </row>
    <row r="11481" spans="2:15" x14ac:dyDescent="0.2">
      <c r="B11481" s="3"/>
      <c r="C11481" s="3"/>
      <c r="D11481" s="6"/>
      <c r="E11481" s="8"/>
      <c r="O11481" s="9"/>
    </row>
    <row r="11482" spans="2:15" x14ac:dyDescent="0.2">
      <c r="B11482" s="3"/>
      <c r="C11482" s="3"/>
      <c r="D11482" s="6"/>
      <c r="E11482" s="8"/>
      <c r="O11482" s="9"/>
    </row>
    <row r="11483" spans="2:15" x14ac:dyDescent="0.2">
      <c r="B11483" s="3"/>
      <c r="C11483" s="3"/>
      <c r="D11483" s="6"/>
      <c r="E11483" s="8"/>
      <c r="O11483" s="9"/>
    </row>
    <row r="11484" spans="2:15" x14ac:dyDescent="0.2">
      <c r="B11484" s="3"/>
      <c r="C11484" s="3"/>
      <c r="D11484" s="6"/>
      <c r="E11484" s="8"/>
      <c r="O11484" s="9"/>
    </row>
    <row r="11485" spans="2:15" x14ac:dyDescent="0.2">
      <c r="B11485" s="3"/>
      <c r="C11485" s="3"/>
      <c r="D11485" s="6"/>
      <c r="E11485" s="8"/>
      <c r="O11485" s="9"/>
    </row>
    <row r="11486" spans="2:15" x14ac:dyDescent="0.2">
      <c r="B11486" s="3"/>
      <c r="C11486" s="3"/>
      <c r="D11486" s="6"/>
      <c r="E11486" s="8"/>
      <c r="O11486" s="9"/>
    </row>
    <row r="11487" spans="2:15" x14ac:dyDescent="0.2">
      <c r="B11487" s="3"/>
      <c r="C11487" s="3"/>
      <c r="D11487" s="6"/>
      <c r="E11487" s="8"/>
      <c r="O11487" s="9"/>
    </row>
    <row r="11488" spans="2:15" x14ac:dyDescent="0.2">
      <c r="B11488" s="3"/>
      <c r="C11488" s="3"/>
      <c r="D11488" s="6"/>
      <c r="E11488" s="8"/>
      <c r="O11488" s="9"/>
    </row>
    <row r="11489" spans="2:15" x14ac:dyDescent="0.2">
      <c r="B11489" s="3"/>
      <c r="C11489" s="3"/>
      <c r="D11489" s="6"/>
      <c r="E11489" s="8"/>
      <c r="O11489" s="9"/>
    </row>
    <row r="11490" spans="2:15" x14ac:dyDescent="0.2">
      <c r="B11490" s="3"/>
      <c r="C11490" s="3"/>
      <c r="D11490" s="6"/>
      <c r="E11490" s="8"/>
      <c r="O11490" s="9"/>
    </row>
    <row r="11491" spans="2:15" x14ac:dyDescent="0.2">
      <c r="B11491" s="3"/>
      <c r="C11491" s="3"/>
      <c r="D11491" s="6"/>
      <c r="E11491" s="8"/>
      <c r="O11491" s="9"/>
    </row>
    <row r="11492" spans="2:15" x14ac:dyDescent="0.2">
      <c r="B11492" s="3"/>
      <c r="C11492" s="3"/>
      <c r="D11492" s="6"/>
      <c r="E11492" s="8"/>
      <c r="O11492" s="9"/>
    </row>
    <row r="11493" spans="2:15" x14ac:dyDescent="0.2">
      <c r="B11493" s="3"/>
      <c r="C11493" s="3"/>
      <c r="D11493" s="6"/>
      <c r="E11493" s="8"/>
      <c r="O11493" s="9"/>
    </row>
    <row r="11494" spans="2:15" x14ac:dyDescent="0.2">
      <c r="B11494" s="3"/>
      <c r="C11494" s="3"/>
      <c r="D11494" s="6"/>
      <c r="E11494" s="8"/>
      <c r="O11494" s="9"/>
    </row>
    <row r="11495" spans="2:15" x14ac:dyDescent="0.2">
      <c r="B11495" s="3"/>
      <c r="C11495" s="3"/>
      <c r="D11495" s="6"/>
      <c r="E11495" s="8"/>
      <c r="O11495" s="9"/>
    </row>
    <row r="11496" spans="2:15" x14ac:dyDescent="0.2">
      <c r="B11496" s="3"/>
      <c r="C11496" s="3"/>
      <c r="D11496" s="6"/>
      <c r="E11496" s="8"/>
      <c r="O11496" s="9"/>
    </row>
    <row r="11497" spans="2:15" x14ac:dyDescent="0.2">
      <c r="B11497" s="3"/>
      <c r="C11497" s="3"/>
      <c r="D11497" s="6"/>
      <c r="E11497" s="8"/>
      <c r="O11497" s="9"/>
    </row>
    <row r="11498" spans="2:15" x14ac:dyDescent="0.2">
      <c r="B11498" s="3"/>
      <c r="C11498" s="3"/>
      <c r="D11498" s="6"/>
      <c r="E11498" s="8"/>
      <c r="O11498" s="9"/>
    </row>
    <row r="11499" spans="2:15" x14ac:dyDescent="0.2">
      <c r="B11499" s="3"/>
      <c r="C11499" s="3"/>
      <c r="D11499" s="6"/>
      <c r="E11499" s="8"/>
      <c r="O11499" s="9"/>
    </row>
    <row r="11500" spans="2:15" x14ac:dyDescent="0.2">
      <c r="B11500" s="3"/>
      <c r="C11500" s="3"/>
      <c r="D11500" s="6"/>
      <c r="E11500" s="8"/>
      <c r="O11500" s="9"/>
    </row>
    <row r="11501" spans="2:15" x14ac:dyDescent="0.2">
      <c r="B11501" s="3"/>
      <c r="C11501" s="3"/>
      <c r="D11501" s="6"/>
      <c r="E11501" s="8"/>
      <c r="O11501" s="9"/>
    </row>
    <row r="11502" spans="2:15" x14ac:dyDescent="0.2">
      <c r="B11502" s="3"/>
      <c r="C11502" s="3"/>
      <c r="D11502" s="6"/>
      <c r="E11502" s="8"/>
      <c r="O11502" s="9"/>
    </row>
    <row r="11503" spans="2:15" x14ac:dyDescent="0.2">
      <c r="B11503" s="3"/>
      <c r="C11503" s="3"/>
      <c r="D11503" s="6"/>
      <c r="E11503" s="8"/>
      <c r="O11503" s="9"/>
    </row>
    <row r="11504" spans="2:15" x14ac:dyDescent="0.2">
      <c r="B11504" s="3"/>
      <c r="C11504" s="3"/>
      <c r="D11504" s="6"/>
      <c r="E11504" s="8"/>
      <c r="O11504" s="9"/>
    </row>
    <row r="11505" spans="2:15" x14ac:dyDescent="0.2">
      <c r="B11505" s="3"/>
      <c r="C11505" s="3"/>
      <c r="D11505" s="6"/>
      <c r="E11505" s="8"/>
      <c r="O11505" s="9"/>
    </row>
    <row r="11506" spans="2:15" x14ac:dyDescent="0.2">
      <c r="B11506" s="3"/>
      <c r="C11506" s="3"/>
      <c r="D11506" s="6"/>
      <c r="E11506" s="8"/>
      <c r="O11506" s="9"/>
    </row>
    <row r="11507" spans="2:15" x14ac:dyDescent="0.2">
      <c r="B11507" s="3"/>
      <c r="C11507" s="3"/>
      <c r="D11507" s="6"/>
      <c r="E11507" s="8"/>
      <c r="O11507" s="9"/>
    </row>
    <row r="11508" spans="2:15" x14ac:dyDescent="0.2">
      <c r="B11508" s="3"/>
      <c r="C11508" s="3"/>
      <c r="D11508" s="6"/>
      <c r="E11508" s="8"/>
      <c r="O11508" s="9"/>
    </row>
    <row r="11509" spans="2:15" x14ac:dyDescent="0.2">
      <c r="B11509" s="3"/>
      <c r="C11509" s="3"/>
      <c r="D11509" s="6"/>
      <c r="E11509" s="8"/>
      <c r="O11509" s="9"/>
    </row>
    <row r="11510" spans="2:15" x14ac:dyDescent="0.2">
      <c r="B11510" s="3"/>
      <c r="C11510" s="3"/>
      <c r="D11510" s="6"/>
      <c r="E11510" s="8"/>
      <c r="O11510" s="9"/>
    </row>
    <row r="11511" spans="2:15" x14ac:dyDescent="0.2">
      <c r="B11511" s="3"/>
      <c r="C11511" s="3"/>
      <c r="D11511" s="6"/>
      <c r="E11511" s="8"/>
      <c r="O11511" s="9"/>
    </row>
    <row r="11512" spans="2:15" x14ac:dyDescent="0.2">
      <c r="B11512" s="3"/>
      <c r="C11512" s="3"/>
      <c r="D11512" s="6"/>
      <c r="E11512" s="8"/>
      <c r="O11512" s="9"/>
    </row>
    <row r="11513" spans="2:15" x14ac:dyDescent="0.2">
      <c r="B11513" s="3"/>
      <c r="C11513" s="3"/>
      <c r="D11513" s="6"/>
      <c r="E11513" s="8"/>
      <c r="O11513" s="9"/>
    </row>
    <row r="11514" spans="2:15" x14ac:dyDescent="0.2">
      <c r="B11514" s="3"/>
      <c r="C11514" s="3"/>
      <c r="D11514" s="6"/>
      <c r="E11514" s="8"/>
      <c r="O11514" s="9"/>
    </row>
    <row r="11515" spans="2:15" x14ac:dyDescent="0.2">
      <c r="B11515" s="3"/>
      <c r="C11515" s="3"/>
      <c r="D11515" s="6"/>
      <c r="E11515" s="8"/>
      <c r="O11515" s="9"/>
    </row>
    <row r="11516" spans="2:15" x14ac:dyDescent="0.2">
      <c r="B11516" s="3"/>
      <c r="C11516" s="3"/>
      <c r="D11516" s="6"/>
      <c r="E11516" s="8"/>
      <c r="O11516" s="9"/>
    </row>
    <row r="11517" spans="2:15" x14ac:dyDescent="0.2">
      <c r="B11517" s="3"/>
      <c r="C11517" s="3"/>
      <c r="D11517" s="6"/>
      <c r="E11517" s="8"/>
      <c r="O11517" s="9"/>
    </row>
    <row r="11518" spans="2:15" x14ac:dyDescent="0.2">
      <c r="B11518" s="3"/>
      <c r="C11518" s="3"/>
      <c r="D11518" s="6"/>
      <c r="E11518" s="8"/>
      <c r="O11518" s="9"/>
    </row>
    <row r="11519" spans="2:15" x14ac:dyDescent="0.2">
      <c r="B11519" s="3"/>
      <c r="C11519" s="3"/>
      <c r="D11519" s="6"/>
      <c r="E11519" s="8"/>
      <c r="O11519" s="9"/>
    </row>
    <row r="11520" spans="2:15" x14ac:dyDescent="0.2">
      <c r="B11520" s="3"/>
      <c r="C11520" s="3"/>
      <c r="D11520" s="6"/>
      <c r="E11520" s="8"/>
      <c r="O11520" s="9"/>
    </row>
    <row r="11521" spans="2:15" x14ac:dyDescent="0.2">
      <c r="B11521" s="3"/>
      <c r="C11521" s="3"/>
      <c r="D11521" s="6"/>
      <c r="E11521" s="8"/>
      <c r="O11521" s="9"/>
    </row>
    <row r="11522" spans="2:15" x14ac:dyDescent="0.2">
      <c r="B11522" s="3"/>
      <c r="C11522" s="3"/>
      <c r="D11522" s="6"/>
      <c r="E11522" s="8"/>
      <c r="O11522" s="9"/>
    </row>
    <row r="11523" spans="2:15" x14ac:dyDescent="0.2">
      <c r="B11523" s="3"/>
      <c r="C11523" s="3"/>
      <c r="D11523" s="6"/>
      <c r="E11523" s="8"/>
      <c r="O11523" s="9"/>
    </row>
    <row r="11524" spans="2:15" x14ac:dyDescent="0.2">
      <c r="B11524" s="3"/>
      <c r="C11524" s="3"/>
      <c r="D11524" s="6"/>
      <c r="E11524" s="8"/>
      <c r="O11524" s="9"/>
    </row>
    <row r="11525" spans="2:15" x14ac:dyDescent="0.2">
      <c r="B11525" s="3"/>
      <c r="C11525" s="3"/>
      <c r="D11525" s="6"/>
      <c r="E11525" s="8"/>
      <c r="O11525" s="9"/>
    </row>
    <row r="11526" spans="2:15" x14ac:dyDescent="0.2">
      <c r="B11526" s="3"/>
      <c r="C11526" s="3"/>
      <c r="D11526" s="6"/>
      <c r="E11526" s="8"/>
      <c r="O11526" s="9"/>
    </row>
    <row r="11527" spans="2:15" x14ac:dyDescent="0.2">
      <c r="B11527" s="3"/>
      <c r="C11527" s="3"/>
      <c r="D11527" s="6"/>
      <c r="E11527" s="8"/>
      <c r="O11527" s="9"/>
    </row>
    <row r="11528" spans="2:15" x14ac:dyDescent="0.2">
      <c r="B11528" s="3"/>
      <c r="C11528" s="3"/>
      <c r="D11528" s="6"/>
      <c r="E11528" s="8"/>
      <c r="O11528" s="9"/>
    </row>
    <row r="11529" spans="2:15" x14ac:dyDescent="0.2">
      <c r="B11529" s="3"/>
      <c r="C11529" s="3"/>
      <c r="D11529" s="6"/>
      <c r="E11529" s="8"/>
      <c r="O11529" s="9"/>
    </row>
    <row r="11530" spans="2:15" x14ac:dyDescent="0.2">
      <c r="B11530" s="3"/>
      <c r="C11530" s="3"/>
      <c r="D11530" s="6"/>
      <c r="E11530" s="8"/>
      <c r="O11530" s="9"/>
    </row>
    <row r="11531" spans="2:15" x14ac:dyDescent="0.2">
      <c r="B11531" s="3"/>
      <c r="C11531" s="3"/>
      <c r="D11531" s="6"/>
      <c r="E11531" s="8"/>
      <c r="O11531" s="9"/>
    </row>
    <row r="11532" spans="2:15" x14ac:dyDescent="0.2">
      <c r="B11532" s="3"/>
      <c r="C11532" s="3"/>
      <c r="D11532" s="6"/>
      <c r="E11532" s="8"/>
      <c r="O11532" s="9"/>
    </row>
    <row r="11533" spans="2:15" x14ac:dyDescent="0.2">
      <c r="B11533" s="3"/>
      <c r="C11533" s="3"/>
      <c r="D11533" s="6"/>
      <c r="E11533" s="8"/>
      <c r="O11533" s="9"/>
    </row>
    <row r="11534" spans="2:15" x14ac:dyDescent="0.2">
      <c r="B11534" s="3"/>
      <c r="C11534" s="3"/>
      <c r="D11534" s="6"/>
      <c r="E11534" s="8"/>
      <c r="O11534" s="9"/>
    </row>
    <row r="11535" spans="2:15" x14ac:dyDescent="0.2">
      <c r="B11535" s="3"/>
      <c r="C11535" s="3"/>
      <c r="D11535" s="6"/>
      <c r="E11535" s="8"/>
      <c r="O11535" s="9"/>
    </row>
    <row r="11536" spans="2:15" x14ac:dyDescent="0.2">
      <c r="B11536" s="3"/>
      <c r="C11536" s="3"/>
      <c r="D11536" s="6"/>
      <c r="E11536" s="8"/>
      <c r="O11536" s="9"/>
    </row>
    <row r="11537" spans="2:15" x14ac:dyDescent="0.2">
      <c r="B11537" s="3"/>
      <c r="C11537" s="3"/>
      <c r="D11537" s="6"/>
      <c r="E11537" s="8"/>
      <c r="O11537" s="9"/>
    </row>
    <row r="11538" spans="2:15" x14ac:dyDescent="0.2">
      <c r="B11538" s="3"/>
      <c r="C11538" s="3"/>
      <c r="D11538" s="6"/>
      <c r="E11538" s="8"/>
      <c r="O11538" s="9"/>
    </row>
    <row r="11539" spans="2:15" x14ac:dyDescent="0.2">
      <c r="B11539" s="3"/>
      <c r="C11539" s="3"/>
      <c r="D11539" s="6"/>
      <c r="E11539" s="8"/>
      <c r="O11539" s="9"/>
    </row>
    <row r="11540" spans="2:15" x14ac:dyDescent="0.2">
      <c r="B11540" s="3"/>
      <c r="C11540" s="3"/>
      <c r="D11540" s="6"/>
      <c r="E11540" s="8"/>
      <c r="O11540" s="9"/>
    </row>
    <row r="11541" spans="2:15" x14ac:dyDescent="0.2">
      <c r="B11541" s="3"/>
      <c r="C11541" s="3"/>
      <c r="D11541" s="6"/>
      <c r="E11541" s="8"/>
      <c r="O11541" s="9"/>
    </row>
    <row r="11542" spans="2:15" x14ac:dyDescent="0.2">
      <c r="B11542" s="3"/>
      <c r="C11542" s="3"/>
      <c r="D11542" s="6"/>
      <c r="E11542" s="8"/>
      <c r="O11542" s="9"/>
    </row>
    <row r="11543" spans="2:15" x14ac:dyDescent="0.2">
      <c r="B11543" s="3"/>
      <c r="C11543" s="3"/>
      <c r="D11543" s="6"/>
      <c r="E11543" s="8"/>
      <c r="O11543" s="9"/>
    </row>
    <row r="11544" spans="2:15" x14ac:dyDescent="0.2">
      <c r="B11544" s="3"/>
      <c r="C11544" s="3"/>
      <c r="D11544" s="6"/>
      <c r="E11544" s="8"/>
      <c r="O11544" s="9"/>
    </row>
    <row r="11545" spans="2:15" x14ac:dyDescent="0.2">
      <c r="B11545" s="3"/>
      <c r="C11545" s="3"/>
      <c r="D11545" s="6"/>
      <c r="E11545" s="8"/>
      <c r="O11545" s="9"/>
    </row>
    <row r="11546" spans="2:15" x14ac:dyDescent="0.2">
      <c r="B11546" s="3"/>
      <c r="C11546" s="3"/>
      <c r="D11546" s="6"/>
      <c r="E11546" s="8"/>
      <c r="O11546" s="9"/>
    </row>
    <row r="11547" spans="2:15" x14ac:dyDescent="0.2">
      <c r="B11547" s="3"/>
      <c r="C11547" s="3"/>
      <c r="D11547" s="6"/>
      <c r="E11547" s="8"/>
      <c r="O11547" s="9"/>
    </row>
    <row r="11548" spans="2:15" x14ac:dyDescent="0.2">
      <c r="B11548" s="3"/>
      <c r="C11548" s="3"/>
      <c r="D11548" s="6"/>
      <c r="E11548" s="8"/>
      <c r="O11548" s="9"/>
    </row>
    <row r="11549" spans="2:15" x14ac:dyDescent="0.2">
      <c r="B11549" s="3"/>
      <c r="C11549" s="3"/>
      <c r="D11549" s="6"/>
      <c r="E11549" s="8"/>
      <c r="O11549" s="9"/>
    </row>
    <row r="11550" spans="2:15" x14ac:dyDescent="0.2">
      <c r="B11550" s="3"/>
      <c r="C11550" s="3"/>
      <c r="D11550" s="6"/>
      <c r="E11550" s="8"/>
      <c r="O11550" s="9"/>
    </row>
    <row r="11551" spans="2:15" x14ac:dyDescent="0.2">
      <c r="B11551" s="3"/>
      <c r="C11551" s="3"/>
      <c r="D11551" s="6"/>
      <c r="E11551" s="8"/>
      <c r="O11551" s="9"/>
    </row>
    <row r="11552" spans="2:15" x14ac:dyDescent="0.2">
      <c r="B11552" s="3"/>
      <c r="C11552" s="3"/>
      <c r="D11552" s="6"/>
      <c r="E11552" s="8"/>
      <c r="O11552" s="9"/>
    </row>
    <row r="11553" spans="2:15" x14ac:dyDescent="0.2">
      <c r="B11553" s="3"/>
      <c r="C11553" s="3"/>
      <c r="D11553" s="6"/>
      <c r="E11553" s="8"/>
      <c r="O11553" s="9"/>
    </row>
    <row r="11554" spans="2:15" x14ac:dyDescent="0.2">
      <c r="B11554" s="3"/>
      <c r="C11554" s="3"/>
      <c r="D11554" s="6"/>
      <c r="E11554" s="8"/>
      <c r="O11554" s="9"/>
    </row>
    <row r="11555" spans="2:15" x14ac:dyDescent="0.2">
      <c r="B11555" s="3"/>
      <c r="C11555" s="3"/>
      <c r="D11555" s="6"/>
      <c r="E11555" s="8"/>
      <c r="O11555" s="9"/>
    </row>
    <row r="11556" spans="2:15" x14ac:dyDescent="0.2">
      <c r="B11556" s="3"/>
      <c r="C11556" s="3"/>
      <c r="D11556" s="6"/>
      <c r="E11556" s="8"/>
      <c r="O11556" s="9"/>
    </row>
    <row r="11557" spans="2:15" x14ac:dyDescent="0.2">
      <c r="B11557" s="3"/>
      <c r="C11557" s="3"/>
      <c r="D11557" s="6"/>
      <c r="E11557" s="8"/>
      <c r="O11557" s="9"/>
    </row>
    <row r="11558" spans="2:15" x14ac:dyDescent="0.2">
      <c r="B11558" s="3"/>
      <c r="C11558" s="3"/>
      <c r="D11558" s="6"/>
      <c r="E11558" s="8"/>
      <c r="O11558" s="9"/>
    </row>
    <row r="11559" spans="2:15" x14ac:dyDescent="0.2">
      <c r="B11559" s="3"/>
      <c r="C11559" s="3"/>
      <c r="D11559" s="6"/>
      <c r="E11559" s="8"/>
      <c r="O11559" s="9"/>
    </row>
    <row r="11560" spans="2:15" x14ac:dyDescent="0.2">
      <c r="B11560" s="3"/>
      <c r="C11560" s="3"/>
      <c r="D11560" s="6"/>
      <c r="E11560" s="8"/>
      <c r="O11560" s="9"/>
    </row>
    <row r="11561" spans="2:15" x14ac:dyDescent="0.2">
      <c r="B11561" s="3"/>
      <c r="C11561" s="3"/>
      <c r="D11561" s="6"/>
      <c r="E11561" s="8"/>
      <c r="O11561" s="9"/>
    </row>
    <row r="11562" spans="2:15" x14ac:dyDescent="0.2">
      <c r="B11562" s="3"/>
      <c r="C11562" s="3"/>
      <c r="D11562" s="6"/>
      <c r="E11562" s="8"/>
      <c r="O11562" s="9"/>
    </row>
    <row r="11563" spans="2:15" x14ac:dyDescent="0.2">
      <c r="B11563" s="3"/>
      <c r="C11563" s="3"/>
      <c r="D11563" s="6"/>
      <c r="E11563" s="8"/>
      <c r="O11563" s="9"/>
    </row>
    <row r="11564" spans="2:15" x14ac:dyDescent="0.2">
      <c r="B11564" s="3"/>
      <c r="C11564" s="3"/>
      <c r="D11564" s="6"/>
      <c r="E11564" s="8"/>
      <c r="O11564" s="9"/>
    </row>
    <row r="11565" spans="2:15" x14ac:dyDescent="0.2">
      <c r="B11565" s="3"/>
      <c r="C11565" s="3"/>
      <c r="D11565" s="6"/>
      <c r="E11565" s="8"/>
      <c r="O11565" s="9"/>
    </row>
    <row r="11566" spans="2:15" x14ac:dyDescent="0.2">
      <c r="B11566" s="3"/>
      <c r="C11566" s="3"/>
      <c r="D11566" s="6"/>
      <c r="E11566" s="8"/>
      <c r="O11566" s="9"/>
    </row>
    <row r="11567" spans="2:15" x14ac:dyDescent="0.2">
      <c r="B11567" s="3"/>
      <c r="C11567" s="3"/>
      <c r="D11567" s="6"/>
      <c r="E11567" s="8"/>
      <c r="O11567" s="9"/>
    </row>
    <row r="11568" spans="2:15" x14ac:dyDescent="0.2">
      <c r="B11568" s="3"/>
      <c r="C11568" s="3"/>
      <c r="D11568" s="6"/>
      <c r="E11568" s="8"/>
      <c r="O11568" s="9"/>
    </row>
    <row r="11569" spans="2:15" x14ac:dyDescent="0.2">
      <c r="B11569" s="3"/>
      <c r="C11569" s="3"/>
      <c r="D11569" s="6"/>
      <c r="E11569" s="8"/>
      <c r="O11569" s="9"/>
    </row>
    <row r="11570" spans="2:15" x14ac:dyDescent="0.2">
      <c r="B11570" s="3"/>
      <c r="C11570" s="3"/>
      <c r="D11570" s="6"/>
      <c r="E11570" s="8"/>
      <c r="O11570" s="9"/>
    </row>
    <row r="11571" spans="2:15" x14ac:dyDescent="0.2">
      <c r="B11571" s="3"/>
      <c r="C11571" s="3"/>
      <c r="D11571" s="6"/>
      <c r="E11571" s="8"/>
      <c r="O11571" s="9"/>
    </row>
    <row r="11572" spans="2:15" x14ac:dyDescent="0.2">
      <c r="B11572" s="3"/>
      <c r="C11572" s="3"/>
      <c r="D11572" s="6"/>
      <c r="E11572" s="8"/>
      <c r="O11572" s="9"/>
    </row>
    <row r="11573" spans="2:15" x14ac:dyDescent="0.2">
      <c r="B11573" s="3"/>
      <c r="C11573" s="3"/>
      <c r="D11573" s="6"/>
      <c r="E11573" s="8"/>
      <c r="O11573" s="9"/>
    </row>
    <row r="11574" spans="2:15" x14ac:dyDescent="0.2">
      <c r="B11574" s="3"/>
      <c r="C11574" s="3"/>
      <c r="D11574" s="6"/>
      <c r="E11574" s="8"/>
      <c r="O11574" s="9"/>
    </row>
    <row r="11575" spans="2:15" x14ac:dyDescent="0.2">
      <c r="B11575" s="3"/>
      <c r="C11575" s="3"/>
      <c r="D11575" s="6"/>
      <c r="E11575" s="8"/>
      <c r="O11575" s="9"/>
    </row>
    <row r="11576" spans="2:15" x14ac:dyDescent="0.2">
      <c r="B11576" s="3"/>
      <c r="C11576" s="3"/>
      <c r="D11576" s="6"/>
      <c r="E11576" s="8"/>
      <c r="O11576" s="9"/>
    </row>
    <row r="11577" spans="2:15" x14ac:dyDescent="0.2">
      <c r="B11577" s="3"/>
      <c r="C11577" s="3"/>
      <c r="D11577" s="6"/>
      <c r="E11577" s="8"/>
      <c r="O11577" s="9"/>
    </row>
    <row r="11578" spans="2:15" x14ac:dyDescent="0.2">
      <c r="B11578" s="3"/>
      <c r="C11578" s="3"/>
      <c r="D11578" s="6"/>
      <c r="E11578" s="8"/>
      <c r="O11578" s="9"/>
    </row>
    <row r="11579" spans="2:15" x14ac:dyDescent="0.2">
      <c r="B11579" s="3"/>
      <c r="C11579" s="3"/>
      <c r="D11579" s="6"/>
      <c r="E11579" s="8"/>
      <c r="O11579" s="9"/>
    </row>
    <row r="11580" spans="2:15" x14ac:dyDescent="0.2">
      <c r="B11580" s="3"/>
      <c r="C11580" s="3"/>
      <c r="D11580" s="6"/>
      <c r="E11580" s="8"/>
      <c r="O11580" s="9"/>
    </row>
    <row r="11581" spans="2:15" x14ac:dyDescent="0.2">
      <c r="B11581" s="3"/>
      <c r="C11581" s="3"/>
      <c r="D11581" s="6"/>
      <c r="E11581" s="8"/>
      <c r="O11581" s="9"/>
    </row>
    <row r="11582" spans="2:15" x14ac:dyDescent="0.2">
      <c r="B11582" s="3"/>
      <c r="C11582" s="3"/>
      <c r="D11582" s="6"/>
      <c r="E11582" s="8"/>
      <c r="O11582" s="9"/>
    </row>
    <row r="11583" spans="2:15" x14ac:dyDescent="0.2">
      <c r="B11583" s="3"/>
      <c r="C11583" s="3"/>
      <c r="D11583" s="6"/>
      <c r="E11583" s="8"/>
      <c r="O11583" s="9"/>
    </row>
    <row r="11584" spans="2:15" x14ac:dyDescent="0.2">
      <c r="B11584" s="3"/>
      <c r="C11584" s="3"/>
      <c r="D11584" s="6"/>
      <c r="E11584" s="8"/>
      <c r="O11584" s="9"/>
    </row>
    <row r="11585" spans="2:15" x14ac:dyDescent="0.2">
      <c r="B11585" s="3"/>
      <c r="C11585" s="3"/>
      <c r="D11585" s="6"/>
      <c r="E11585" s="8"/>
      <c r="O11585" s="9"/>
    </row>
    <row r="11586" spans="2:15" x14ac:dyDescent="0.2">
      <c r="B11586" s="3"/>
      <c r="C11586" s="3"/>
      <c r="D11586" s="6"/>
      <c r="E11586" s="8"/>
      <c r="O11586" s="9"/>
    </row>
    <row r="11587" spans="2:15" x14ac:dyDescent="0.2">
      <c r="B11587" s="3"/>
      <c r="C11587" s="3"/>
      <c r="D11587" s="6"/>
      <c r="E11587" s="8"/>
      <c r="O11587" s="9"/>
    </row>
    <row r="11588" spans="2:15" x14ac:dyDescent="0.2">
      <c r="B11588" s="3"/>
      <c r="C11588" s="3"/>
      <c r="D11588" s="6"/>
      <c r="E11588" s="8"/>
      <c r="O11588" s="9"/>
    </row>
    <row r="11589" spans="2:15" x14ac:dyDescent="0.2">
      <c r="B11589" s="3"/>
      <c r="C11589" s="3"/>
      <c r="D11589" s="6"/>
      <c r="E11589" s="8"/>
      <c r="O11589" s="9"/>
    </row>
    <row r="11590" spans="2:15" x14ac:dyDescent="0.2">
      <c r="B11590" s="3"/>
      <c r="C11590" s="3"/>
      <c r="D11590" s="6"/>
      <c r="E11590" s="8"/>
      <c r="O11590" s="9"/>
    </row>
    <row r="11591" spans="2:15" x14ac:dyDescent="0.2">
      <c r="B11591" s="3"/>
      <c r="C11591" s="3"/>
      <c r="D11591" s="6"/>
      <c r="E11591" s="8"/>
      <c r="O11591" s="9"/>
    </row>
    <row r="11592" spans="2:15" x14ac:dyDescent="0.2">
      <c r="B11592" s="3"/>
      <c r="C11592" s="3"/>
      <c r="D11592" s="6"/>
      <c r="E11592" s="8"/>
      <c r="O11592" s="9"/>
    </row>
    <row r="11593" spans="2:15" x14ac:dyDescent="0.2">
      <c r="B11593" s="3"/>
      <c r="C11593" s="3"/>
      <c r="D11593" s="6"/>
      <c r="E11593" s="8"/>
      <c r="O11593" s="9"/>
    </row>
    <row r="11594" spans="2:15" x14ac:dyDescent="0.2">
      <c r="B11594" s="3"/>
      <c r="C11594" s="3"/>
      <c r="D11594" s="6"/>
      <c r="E11594" s="8"/>
      <c r="O11594" s="9"/>
    </row>
    <row r="11595" spans="2:15" x14ac:dyDescent="0.2">
      <c r="B11595" s="3"/>
      <c r="C11595" s="3"/>
      <c r="D11595" s="6"/>
      <c r="E11595" s="8"/>
      <c r="O11595" s="9"/>
    </row>
    <row r="11596" spans="2:15" x14ac:dyDescent="0.2">
      <c r="B11596" s="3"/>
      <c r="C11596" s="3"/>
      <c r="D11596" s="6"/>
      <c r="E11596" s="8"/>
      <c r="O11596" s="9"/>
    </row>
    <row r="11597" spans="2:15" x14ac:dyDescent="0.2">
      <c r="B11597" s="3"/>
      <c r="C11597" s="3"/>
      <c r="D11597" s="6"/>
      <c r="E11597" s="8"/>
      <c r="O11597" s="9"/>
    </row>
    <row r="11598" spans="2:15" x14ac:dyDescent="0.2">
      <c r="B11598" s="3"/>
      <c r="C11598" s="3"/>
      <c r="D11598" s="6"/>
      <c r="E11598" s="8"/>
      <c r="O11598" s="9"/>
    </row>
    <row r="11599" spans="2:15" x14ac:dyDescent="0.2">
      <c r="B11599" s="3"/>
      <c r="C11599" s="3"/>
      <c r="D11599" s="6"/>
      <c r="E11599" s="8"/>
      <c r="O11599" s="9"/>
    </row>
    <row r="11600" spans="2:15" x14ac:dyDescent="0.2">
      <c r="B11600" s="3"/>
      <c r="C11600" s="3"/>
      <c r="D11600" s="6"/>
      <c r="E11600" s="8"/>
      <c r="O11600" s="9"/>
    </row>
    <row r="11601" spans="2:15" x14ac:dyDescent="0.2">
      <c r="B11601" s="3"/>
      <c r="C11601" s="3"/>
      <c r="D11601" s="6"/>
      <c r="E11601" s="8"/>
      <c r="O11601" s="9"/>
    </row>
    <row r="11602" spans="2:15" x14ac:dyDescent="0.2">
      <c r="B11602" s="3"/>
      <c r="C11602" s="3"/>
      <c r="D11602" s="6"/>
      <c r="E11602" s="8"/>
      <c r="O11602" s="9"/>
    </row>
    <row r="11603" spans="2:15" x14ac:dyDescent="0.2">
      <c r="B11603" s="3"/>
      <c r="C11603" s="3"/>
      <c r="D11603" s="6"/>
      <c r="E11603" s="8"/>
      <c r="O11603" s="9"/>
    </row>
    <row r="11604" spans="2:15" x14ac:dyDescent="0.2">
      <c r="B11604" s="3"/>
      <c r="C11604" s="3"/>
      <c r="D11604" s="6"/>
      <c r="E11604" s="8"/>
      <c r="O11604" s="9"/>
    </row>
    <row r="11605" spans="2:15" x14ac:dyDescent="0.2">
      <c r="B11605" s="3"/>
      <c r="C11605" s="3"/>
      <c r="D11605" s="6"/>
      <c r="E11605" s="8"/>
      <c r="O11605" s="9"/>
    </row>
    <row r="11606" spans="2:15" x14ac:dyDescent="0.2">
      <c r="B11606" s="3"/>
      <c r="C11606" s="3"/>
      <c r="D11606" s="6"/>
      <c r="E11606" s="8"/>
      <c r="O11606" s="9"/>
    </row>
    <row r="11607" spans="2:15" x14ac:dyDescent="0.2">
      <c r="B11607" s="3"/>
      <c r="C11607" s="3"/>
      <c r="D11607" s="6"/>
      <c r="E11607" s="8"/>
      <c r="O11607" s="9"/>
    </row>
    <row r="11608" spans="2:15" x14ac:dyDescent="0.2">
      <c r="B11608" s="3"/>
      <c r="C11608" s="3"/>
      <c r="D11608" s="6"/>
      <c r="E11608" s="8"/>
      <c r="O11608" s="9"/>
    </row>
    <row r="11609" spans="2:15" x14ac:dyDescent="0.2">
      <c r="B11609" s="3"/>
      <c r="C11609" s="3"/>
      <c r="D11609" s="6"/>
      <c r="E11609" s="8"/>
      <c r="O11609" s="9"/>
    </row>
    <row r="11610" spans="2:15" x14ac:dyDescent="0.2">
      <c r="B11610" s="3"/>
      <c r="C11610" s="3"/>
      <c r="D11610" s="6"/>
      <c r="E11610" s="8"/>
      <c r="O11610" s="9"/>
    </row>
    <row r="11611" spans="2:15" x14ac:dyDescent="0.2">
      <c r="B11611" s="3"/>
      <c r="C11611" s="3"/>
      <c r="D11611" s="6"/>
      <c r="E11611" s="8"/>
      <c r="O11611" s="9"/>
    </row>
    <row r="11612" spans="2:15" x14ac:dyDescent="0.2">
      <c r="B11612" s="3"/>
      <c r="C11612" s="3"/>
      <c r="D11612" s="6"/>
      <c r="E11612" s="8"/>
      <c r="O11612" s="9"/>
    </row>
    <row r="11613" spans="2:15" x14ac:dyDescent="0.2">
      <c r="B11613" s="3"/>
      <c r="C11613" s="3"/>
      <c r="D11613" s="6"/>
      <c r="E11613" s="8"/>
      <c r="O11613" s="9"/>
    </row>
    <row r="11614" spans="2:15" x14ac:dyDescent="0.2">
      <c r="B11614" s="3"/>
      <c r="C11614" s="3"/>
      <c r="D11614" s="6"/>
      <c r="E11614" s="8"/>
      <c r="O11614" s="9"/>
    </row>
    <row r="11615" spans="2:15" x14ac:dyDescent="0.2">
      <c r="B11615" s="3"/>
      <c r="C11615" s="3"/>
      <c r="D11615" s="6"/>
      <c r="E11615" s="8"/>
      <c r="O11615" s="9"/>
    </row>
    <row r="11616" spans="2:15" x14ac:dyDescent="0.2">
      <c r="B11616" s="3"/>
      <c r="C11616" s="3"/>
      <c r="D11616" s="6"/>
      <c r="E11616" s="8"/>
      <c r="O11616" s="9"/>
    </row>
    <row r="11617" spans="2:15" x14ac:dyDescent="0.2">
      <c r="B11617" s="3"/>
      <c r="C11617" s="3"/>
      <c r="D11617" s="6"/>
      <c r="E11617" s="8"/>
      <c r="O11617" s="9"/>
    </row>
    <row r="11618" spans="2:15" x14ac:dyDescent="0.2">
      <c r="B11618" s="3"/>
      <c r="C11618" s="3"/>
      <c r="D11618" s="6"/>
      <c r="E11618" s="8"/>
      <c r="O11618" s="9"/>
    </row>
    <row r="11619" spans="2:15" x14ac:dyDescent="0.2">
      <c r="B11619" s="3"/>
      <c r="C11619" s="3"/>
      <c r="D11619" s="6"/>
      <c r="E11619" s="8"/>
      <c r="O11619" s="9"/>
    </row>
    <row r="11620" spans="2:15" x14ac:dyDescent="0.2">
      <c r="B11620" s="3"/>
      <c r="C11620" s="3"/>
      <c r="D11620" s="6"/>
      <c r="E11620" s="8"/>
      <c r="O11620" s="9"/>
    </row>
    <row r="11621" spans="2:15" x14ac:dyDescent="0.2">
      <c r="B11621" s="3"/>
      <c r="C11621" s="3"/>
      <c r="D11621" s="6"/>
      <c r="E11621" s="8"/>
      <c r="O11621" s="9"/>
    </row>
    <row r="11622" spans="2:15" x14ac:dyDescent="0.2">
      <c r="B11622" s="3"/>
      <c r="C11622" s="3"/>
      <c r="D11622" s="6"/>
      <c r="E11622" s="8"/>
      <c r="O11622" s="9"/>
    </row>
    <row r="11623" spans="2:15" x14ac:dyDescent="0.2">
      <c r="B11623" s="3"/>
      <c r="C11623" s="3"/>
      <c r="D11623" s="6"/>
      <c r="E11623" s="8"/>
      <c r="O11623" s="9"/>
    </row>
    <row r="11624" spans="2:15" x14ac:dyDescent="0.2">
      <c r="B11624" s="3"/>
      <c r="C11624" s="3"/>
      <c r="D11624" s="6"/>
      <c r="E11624" s="8"/>
      <c r="O11624" s="9"/>
    </row>
    <row r="11625" spans="2:15" x14ac:dyDescent="0.2">
      <c r="B11625" s="3"/>
      <c r="C11625" s="3"/>
      <c r="D11625" s="6"/>
      <c r="E11625" s="8"/>
      <c r="O11625" s="9"/>
    </row>
    <row r="11626" spans="2:15" x14ac:dyDescent="0.2">
      <c r="B11626" s="3"/>
      <c r="C11626" s="3"/>
      <c r="D11626" s="6"/>
      <c r="E11626" s="8"/>
      <c r="O11626" s="9"/>
    </row>
    <row r="11627" spans="2:15" x14ac:dyDescent="0.2">
      <c r="B11627" s="3"/>
      <c r="C11627" s="3"/>
      <c r="D11627" s="6"/>
      <c r="E11627" s="8"/>
      <c r="O11627" s="9"/>
    </row>
    <row r="11628" spans="2:15" x14ac:dyDescent="0.2">
      <c r="B11628" s="3"/>
      <c r="C11628" s="3"/>
      <c r="D11628" s="6"/>
      <c r="E11628" s="8"/>
      <c r="O11628" s="9"/>
    </row>
    <row r="11629" spans="2:15" x14ac:dyDescent="0.2">
      <c r="B11629" s="3"/>
      <c r="C11629" s="3"/>
      <c r="D11629" s="6"/>
      <c r="E11629" s="8"/>
      <c r="O11629" s="9"/>
    </row>
    <row r="11630" spans="2:15" x14ac:dyDescent="0.2">
      <c r="B11630" s="3"/>
      <c r="C11630" s="3"/>
      <c r="D11630" s="6"/>
      <c r="E11630" s="8"/>
      <c r="O11630" s="9"/>
    </row>
    <row r="11631" spans="2:15" x14ac:dyDescent="0.2">
      <c r="B11631" s="3"/>
      <c r="C11631" s="3"/>
      <c r="D11631" s="6"/>
      <c r="E11631" s="8"/>
      <c r="O11631" s="9"/>
    </row>
    <row r="11632" spans="2:15" x14ac:dyDescent="0.2">
      <c r="B11632" s="3"/>
      <c r="C11632" s="3"/>
      <c r="D11632" s="6"/>
      <c r="E11632" s="8"/>
      <c r="O11632" s="9"/>
    </row>
    <row r="11633" spans="2:15" x14ac:dyDescent="0.2">
      <c r="B11633" s="3"/>
      <c r="C11633" s="3"/>
      <c r="D11633" s="6"/>
      <c r="E11633" s="8"/>
      <c r="O11633" s="9"/>
    </row>
    <row r="11634" spans="2:15" x14ac:dyDescent="0.2">
      <c r="B11634" s="3"/>
      <c r="C11634" s="3"/>
      <c r="D11634" s="6"/>
      <c r="E11634" s="8"/>
      <c r="O11634" s="9"/>
    </row>
    <row r="11635" spans="2:15" x14ac:dyDescent="0.2">
      <c r="B11635" s="3"/>
      <c r="C11635" s="3"/>
      <c r="D11635" s="6"/>
      <c r="E11635" s="8"/>
      <c r="O11635" s="9"/>
    </row>
    <row r="11636" spans="2:15" x14ac:dyDescent="0.2">
      <c r="B11636" s="3"/>
      <c r="C11636" s="3"/>
      <c r="D11636" s="6"/>
      <c r="E11636" s="8"/>
      <c r="O11636" s="9"/>
    </row>
    <row r="11637" spans="2:15" x14ac:dyDescent="0.2">
      <c r="B11637" s="3"/>
      <c r="C11637" s="3"/>
      <c r="D11637" s="6"/>
      <c r="E11637" s="8"/>
      <c r="O11637" s="9"/>
    </row>
    <row r="11638" spans="2:15" x14ac:dyDescent="0.2">
      <c r="B11638" s="3"/>
      <c r="C11638" s="3"/>
      <c r="D11638" s="6"/>
      <c r="E11638" s="8"/>
      <c r="O11638" s="9"/>
    </row>
    <row r="11639" spans="2:15" x14ac:dyDescent="0.2">
      <c r="B11639" s="3"/>
      <c r="C11639" s="3"/>
      <c r="D11639" s="6"/>
      <c r="E11639" s="8"/>
      <c r="O11639" s="9"/>
    </row>
    <row r="11640" spans="2:15" x14ac:dyDescent="0.2">
      <c r="B11640" s="3"/>
      <c r="C11640" s="3"/>
      <c r="D11640" s="6"/>
      <c r="E11640" s="8"/>
      <c r="O11640" s="9"/>
    </row>
    <row r="11641" spans="2:15" x14ac:dyDescent="0.2">
      <c r="B11641" s="3"/>
      <c r="C11641" s="3"/>
      <c r="D11641" s="6"/>
      <c r="E11641" s="8"/>
      <c r="O11641" s="9"/>
    </row>
    <row r="11642" spans="2:15" x14ac:dyDescent="0.2">
      <c r="B11642" s="3"/>
      <c r="C11642" s="3"/>
      <c r="D11642" s="6"/>
      <c r="E11642" s="8"/>
      <c r="O11642" s="9"/>
    </row>
    <row r="11643" spans="2:15" x14ac:dyDescent="0.2">
      <c r="B11643" s="3"/>
      <c r="C11643" s="3"/>
      <c r="D11643" s="6"/>
      <c r="E11643" s="8"/>
      <c r="O11643" s="9"/>
    </row>
    <row r="11644" spans="2:15" x14ac:dyDescent="0.2">
      <c r="B11644" s="3"/>
      <c r="C11644" s="3"/>
      <c r="D11644" s="6"/>
      <c r="E11644" s="8"/>
      <c r="O11644" s="9"/>
    </row>
    <row r="11645" spans="2:15" x14ac:dyDescent="0.2">
      <c r="B11645" s="3"/>
      <c r="C11645" s="3"/>
      <c r="D11645" s="6"/>
      <c r="E11645" s="8"/>
      <c r="O11645" s="9"/>
    </row>
    <row r="11646" spans="2:15" x14ac:dyDescent="0.2">
      <c r="B11646" s="3"/>
      <c r="C11646" s="3"/>
      <c r="D11646" s="6"/>
      <c r="E11646" s="8"/>
      <c r="O11646" s="9"/>
    </row>
    <row r="11647" spans="2:15" x14ac:dyDescent="0.2">
      <c r="B11647" s="3"/>
      <c r="C11647" s="3"/>
      <c r="D11647" s="6"/>
      <c r="E11647" s="8"/>
      <c r="O11647" s="9"/>
    </row>
    <row r="11648" spans="2:15" x14ac:dyDescent="0.2">
      <c r="B11648" s="3"/>
      <c r="C11648" s="3"/>
      <c r="D11648" s="6"/>
      <c r="E11648" s="8"/>
      <c r="O11648" s="9"/>
    </row>
    <row r="11649" spans="2:15" x14ac:dyDescent="0.2">
      <c r="B11649" s="3"/>
      <c r="C11649" s="3"/>
      <c r="D11649" s="6"/>
      <c r="E11649" s="8"/>
      <c r="O11649" s="9"/>
    </row>
    <row r="11650" spans="2:15" x14ac:dyDescent="0.2">
      <c r="B11650" s="3"/>
      <c r="C11650" s="3"/>
      <c r="D11650" s="6"/>
      <c r="E11650" s="8"/>
      <c r="O11650" s="9"/>
    </row>
    <row r="11651" spans="2:15" x14ac:dyDescent="0.2">
      <c r="B11651" s="3"/>
      <c r="C11651" s="3"/>
      <c r="D11651" s="6"/>
      <c r="E11651" s="8"/>
      <c r="O11651" s="9"/>
    </row>
    <row r="11652" spans="2:15" x14ac:dyDescent="0.2">
      <c r="B11652" s="3"/>
      <c r="C11652" s="3"/>
      <c r="D11652" s="6"/>
      <c r="E11652" s="8"/>
      <c r="O11652" s="9"/>
    </row>
    <row r="11653" spans="2:15" x14ac:dyDescent="0.2">
      <c r="B11653" s="3"/>
      <c r="C11653" s="3"/>
      <c r="D11653" s="6"/>
      <c r="E11653" s="8"/>
      <c r="O11653" s="9"/>
    </row>
    <row r="11654" spans="2:15" x14ac:dyDescent="0.2">
      <c r="B11654" s="3"/>
      <c r="C11654" s="3"/>
      <c r="D11654" s="6"/>
      <c r="E11654" s="8"/>
      <c r="O11654" s="9"/>
    </row>
    <row r="11655" spans="2:15" x14ac:dyDescent="0.2">
      <c r="B11655" s="3"/>
      <c r="C11655" s="3"/>
      <c r="D11655" s="6"/>
      <c r="E11655" s="8"/>
      <c r="O11655" s="9"/>
    </row>
    <row r="11656" spans="2:15" x14ac:dyDescent="0.2">
      <c r="B11656" s="3"/>
      <c r="C11656" s="3"/>
      <c r="D11656" s="6"/>
      <c r="E11656" s="8"/>
      <c r="O11656" s="9"/>
    </row>
    <row r="11657" spans="2:15" x14ac:dyDescent="0.2">
      <c r="B11657" s="3"/>
      <c r="C11657" s="3"/>
      <c r="D11657" s="6"/>
      <c r="E11657" s="8"/>
      <c r="O11657" s="9"/>
    </row>
    <row r="11658" spans="2:15" x14ac:dyDescent="0.2">
      <c r="B11658" s="3"/>
      <c r="C11658" s="3"/>
      <c r="D11658" s="6"/>
      <c r="E11658" s="8"/>
      <c r="O11658" s="9"/>
    </row>
    <row r="11659" spans="2:15" x14ac:dyDescent="0.2">
      <c r="B11659" s="3"/>
      <c r="C11659" s="3"/>
      <c r="D11659" s="6"/>
      <c r="E11659" s="8"/>
      <c r="O11659" s="9"/>
    </row>
    <row r="11660" spans="2:15" x14ac:dyDescent="0.2">
      <c r="B11660" s="3"/>
      <c r="C11660" s="3"/>
      <c r="D11660" s="6"/>
      <c r="E11660" s="8"/>
      <c r="O11660" s="9"/>
    </row>
    <row r="11661" spans="2:15" x14ac:dyDescent="0.2">
      <c r="B11661" s="3"/>
      <c r="C11661" s="3"/>
      <c r="D11661" s="6"/>
      <c r="E11661" s="8"/>
      <c r="O11661" s="9"/>
    </row>
    <row r="11662" spans="2:15" x14ac:dyDescent="0.2">
      <c r="B11662" s="3"/>
      <c r="C11662" s="3"/>
      <c r="D11662" s="6"/>
      <c r="E11662" s="8"/>
      <c r="O11662" s="9"/>
    </row>
    <row r="11663" spans="2:15" x14ac:dyDescent="0.2">
      <c r="B11663" s="3"/>
      <c r="C11663" s="3"/>
      <c r="D11663" s="6"/>
      <c r="E11663" s="8"/>
      <c r="O11663" s="9"/>
    </row>
    <row r="11664" spans="2:15" x14ac:dyDescent="0.2">
      <c r="B11664" s="3"/>
      <c r="C11664" s="3"/>
      <c r="D11664" s="6"/>
      <c r="E11664" s="8"/>
      <c r="O11664" s="9"/>
    </row>
    <row r="11665" spans="2:15" x14ac:dyDescent="0.2">
      <c r="B11665" s="3"/>
      <c r="C11665" s="3"/>
      <c r="D11665" s="6"/>
      <c r="E11665" s="8"/>
      <c r="O11665" s="9"/>
    </row>
    <row r="11666" spans="2:15" x14ac:dyDescent="0.2">
      <c r="B11666" s="3"/>
      <c r="C11666" s="3"/>
      <c r="D11666" s="6"/>
      <c r="E11666" s="8"/>
      <c r="O11666" s="9"/>
    </row>
    <row r="11667" spans="2:15" x14ac:dyDescent="0.2">
      <c r="B11667" s="3"/>
      <c r="C11667" s="3"/>
      <c r="D11667" s="6"/>
      <c r="E11667" s="8"/>
      <c r="O11667" s="9"/>
    </row>
    <row r="11668" spans="2:15" x14ac:dyDescent="0.2">
      <c r="B11668" s="3"/>
      <c r="C11668" s="3"/>
      <c r="D11668" s="6"/>
      <c r="E11668" s="8"/>
      <c r="O11668" s="9"/>
    </row>
    <row r="11669" spans="2:15" x14ac:dyDescent="0.2">
      <c r="B11669" s="3"/>
      <c r="C11669" s="3"/>
      <c r="D11669" s="6"/>
      <c r="E11669" s="8"/>
      <c r="O11669" s="9"/>
    </row>
    <row r="11670" spans="2:15" x14ac:dyDescent="0.2">
      <c r="B11670" s="3"/>
      <c r="C11670" s="3"/>
      <c r="D11670" s="6"/>
      <c r="E11670" s="8"/>
      <c r="O11670" s="9"/>
    </row>
    <row r="11671" spans="2:15" x14ac:dyDescent="0.2">
      <c r="B11671" s="3"/>
      <c r="C11671" s="3"/>
      <c r="D11671" s="6"/>
      <c r="E11671" s="8"/>
      <c r="O11671" s="9"/>
    </row>
    <row r="11672" spans="2:15" x14ac:dyDescent="0.2">
      <c r="B11672" s="3"/>
      <c r="C11672" s="3"/>
      <c r="D11672" s="6"/>
      <c r="E11672" s="8"/>
      <c r="O11672" s="9"/>
    </row>
    <row r="11673" spans="2:15" x14ac:dyDescent="0.2">
      <c r="B11673" s="3"/>
      <c r="C11673" s="3"/>
      <c r="D11673" s="6"/>
      <c r="E11673" s="8"/>
      <c r="O11673" s="9"/>
    </row>
    <row r="11674" spans="2:15" x14ac:dyDescent="0.2">
      <c r="B11674" s="3"/>
      <c r="C11674" s="3"/>
      <c r="D11674" s="6"/>
      <c r="E11674" s="8"/>
      <c r="O11674" s="9"/>
    </row>
    <row r="11675" spans="2:15" x14ac:dyDescent="0.2">
      <c r="B11675" s="3"/>
      <c r="C11675" s="3"/>
      <c r="D11675" s="6"/>
      <c r="E11675" s="8"/>
      <c r="O11675" s="9"/>
    </row>
    <row r="11676" spans="2:15" x14ac:dyDescent="0.2">
      <c r="B11676" s="3"/>
      <c r="C11676" s="3"/>
      <c r="D11676" s="6"/>
      <c r="E11676" s="8"/>
      <c r="O11676" s="9"/>
    </row>
    <row r="11677" spans="2:15" x14ac:dyDescent="0.2">
      <c r="B11677" s="3"/>
      <c r="C11677" s="3"/>
      <c r="D11677" s="6"/>
      <c r="E11677" s="8"/>
      <c r="O11677" s="9"/>
    </row>
    <row r="11678" spans="2:15" x14ac:dyDescent="0.2">
      <c r="B11678" s="3"/>
      <c r="C11678" s="3"/>
      <c r="D11678" s="6"/>
      <c r="E11678" s="8"/>
      <c r="O11678" s="9"/>
    </row>
    <row r="11679" spans="2:15" x14ac:dyDescent="0.2">
      <c r="B11679" s="3"/>
      <c r="C11679" s="3"/>
      <c r="D11679" s="6"/>
      <c r="E11679" s="8"/>
      <c r="O11679" s="9"/>
    </row>
    <row r="11680" spans="2:15" x14ac:dyDescent="0.2">
      <c r="B11680" s="3"/>
      <c r="C11680" s="3"/>
      <c r="D11680" s="6"/>
      <c r="E11680" s="8"/>
      <c r="O11680" s="9"/>
    </row>
    <row r="11681" spans="2:15" x14ac:dyDescent="0.2">
      <c r="B11681" s="3"/>
      <c r="C11681" s="3"/>
      <c r="D11681" s="6"/>
      <c r="E11681" s="8"/>
      <c r="O11681" s="9"/>
    </row>
    <row r="11682" spans="2:15" x14ac:dyDescent="0.2">
      <c r="B11682" s="3"/>
      <c r="C11682" s="3"/>
      <c r="D11682" s="6"/>
      <c r="E11682" s="8"/>
      <c r="O11682" s="9"/>
    </row>
    <row r="11683" spans="2:15" x14ac:dyDescent="0.2">
      <c r="B11683" s="3"/>
      <c r="C11683" s="3"/>
      <c r="D11683" s="6"/>
      <c r="E11683" s="8"/>
      <c r="O11683" s="9"/>
    </row>
    <row r="11684" spans="2:15" x14ac:dyDescent="0.2">
      <c r="B11684" s="3"/>
      <c r="C11684" s="3"/>
      <c r="D11684" s="6"/>
      <c r="E11684" s="8"/>
      <c r="O11684" s="9"/>
    </row>
    <row r="11685" spans="2:15" x14ac:dyDescent="0.2">
      <c r="B11685" s="3"/>
      <c r="C11685" s="3"/>
      <c r="D11685" s="6"/>
      <c r="E11685" s="8"/>
      <c r="O11685" s="9"/>
    </row>
    <row r="11686" spans="2:15" x14ac:dyDescent="0.2">
      <c r="B11686" s="3"/>
      <c r="C11686" s="3"/>
      <c r="D11686" s="6"/>
      <c r="E11686" s="8"/>
      <c r="O11686" s="9"/>
    </row>
    <row r="11687" spans="2:15" x14ac:dyDescent="0.2">
      <c r="B11687" s="3"/>
      <c r="C11687" s="3"/>
      <c r="D11687" s="6"/>
      <c r="E11687" s="8"/>
      <c r="O11687" s="9"/>
    </row>
    <row r="11688" spans="2:15" x14ac:dyDescent="0.2">
      <c r="B11688" s="3"/>
      <c r="C11688" s="3"/>
      <c r="D11688" s="6"/>
      <c r="E11688" s="8"/>
      <c r="O11688" s="9"/>
    </row>
    <row r="11689" spans="2:15" x14ac:dyDescent="0.2">
      <c r="B11689" s="3"/>
      <c r="C11689" s="3"/>
      <c r="D11689" s="6"/>
      <c r="E11689" s="8"/>
      <c r="O11689" s="9"/>
    </row>
    <row r="11690" spans="2:15" x14ac:dyDescent="0.2">
      <c r="B11690" s="3"/>
      <c r="C11690" s="3"/>
      <c r="D11690" s="6"/>
      <c r="E11690" s="8"/>
      <c r="O11690" s="9"/>
    </row>
    <row r="11691" spans="2:15" x14ac:dyDescent="0.2">
      <c r="B11691" s="3"/>
      <c r="C11691" s="3"/>
      <c r="D11691" s="6"/>
      <c r="E11691" s="8"/>
      <c r="O11691" s="9"/>
    </row>
    <row r="11692" spans="2:15" x14ac:dyDescent="0.2">
      <c r="B11692" s="3"/>
      <c r="C11692" s="3"/>
      <c r="D11692" s="6"/>
      <c r="E11692" s="8"/>
      <c r="O11692" s="9"/>
    </row>
    <row r="11693" spans="2:15" x14ac:dyDescent="0.2">
      <c r="B11693" s="3"/>
      <c r="C11693" s="3"/>
      <c r="D11693" s="6"/>
      <c r="E11693" s="8"/>
      <c r="O11693" s="9"/>
    </row>
    <row r="11694" spans="2:15" x14ac:dyDescent="0.2">
      <c r="B11694" s="3"/>
      <c r="C11694" s="3"/>
      <c r="D11694" s="6"/>
      <c r="E11694" s="8"/>
      <c r="O11694" s="9"/>
    </row>
    <row r="11695" spans="2:15" x14ac:dyDescent="0.2">
      <c r="B11695" s="3"/>
      <c r="C11695" s="3"/>
      <c r="D11695" s="6"/>
      <c r="E11695" s="8"/>
      <c r="O11695" s="9"/>
    </row>
    <row r="11696" spans="2:15" x14ac:dyDescent="0.2">
      <c r="B11696" s="3"/>
      <c r="C11696" s="3"/>
      <c r="D11696" s="6"/>
      <c r="E11696" s="8"/>
      <c r="O11696" s="9"/>
    </row>
    <row r="11697" spans="2:15" x14ac:dyDescent="0.2">
      <c r="B11697" s="3"/>
      <c r="C11697" s="3"/>
      <c r="D11697" s="6"/>
      <c r="E11697" s="8"/>
      <c r="O11697" s="9"/>
    </row>
    <row r="11698" spans="2:15" x14ac:dyDescent="0.2">
      <c r="B11698" s="3"/>
      <c r="C11698" s="3"/>
      <c r="D11698" s="6"/>
      <c r="E11698" s="8"/>
      <c r="O11698" s="9"/>
    </row>
    <row r="11699" spans="2:15" x14ac:dyDescent="0.2">
      <c r="B11699" s="3"/>
      <c r="C11699" s="3"/>
      <c r="D11699" s="6"/>
      <c r="E11699" s="8"/>
      <c r="O11699" s="9"/>
    </row>
    <row r="11700" spans="2:15" x14ac:dyDescent="0.2">
      <c r="B11700" s="3"/>
      <c r="C11700" s="3"/>
      <c r="D11700" s="6"/>
      <c r="E11700" s="8"/>
      <c r="O11700" s="9"/>
    </row>
    <row r="11701" spans="2:15" x14ac:dyDescent="0.2">
      <c r="B11701" s="3"/>
      <c r="C11701" s="3"/>
      <c r="D11701" s="6"/>
      <c r="E11701" s="8"/>
      <c r="O11701" s="9"/>
    </row>
    <row r="11702" spans="2:15" x14ac:dyDescent="0.2">
      <c r="B11702" s="3"/>
      <c r="C11702" s="3"/>
      <c r="D11702" s="6"/>
      <c r="E11702" s="8"/>
      <c r="O11702" s="9"/>
    </row>
    <row r="11703" spans="2:15" x14ac:dyDescent="0.2">
      <c r="B11703" s="3"/>
      <c r="C11703" s="3"/>
      <c r="D11703" s="6"/>
      <c r="E11703" s="8"/>
      <c r="O11703" s="9"/>
    </row>
    <row r="11704" spans="2:15" x14ac:dyDescent="0.2">
      <c r="B11704" s="3"/>
      <c r="C11704" s="3"/>
      <c r="D11704" s="6"/>
      <c r="E11704" s="8"/>
      <c r="O11704" s="9"/>
    </row>
    <row r="11705" spans="2:15" x14ac:dyDescent="0.2">
      <c r="B11705" s="3"/>
      <c r="C11705" s="3"/>
      <c r="D11705" s="6"/>
      <c r="E11705" s="8"/>
      <c r="O11705" s="9"/>
    </row>
    <row r="11706" spans="2:15" x14ac:dyDescent="0.2">
      <c r="B11706" s="3"/>
      <c r="C11706" s="3"/>
      <c r="D11706" s="6"/>
      <c r="E11706" s="8"/>
      <c r="O11706" s="9"/>
    </row>
    <row r="11707" spans="2:15" x14ac:dyDescent="0.2">
      <c r="B11707" s="3"/>
      <c r="C11707" s="3"/>
      <c r="D11707" s="6"/>
      <c r="E11707" s="8"/>
      <c r="O11707" s="9"/>
    </row>
    <row r="11708" spans="2:15" x14ac:dyDescent="0.2">
      <c r="B11708" s="3"/>
      <c r="C11708" s="3"/>
      <c r="D11708" s="6"/>
      <c r="E11708" s="8"/>
      <c r="O11708" s="9"/>
    </row>
    <row r="11709" spans="2:15" x14ac:dyDescent="0.2">
      <c r="B11709" s="3"/>
      <c r="C11709" s="3"/>
      <c r="D11709" s="6"/>
      <c r="E11709" s="8"/>
      <c r="O11709" s="9"/>
    </row>
    <row r="11710" spans="2:15" x14ac:dyDescent="0.2">
      <c r="B11710" s="3"/>
      <c r="C11710" s="3"/>
      <c r="D11710" s="6"/>
      <c r="E11710" s="8"/>
      <c r="O11710" s="9"/>
    </row>
    <row r="11711" spans="2:15" x14ac:dyDescent="0.2">
      <c r="B11711" s="3"/>
      <c r="C11711" s="3"/>
      <c r="D11711" s="6"/>
      <c r="E11711" s="8"/>
      <c r="O11711" s="9"/>
    </row>
    <row r="11712" spans="2:15" x14ac:dyDescent="0.2">
      <c r="B11712" s="3"/>
      <c r="C11712" s="3"/>
      <c r="D11712" s="6"/>
      <c r="E11712" s="8"/>
      <c r="O11712" s="9"/>
    </row>
    <row r="11713" spans="2:15" x14ac:dyDescent="0.2">
      <c r="B11713" s="3"/>
      <c r="C11713" s="3"/>
      <c r="D11713" s="6"/>
      <c r="E11713" s="8"/>
      <c r="O11713" s="9"/>
    </row>
    <row r="11714" spans="2:15" x14ac:dyDescent="0.2">
      <c r="B11714" s="3"/>
      <c r="C11714" s="3"/>
      <c r="D11714" s="6"/>
      <c r="E11714" s="8"/>
      <c r="O11714" s="9"/>
    </row>
    <row r="11715" spans="2:15" x14ac:dyDescent="0.2">
      <c r="B11715" s="3"/>
      <c r="C11715" s="3"/>
      <c r="D11715" s="6"/>
      <c r="E11715" s="8"/>
      <c r="O11715" s="9"/>
    </row>
    <row r="11716" spans="2:15" x14ac:dyDescent="0.2">
      <c r="B11716" s="3"/>
      <c r="C11716" s="3"/>
      <c r="D11716" s="6"/>
      <c r="E11716" s="8"/>
      <c r="O11716" s="9"/>
    </row>
    <row r="11717" spans="2:15" x14ac:dyDescent="0.2">
      <c r="B11717" s="3"/>
      <c r="C11717" s="3"/>
      <c r="D11717" s="6"/>
      <c r="E11717" s="8"/>
      <c r="O11717" s="9"/>
    </row>
    <row r="11718" spans="2:15" x14ac:dyDescent="0.2">
      <c r="B11718" s="3"/>
      <c r="C11718" s="3"/>
      <c r="D11718" s="6"/>
      <c r="E11718" s="8"/>
      <c r="O11718" s="9"/>
    </row>
    <row r="11719" spans="2:15" x14ac:dyDescent="0.2">
      <c r="B11719" s="3"/>
      <c r="C11719" s="3"/>
      <c r="D11719" s="6"/>
      <c r="E11719" s="8"/>
      <c r="O11719" s="9"/>
    </row>
    <row r="11720" spans="2:15" x14ac:dyDescent="0.2">
      <c r="B11720" s="3"/>
      <c r="C11720" s="3"/>
      <c r="D11720" s="6"/>
      <c r="E11720" s="8"/>
      <c r="O11720" s="9"/>
    </row>
    <row r="11721" spans="2:15" x14ac:dyDescent="0.2">
      <c r="B11721" s="3"/>
      <c r="C11721" s="3"/>
      <c r="D11721" s="6"/>
      <c r="E11721" s="8"/>
      <c r="O11721" s="9"/>
    </row>
    <row r="11722" spans="2:15" x14ac:dyDescent="0.2">
      <c r="B11722" s="3"/>
      <c r="C11722" s="3"/>
      <c r="D11722" s="6"/>
      <c r="E11722" s="8"/>
      <c r="O11722" s="9"/>
    </row>
    <row r="11723" spans="2:15" x14ac:dyDescent="0.2">
      <c r="B11723" s="3"/>
      <c r="C11723" s="3"/>
      <c r="D11723" s="6"/>
      <c r="E11723" s="8"/>
      <c r="O11723" s="9"/>
    </row>
    <row r="11724" spans="2:15" x14ac:dyDescent="0.2">
      <c r="B11724" s="3"/>
      <c r="C11724" s="3"/>
      <c r="D11724" s="6"/>
      <c r="E11724" s="8"/>
      <c r="O11724" s="9"/>
    </row>
    <row r="11725" spans="2:15" x14ac:dyDescent="0.2">
      <c r="B11725" s="3"/>
      <c r="C11725" s="3"/>
      <c r="D11725" s="6"/>
      <c r="E11725" s="8"/>
      <c r="O11725" s="9"/>
    </row>
    <row r="11726" spans="2:15" x14ac:dyDescent="0.2">
      <c r="B11726" s="3"/>
      <c r="C11726" s="3"/>
      <c r="D11726" s="6"/>
      <c r="E11726" s="8"/>
      <c r="O11726" s="9"/>
    </row>
    <row r="11727" spans="2:15" x14ac:dyDescent="0.2">
      <c r="B11727" s="3"/>
      <c r="C11727" s="3"/>
      <c r="D11727" s="6"/>
      <c r="E11727" s="8"/>
      <c r="O11727" s="9"/>
    </row>
    <row r="11728" spans="2:15" x14ac:dyDescent="0.2">
      <c r="B11728" s="3"/>
      <c r="C11728" s="3"/>
      <c r="D11728" s="6"/>
      <c r="E11728" s="8"/>
      <c r="O11728" s="9"/>
    </row>
    <row r="11729" spans="2:15" x14ac:dyDescent="0.2">
      <c r="B11729" s="3"/>
      <c r="C11729" s="3"/>
      <c r="D11729" s="6"/>
      <c r="E11729" s="8"/>
      <c r="O11729" s="9"/>
    </row>
    <row r="11730" spans="2:15" x14ac:dyDescent="0.2">
      <c r="B11730" s="3"/>
      <c r="C11730" s="3"/>
      <c r="D11730" s="6"/>
      <c r="E11730" s="8"/>
      <c r="O11730" s="9"/>
    </row>
    <row r="11731" spans="2:15" x14ac:dyDescent="0.2">
      <c r="B11731" s="3"/>
      <c r="C11731" s="3"/>
      <c r="D11731" s="6"/>
      <c r="E11731" s="8"/>
      <c r="O11731" s="9"/>
    </row>
    <row r="11732" spans="2:15" x14ac:dyDescent="0.2">
      <c r="B11732" s="3"/>
      <c r="C11732" s="3"/>
      <c r="D11732" s="6"/>
      <c r="E11732" s="8"/>
      <c r="O11732" s="9"/>
    </row>
    <row r="11733" spans="2:15" x14ac:dyDescent="0.2">
      <c r="B11733" s="3"/>
      <c r="C11733" s="3"/>
      <c r="D11733" s="6"/>
      <c r="E11733" s="8"/>
      <c r="O11733" s="9"/>
    </row>
    <row r="11734" spans="2:15" x14ac:dyDescent="0.2">
      <c r="B11734" s="3"/>
      <c r="C11734" s="3"/>
      <c r="D11734" s="6"/>
      <c r="E11734" s="8"/>
      <c r="O11734" s="9"/>
    </row>
    <row r="11735" spans="2:15" x14ac:dyDescent="0.2">
      <c r="B11735" s="3"/>
      <c r="C11735" s="3"/>
      <c r="D11735" s="6"/>
      <c r="E11735" s="8"/>
      <c r="O11735" s="9"/>
    </row>
    <row r="11736" spans="2:15" x14ac:dyDescent="0.2">
      <c r="B11736" s="3"/>
      <c r="C11736" s="3"/>
      <c r="D11736" s="6"/>
      <c r="E11736" s="8"/>
      <c r="O11736" s="9"/>
    </row>
    <row r="11737" spans="2:15" x14ac:dyDescent="0.2">
      <c r="B11737" s="3"/>
      <c r="C11737" s="3"/>
      <c r="D11737" s="6"/>
      <c r="E11737" s="8"/>
      <c r="O11737" s="9"/>
    </row>
    <row r="11738" spans="2:15" x14ac:dyDescent="0.2">
      <c r="B11738" s="3"/>
      <c r="C11738" s="3"/>
      <c r="D11738" s="6"/>
      <c r="E11738" s="8"/>
      <c r="O11738" s="9"/>
    </row>
    <row r="11739" spans="2:15" x14ac:dyDescent="0.2">
      <c r="B11739" s="3"/>
      <c r="C11739" s="3"/>
      <c r="D11739" s="6"/>
      <c r="E11739" s="8"/>
      <c r="O11739" s="9"/>
    </row>
    <row r="11740" spans="2:15" x14ac:dyDescent="0.2">
      <c r="B11740" s="3"/>
      <c r="C11740" s="3"/>
      <c r="D11740" s="6"/>
      <c r="E11740" s="8"/>
      <c r="O11740" s="9"/>
    </row>
    <row r="11741" spans="2:15" x14ac:dyDescent="0.2">
      <c r="B11741" s="3"/>
      <c r="C11741" s="3"/>
      <c r="D11741" s="6"/>
      <c r="E11741" s="8"/>
      <c r="O11741" s="9"/>
    </row>
    <row r="11742" spans="2:15" x14ac:dyDescent="0.2">
      <c r="B11742" s="3"/>
      <c r="C11742" s="3"/>
      <c r="D11742" s="6"/>
      <c r="E11742" s="8"/>
      <c r="O11742" s="9"/>
    </row>
    <row r="11743" spans="2:15" x14ac:dyDescent="0.2">
      <c r="B11743" s="3"/>
      <c r="C11743" s="3"/>
      <c r="D11743" s="6"/>
      <c r="E11743" s="8"/>
      <c r="O11743" s="9"/>
    </row>
    <row r="11744" spans="2:15" x14ac:dyDescent="0.2">
      <c r="B11744" s="3"/>
      <c r="C11744" s="3"/>
      <c r="D11744" s="6"/>
      <c r="E11744" s="8"/>
      <c r="O11744" s="9"/>
    </row>
    <row r="11745" spans="2:15" x14ac:dyDescent="0.2">
      <c r="B11745" s="3"/>
      <c r="C11745" s="3"/>
      <c r="D11745" s="6"/>
      <c r="E11745" s="8"/>
      <c r="O11745" s="9"/>
    </row>
    <row r="11746" spans="2:15" x14ac:dyDescent="0.2">
      <c r="B11746" s="3"/>
      <c r="C11746" s="3"/>
      <c r="D11746" s="6"/>
      <c r="E11746" s="8"/>
      <c r="O11746" s="9"/>
    </row>
    <row r="11747" spans="2:15" x14ac:dyDescent="0.2">
      <c r="B11747" s="3"/>
      <c r="C11747" s="3"/>
      <c r="D11747" s="6"/>
      <c r="E11747" s="8"/>
      <c r="O11747" s="9"/>
    </row>
    <row r="11748" spans="2:15" x14ac:dyDescent="0.2">
      <c r="B11748" s="3"/>
      <c r="C11748" s="3"/>
      <c r="D11748" s="6"/>
      <c r="E11748" s="8"/>
      <c r="O11748" s="9"/>
    </row>
    <row r="11749" spans="2:15" x14ac:dyDescent="0.2">
      <c r="B11749" s="3"/>
      <c r="C11749" s="3"/>
      <c r="D11749" s="6"/>
      <c r="E11749" s="8"/>
      <c r="O11749" s="9"/>
    </row>
    <row r="11750" spans="2:15" x14ac:dyDescent="0.2">
      <c r="B11750" s="3"/>
      <c r="C11750" s="3"/>
      <c r="D11750" s="6"/>
      <c r="E11750" s="8"/>
      <c r="O11750" s="9"/>
    </row>
    <row r="11751" spans="2:15" x14ac:dyDescent="0.2">
      <c r="B11751" s="3"/>
      <c r="C11751" s="3"/>
      <c r="D11751" s="6"/>
      <c r="E11751" s="8"/>
      <c r="O11751" s="9"/>
    </row>
    <row r="11752" spans="2:15" x14ac:dyDescent="0.2">
      <c r="B11752" s="3"/>
      <c r="C11752" s="3"/>
      <c r="D11752" s="6"/>
      <c r="E11752" s="8"/>
      <c r="O11752" s="9"/>
    </row>
    <row r="11753" spans="2:15" x14ac:dyDescent="0.2">
      <c r="B11753" s="3"/>
      <c r="C11753" s="3"/>
      <c r="D11753" s="6"/>
      <c r="E11753" s="8"/>
      <c r="O11753" s="9"/>
    </row>
    <row r="11754" spans="2:15" x14ac:dyDescent="0.2">
      <c r="B11754" s="3"/>
      <c r="C11754" s="3"/>
      <c r="D11754" s="6"/>
      <c r="E11754" s="8"/>
      <c r="O11754" s="9"/>
    </row>
    <row r="11755" spans="2:15" x14ac:dyDescent="0.2">
      <c r="B11755" s="3"/>
      <c r="C11755" s="3"/>
      <c r="D11755" s="6"/>
      <c r="E11755" s="8"/>
      <c r="O11755" s="9"/>
    </row>
    <row r="11756" spans="2:15" x14ac:dyDescent="0.2">
      <c r="B11756" s="3"/>
      <c r="C11756" s="3"/>
      <c r="D11756" s="6"/>
      <c r="E11756" s="8"/>
      <c r="O11756" s="9"/>
    </row>
    <row r="11757" spans="2:15" x14ac:dyDescent="0.2">
      <c r="B11757" s="3"/>
      <c r="C11757" s="3"/>
      <c r="D11757" s="6"/>
      <c r="E11757" s="8"/>
      <c r="O11757" s="9"/>
    </row>
    <row r="11758" spans="2:15" x14ac:dyDescent="0.2">
      <c r="B11758" s="3"/>
      <c r="C11758" s="3"/>
      <c r="D11758" s="6"/>
      <c r="E11758" s="8"/>
      <c r="O11758" s="9"/>
    </row>
    <row r="11759" spans="2:15" x14ac:dyDescent="0.2">
      <c r="B11759" s="3"/>
      <c r="C11759" s="3"/>
      <c r="D11759" s="6"/>
      <c r="E11759" s="8"/>
      <c r="O11759" s="9"/>
    </row>
    <row r="11760" spans="2:15" x14ac:dyDescent="0.2">
      <c r="B11760" s="3"/>
      <c r="C11760" s="3"/>
      <c r="D11760" s="6"/>
      <c r="E11760" s="8"/>
      <c r="O11760" s="9"/>
    </row>
    <row r="11761" spans="2:15" x14ac:dyDescent="0.2">
      <c r="B11761" s="3"/>
      <c r="C11761" s="3"/>
      <c r="D11761" s="6"/>
      <c r="E11761" s="8"/>
      <c r="O11761" s="9"/>
    </row>
    <row r="11762" spans="2:15" x14ac:dyDescent="0.2">
      <c r="B11762" s="3"/>
      <c r="C11762" s="3"/>
      <c r="D11762" s="6"/>
      <c r="E11762" s="8"/>
      <c r="O11762" s="9"/>
    </row>
    <row r="11763" spans="2:15" x14ac:dyDescent="0.2">
      <c r="B11763" s="3"/>
      <c r="C11763" s="3"/>
      <c r="D11763" s="6"/>
      <c r="E11763" s="8"/>
      <c r="O11763" s="9"/>
    </row>
    <row r="11764" spans="2:15" x14ac:dyDescent="0.2">
      <c r="B11764" s="3"/>
      <c r="C11764" s="3"/>
      <c r="D11764" s="6"/>
      <c r="E11764" s="8"/>
      <c r="O11764" s="9"/>
    </row>
    <row r="11765" spans="2:15" x14ac:dyDescent="0.2">
      <c r="B11765" s="3"/>
      <c r="C11765" s="3"/>
      <c r="D11765" s="6"/>
      <c r="E11765" s="8"/>
      <c r="O11765" s="9"/>
    </row>
    <row r="11766" spans="2:15" x14ac:dyDescent="0.2">
      <c r="B11766" s="3"/>
      <c r="C11766" s="3"/>
      <c r="D11766" s="6"/>
      <c r="E11766" s="8"/>
      <c r="O11766" s="9"/>
    </row>
    <row r="11767" spans="2:15" x14ac:dyDescent="0.2">
      <c r="B11767" s="3"/>
      <c r="C11767" s="3"/>
      <c r="D11767" s="6"/>
      <c r="E11767" s="8"/>
      <c r="O11767" s="9"/>
    </row>
    <row r="11768" spans="2:15" x14ac:dyDescent="0.2">
      <c r="B11768" s="3"/>
      <c r="C11768" s="3"/>
      <c r="D11768" s="6"/>
      <c r="E11768" s="8"/>
      <c r="O11768" s="9"/>
    </row>
    <row r="11769" spans="2:15" x14ac:dyDescent="0.2">
      <c r="B11769" s="3"/>
      <c r="C11769" s="3"/>
      <c r="D11769" s="6"/>
      <c r="E11769" s="8"/>
      <c r="O11769" s="9"/>
    </row>
    <row r="11770" spans="2:15" x14ac:dyDescent="0.2">
      <c r="B11770" s="3"/>
      <c r="C11770" s="3"/>
      <c r="D11770" s="6"/>
      <c r="E11770" s="8"/>
      <c r="O11770" s="9"/>
    </row>
    <row r="11771" spans="2:15" x14ac:dyDescent="0.2">
      <c r="B11771" s="3"/>
      <c r="C11771" s="3"/>
      <c r="D11771" s="6"/>
      <c r="E11771" s="8"/>
      <c r="O11771" s="9"/>
    </row>
    <row r="11772" spans="2:15" x14ac:dyDescent="0.2">
      <c r="B11772" s="3"/>
      <c r="C11772" s="3"/>
      <c r="D11772" s="6"/>
      <c r="E11772" s="8"/>
      <c r="O11772" s="9"/>
    </row>
    <row r="11773" spans="2:15" x14ac:dyDescent="0.2">
      <c r="B11773" s="3"/>
      <c r="C11773" s="3"/>
      <c r="D11773" s="6"/>
      <c r="E11773" s="8"/>
      <c r="O11773" s="9"/>
    </row>
    <row r="11774" spans="2:15" x14ac:dyDescent="0.2">
      <c r="B11774" s="3"/>
      <c r="C11774" s="3"/>
      <c r="D11774" s="6"/>
      <c r="E11774" s="8"/>
      <c r="O11774" s="9"/>
    </row>
    <row r="11775" spans="2:15" x14ac:dyDescent="0.2">
      <c r="B11775" s="3"/>
      <c r="C11775" s="3"/>
      <c r="D11775" s="6"/>
      <c r="E11775" s="8"/>
      <c r="O11775" s="9"/>
    </row>
    <row r="11776" spans="2:15" x14ac:dyDescent="0.2">
      <c r="B11776" s="3"/>
      <c r="C11776" s="3"/>
      <c r="D11776" s="6"/>
      <c r="E11776" s="8"/>
      <c r="O11776" s="9"/>
    </row>
    <row r="11777" spans="2:15" x14ac:dyDescent="0.2">
      <c r="B11777" s="3"/>
      <c r="C11777" s="3"/>
      <c r="D11777" s="6"/>
      <c r="E11777" s="8"/>
      <c r="O11777" s="9"/>
    </row>
    <row r="11778" spans="2:15" x14ac:dyDescent="0.2">
      <c r="B11778" s="3"/>
      <c r="C11778" s="3"/>
      <c r="D11778" s="6"/>
      <c r="E11778" s="8"/>
      <c r="O11778" s="9"/>
    </row>
    <row r="11779" spans="2:15" x14ac:dyDescent="0.2">
      <c r="B11779" s="3"/>
      <c r="C11779" s="3"/>
      <c r="D11779" s="6"/>
      <c r="E11779" s="8"/>
      <c r="O11779" s="9"/>
    </row>
    <row r="11780" spans="2:15" x14ac:dyDescent="0.2">
      <c r="B11780" s="3"/>
      <c r="C11780" s="3"/>
      <c r="D11780" s="6"/>
      <c r="E11780" s="8"/>
      <c r="O11780" s="9"/>
    </row>
    <row r="11781" spans="2:15" x14ac:dyDescent="0.2">
      <c r="B11781" s="3"/>
      <c r="C11781" s="3"/>
      <c r="D11781" s="6"/>
      <c r="E11781" s="8"/>
      <c r="O11781" s="9"/>
    </row>
    <row r="11782" spans="2:15" x14ac:dyDescent="0.2">
      <c r="B11782" s="3"/>
      <c r="C11782" s="3"/>
      <c r="D11782" s="6"/>
      <c r="E11782" s="8"/>
      <c r="O11782" s="9"/>
    </row>
    <row r="11783" spans="2:15" x14ac:dyDescent="0.2">
      <c r="B11783" s="3"/>
      <c r="C11783" s="3"/>
      <c r="D11783" s="6"/>
      <c r="E11783" s="8"/>
      <c r="O11783" s="9"/>
    </row>
    <row r="11784" spans="2:15" x14ac:dyDescent="0.2">
      <c r="B11784" s="3"/>
      <c r="C11784" s="3"/>
      <c r="D11784" s="6"/>
      <c r="E11784" s="8"/>
      <c r="O11784" s="9"/>
    </row>
    <row r="11785" spans="2:15" x14ac:dyDescent="0.2">
      <c r="B11785" s="3"/>
      <c r="C11785" s="3"/>
      <c r="D11785" s="6"/>
      <c r="E11785" s="8"/>
      <c r="O11785" s="9"/>
    </row>
    <row r="11786" spans="2:15" x14ac:dyDescent="0.2">
      <c r="B11786" s="3"/>
      <c r="C11786" s="3"/>
      <c r="D11786" s="6"/>
      <c r="E11786" s="8"/>
      <c r="O11786" s="9"/>
    </row>
    <row r="11787" spans="2:15" x14ac:dyDescent="0.2">
      <c r="B11787" s="3"/>
      <c r="C11787" s="3"/>
      <c r="D11787" s="6"/>
      <c r="E11787" s="8"/>
      <c r="O11787" s="9"/>
    </row>
    <row r="11788" spans="2:15" x14ac:dyDescent="0.2">
      <c r="B11788" s="3"/>
      <c r="C11788" s="3"/>
      <c r="D11788" s="6"/>
      <c r="E11788" s="8"/>
      <c r="O11788" s="9"/>
    </row>
    <row r="11789" spans="2:15" x14ac:dyDescent="0.2">
      <c r="B11789" s="3"/>
      <c r="C11789" s="3"/>
      <c r="D11789" s="6"/>
      <c r="E11789" s="8"/>
      <c r="O11789" s="9"/>
    </row>
    <row r="11790" spans="2:15" x14ac:dyDescent="0.2">
      <c r="B11790" s="3"/>
      <c r="C11790" s="3"/>
      <c r="D11790" s="6"/>
      <c r="E11790" s="8"/>
      <c r="O11790" s="9"/>
    </row>
    <row r="11791" spans="2:15" x14ac:dyDescent="0.2">
      <c r="B11791" s="3"/>
      <c r="C11791" s="3"/>
      <c r="D11791" s="6"/>
      <c r="E11791" s="8"/>
      <c r="O11791" s="9"/>
    </row>
    <row r="11792" spans="2:15" x14ac:dyDescent="0.2">
      <c r="B11792" s="3"/>
      <c r="C11792" s="3"/>
      <c r="D11792" s="6"/>
      <c r="E11792" s="8"/>
      <c r="O11792" s="9"/>
    </row>
    <row r="11793" spans="2:15" x14ac:dyDescent="0.2">
      <c r="B11793" s="3"/>
      <c r="C11793" s="3"/>
      <c r="D11793" s="6"/>
      <c r="E11793" s="8"/>
      <c r="O11793" s="9"/>
    </row>
    <row r="11794" spans="2:15" x14ac:dyDescent="0.2">
      <c r="B11794" s="3"/>
      <c r="C11794" s="3"/>
      <c r="D11794" s="6"/>
      <c r="E11794" s="8"/>
      <c r="O11794" s="9"/>
    </row>
    <row r="11795" spans="2:15" x14ac:dyDescent="0.2">
      <c r="B11795" s="3"/>
      <c r="C11795" s="3"/>
      <c r="D11795" s="6"/>
      <c r="E11795" s="8"/>
      <c r="O11795" s="9"/>
    </row>
    <row r="11796" spans="2:15" x14ac:dyDescent="0.2">
      <c r="B11796" s="3"/>
      <c r="C11796" s="3"/>
      <c r="D11796" s="6"/>
      <c r="E11796" s="8"/>
      <c r="O11796" s="9"/>
    </row>
    <row r="11797" spans="2:15" x14ac:dyDescent="0.2">
      <c r="B11797" s="3"/>
      <c r="C11797" s="3"/>
      <c r="D11797" s="6"/>
      <c r="E11797" s="8"/>
      <c r="O11797" s="9"/>
    </row>
    <row r="11798" spans="2:15" x14ac:dyDescent="0.2">
      <c r="B11798" s="3"/>
      <c r="C11798" s="3"/>
      <c r="D11798" s="6"/>
      <c r="E11798" s="8"/>
      <c r="O11798" s="9"/>
    </row>
    <row r="11799" spans="2:15" x14ac:dyDescent="0.2">
      <c r="B11799" s="3"/>
      <c r="C11799" s="3"/>
      <c r="D11799" s="6"/>
      <c r="E11799" s="8"/>
      <c r="O11799" s="9"/>
    </row>
    <row r="11800" spans="2:15" x14ac:dyDescent="0.2">
      <c r="B11800" s="3"/>
      <c r="C11800" s="3"/>
      <c r="D11800" s="6"/>
      <c r="E11800" s="8"/>
      <c r="O11800" s="9"/>
    </row>
    <row r="11801" spans="2:15" x14ac:dyDescent="0.2">
      <c r="B11801" s="3"/>
      <c r="C11801" s="3"/>
      <c r="D11801" s="6"/>
      <c r="E11801" s="8"/>
      <c r="O11801" s="9"/>
    </row>
    <row r="11802" spans="2:15" x14ac:dyDescent="0.2">
      <c r="B11802" s="3"/>
      <c r="C11802" s="3"/>
      <c r="D11802" s="6"/>
      <c r="E11802" s="8"/>
      <c r="O11802" s="9"/>
    </row>
    <row r="11803" spans="2:15" x14ac:dyDescent="0.2">
      <c r="B11803" s="3"/>
      <c r="C11803" s="3"/>
      <c r="D11803" s="6"/>
      <c r="E11803" s="8"/>
      <c r="O11803" s="9"/>
    </row>
    <row r="11804" spans="2:15" x14ac:dyDescent="0.2">
      <c r="B11804" s="3"/>
      <c r="C11804" s="3"/>
      <c r="D11804" s="6"/>
      <c r="E11804" s="8"/>
      <c r="O11804" s="9"/>
    </row>
    <row r="11805" spans="2:15" x14ac:dyDescent="0.2">
      <c r="B11805" s="3"/>
      <c r="C11805" s="3"/>
      <c r="D11805" s="6"/>
      <c r="E11805" s="8"/>
      <c r="O11805" s="9"/>
    </row>
    <row r="11806" spans="2:15" x14ac:dyDescent="0.2">
      <c r="B11806" s="3"/>
      <c r="C11806" s="3"/>
      <c r="D11806" s="6"/>
      <c r="E11806" s="8"/>
      <c r="O11806" s="9"/>
    </row>
    <row r="11807" spans="2:15" x14ac:dyDescent="0.2">
      <c r="B11807" s="3"/>
      <c r="C11807" s="3"/>
      <c r="D11807" s="6"/>
      <c r="E11807" s="8"/>
      <c r="O11807" s="9"/>
    </row>
    <row r="11808" spans="2:15" x14ac:dyDescent="0.2">
      <c r="B11808" s="3"/>
      <c r="C11808" s="3"/>
      <c r="D11808" s="6"/>
      <c r="E11808" s="8"/>
      <c r="O11808" s="9"/>
    </row>
    <row r="11809" spans="2:15" x14ac:dyDescent="0.2">
      <c r="B11809" s="3"/>
      <c r="C11809" s="3"/>
      <c r="D11809" s="6"/>
      <c r="E11809" s="8"/>
      <c r="O11809" s="9"/>
    </row>
    <row r="11810" spans="2:15" x14ac:dyDescent="0.2">
      <c r="B11810" s="3"/>
      <c r="C11810" s="3"/>
      <c r="D11810" s="6"/>
      <c r="E11810" s="8"/>
      <c r="O11810" s="9"/>
    </row>
    <row r="11811" spans="2:15" x14ac:dyDescent="0.2">
      <c r="B11811" s="3"/>
      <c r="C11811" s="3"/>
      <c r="D11811" s="6"/>
      <c r="E11811" s="8"/>
      <c r="O11811" s="9"/>
    </row>
    <row r="11812" spans="2:15" x14ac:dyDescent="0.2">
      <c r="B11812" s="3"/>
      <c r="C11812" s="3"/>
      <c r="D11812" s="6"/>
      <c r="E11812" s="8"/>
      <c r="O11812" s="9"/>
    </row>
    <row r="11813" spans="2:15" x14ac:dyDescent="0.2">
      <c r="B11813" s="3"/>
      <c r="C11813" s="3"/>
      <c r="D11813" s="6"/>
      <c r="E11813" s="8"/>
      <c r="O11813" s="9"/>
    </row>
    <row r="11814" spans="2:15" x14ac:dyDescent="0.2">
      <c r="B11814" s="3"/>
      <c r="C11814" s="3"/>
      <c r="D11814" s="6"/>
      <c r="E11814" s="8"/>
      <c r="O11814" s="9"/>
    </row>
    <row r="11815" spans="2:15" x14ac:dyDescent="0.2">
      <c r="B11815" s="3"/>
      <c r="C11815" s="3"/>
      <c r="D11815" s="6"/>
      <c r="E11815" s="8"/>
      <c r="O11815" s="9"/>
    </row>
    <row r="11816" spans="2:15" x14ac:dyDescent="0.2">
      <c r="B11816" s="3"/>
      <c r="C11816" s="3"/>
      <c r="D11816" s="6"/>
      <c r="E11816" s="8"/>
      <c r="O11816" s="9"/>
    </row>
    <row r="11817" spans="2:15" x14ac:dyDescent="0.2">
      <c r="B11817" s="3"/>
      <c r="C11817" s="3"/>
      <c r="D11817" s="6"/>
      <c r="E11817" s="8"/>
      <c r="O11817" s="9"/>
    </row>
    <row r="11818" spans="2:15" x14ac:dyDescent="0.2">
      <c r="B11818" s="3"/>
      <c r="C11818" s="3"/>
      <c r="D11818" s="6"/>
      <c r="E11818" s="8"/>
      <c r="O11818" s="9"/>
    </row>
    <row r="11819" spans="2:15" x14ac:dyDescent="0.2">
      <c r="B11819" s="3"/>
      <c r="C11819" s="3"/>
      <c r="D11819" s="6"/>
      <c r="E11819" s="8"/>
      <c r="O11819" s="9"/>
    </row>
    <row r="11820" spans="2:15" x14ac:dyDescent="0.2">
      <c r="B11820" s="3"/>
      <c r="C11820" s="3"/>
      <c r="D11820" s="6"/>
      <c r="E11820" s="8"/>
      <c r="O11820" s="9"/>
    </row>
    <row r="11821" spans="2:15" x14ac:dyDescent="0.2">
      <c r="B11821" s="3"/>
      <c r="C11821" s="3"/>
      <c r="D11821" s="6"/>
      <c r="E11821" s="8"/>
      <c r="O11821" s="9"/>
    </row>
    <row r="11822" spans="2:15" x14ac:dyDescent="0.2">
      <c r="B11822" s="3"/>
      <c r="C11822" s="3"/>
      <c r="D11822" s="6"/>
      <c r="E11822" s="8"/>
      <c r="O11822" s="9"/>
    </row>
    <row r="11823" spans="2:15" x14ac:dyDescent="0.2">
      <c r="B11823" s="3"/>
      <c r="C11823" s="3"/>
      <c r="D11823" s="6"/>
      <c r="E11823" s="8"/>
      <c r="O11823" s="9"/>
    </row>
    <row r="11824" spans="2:15" x14ac:dyDescent="0.2">
      <c r="B11824" s="3"/>
      <c r="C11824" s="3"/>
      <c r="D11824" s="6"/>
      <c r="E11824" s="8"/>
      <c r="O11824" s="9"/>
    </row>
    <row r="11825" spans="2:15" x14ac:dyDescent="0.2">
      <c r="B11825" s="3"/>
      <c r="C11825" s="3"/>
      <c r="D11825" s="6"/>
      <c r="E11825" s="8"/>
      <c r="O11825" s="9"/>
    </row>
    <row r="11826" spans="2:15" x14ac:dyDescent="0.2">
      <c r="B11826" s="3"/>
      <c r="C11826" s="3"/>
      <c r="D11826" s="6"/>
      <c r="E11826" s="8"/>
      <c r="O11826" s="9"/>
    </row>
    <row r="11827" spans="2:15" x14ac:dyDescent="0.2">
      <c r="B11827" s="3"/>
      <c r="C11827" s="3"/>
      <c r="D11827" s="6"/>
      <c r="E11827" s="8"/>
      <c r="O11827" s="9"/>
    </row>
    <row r="11828" spans="2:15" x14ac:dyDescent="0.2">
      <c r="B11828" s="3"/>
      <c r="C11828" s="3"/>
      <c r="D11828" s="6"/>
      <c r="E11828" s="8"/>
      <c r="O11828" s="9"/>
    </row>
    <row r="11829" spans="2:15" x14ac:dyDescent="0.2">
      <c r="B11829" s="3"/>
      <c r="C11829" s="3"/>
      <c r="D11829" s="6"/>
      <c r="E11829" s="8"/>
      <c r="O11829" s="9"/>
    </row>
    <row r="11830" spans="2:15" x14ac:dyDescent="0.2">
      <c r="B11830" s="3"/>
      <c r="C11830" s="3"/>
      <c r="D11830" s="6"/>
      <c r="E11830" s="8"/>
      <c r="O11830" s="9"/>
    </row>
    <row r="11831" spans="2:15" x14ac:dyDescent="0.2">
      <c r="B11831" s="3"/>
      <c r="C11831" s="3"/>
      <c r="D11831" s="6"/>
      <c r="E11831" s="8"/>
      <c r="O11831" s="9"/>
    </row>
    <row r="11832" spans="2:15" x14ac:dyDescent="0.2">
      <c r="B11832" s="3"/>
      <c r="C11832" s="3"/>
      <c r="D11832" s="6"/>
      <c r="E11832" s="8"/>
      <c r="O11832" s="9"/>
    </row>
    <row r="11833" spans="2:15" x14ac:dyDescent="0.2">
      <c r="B11833" s="3"/>
      <c r="C11833" s="3"/>
      <c r="D11833" s="6"/>
      <c r="E11833" s="8"/>
      <c r="O11833" s="9"/>
    </row>
    <row r="11834" spans="2:15" x14ac:dyDescent="0.2">
      <c r="B11834" s="3"/>
      <c r="C11834" s="3"/>
      <c r="D11834" s="6"/>
      <c r="E11834" s="8"/>
      <c r="O11834" s="9"/>
    </row>
    <row r="11835" spans="2:15" x14ac:dyDescent="0.2">
      <c r="B11835" s="3"/>
      <c r="C11835" s="3"/>
      <c r="D11835" s="6"/>
      <c r="E11835" s="8"/>
      <c r="O11835" s="9"/>
    </row>
    <row r="11836" spans="2:15" x14ac:dyDescent="0.2">
      <c r="B11836" s="3"/>
      <c r="C11836" s="3"/>
      <c r="D11836" s="6"/>
      <c r="E11836" s="8"/>
      <c r="O11836" s="9"/>
    </row>
    <row r="11837" spans="2:15" x14ac:dyDescent="0.2">
      <c r="B11837" s="3"/>
      <c r="C11837" s="3"/>
      <c r="D11837" s="6"/>
      <c r="E11837" s="8"/>
      <c r="O11837" s="9"/>
    </row>
    <row r="11838" spans="2:15" x14ac:dyDescent="0.2">
      <c r="B11838" s="3"/>
      <c r="C11838" s="3"/>
      <c r="D11838" s="6"/>
      <c r="E11838" s="8"/>
      <c r="O11838" s="9"/>
    </row>
    <row r="11839" spans="2:15" x14ac:dyDescent="0.2">
      <c r="B11839" s="3"/>
      <c r="C11839" s="3"/>
      <c r="D11839" s="6"/>
      <c r="E11839" s="8"/>
      <c r="O11839" s="9"/>
    </row>
    <row r="11840" spans="2:15" x14ac:dyDescent="0.2">
      <c r="B11840" s="3"/>
      <c r="C11840" s="3"/>
      <c r="D11840" s="6"/>
      <c r="E11840" s="8"/>
      <c r="O11840" s="9"/>
    </row>
    <row r="11841" spans="2:15" x14ac:dyDescent="0.2">
      <c r="B11841" s="3"/>
      <c r="C11841" s="3"/>
      <c r="D11841" s="6"/>
      <c r="E11841" s="8"/>
      <c r="O11841" s="9"/>
    </row>
    <row r="11842" spans="2:15" x14ac:dyDescent="0.2">
      <c r="B11842" s="3"/>
      <c r="C11842" s="3"/>
      <c r="D11842" s="6"/>
      <c r="E11842" s="8"/>
      <c r="O11842" s="9"/>
    </row>
    <row r="11843" spans="2:15" x14ac:dyDescent="0.2">
      <c r="B11843" s="3"/>
      <c r="C11843" s="3"/>
      <c r="D11843" s="6"/>
      <c r="E11843" s="8"/>
      <c r="O11843" s="9"/>
    </row>
    <row r="11844" spans="2:15" x14ac:dyDescent="0.2">
      <c r="B11844" s="3"/>
      <c r="C11844" s="3"/>
      <c r="D11844" s="6"/>
      <c r="E11844" s="8"/>
      <c r="O11844" s="9"/>
    </row>
    <row r="11845" spans="2:15" x14ac:dyDescent="0.2">
      <c r="B11845" s="3"/>
      <c r="C11845" s="3"/>
      <c r="D11845" s="6"/>
      <c r="E11845" s="8"/>
      <c r="O11845" s="9"/>
    </row>
    <row r="11846" spans="2:15" x14ac:dyDescent="0.2">
      <c r="B11846" s="3"/>
      <c r="C11846" s="3"/>
      <c r="D11846" s="6"/>
      <c r="E11846" s="8"/>
      <c r="O11846" s="9"/>
    </row>
    <row r="11847" spans="2:15" x14ac:dyDescent="0.2">
      <c r="B11847" s="3"/>
      <c r="C11847" s="3"/>
      <c r="D11847" s="6"/>
      <c r="E11847" s="8"/>
      <c r="O11847" s="9"/>
    </row>
    <row r="11848" spans="2:15" x14ac:dyDescent="0.2">
      <c r="B11848" s="3"/>
      <c r="C11848" s="3"/>
      <c r="D11848" s="6"/>
      <c r="E11848" s="8"/>
      <c r="O11848" s="9"/>
    </row>
    <row r="11849" spans="2:15" x14ac:dyDescent="0.2">
      <c r="B11849" s="3"/>
      <c r="C11849" s="3"/>
      <c r="D11849" s="6"/>
      <c r="E11849" s="8"/>
      <c r="O11849" s="9"/>
    </row>
    <row r="11850" spans="2:15" x14ac:dyDescent="0.2">
      <c r="B11850" s="3"/>
      <c r="C11850" s="3"/>
      <c r="D11850" s="6"/>
      <c r="E11850" s="8"/>
      <c r="O11850" s="9"/>
    </row>
    <row r="11851" spans="2:15" x14ac:dyDescent="0.2">
      <c r="B11851" s="3"/>
      <c r="C11851" s="3"/>
      <c r="D11851" s="6"/>
      <c r="E11851" s="8"/>
      <c r="O11851" s="9"/>
    </row>
    <row r="11852" spans="2:15" x14ac:dyDescent="0.2">
      <c r="B11852" s="3"/>
      <c r="C11852" s="3"/>
      <c r="D11852" s="6"/>
      <c r="E11852" s="8"/>
      <c r="O11852" s="9"/>
    </row>
    <row r="11853" spans="2:15" x14ac:dyDescent="0.2">
      <c r="B11853" s="3"/>
      <c r="C11853" s="3"/>
      <c r="D11853" s="6"/>
      <c r="E11853" s="8"/>
      <c r="O11853" s="9"/>
    </row>
    <row r="11854" spans="2:15" x14ac:dyDescent="0.2">
      <c r="B11854" s="3"/>
      <c r="C11854" s="3"/>
      <c r="D11854" s="6"/>
      <c r="E11854" s="8"/>
      <c r="O11854" s="9"/>
    </row>
    <row r="11855" spans="2:15" x14ac:dyDescent="0.2">
      <c r="B11855" s="3"/>
      <c r="C11855" s="3"/>
      <c r="D11855" s="6"/>
      <c r="E11855" s="8"/>
      <c r="O11855" s="9"/>
    </row>
    <row r="11856" spans="2:15" x14ac:dyDescent="0.2">
      <c r="B11856" s="3"/>
      <c r="C11856" s="3"/>
      <c r="D11856" s="6"/>
      <c r="E11856" s="8"/>
      <c r="O11856" s="9"/>
    </row>
    <row r="11857" spans="2:15" x14ac:dyDescent="0.2">
      <c r="B11857" s="3"/>
      <c r="C11857" s="3"/>
      <c r="D11857" s="6"/>
      <c r="E11857" s="8"/>
      <c r="O11857" s="9"/>
    </row>
    <row r="11858" spans="2:15" x14ac:dyDescent="0.2">
      <c r="B11858" s="3"/>
      <c r="C11858" s="3"/>
      <c r="D11858" s="6"/>
      <c r="E11858" s="8"/>
      <c r="O11858" s="9"/>
    </row>
    <row r="11859" spans="2:15" x14ac:dyDescent="0.2">
      <c r="B11859" s="3"/>
      <c r="C11859" s="3"/>
      <c r="D11859" s="6"/>
      <c r="E11859" s="8"/>
      <c r="O11859" s="9"/>
    </row>
    <row r="11860" spans="2:15" x14ac:dyDescent="0.2">
      <c r="B11860" s="3"/>
      <c r="C11860" s="3"/>
      <c r="D11860" s="6"/>
      <c r="E11860" s="8"/>
      <c r="O11860" s="9"/>
    </row>
    <row r="11861" spans="2:15" x14ac:dyDescent="0.2">
      <c r="B11861" s="3"/>
      <c r="C11861" s="3"/>
      <c r="D11861" s="6"/>
      <c r="E11861" s="8"/>
      <c r="O11861" s="9"/>
    </row>
    <row r="11862" spans="2:15" x14ac:dyDescent="0.2">
      <c r="B11862" s="3"/>
      <c r="C11862" s="3"/>
      <c r="D11862" s="6"/>
      <c r="E11862" s="8"/>
      <c r="O11862" s="9"/>
    </row>
    <row r="11863" spans="2:15" x14ac:dyDescent="0.2">
      <c r="B11863" s="3"/>
      <c r="C11863" s="3"/>
      <c r="D11863" s="6"/>
      <c r="E11863" s="8"/>
      <c r="O11863" s="9"/>
    </row>
    <row r="11864" spans="2:15" x14ac:dyDescent="0.2">
      <c r="B11864" s="3"/>
      <c r="C11864" s="3"/>
      <c r="D11864" s="6"/>
      <c r="E11864" s="8"/>
      <c r="O11864" s="9"/>
    </row>
    <row r="11865" spans="2:15" x14ac:dyDescent="0.2">
      <c r="B11865" s="3"/>
      <c r="C11865" s="3"/>
      <c r="D11865" s="6"/>
      <c r="E11865" s="8"/>
      <c r="O11865" s="9"/>
    </row>
    <row r="11866" spans="2:15" x14ac:dyDescent="0.2">
      <c r="B11866" s="3"/>
      <c r="C11866" s="3"/>
      <c r="D11866" s="6"/>
      <c r="E11866" s="8"/>
      <c r="O11866" s="9"/>
    </row>
    <row r="11867" spans="2:15" x14ac:dyDescent="0.2">
      <c r="B11867" s="3"/>
      <c r="C11867" s="3"/>
      <c r="D11867" s="6"/>
      <c r="E11867" s="8"/>
      <c r="O11867" s="9"/>
    </row>
    <row r="11868" spans="2:15" x14ac:dyDescent="0.2">
      <c r="B11868" s="3"/>
      <c r="C11868" s="3"/>
      <c r="D11868" s="6"/>
      <c r="E11868" s="8"/>
      <c r="O11868" s="9"/>
    </row>
    <row r="11869" spans="2:15" x14ac:dyDescent="0.2">
      <c r="B11869" s="3"/>
      <c r="C11869" s="3"/>
      <c r="D11869" s="6"/>
      <c r="E11869" s="8"/>
      <c r="O11869" s="9"/>
    </row>
    <row r="11870" spans="2:15" x14ac:dyDescent="0.2">
      <c r="B11870" s="3"/>
      <c r="C11870" s="3"/>
      <c r="D11870" s="6"/>
      <c r="E11870" s="8"/>
      <c r="O11870" s="9"/>
    </row>
    <row r="11871" spans="2:15" x14ac:dyDescent="0.2">
      <c r="B11871" s="3"/>
      <c r="C11871" s="3"/>
      <c r="D11871" s="6"/>
      <c r="E11871" s="8"/>
      <c r="O11871" s="9"/>
    </row>
    <row r="11872" spans="2:15" x14ac:dyDescent="0.2">
      <c r="B11872" s="3"/>
      <c r="C11872" s="3"/>
      <c r="D11872" s="6"/>
      <c r="E11872" s="8"/>
      <c r="O11872" s="9"/>
    </row>
    <row r="11873" spans="2:15" x14ac:dyDescent="0.2">
      <c r="B11873" s="3"/>
      <c r="C11873" s="3"/>
      <c r="D11873" s="6"/>
      <c r="E11873" s="8"/>
      <c r="O11873" s="9"/>
    </row>
    <row r="11874" spans="2:15" x14ac:dyDescent="0.2">
      <c r="B11874" s="3"/>
      <c r="C11874" s="3"/>
      <c r="D11874" s="6"/>
      <c r="E11874" s="8"/>
      <c r="O11874" s="9"/>
    </row>
    <row r="11875" spans="2:15" x14ac:dyDescent="0.2">
      <c r="B11875" s="3"/>
      <c r="C11875" s="3"/>
      <c r="D11875" s="6"/>
      <c r="E11875" s="8"/>
      <c r="O11875" s="9"/>
    </row>
    <row r="11876" spans="2:15" x14ac:dyDescent="0.2">
      <c r="B11876" s="3"/>
      <c r="C11876" s="3"/>
      <c r="D11876" s="6"/>
      <c r="E11876" s="8"/>
      <c r="O11876" s="9"/>
    </row>
    <row r="11877" spans="2:15" x14ac:dyDescent="0.2">
      <c r="B11877" s="3"/>
      <c r="C11877" s="3"/>
      <c r="D11877" s="6"/>
      <c r="E11877" s="8"/>
      <c r="O11877" s="9"/>
    </row>
    <row r="11878" spans="2:15" x14ac:dyDescent="0.2">
      <c r="B11878" s="3"/>
      <c r="C11878" s="3"/>
      <c r="D11878" s="6"/>
      <c r="E11878" s="8"/>
      <c r="O11878" s="9"/>
    </row>
    <row r="11879" spans="2:15" x14ac:dyDescent="0.2">
      <c r="B11879" s="3"/>
      <c r="C11879" s="3"/>
      <c r="D11879" s="6"/>
      <c r="E11879" s="8"/>
      <c r="O11879" s="9"/>
    </row>
    <row r="11880" spans="2:15" x14ac:dyDescent="0.2">
      <c r="B11880" s="3"/>
      <c r="C11880" s="3"/>
      <c r="D11880" s="6"/>
      <c r="E11880" s="8"/>
      <c r="O11880" s="9"/>
    </row>
    <row r="11881" spans="2:15" x14ac:dyDescent="0.2">
      <c r="B11881" s="3"/>
      <c r="C11881" s="3"/>
      <c r="D11881" s="6"/>
      <c r="E11881" s="8"/>
      <c r="O11881" s="9"/>
    </row>
    <row r="11882" spans="2:15" x14ac:dyDescent="0.2">
      <c r="B11882" s="3"/>
      <c r="C11882" s="3"/>
      <c r="D11882" s="6"/>
      <c r="E11882" s="8"/>
      <c r="O11882" s="9"/>
    </row>
    <row r="11883" spans="2:15" x14ac:dyDescent="0.2">
      <c r="B11883" s="3"/>
      <c r="C11883" s="3"/>
      <c r="D11883" s="6"/>
      <c r="E11883" s="8"/>
      <c r="O11883" s="9"/>
    </row>
    <row r="11884" spans="2:15" x14ac:dyDescent="0.2">
      <c r="B11884" s="3"/>
      <c r="C11884" s="3"/>
      <c r="D11884" s="6"/>
      <c r="E11884" s="8"/>
      <c r="O11884" s="9"/>
    </row>
    <row r="11885" spans="2:15" x14ac:dyDescent="0.2">
      <c r="B11885" s="3"/>
      <c r="C11885" s="3"/>
      <c r="D11885" s="6"/>
      <c r="E11885" s="8"/>
      <c r="O11885" s="9"/>
    </row>
    <row r="11886" spans="2:15" x14ac:dyDescent="0.2">
      <c r="B11886" s="3"/>
      <c r="C11886" s="3"/>
      <c r="D11886" s="6"/>
      <c r="E11886" s="8"/>
      <c r="O11886" s="9"/>
    </row>
    <row r="11887" spans="2:15" x14ac:dyDescent="0.2">
      <c r="B11887" s="3"/>
      <c r="C11887" s="3"/>
      <c r="D11887" s="6"/>
      <c r="E11887" s="8"/>
      <c r="O11887" s="9"/>
    </row>
    <row r="11888" spans="2:15" x14ac:dyDescent="0.2">
      <c r="B11888" s="3"/>
      <c r="C11888" s="3"/>
      <c r="D11888" s="6"/>
      <c r="E11888" s="8"/>
      <c r="O11888" s="9"/>
    </row>
    <row r="11889" spans="2:15" x14ac:dyDescent="0.2">
      <c r="B11889" s="3"/>
      <c r="C11889" s="3"/>
      <c r="D11889" s="6"/>
      <c r="E11889" s="8"/>
      <c r="O11889" s="9"/>
    </row>
    <row r="11890" spans="2:15" x14ac:dyDescent="0.2">
      <c r="B11890" s="3"/>
      <c r="C11890" s="3"/>
      <c r="D11890" s="6"/>
      <c r="E11890" s="8"/>
      <c r="O11890" s="9"/>
    </row>
    <row r="11891" spans="2:15" x14ac:dyDescent="0.2">
      <c r="B11891" s="3"/>
      <c r="C11891" s="3"/>
      <c r="D11891" s="6"/>
      <c r="E11891" s="8"/>
      <c r="O11891" s="9"/>
    </row>
    <row r="11892" spans="2:15" x14ac:dyDescent="0.2">
      <c r="B11892" s="3"/>
      <c r="C11892" s="3"/>
      <c r="D11892" s="6"/>
      <c r="E11892" s="8"/>
      <c r="O11892" s="9"/>
    </row>
    <row r="11893" spans="2:15" x14ac:dyDescent="0.2">
      <c r="B11893" s="3"/>
      <c r="C11893" s="3"/>
      <c r="D11893" s="6"/>
      <c r="E11893" s="8"/>
      <c r="O11893" s="9"/>
    </row>
    <row r="11894" spans="2:15" x14ac:dyDescent="0.2">
      <c r="B11894" s="3"/>
      <c r="C11894" s="3"/>
      <c r="D11894" s="6"/>
      <c r="E11894" s="8"/>
      <c r="O11894" s="9"/>
    </row>
    <row r="11895" spans="2:15" x14ac:dyDescent="0.2">
      <c r="B11895" s="3"/>
      <c r="C11895" s="3"/>
      <c r="D11895" s="6"/>
      <c r="E11895" s="8"/>
      <c r="O11895" s="9"/>
    </row>
    <row r="11896" spans="2:15" x14ac:dyDescent="0.2">
      <c r="B11896" s="3"/>
      <c r="C11896" s="3"/>
      <c r="D11896" s="6"/>
      <c r="E11896" s="8"/>
      <c r="O11896" s="9"/>
    </row>
    <row r="11897" spans="2:15" x14ac:dyDescent="0.2">
      <c r="B11897" s="3"/>
      <c r="C11897" s="3"/>
      <c r="D11897" s="6"/>
      <c r="E11897" s="8"/>
      <c r="O11897" s="9"/>
    </row>
    <row r="11898" spans="2:15" x14ac:dyDescent="0.2">
      <c r="B11898" s="3"/>
      <c r="C11898" s="3"/>
      <c r="D11898" s="6"/>
      <c r="E11898" s="8"/>
      <c r="O11898" s="9"/>
    </row>
    <row r="11899" spans="2:15" x14ac:dyDescent="0.2">
      <c r="B11899" s="3"/>
      <c r="C11899" s="3"/>
      <c r="D11899" s="6"/>
      <c r="E11899" s="8"/>
      <c r="O11899" s="9"/>
    </row>
    <row r="11900" spans="2:15" x14ac:dyDescent="0.2">
      <c r="B11900" s="3"/>
      <c r="C11900" s="3"/>
      <c r="D11900" s="6"/>
      <c r="E11900" s="8"/>
      <c r="O11900" s="9"/>
    </row>
    <row r="11901" spans="2:15" x14ac:dyDescent="0.2">
      <c r="B11901" s="3"/>
      <c r="C11901" s="3"/>
      <c r="D11901" s="6"/>
      <c r="E11901" s="8"/>
      <c r="O11901" s="9"/>
    </row>
    <row r="11902" spans="2:15" x14ac:dyDescent="0.2">
      <c r="B11902" s="3"/>
      <c r="C11902" s="3"/>
      <c r="D11902" s="6"/>
      <c r="E11902" s="8"/>
      <c r="O11902" s="9"/>
    </row>
    <row r="11903" spans="2:15" x14ac:dyDescent="0.2">
      <c r="B11903" s="3"/>
      <c r="C11903" s="3"/>
      <c r="D11903" s="6"/>
      <c r="E11903" s="8"/>
      <c r="O11903" s="9"/>
    </row>
    <row r="11904" spans="2:15" x14ac:dyDescent="0.2">
      <c r="B11904" s="3"/>
      <c r="C11904" s="3"/>
      <c r="D11904" s="6"/>
      <c r="E11904" s="8"/>
      <c r="O11904" s="9"/>
    </row>
    <row r="11905" spans="2:15" x14ac:dyDescent="0.2">
      <c r="B11905" s="3"/>
      <c r="C11905" s="3"/>
      <c r="D11905" s="6"/>
      <c r="E11905" s="8"/>
      <c r="O11905" s="9"/>
    </row>
    <row r="11906" spans="2:15" x14ac:dyDescent="0.2">
      <c r="B11906" s="3"/>
      <c r="C11906" s="3"/>
      <c r="D11906" s="6"/>
      <c r="E11906" s="8"/>
      <c r="O11906" s="9"/>
    </row>
    <row r="11907" spans="2:15" x14ac:dyDescent="0.2">
      <c r="B11907" s="3"/>
      <c r="C11907" s="3"/>
      <c r="D11907" s="6"/>
      <c r="E11907" s="8"/>
      <c r="O11907" s="9"/>
    </row>
    <row r="11908" spans="2:15" x14ac:dyDescent="0.2">
      <c r="B11908" s="3"/>
      <c r="C11908" s="3"/>
      <c r="D11908" s="6"/>
      <c r="E11908" s="8"/>
      <c r="O11908" s="9"/>
    </row>
    <row r="11909" spans="2:15" x14ac:dyDescent="0.2">
      <c r="B11909" s="3"/>
      <c r="C11909" s="3"/>
      <c r="D11909" s="6"/>
      <c r="E11909" s="8"/>
      <c r="O11909" s="9"/>
    </row>
    <row r="11910" spans="2:15" x14ac:dyDescent="0.2">
      <c r="B11910" s="3"/>
      <c r="C11910" s="3"/>
      <c r="D11910" s="6"/>
      <c r="E11910" s="8"/>
      <c r="O11910" s="9"/>
    </row>
    <row r="11911" spans="2:15" x14ac:dyDescent="0.2">
      <c r="B11911" s="3"/>
      <c r="C11911" s="3"/>
      <c r="D11911" s="6"/>
      <c r="E11911" s="8"/>
      <c r="O11911" s="9"/>
    </row>
    <row r="11912" spans="2:15" x14ac:dyDescent="0.2">
      <c r="B11912" s="3"/>
      <c r="C11912" s="3"/>
      <c r="D11912" s="6"/>
      <c r="E11912" s="8"/>
      <c r="O11912" s="9"/>
    </row>
    <row r="11913" spans="2:15" x14ac:dyDescent="0.2">
      <c r="B11913" s="3"/>
      <c r="C11913" s="3"/>
      <c r="D11913" s="6"/>
      <c r="E11913" s="8"/>
      <c r="O11913" s="9"/>
    </row>
    <row r="11914" spans="2:15" x14ac:dyDescent="0.2">
      <c r="B11914" s="3"/>
      <c r="C11914" s="3"/>
      <c r="D11914" s="6"/>
      <c r="E11914" s="8"/>
      <c r="O11914" s="9"/>
    </row>
    <row r="11915" spans="2:15" x14ac:dyDescent="0.2">
      <c r="B11915" s="3"/>
      <c r="C11915" s="3"/>
      <c r="D11915" s="6"/>
      <c r="E11915" s="8"/>
      <c r="O11915" s="9"/>
    </row>
    <row r="11916" spans="2:15" x14ac:dyDescent="0.2">
      <c r="B11916" s="3"/>
      <c r="C11916" s="3"/>
      <c r="D11916" s="6"/>
      <c r="E11916" s="8"/>
      <c r="O11916" s="9"/>
    </row>
    <row r="11917" spans="2:15" x14ac:dyDescent="0.2">
      <c r="B11917" s="3"/>
      <c r="C11917" s="3"/>
      <c r="D11917" s="6"/>
      <c r="E11917" s="8"/>
      <c r="O11917" s="9"/>
    </row>
    <row r="11918" spans="2:15" x14ac:dyDescent="0.2">
      <c r="B11918" s="3"/>
      <c r="C11918" s="3"/>
      <c r="D11918" s="6"/>
      <c r="E11918" s="8"/>
      <c r="O11918" s="9"/>
    </row>
    <row r="11919" spans="2:15" x14ac:dyDescent="0.2">
      <c r="B11919" s="3"/>
      <c r="C11919" s="3"/>
      <c r="D11919" s="6"/>
      <c r="E11919" s="8"/>
      <c r="O11919" s="9"/>
    </row>
    <row r="11920" spans="2:15" x14ac:dyDescent="0.2">
      <c r="B11920" s="3"/>
      <c r="C11920" s="3"/>
      <c r="D11920" s="6"/>
      <c r="E11920" s="8"/>
      <c r="O11920" s="9"/>
    </row>
    <row r="11921" spans="2:15" x14ac:dyDescent="0.2">
      <c r="B11921" s="3"/>
      <c r="C11921" s="3"/>
      <c r="D11921" s="6"/>
      <c r="E11921" s="8"/>
      <c r="O11921" s="9"/>
    </row>
    <row r="11922" spans="2:15" x14ac:dyDescent="0.2">
      <c r="B11922" s="3"/>
      <c r="C11922" s="3"/>
      <c r="D11922" s="6"/>
      <c r="E11922" s="8"/>
      <c r="O11922" s="9"/>
    </row>
    <row r="11923" spans="2:15" x14ac:dyDescent="0.2">
      <c r="B11923" s="3"/>
      <c r="C11923" s="3"/>
      <c r="D11923" s="6"/>
      <c r="E11923" s="8"/>
      <c r="O11923" s="9"/>
    </row>
    <row r="11924" spans="2:15" x14ac:dyDescent="0.2">
      <c r="B11924" s="3"/>
      <c r="C11924" s="3"/>
      <c r="D11924" s="6"/>
      <c r="E11924" s="8"/>
      <c r="O11924" s="9"/>
    </row>
    <row r="11925" spans="2:15" x14ac:dyDescent="0.2">
      <c r="B11925" s="3"/>
      <c r="C11925" s="3"/>
      <c r="D11925" s="6"/>
      <c r="E11925" s="8"/>
      <c r="O11925" s="9"/>
    </row>
    <row r="11926" spans="2:15" x14ac:dyDescent="0.2">
      <c r="B11926" s="3"/>
      <c r="C11926" s="3"/>
      <c r="D11926" s="6"/>
      <c r="E11926" s="8"/>
      <c r="O11926" s="9"/>
    </row>
    <row r="11927" spans="2:15" x14ac:dyDescent="0.2">
      <c r="B11927" s="3"/>
      <c r="C11927" s="3"/>
      <c r="D11927" s="6"/>
      <c r="E11927" s="8"/>
      <c r="O11927" s="9"/>
    </row>
    <row r="11928" spans="2:15" x14ac:dyDescent="0.2">
      <c r="B11928" s="3"/>
      <c r="C11928" s="3"/>
      <c r="D11928" s="6"/>
      <c r="E11928" s="8"/>
      <c r="O11928" s="9"/>
    </row>
    <row r="11929" spans="2:15" x14ac:dyDescent="0.2">
      <c r="B11929" s="3"/>
      <c r="C11929" s="3"/>
      <c r="D11929" s="6"/>
      <c r="E11929" s="8"/>
      <c r="O11929" s="9"/>
    </row>
    <row r="11930" spans="2:15" x14ac:dyDescent="0.2">
      <c r="B11930" s="3"/>
      <c r="C11930" s="3"/>
      <c r="D11930" s="6"/>
      <c r="E11930" s="8"/>
      <c r="O11930" s="9"/>
    </row>
    <row r="11931" spans="2:15" x14ac:dyDescent="0.2">
      <c r="B11931" s="3"/>
      <c r="C11931" s="3"/>
      <c r="D11931" s="6"/>
      <c r="E11931" s="8"/>
      <c r="O11931" s="9"/>
    </row>
    <row r="11932" spans="2:15" x14ac:dyDescent="0.2">
      <c r="B11932" s="3"/>
      <c r="C11932" s="3"/>
      <c r="D11932" s="6"/>
      <c r="E11932" s="8"/>
      <c r="O11932" s="9"/>
    </row>
    <row r="11933" spans="2:15" x14ac:dyDescent="0.2">
      <c r="B11933" s="3"/>
      <c r="C11933" s="3"/>
      <c r="D11933" s="6"/>
      <c r="E11933" s="8"/>
      <c r="O11933" s="9"/>
    </row>
    <row r="11934" spans="2:15" x14ac:dyDescent="0.2">
      <c r="B11934" s="3"/>
      <c r="C11934" s="3"/>
      <c r="D11934" s="6"/>
      <c r="E11934" s="8"/>
      <c r="O11934" s="9"/>
    </row>
    <row r="11935" spans="2:15" x14ac:dyDescent="0.2">
      <c r="B11935" s="3"/>
      <c r="C11935" s="3"/>
      <c r="D11935" s="6"/>
      <c r="E11935" s="8"/>
      <c r="O11935" s="9"/>
    </row>
    <row r="11936" spans="2:15" x14ac:dyDescent="0.2">
      <c r="B11936" s="3"/>
      <c r="C11936" s="3"/>
      <c r="D11936" s="6"/>
      <c r="E11936" s="8"/>
      <c r="O11936" s="9"/>
    </row>
    <row r="11937" spans="2:15" x14ac:dyDescent="0.2">
      <c r="B11937" s="3"/>
      <c r="C11937" s="3"/>
      <c r="D11937" s="6"/>
      <c r="E11937" s="8"/>
      <c r="O11937" s="9"/>
    </row>
    <row r="11938" spans="2:15" x14ac:dyDescent="0.2">
      <c r="B11938" s="3"/>
      <c r="C11938" s="3"/>
      <c r="D11938" s="6"/>
      <c r="E11938" s="8"/>
      <c r="O11938" s="9"/>
    </row>
    <row r="11939" spans="2:15" x14ac:dyDescent="0.2">
      <c r="B11939" s="3"/>
      <c r="C11939" s="3"/>
      <c r="D11939" s="6"/>
      <c r="E11939" s="8"/>
      <c r="O11939" s="9"/>
    </row>
    <row r="11940" spans="2:15" x14ac:dyDescent="0.2">
      <c r="B11940" s="3"/>
      <c r="C11940" s="3"/>
      <c r="D11940" s="6"/>
      <c r="E11940" s="8"/>
      <c r="O11940" s="9"/>
    </row>
    <row r="11941" spans="2:15" x14ac:dyDescent="0.2">
      <c r="B11941" s="3"/>
      <c r="C11941" s="3"/>
      <c r="D11941" s="6"/>
      <c r="E11941" s="8"/>
      <c r="O11941" s="9"/>
    </row>
    <row r="11942" spans="2:15" x14ac:dyDescent="0.2">
      <c r="B11942" s="3"/>
      <c r="C11942" s="3"/>
      <c r="D11942" s="6"/>
      <c r="E11942" s="8"/>
      <c r="O11942" s="9"/>
    </row>
    <row r="11943" spans="2:15" x14ac:dyDescent="0.2">
      <c r="B11943" s="3"/>
      <c r="C11943" s="3"/>
      <c r="D11943" s="6"/>
      <c r="E11943" s="8"/>
      <c r="O11943" s="9"/>
    </row>
    <row r="11944" spans="2:15" x14ac:dyDescent="0.2">
      <c r="B11944" s="3"/>
      <c r="C11944" s="3"/>
      <c r="D11944" s="6"/>
      <c r="E11944" s="8"/>
      <c r="O11944" s="9"/>
    </row>
    <row r="11945" spans="2:15" x14ac:dyDescent="0.2">
      <c r="B11945" s="3"/>
      <c r="C11945" s="3"/>
      <c r="D11945" s="6"/>
      <c r="E11945" s="8"/>
      <c r="O11945" s="9"/>
    </row>
    <row r="11946" spans="2:15" x14ac:dyDescent="0.2">
      <c r="B11946" s="3"/>
      <c r="C11946" s="3"/>
      <c r="D11946" s="6"/>
      <c r="E11946" s="8"/>
      <c r="O11946" s="9"/>
    </row>
    <row r="11947" spans="2:15" x14ac:dyDescent="0.2">
      <c r="B11947" s="3"/>
      <c r="C11947" s="3"/>
      <c r="D11947" s="6"/>
      <c r="E11947" s="8"/>
      <c r="O11947" s="9"/>
    </row>
    <row r="11948" spans="2:15" x14ac:dyDescent="0.2">
      <c r="B11948" s="3"/>
      <c r="C11948" s="3"/>
      <c r="D11948" s="6"/>
      <c r="E11948" s="8"/>
      <c r="O11948" s="9"/>
    </row>
    <row r="11949" spans="2:15" x14ac:dyDescent="0.2">
      <c r="B11949" s="3"/>
      <c r="C11949" s="3"/>
      <c r="D11949" s="6"/>
      <c r="E11949" s="8"/>
      <c r="O11949" s="9"/>
    </row>
    <row r="11950" spans="2:15" x14ac:dyDescent="0.2">
      <c r="B11950" s="3"/>
      <c r="C11950" s="3"/>
      <c r="D11950" s="6"/>
      <c r="E11950" s="8"/>
      <c r="O11950" s="9"/>
    </row>
    <row r="11951" spans="2:15" x14ac:dyDescent="0.2">
      <c r="B11951" s="3"/>
      <c r="C11951" s="3"/>
      <c r="D11951" s="6"/>
      <c r="E11951" s="8"/>
      <c r="O11951" s="9"/>
    </row>
    <row r="11952" spans="2:15" x14ac:dyDescent="0.2">
      <c r="B11952" s="3"/>
      <c r="C11952" s="3"/>
      <c r="D11952" s="6"/>
      <c r="E11952" s="8"/>
      <c r="O11952" s="9"/>
    </row>
    <row r="11953" spans="2:15" x14ac:dyDescent="0.2">
      <c r="B11953" s="3"/>
      <c r="C11953" s="3"/>
      <c r="D11953" s="6"/>
      <c r="E11953" s="8"/>
      <c r="O11953" s="9"/>
    </row>
    <row r="11954" spans="2:15" x14ac:dyDescent="0.2">
      <c r="B11954" s="3"/>
      <c r="C11954" s="3"/>
      <c r="D11954" s="6"/>
      <c r="E11954" s="8"/>
      <c r="O11954" s="9"/>
    </row>
    <row r="11955" spans="2:15" x14ac:dyDescent="0.2">
      <c r="B11955" s="3"/>
      <c r="C11955" s="3"/>
      <c r="D11955" s="6"/>
      <c r="E11955" s="8"/>
      <c r="O11955" s="9"/>
    </row>
    <row r="11956" spans="2:15" x14ac:dyDescent="0.2">
      <c r="B11956" s="3"/>
      <c r="C11956" s="3"/>
      <c r="D11956" s="6"/>
      <c r="E11956" s="8"/>
      <c r="O11956" s="9"/>
    </row>
    <row r="11957" spans="2:15" x14ac:dyDescent="0.2">
      <c r="B11957" s="3"/>
      <c r="C11957" s="3"/>
      <c r="D11957" s="6"/>
      <c r="E11957" s="8"/>
      <c r="O11957" s="9"/>
    </row>
    <row r="11958" spans="2:15" x14ac:dyDescent="0.2">
      <c r="B11958" s="3"/>
      <c r="C11958" s="3"/>
      <c r="D11958" s="6"/>
      <c r="E11958" s="8"/>
      <c r="O11958" s="9"/>
    </row>
    <row r="11959" spans="2:15" x14ac:dyDescent="0.2">
      <c r="B11959" s="3"/>
      <c r="C11959" s="3"/>
      <c r="D11959" s="6"/>
      <c r="E11959" s="8"/>
      <c r="O11959" s="9"/>
    </row>
    <row r="11960" spans="2:15" x14ac:dyDescent="0.2">
      <c r="B11960" s="3"/>
      <c r="C11960" s="3"/>
      <c r="D11960" s="6"/>
      <c r="E11960" s="8"/>
      <c r="O11960" s="9"/>
    </row>
    <row r="11961" spans="2:15" x14ac:dyDescent="0.2">
      <c r="B11961" s="3"/>
      <c r="C11961" s="3"/>
      <c r="D11961" s="6"/>
      <c r="E11961" s="8"/>
      <c r="O11961" s="9"/>
    </row>
    <row r="11962" spans="2:15" x14ac:dyDescent="0.2">
      <c r="B11962" s="3"/>
      <c r="C11962" s="3"/>
      <c r="D11962" s="6"/>
      <c r="E11962" s="8"/>
      <c r="O11962" s="9"/>
    </row>
    <row r="11963" spans="2:15" x14ac:dyDescent="0.2">
      <c r="B11963" s="3"/>
      <c r="C11963" s="3"/>
      <c r="D11963" s="6"/>
      <c r="E11963" s="8"/>
      <c r="O11963" s="9"/>
    </row>
    <row r="11964" spans="2:15" x14ac:dyDescent="0.2">
      <c r="B11964" s="3"/>
      <c r="C11964" s="3"/>
      <c r="D11964" s="6"/>
      <c r="E11964" s="8"/>
      <c r="O11964" s="9"/>
    </row>
    <row r="11965" spans="2:15" x14ac:dyDescent="0.2">
      <c r="B11965" s="3"/>
      <c r="C11965" s="3"/>
      <c r="D11965" s="6"/>
      <c r="E11965" s="8"/>
      <c r="O11965" s="9"/>
    </row>
    <row r="11966" spans="2:15" x14ac:dyDescent="0.2">
      <c r="B11966" s="3"/>
      <c r="C11966" s="3"/>
      <c r="D11966" s="6"/>
      <c r="E11966" s="8"/>
      <c r="O11966" s="9"/>
    </row>
    <row r="11967" spans="2:15" x14ac:dyDescent="0.2">
      <c r="B11967" s="3"/>
      <c r="C11967" s="3"/>
      <c r="D11967" s="6"/>
      <c r="E11967" s="8"/>
      <c r="O11967" s="9"/>
    </row>
    <row r="11968" spans="2:15" x14ac:dyDescent="0.2">
      <c r="B11968" s="3"/>
      <c r="C11968" s="3"/>
      <c r="D11968" s="6"/>
      <c r="E11968" s="8"/>
      <c r="O11968" s="9"/>
    </row>
    <row r="11969" spans="2:15" x14ac:dyDescent="0.2">
      <c r="B11969" s="3"/>
      <c r="C11969" s="3"/>
      <c r="D11969" s="6"/>
      <c r="E11969" s="8"/>
      <c r="O11969" s="9"/>
    </row>
    <row r="11970" spans="2:15" x14ac:dyDescent="0.2">
      <c r="B11970" s="3"/>
      <c r="C11970" s="3"/>
      <c r="D11970" s="6"/>
      <c r="E11970" s="8"/>
      <c r="O11970" s="9"/>
    </row>
    <row r="11971" spans="2:15" x14ac:dyDescent="0.2">
      <c r="B11971" s="3"/>
      <c r="C11971" s="3"/>
      <c r="D11971" s="6"/>
      <c r="E11971" s="8"/>
      <c r="O11971" s="9"/>
    </row>
    <row r="11972" spans="2:15" x14ac:dyDescent="0.2">
      <c r="B11972" s="3"/>
      <c r="C11972" s="3"/>
      <c r="D11972" s="6"/>
      <c r="E11972" s="8"/>
      <c r="O11972" s="9"/>
    </row>
    <row r="11973" spans="2:15" x14ac:dyDescent="0.2">
      <c r="B11973" s="3"/>
      <c r="C11973" s="3"/>
      <c r="D11973" s="6"/>
      <c r="E11973" s="8"/>
      <c r="O11973" s="9"/>
    </row>
    <row r="11974" spans="2:15" x14ac:dyDescent="0.2">
      <c r="B11974" s="3"/>
      <c r="C11974" s="3"/>
      <c r="D11974" s="6"/>
      <c r="E11974" s="8"/>
      <c r="O11974" s="9"/>
    </row>
    <row r="11975" spans="2:15" x14ac:dyDescent="0.2">
      <c r="B11975" s="3"/>
      <c r="C11975" s="3"/>
      <c r="D11975" s="6"/>
      <c r="E11975" s="8"/>
      <c r="O11975" s="9"/>
    </row>
    <row r="11976" spans="2:15" x14ac:dyDescent="0.2">
      <c r="B11976" s="3"/>
      <c r="C11976" s="3"/>
      <c r="D11976" s="6"/>
      <c r="E11976" s="8"/>
      <c r="O11976" s="9"/>
    </row>
    <row r="11977" spans="2:15" x14ac:dyDescent="0.2">
      <c r="B11977" s="3"/>
      <c r="C11977" s="3"/>
      <c r="D11977" s="6"/>
      <c r="E11977" s="8"/>
      <c r="O11977" s="9"/>
    </row>
    <row r="11978" spans="2:15" x14ac:dyDescent="0.2">
      <c r="B11978" s="3"/>
      <c r="C11978" s="3"/>
      <c r="D11978" s="6"/>
      <c r="E11978" s="8"/>
      <c r="O11978" s="9"/>
    </row>
    <row r="11979" spans="2:15" x14ac:dyDescent="0.2">
      <c r="B11979" s="3"/>
      <c r="C11979" s="3"/>
      <c r="D11979" s="6"/>
      <c r="E11979" s="8"/>
      <c r="O11979" s="9"/>
    </row>
    <row r="11980" spans="2:15" x14ac:dyDescent="0.2">
      <c r="B11980" s="3"/>
      <c r="C11980" s="3"/>
      <c r="D11980" s="6"/>
      <c r="E11980" s="8"/>
      <c r="O11980" s="9"/>
    </row>
    <row r="11981" spans="2:15" x14ac:dyDescent="0.2">
      <c r="B11981" s="3"/>
      <c r="C11981" s="3"/>
      <c r="D11981" s="6"/>
      <c r="E11981" s="8"/>
      <c r="O11981" s="9"/>
    </row>
    <row r="11982" spans="2:15" x14ac:dyDescent="0.2">
      <c r="B11982" s="3"/>
      <c r="C11982" s="3"/>
      <c r="D11982" s="6"/>
      <c r="E11982" s="8"/>
      <c r="O11982" s="9"/>
    </row>
    <row r="11983" spans="2:15" x14ac:dyDescent="0.2">
      <c r="B11983" s="3"/>
      <c r="C11983" s="3"/>
      <c r="D11983" s="6"/>
      <c r="E11983" s="8"/>
      <c r="O11983" s="9"/>
    </row>
    <row r="11984" spans="2:15" x14ac:dyDescent="0.2">
      <c r="B11984" s="3"/>
      <c r="C11984" s="3"/>
      <c r="D11984" s="6"/>
      <c r="E11984" s="8"/>
      <c r="O11984" s="9"/>
    </row>
    <row r="11985" spans="2:15" x14ac:dyDescent="0.2">
      <c r="B11985" s="3"/>
      <c r="C11985" s="3"/>
      <c r="D11985" s="6"/>
      <c r="E11985" s="8"/>
      <c r="O11985" s="9"/>
    </row>
    <row r="11986" spans="2:15" x14ac:dyDescent="0.2">
      <c r="B11986" s="3"/>
      <c r="C11986" s="3"/>
      <c r="D11986" s="6"/>
      <c r="E11986" s="8"/>
      <c r="O11986" s="9"/>
    </row>
    <row r="11987" spans="2:15" x14ac:dyDescent="0.2">
      <c r="B11987" s="3"/>
      <c r="C11987" s="3"/>
      <c r="D11987" s="6"/>
      <c r="E11987" s="8"/>
      <c r="O11987" s="9"/>
    </row>
    <row r="11988" spans="2:15" x14ac:dyDescent="0.2">
      <c r="B11988" s="3"/>
      <c r="C11988" s="3"/>
      <c r="D11988" s="6"/>
      <c r="E11988" s="8"/>
      <c r="O11988" s="9"/>
    </row>
    <row r="11989" spans="2:15" x14ac:dyDescent="0.2">
      <c r="B11989" s="3"/>
      <c r="C11989" s="3"/>
      <c r="D11989" s="6"/>
      <c r="E11989" s="8"/>
      <c r="O11989" s="9"/>
    </row>
    <row r="11990" spans="2:15" x14ac:dyDescent="0.2">
      <c r="B11990" s="3"/>
      <c r="C11990" s="3"/>
      <c r="D11990" s="6"/>
      <c r="E11990" s="8"/>
      <c r="O11990" s="9"/>
    </row>
    <row r="11991" spans="2:15" x14ac:dyDescent="0.2">
      <c r="B11991" s="3"/>
      <c r="C11991" s="3"/>
      <c r="D11991" s="6"/>
      <c r="E11991" s="8"/>
      <c r="O11991" s="9"/>
    </row>
    <row r="11992" spans="2:15" x14ac:dyDescent="0.2">
      <c r="B11992" s="3"/>
      <c r="C11992" s="3"/>
      <c r="D11992" s="6"/>
      <c r="E11992" s="8"/>
      <c r="O11992" s="9"/>
    </row>
    <row r="11993" spans="2:15" x14ac:dyDescent="0.2">
      <c r="B11993" s="3"/>
      <c r="C11993" s="3"/>
      <c r="D11993" s="6"/>
      <c r="E11993" s="8"/>
      <c r="O11993" s="9"/>
    </row>
    <row r="11994" spans="2:15" x14ac:dyDescent="0.2">
      <c r="B11994" s="3"/>
      <c r="C11994" s="3"/>
      <c r="D11994" s="6"/>
      <c r="E11994" s="8"/>
      <c r="O11994" s="9"/>
    </row>
    <row r="11995" spans="2:15" x14ac:dyDescent="0.2">
      <c r="B11995" s="3"/>
      <c r="C11995" s="3"/>
      <c r="D11995" s="6"/>
      <c r="E11995" s="8"/>
      <c r="O11995" s="9"/>
    </row>
    <row r="11996" spans="2:15" x14ac:dyDescent="0.2">
      <c r="B11996" s="3"/>
      <c r="C11996" s="3"/>
      <c r="D11996" s="6"/>
      <c r="E11996" s="8"/>
      <c r="O11996" s="9"/>
    </row>
    <row r="11997" spans="2:15" x14ac:dyDescent="0.2">
      <c r="B11997" s="3"/>
      <c r="C11997" s="3"/>
      <c r="D11997" s="6"/>
      <c r="E11997" s="8"/>
      <c r="O11997" s="9"/>
    </row>
    <row r="11998" spans="2:15" x14ac:dyDescent="0.2">
      <c r="B11998" s="3"/>
      <c r="C11998" s="3"/>
      <c r="D11998" s="6"/>
      <c r="E11998" s="8"/>
      <c r="O11998" s="9"/>
    </row>
    <row r="11999" spans="2:15" x14ac:dyDescent="0.2">
      <c r="B11999" s="3"/>
      <c r="C11999" s="3"/>
      <c r="D11999" s="6"/>
      <c r="E11999" s="8"/>
      <c r="O11999" s="9"/>
    </row>
    <row r="12000" spans="2:15" x14ac:dyDescent="0.2">
      <c r="B12000" s="3"/>
      <c r="C12000" s="3"/>
      <c r="D12000" s="6"/>
      <c r="E12000" s="8"/>
      <c r="O12000" s="9"/>
    </row>
    <row r="12001" spans="2:15" x14ac:dyDescent="0.2">
      <c r="B12001" s="3"/>
      <c r="C12001" s="3"/>
      <c r="D12001" s="6"/>
      <c r="E12001" s="8"/>
      <c r="O12001" s="9"/>
    </row>
    <row r="12002" spans="2:15" x14ac:dyDescent="0.2">
      <c r="B12002" s="3"/>
      <c r="C12002" s="3"/>
      <c r="D12002" s="6"/>
      <c r="E12002" s="8"/>
      <c r="O12002" s="9"/>
    </row>
    <row r="12003" spans="2:15" x14ac:dyDescent="0.2">
      <c r="B12003" s="3"/>
      <c r="C12003" s="3"/>
      <c r="D12003" s="6"/>
      <c r="E12003" s="8"/>
      <c r="O12003" s="9"/>
    </row>
    <row r="12004" spans="2:15" x14ac:dyDescent="0.2">
      <c r="B12004" s="3"/>
      <c r="C12004" s="3"/>
      <c r="D12004" s="6"/>
      <c r="E12004" s="8"/>
      <c r="O12004" s="9"/>
    </row>
    <row r="12005" spans="2:15" x14ac:dyDescent="0.2">
      <c r="B12005" s="3"/>
      <c r="C12005" s="3"/>
      <c r="D12005" s="6"/>
      <c r="E12005" s="8"/>
      <c r="O12005" s="9"/>
    </row>
    <row r="12006" spans="2:15" x14ac:dyDescent="0.2">
      <c r="B12006" s="3"/>
      <c r="C12006" s="3"/>
      <c r="D12006" s="6"/>
      <c r="E12006" s="8"/>
      <c r="O12006" s="9"/>
    </row>
    <row r="12007" spans="2:15" x14ac:dyDescent="0.2">
      <c r="B12007" s="3"/>
      <c r="C12007" s="3"/>
      <c r="D12007" s="6"/>
      <c r="E12007" s="8"/>
      <c r="O12007" s="9"/>
    </row>
    <row r="12008" spans="2:15" x14ac:dyDescent="0.2">
      <c r="B12008" s="3"/>
      <c r="C12008" s="3"/>
      <c r="D12008" s="6"/>
      <c r="E12008" s="8"/>
      <c r="O12008" s="9"/>
    </row>
    <row r="12009" spans="2:15" x14ac:dyDescent="0.2">
      <c r="B12009" s="3"/>
      <c r="C12009" s="3"/>
      <c r="D12009" s="6"/>
      <c r="E12009" s="8"/>
      <c r="O12009" s="9"/>
    </row>
    <row r="12010" spans="2:15" x14ac:dyDescent="0.2">
      <c r="B12010" s="3"/>
      <c r="C12010" s="3"/>
      <c r="D12010" s="6"/>
      <c r="E12010" s="8"/>
      <c r="O12010" s="9"/>
    </row>
    <row r="12011" spans="2:15" x14ac:dyDescent="0.2">
      <c r="B12011" s="3"/>
      <c r="C12011" s="3"/>
      <c r="D12011" s="6"/>
      <c r="E12011" s="8"/>
      <c r="O12011" s="9"/>
    </row>
    <row r="12012" spans="2:15" x14ac:dyDescent="0.2">
      <c r="B12012" s="3"/>
      <c r="C12012" s="3"/>
      <c r="D12012" s="6"/>
      <c r="E12012" s="8"/>
      <c r="O12012" s="9"/>
    </row>
    <row r="12013" spans="2:15" x14ac:dyDescent="0.2">
      <c r="B12013" s="3"/>
      <c r="C12013" s="3"/>
      <c r="D12013" s="6"/>
      <c r="E12013" s="8"/>
      <c r="O12013" s="9"/>
    </row>
    <row r="12014" spans="2:15" x14ac:dyDescent="0.2">
      <c r="B12014" s="3"/>
      <c r="C12014" s="3"/>
      <c r="D12014" s="6"/>
      <c r="E12014" s="8"/>
      <c r="O12014" s="9"/>
    </row>
    <row r="12015" spans="2:15" x14ac:dyDescent="0.2">
      <c r="B12015" s="3"/>
      <c r="C12015" s="3"/>
      <c r="D12015" s="6"/>
      <c r="E12015" s="8"/>
      <c r="O12015" s="9"/>
    </row>
    <row r="12016" spans="2:15" x14ac:dyDescent="0.2">
      <c r="B12016" s="3"/>
      <c r="C12016" s="3"/>
      <c r="D12016" s="6"/>
      <c r="E12016" s="8"/>
      <c r="O12016" s="9"/>
    </row>
    <row r="12017" spans="2:15" x14ac:dyDescent="0.2">
      <c r="B12017" s="3"/>
      <c r="C12017" s="3"/>
      <c r="D12017" s="6"/>
      <c r="E12017" s="8"/>
      <c r="O12017" s="9"/>
    </row>
    <row r="12018" spans="2:15" x14ac:dyDescent="0.2">
      <c r="B12018" s="3"/>
      <c r="C12018" s="3"/>
      <c r="D12018" s="6"/>
      <c r="E12018" s="8"/>
      <c r="O12018" s="9"/>
    </row>
    <row r="12019" spans="2:15" x14ac:dyDescent="0.2">
      <c r="B12019" s="3"/>
      <c r="C12019" s="3"/>
      <c r="D12019" s="6"/>
      <c r="E12019" s="8"/>
      <c r="O12019" s="9"/>
    </row>
    <row r="12020" spans="2:15" x14ac:dyDescent="0.2">
      <c r="B12020" s="3"/>
      <c r="C12020" s="3"/>
      <c r="D12020" s="6"/>
      <c r="E12020" s="8"/>
      <c r="O12020" s="9"/>
    </row>
    <row r="12021" spans="2:15" x14ac:dyDescent="0.2">
      <c r="B12021" s="3"/>
      <c r="C12021" s="3"/>
      <c r="D12021" s="6"/>
      <c r="E12021" s="8"/>
      <c r="O12021" s="9"/>
    </row>
    <row r="12022" spans="2:15" x14ac:dyDescent="0.2">
      <c r="B12022" s="3"/>
      <c r="C12022" s="3"/>
      <c r="D12022" s="6"/>
      <c r="E12022" s="8"/>
      <c r="O12022" s="9"/>
    </row>
    <row r="12023" spans="2:15" x14ac:dyDescent="0.2">
      <c r="B12023" s="3"/>
      <c r="C12023" s="3"/>
      <c r="D12023" s="6"/>
      <c r="E12023" s="8"/>
      <c r="O12023" s="9"/>
    </row>
    <row r="12024" spans="2:15" x14ac:dyDescent="0.2">
      <c r="B12024" s="3"/>
      <c r="C12024" s="3"/>
      <c r="D12024" s="6"/>
      <c r="E12024" s="8"/>
      <c r="O12024" s="9"/>
    </row>
    <row r="12025" spans="2:15" x14ac:dyDescent="0.2">
      <c r="B12025" s="3"/>
      <c r="C12025" s="3"/>
      <c r="D12025" s="6"/>
      <c r="E12025" s="8"/>
      <c r="O12025" s="9"/>
    </row>
    <row r="12026" spans="2:15" x14ac:dyDescent="0.2">
      <c r="B12026" s="3"/>
      <c r="C12026" s="3"/>
      <c r="D12026" s="6"/>
      <c r="E12026" s="8"/>
      <c r="O12026" s="9"/>
    </row>
    <row r="12027" spans="2:15" x14ac:dyDescent="0.2">
      <c r="B12027" s="3"/>
      <c r="C12027" s="3"/>
      <c r="D12027" s="6"/>
      <c r="E12027" s="8"/>
      <c r="O12027" s="9"/>
    </row>
    <row r="12028" spans="2:15" x14ac:dyDescent="0.2">
      <c r="B12028" s="3"/>
      <c r="C12028" s="3"/>
      <c r="D12028" s="6"/>
      <c r="E12028" s="8"/>
      <c r="O12028" s="9"/>
    </row>
    <row r="12029" spans="2:15" x14ac:dyDescent="0.2">
      <c r="B12029" s="3"/>
      <c r="C12029" s="3"/>
      <c r="D12029" s="6"/>
      <c r="E12029" s="8"/>
      <c r="O12029" s="9"/>
    </row>
    <row r="12030" spans="2:15" x14ac:dyDescent="0.2">
      <c r="B12030" s="3"/>
      <c r="C12030" s="3"/>
      <c r="D12030" s="6"/>
      <c r="E12030" s="8"/>
      <c r="O12030" s="9"/>
    </row>
    <row r="12031" spans="2:15" x14ac:dyDescent="0.2">
      <c r="B12031" s="3"/>
      <c r="C12031" s="3"/>
      <c r="D12031" s="6"/>
      <c r="E12031" s="8"/>
      <c r="O12031" s="9"/>
    </row>
    <row r="12032" spans="2:15" x14ac:dyDescent="0.2">
      <c r="B12032" s="3"/>
      <c r="C12032" s="3"/>
      <c r="D12032" s="6"/>
      <c r="E12032" s="8"/>
      <c r="O12032" s="9"/>
    </row>
    <row r="12033" spans="2:15" x14ac:dyDescent="0.2">
      <c r="B12033" s="3"/>
      <c r="C12033" s="3"/>
      <c r="D12033" s="6"/>
      <c r="E12033" s="8"/>
      <c r="O12033" s="9"/>
    </row>
    <row r="12034" spans="2:15" x14ac:dyDescent="0.2">
      <c r="B12034" s="3"/>
      <c r="C12034" s="3"/>
      <c r="D12034" s="6"/>
      <c r="E12034" s="8"/>
      <c r="O12034" s="9"/>
    </row>
    <row r="12035" spans="2:15" x14ac:dyDescent="0.2">
      <c r="B12035" s="3"/>
      <c r="C12035" s="3"/>
      <c r="D12035" s="6"/>
      <c r="E12035" s="8"/>
      <c r="O12035" s="9"/>
    </row>
    <row r="12036" spans="2:15" x14ac:dyDescent="0.2">
      <c r="B12036" s="3"/>
      <c r="C12036" s="3"/>
      <c r="D12036" s="6"/>
      <c r="E12036" s="8"/>
      <c r="O12036" s="9"/>
    </row>
    <row r="12037" spans="2:15" x14ac:dyDescent="0.2">
      <c r="B12037" s="3"/>
      <c r="C12037" s="3"/>
      <c r="D12037" s="6"/>
      <c r="E12037" s="8"/>
      <c r="O12037" s="9"/>
    </row>
    <row r="12038" spans="2:15" x14ac:dyDescent="0.2">
      <c r="B12038" s="3"/>
      <c r="C12038" s="3"/>
      <c r="D12038" s="6"/>
      <c r="E12038" s="8"/>
      <c r="O12038" s="9"/>
    </row>
    <row r="12039" spans="2:15" x14ac:dyDescent="0.2">
      <c r="B12039" s="3"/>
      <c r="C12039" s="3"/>
      <c r="D12039" s="6"/>
      <c r="E12039" s="8"/>
      <c r="O12039" s="9"/>
    </row>
    <row r="12040" spans="2:15" x14ac:dyDescent="0.2">
      <c r="B12040" s="3"/>
      <c r="C12040" s="3"/>
      <c r="D12040" s="6"/>
      <c r="E12040" s="8"/>
      <c r="O12040" s="9"/>
    </row>
    <row r="12041" spans="2:15" x14ac:dyDescent="0.2">
      <c r="B12041" s="3"/>
      <c r="C12041" s="3"/>
      <c r="D12041" s="6"/>
      <c r="E12041" s="8"/>
      <c r="O12041" s="9"/>
    </row>
    <row r="12042" spans="2:15" x14ac:dyDescent="0.2">
      <c r="B12042" s="3"/>
      <c r="C12042" s="3"/>
      <c r="D12042" s="6"/>
      <c r="E12042" s="8"/>
      <c r="O12042" s="9"/>
    </row>
    <row r="12043" spans="2:15" x14ac:dyDescent="0.2">
      <c r="B12043" s="3"/>
      <c r="C12043" s="3"/>
      <c r="D12043" s="6"/>
      <c r="E12043" s="8"/>
      <c r="O12043" s="9"/>
    </row>
    <row r="12044" spans="2:15" x14ac:dyDescent="0.2">
      <c r="B12044" s="3"/>
      <c r="C12044" s="3"/>
      <c r="D12044" s="6"/>
      <c r="E12044" s="8"/>
      <c r="O12044" s="9"/>
    </row>
    <row r="12045" spans="2:15" x14ac:dyDescent="0.2">
      <c r="B12045" s="3"/>
      <c r="C12045" s="3"/>
      <c r="D12045" s="6"/>
      <c r="E12045" s="8"/>
      <c r="O12045" s="9"/>
    </row>
    <row r="12046" spans="2:15" x14ac:dyDescent="0.2">
      <c r="B12046" s="3"/>
      <c r="C12046" s="3"/>
      <c r="D12046" s="6"/>
      <c r="E12046" s="8"/>
      <c r="O12046" s="9"/>
    </row>
    <row r="12047" spans="2:15" x14ac:dyDescent="0.2">
      <c r="B12047" s="3"/>
      <c r="C12047" s="3"/>
      <c r="D12047" s="6"/>
      <c r="E12047" s="8"/>
      <c r="O12047" s="9"/>
    </row>
    <row r="12048" spans="2:15" x14ac:dyDescent="0.2">
      <c r="B12048" s="3"/>
      <c r="C12048" s="3"/>
      <c r="D12048" s="6"/>
      <c r="E12048" s="8"/>
      <c r="O12048" s="9"/>
    </row>
    <row r="12049" spans="2:15" x14ac:dyDescent="0.2">
      <c r="B12049" s="3"/>
      <c r="C12049" s="3"/>
      <c r="D12049" s="6"/>
      <c r="E12049" s="8"/>
      <c r="O12049" s="9"/>
    </row>
    <row r="12050" spans="2:15" x14ac:dyDescent="0.2">
      <c r="B12050" s="3"/>
      <c r="C12050" s="3"/>
      <c r="D12050" s="6"/>
      <c r="E12050" s="8"/>
      <c r="O12050" s="9"/>
    </row>
    <row r="12051" spans="2:15" x14ac:dyDescent="0.2">
      <c r="B12051" s="3"/>
      <c r="C12051" s="3"/>
      <c r="D12051" s="6"/>
      <c r="E12051" s="8"/>
      <c r="O12051" s="9"/>
    </row>
    <row r="12052" spans="2:15" x14ac:dyDescent="0.2">
      <c r="B12052" s="3"/>
      <c r="C12052" s="3"/>
      <c r="D12052" s="6"/>
      <c r="E12052" s="8"/>
      <c r="O12052" s="9"/>
    </row>
    <row r="12053" spans="2:15" x14ac:dyDescent="0.2">
      <c r="B12053" s="3"/>
      <c r="C12053" s="3"/>
      <c r="D12053" s="6"/>
      <c r="E12053" s="8"/>
      <c r="O12053" s="9"/>
    </row>
    <row r="12054" spans="2:15" x14ac:dyDescent="0.2">
      <c r="B12054" s="3"/>
      <c r="C12054" s="3"/>
      <c r="D12054" s="6"/>
      <c r="E12054" s="8"/>
      <c r="O12054" s="9"/>
    </row>
    <row r="12055" spans="2:15" x14ac:dyDescent="0.2">
      <c r="B12055" s="3"/>
      <c r="C12055" s="3"/>
      <c r="D12055" s="6"/>
      <c r="E12055" s="8"/>
      <c r="O12055" s="9"/>
    </row>
    <row r="12056" spans="2:15" x14ac:dyDescent="0.2">
      <c r="B12056" s="3"/>
      <c r="C12056" s="3"/>
      <c r="D12056" s="6"/>
      <c r="E12056" s="8"/>
      <c r="O12056" s="9"/>
    </row>
    <row r="12057" spans="2:15" x14ac:dyDescent="0.2">
      <c r="B12057" s="3"/>
      <c r="C12057" s="3"/>
      <c r="D12057" s="6"/>
      <c r="E12057" s="8"/>
      <c r="O12057" s="9"/>
    </row>
    <row r="12058" spans="2:15" x14ac:dyDescent="0.2">
      <c r="B12058" s="3"/>
      <c r="C12058" s="3"/>
      <c r="D12058" s="6"/>
      <c r="E12058" s="8"/>
      <c r="O12058" s="9"/>
    </row>
    <row r="12059" spans="2:15" x14ac:dyDescent="0.2">
      <c r="B12059" s="3"/>
      <c r="C12059" s="3"/>
      <c r="D12059" s="6"/>
      <c r="E12059" s="8"/>
      <c r="O12059" s="9"/>
    </row>
    <row r="12060" spans="2:15" x14ac:dyDescent="0.2">
      <c r="B12060" s="3"/>
      <c r="C12060" s="3"/>
      <c r="D12060" s="6"/>
      <c r="E12060" s="8"/>
      <c r="O12060" s="9"/>
    </row>
    <row r="12061" spans="2:15" x14ac:dyDescent="0.2">
      <c r="B12061" s="3"/>
      <c r="C12061" s="3"/>
      <c r="D12061" s="6"/>
      <c r="E12061" s="8"/>
      <c r="O12061" s="9"/>
    </row>
    <row r="12062" spans="2:15" x14ac:dyDescent="0.2">
      <c r="B12062" s="3"/>
      <c r="C12062" s="3"/>
      <c r="D12062" s="6"/>
      <c r="E12062" s="8"/>
      <c r="O12062" s="9"/>
    </row>
    <row r="12063" spans="2:15" x14ac:dyDescent="0.2">
      <c r="B12063" s="3"/>
      <c r="C12063" s="3"/>
      <c r="D12063" s="6"/>
      <c r="E12063" s="8"/>
      <c r="O12063" s="9"/>
    </row>
    <row r="12064" spans="2:15" x14ac:dyDescent="0.2">
      <c r="B12064" s="3"/>
      <c r="C12064" s="3"/>
      <c r="D12064" s="6"/>
      <c r="E12064" s="8"/>
      <c r="O12064" s="9"/>
    </row>
    <row r="12065" spans="2:15" x14ac:dyDescent="0.2">
      <c r="B12065" s="3"/>
      <c r="C12065" s="3"/>
      <c r="D12065" s="6"/>
      <c r="E12065" s="8"/>
      <c r="O12065" s="9"/>
    </row>
    <row r="12066" spans="2:15" x14ac:dyDescent="0.2">
      <c r="B12066" s="3"/>
      <c r="C12066" s="3"/>
      <c r="D12066" s="6"/>
      <c r="E12066" s="8"/>
      <c r="O12066" s="9"/>
    </row>
    <row r="12067" spans="2:15" x14ac:dyDescent="0.2">
      <c r="B12067" s="3"/>
      <c r="C12067" s="3"/>
      <c r="D12067" s="6"/>
      <c r="E12067" s="8"/>
      <c r="O12067" s="9"/>
    </row>
    <row r="12068" spans="2:15" x14ac:dyDescent="0.2">
      <c r="B12068" s="3"/>
      <c r="C12068" s="3"/>
      <c r="D12068" s="6"/>
      <c r="E12068" s="8"/>
      <c r="O12068" s="9"/>
    </row>
    <row r="12069" spans="2:15" x14ac:dyDescent="0.2">
      <c r="B12069" s="3"/>
      <c r="C12069" s="3"/>
      <c r="D12069" s="6"/>
      <c r="E12069" s="8"/>
      <c r="O12069" s="9"/>
    </row>
    <row r="12070" spans="2:15" x14ac:dyDescent="0.2">
      <c r="B12070" s="3"/>
      <c r="C12070" s="3"/>
      <c r="D12070" s="6"/>
      <c r="E12070" s="8"/>
      <c r="O12070" s="9"/>
    </row>
    <row r="12071" spans="2:15" x14ac:dyDescent="0.2">
      <c r="B12071" s="3"/>
      <c r="C12071" s="3"/>
      <c r="D12071" s="6"/>
      <c r="E12071" s="8"/>
      <c r="O12071" s="9"/>
    </row>
    <row r="12072" spans="2:15" x14ac:dyDescent="0.2">
      <c r="B12072" s="3"/>
      <c r="C12072" s="3"/>
      <c r="D12072" s="6"/>
      <c r="E12072" s="8"/>
      <c r="O12072" s="9"/>
    </row>
    <row r="12073" spans="2:15" x14ac:dyDescent="0.2">
      <c r="B12073" s="3"/>
      <c r="C12073" s="3"/>
      <c r="D12073" s="6"/>
      <c r="E12073" s="8"/>
      <c r="O12073" s="9"/>
    </row>
    <row r="12074" spans="2:15" x14ac:dyDescent="0.2">
      <c r="B12074" s="3"/>
      <c r="C12074" s="3"/>
      <c r="D12074" s="6"/>
      <c r="E12074" s="8"/>
      <c r="O12074" s="9"/>
    </row>
    <row r="12075" spans="2:15" x14ac:dyDescent="0.2">
      <c r="B12075" s="3"/>
      <c r="C12075" s="3"/>
      <c r="D12075" s="6"/>
      <c r="E12075" s="8"/>
      <c r="O12075" s="9"/>
    </row>
    <row r="12076" spans="2:15" x14ac:dyDescent="0.2">
      <c r="B12076" s="3"/>
      <c r="C12076" s="3"/>
      <c r="D12076" s="6"/>
      <c r="E12076" s="8"/>
      <c r="O12076" s="9"/>
    </row>
    <row r="12077" spans="2:15" x14ac:dyDescent="0.2">
      <c r="B12077" s="3"/>
      <c r="C12077" s="3"/>
      <c r="D12077" s="6"/>
      <c r="E12077" s="8"/>
      <c r="O12077" s="9"/>
    </row>
    <row r="12078" spans="2:15" x14ac:dyDescent="0.2">
      <c r="B12078" s="3"/>
      <c r="C12078" s="3"/>
      <c r="D12078" s="6"/>
      <c r="E12078" s="8"/>
      <c r="O12078" s="9"/>
    </row>
    <row r="12079" spans="2:15" x14ac:dyDescent="0.2">
      <c r="B12079" s="3"/>
      <c r="C12079" s="3"/>
      <c r="D12079" s="6"/>
      <c r="E12079" s="8"/>
      <c r="O12079" s="9"/>
    </row>
    <row r="12080" spans="2:15" x14ac:dyDescent="0.2">
      <c r="B12080" s="3"/>
      <c r="C12080" s="3"/>
      <c r="D12080" s="6"/>
      <c r="E12080" s="8"/>
      <c r="O12080" s="9"/>
    </row>
    <row r="12081" spans="2:15" x14ac:dyDescent="0.2">
      <c r="B12081" s="3"/>
      <c r="C12081" s="3"/>
      <c r="D12081" s="6"/>
      <c r="E12081" s="8"/>
      <c r="O12081" s="9"/>
    </row>
    <row r="12082" spans="2:15" x14ac:dyDescent="0.2">
      <c r="B12082" s="3"/>
      <c r="C12082" s="3"/>
      <c r="D12082" s="6"/>
      <c r="E12082" s="8"/>
      <c r="O12082" s="9"/>
    </row>
    <row r="12083" spans="2:15" x14ac:dyDescent="0.2">
      <c r="B12083" s="3"/>
      <c r="C12083" s="3"/>
      <c r="D12083" s="6"/>
      <c r="E12083" s="8"/>
      <c r="O12083" s="9"/>
    </row>
    <row r="12084" spans="2:15" x14ac:dyDescent="0.2">
      <c r="B12084" s="3"/>
      <c r="C12084" s="3"/>
      <c r="D12084" s="6"/>
      <c r="E12084" s="8"/>
      <c r="O12084" s="9"/>
    </row>
    <row r="12085" spans="2:15" x14ac:dyDescent="0.2">
      <c r="B12085" s="3"/>
      <c r="C12085" s="3"/>
      <c r="D12085" s="6"/>
      <c r="E12085" s="8"/>
      <c r="O12085" s="9"/>
    </row>
    <row r="12086" spans="2:15" x14ac:dyDescent="0.2">
      <c r="B12086" s="3"/>
      <c r="C12086" s="3"/>
      <c r="D12086" s="6"/>
      <c r="E12086" s="8"/>
      <c r="O12086" s="9"/>
    </row>
    <row r="12087" spans="2:15" x14ac:dyDescent="0.2">
      <c r="B12087" s="3"/>
      <c r="C12087" s="3"/>
      <c r="D12087" s="6"/>
      <c r="E12087" s="8"/>
      <c r="O12087" s="9"/>
    </row>
    <row r="12088" spans="2:15" x14ac:dyDescent="0.2">
      <c r="B12088" s="3"/>
      <c r="C12088" s="3"/>
      <c r="D12088" s="6"/>
      <c r="E12088" s="8"/>
      <c r="O12088" s="9"/>
    </row>
    <row r="12089" spans="2:15" x14ac:dyDescent="0.2">
      <c r="B12089" s="3"/>
      <c r="C12089" s="3"/>
      <c r="D12089" s="6"/>
      <c r="E12089" s="8"/>
      <c r="O12089" s="9"/>
    </row>
    <row r="12090" spans="2:15" x14ac:dyDescent="0.2">
      <c r="B12090" s="3"/>
      <c r="C12090" s="3"/>
      <c r="D12090" s="6"/>
      <c r="E12090" s="8"/>
      <c r="O12090" s="9"/>
    </row>
    <row r="12091" spans="2:15" x14ac:dyDescent="0.2">
      <c r="B12091" s="3"/>
      <c r="C12091" s="3"/>
      <c r="D12091" s="6"/>
      <c r="E12091" s="8"/>
      <c r="O12091" s="9"/>
    </row>
    <row r="12092" spans="2:15" x14ac:dyDescent="0.2">
      <c r="B12092" s="3"/>
      <c r="C12092" s="3"/>
      <c r="D12092" s="6"/>
      <c r="E12092" s="8"/>
      <c r="O12092" s="9"/>
    </row>
    <row r="12093" spans="2:15" x14ac:dyDescent="0.2">
      <c r="B12093" s="3"/>
      <c r="C12093" s="3"/>
      <c r="D12093" s="6"/>
      <c r="E12093" s="8"/>
      <c r="O12093" s="9"/>
    </row>
    <row r="12094" spans="2:15" x14ac:dyDescent="0.2">
      <c r="B12094" s="3"/>
      <c r="C12094" s="3"/>
      <c r="D12094" s="6"/>
      <c r="E12094" s="8"/>
      <c r="O12094" s="9"/>
    </row>
    <row r="12095" spans="2:15" x14ac:dyDescent="0.2">
      <c r="B12095" s="3"/>
      <c r="C12095" s="3"/>
      <c r="D12095" s="6"/>
      <c r="E12095" s="8"/>
      <c r="O12095" s="9"/>
    </row>
    <row r="12096" spans="2:15" x14ac:dyDescent="0.2">
      <c r="B12096" s="3"/>
      <c r="C12096" s="3"/>
      <c r="D12096" s="6"/>
      <c r="E12096" s="8"/>
      <c r="O12096" s="9"/>
    </row>
    <row r="12097" spans="2:15" x14ac:dyDescent="0.2">
      <c r="B12097" s="3"/>
      <c r="C12097" s="3"/>
      <c r="D12097" s="6"/>
      <c r="E12097" s="8"/>
      <c r="O12097" s="9"/>
    </row>
    <row r="12098" spans="2:15" x14ac:dyDescent="0.2">
      <c r="B12098" s="3"/>
      <c r="C12098" s="3"/>
      <c r="D12098" s="6"/>
      <c r="E12098" s="8"/>
      <c r="O12098" s="9"/>
    </row>
    <row r="12099" spans="2:15" x14ac:dyDescent="0.2">
      <c r="B12099" s="3"/>
      <c r="C12099" s="3"/>
      <c r="D12099" s="6"/>
      <c r="E12099" s="8"/>
      <c r="O12099" s="9"/>
    </row>
    <row r="12100" spans="2:15" x14ac:dyDescent="0.2">
      <c r="B12100" s="3"/>
      <c r="C12100" s="3"/>
      <c r="D12100" s="6"/>
      <c r="E12100" s="8"/>
      <c r="O12100" s="9"/>
    </row>
    <row r="12101" spans="2:15" x14ac:dyDescent="0.2">
      <c r="B12101" s="3"/>
      <c r="C12101" s="3"/>
      <c r="D12101" s="6"/>
      <c r="E12101" s="8"/>
      <c r="O12101" s="9"/>
    </row>
    <row r="12102" spans="2:15" x14ac:dyDescent="0.2">
      <c r="B12102" s="3"/>
      <c r="C12102" s="3"/>
      <c r="D12102" s="6"/>
      <c r="E12102" s="8"/>
      <c r="O12102" s="9"/>
    </row>
    <row r="12103" spans="2:15" x14ac:dyDescent="0.2">
      <c r="B12103" s="3"/>
      <c r="C12103" s="3"/>
      <c r="D12103" s="6"/>
      <c r="E12103" s="8"/>
      <c r="O12103" s="9"/>
    </row>
    <row r="12104" spans="2:15" x14ac:dyDescent="0.2">
      <c r="B12104" s="3"/>
      <c r="C12104" s="3"/>
      <c r="D12104" s="6"/>
      <c r="E12104" s="8"/>
      <c r="O12104" s="9"/>
    </row>
    <row r="12105" spans="2:15" x14ac:dyDescent="0.2">
      <c r="B12105" s="3"/>
      <c r="C12105" s="3"/>
      <c r="D12105" s="6"/>
      <c r="E12105" s="8"/>
      <c r="O12105" s="9"/>
    </row>
    <row r="12106" spans="2:15" x14ac:dyDescent="0.2">
      <c r="B12106" s="3"/>
      <c r="C12106" s="3"/>
      <c r="D12106" s="6"/>
      <c r="E12106" s="8"/>
      <c r="O12106" s="9"/>
    </row>
    <row r="12107" spans="2:15" x14ac:dyDescent="0.2">
      <c r="B12107" s="3"/>
      <c r="C12107" s="3"/>
      <c r="D12107" s="6"/>
      <c r="E12107" s="8"/>
      <c r="O12107" s="9"/>
    </row>
    <row r="12108" spans="2:15" x14ac:dyDescent="0.2">
      <c r="B12108" s="3"/>
      <c r="C12108" s="3"/>
      <c r="D12108" s="6"/>
      <c r="E12108" s="8"/>
      <c r="O12108" s="9"/>
    </row>
    <row r="12109" spans="2:15" x14ac:dyDescent="0.2">
      <c r="B12109" s="3"/>
      <c r="C12109" s="3"/>
      <c r="D12109" s="6"/>
      <c r="E12109" s="8"/>
      <c r="O12109" s="9"/>
    </row>
    <row r="12110" spans="2:15" x14ac:dyDescent="0.2">
      <c r="B12110" s="3"/>
      <c r="C12110" s="3"/>
      <c r="D12110" s="6"/>
      <c r="E12110" s="8"/>
      <c r="O12110" s="9"/>
    </row>
    <row r="12111" spans="2:15" x14ac:dyDescent="0.2">
      <c r="B12111" s="3"/>
      <c r="C12111" s="3"/>
      <c r="D12111" s="6"/>
      <c r="E12111" s="8"/>
      <c r="O12111" s="9"/>
    </row>
    <row r="12112" spans="2:15" x14ac:dyDescent="0.2">
      <c r="B12112" s="3"/>
      <c r="C12112" s="3"/>
      <c r="D12112" s="6"/>
      <c r="E12112" s="8"/>
      <c r="O12112" s="9"/>
    </row>
    <row r="12113" spans="2:15" x14ac:dyDescent="0.2">
      <c r="B12113" s="3"/>
      <c r="C12113" s="3"/>
      <c r="D12113" s="6"/>
      <c r="E12113" s="8"/>
      <c r="O12113" s="9"/>
    </row>
    <row r="12114" spans="2:15" x14ac:dyDescent="0.2">
      <c r="B12114" s="3"/>
      <c r="C12114" s="3"/>
      <c r="D12114" s="6"/>
      <c r="E12114" s="8"/>
      <c r="O12114" s="9"/>
    </row>
    <row r="12115" spans="2:15" x14ac:dyDescent="0.2">
      <c r="B12115" s="3"/>
      <c r="C12115" s="3"/>
      <c r="D12115" s="6"/>
      <c r="E12115" s="8"/>
      <c r="O12115" s="9"/>
    </row>
    <row r="12116" spans="2:15" x14ac:dyDescent="0.2">
      <c r="B12116" s="3"/>
      <c r="C12116" s="3"/>
      <c r="D12116" s="6"/>
      <c r="E12116" s="8"/>
      <c r="O12116" s="9"/>
    </row>
    <row r="12117" spans="2:15" x14ac:dyDescent="0.2">
      <c r="B12117" s="3"/>
      <c r="C12117" s="3"/>
      <c r="D12117" s="6"/>
      <c r="E12117" s="8"/>
      <c r="O12117" s="9"/>
    </row>
    <row r="12118" spans="2:15" x14ac:dyDescent="0.2">
      <c r="B12118" s="3"/>
      <c r="C12118" s="3"/>
      <c r="D12118" s="6"/>
      <c r="E12118" s="8"/>
      <c r="O12118" s="9"/>
    </row>
    <row r="12119" spans="2:15" x14ac:dyDescent="0.2">
      <c r="B12119" s="3"/>
      <c r="C12119" s="3"/>
      <c r="D12119" s="6"/>
      <c r="E12119" s="8"/>
      <c r="O12119" s="9"/>
    </row>
    <row r="12120" spans="2:15" x14ac:dyDescent="0.2">
      <c r="B12120" s="3"/>
      <c r="C12120" s="3"/>
      <c r="D12120" s="6"/>
      <c r="E12120" s="8"/>
      <c r="O12120" s="9"/>
    </row>
    <row r="12121" spans="2:15" x14ac:dyDescent="0.2">
      <c r="B12121" s="3"/>
      <c r="C12121" s="3"/>
      <c r="D12121" s="6"/>
      <c r="E12121" s="8"/>
      <c r="O12121" s="9"/>
    </row>
    <row r="12122" spans="2:15" x14ac:dyDescent="0.2">
      <c r="B12122" s="3"/>
      <c r="C12122" s="3"/>
      <c r="D12122" s="6"/>
      <c r="E12122" s="8"/>
      <c r="O12122" s="9"/>
    </row>
    <row r="12123" spans="2:15" x14ac:dyDescent="0.2">
      <c r="B12123" s="3"/>
      <c r="C12123" s="3"/>
      <c r="D12123" s="6"/>
      <c r="E12123" s="8"/>
      <c r="O12123" s="9"/>
    </row>
    <row r="12124" spans="2:15" x14ac:dyDescent="0.2">
      <c r="B12124" s="3"/>
      <c r="C12124" s="3"/>
      <c r="D12124" s="6"/>
      <c r="E12124" s="8"/>
      <c r="O12124" s="9"/>
    </row>
    <row r="12125" spans="2:15" x14ac:dyDescent="0.2">
      <c r="B12125" s="3"/>
      <c r="C12125" s="3"/>
      <c r="D12125" s="6"/>
      <c r="E12125" s="8"/>
      <c r="O12125" s="9"/>
    </row>
    <row r="12126" spans="2:15" x14ac:dyDescent="0.2">
      <c r="B12126" s="3"/>
      <c r="C12126" s="3"/>
      <c r="D12126" s="6"/>
      <c r="E12126" s="8"/>
      <c r="O12126" s="9"/>
    </row>
    <row r="12127" spans="2:15" x14ac:dyDescent="0.2">
      <c r="B12127" s="3"/>
      <c r="C12127" s="3"/>
      <c r="D12127" s="6"/>
      <c r="E12127" s="8"/>
      <c r="O12127" s="9"/>
    </row>
    <row r="12128" spans="2:15" x14ac:dyDescent="0.2">
      <c r="B12128" s="3"/>
      <c r="C12128" s="3"/>
      <c r="D12128" s="6"/>
      <c r="E12128" s="8"/>
      <c r="O12128" s="9"/>
    </row>
    <row r="12129" spans="2:15" x14ac:dyDescent="0.2">
      <c r="B12129" s="3"/>
      <c r="C12129" s="3"/>
      <c r="D12129" s="6"/>
      <c r="E12129" s="8"/>
      <c r="O12129" s="9"/>
    </row>
    <row r="12130" spans="2:15" x14ac:dyDescent="0.2">
      <c r="B12130" s="3"/>
      <c r="C12130" s="3"/>
      <c r="D12130" s="6"/>
      <c r="E12130" s="8"/>
      <c r="O12130" s="9"/>
    </row>
    <row r="12131" spans="2:15" x14ac:dyDescent="0.2">
      <c r="B12131" s="3"/>
      <c r="C12131" s="3"/>
      <c r="D12131" s="6"/>
      <c r="E12131" s="8"/>
      <c r="O12131" s="9"/>
    </row>
    <row r="12132" spans="2:15" x14ac:dyDescent="0.2">
      <c r="B12132" s="3"/>
      <c r="C12132" s="3"/>
      <c r="D12132" s="6"/>
      <c r="E12132" s="8"/>
      <c r="O12132" s="9"/>
    </row>
    <row r="12133" spans="2:15" x14ac:dyDescent="0.2">
      <c r="B12133" s="3"/>
      <c r="C12133" s="3"/>
      <c r="D12133" s="6"/>
      <c r="E12133" s="8"/>
      <c r="O12133" s="9"/>
    </row>
    <row r="12134" spans="2:15" x14ac:dyDescent="0.2">
      <c r="B12134" s="3"/>
      <c r="C12134" s="3"/>
      <c r="D12134" s="6"/>
      <c r="E12134" s="8"/>
      <c r="O12134" s="9"/>
    </row>
    <row r="12135" spans="2:15" x14ac:dyDescent="0.2">
      <c r="B12135" s="3"/>
      <c r="C12135" s="3"/>
      <c r="D12135" s="6"/>
      <c r="E12135" s="8"/>
      <c r="O12135" s="9"/>
    </row>
    <row r="12136" spans="2:15" x14ac:dyDescent="0.2">
      <c r="B12136" s="3"/>
      <c r="C12136" s="3"/>
      <c r="D12136" s="6"/>
      <c r="E12136" s="8"/>
      <c r="O12136" s="9"/>
    </row>
    <row r="12137" spans="2:15" x14ac:dyDescent="0.2">
      <c r="B12137" s="3"/>
      <c r="C12137" s="3"/>
      <c r="D12137" s="6"/>
      <c r="E12137" s="8"/>
      <c r="O12137" s="9"/>
    </row>
    <row r="12138" spans="2:15" x14ac:dyDescent="0.2">
      <c r="B12138" s="3"/>
      <c r="C12138" s="3"/>
      <c r="D12138" s="6"/>
      <c r="E12138" s="8"/>
      <c r="O12138" s="9"/>
    </row>
    <row r="12139" spans="2:15" x14ac:dyDescent="0.2">
      <c r="B12139" s="3"/>
      <c r="C12139" s="3"/>
      <c r="D12139" s="6"/>
      <c r="E12139" s="8"/>
      <c r="O12139" s="9"/>
    </row>
    <row r="12140" spans="2:15" x14ac:dyDescent="0.2">
      <c r="B12140" s="3"/>
      <c r="C12140" s="3"/>
      <c r="D12140" s="6"/>
      <c r="E12140" s="8"/>
      <c r="O12140" s="9"/>
    </row>
    <row r="12141" spans="2:15" x14ac:dyDescent="0.2">
      <c r="B12141" s="3"/>
      <c r="C12141" s="3"/>
      <c r="D12141" s="6"/>
      <c r="E12141" s="8"/>
      <c r="O12141" s="9"/>
    </row>
    <row r="12142" spans="2:15" x14ac:dyDescent="0.2">
      <c r="B12142" s="3"/>
      <c r="C12142" s="3"/>
      <c r="D12142" s="6"/>
      <c r="E12142" s="8"/>
      <c r="O12142" s="9"/>
    </row>
    <row r="12143" spans="2:15" x14ac:dyDescent="0.2">
      <c r="B12143" s="3"/>
      <c r="C12143" s="3"/>
      <c r="D12143" s="6"/>
      <c r="E12143" s="8"/>
      <c r="O12143" s="9"/>
    </row>
    <row r="12144" spans="2:15" x14ac:dyDescent="0.2">
      <c r="B12144" s="3"/>
      <c r="C12144" s="3"/>
      <c r="D12144" s="6"/>
      <c r="E12144" s="8"/>
      <c r="O12144" s="9"/>
    </row>
    <row r="12145" spans="2:15" x14ac:dyDescent="0.2">
      <c r="B12145" s="3"/>
      <c r="C12145" s="3"/>
      <c r="D12145" s="6"/>
      <c r="E12145" s="8"/>
      <c r="O12145" s="9"/>
    </row>
    <row r="12146" spans="2:15" x14ac:dyDescent="0.2">
      <c r="B12146" s="3"/>
      <c r="C12146" s="3"/>
      <c r="D12146" s="6"/>
      <c r="E12146" s="8"/>
      <c r="O12146" s="9"/>
    </row>
    <row r="12147" spans="2:15" x14ac:dyDescent="0.2">
      <c r="B12147" s="3"/>
      <c r="C12147" s="3"/>
      <c r="D12147" s="6"/>
      <c r="E12147" s="8"/>
      <c r="O12147" s="9"/>
    </row>
    <row r="12148" spans="2:15" x14ac:dyDescent="0.2">
      <c r="B12148" s="3"/>
      <c r="C12148" s="3"/>
      <c r="D12148" s="6"/>
      <c r="E12148" s="8"/>
      <c r="O12148" s="9"/>
    </row>
    <row r="12149" spans="2:15" x14ac:dyDescent="0.2">
      <c r="B12149" s="3"/>
      <c r="C12149" s="3"/>
      <c r="D12149" s="6"/>
      <c r="E12149" s="8"/>
      <c r="O12149" s="9"/>
    </row>
    <row r="12150" spans="2:15" x14ac:dyDescent="0.2">
      <c r="B12150" s="3"/>
      <c r="C12150" s="3"/>
      <c r="D12150" s="6"/>
      <c r="E12150" s="8"/>
      <c r="O12150" s="9"/>
    </row>
    <row r="12151" spans="2:15" x14ac:dyDescent="0.2">
      <c r="B12151" s="3"/>
      <c r="C12151" s="3"/>
      <c r="D12151" s="6"/>
      <c r="E12151" s="8"/>
      <c r="O12151" s="9"/>
    </row>
    <row r="12152" spans="2:15" x14ac:dyDescent="0.2">
      <c r="B12152" s="3"/>
      <c r="C12152" s="3"/>
      <c r="D12152" s="6"/>
      <c r="E12152" s="8"/>
      <c r="O12152" s="9"/>
    </row>
    <row r="12153" spans="2:15" x14ac:dyDescent="0.2">
      <c r="B12153" s="3"/>
      <c r="C12153" s="3"/>
      <c r="D12153" s="6"/>
      <c r="E12153" s="8"/>
      <c r="O12153" s="9"/>
    </row>
    <row r="12154" spans="2:15" x14ac:dyDescent="0.2">
      <c r="B12154" s="3"/>
      <c r="C12154" s="3"/>
      <c r="D12154" s="6"/>
      <c r="E12154" s="8"/>
      <c r="O12154" s="9"/>
    </row>
    <row r="12155" spans="2:15" x14ac:dyDescent="0.2">
      <c r="B12155" s="3"/>
      <c r="C12155" s="3"/>
      <c r="D12155" s="6"/>
      <c r="E12155" s="8"/>
      <c r="O12155" s="9"/>
    </row>
    <row r="12156" spans="2:15" x14ac:dyDescent="0.2">
      <c r="B12156" s="3"/>
      <c r="C12156" s="3"/>
      <c r="D12156" s="6"/>
      <c r="E12156" s="8"/>
      <c r="O12156" s="9"/>
    </row>
    <row r="12157" spans="2:15" x14ac:dyDescent="0.2">
      <c r="B12157" s="3"/>
      <c r="C12157" s="3"/>
      <c r="D12157" s="6"/>
      <c r="E12157" s="8"/>
      <c r="O12157" s="9"/>
    </row>
    <row r="12158" spans="2:15" x14ac:dyDescent="0.2">
      <c r="B12158" s="3"/>
      <c r="C12158" s="3"/>
      <c r="D12158" s="6"/>
      <c r="E12158" s="8"/>
      <c r="O12158" s="9"/>
    </row>
    <row r="12159" spans="2:15" x14ac:dyDescent="0.2">
      <c r="B12159" s="3"/>
      <c r="C12159" s="3"/>
      <c r="D12159" s="6"/>
      <c r="E12159" s="8"/>
      <c r="O12159" s="9"/>
    </row>
    <row r="12160" spans="2:15" x14ac:dyDescent="0.2">
      <c r="B12160" s="3"/>
      <c r="C12160" s="3"/>
      <c r="D12160" s="6"/>
      <c r="E12160" s="8"/>
      <c r="O12160" s="9"/>
    </row>
    <row r="12161" spans="2:15" x14ac:dyDescent="0.2">
      <c r="B12161" s="3"/>
      <c r="C12161" s="3"/>
      <c r="D12161" s="6"/>
      <c r="E12161" s="8"/>
      <c r="O12161" s="9"/>
    </row>
    <row r="12162" spans="2:15" x14ac:dyDescent="0.2">
      <c r="B12162" s="3"/>
      <c r="C12162" s="3"/>
      <c r="D12162" s="6"/>
      <c r="E12162" s="8"/>
      <c r="O12162" s="9"/>
    </row>
    <row r="12163" spans="2:15" x14ac:dyDescent="0.2">
      <c r="B12163" s="3"/>
      <c r="C12163" s="3"/>
      <c r="D12163" s="6"/>
      <c r="E12163" s="8"/>
      <c r="O12163" s="9"/>
    </row>
    <row r="12164" spans="2:15" x14ac:dyDescent="0.2">
      <c r="B12164" s="3"/>
      <c r="C12164" s="3"/>
      <c r="D12164" s="6"/>
      <c r="E12164" s="8"/>
      <c r="O12164" s="9"/>
    </row>
    <row r="12165" spans="2:15" x14ac:dyDescent="0.2">
      <c r="B12165" s="3"/>
      <c r="C12165" s="3"/>
      <c r="D12165" s="6"/>
      <c r="E12165" s="8"/>
      <c r="O12165" s="9"/>
    </row>
    <row r="12166" spans="2:15" x14ac:dyDescent="0.2">
      <c r="B12166" s="3"/>
      <c r="C12166" s="3"/>
      <c r="D12166" s="6"/>
      <c r="E12166" s="8"/>
      <c r="O12166" s="9"/>
    </row>
    <row r="12167" spans="2:15" x14ac:dyDescent="0.2">
      <c r="B12167" s="3"/>
      <c r="C12167" s="3"/>
      <c r="D12167" s="6"/>
      <c r="E12167" s="8"/>
      <c r="O12167" s="9"/>
    </row>
    <row r="12168" spans="2:15" x14ac:dyDescent="0.2">
      <c r="B12168" s="3"/>
      <c r="C12168" s="3"/>
      <c r="D12168" s="6"/>
      <c r="E12168" s="8"/>
      <c r="O12168" s="9"/>
    </row>
    <row r="12169" spans="2:15" x14ac:dyDescent="0.2">
      <c r="B12169" s="3"/>
      <c r="C12169" s="3"/>
      <c r="D12169" s="6"/>
      <c r="E12169" s="8"/>
      <c r="O12169" s="9"/>
    </row>
    <row r="12170" spans="2:15" x14ac:dyDescent="0.2">
      <c r="B12170" s="3"/>
      <c r="C12170" s="3"/>
      <c r="D12170" s="6"/>
      <c r="E12170" s="8"/>
      <c r="O12170" s="9"/>
    </row>
    <row r="12171" spans="2:15" x14ac:dyDescent="0.2">
      <c r="B12171" s="3"/>
      <c r="C12171" s="3"/>
      <c r="D12171" s="6"/>
      <c r="E12171" s="8"/>
      <c r="O12171" s="9"/>
    </row>
    <row r="12172" spans="2:15" x14ac:dyDescent="0.2">
      <c r="B12172" s="3"/>
      <c r="C12172" s="3"/>
      <c r="D12172" s="6"/>
      <c r="E12172" s="8"/>
      <c r="O12172" s="9"/>
    </row>
    <row r="12173" spans="2:15" x14ac:dyDescent="0.2">
      <c r="B12173" s="3"/>
      <c r="C12173" s="3"/>
      <c r="D12173" s="6"/>
      <c r="E12173" s="8"/>
      <c r="O12173" s="9"/>
    </row>
    <row r="12174" spans="2:15" x14ac:dyDescent="0.2">
      <c r="B12174" s="3"/>
      <c r="C12174" s="3"/>
      <c r="D12174" s="6"/>
      <c r="E12174" s="8"/>
      <c r="O12174" s="9"/>
    </row>
    <row r="12175" spans="2:15" x14ac:dyDescent="0.2">
      <c r="B12175" s="3"/>
      <c r="C12175" s="3"/>
      <c r="D12175" s="6"/>
      <c r="E12175" s="8"/>
      <c r="O12175" s="9"/>
    </row>
    <row r="12176" spans="2:15" x14ac:dyDescent="0.2">
      <c r="B12176" s="3"/>
      <c r="C12176" s="3"/>
      <c r="D12176" s="6"/>
      <c r="E12176" s="8"/>
      <c r="O12176" s="9"/>
    </row>
    <row r="12177" spans="2:15" x14ac:dyDescent="0.2">
      <c r="B12177" s="3"/>
      <c r="C12177" s="3"/>
      <c r="D12177" s="6"/>
      <c r="E12177" s="8"/>
      <c r="O12177" s="9"/>
    </row>
    <row r="12178" spans="2:15" x14ac:dyDescent="0.2">
      <c r="B12178" s="3"/>
      <c r="C12178" s="3"/>
      <c r="D12178" s="6"/>
      <c r="E12178" s="8"/>
      <c r="O12178" s="9"/>
    </row>
    <row r="12179" spans="2:15" x14ac:dyDescent="0.2">
      <c r="B12179" s="3"/>
      <c r="C12179" s="3"/>
      <c r="D12179" s="6"/>
      <c r="E12179" s="8"/>
      <c r="O12179" s="9"/>
    </row>
    <row r="12180" spans="2:15" x14ac:dyDescent="0.2">
      <c r="B12180" s="3"/>
      <c r="C12180" s="3"/>
      <c r="D12180" s="6"/>
      <c r="E12180" s="8"/>
      <c r="O12180" s="9"/>
    </row>
    <row r="12181" spans="2:15" x14ac:dyDescent="0.2">
      <c r="B12181" s="3"/>
      <c r="C12181" s="3"/>
      <c r="D12181" s="6"/>
      <c r="E12181" s="8"/>
      <c r="O12181" s="9"/>
    </row>
    <row r="12182" spans="2:15" x14ac:dyDescent="0.2">
      <c r="B12182" s="3"/>
      <c r="C12182" s="3"/>
      <c r="D12182" s="6"/>
      <c r="E12182" s="8"/>
      <c r="O12182" s="9"/>
    </row>
    <row r="12183" spans="2:15" x14ac:dyDescent="0.2">
      <c r="B12183" s="3"/>
      <c r="C12183" s="3"/>
      <c r="D12183" s="6"/>
      <c r="E12183" s="8"/>
      <c r="O12183" s="9"/>
    </row>
    <row r="12184" spans="2:15" x14ac:dyDescent="0.2">
      <c r="B12184" s="3"/>
      <c r="C12184" s="3"/>
      <c r="D12184" s="6"/>
      <c r="E12184" s="8"/>
      <c r="O12184" s="9"/>
    </row>
    <row r="12185" spans="2:15" x14ac:dyDescent="0.2">
      <c r="B12185" s="3"/>
      <c r="C12185" s="3"/>
      <c r="D12185" s="6"/>
      <c r="E12185" s="8"/>
      <c r="O12185" s="9"/>
    </row>
    <row r="12186" spans="2:15" x14ac:dyDescent="0.2">
      <c r="B12186" s="3"/>
      <c r="C12186" s="3"/>
      <c r="D12186" s="6"/>
      <c r="E12186" s="8"/>
      <c r="O12186" s="9"/>
    </row>
    <row r="12187" spans="2:15" x14ac:dyDescent="0.2">
      <c r="B12187" s="3"/>
      <c r="C12187" s="3"/>
      <c r="D12187" s="6"/>
      <c r="E12187" s="8"/>
      <c r="O12187" s="9"/>
    </row>
    <row r="12188" spans="2:15" x14ac:dyDescent="0.2">
      <c r="B12188" s="3"/>
      <c r="C12188" s="3"/>
      <c r="D12188" s="6"/>
      <c r="E12188" s="8"/>
      <c r="O12188" s="9"/>
    </row>
    <row r="12189" spans="2:15" x14ac:dyDescent="0.2">
      <c r="B12189" s="3"/>
      <c r="C12189" s="3"/>
      <c r="D12189" s="6"/>
      <c r="E12189" s="8"/>
      <c r="O12189" s="9"/>
    </row>
    <row r="12190" spans="2:15" x14ac:dyDescent="0.2">
      <c r="B12190" s="3"/>
      <c r="C12190" s="3"/>
      <c r="D12190" s="6"/>
      <c r="E12190" s="8"/>
      <c r="O12190" s="9"/>
    </row>
    <row r="12191" spans="2:15" x14ac:dyDescent="0.2">
      <c r="B12191" s="3"/>
      <c r="C12191" s="3"/>
      <c r="D12191" s="6"/>
      <c r="E12191" s="8"/>
      <c r="O12191" s="9"/>
    </row>
    <row r="12192" spans="2:15" x14ac:dyDescent="0.2">
      <c r="B12192" s="3"/>
      <c r="C12192" s="3"/>
      <c r="D12192" s="6"/>
      <c r="E12192" s="8"/>
      <c r="O12192" s="9"/>
    </row>
    <row r="12193" spans="2:15" x14ac:dyDescent="0.2">
      <c r="B12193" s="3"/>
      <c r="C12193" s="3"/>
      <c r="D12193" s="6"/>
      <c r="E12193" s="8"/>
      <c r="O12193" s="9"/>
    </row>
    <row r="12194" spans="2:15" x14ac:dyDescent="0.2">
      <c r="B12194" s="3"/>
      <c r="C12194" s="3"/>
      <c r="D12194" s="6"/>
      <c r="E12194" s="8"/>
      <c r="O12194" s="9"/>
    </row>
    <row r="12195" spans="2:15" x14ac:dyDescent="0.2">
      <c r="B12195" s="3"/>
      <c r="C12195" s="3"/>
      <c r="D12195" s="6"/>
      <c r="E12195" s="8"/>
      <c r="O12195" s="9"/>
    </row>
    <row r="12196" spans="2:15" x14ac:dyDescent="0.2">
      <c r="B12196" s="3"/>
      <c r="C12196" s="3"/>
      <c r="D12196" s="6"/>
      <c r="E12196" s="8"/>
      <c r="O12196" s="9"/>
    </row>
    <row r="12197" spans="2:15" x14ac:dyDescent="0.2">
      <c r="B12197" s="3"/>
      <c r="C12197" s="3"/>
      <c r="D12197" s="6"/>
      <c r="E12197" s="8"/>
      <c r="O12197" s="9"/>
    </row>
    <row r="12198" spans="2:15" x14ac:dyDescent="0.2">
      <c r="B12198" s="3"/>
      <c r="C12198" s="3"/>
      <c r="D12198" s="6"/>
      <c r="E12198" s="8"/>
      <c r="O12198" s="9"/>
    </row>
    <row r="12199" spans="2:15" x14ac:dyDescent="0.2">
      <c r="B12199" s="3"/>
      <c r="C12199" s="3"/>
      <c r="D12199" s="6"/>
      <c r="E12199" s="8"/>
      <c r="O12199" s="9"/>
    </row>
    <row r="12200" spans="2:15" x14ac:dyDescent="0.2">
      <c r="B12200" s="3"/>
      <c r="C12200" s="3"/>
      <c r="D12200" s="6"/>
      <c r="E12200" s="8"/>
      <c r="O12200" s="9"/>
    </row>
    <row r="12201" spans="2:15" x14ac:dyDescent="0.2">
      <c r="B12201" s="3"/>
      <c r="C12201" s="3"/>
      <c r="D12201" s="6"/>
      <c r="E12201" s="8"/>
      <c r="O12201" s="9"/>
    </row>
    <row r="12202" spans="2:15" x14ac:dyDescent="0.2">
      <c r="B12202" s="3"/>
      <c r="C12202" s="3"/>
      <c r="D12202" s="6"/>
      <c r="E12202" s="8"/>
      <c r="O12202" s="9"/>
    </row>
    <row r="12203" spans="2:15" x14ac:dyDescent="0.2">
      <c r="B12203" s="3"/>
      <c r="C12203" s="3"/>
      <c r="D12203" s="6"/>
      <c r="E12203" s="8"/>
      <c r="O12203" s="9"/>
    </row>
    <row r="12204" spans="2:15" x14ac:dyDescent="0.2">
      <c r="B12204" s="3"/>
      <c r="C12204" s="3"/>
      <c r="D12204" s="6"/>
      <c r="E12204" s="8"/>
      <c r="O12204" s="9"/>
    </row>
    <row r="12205" spans="2:15" x14ac:dyDescent="0.2">
      <c r="B12205" s="3"/>
      <c r="C12205" s="3"/>
      <c r="D12205" s="6"/>
      <c r="E12205" s="8"/>
      <c r="O12205" s="9"/>
    </row>
    <row r="12206" spans="2:15" x14ac:dyDescent="0.2">
      <c r="B12206" s="3"/>
      <c r="C12206" s="3"/>
      <c r="D12206" s="6"/>
      <c r="E12206" s="8"/>
      <c r="O12206" s="9"/>
    </row>
    <row r="12207" spans="2:15" x14ac:dyDescent="0.2">
      <c r="B12207" s="3"/>
      <c r="C12207" s="3"/>
      <c r="D12207" s="6"/>
      <c r="E12207" s="8"/>
      <c r="O12207" s="9"/>
    </row>
    <row r="12208" spans="2:15" x14ac:dyDescent="0.2">
      <c r="B12208" s="3"/>
      <c r="C12208" s="3"/>
      <c r="D12208" s="6"/>
      <c r="E12208" s="8"/>
      <c r="O12208" s="9"/>
    </row>
    <row r="12209" spans="2:15" x14ac:dyDescent="0.2">
      <c r="B12209" s="3"/>
      <c r="C12209" s="3"/>
      <c r="D12209" s="6"/>
      <c r="E12209" s="8"/>
      <c r="O12209" s="9"/>
    </row>
    <row r="12210" spans="2:15" x14ac:dyDescent="0.2">
      <c r="B12210" s="3"/>
      <c r="C12210" s="3"/>
      <c r="D12210" s="6"/>
      <c r="E12210" s="8"/>
      <c r="O12210" s="9"/>
    </row>
    <row r="12211" spans="2:15" x14ac:dyDescent="0.2">
      <c r="B12211" s="3"/>
      <c r="C12211" s="3"/>
      <c r="D12211" s="6"/>
      <c r="E12211" s="8"/>
      <c r="O12211" s="9"/>
    </row>
    <row r="12212" spans="2:15" x14ac:dyDescent="0.2">
      <c r="B12212" s="3"/>
      <c r="C12212" s="3"/>
      <c r="D12212" s="6"/>
      <c r="E12212" s="8"/>
      <c r="O12212" s="9"/>
    </row>
    <row r="12213" spans="2:15" x14ac:dyDescent="0.2">
      <c r="B12213" s="3"/>
      <c r="C12213" s="3"/>
      <c r="D12213" s="6"/>
      <c r="E12213" s="8"/>
      <c r="O12213" s="9"/>
    </row>
    <row r="12214" spans="2:15" x14ac:dyDescent="0.2">
      <c r="B12214" s="3"/>
      <c r="C12214" s="3"/>
      <c r="D12214" s="6"/>
      <c r="E12214" s="8"/>
      <c r="O12214" s="9"/>
    </row>
    <row r="12215" spans="2:15" x14ac:dyDescent="0.2">
      <c r="B12215" s="3"/>
      <c r="C12215" s="3"/>
      <c r="D12215" s="6"/>
      <c r="E12215" s="8"/>
      <c r="O12215" s="9"/>
    </row>
    <row r="12216" spans="2:15" x14ac:dyDescent="0.2">
      <c r="B12216" s="3"/>
      <c r="C12216" s="3"/>
      <c r="D12216" s="6"/>
      <c r="E12216" s="8"/>
      <c r="O12216" s="9"/>
    </row>
    <row r="12217" spans="2:15" x14ac:dyDescent="0.2">
      <c r="B12217" s="3"/>
      <c r="C12217" s="3"/>
      <c r="D12217" s="6"/>
      <c r="E12217" s="8"/>
      <c r="O12217" s="9"/>
    </row>
    <row r="12218" spans="2:15" x14ac:dyDescent="0.2">
      <c r="B12218" s="3"/>
      <c r="C12218" s="3"/>
      <c r="D12218" s="6"/>
      <c r="E12218" s="8"/>
      <c r="O12218" s="9"/>
    </row>
    <row r="12219" spans="2:15" x14ac:dyDescent="0.2">
      <c r="B12219" s="3"/>
      <c r="C12219" s="3"/>
      <c r="D12219" s="6"/>
      <c r="E12219" s="8"/>
      <c r="O12219" s="9"/>
    </row>
    <row r="12220" spans="2:15" x14ac:dyDescent="0.2">
      <c r="B12220" s="3"/>
      <c r="C12220" s="3"/>
      <c r="D12220" s="6"/>
      <c r="E12220" s="8"/>
      <c r="O12220" s="9"/>
    </row>
    <row r="12221" spans="2:15" x14ac:dyDescent="0.2">
      <c r="B12221" s="3"/>
      <c r="C12221" s="3"/>
      <c r="D12221" s="6"/>
      <c r="E12221" s="8"/>
      <c r="O12221" s="9"/>
    </row>
    <row r="12222" spans="2:15" x14ac:dyDescent="0.2">
      <c r="B12222" s="3"/>
      <c r="C12222" s="3"/>
      <c r="D12222" s="6"/>
      <c r="E12222" s="8"/>
      <c r="O12222" s="9"/>
    </row>
    <row r="12223" spans="2:15" x14ac:dyDescent="0.2">
      <c r="B12223" s="3"/>
      <c r="C12223" s="3"/>
      <c r="D12223" s="6"/>
      <c r="E12223" s="8"/>
      <c r="O12223" s="9"/>
    </row>
    <row r="12224" spans="2:15" x14ac:dyDescent="0.2">
      <c r="B12224" s="3"/>
      <c r="C12224" s="3"/>
      <c r="D12224" s="6"/>
      <c r="E12224" s="8"/>
      <c r="O12224" s="9"/>
    </row>
    <row r="12225" spans="2:15" x14ac:dyDescent="0.2">
      <c r="B12225" s="3"/>
      <c r="C12225" s="3"/>
      <c r="D12225" s="6"/>
      <c r="E12225" s="8"/>
      <c r="O12225" s="9"/>
    </row>
    <row r="12226" spans="2:15" x14ac:dyDescent="0.2">
      <c r="B12226" s="3"/>
      <c r="C12226" s="3"/>
      <c r="D12226" s="6"/>
      <c r="E12226" s="8"/>
      <c r="O12226" s="9"/>
    </row>
    <row r="12227" spans="2:15" x14ac:dyDescent="0.2">
      <c r="B12227" s="3"/>
      <c r="C12227" s="3"/>
      <c r="D12227" s="6"/>
      <c r="E12227" s="8"/>
      <c r="O12227" s="9"/>
    </row>
    <row r="12228" spans="2:15" x14ac:dyDescent="0.2">
      <c r="B12228" s="3"/>
      <c r="C12228" s="3"/>
      <c r="D12228" s="6"/>
      <c r="E12228" s="8"/>
      <c r="O12228" s="9"/>
    </row>
    <row r="12229" spans="2:15" x14ac:dyDescent="0.2">
      <c r="B12229" s="3"/>
      <c r="C12229" s="3"/>
      <c r="D12229" s="6"/>
      <c r="E12229" s="8"/>
      <c r="O12229" s="9"/>
    </row>
    <row r="12230" spans="2:15" x14ac:dyDescent="0.2">
      <c r="B12230" s="3"/>
      <c r="C12230" s="3"/>
      <c r="D12230" s="6"/>
      <c r="E12230" s="8"/>
      <c r="O12230" s="9"/>
    </row>
    <row r="12231" spans="2:15" x14ac:dyDescent="0.2">
      <c r="B12231" s="3"/>
      <c r="C12231" s="3"/>
      <c r="D12231" s="6"/>
      <c r="E12231" s="8"/>
      <c r="O12231" s="9"/>
    </row>
    <row r="12232" spans="2:15" x14ac:dyDescent="0.2">
      <c r="B12232" s="3"/>
      <c r="C12232" s="3"/>
      <c r="D12232" s="6"/>
      <c r="E12232" s="8"/>
      <c r="O12232" s="9"/>
    </row>
    <row r="12233" spans="2:15" x14ac:dyDescent="0.2">
      <c r="B12233" s="3"/>
      <c r="C12233" s="3"/>
      <c r="D12233" s="6"/>
      <c r="E12233" s="8"/>
      <c r="O12233" s="9"/>
    </row>
    <row r="12234" spans="2:15" x14ac:dyDescent="0.2">
      <c r="B12234" s="3"/>
      <c r="C12234" s="3"/>
      <c r="D12234" s="6"/>
      <c r="E12234" s="8"/>
      <c r="O12234" s="9"/>
    </row>
    <row r="12235" spans="2:15" x14ac:dyDescent="0.2">
      <c r="B12235" s="3"/>
      <c r="C12235" s="3"/>
      <c r="D12235" s="6"/>
      <c r="E12235" s="8"/>
      <c r="O12235" s="9"/>
    </row>
    <row r="12236" spans="2:15" x14ac:dyDescent="0.2">
      <c r="B12236" s="3"/>
      <c r="C12236" s="3"/>
      <c r="D12236" s="6"/>
      <c r="E12236" s="8"/>
      <c r="O12236" s="9"/>
    </row>
    <row r="12237" spans="2:15" x14ac:dyDescent="0.2">
      <c r="B12237" s="3"/>
      <c r="C12237" s="3"/>
      <c r="D12237" s="6"/>
      <c r="E12237" s="8"/>
      <c r="O12237" s="9"/>
    </row>
    <row r="12238" spans="2:15" x14ac:dyDescent="0.2">
      <c r="B12238" s="3"/>
      <c r="C12238" s="3"/>
      <c r="D12238" s="6"/>
      <c r="E12238" s="8"/>
      <c r="O12238" s="9"/>
    </row>
    <row r="12239" spans="2:15" x14ac:dyDescent="0.2">
      <c r="B12239" s="3"/>
      <c r="C12239" s="3"/>
      <c r="D12239" s="6"/>
      <c r="E12239" s="8"/>
      <c r="O12239" s="9"/>
    </row>
    <row r="12240" spans="2:15" x14ac:dyDescent="0.2">
      <c r="B12240" s="3"/>
      <c r="C12240" s="3"/>
      <c r="D12240" s="6"/>
      <c r="E12240" s="8"/>
      <c r="O12240" s="9"/>
    </row>
    <row r="12241" spans="2:15" x14ac:dyDescent="0.2">
      <c r="B12241" s="3"/>
      <c r="C12241" s="3"/>
      <c r="D12241" s="6"/>
      <c r="E12241" s="8"/>
      <c r="O12241" s="9"/>
    </row>
    <row r="12242" spans="2:15" x14ac:dyDescent="0.2">
      <c r="B12242" s="3"/>
      <c r="C12242" s="3"/>
      <c r="D12242" s="6"/>
      <c r="E12242" s="8"/>
      <c r="O12242" s="9"/>
    </row>
    <row r="12243" spans="2:15" x14ac:dyDescent="0.2">
      <c r="B12243" s="3"/>
      <c r="C12243" s="3"/>
      <c r="D12243" s="6"/>
      <c r="E12243" s="8"/>
      <c r="O12243" s="9"/>
    </row>
    <row r="12244" spans="2:15" x14ac:dyDescent="0.2">
      <c r="B12244" s="3"/>
      <c r="C12244" s="3"/>
      <c r="D12244" s="6"/>
      <c r="E12244" s="8"/>
      <c r="O12244" s="9"/>
    </row>
    <row r="12245" spans="2:15" x14ac:dyDescent="0.2">
      <c r="B12245" s="3"/>
      <c r="C12245" s="3"/>
      <c r="D12245" s="6"/>
      <c r="E12245" s="8"/>
      <c r="O12245" s="9"/>
    </row>
    <row r="12246" spans="2:15" x14ac:dyDescent="0.2">
      <c r="B12246" s="3"/>
      <c r="C12246" s="3"/>
      <c r="D12246" s="6"/>
      <c r="E12246" s="8"/>
      <c r="O12246" s="9"/>
    </row>
    <row r="12247" spans="2:15" x14ac:dyDescent="0.2">
      <c r="B12247" s="3"/>
      <c r="C12247" s="3"/>
      <c r="D12247" s="6"/>
      <c r="E12247" s="8"/>
      <c r="O12247" s="9"/>
    </row>
    <row r="12248" spans="2:15" x14ac:dyDescent="0.2">
      <c r="B12248" s="3"/>
      <c r="C12248" s="3"/>
      <c r="D12248" s="6"/>
      <c r="E12248" s="8"/>
      <c r="O12248" s="9"/>
    </row>
    <row r="12249" spans="2:15" x14ac:dyDescent="0.2">
      <c r="B12249" s="3"/>
      <c r="C12249" s="3"/>
      <c r="D12249" s="6"/>
      <c r="E12249" s="8"/>
      <c r="O12249" s="9"/>
    </row>
    <row r="12250" spans="2:15" x14ac:dyDescent="0.2">
      <c r="B12250" s="3"/>
      <c r="C12250" s="3"/>
      <c r="D12250" s="6"/>
      <c r="E12250" s="8"/>
      <c r="O12250" s="9"/>
    </row>
    <row r="12251" spans="2:15" x14ac:dyDescent="0.2">
      <c r="B12251" s="3"/>
      <c r="C12251" s="3"/>
      <c r="D12251" s="6"/>
      <c r="E12251" s="8"/>
      <c r="O12251" s="9"/>
    </row>
    <row r="12252" spans="2:15" x14ac:dyDescent="0.2">
      <c r="B12252" s="3"/>
      <c r="C12252" s="3"/>
      <c r="D12252" s="6"/>
      <c r="E12252" s="8"/>
      <c r="O12252" s="9"/>
    </row>
    <row r="12253" spans="2:15" x14ac:dyDescent="0.2">
      <c r="B12253" s="3"/>
      <c r="C12253" s="3"/>
      <c r="D12253" s="6"/>
      <c r="E12253" s="8"/>
      <c r="O12253" s="9"/>
    </row>
    <row r="12254" spans="2:15" x14ac:dyDescent="0.2">
      <c r="B12254" s="3"/>
      <c r="C12254" s="3"/>
      <c r="D12254" s="6"/>
      <c r="E12254" s="8"/>
      <c r="O12254" s="9"/>
    </row>
    <row r="12255" spans="2:15" x14ac:dyDescent="0.2">
      <c r="B12255" s="3"/>
      <c r="C12255" s="3"/>
      <c r="D12255" s="6"/>
      <c r="E12255" s="8"/>
      <c r="O12255" s="9"/>
    </row>
    <row r="12256" spans="2:15" x14ac:dyDescent="0.2">
      <c r="B12256" s="3"/>
      <c r="C12256" s="3"/>
      <c r="D12256" s="6"/>
      <c r="E12256" s="8"/>
      <c r="O12256" s="9"/>
    </row>
    <row r="12257" spans="2:15" x14ac:dyDescent="0.2">
      <c r="B12257" s="3"/>
      <c r="C12257" s="3"/>
      <c r="D12257" s="6"/>
      <c r="E12257" s="8"/>
      <c r="O12257" s="9"/>
    </row>
    <row r="12258" spans="2:15" x14ac:dyDescent="0.2">
      <c r="B12258" s="3"/>
      <c r="C12258" s="3"/>
      <c r="D12258" s="6"/>
      <c r="E12258" s="8"/>
      <c r="O12258" s="9"/>
    </row>
    <row r="12259" spans="2:15" x14ac:dyDescent="0.2">
      <c r="B12259" s="3"/>
      <c r="C12259" s="3"/>
      <c r="D12259" s="6"/>
      <c r="E12259" s="8"/>
      <c r="O12259" s="9"/>
    </row>
    <row r="12260" spans="2:15" x14ac:dyDescent="0.2">
      <c r="B12260" s="3"/>
      <c r="C12260" s="3"/>
      <c r="D12260" s="6"/>
      <c r="E12260" s="8"/>
      <c r="O12260" s="9"/>
    </row>
    <row r="12261" spans="2:15" x14ac:dyDescent="0.2">
      <c r="B12261" s="3"/>
      <c r="C12261" s="3"/>
      <c r="D12261" s="6"/>
      <c r="E12261" s="8"/>
      <c r="O12261" s="9"/>
    </row>
    <row r="12262" spans="2:15" x14ac:dyDescent="0.2">
      <c r="B12262" s="3"/>
      <c r="C12262" s="3"/>
      <c r="D12262" s="6"/>
      <c r="E12262" s="8"/>
      <c r="O12262" s="9"/>
    </row>
    <row r="12263" spans="2:15" x14ac:dyDescent="0.2">
      <c r="B12263" s="3"/>
      <c r="C12263" s="3"/>
      <c r="D12263" s="6"/>
      <c r="E12263" s="8"/>
      <c r="O12263" s="9"/>
    </row>
    <row r="12264" spans="2:15" x14ac:dyDescent="0.2">
      <c r="B12264" s="3"/>
      <c r="C12264" s="3"/>
      <c r="D12264" s="6"/>
      <c r="E12264" s="8"/>
      <c r="O12264" s="9"/>
    </row>
    <row r="12265" spans="2:15" x14ac:dyDescent="0.2">
      <c r="B12265" s="3"/>
      <c r="C12265" s="3"/>
      <c r="D12265" s="6"/>
      <c r="E12265" s="8"/>
      <c r="O12265" s="9"/>
    </row>
    <row r="12266" spans="2:15" x14ac:dyDescent="0.2">
      <c r="B12266" s="3"/>
      <c r="C12266" s="3"/>
      <c r="D12266" s="6"/>
      <c r="E12266" s="8"/>
      <c r="O12266" s="9"/>
    </row>
    <row r="12267" spans="2:15" x14ac:dyDescent="0.2">
      <c r="B12267" s="3"/>
      <c r="C12267" s="3"/>
      <c r="D12267" s="6"/>
      <c r="E12267" s="8"/>
      <c r="O12267" s="9"/>
    </row>
    <row r="12268" spans="2:15" x14ac:dyDescent="0.2">
      <c r="B12268" s="3"/>
      <c r="C12268" s="3"/>
      <c r="D12268" s="6"/>
      <c r="E12268" s="8"/>
      <c r="O12268" s="9"/>
    </row>
    <row r="12269" spans="2:15" x14ac:dyDescent="0.2">
      <c r="B12269" s="3"/>
      <c r="C12269" s="3"/>
      <c r="D12269" s="6"/>
      <c r="E12269" s="8"/>
      <c r="O12269" s="9"/>
    </row>
    <row r="12270" spans="2:15" x14ac:dyDescent="0.2">
      <c r="B12270" s="3"/>
      <c r="C12270" s="3"/>
      <c r="D12270" s="6"/>
      <c r="E12270" s="8"/>
      <c r="O12270" s="9"/>
    </row>
    <row r="12271" spans="2:15" x14ac:dyDescent="0.2">
      <c r="B12271" s="3"/>
      <c r="C12271" s="3"/>
      <c r="D12271" s="6"/>
      <c r="E12271" s="8"/>
      <c r="O12271" s="9"/>
    </row>
    <row r="12272" spans="2:15" x14ac:dyDescent="0.2">
      <c r="B12272" s="3"/>
      <c r="C12272" s="3"/>
      <c r="D12272" s="6"/>
      <c r="E12272" s="8"/>
      <c r="O12272" s="9"/>
    </row>
    <row r="12273" spans="2:15" x14ac:dyDescent="0.2">
      <c r="B12273" s="3"/>
      <c r="C12273" s="3"/>
      <c r="D12273" s="6"/>
      <c r="E12273" s="8"/>
      <c r="O12273" s="9"/>
    </row>
    <row r="12274" spans="2:15" x14ac:dyDescent="0.2">
      <c r="B12274" s="3"/>
      <c r="C12274" s="3"/>
      <c r="D12274" s="6"/>
      <c r="E12274" s="8"/>
      <c r="O12274" s="9"/>
    </row>
    <row r="12275" spans="2:15" x14ac:dyDescent="0.2">
      <c r="B12275" s="3"/>
      <c r="C12275" s="3"/>
      <c r="D12275" s="6"/>
      <c r="E12275" s="8"/>
      <c r="O12275" s="9"/>
    </row>
    <row r="12276" spans="2:15" x14ac:dyDescent="0.2">
      <c r="B12276" s="3"/>
      <c r="C12276" s="3"/>
      <c r="D12276" s="6"/>
      <c r="E12276" s="8"/>
      <c r="O12276" s="9"/>
    </row>
    <row r="12277" spans="2:15" x14ac:dyDescent="0.2">
      <c r="B12277" s="3"/>
      <c r="C12277" s="3"/>
      <c r="D12277" s="6"/>
      <c r="E12277" s="8"/>
      <c r="O12277" s="9"/>
    </row>
    <row r="12278" spans="2:15" x14ac:dyDescent="0.2">
      <c r="B12278" s="3"/>
      <c r="C12278" s="3"/>
      <c r="D12278" s="6"/>
      <c r="E12278" s="8"/>
      <c r="O12278" s="9"/>
    </row>
    <row r="12279" spans="2:15" x14ac:dyDescent="0.2">
      <c r="B12279" s="3"/>
      <c r="C12279" s="3"/>
      <c r="D12279" s="6"/>
      <c r="E12279" s="8"/>
      <c r="O12279" s="9"/>
    </row>
    <row r="12280" spans="2:15" x14ac:dyDescent="0.2">
      <c r="B12280" s="3"/>
      <c r="C12280" s="3"/>
      <c r="D12280" s="6"/>
      <c r="E12280" s="8"/>
      <c r="O12280" s="9"/>
    </row>
    <row r="12281" spans="2:15" x14ac:dyDescent="0.2">
      <c r="B12281" s="3"/>
      <c r="C12281" s="3"/>
      <c r="D12281" s="6"/>
      <c r="E12281" s="8"/>
      <c r="O12281" s="9"/>
    </row>
    <row r="12282" spans="2:15" x14ac:dyDescent="0.2">
      <c r="B12282" s="3"/>
      <c r="C12282" s="3"/>
      <c r="D12282" s="6"/>
      <c r="E12282" s="8"/>
      <c r="O12282" s="9"/>
    </row>
    <row r="12283" spans="2:15" x14ac:dyDescent="0.2">
      <c r="B12283" s="3"/>
      <c r="C12283" s="3"/>
      <c r="D12283" s="6"/>
      <c r="E12283" s="8"/>
      <c r="O12283" s="9"/>
    </row>
    <row r="12284" spans="2:15" x14ac:dyDescent="0.2">
      <c r="B12284" s="3"/>
      <c r="C12284" s="3"/>
      <c r="D12284" s="6"/>
      <c r="E12284" s="8"/>
      <c r="O12284" s="9"/>
    </row>
    <row r="12285" spans="2:15" x14ac:dyDescent="0.2">
      <c r="B12285" s="3"/>
      <c r="C12285" s="3"/>
      <c r="D12285" s="6"/>
      <c r="E12285" s="8"/>
      <c r="O12285" s="9"/>
    </row>
    <row r="12286" spans="2:15" x14ac:dyDescent="0.2">
      <c r="B12286" s="3"/>
      <c r="C12286" s="3"/>
      <c r="D12286" s="6"/>
      <c r="E12286" s="8"/>
      <c r="O12286" s="9"/>
    </row>
    <row r="12287" spans="2:15" x14ac:dyDescent="0.2">
      <c r="B12287" s="3"/>
      <c r="C12287" s="3"/>
      <c r="D12287" s="6"/>
      <c r="E12287" s="8"/>
      <c r="O12287" s="9"/>
    </row>
    <row r="12288" spans="2:15" x14ac:dyDescent="0.2">
      <c r="B12288" s="3"/>
      <c r="C12288" s="3"/>
      <c r="D12288" s="6"/>
      <c r="E12288" s="8"/>
      <c r="O12288" s="9"/>
    </row>
    <row r="12289" spans="2:15" x14ac:dyDescent="0.2">
      <c r="B12289" s="3"/>
      <c r="C12289" s="3"/>
      <c r="D12289" s="6"/>
      <c r="E12289" s="8"/>
      <c r="O12289" s="9"/>
    </row>
    <row r="12290" spans="2:15" x14ac:dyDescent="0.2">
      <c r="B12290" s="3"/>
      <c r="C12290" s="3"/>
      <c r="D12290" s="6"/>
      <c r="E12290" s="8"/>
      <c r="O12290" s="9"/>
    </row>
    <row r="12291" spans="2:15" x14ac:dyDescent="0.2">
      <c r="B12291" s="3"/>
      <c r="C12291" s="3"/>
      <c r="D12291" s="6"/>
      <c r="E12291" s="8"/>
      <c r="O12291" s="9"/>
    </row>
    <row r="12292" spans="2:15" x14ac:dyDescent="0.2">
      <c r="B12292" s="3"/>
      <c r="C12292" s="3"/>
      <c r="D12292" s="6"/>
      <c r="E12292" s="8"/>
      <c r="O12292" s="9"/>
    </row>
    <row r="12293" spans="2:15" x14ac:dyDescent="0.2">
      <c r="B12293" s="3"/>
      <c r="C12293" s="3"/>
      <c r="D12293" s="6"/>
      <c r="E12293" s="8"/>
      <c r="O12293" s="9"/>
    </row>
    <row r="12294" spans="2:15" x14ac:dyDescent="0.2">
      <c r="B12294" s="3"/>
      <c r="C12294" s="3"/>
      <c r="D12294" s="6"/>
      <c r="E12294" s="8"/>
      <c r="O12294" s="9"/>
    </row>
    <row r="12295" spans="2:15" x14ac:dyDescent="0.2">
      <c r="B12295" s="3"/>
      <c r="C12295" s="3"/>
      <c r="D12295" s="6"/>
      <c r="E12295" s="8"/>
      <c r="O12295" s="9"/>
    </row>
    <row r="12296" spans="2:15" x14ac:dyDescent="0.2">
      <c r="B12296" s="3"/>
      <c r="C12296" s="3"/>
      <c r="D12296" s="6"/>
      <c r="E12296" s="8"/>
      <c r="O12296" s="9"/>
    </row>
    <row r="12297" spans="2:15" x14ac:dyDescent="0.2">
      <c r="B12297" s="3"/>
      <c r="C12297" s="3"/>
      <c r="D12297" s="6"/>
      <c r="E12297" s="8"/>
      <c r="O12297" s="9"/>
    </row>
    <row r="12298" spans="2:15" x14ac:dyDescent="0.2">
      <c r="B12298" s="3"/>
      <c r="C12298" s="3"/>
      <c r="D12298" s="6"/>
      <c r="E12298" s="8"/>
      <c r="O12298" s="9"/>
    </row>
    <row r="12299" spans="2:15" x14ac:dyDescent="0.2">
      <c r="B12299" s="3"/>
      <c r="C12299" s="3"/>
      <c r="D12299" s="6"/>
      <c r="E12299" s="8"/>
      <c r="O12299" s="9"/>
    </row>
    <row r="12300" spans="2:15" x14ac:dyDescent="0.2">
      <c r="B12300" s="3"/>
      <c r="C12300" s="3"/>
      <c r="D12300" s="6"/>
      <c r="E12300" s="8"/>
      <c r="O12300" s="9"/>
    </row>
    <row r="12301" spans="2:15" x14ac:dyDescent="0.2">
      <c r="B12301" s="3"/>
      <c r="C12301" s="3"/>
      <c r="D12301" s="6"/>
      <c r="E12301" s="8"/>
      <c r="O12301" s="9"/>
    </row>
    <row r="12302" spans="2:15" x14ac:dyDescent="0.2">
      <c r="B12302" s="3"/>
      <c r="C12302" s="3"/>
      <c r="D12302" s="6"/>
      <c r="E12302" s="8"/>
      <c r="O12302" s="9"/>
    </row>
    <row r="12303" spans="2:15" x14ac:dyDescent="0.2">
      <c r="B12303" s="3"/>
      <c r="C12303" s="3"/>
      <c r="D12303" s="6"/>
      <c r="E12303" s="8"/>
      <c r="O12303" s="9"/>
    </row>
    <row r="12304" spans="2:15" x14ac:dyDescent="0.2">
      <c r="B12304" s="3"/>
      <c r="C12304" s="3"/>
      <c r="D12304" s="6"/>
      <c r="E12304" s="8"/>
      <c r="O12304" s="9"/>
    </row>
    <row r="12305" spans="2:15" x14ac:dyDescent="0.2">
      <c r="B12305" s="3"/>
      <c r="C12305" s="3"/>
      <c r="D12305" s="6"/>
      <c r="E12305" s="8"/>
      <c r="O12305" s="9"/>
    </row>
    <row r="12306" spans="2:15" x14ac:dyDescent="0.2">
      <c r="B12306" s="3"/>
      <c r="C12306" s="3"/>
      <c r="D12306" s="6"/>
      <c r="E12306" s="8"/>
      <c r="O12306" s="9"/>
    </row>
    <row r="12307" spans="2:15" x14ac:dyDescent="0.2">
      <c r="B12307" s="3"/>
      <c r="C12307" s="3"/>
      <c r="D12307" s="6"/>
      <c r="E12307" s="8"/>
      <c r="O12307" s="9"/>
    </row>
    <row r="12308" spans="2:15" x14ac:dyDescent="0.2">
      <c r="B12308" s="3"/>
      <c r="C12308" s="3"/>
      <c r="D12308" s="6"/>
      <c r="E12308" s="8"/>
      <c r="O12308" s="9"/>
    </row>
    <row r="12309" spans="2:15" x14ac:dyDescent="0.2">
      <c r="B12309" s="3"/>
      <c r="C12309" s="3"/>
      <c r="D12309" s="6"/>
      <c r="E12309" s="8"/>
      <c r="O12309" s="9"/>
    </row>
    <row r="12310" spans="2:15" x14ac:dyDescent="0.2">
      <c r="B12310" s="3"/>
      <c r="C12310" s="3"/>
      <c r="D12310" s="6"/>
      <c r="E12310" s="8"/>
      <c r="O12310" s="9"/>
    </row>
    <row r="12311" spans="2:15" x14ac:dyDescent="0.2">
      <c r="B12311" s="3"/>
      <c r="C12311" s="3"/>
      <c r="D12311" s="6"/>
      <c r="E12311" s="8"/>
      <c r="O12311" s="9"/>
    </row>
    <row r="12312" spans="2:15" x14ac:dyDescent="0.2">
      <c r="B12312" s="3"/>
      <c r="C12312" s="3"/>
      <c r="D12312" s="6"/>
      <c r="E12312" s="8"/>
      <c r="O12312" s="9"/>
    </row>
    <row r="12313" spans="2:15" x14ac:dyDescent="0.2">
      <c r="B12313" s="3"/>
      <c r="C12313" s="3"/>
      <c r="D12313" s="6"/>
      <c r="E12313" s="8"/>
      <c r="O12313" s="9"/>
    </row>
    <row r="12314" spans="2:15" x14ac:dyDescent="0.2">
      <c r="B12314" s="3"/>
      <c r="C12314" s="3"/>
      <c r="D12314" s="6"/>
      <c r="E12314" s="8"/>
      <c r="O12314" s="9"/>
    </row>
    <row r="12315" spans="2:15" x14ac:dyDescent="0.2">
      <c r="B12315" s="3"/>
      <c r="C12315" s="3"/>
      <c r="D12315" s="6"/>
      <c r="E12315" s="8"/>
      <c r="O12315" s="9"/>
    </row>
    <row r="12316" spans="2:15" x14ac:dyDescent="0.2">
      <c r="B12316" s="3"/>
      <c r="C12316" s="3"/>
      <c r="D12316" s="6"/>
      <c r="E12316" s="8"/>
      <c r="O12316" s="9"/>
    </row>
    <row r="12317" spans="2:15" x14ac:dyDescent="0.2">
      <c r="B12317" s="3"/>
      <c r="C12317" s="3"/>
      <c r="D12317" s="6"/>
      <c r="E12317" s="8"/>
      <c r="O12317" s="9"/>
    </row>
    <row r="12318" spans="2:15" x14ac:dyDescent="0.2">
      <c r="B12318" s="3"/>
      <c r="C12318" s="3"/>
      <c r="D12318" s="6"/>
      <c r="E12318" s="8"/>
      <c r="O12318" s="9"/>
    </row>
    <row r="12319" spans="2:15" x14ac:dyDescent="0.2">
      <c r="B12319" s="3"/>
      <c r="C12319" s="3"/>
      <c r="D12319" s="6"/>
      <c r="E12319" s="8"/>
      <c r="O12319" s="9"/>
    </row>
    <row r="12320" spans="2:15" x14ac:dyDescent="0.2">
      <c r="B12320" s="3"/>
      <c r="C12320" s="3"/>
      <c r="D12320" s="6"/>
      <c r="E12320" s="8"/>
      <c r="O12320" s="9"/>
    </row>
    <row r="12321" spans="2:15" x14ac:dyDescent="0.2">
      <c r="B12321" s="3"/>
      <c r="C12321" s="3"/>
      <c r="D12321" s="6"/>
      <c r="E12321" s="8"/>
      <c r="O12321" s="9"/>
    </row>
    <row r="12322" spans="2:15" x14ac:dyDescent="0.2">
      <c r="B12322" s="3"/>
      <c r="C12322" s="3"/>
      <c r="D12322" s="6"/>
      <c r="E12322" s="8"/>
      <c r="O12322" s="9"/>
    </row>
    <row r="12323" spans="2:15" x14ac:dyDescent="0.2">
      <c r="B12323" s="3"/>
      <c r="C12323" s="3"/>
      <c r="D12323" s="6"/>
      <c r="E12323" s="8"/>
      <c r="O12323" s="9"/>
    </row>
    <row r="12324" spans="2:15" x14ac:dyDescent="0.2">
      <c r="B12324" s="3"/>
      <c r="C12324" s="3"/>
      <c r="D12324" s="6"/>
      <c r="E12324" s="8"/>
      <c r="O12324" s="9"/>
    </row>
    <row r="12325" spans="2:15" x14ac:dyDescent="0.2">
      <c r="B12325" s="3"/>
      <c r="C12325" s="3"/>
      <c r="D12325" s="6"/>
      <c r="E12325" s="8"/>
      <c r="O12325" s="9"/>
    </row>
    <row r="12326" spans="2:15" x14ac:dyDescent="0.2">
      <c r="B12326" s="3"/>
      <c r="C12326" s="3"/>
      <c r="D12326" s="6"/>
      <c r="E12326" s="8"/>
      <c r="O12326" s="9"/>
    </row>
    <row r="12327" spans="2:15" x14ac:dyDescent="0.2">
      <c r="B12327" s="3"/>
      <c r="C12327" s="3"/>
      <c r="D12327" s="6"/>
      <c r="E12327" s="8"/>
      <c r="O12327" s="9"/>
    </row>
    <row r="12328" spans="2:15" x14ac:dyDescent="0.2">
      <c r="B12328" s="3"/>
      <c r="C12328" s="3"/>
      <c r="D12328" s="6"/>
      <c r="E12328" s="8"/>
      <c r="O12328" s="9"/>
    </row>
    <row r="12329" spans="2:15" x14ac:dyDescent="0.2">
      <c r="B12329" s="3"/>
      <c r="C12329" s="3"/>
      <c r="D12329" s="6"/>
      <c r="E12329" s="8"/>
      <c r="O12329" s="9"/>
    </row>
    <row r="12330" spans="2:15" x14ac:dyDescent="0.2">
      <c r="B12330" s="3"/>
      <c r="C12330" s="3"/>
      <c r="D12330" s="6"/>
      <c r="E12330" s="8"/>
      <c r="O12330" s="9"/>
    </row>
    <row r="12331" spans="2:15" x14ac:dyDescent="0.2">
      <c r="B12331" s="3"/>
      <c r="C12331" s="3"/>
      <c r="D12331" s="6"/>
      <c r="E12331" s="8"/>
      <c r="O12331" s="9"/>
    </row>
    <row r="12332" spans="2:15" x14ac:dyDescent="0.2">
      <c r="B12332" s="3"/>
      <c r="C12332" s="3"/>
      <c r="D12332" s="6"/>
      <c r="E12332" s="8"/>
      <c r="O12332" s="9"/>
    </row>
    <row r="12333" spans="2:15" x14ac:dyDescent="0.2">
      <c r="B12333" s="3"/>
      <c r="C12333" s="3"/>
      <c r="D12333" s="6"/>
      <c r="E12333" s="8"/>
      <c r="O12333" s="9"/>
    </row>
    <row r="12334" spans="2:15" x14ac:dyDescent="0.2">
      <c r="B12334" s="3"/>
      <c r="C12334" s="3"/>
      <c r="D12334" s="6"/>
      <c r="E12334" s="8"/>
      <c r="O12334" s="9"/>
    </row>
    <row r="12335" spans="2:15" x14ac:dyDescent="0.2">
      <c r="B12335" s="3"/>
      <c r="C12335" s="3"/>
      <c r="D12335" s="6"/>
      <c r="E12335" s="8"/>
      <c r="O12335" s="9"/>
    </row>
    <row r="12336" spans="2:15" x14ac:dyDescent="0.2">
      <c r="B12336" s="3"/>
      <c r="C12336" s="3"/>
      <c r="D12336" s="6"/>
      <c r="E12336" s="8"/>
      <c r="O12336" s="9"/>
    </row>
    <row r="12337" spans="2:15" x14ac:dyDescent="0.2">
      <c r="B12337" s="3"/>
      <c r="C12337" s="3"/>
      <c r="D12337" s="6"/>
      <c r="E12337" s="8"/>
      <c r="O12337" s="9"/>
    </row>
    <row r="12338" spans="2:15" x14ac:dyDescent="0.2">
      <c r="B12338" s="3"/>
      <c r="C12338" s="3"/>
      <c r="D12338" s="6"/>
      <c r="E12338" s="8"/>
      <c r="O12338" s="9"/>
    </row>
    <row r="12339" spans="2:15" x14ac:dyDescent="0.2">
      <c r="B12339" s="3"/>
      <c r="C12339" s="3"/>
      <c r="D12339" s="6"/>
      <c r="E12339" s="8"/>
      <c r="O12339" s="9"/>
    </row>
    <row r="12340" spans="2:15" x14ac:dyDescent="0.2">
      <c r="B12340" s="3"/>
      <c r="C12340" s="3"/>
      <c r="D12340" s="6"/>
      <c r="E12340" s="8"/>
      <c r="O12340" s="9"/>
    </row>
    <row r="12341" spans="2:15" x14ac:dyDescent="0.2">
      <c r="B12341" s="3"/>
      <c r="C12341" s="3"/>
      <c r="D12341" s="6"/>
      <c r="E12341" s="8"/>
      <c r="O12341" s="9"/>
    </row>
    <row r="12342" spans="2:15" x14ac:dyDescent="0.2">
      <c r="B12342" s="3"/>
      <c r="C12342" s="3"/>
      <c r="D12342" s="6"/>
      <c r="E12342" s="8"/>
      <c r="O12342" s="9"/>
    </row>
    <row r="12343" spans="2:15" x14ac:dyDescent="0.2">
      <c r="B12343" s="3"/>
      <c r="C12343" s="3"/>
      <c r="D12343" s="6"/>
      <c r="E12343" s="8"/>
      <c r="O12343" s="9"/>
    </row>
    <row r="12344" spans="2:15" x14ac:dyDescent="0.2">
      <c r="B12344" s="3"/>
      <c r="C12344" s="3"/>
      <c r="D12344" s="6"/>
      <c r="E12344" s="8"/>
      <c r="O12344" s="9"/>
    </row>
    <row r="12345" spans="2:15" x14ac:dyDescent="0.2">
      <c r="B12345" s="3"/>
      <c r="C12345" s="3"/>
      <c r="D12345" s="6"/>
      <c r="E12345" s="8"/>
      <c r="O12345" s="9"/>
    </row>
    <row r="12346" spans="2:15" x14ac:dyDescent="0.2">
      <c r="B12346" s="3"/>
      <c r="C12346" s="3"/>
      <c r="D12346" s="6"/>
      <c r="E12346" s="8"/>
      <c r="O12346" s="9"/>
    </row>
    <row r="12347" spans="2:15" x14ac:dyDescent="0.2">
      <c r="B12347" s="3"/>
      <c r="C12347" s="3"/>
      <c r="D12347" s="6"/>
      <c r="E12347" s="8"/>
      <c r="O12347" s="9"/>
    </row>
    <row r="12348" spans="2:15" x14ac:dyDescent="0.2">
      <c r="B12348" s="3"/>
      <c r="C12348" s="3"/>
      <c r="D12348" s="6"/>
      <c r="E12348" s="8"/>
      <c r="O12348" s="9"/>
    </row>
    <row r="12349" spans="2:15" x14ac:dyDescent="0.2">
      <c r="B12349" s="3"/>
      <c r="C12349" s="3"/>
      <c r="D12349" s="6"/>
      <c r="E12349" s="8"/>
      <c r="O12349" s="9"/>
    </row>
    <row r="12350" spans="2:15" x14ac:dyDescent="0.2">
      <c r="B12350" s="3"/>
      <c r="C12350" s="3"/>
      <c r="D12350" s="6"/>
      <c r="E12350" s="8"/>
      <c r="O12350" s="9"/>
    </row>
    <row r="12351" spans="2:15" x14ac:dyDescent="0.2">
      <c r="B12351" s="3"/>
      <c r="C12351" s="3"/>
      <c r="D12351" s="6"/>
      <c r="E12351" s="8"/>
      <c r="O12351" s="9"/>
    </row>
    <row r="12352" spans="2:15" x14ac:dyDescent="0.2">
      <c r="B12352" s="3"/>
      <c r="C12352" s="3"/>
      <c r="D12352" s="6"/>
      <c r="E12352" s="8"/>
      <c r="O12352" s="9"/>
    </row>
    <row r="12353" spans="2:15" x14ac:dyDescent="0.2">
      <c r="B12353" s="3"/>
      <c r="C12353" s="3"/>
      <c r="D12353" s="6"/>
      <c r="E12353" s="8"/>
      <c r="O12353" s="9"/>
    </row>
    <row r="12354" spans="2:15" x14ac:dyDescent="0.2">
      <c r="B12354" s="3"/>
      <c r="C12354" s="3"/>
      <c r="D12354" s="6"/>
      <c r="E12354" s="8"/>
      <c r="O12354" s="9"/>
    </row>
    <row r="12355" spans="2:15" x14ac:dyDescent="0.2">
      <c r="B12355" s="3"/>
      <c r="C12355" s="3"/>
      <c r="D12355" s="6"/>
      <c r="E12355" s="8"/>
      <c r="O12355" s="9"/>
    </row>
    <row r="12356" spans="2:15" x14ac:dyDescent="0.2">
      <c r="B12356" s="3"/>
      <c r="C12356" s="3"/>
      <c r="D12356" s="6"/>
      <c r="E12356" s="8"/>
      <c r="O12356" s="9"/>
    </row>
    <row r="12357" spans="2:15" x14ac:dyDescent="0.2">
      <c r="B12357" s="3"/>
      <c r="C12357" s="3"/>
      <c r="D12357" s="6"/>
      <c r="E12357" s="8"/>
      <c r="O12357" s="9"/>
    </row>
    <row r="12358" spans="2:15" x14ac:dyDescent="0.2">
      <c r="B12358" s="3"/>
      <c r="C12358" s="3"/>
      <c r="D12358" s="6"/>
      <c r="E12358" s="8"/>
      <c r="O12358" s="9"/>
    </row>
    <row r="12359" spans="2:15" x14ac:dyDescent="0.2">
      <c r="B12359" s="3"/>
      <c r="C12359" s="3"/>
      <c r="D12359" s="6"/>
      <c r="E12359" s="8"/>
      <c r="O12359" s="9"/>
    </row>
    <row r="12360" spans="2:15" x14ac:dyDescent="0.2">
      <c r="B12360" s="3"/>
      <c r="C12360" s="3"/>
      <c r="D12360" s="6"/>
      <c r="E12360" s="8"/>
      <c r="O12360" s="9"/>
    </row>
    <row r="12361" spans="2:15" x14ac:dyDescent="0.2">
      <c r="B12361" s="3"/>
      <c r="C12361" s="3"/>
      <c r="D12361" s="6"/>
      <c r="E12361" s="8"/>
      <c r="O12361" s="9"/>
    </row>
    <row r="12362" spans="2:15" x14ac:dyDescent="0.2">
      <c r="B12362" s="3"/>
      <c r="C12362" s="3"/>
      <c r="D12362" s="6"/>
      <c r="E12362" s="8"/>
      <c r="O12362" s="9"/>
    </row>
    <row r="12363" spans="2:15" x14ac:dyDescent="0.2">
      <c r="B12363" s="3"/>
      <c r="C12363" s="3"/>
      <c r="D12363" s="6"/>
      <c r="E12363" s="8"/>
      <c r="O12363" s="9"/>
    </row>
    <row r="12364" spans="2:15" x14ac:dyDescent="0.2">
      <c r="B12364" s="3"/>
      <c r="C12364" s="3"/>
      <c r="D12364" s="6"/>
      <c r="E12364" s="8"/>
      <c r="O12364" s="9"/>
    </row>
    <row r="12365" spans="2:15" x14ac:dyDescent="0.2">
      <c r="B12365" s="3"/>
      <c r="C12365" s="3"/>
      <c r="D12365" s="6"/>
      <c r="E12365" s="8"/>
      <c r="O12365" s="9"/>
    </row>
    <row r="12366" spans="2:15" x14ac:dyDescent="0.2">
      <c r="B12366" s="3"/>
      <c r="C12366" s="3"/>
      <c r="D12366" s="6"/>
      <c r="E12366" s="8"/>
      <c r="O12366" s="9"/>
    </row>
    <row r="12367" spans="2:15" x14ac:dyDescent="0.2">
      <c r="B12367" s="3"/>
      <c r="C12367" s="3"/>
      <c r="D12367" s="6"/>
      <c r="E12367" s="8"/>
      <c r="O12367" s="9"/>
    </row>
    <row r="12368" spans="2:15" x14ac:dyDescent="0.2">
      <c r="B12368" s="3"/>
      <c r="C12368" s="3"/>
      <c r="D12368" s="6"/>
      <c r="E12368" s="8"/>
      <c r="O12368" s="9"/>
    </row>
    <row r="12369" spans="2:15" x14ac:dyDescent="0.2">
      <c r="B12369" s="3"/>
      <c r="C12369" s="3"/>
      <c r="D12369" s="6"/>
      <c r="E12369" s="8"/>
      <c r="O12369" s="9"/>
    </row>
    <row r="12370" spans="2:15" x14ac:dyDescent="0.2">
      <c r="B12370" s="3"/>
      <c r="C12370" s="3"/>
      <c r="D12370" s="6"/>
      <c r="E12370" s="8"/>
      <c r="O12370" s="9"/>
    </row>
    <row r="12371" spans="2:15" x14ac:dyDescent="0.2">
      <c r="B12371" s="3"/>
      <c r="C12371" s="3"/>
      <c r="D12371" s="6"/>
      <c r="E12371" s="8"/>
      <c r="O12371" s="9"/>
    </row>
    <row r="12372" spans="2:15" x14ac:dyDescent="0.2">
      <c r="B12372" s="3"/>
      <c r="C12372" s="3"/>
      <c r="D12372" s="6"/>
      <c r="E12372" s="8"/>
      <c r="O12372" s="9"/>
    </row>
    <row r="12373" spans="2:15" x14ac:dyDescent="0.2">
      <c r="B12373" s="3"/>
      <c r="C12373" s="3"/>
      <c r="D12373" s="6"/>
      <c r="E12373" s="8"/>
      <c r="O12373" s="9"/>
    </row>
    <row r="12374" spans="2:15" x14ac:dyDescent="0.2">
      <c r="B12374" s="3"/>
      <c r="C12374" s="3"/>
      <c r="D12374" s="6"/>
      <c r="E12374" s="8"/>
      <c r="O12374" s="9"/>
    </row>
    <row r="12375" spans="2:15" x14ac:dyDescent="0.2">
      <c r="B12375" s="3"/>
      <c r="C12375" s="3"/>
      <c r="D12375" s="6"/>
      <c r="E12375" s="8"/>
      <c r="O12375" s="9"/>
    </row>
    <row r="12376" spans="2:15" x14ac:dyDescent="0.2">
      <c r="B12376" s="3"/>
      <c r="C12376" s="3"/>
      <c r="D12376" s="6"/>
      <c r="E12376" s="8"/>
      <c r="O12376" s="9"/>
    </row>
    <row r="12377" spans="2:15" x14ac:dyDescent="0.2">
      <c r="B12377" s="3"/>
      <c r="C12377" s="3"/>
      <c r="D12377" s="6"/>
      <c r="E12377" s="8"/>
      <c r="O12377" s="9"/>
    </row>
    <row r="12378" spans="2:15" x14ac:dyDescent="0.2">
      <c r="B12378" s="3"/>
      <c r="C12378" s="3"/>
      <c r="D12378" s="6"/>
      <c r="E12378" s="8"/>
      <c r="O12378" s="9"/>
    </row>
    <row r="12379" spans="2:15" x14ac:dyDescent="0.2">
      <c r="B12379" s="3"/>
      <c r="C12379" s="3"/>
      <c r="D12379" s="6"/>
      <c r="E12379" s="8"/>
      <c r="O12379" s="9"/>
    </row>
    <row r="12380" spans="2:15" x14ac:dyDescent="0.2">
      <c r="B12380" s="3"/>
      <c r="C12380" s="3"/>
      <c r="D12380" s="6"/>
      <c r="E12380" s="8"/>
      <c r="O12380" s="9"/>
    </row>
    <row r="12381" spans="2:15" x14ac:dyDescent="0.2">
      <c r="B12381" s="3"/>
      <c r="C12381" s="3"/>
      <c r="D12381" s="6"/>
      <c r="E12381" s="8"/>
      <c r="O12381" s="9"/>
    </row>
    <row r="12382" spans="2:15" x14ac:dyDescent="0.2">
      <c r="B12382" s="3"/>
      <c r="C12382" s="3"/>
      <c r="D12382" s="6"/>
      <c r="E12382" s="8"/>
      <c r="O12382" s="9"/>
    </row>
    <row r="12383" spans="2:15" x14ac:dyDescent="0.2">
      <c r="B12383" s="3"/>
      <c r="C12383" s="3"/>
      <c r="D12383" s="6"/>
      <c r="E12383" s="8"/>
      <c r="O12383" s="9"/>
    </row>
    <row r="12384" spans="2:15" x14ac:dyDescent="0.2">
      <c r="B12384" s="3"/>
      <c r="C12384" s="3"/>
      <c r="D12384" s="6"/>
      <c r="E12384" s="8"/>
      <c r="O12384" s="9"/>
    </row>
    <row r="12385" spans="2:15" x14ac:dyDescent="0.2">
      <c r="B12385" s="3"/>
      <c r="C12385" s="3"/>
      <c r="D12385" s="6"/>
      <c r="E12385" s="8"/>
      <c r="O12385" s="9"/>
    </row>
    <row r="12386" spans="2:15" x14ac:dyDescent="0.2">
      <c r="B12386" s="3"/>
      <c r="C12386" s="3"/>
      <c r="D12386" s="6"/>
      <c r="E12386" s="8"/>
      <c r="O12386" s="9"/>
    </row>
    <row r="12387" spans="2:15" x14ac:dyDescent="0.2">
      <c r="B12387" s="3"/>
      <c r="C12387" s="3"/>
      <c r="D12387" s="6"/>
      <c r="E12387" s="8"/>
      <c r="O12387" s="9"/>
    </row>
    <row r="12388" spans="2:15" x14ac:dyDescent="0.2">
      <c r="B12388" s="3"/>
      <c r="C12388" s="3"/>
      <c r="D12388" s="6"/>
      <c r="E12388" s="8"/>
      <c r="O12388" s="9"/>
    </row>
    <row r="12389" spans="2:15" x14ac:dyDescent="0.2">
      <c r="B12389" s="3"/>
      <c r="C12389" s="3"/>
      <c r="D12389" s="6"/>
      <c r="E12389" s="8"/>
      <c r="O12389" s="9"/>
    </row>
    <row r="12390" spans="2:15" x14ac:dyDescent="0.2">
      <c r="B12390" s="3"/>
      <c r="C12390" s="3"/>
      <c r="D12390" s="6"/>
      <c r="E12390" s="8"/>
      <c r="O12390" s="9"/>
    </row>
    <row r="12391" spans="2:15" x14ac:dyDescent="0.2">
      <c r="B12391" s="3"/>
      <c r="C12391" s="3"/>
      <c r="D12391" s="6"/>
      <c r="E12391" s="8"/>
      <c r="O12391" s="9"/>
    </row>
    <row r="12392" spans="2:15" x14ac:dyDescent="0.2">
      <c r="B12392" s="3"/>
      <c r="C12392" s="3"/>
      <c r="D12392" s="6"/>
      <c r="E12392" s="8"/>
      <c r="O12392" s="9"/>
    </row>
    <row r="12393" spans="2:15" x14ac:dyDescent="0.2">
      <c r="B12393" s="3"/>
      <c r="C12393" s="3"/>
      <c r="D12393" s="6"/>
      <c r="E12393" s="8"/>
      <c r="O12393" s="9"/>
    </row>
    <row r="12394" spans="2:15" x14ac:dyDescent="0.2">
      <c r="B12394" s="3"/>
      <c r="C12394" s="3"/>
      <c r="D12394" s="6"/>
      <c r="E12394" s="8"/>
      <c r="O12394" s="9"/>
    </row>
    <row r="12395" spans="2:15" x14ac:dyDescent="0.2">
      <c r="B12395" s="3"/>
      <c r="C12395" s="3"/>
      <c r="D12395" s="6"/>
      <c r="E12395" s="8"/>
      <c r="O12395" s="9"/>
    </row>
    <row r="12396" spans="2:15" x14ac:dyDescent="0.2">
      <c r="B12396" s="3"/>
      <c r="C12396" s="3"/>
      <c r="D12396" s="6"/>
      <c r="E12396" s="8"/>
      <c r="O12396" s="9"/>
    </row>
    <row r="12397" spans="2:15" x14ac:dyDescent="0.2">
      <c r="B12397" s="3"/>
      <c r="C12397" s="3"/>
      <c r="D12397" s="6"/>
      <c r="E12397" s="8"/>
      <c r="O12397" s="9"/>
    </row>
    <row r="12398" spans="2:15" x14ac:dyDescent="0.2">
      <c r="B12398" s="3"/>
      <c r="C12398" s="3"/>
      <c r="D12398" s="6"/>
      <c r="E12398" s="8"/>
      <c r="O12398" s="9"/>
    </row>
    <row r="12399" spans="2:15" x14ac:dyDescent="0.2">
      <c r="B12399" s="3"/>
      <c r="C12399" s="3"/>
      <c r="D12399" s="6"/>
      <c r="E12399" s="8"/>
      <c r="O12399" s="9"/>
    </row>
    <row r="12400" spans="2:15" x14ac:dyDescent="0.2">
      <c r="B12400" s="3"/>
      <c r="C12400" s="3"/>
      <c r="D12400" s="6"/>
      <c r="E12400" s="8"/>
      <c r="O12400" s="9"/>
    </row>
    <row r="12401" spans="2:15" x14ac:dyDescent="0.2">
      <c r="B12401" s="3"/>
      <c r="C12401" s="3"/>
      <c r="D12401" s="6"/>
      <c r="E12401" s="8"/>
      <c r="O12401" s="9"/>
    </row>
    <row r="12402" spans="2:15" x14ac:dyDescent="0.2">
      <c r="B12402" s="3"/>
      <c r="C12402" s="3"/>
      <c r="D12402" s="6"/>
      <c r="E12402" s="8"/>
      <c r="O12402" s="9"/>
    </row>
    <row r="12403" spans="2:15" x14ac:dyDescent="0.2">
      <c r="B12403" s="3"/>
      <c r="C12403" s="3"/>
      <c r="D12403" s="6"/>
      <c r="E12403" s="8"/>
      <c r="O12403" s="9"/>
    </row>
    <row r="12404" spans="2:15" x14ac:dyDescent="0.2">
      <c r="B12404" s="3"/>
      <c r="C12404" s="3"/>
      <c r="D12404" s="6"/>
      <c r="E12404" s="8"/>
      <c r="O12404" s="9"/>
    </row>
    <row r="12405" spans="2:15" x14ac:dyDescent="0.2">
      <c r="B12405" s="3"/>
      <c r="C12405" s="3"/>
      <c r="D12405" s="6"/>
      <c r="E12405" s="8"/>
      <c r="O12405" s="9"/>
    </row>
    <row r="12406" spans="2:15" x14ac:dyDescent="0.2">
      <c r="B12406" s="3"/>
      <c r="C12406" s="3"/>
      <c r="D12406" s="6"/>
      <c r="E12406" s="8"/>
      <c r="O12406" s="9"/>
    </row>
    <row r="12407" spans="2:15" x14ac:dyDescent="0.2">
      <c r="B12407" s="3"/>
      <c r="C12407" s="3"/>
      <c r="D12407" s="6"/>
      <c r="E12407" s="8"/>
      <c r="O12407" s="9"/>
    </row>
    <row r="12408" spans="2:15" x14ac:dyDescent="0.2">
      <c r="B12408" s="3"/>
      <c r="C12408" s="3"/>
      <c r="D12408" s="6"/>
      <c r="E12408" s="8"/>
      <c r="O12408" s="9"/>
    </row>
    <row r="12409" spans="2:15" x14ac:dyDescent="0.2">
      <c r="B12409" s="3"/>
      <c r="C12409" s="3"/>
      <c r="D12409" s="6"/>
      <c r="E12409" s="8"/>
      <c r="O12409" s="9"/>
    </row>
    <row r="12410" spans="2:15" x14ac:dyDescent="0.2">
      <c r="B12410" s="3"/>
      <c r="C12410" s="3"/>
      <c r="D12410" s="6"/>
      <c r="E12410" s="8"/>
      <c r="O12410" s="9"/>
    </row>
    <row r="12411" spans="2:15" x14ac:dyDescent="0.2">
      <c r="B12411" s="3"/>
      <c r="C12411" s="3"/>
      <c r="D12411" s="6"/>
      <c r="E12411" s="8"/>
      <c r="O12411" s="9"/>
    </row>
    <row r="12412" spans="2:15" x14ac:dyDescent="0.2">
      <c r="B12412" s="3"/>
      <c r="C12412" s="3"/>
      <c r="D12412" s="6"/>
      <c r="E12412" s="8"/>
      <c r="O12412" s="9"/>
    </row>
    <row r="12413" spans="2:15" x14ac:dyDescent="0.2">
      <c r="B12413" s="3"/>
      <c r="C12413" s="3"/>
      <c r="D12413" s="6"/>
      <c r="E12413" s="8"/>
      <c r="O12413" s="9"/>
    </row>
    <row r="12414" spans="2:15" x14ac:dyDescent="0.2">
      <c r="B12414" s="3"/>
      <c r="C12414" s="3"/>
      <c r="D12414" s="6"/>
      <c r="E12414" s="8"/>
      <c r="O12414" s="9"/>
    </row>
    <row r="12415" spans="2:15" x14ac:dyDescent="0.2">
      <c r="B12415" s="3"/>
      <c r="C12415" s="3"/>
      <c r="D12415" s="6"/>
      <c r="E12415" s="8"/>
      <c r="O12415" s="9"/>
    </row>
    <row r="12416" spans="2:15" x14ac:dyDescent="0.2">
      <c r="B12416" s="3"/>
      <c r="C12416" s="3"/>
      <c r="D12416" s="6"/>
      <c r="E12416" s="8"/>
      <c r="O12416" s="9"/>
    </row>
    <row r="12417" spans="2:15" x14ac:dyDescent="0.2">
      <c r="B12417" s="3"/>
      <c r="C12417" s="3"/>
      <c r="D12417" s="6"/>
      <c r="E12417" s="8"/>
      <c r="O12417" s="9"/>
    </row>
    <row r="12418" spans="2:15" x14ac:dyDescent="0.2">
      <c r="B12418" s="3"/>
      <c r="C12418" s="3"/>
      <c r="D12418" s="6"/>
      <c r="E12418" s="8"/>
      <c r="O12418" s="9"/>
    </row>
    <row r="12419" spans="2:15" x14ac:dyDescent="0.2">
      <c r="B12419" s="3"/>
      <c r="C12419" s="3"/>
      <c r="D12419" s="6"/>
      <c r="E12419" s="8"/>
      <c r="O12419" s="9"/>
    </row>
    <row r="12420" spans="2:15" x14ac:dyDescent="0.2">
      <c r="B12420" s="3"/>
      <c r="C12420" s="3"/>
      <c r="D12420" s="6"/>
      <c r="E12420" s="8"/>
      <c r="O12420" s="9"/>
    </row>
    <row r="12421" spans="2:15" x14ac:dyDescent="0.2">
      <c r="B12421" s="3"/>
      <c r="C12421" s="3"/>
      <c r="D12421" s="6"/>
      <c r="E12421" s="8"/>
      <c r="O12421" s="9"/>
    </row>
    <row r="12422" spans="2:15" x14ac:dyDescent="0.2">
      <c r="B12422" s="3"/>
      <c r="C12422" s="3"/>
      <c r="D12422" s="6"/>
      <c r="E12422" s="8"/>
      <c r="O12422" s="9"/>
    </row>
    <row r="12423" spans="2:15" x14ac:dyDescent="0.2">
      <c r="B12423" s="3"/>
      <c r="C12423" s="3"/>
      <c r="D12423" s="6"/>
      <c r="E12423" s="8"/>
      <c r="O12423" s="9"/>
    </row>
    <row r="12424" spans="2:15" x14ac:dyDescent="0.2">
      <c r="B12424" s="3"/>
      <c r="C12424" s="3"/>
      <c r="D12424" s="6"/>
      <c r="E12424" s="8"/>
      <c r="O12424" s="9"/>
    </row>
    <row r="12425" spans="2:15" x14ac:dyDescent="0.2">
      <c r="B12425" s="3"/>
      <c r="C12425" s="3"/>
      <c r="D12425" s="6"/>
      <c r="E12425" s="8"/>
      <c r="O12425" s="9"/>
    </row>
    <row r="12426" spans="2:15" x14ac:dyDescent="0.2">
      <c r="B12426" s="3"/>
      <c r="C12426" s="3"/>
      <c r="D12426" s="6"/>
      <c r="E12426" s="8"/>
      <c r="O12426" s="9"/>
    </row>
    <row r="12427" spans="2:15" x14ac:dyDescent="0.2">
      <c r="B12427" s="3"/>
      <c r="C12427" s="3"/>
      <c r="D12427" s="6"/>
      <c r="E12427" s="8"/>
      <c r="O12427" s="9"/>
    </row>
    <row r="12428" spans="2:15" x14ac:dyDescent="0.2">
      <c r="B12428" s="3"/>
      <c r="C12428" s="3"/>
      <c r="D12428" s="6"/>
      <c r="E12428" s="8"/>
      <c r="O12428" s="9"/>
    </row>
    <row r="12429" spans="2:15" x14ac:dyDescent="0.2">
      <c r="B12429" s="3"/>
      <c r="C12429" s="3"/>
      <c r="D12429" s="6"/>
      <c r="E12429" s="8"/>
      <c r="O12429" s="9"/>
    </row>
    <row r="12430" spans="2:15" x14ac:dyDescent="0.2">
      <c r="B12430" s="3"/>
      <c r="C12430" s="3"/>
      <c r="D12430" s="6"/>
      <c r="E12430" s="8"/>
      <c r="O12430" s="9"/>
    </row>
    <row r="12431" spans="2:15" x14ac:dyDescent="0.2">
      <c r="B12431" s="3"/>
      <c r="C12431" s="3"/>
      <c r="D12431" s="6"/>
      <c r="E12431" s="8"/>
      <c r="O12431" s="9"/>
    </row>
    <row r="12432" spans="2:15" x14ac:dyDescent="0.2">
      <c r="B12432" s="3"/>
      <c r="C12432" s="3"/>
      <c r="D12432" s="6"/>
      <c r="E12432" s="8"/>
      <c r="O12432" s="9"/>
    </row>
    <row r="12433" spans="2:15" x14ac:dyDescent="0.2">
      <c r="B12433" s="3"/>
      <c r="C12433" s="3"/>
      <c r="D12433" s="6"/>
      <c r="E12433" s="8"/>
      <c r="O12433" s="9"/>
    </row>
    <row r="12434" spans="2:15" x14ac:dyDescent="0.2">
      <c r="B12434" s="3"/>
      <c r="C12434" s="3"/>
      <c r="D12434" s="6"/>
      <c r="E12434" s="8"/>
      <c r="O12434" s="9"/>
    </row>
    <row r="12435" spans="2:15" x14ac:dyDescent="0.2">
      <c r="B12435" s="3"/>
      <c r="C12435" s="3"/>
      <c r="D12435" s="6"/>
      <c r="E12435" s="8"/>
      <c r="O12435" s="9"/>
    </row>
    <row r="12436" spans="2:15" x14ac:dyDescent="0.2">
      <c r="B12436" s="3"/>
      <c r="C12436" s="3"/>
      <c r="D12436" s="6"/>
      <c r="E12436" s="8"/>
      <c r="O12436" s="9"/>
    </row>
    <row r="12437" spans="2:15" x14ac:dyDescent="0.2">
      <c r="B12437" s="3"/>
      <c r="C12437" s="3"/>
      <c r="D12437" s="6"/>
      <c r="E12437" s="8"/>
      <c r="O12437" s="9"/>
    </row>
    <row r="12438" spans="2:15" x14ac:dyDescent="0.2">
      <c r="B12438" s="3"/>
      <c r="C12438" s="3"/>
      <c r="D12438" s="6"/>
      <c r="E12438" s="8"/>
      <c r="O12438" s="9"/>
    </row>
    <row r="12439" spans="2:15" x14ac:dyDescent="0.2">
      <c r="B12439" s="3"/>
      <c r="C12439" s="3"/>
      <c r="D12439" s="6"/>
      <c r="E12439" s="8"/>
      <c r="O12439" s="9"/>
    </row>
    <row r="12440" spans="2:15" x14ac:dyDescent="0.2">
      <c r="B12440" s="3"/>
      <c r="C12440" s="3"/>
      <c r="D12440" s="6"/>
      <c r="E12440" s="8"/>
      <c r="O12440" s="9"/>
    </row>
    <row r="12441" spans="2:15" x14ac:dyDescent="0.2">
      <c r="B12441" s="3"/>
      <c r="C12441" s="3"/>
      <c r="D12441" s="6"/>
      <c r="E12441" s="8"/>
      <c r="O12441" s="9"/>
    </row>
    <row r="12442" spans="2:15" x14ac:dyDescent="0.2">
      <c r="B12442" s="3"/>
      <c r="C12442" s="3"/>
      <c r="D12442" s="6"/>
      <c r="E12442" s="8"/>
      <c r="O12442" s="9"/>
    </row>
    <row r="12443" spans="2:15" x14ac:dyDescent="0.2">
      <c r="B12443" s="3"/>
      <c r="C12443" s="3"/>
      <c r="D12443" s="6"/>
      <c r="E12443" s="8"/>
      <c r="O12443" s="9"/>
    </row>
    <row r="12444" spans="2:15" x14ac:dyDescent="0.2">
      <c r="B12444" s="3"/>
      <c r="C12444" s="3"/>
      <c r="D12444" s="6"/>
      <c r="E12444" s="8"/>
      <c r="O12444" s="9"/>
    </row>
    <row r="12445" spans="2:15" x14ac:dyDescent="0.2">
      <c r="B12445" s="3"/>
      <c r="C12445" s="3"/>
      <c r="D12445" s="6"/>
      <c r="E12445" s="8"/>
      <c r="O12445" s="9"/>
    </row>
    <row r="12446" spans="2:15" x14ac:dyDescent="0.2">
      <c r="B12446" s="3"/>
      <c r="C12446" s="3"/>
      <c r="D12446" s="6"/>
      <c r="E12446" s="8"/>
      <c r="O12446" s="9"/>
    </row>
    <row r="12447" spans="2:15" x14ac:dyDescent="0.2">
      <c r="B12447" s="3"/>
      <c r="C12447" s="3"/>
      <c r="D12447" s="6"/>
      <c r="E12447" s="8"/>
      <c r="O12447" s="9"/>
    </row>
    <row r="12448" spans="2:15" x14ac:dyDescent="0.2">
      <c r="B12448" s="3"/>
      <c r="C12448" s="3"/>
      <c r="D12448" s="6"/>
      <c r="E12448" s="8"/>
      <c r="O12448" s="9"/>
    </row>
    <row r="12449" spans="2:15" x14ac:dyDescent="0.2">
      <c r="B12449" s="3"/>
      <c r="C12449" s="3"/>
      <c r="D12449" s="6"/>
      <c r="E12449" s="8"/>
      <c r="O12449" s="9"/>
    </row>
    <row r="12450" spans="2:15" x14ac:dyDescent="0.2">
      <c r="B12450" s="3"/>
      <c r="C12450" s="3"/>
      <c r="D12450" s="6"/>
      <c r="E12450" s="8"/>
      <c r="O12450" s="9"/>
    </row>
    <row r="12451" spans="2:15" x14ac:dyDescent="0.2">
      <c r="B12451" s="3"/>
      <c r="C12451" s="3"/>
      <c r="D12451" s="6"/>
      <c r="E12451" s="8"/>
      <c r="O12451" s="9"/>
    </row>
    <row r="12452" spans="2:15" x14ac:dyDescent="0.2">
      <c r="B12452" s="3"/>
      <c r="C12452" s="3"/>
      <c r="D12452" s="6"/>
      <c r="E12452" s="8"/>
      <c r="O12452" s="9"/>
    </row>
    <row r="12453" spans="2:15" x14ac:dyDescent="0.2">
      <c r="B12453" s="3"/>
      <c r="C12453" s="3"/>
      <c r="D12453" s="6"/>
      <c r="E12453" s="8"/>
      <c r="O12453" s="9"/>
    </row>
    <row r="12454" spans="2:15" x14ac:dyDescent="0.2">
      <c r="B12454" s="3"/>
      <c r="C12454" s="3"/>
      <c r="D12454" s="6"/>
      <c r="E12454" s="8"/>
      <c r="O12454" s="9"/>
    </row>
    <row r="12455" spans="2:15" x14ac:dyDescent="0.2">
      <c r="B12455" s="3"/>
      <c r="C12455" s="3"/>
      <c r="D12455" s="6"/>
      <c r="E12455" s="8"/>
      <c r="O12455" s="9"/>
    </row>
    <row r="12456" spans="2:15" x14ac:dyDescent="0.2">
      <c r="B12456" s="3"/>
      <c r="C12456" s="3"/>
      <c r="D12456" s="6"/>
      <c r="E12456" s="8"/>
      <c r="O12456" s="9"/>
    </row>
    <row r="12457" spans="2:15" x14ac:dyDescent="0.2">
      <c r="B12457" s="3"/>
      <c r="C12457" s="3"/>
      <c r="D12457" s="6"/>
      <c r="E12457" s="8"/>
      <c r="O12457" s="9"/>
    </row>
    <row r="12458" spans="2:15" x14ac:dyDescent="0.2">
      <c r="B12458" s="3"/>
      <c r="C12458" s="3"/>
      <c r="D12458" s="6"/>
      <c r="E12458" s="8"/>
      <c r="O12458" s="9"/>
    </row>
    <row r="12459" spans="2:15" x14ac:dyDescent="0.2">
      <c r="B12459" s="3"/>
      <c r="C12459" s="3"/>
      <c r="D12459" s="6"/>
      <c r="E12459" s="8"/>
      <c r="O12459" s="9"/>
    </row>
    <row r="12460" spans="2:15" x14ac:dyDescent="0.2">
      <c r="B12460" s="3"/>
      <c r="C12460" s="3"/>
      <c r="D12460" s="6"/>
      <c r="E12460" s="8"/>
      <c r="O12460" s="9"/>
    </row>
    <row r="12461" spans="2:15" x14ac:dyDescent="0.2">
      <c r="B12461" s="3"/>
      <c r="C12461" s="3"/>
      <c r="D12461" s="6"/>
      <c r="E12461" s="8"/>
      <c r="O12461" s="9"/>
    </row>
    <row r="12462" spans="2:15" x14ac:dyDescent="0.2">
      <c r="B12462" s="3"/>
      <c r="C12462" s="3"/>
      <c r="D12462" s="6"/>
      <c r="E12462" s="8"/>
      <c r="O12462" s="9"/>
    </row>
    <row r="12463" spans="2:15" x14ac:dyDescent="0.2">
      <c r="B12463" s="3"/>
      <c r="C12463" s="3"/>
      <c r="D12463" s="6"/>
      <c r="E12463" s="8"/>
      <c r="O12463" s="9"/>
    </row>
    <row r="12464" spans="2:15" x14ac:dyDescent="0.2">
      <c r="B12464" s="3"/>
      <c r="C12464" s="3"/>
      <c r="D12464" s="6"/>
      <c r="E12464" s="8"/>
      <c r="O12464" s="9"/>
    </row>
    <row r="12465" spans="2:15" x14ac:dyDescent="0.2">
      <c r="B12465" s="3"/>
      <c r="C12465" s="3"/>
      <c r="D12465" s="6"/>
      <c r="E12465" s="8"/>
      <c r="O12465" s="9"/>
    </row>
    <row r="12466" spans="2:15" x14ac:dyDescent="0.2">
      <c r="B12466" s="3"/>
      <c r="C12466" s="3"/>
      <c r="D12466" s="6"/>
      <c r="E12466" s="8"/>
      <c r="O12466" s="9"/>
    </row>
    <row r="12467" spans="2:15" x14ac:dyDescent="0.2">
      <c r="B12467" s="3"/>
      <c r="C12467" s="3"/>
      <c r="D12467" s="6"/>
      <c r="E12467" s="8"/>
      <c r="O12467" s="9"/>
    </row>
    <row r="12468" spans="2:15" x14ac:dyDescent="0.2">
      <c r="B12468" s="3"/>
      <c r="C12468" s="3"/>
      <c r="D12468" s="6"/>
      <c r="E12468" s="8"/>
      <c r="O12468" s="9"/>
    </row>
    <row r="12469" spans="2:15" x14ac:dyDescent="0.2">
      <c r="B12469" s="3"/>
      <c r="C12469" s="3"/>
      <c r="D12469" s="6"/>
      <c r="E12469" s="8"/>
      <c r="O12469" s="9"/>
    </row>
    <row r="12470" spans="2:15" x14ac:dyDescent="0.2">
      <c r="B12470" s="3"/>
      <c r="C12470" s="3"/>
      <c r="D12470" s="6"/>
      <c r="E12470" s="8"/>
      <c r="O12470" s="9"/>
    </row>
    <row r="12471" spans="2:15" x14ac:dyDescent="0.2">
      <c r="B12471" s="3"/>
      <c r="C12471" s="3"/>
      <c r="D12471" s="6"/>
      <c r="E12471" s="8"/>
      <c r="O12471" s="9"/>
    </row>
    <row r="12472" spans="2:15" x14ac:dyDescent="0.2">
      <c r="B12472" s="3"/>
      <c r="C12472" s="3"/>
      <c r="D12472" s="6"/>
      <c r="E12472" s="8"/>
      <c r="O12472" s="9"/>
    </row>
    <row r="12473" spans="2:15" x14ac:dyDescent="0.2">
      <c r="B12473" s="3"/>
      <c r="C12473" s="3"/>
      <c r="D12473" s="6"/>
      <c r="E12473" s="8"/>
      <c r="O12473" s="9"/>
    </row>
    <row r="12474" spans="2:15" x14ac:dyDescent="0.2">
      <c r="B12474" s="3"/>
      <c r="C12474" s="3"/>
      <c r="D12474" s="6"/>
      <c r="E12474" s="8"/>
      <c r="O12474" s="9"/>
    </row>
    <row r="12475" spans="2:15" x14ac:dyDescent="0.2">
      <c r="B12475" s="3"/>
      <c r="C12475" s="3"/>
      <c r="D12475" s="6"/>
      <c r="E12475" s="8"/>
      <c r="O12475" s="9"/>
    </row>
    <row r="12476" spans="2:15" x14ac:dyDescent="0.2">
      <c r="B12476" s="3"/>
      <c r="C12476" s="3"/>
      <c r="D12476" s="6"/>
      <c r="E12476" s="8"/>
      <c r="O12476" s="9"/>
    </row>
    <row r="12477" spans="2:15" x14ac:dyDescent="0.2">
      <c r="B12477" s="3"/>
      <c r="C12477" s="3"/>
      <c r="D12477" s="6"/>
      <c r="E12477" s="8"/>
      <c r="O12477" s="9"/>
    </row>
    <row r="12478" spans="2:15" x14ac:dyDescent="0.2">
      <c r="B12478" s="3"/>
      <c r="C12478" s="3"/>
      <c r="D12478" s="6"/>
      <c r="E12478" s="8"/>
      <c r="O12478" s="9"/>
    </row>
    <row r="12479" spans="2:15" x14ac:dyDescent="0.2">
      <c r="B12479" s="3"/>
      <c r="C12479" s="3"/>
      <c r="D12479" s="6"/>
      <c r="E12479" s="8"/>
      <c r="O12479" s="9"/>
    </row>
    <row r="12480" spans="2:15" x14ac:dyDescent="0.2">
      <c r="B12480" s="3"/>
      <c r="C12480" s="3"/>
      <c r="D12480" s="6"/>
      <c r="E12480" s="8"/>
      <c r="O12480" s="9"/>
    </row>
    <row r="12481" spans="2:15" x14ac:dyDescent="0.2">
      <c r="B12481" s="3"/>
      <c r="C12481" s="3"/>
      <c r="D12481" s="6"/>
      <c r="E12481" s="8"/>
      <c r="O12481" s="9"/>
    </row>
    <row r="12482" spans="2:15" x14ac:dyDescent="0.2">
      <c r="B12482" s="3"/>
      <c r="C12482" s="3"/>
      <c r="D12482" s="6"/>
      <c r="E12482" s="8"/>
      <c r="O12482" s="9"/>
    </row>
    <row r="12483" spans="2:15" x14ac:dyDescent="0.2">
      <c r="B12483" s="3"/>
      <c r="C12483" s="3"/>
      <c r="D12483" s="6"/>
      <c r="E12483" s="8"/>
      <c r="O12483" s="9"/>
    </row>
    <row r="12484" spans="2:15" x14ac:dyDescent="0.2">
      <c r="B12484" s="3"/>
      <c r="C12484" s="3"/>
      <c r="D12484" s="6"/>
      <c r="E12484" s="8"/>
      <c r="O12484" s="9"/>
    </row>
    <row r="12485" spans="2:15" x14ac:dyDescent="0.2">
      <c r="B12485" s="3"/>
      <c r="C12485" s="3"/>
      <c r="D12485" s="6"/>
      <c r="E12485" s="8"/>
      <c r="O12485" s="9"/>
    </row>
    <row r="12486" spans="2:15" x14ac:dyDescent="0.2">
      <c r="B12486" s="3"/>
      <c r="C12486" s="3"/>
      <c r="D12486" s="6"/>
      <c r="E12486" s="8"/>
      <c r="O12486" s="9"/>
    </row>
    <row r="12487" spans="2:15" x14ac:dyDescent="0.2">
      <c r="B12487" s="3"/>
      <c r="C12487" s="3"/>
      <c r="D12487" s="6"/>
      <c r="E12487" s="8"/>
      <c r="O12487" s="9"/>
    </row>
    <row r="12488" spans="2:15" x14ac:dyDescent="0.2">
      <c r="B12488" s="3"/>
      <c r="C12488" s="3"/>
      <c r="D12488" s="6"/>
      <c r="E12488" s="8"/>
      <c r="O12488" s="9"/>
    </row>
    <row r="12489" spans="2:15" x14ac:dyDescent="0.2">
      <c r="B12489" s="3"/>
      <c r="C12489" s="3"/>
      <c r="D12489" s="6"/>
      <c r="E12489" s="8"/>
      <c r="O12489" s="9"/>
    </row>
    <row r="12490" spans="2:15" x14ac:dyDescent="0.2">
      <c r="B12490" s="3"/>
      <c r="C12490" s="3"/>
      <c r="D12490" s="6"/>
      <c r="E12490" s="8"/>
      <c r="O12490" s="9"/>
    </row>
    <row r="12491" spans="2:15" x14ac:dyDescent="0.2">
      <c r="B12491" s="3"/>
      <c r="C12491" s="3"/>
      <c r="D12491" s="6"/>
      <c r="E12491" s="8"/>
      <c r="O12491" s="9"/>
    </row>
    <row r="12492" spans="2:15" x14ac:dyDescent="0.2">
      <c r="B12492" s="3"/>
      <c r="C12492" s="3"/>
      <c r="D12492" s="6"/>
      <c r="E12492" s="8"/>
      <c r="O12492" s="9"/>
    </row>
    <row r="12493" spans="2:15" x14ac:dyDescent="0.2">
      <c r="B12493" s="3"/>
      <c r="C12493" s="3"/>
      <c r="D12493" s="6"/>
      <c r="E12493" s="8"/>
      <c r="O12493" s="9"/>
    </row>
    <row r="12494" spans="2:15" x14ac:dyDescent="0.2">
      <c r="B12494" s="3"/>
      <c r="C12494" s="3"/>
      <c r="D12494" s="6"/>
      <c r="E12494" s="8"/>
      <c r="O12494" s="9"/>
    </row>
    <row r="12495" spans="2:15" x14ac:dyDescent="0.2">
      <c r="B12495" s="3"/>
      <c r="C12495" s="3"/>
      <c r="D12495" s="6"/>
      <c r="E12495" s="8"/>
      <c r="O12495" s="9"/>
    </row>
    <row r="12496" spans="2:15" x14ac:dyDescent="0.2">
      <c r="B12496" s="3"/>
      <c r="C12496" s="3"/>
      <c r="D12496" s="6"/>
      <c r="E12496" s="8"/>
      <c r="O12496" s="9"/>
    </row>
    <row r="12497" spans="2:15" x14ac:dyDescent="0.2">
      <c r="B12497" s="3"/>
      <c r="C12497" s="3"/>
      <c r="D12497" s="6"/>
      <c r="E12497" s="8"/>
      <c r="O12497" s="9"/>
    </row>
    <row r="12498" spans="2:15" x14ac:dyDescent="0.2">
      <c r="B12498" s="3"/>
      <c r="C12498" s="3"/>
      <c r="D12498" s="6"/>
      <c r="E12498" s="8"/>
      <c r="O12498" s="9"/>
    </row>
    <row r="12499" spans="2:15" x14ac:dyDescent="0.2">
      <c r="B12499" s="3"/>
      <c r="C12499" s="3"/>
      <c r="D12499" s="6"/>
      <c r="E12499" s="8"/>
      <c r="O12499" s="9"/>
    </row>
    <row r="12500" spans="2:15" x14ac:dyDescent="0.2">
      <c r="B12500" s="3"/>
      <c r="C12500" s="3"/>
      <c r="D12500" s="6"/>
      <c r="E12500" s="8"/>
      <c r="O12500" s="9"/>
    </row>
    <row r="12501" spans="2:15" x14ac:dyDescent="0.2">
      <c r="B12501" s="3"/>
      <c r="C12501" s="3"/>
      <c r="D12501" s="6"/>
      <c r="E12501" s="8"/>
      <c r="O12501" s="9"/>
    </row>
    <row r="12502" spans="2:15" x14ac:dyDescent="0.2">
      <c r="B12502" s="3"/>
      <c r="C12502" s="3"/>
      <c r="D12502" s="6"/>
      <c r="E12502" s="8"/>
      <c r="O12502" s="9"/>
    </row>
    <row r="12503" spans="2:15" x14ac:dyDescent="0.2">
      <c r="B12503" s="3"/>
      <c r="C12503" s="3"/>
      <c r="D12503" s="6"/>
      <c r="E12503" s="8"/>
      <c r="O12503" s="9"/>
    </row>
    <row r="12504" spans="2:15" x14ac:dyDescent="0.2">
      <c r="B12504" s="3"/>
      <c r="C12504" s="3"/>
      <c r="D12504" s="6"/>
      <c r="E12504" s="8"/>
      <c r="O12504" s="9"/>
    </row>
    <row r="12505" spans="2:15" x14ac:dyDescent="0.2">
      <c r="B12505" s="3"/>
      <c r="C12505" s="3"/>
      <c r="D12505" s="6"/>
      <c r="E12505" s="8"/>
      <c r="O12505" s="9"/>
    </row>
    <row r="12506" spans="2:15" x14ac:dyDescent="0.2">
      <c r="B12506" s="3"/>
      <c r="C12506" s="3"/>
      <c r="D12506" s="6"/>
      <c r="E12506" s="8"/>
      <c r="O12506" s="9"/>
    </row>
    <row r="12507" spans="2:15" x14ac:dyDescent="0.2">
      <c r="B12507" s="3"/>
      <c r="C12507" s="3"/>
      <c r="D12507" s="6"/>
      <c r="E12507" s="8"/>
      <c r="O12507" s="9"/>
    </row>
    <row r="12508" spans="2:15" x14ac:dyDescent="0.2">
      <c r="B12508" s="3"/>
      <c r="C12508" s="3"/>
      <c r="D12508" s="6"/>
      <c r="E12508" s="8"/>
      <c r="O12508" s="9"/>
    </row>
    <row r="12509" spans="2:15" x14ac:dyDescent="0.2">
      <c r="B12509" s="3"/>
      <c r="C12509" s="3"/>
      <c r="D12509" s="6"/>
      <c r="E12509" s="8"/>
      <c r="O12509" s="9"/>
    </row>
    <row r="12510" spans="2:15" x14ac:dyDescent="0.2">
      <c r="B12510" s="3"/>
      <c r="C12510" s="3"/>
      <c r="D12510" s="6"/>
      <c r="E12510" s="8"/>
      <c r="O12510" s="9"/>
    </row>
    <row r="12511" spans="2:15" x14ac:dyDescent="0.2">
      <c r="B12511" s="3"/>
      <c r="C12511" s="3"/>
      <c r="D12511" s="6"/>
      <c r="E12511" s="8"/>
      <c r="O12511" s="9"/>
    </row>
    <row r="12512" spans="2:15" x14ac:dyDescent="0.2">
      <c r="B12512" s="3"/>
      <c r="C12512" s="3"/>
      <c r="D12512" s="6"/>
      <c r="E12512" s="8"/>
      <c r="O12512" s="9"/>
    </row>
    <row r="12513" spans="2:15" x14ac:dyDescent="0.2">
      <c r="B12513" s="3"/>
      <c r="C12513" s="3"/>
      <c r="D12513" s="6"/>
      <c r="E12513" s="8"/>
      <c r="O12513" s="9"/>
    </row>
    <row r="12514" spans="2:15" x14ac:dyDescent="0.2">
      <c r="B12514" s="3"/>
      <c r="C12514" s="3"/>
      <c r="D12514" s="6"/>
      <c r="E12514" s="8"/>
      <c r="O12514" s="9"/>
    </row>
    <row r="12515" spans="2:15" x14ac:dyDescent="0.2">
      <c r="B12515" s="3"/>
      <c r="C12515" s="3"/>
      <c r="D12515" s="6"/>
      <c r="E12515" s="8"/>
      <c r="O12515" s="9"/>
    </row>
    <row r="12516" spans="2:15" x14ac:dyDescent="0.2">
      <c r="B12516" s="3"/>
      <c r="C12516" s="3"/>
      <c r="D12516" s="6"/>
      <c r="E12516" s="8"/>
      <c r="O12516" s="9"/>
    </row>
    <row r="12517" spans="2:15" x14ac:dyDescent="0.2">
      <c r="B12517" s="3"/>
      <c r="C12517" s="3"/>
      <c r="D12517" s="6"/>
      <c r="E12517" s="8"/>
      <c r="O12517" s="9"/>
    </row>
    <row r="12518" spans="2:15" x14ac:dyDescent="0.2">
      <c r="B12518" s="3"/>
      <c r="C12518" s="3"/>
      <c r="D12518" s="6"/>
      <c r="E12518" s="8"/>
      <c r="O12518" s="9"/>
    </row>
    <row r="12519" spans="2:15" x14ac:dyDescent="0.2">
      <c r="B12519" s="3"/>
      <c r="C12519" s="3"/>
      <c r="D12519" s="6"/>
      <c r="E12519" s="8"/>
      <c r="O12519" s="9"/>
    </row>
    <row r="12520" spans="2:15" x14ac:dyDescent="0.2">
      <c r="B12520" s="3"/>
      <c r="C12520" s="3"/>
      <c r="D12520" s="6"/>
      <c r="E12520" s="8"/>
      <c r="O12520" s="9"/>
    </row>
    <row r="12521" spans="2:15" x14ac:dyDescent="0.2">
      <c r="B12521" s="3"/>
      <c r="C12521" s="3"/>
      <c r="D12521" s="6"/>
      <c r="E12521" s="8"/>
      <c r="O12521" s="9"/>
    </row>
    <row r="12522" spans="2:15" x14ac:dyDescent="0.2">
      <c r="B12522" s="3"/>
      <c r="C12522" s="3"/>
      <c r="D12522" s="6"/>
      <c r="E12522" s="8"/>
      <c r="O12522" s="9"/>
    </row>
    <row r="12523" spans="2:15" x14ac:dyDescent="0.2">
      <c r="B12523" s="3"/>
      <c r="C12523" s="3"/>
      <c r="D12523" s="6"/>
      <c r="E12523" s="8"/>
      <c r="O12523" s="9"/>
    </row>
    <row r="12524" spans="2:15" x14ac:dyDescent="0.2">
      <c r="B12524" s="3"/>
      <c r="C12524" s="3"/>
      <c r="D12524" s="6"/>
      <c r="E12524" s="8"/>
      <c r="O12524" s="9"/>
    </row>
    <row r="12525" spans="2:15" x14ac:dyDescent="0.2">
      <c r="B12525" s="3"/>
      <c r="C12525" s="3"/>
      <c r="D12525" s="6"/>
      <c r="E12525" s="8"/>
      <c r="O12525" s="9"/>
    </row>
    <row r="12526" spans="2:15" x14ac:dyDescent="0.2">
      <c r="B12526" s="3"/>
      <c r="C12526" s="3"/>
      <c r="D12526" s="6"/>
      <c r="E12526" s="8"/>
      <c r="O12526" s="9"/>
    </row>
    <row r="12527" spans="2:15" x14ac:dyDescent="0.2">
      <c r="B12527" s="3"/>
      <c r="C12527" s="3"/>
      <c r="D12527" s="6"/>
      <c r="E12527" s="8"/>
      <c r="O12527" s="9"/>
    </row>
    <row r="12528" spans="2:15" x14ac:dyDescent="0.2">
      <c r="B12528" s="3"/>
      <c r="C12528" s="3"/>
      <c r="D12528" s="6"/>
      <c r="E12528" s="8"/>
      <c r="O12528" s="9"/>
    </row>
    <row r="12529" spans="2:15" x14ac:dyDescent="0.2">
      <c r="B12529" s="3"/>
      <c r="C12529" s="3"/>
      <c r="D12529" s="6"/>
      <c r="E12529" s="8"/>
      <c r="O12529" s="9"/>
    </row>
    <row r="12530" spans="2:15" x14ac:dyDescent="0.2">
      <c r="B12530" s="3"/>
      <c r="C12530" s="3"/>
      <c r="D12530" s="6"/>
      <c r="E12530" s="8"/>
      <c r="O12530" s="9"/>
    </row>
    <row r="12531" spans="2:15" x14ac:dyDescent="0.2">
      <c r="B12531" s="3"/>
      <c r="C12531" s="3"/>
      <c r="D12531" s="6"/>
      <c r="E12531" s="8"/>
      <c r="O12531" s="9"/>
    </row>
    <row r="12532" spans="2:15" x14ac:dyDescent="0.2">
      <c r="B12532" s="3"/>
      <c r="C12532" s="3"/>
      <c r="D12532" s="6"/>
      <c r="E12532" s="8"/>
      <c r="O12532" s="9"/>
    </row>
    <row r="12533" spans="2:15" x14ac:dyDescent="0.2">
      <c r="B12533" s="3"/>
      <c r="C12533" s="3"/>
      <c r="D12533" s="6"/>
      <c r="E12533" s="8"/>
      <c r="O12533" s="9"/>
    </row>
    <row r="12534" spans="2:15" x14ac:dyDescent="0.2">
      <c r="B12534" s="3"/>
      <c r="C12534" s="3"/>
      <c r="D12534" s="6"/>
      <c r="E12534" s="8"/>
      <c r="O12534" s="9"/>
    </row>
    <row r="12535" spans="2:15" x14ac:dyDescent="0.2">
      <c r="B12535" s="3"/>
      <c r="C12535" s="3"/>
      <c r="D12535" s="6"/>
      <c r="E12535" s="8"/>
      <c r="O12535" s="9"/>
    </row>
    <row r="12536" spans="2:15" x14ac:dyDescent="0.2">
      <c r="B12536" s="3"/>
      <c r="C12536" s="3"/>
      <c r="D12536" s="6"/>
      <c r="E12536" s="8"/>
      <c r="O12536" s="9"/>
    </row>
    <row r="12537" spans="2:15" x14ac:dyDescent="0.2">
      <c r="B12537" s="3"/>
      <c r="C12537" s="3"/>
      <c r="D12537" s="6"/>
      <c r="E12537" s="8"/>
      <c r="O12537" s="9"/>
    </row>
    <row r="12538" spans="2:15" x14ac:dyDescent="0.2">
      <c r="B12538" s="3"/>
      <c r="C12538" s="3"/>
      <c r="D12538" s="6"/>
      <c r="E12538" s="8"/>
      <c r="O12538" s="9"/>
    </row>
    <row r="12539" spans="2:15" x14ac:dyDescent="0.2">
      <c r="B12539" s="3"/>
      <c r="C12539" s="3"/>
      <c r="D12539" s="6"/>
      <c r="E12539" s="8"/>
      <c r="O12539" s="9"/>
    </row>
    <row r="12540" spans="2:15" x14ac:dyDescent="0.2">
      <c r="B12540" s="3"/>
      <c r="C12540" s="3"/>
      <c r="D12540" s="6"/>
      <c r="E12540" s="8"/>
      <c r="O12540" s="9"/>
    </row>
    <row r="12541" spans="2:15" x14ac:dyDescent="0.2">
      <c r="B12541" s="3"/>
      <c r="C12541" s="3"/>
      <c r="D12541" s="6"/>
      <c r="E12541" s="8"/>
      <c r="O12541" s="9"/>
    </row>
    <row r="12542" spans="2:15" x14ac:dyDescent="0.2">
      <c r="B12542" s="3"/>
      <c r="C12542" s="3"/>
      <c r="D12542" s="6"/>
      <c r="E12542" s="8"/>
      <c r="O12542" s="9"/>
    </row>
    <row r="12543" spans="2:15" x14ac:dyDescent="0.2">
      <c r="B12543" s="3"/>
      <c r="C12543" s="3"/>
      <c r="D12543" s="6"/>
      <c r="E12543" s="8"/>
      <c r="O12543" s="9"/>
    </row>
    <row r="12544" spans="2:15" x14ac:dyDescent="0.2">
      <c r="B12544" s="3"/>
      <c r="C12544" s="3"/>
      <c r="D12544" s="6"/>
      <c r="E12544" s="8"/>
      <c r="O12544" s="9"/>
    </row>
    <row r="12545" spans="2:15" x14ac:dyDescent="0.2">
      <c r="B12545" s="3"/>
      <c r="C12545" s="3"/>
      <c r="D12545" s="6"/>
      <c r="E12545" s="8"/>
      <c r="O12545" s="9"/>
    </row>
    <row r="12546" spans="2:15" x14ac:dyDescent="0.2">
      <c r="B12546" s="3"/>
      <c r="C12546" s="3"/>
      <c r="D12546" s="6"/>
      <c r="E12546" s="8"/>
      <c r="O12546" s="9"/>
    </row>
    <row r="12547" spans="2:15" x14ac:dyDescent="0.2">
      <c r="B12547" s="3"/>
      <c r="C12547" s="3"/>
      <c r="D12547" s="6"/>
      <c r="E12547" s="8"/>
      <c r="O12547" s="9"/>
    </row>
    <row r="12548" spans="2:15" x14ac:dyDescent="0.2">
      <c r="B12548" s="3"/>
      <c r="C12548" s="3"/>
      <c r="D12548" s="6"/>
      <c r="E12548" s="8"/>
      <c r="O12548" s="9"/>
    </row>
    <row r="12549" spans="2:15" x14ac:dyDescent="0.2">
      <c r="B12549" s="3"/>
      <c r="C12549" s="3"/>
      <c r="D12549" s="6"/>
      <c r="E12549" s="8"/>
      <c r="O12549" s="9"/>
    </row>
    <row r="12550" spans="2:15" x14ac:dyDescent="0.2">
      <c r="B12550" s="3"/>
      <c r="C12550" s="3"/>
      <c r="D12550" s="6"/>
      <c r="E12550" s="8"/>
      <c r="O12550" s="9"/>
    </row>
    <row r="12551" spans="2:15" x14ac:dyDescent="0.2">
      <c r="B12551" s="3"/>
      <c r="C12551" s="3"/>
      <c r="D12551" s="6"/>
      <c r="E12551" s="8"/>
      <c r="O12551" s="9"/>
    </row>
    <row r="12552" spans="2:15" x14ac:dyDescent="0.2">
      <c r="B12552" s="3"/>
      <c r="C12552" s="3"/>
      <c r="D12552" s="6"/>
      <c r="E12552" s="8"/>
      <c r="O12552" s="9"/>
    </row>
    <row r="12553" spans="2:15" x14ac:dyDescent="0.2">
      <c r="B12553" s="3"/>
      <c r="C12553" s="3"/>
      <c r="D12553" s="6"/>
      <c r="E12553" s="8"/>
      <c r="O12553" s="9"/>
    </row>
    <row r="12554" spans="2:15" x14ac:dyDescent="0.2">
      <c r="B12554" s="3"/>
      <c r="C12554" s="3"/>
      <c r="D12554" s="6"/>
      <c r="E12554" s="8"/>
      <c r="O12554" s="9"/>
    </row>
    <row r="12555" spans="2:15" x14ac:dyDescent="0.2">
      <c r="B12555" s="3"/>
      <c r="C12555" s="3"/>
      <c r="D12555" s="6"/>
      <c r="E12555" s="8"/>
      <c r="O12555" s="9"/>
    </row>
    <row r="12556" spans="2:15" x14ac:dyDescent="0.2">
      <c r="B12556" s="3"/>
      <c r="C12556" s="3"/>
      <c r="D12556" s="6"/>
      <c r="E12556" s="8"/>
      <c r="O12556" s="9"/>
    </row>
    <row r="12557" spans="2:15" x14ac:dyDescent="0.2">
      <c r="B12557" s="3"/>
      <c r="C12557" s="3"/>
      <c r="D12557" s="6"/>
      <c r="E12557" s="8"/>
      <c r="O12557" s="9"/>
    </row>
    <row r="12558" spans="2:15" x14ac:dyDescent="0.2">
      <c r="B12558" s="3"/>
      <c r="C12558" s="3"/>
      <c r="D12558" s="6"/>
      <c r="E12558" s="8"/>
      <c r="O12558" s="9"/>
    </row>
    <row r="12559" spans="2:15" x14ac:dyDescent="0.2">
      <c r="B12559" s="3"/>
      <c r="C12559" s="3"/>
      <c r="D12559" s="6"/>
      <c r="E12559" s="8"/>
      <c r="O12559" s="9"/>
    </row>
    <row r="12560" spans="2:15" x14ac:dyDescent="0.2">
      <c r="B12560" s="3"/>
      <c r="C12560" s="3"/>
      <c r="D12560" s="6"/>
      <c r="E12560" s="8"/>
      <c r="O12560" s="9"/>
    </row>
    <row r="12561" spans="2:15" x14ac:dyDescent="0.2">
      <c r="B12561" s="3"/>
      <c r="C12561" s="3"/>
      <c r="D12561" s="6"/>
      <c r="E12561" s="8"/>
      <c r="O12561" s="9"/>
    </row>
    <row r="12562" spans="2:15" x14ac:dyDescent="0.2">
      <c r="B12562" s="3"/>
      <c r="C12562" s="3"/>
      <c r="D12562" s="6"/>
      <c r="E12562" s="8"/>
      <c r="O12562" s="9"/>
    </row>
    <row r="12563" spans="2:15" x14ac:dyDescent="0.2">
      <c r="B12563" s="3"/>
      <c r="C12563" s="3"/>
      <c r="D12563" s="6"/>
      <c r="E12563" s="8"/>
      <c r="O12563" s="9"/>
    </row>
    <row r="12564" spans="2:15" x14ac:dyDescent="0.2">
      <c r="B12564" s="3"/>
      <c r="C12564" s="3"/>
      <c r="D12564" s="6"/>
      <c r="E12564" s="8"/>
      <c r="O12564" s="9"/>
    </row>
    <row r="12565" spans="2:15" x14ac:dyDescent="0.2">
      <c r="B12565" s="3"/>
      <c r="C12565" s="3"/>
      <c r="D12565" s="6"/>
      <c r="E12565" s="8"/>
      <c r="O12565" s="9"/>
    </row>
    <row r="12566" spans="2:15" x14ac:dyDescent="0.2">
      <c r="B12566" s="3"/>
      <c r="C12566" s="3"/>
      <c r="D12566" s="6"/>
      <c r="E12566" s="8"/>
      <c r="O12566" s="9"/>
    </row>
    <row r="12567" spans="2:15" x14ac:dyDescent="0.2">
      <c r="B12567" s="3"/>
      <c r="C12567" s="3"/>
      <c r="D12567" s="6"/>
      <c r="E12567" s="8"/>
      <c r="O12567" s="9"/>
    </row>
    <row r="12568" spans="2:15" x14ac:dyDescent="0.2">
      <c r="B12568" s="3"/>
      <c r="C12568" s="3"/>
      <c r="D12568" s="6"/>
      <c r="E12568" s="8"/>
      <c r="O12568" s="9"/>
    </row>
    <row r="12569" spans="2:15" x14ac:dyDescent="0.2">
      <c r="B12569" s="3"/>
      <c r="C12569" s="3"/>
      <c r="D12569" s="6"/>
      <c r="E12569" s="8"/>
      <c r="O12569" s="9"/>
    </row>
    <row r="12570" spans="2:15" x14ac:dyDescent="0.2">
      <c r="B12570" s="3"/>
      <c r="C12570" s="3"/>
      <c r="D12570" s="6"/>
      <c r="E12570" s="8"/>
      <c r="O12570" s="9"/>
    </row>
    <row r="12571" spans="2:15" x14ac:dyDescent="0.2">
      <c r="B12571" s="3"/>
      <c r="C12571" s="3"/>
      <c r="D12571" s="6"/>
      <c r="E12571" s="8"/>
      <c r="O12571" s="9"/>
    </row>
    <row r="12572" spans="2:15" x14ac:dyDescent="0.2">
      <c r="B12572" s="3"/>
      <c r="C12572" s="3"/>
      <c r="D12572" s="6"/>
      <c r="E12572" s="8"/>
      <c r="O12572" s="9"/>
    </row>
    <row r="12573" spans="2:15" x14ac:dyDescent="0.2">
      <c r="B12573" s="3"/>
      <c r="C12573" s="3"/>
      <c r="D12573" s="6"/>
      <c r="E12573" s="8"/>
      <c r="O12573" s="9"/>
    </row>
    <row r="12574" spans="2:15" x14ac:dyDescent="0.2">
      <c r="B12574" s="3"/>
      <c r="C12574" s="3"/>
      <c r="D12574" s="6"/>
      <c r="E12574" s="8"/>
      <c r="O12574" s="9"/>
    </row>
    <row r="12575" spans="2:15" x14ac:dyDescent="0.2">
      <c r="B12575" s="3"/>
      <c r="C12575" s="3"/>
      <c r="D12575" s="6"/>
      <c r="E12575" s="8"/>
      <c r="O12575" s="9"/>
    </row>
    <row r="12576" spans="2:15" x14ac:dyDescent="0.2">
      <c r="B12576" s="3"/>
      <c r="C12576" s="3"/>
      <c r="D12576" s="6"/>
      <c r="E12576" s="8"/>
      <c r="O12576" s="9"/>
    </row>
    <row r="12577" spans="2:15" x14ac:dyDescent="0.2">
      <c r="B12577" s="3"/>
      <c r="C12577" s="3"/>
      <c r="D12577" s="6"/>
      <c r="E12577" s="8"/>
      <c r="O12577" s="9"/>
    </row>
    <row r="12578" spans="2:15" x14ac:dyDescent="0.2">
      <c r="B12578" s="3"/>
      <c r="C12578" s="3"/>
      <c r="D12578" s="6"/>
      <c r="E12578" s="8"/>
      <c r="O12578" s="9"/>
    </row>
    <row r="12579" spans="2:15" x14ac:dyDescent="0.2">
      <c r="B12579" s="3"/>
      <c r="C12579" s="3"/>
      <c r="D12579" s="6"/>
      <c r="E12579" s="8"/>
      <c r="O12579" s="9"/>
    </row>
    <row r="12580" spans="2:15" x14ac:dyDescent="0.2">
      <c r="B12580" s="3"/>
      <c r="C12580" s="3"/>
      <c r="D12580" s="6"/>
      <c r="E12580" s="8"/>
      <c r="O12580" s="9"/>
    </row>
    <row r="12581" spans="2:15" x14ac:dyDescent="0.2">
      <c r="B12581" s="3"/>
      <c r="C12581" s="3"/>
      <c r="D12581" s="6"/>
      <c r="E12581" s="8"/>
      <c r="O12581" s="9"/>
    </row>
    <row r="12582" spans="2:15" x14ac:dyDescent="0.2">
      <c r="B12582" s="3"/>
      <c r="C12582" s="3"/>
      <c r="D12582" s="6"/>
      <c r="E12582" s="8"/>
      <c r="O12582" s="9"/>
    </row>
    <row r="12583" spans="2:15" x14ac:dyDescent="0.2">
      <c r="B12583" s="3"/>
      <c r="C12583" s="3"/>
      <c r="D12583" s="6"/>
      <c r="E12583" s="8"/>
      <c r="O12583" s="9"/>
    </row>
    <row r="12584" spans="2:15" x14ac:dyDescent="0.2">
      <c r="B12584" s="3"/>
      <c r="C12584" s="3"/>
      <c r="D12584" s="6"/>
      <c r="E12584" s="8"/>
      <c r="O12584" s="9"/>
    </row>
    <row r="12585" spans="2:15" x14ac:dyDescent="0.2">
      <c r="B12585" s="3"/>
      <c r="C12585" s="3"/>
      <c r="D12585" s="6"/>
      <c r="E12585" s="8"/>
      <c r="O12585" s="9"/>
    </row>
    <row r="12586" spans="2:15" x14ac:dyDescent="0.2">
      <c r="B12586" s="3"/>
      <c r="C12586" s="3"/>
      <c r="D12586" s="6"/>
      <c r="E12586" s="8"/>
      <c r="O12586" s="9"/>
    </row>
    <row r="12587" spans="2:15" x14ac:dyDescent="0.2">
      <c r="B12587" s="3"/>
      <c r="C12587" s="3"/>
      <c r="D12587" s="6"/>
      <c r="E12587" s="8"/>
      <c r="O12587" s="9"/>
    </row>
    <row r="12588" spans="2:15" x14ac:dyDescent="0.2">
      <c r="B12588" s="3"/>
      <c r="C12588" s="3"/>
      <c r="D12588" s="6"/>
      <c r="E12588" s="8"/>
      <c r="O12588" s="9"/>
    </row>
    <row r="12589" spans="2:15" x14ac:dyDescent="0.2">
      <c r="B12589" s="3"/>
      <c r="C12589" s="3"/>
      <c r="D12589" s="6"/>
      <c r="E12589" s="8"/>
      <c r="O12589" s="9"/>
    </row>
    <row r="12590" spans="2:15" x14ac:dyDescent="0.2">
      <c r="B12590" s="3"/>
      <c r="C12590" s="3"/>
      <c r="D12590" s="6"/>
      <c r="E12590" s="8"/>
      <c r="O12590" s="9"/>
    </row>
    <row r="12591" spans="2:15" x14ac:dyDescent="0.2">
      <c r="B12591" s="3"/>
      <c r="C12591" s="3"/>
      <c r="D12591" s="6"/>
      <c r="E12591" s="8"/>
      <c r="O12591" s="9"/>
    </row>
    <row r="12592" spans="2:15" x14ac:dyDescent="0.2">
      <c r="B12592" s="3"/>
      <c r="C12592" s="3"/>
      <c r="D12592" s="6"/>
      <c r="E12592" s="8"/>
      <c r="O12592" s="9"/>
    </row>
    <row r="12593" spans="2:15" x14ac:dyDescent="0.2">
      <c r="B12593" s="3"/>
      <c r="C12593" s="3"/>
      <c r="D12593" s="6"/>
      <c r="E12593" s="8"/>
      <c r="O12593" s="9"/>
    </row>
    <row r="12594" spans="2:15" x14ac:dyDescent="0.2">
      <c r="B12594" s="3"/>
      <c r="C12594" s="3"/>
      <c r="D12594" s="6"/>
      <c r="E12594" s="8"/>
      <c r="O12594" s="9"/>
    </row>
    <row r="12595" spans="2:15" x14ac:dyDescent="0.2">
      <c r="B12595" s="3"/>
      <c r="C12595" s="3"/>
      <c r="D12595" s="6"/>
      <c r="E12595" s="8"/>
      <c r="O12595" s="9"/>
    </row>
    <row r="12596" spans="2:15" x14ac:dyDescent="0.2">
      <c r="B12596" s="3"/>
      <c r="C12596" s="3"/>
      <c r="D12596" s="6"/>
      <c r="E12596" s="8"/>
      <c r="O12596" s="9"/>
    </row>
    <row r="12597" spans="2:15" x14ac:dyDescent="0.2">
      <c r="B12597" s="3"/>
      <c r="C12597" s="3"/>
      <c r="D12597" s="6"/>
      <c r="E12597" s="8"/>
      <c r="O12597" s="9"/>
    </row>
    <row r="12598" spans="2:15" x14ac:dyDescent="0.2">
      <c r="B12598" s="3"/>
      <c r="C12598" s="3"/>
      <c r="D12598" s="6"/>
      <c r="E12598" s="8"/>
      <c r="O12598" s="9"/>
    </row>
    <row r="12599" spans="2:15" x14ac:dyDescent="0.2">
      <c r="B12599" s="3"/>
      <c r="C12599" s="3"/>
      <c r="D12599" s="6"/>
      <c r="E12599" s="8"/>
      <c r="O12599" s="9"/>
    </row>
    <row r="12600" spans="2:15" x14ac:dyDescent="0.2">
      <c r="B12600" s="3"/>
      <c r="C12600" s="3"/>
      <c r="D12600" s="6"/>
      <c r="E12600" s="8"/>
      <c r="O12600" s="9"/>
    </row>
    <row r="12601" spans="2:15" x14ac:dyDescent="0.2">
      <c r="B12601" s="3"/>
      <c r="C12601" s="3"/>
      <c r="D12601" s="6"/>
      <c r="E12601" s="8"/>
      <c r="O12601" s="9"/>
    </row>
    <row r="12602" spans="2:15" x14ac:dyDescent="0.2">
      <c r="B12602" s="3"/>
      <c r="C12602" s="3"/>
      <c r="D12602" s="6"/>
      <c r="E12602" s="8"/>
      <c r="O12602" s="9"/>
    </row>
    <row r="12603" spans="2:15" x14ac:dyDescent="0.2">
      <c r="B12603" s="3"/>
      <c r="C12603" s="3"/>
      <c r="D12603" s="6"/>
      <c r="E12603" s="8"/>
      <c r="O12603" s="9"/>
    </row>
    <row r="12604" spans="2:15" x14ac:dyDescent="0.2">
      <c r="B12604" s="3"/>
      <c r="C12604" s="3"/>
      <c r="D12604" s="6"/>
      <c r="E12604" s="8"/>
      <c r="O12604" s="9"/>
    </row>
    <row r="12605" spans="2:15" x14ac:dyDescent="0.2">
      <c r="B12605" s="3"/>
      <c r="C12605" s="3"/>
      <c r="D12605" s="6"/>
      <c r="E12605" s="8"/>
      <c r="O12605" s="9"/>
    </row>
    <row r="12606" spans="2:15" x14ac:dyDescent="0.2">
      <c r="B12606" s="3"/>
      <c r="C12606" s="3"/>
      <c r="D12606" s="6"/>
      <c r="E12606" s="8"/>
      <c r="O12606" s="9"/>
    </row>
    <row r="12607" spans="2:15" x14ac:dyDescent="0.2">
      <c r="B12607" s="3"/>
      <c r="C12607" s="3"/>
      <c r="D12607" s="6"/>
      <c r="E12607" s="8"/>
      <c r="O12607" s="9"/>
    </row>
    <row r="12608" spans="2:15" x14ac:dyDescent="0.2">
      <c r="B12608" s="3"/>
      <c r="C12608" s="3"/>
      <c r="D12608" s="6"/>
      <c r="E12608" s="8"/>
      <c r="O12608" s="9"/>
    </row>
    <row r="12609" spans="2:15" x14ac:dyDescent="0.2">
      <c r="B12609" s="3"/>
      <c r="C12609" s="3"/>
      <c r="D12609" s="6"/>
      <c r="E12609" s="8"/>
      <c r="O12609" s="9"/>
    </row>
    <row r="12610" spans="2:15" x14ac:dyDescent="0.2">
      <c r="B12610" s="3"/>
      <c r="C12610" s="3"/>
      <c r="D12610" s="6"/>
      <c r="E12610" s="8"/>
      <c r="O12610" s="9"/>
    </row>
    <row r="12611" spans="2:15" x14ac:dyDescent="0.2">
      <c r="B12611" s="3"/>
      <c r="C12611" s="3"/>
      <c r="D12611" s="6"/>
      <c r="E12611" s="8"/>
      <c r="O12611" s="9"/>
    </row>
    <row r="12612" spans="2:15" x14ac:dyDescent="0.2">
      <c r="B12612" s="3"/>
      <c r="C12612" s="3"/>
      <c r="D12612" s="6"/>
      <c r="E12612" s="8"/>
      <c r="O12612" s="9"/>
    </row>
    <row r="12613" spans="2:15" x14ac:dyDescent="0.2">
      <c r="B12613" s="3"/>
      <c r="C12613" s="3"/>
      <c r="D12613" s="6"/>
      <c r="E12613" s="8"/>
      <c r="O12613" s="9"/>
    </row>
    <row r="12614" spans="2:15" x14ac:dyDescent="0.2">
      <c r="B12614" s="3"/>
      <c r="C12614" s="3"/>
      <c r="D12614" s="6"/>
      <c r="E12614" s="8"/>
      <c r="O12614" s="9"/>
    </row>
    <row r="12615" spans="2:15" x14ac:dyDescent="0.2">
      <c r="B12615" s="3"/>
      <c r="C12615" s="3"/>
      <c r="D12615" s="6"/>
      <c r="E12615" s="8"/>
      <c r="O12615" s="9"/>
    </row>
    <row r="12616" spans="2:15" x14ac:dyDescent="0.2">
      <c r="B12616" s="3"/>
      <c r="C12616" s="3"/>
      <c r="D12616" s="6"/>
      <c r="E12616" s="8"/>
      <c r="O12616" s="9"/>
    </row>
    <row r="12617" spans="2:15" x14ac:dyDescent="0.2">
      <c r="B12617" s="3"/>
      <c r="C12617" s="3"/>
      <c r="D12617" s="6"/>
      <c r="E12617" s="8"/>
      <c r="O12617" s="9"/>
    </row>
    <row r="12618" spans="2:15" x14ac:dyDescent="0.2">
      <c r="B12618" s="3"/>
      <c r="C12618" s="3"/>
      <c r="D12618" s="6"/>
      <c r="E12618" s="8"/>
      <c r="O12618" s="9"/>
    </row>
    <row r="12619" spans="2:15" x14ac:dyDescent="0.2">
      <c r="B12619" s="3"/>
      <c r="C12619" s="3"/>
      <c r="D12619" s="6"/>
      <c r="E12619" s="8"/>
      <c r="O12619" s="9"/>
    </row>
    <row r="12620" spans="2:15" x14ac:dyDescent="0.2">
      <c r="B12620" s="3"/>
      <c r="C12620" s="3"/>
      <c r="D12620" s="6"/>
      <c r="E12620" s="8"/>
      <c r="O12620" s="9"/>
    </row>
    <row r="12621" spans="2:15" x14ac:dyDescent="0.2">
      <c r="B12621" s="3"/>
      <c r="C12621" s="3"/>
      <c r="D12621" s="6"/>
      <c r="E12621" s="8"/>
      <c r="O12621" s="9"/>
    </row>
    <row r="12622" spans="2:15" x14ac:dyDescent="0.2">
      <c r="B12622" s="3"/>
      <c r="C12622" s="3"/>
      <c r="D12622" s="6"/>
      <c r="E12622" s="8"/>
      <c r="O12622" s="9"/>
    </row>
    <row r="12623" spans="2:15" x14ac:dyDescent="0.2">
      <c r="B12623" s="3"/>
      <c r="C12623" s="3"/>
      <c r="D12623" s="6"/>
      <c r="E12623" s="8"/>
      <c r="O12623" s="9"/>
    </row>
    <row r="12624" spans="2:15" x14ac:dyDescent="0.2">
      <c r="B12624" s="3"/>
      <c r="C12624" s="3"/>
      <c r="D12624" s="6"/>
      <c r="E12624" s="8"/>
      <c r="O12624" s="9"/>
    </row>
    <row r="12625" spans="2:15" x14ac:dyDescent="0.2">
      <c r="B12625" s="3"/>
      <c r="C12625" s="3"/>
      <c r="D12625" s="6"/>
      <c r="E12625" s="8"/>
      <c r="O12625" s="9"/>
    </row>
    <row r="12626" spans="2:15" x14ac:dyDescent="0.2">
      <c r="B12626" s="3"/>
      <c r="C12626" s="3"/>
      <c r="D12626" s="6"/>
      <c r="E12626" s="8"/>
      <c r="O12626" s="9"/>
    </row>
    <row r="12627" spans="2:15" x14ac:dyDescent="0.2">
      <c r="B12627" s="3"/>
      <c r="C12627" s="3"/>
      <c r="D12627" s="6"/>
      <c r="E12627" s="8"/>
      <c r="O12627" s="9"/>
    </row>
    <row r="12628" spans="2:15" x14ac:dyDescent="0.2">
      <c r="B12628" s="3"/>
      <c r="C12628" s="3"/>
      <c r="D12628" s="6"/>
      <c r="E12628" s="8"/>
      <c r="O12628" s="9"/>
    </row>
    <row r="12629" spans="2:15" x14ac:dyDescent="0.2">
      <c r="B12629" s="3"/>
      <c r="C12629" s="3"/>
      <c r="D12629" s="6"/>
      <c r="E12629" s="8"/>
      <c r="O12629" s="9"/>
    </row>
    <row r="12630" spans="2:15" x14ac:dyDescent="0.2">
      <c r="B12630" s="3"/>
      <c r="C12630" s="3"/>
      <c r="D12630" s="6"/>
      <c r="E12630" s="8"/>
      <c r="O12630" s="9"/>
    </row>
    <row r="12631" spans="2:15" x14ac:dyDescent="0.2">
      <c r="B12631" s="3"/>
      <c r="C12631" s="3"/>
      <c r="D12631" s="6"/>
      <c r="E12631" s="8"/>
      <c r="O12631" s="9"/>
    </row>
    <row r="12632" spans="2:15" x14ac:dyDescent="0.2">
      <c r="B12632" s="3"/>
      <c r="C12632" s="3"/>
      <c r="D12632" s="6"/>
      <c r="E12632" s="8"/>
      <c r="O12632" s="9"/>
    </row>
    <row r="12633" spans="2:15" x14ac:dyDescent="0.2">
      <c r="B12633" s="3"/>
      <c r="C12633" s="3"/>
      <c r="D12633" s="6"/>
      <c r="E12633" s="8"/>
      <c r="O12633" s="9"/>
    </row>
    <row r="12634" spans="2:15" x14ac:dyDescent="0.2">
      <c r="B12634" s="3"/>
      <c r="C12634" s="3"/>
      <c r="D12634" s="6"/>
      <c r="E12634" s="8"/>
      <c r="O12634" s="9"/>
    </row>
    <row r="12635" spans="2:15" x14ac:dyDescent="0.2">
      <c r="B12635" s="3"/>
      <c r="C12635" s="3"/>
      <c r="D12635" s="6"/>
      <c r="E12635" s="8"/>
      <c r="O12635" s="9"/>
    </row>
    <row r="12636" spans="2:15" x14ac:dyDescent="0.2">
      <c r="B12636" s="3"/>
      <c r="C12636" s="3"/>
      <c r="D12636" s="6"/>
      <c r="E12636" s="8"/>
      <c r="O12636" s="9"/>
    </row>
    <row r="12637" spans="2:15" x14ac:dyDescent="0.2">
      <c r="B12637" s="3"/>
      <c r="C12637" s="3"/>
      <c r="D12637" s="6"/>
      <c r="E12637" s="8"/>
      <c r="O12637" s="9"/>
    </row>
    <row r="12638" spans="2:15" x14ac:dyDescent="0.2">
      <c r="B12638" s="3"/>
      <c r="C12638" s="3"/>
      <c r="D12638" s="6"/>
      <c r="E12638" s="8"/>
      <c r="O12638" s="9"/>
    </row>
    <row r="12639" spans="2:15" x14ac:dyDescent="0.2">
      <c r="B12639" s="3"/>
      <c r="C12639" s="3"/>
      <c r="D12639" s="6"/>
      <c r="E12639" s="8"/>
      <c r="O12639" s="9"/>
    </row>
    <row r="12640" spans="2:15" x14ac:dyDescent="0.2">
      <c r="B12640" s="3"/>
      <c r="C12640" s="3"/>
      <c r="D12640" s="6"/>
      <c r="E12640" s="8"/>
      <c r="O12640" s="9"/>
    </row>
    <row r="12641" spans="2:15" x14ac:dyDescent="0.2">
      <c r="B12641" s="3"/>
      <c r="C12641" s="3"/>
      <c r="D12641" s="6"/>
      <c r="E12641" s="8"/>
      <c r="O12641" s="9"/>
    </row>
    <row r="12642" spans="2:15" x14ac:dyDescent="0.2">
      <c r="B12642" s="3"/>
      <c r="C12642" s="3"/>
      <c r="D12642" s="6"/>
      <c r="E12642" s="8"/>
      <c r="O12642" s="9"/>
    </row>
    <row r="12643" spans="2:15" x14ac:dyDescent="0.2">
      <c r="B12643" s="3"/>
      <c r="C12643" s="3"/>
      <c r="D12643" s="6"/>
      <c r="E12643" s="8"/>
      <c r="O12643" s="9"/>
    </row>
    <row r="12644" spans="2:15" x14ac:dyDescent="0.2">
      <c r="B12644" s="3"/>
      <c r="C12644" s="3"/>
      <c r="D12644" s="6"/>
      <c r="E12644" s="8"/>
      <c r="O12644" s="9"/>
    </row>
    <row r="12645" spans="2:15" x14ac:dyDescent="0.2">
      <c r="B12645" s="3"/>
      <c r="C12645" s="3"/>
      <c r="D12645" s="6"/>
      <c r="E12645" s="8"/>
      <c r="O12645" s="9"/>
    </row>
    <row r="12646" spans="2:15" x14ac:dyDescent="0.2">
      <c r="B12646" s="3"/>
      <c r="C12646" s="3"/>
      <c r="D12646" s="6"/>
      <c r="E12646" s="8"/>
      <c r="O12646" s="9"/>
    </row>
    <row r="12647" spans="2:15" x14ac:dyDescent="0.2">
      <c r="B12647" s="3"/>
      <c r="C12647" s="3"/>
      <c r="D12647" s="6"/>
      <c r="E12647" s="8"/>
      <c r="O12647" s="9"/>
    </row>
    <row r="12648" spans="2:15" x14ac:dyDescent="0.2">
      <c r="B12648" s="3"/>
      <c r="C12648" s="3"/>
      <c r="D12648" s="6"/>
      <c r="E12648" s="8"/>
      <c r="O12648" s="9"/>
    </row>
    <row r="12649" spans="2:15" x14ac:dyDescent="0.2">
      <c r="B12649" s="3"/>
      <c r="C12649" s="3"/>
      <c r="D12649" s="6"/>
      <c r="E12649" s="8"/>
      <c r="O12649" s="9"/>
    </row>
    <row r="12650" spans="2:15" x14ac:dyDescent="0.2">
      <c r="B12650" s="3"/>
      <c r="C12650" s="3"/>
      <c r="D12650" s="6"/>
      <c r="E12650" s="8"/>
      <c r="O12650" s="9"/>
    </row>
    <row r="12651" spans="2:15" x14ac:dyDescent="0.2">
      <c r="B12651" s="3"/>
      <c r="C12651" s="3"/>
      <c r="D12651" s="6"/>
      <c r="E12651" s="8"/>
      <c r="O12651" s="9"/>
    </row>
    <row r="12652" spans="2:15" x14ac:dyDescent="0.2">
      <c r="B12652" s="3"/>
      <c r="C12652" s="3"/>
      <c r="D12652" s="6"/>
      <c r="E12652" s="8"/>
      <c r="O12652" s="9"/>
    </row>
    <row r="12653" spans="2:15" x14ac:dyDescent="0.2">
      <c r="B12653" s="3"/>
      <c r="C12653" s="3"/>
      <c r="D12653" s="6"/>
      <c r="E12653" s="8"/>
      <c r="O12653" s="9"/>
    </row>
    <row r="12654" spans="2:15" x14ac:dyDescent="0.2">
      <c r="B12654" s="3"/>
      <c r="C12654" s="3"/>
      <c r="D12654" s="6"/>
      <c r="E12654" s="8"/>
      <c r="O12654" s="9"/>
    </row>
    <row r="12655" spans="2:15" x14ac:dyDescent="0.2">
      <c r="B12655" s="3"/>
      <c r="C12655" s="3"/>
      <c r="D12655" s="6"/>
      <c r="E12655" s="8"/>
      <c r="O12655" s="9"/>
    </row>
    <row r="12656" spans="2:15" x14ac:dyDescent="0.2">
      <c r="B12656" s="3"/>
      <c r="C12656" s="3"/>
      <c r="D12656" s="6"/>
      <c r="E12656" s="8"/>
      <c r="O12656" s="9"/>
    </row>
    <row r="12657" spans="2:15" x14ac:dyDescent="0.2">
      <c r="B12657" s="3"/>
      <c r="C12657" s="3"/>
      <c r="D12657" s="6"/>
      <c r="E12657" s="8"/>
      <c r="O12657" s="9"/>
    </row>
    <row r="12658" spans="2:15" x14ac:dyDescent="0.2">
      <c r="B12658" s="3"/>
      <c r="C12658" s="3"/>
      <c r="D12658" s="6"/>
      <c r="E12658" s="8"/>
      <c r="O12658" s="9"/>
    </row>
    <row r="12659" spans="2:15" x14ac:dyDescent="0.2">
      <c r="B12659" s="3"/>
      <c r="C12659" s="3"/>
      <c r="D12659" s="6"/>
      <c r="E12659" s="8"/>
      <c r="O12659" s="9"/>
    </row>
    <row r="12660" spans="2:15" x14ac:dyDescent="0.2">
      <c r="B12660" s="3"/>
      <c r="C12660" s="3"/>
      <c r="D12660" s="6"/>
      <c r="E12660" s="8"/>
      <c r="O12660" s="9"/>
    </row>
    <row r="12661" spans="2:15" x14ac:dyDescent="0.2">
      <c r="B12661" s="3"/>
      <c r="C12661" s="3"/>
      <c r="D12661" s="6"/>
      <c r="E12661" s="8"/>
      <c r="O12661" s="9"/>
    </row>
    <row r="12662" spans="2:15" x14ac:dyDescent="0.2">
      <c r="B12662" s="3"/>
      <c r="C12662" s="3"/>
      <c r="D12662" s="6"/>
      <c r="E12662" s="8"/>
      <c r="O12662" s="9"/>
    </row>
    <row r="12663" spans="2:15" x14ac:dyDescent="0.2">
      <c r="B12663" s="3"/>
      <c r="C12663" s="3"/>
      <c r="D12663" s="6"/>
      <c r="E12663" s="8"/>
      <c r="O12663" s="9"/>
    </row>
    <row r="12664" spans="2:15" x14ac:dyDescent="0.2">
      <c r="B12664" s="3"/>
      <c r="C12664" s="3"/>
      <c r="D12664" s="6"/>
      <c r="E12664" s="8"/>
      <c r="O12664" s="9"/>
    </row>
    <row r="12665" spans="2:15" x14ac:dyDescent="0.2">
      <c r="B12665" s="3"/>
      <c r="C12665" s="3"/>
      <c r="D12665" s="6"/>
      <c r="E12665" s="8"/>
      <c r="O12665" s="9"/>
    </row>
    <row r="12666" spans="2:15" x14ac:dyDescent="0.2">
      <c r="B12666" s="3"/>
      <c r="C12666" s="3"/>
      <c r="D12666" s="6"/>
      <c r="E12666" s="8"/>
      <c r="O12666" s="9"/>
    </row>
    <row r="12667" spans="2:15" x14ac:dyDescent="0.2">
      <c r="B12667" s="3"/>
      <c r="C12667" s="3"/>
      <c r="D12667" s="6"/>
      <c r="E12667" s="8"/>
      <c r="O12667" s="9"/>
    </row>
    <row r="12668" spans="2:15" x14ac:dyDescent="0.2">
      <c r="B12668" s="3"/>
      <c r="C12668" s="3"/>
      <c r="D12668" s="6"/>
      <c r="E12668" s="8"/>
      <c r="O12668" s="9"/>
    </row>
    <row r="12669" spans="2:15" x14ac:dyDescent="0.2">
      <c r="B12669" s="3"/>
      <c r="C12669" s="3"/>
      <c r="D12669" s="6"/>
      <c r="E12669" s="8"/>
      <c r="O12669" s="9"/>
    </row>
    <row r="12670" spans="2:15" x14ac:dyDescent="0.2">
      <c r="B12670" s="3"/>
      <c r="C12670" s="3"/>
      <c r="D12670" s="6"/>
      <c r="E12670" s="8"/>
      <c r="O12670" s="9"/>
    </row>
    <row r="12671" spans="2:15" x14ac:dyDescent="0.2">
      <c r="B12671" s="3"/>
      <c r="C12671" s="3"/>
      <c r="D12671" s="6"/>
      <c r="E12671" s="8"/>
      <c r="O12671" s="9"/>
    </row>
    <row r="12672" spans="2:15" x14ac:dyDescent="0.2">
      <c r="B12672" s="3"/>
      <c r="C12672" s="3"/>
      <c r="D12672" s="6"/>
      <c r="E12672" s="8"/>
      <c r="O12672" s="9"/>
    </row>
    <row r="12673" spans="2:15" x14ac:dyDescent="0.2">
      <c r="B12673" s="3"/>
      <c r="C12673" s="3"/>
      <c r="D12673" s="6"/>
      <c r="E12673" s="8"/>
      <c r="O12673" s="9"/>
    </row>
    <row r="12674" spans="2:15" x14ac:dyDescent="0.2">
      <c r="B12674" s="3"/>
      <c r="C12674" s="3"/>
      <c r="D12674" s="6"/>
      <c r="E12674" s="8"/>
      <c r="O12674" s="9"/>
    </row>
    <row r="12675" spans="2:15" x14ac:dyDescent="0.2">
      <c r="B12675" s="3"/>
      <c r="C12675" s="3"/>
      <c r="D12675" s="6"/>
      <c r="E12675" s="8"/>
      <c r="O12675" s="9"/>
    </row>
    <row r="12676" spans="2:15" x14ac:dyDescent="0.2">
      <c r="B12676" s="3"/>
      <c r="C12676" s="3"/>
      <c r="D12676" s="6"/>
      <c r="E12676" s="8"/>
      <c r="O12676" s="9"/>
    </row>
    <row r="12677" spans="2:15" x14ac:dyDescent="0.2">
      <c r="B12677" s="3"/>
      <c r="C12677" s="3"/>
      <c r="D12677" s="6"/>
      <c r="E12677" s="8"/>
      <c r="O12677" s="9"/>
    </row>
    <row r="12678" spans="2:15" x14ac:dyDescent="0.2">
      <c r="B12678" s="3"/>
      <c r="C12678" s="3"/>
      <c r="D12678" s="6"/>
      <c r="E12678" s="8"/>
      <c r="O12678" s="9"/>
    </row>
    <row r="12679" spans="2:15" x14ac:dyDescent="0.2">
      <c r="B12679" s="3"/>
      <c r="C12679" s="3"/>
      <c r="D12679" s="6"/>
      <c r="E12679" s="8"/>
      <c r="O12679" s="9"/>
    </row>
    <row r="12680" spans="2:15" x14ac:dyDescent="0.2">
      <c r="B12680" s="3"/>
      <c r="C12680" s="3"/>
      <c r="D12680" s="6"/>
      <c r="E12680" s="8"/>
      <c r="O12680" s="9"/>
    </row>
    <row r="12681" spans="2:15" x14ac:dyDescent="0.2">
      <c r="B12681" s="3"/>
      <c r="C12681" s="3"/>
      <c r="D12681" s="6"/>
      <c r="E12681" s="8"/>
      <c r="O12681" s="9"/>
    </row>
    <row r="12682" spans="2:15" x14ac:dyDescent="0.2">
      <c r="B12682" s="3"/>
      <c r="C12682" s="3"/>
      <c r="D12682" s="6"/>
      <c r="E12682" s="8"/>
      <c r="O12682" s="9"/>
    </row>
    <row r="12683" spans="2:15" x14ac:dyDescent="0.2">
      <c r="B12683" s="3"/>
      <c r="C12683" s="3"/>
      <c r="D12683" s="6"/>
      <c r="E12683" s="8"/>
      <c r="O12683" s="9"/>
    </row>
    <row r="12684" spans="2:15" x14ac:dyDescent="0.2">
      <c r="B12684" s="3"/>
      <c r="C12684" s="3"/>
      <c r="D12684" s="6"/>
      <c r="E12684" s="8"/>
      <c r="O12684" s="9"/>
    </row>
    <row r="12685" spans="2:15" x14ac:dyDescent="0.2">
      <c r="B12685" s="3"/>
      <c r="C12685" s="3"/>
      <c r="D12685" s="6"/>
      <c r="E12685" s="8"/>
      <c r="O12685" s="9"/>
    </row>
    <row r="12686" spans="2:15" x14ac:dyDescent="0.2">
      <c r="B12686" s="3"/>
      <c r="C12686" s="3"/>
      <c r="D12686" s="6"/>
      <c r="E12686" s="8"/>
      <c r="O12686" s="9"/>
    </row>
    <row r="12687" spans="2:15" x14ac:dyDescent="0.2">
      <c r="B12687" s="3"/>
      <c r="C12687" s="3"/>
      <c r="D12687" s="6"/>
      <c r="E12687" s="8"/>
      <c r="O12687" s="9"/>
    </row>
    <row r="12688" spans="2:15" x14ac:dyDescent="0.2">
      <c r="B12688" s="3"/>
      <c r="C12688" s="3"/>
      <c r="D12688" s="6"/>
      <c r="E12688" s="8"/>
      <c r="O12688" s="9"/>
    </row>
    <row r="12689" spans="2:15" x14ac:dyDescent="0.2">
      <c r="B12689" s="3"/>
      <c r="C12689" s="3"/>
      <c r="D12689" s="6"/>
      <c r="E12689" s="8"/>
      <c r="O12689" s="9"/>
    </row>
    <row r="12690" spans="2:15" x14ac:dyDescent="0.2">
      <c r="B12690" s="3"/>
      <c r="C12690" s="3"/>
      <c r="D12690" s="6"/>
      <c r="E12690" s="8"/>
      <c r="O12690" s="9"/>
    </row>
    <row r="12691" spans="2:15" x14ac:dyDescent="0.2">
      <c r="B12691" s="3"/>
      <c r="C12691" s="3"/>
      <c r="D12691" s="6"/>
      <c r="E12691" s="8"/>
      <c r="O12691" s="9"/>
    </row>
    <row r="12692" spans="2:15" x14ac:dyDescent="0.2">
      <c r="B12692" s="3"/>
      <c r="C12692" s="3"/>
      <c r="D12692" s="6"/>
      <c r="E12692" s="8"/>
      <c r="O12692" s="9"/>
    </row>
    <row r="12693" spans="2:15" x14ac:dyDescent="0.2">
      <c r="B12693" s="3"/>
      <c r="C12693" s="3"/>
      <c r="D12693" s="6"/>
      <c r="E12693" s="8"/>
      <c r="O12693" s="9"/>
    </row>
    <row r="12694" spans="2:15" x14ac:dyDescent="0.2">
      <c r="B12694" s="3"/>
      <c r="C12694" s="3"/>
      <c r="D12694" s="6"/>
      <c r="E12694" s="8"/>
      <c r="O12694" s="9"/>
    </row>
    <row r="12695" spans="2:15" x14ac:dyDescent="0.2">
      <c r="B12695" s="3"/>
      <c r="C12695" s="3"/>
      <c r="D12695" s="6"/>
      <c r="E12695" s="8"/>
      <c r="O12695" s="9"/>
    </row>
    <row r="12696" spans="2:15" x14ac:dyDescent="0.2">
      <c r="B12696" s="3"/>
      <c r="C12696" s="3"/>
      <c r="D12696" s="6"/>
      <c r="E12696" s="8"/>
      <c r="O12696" s="9"/>
    </row>
    <row r="12697" spans="2:15" x14ac:dyDescent="0.2">
      <c r="B12697" s="3"/>
      <c r="C12697" s="3"/>
      <c r="D12697" s="6"/>
      <c r="E12697" s="8"/>
      <c r="O12697" s="9"/>
    </row>
    <row r="12698" spans="2:15" x14ac:dyDescent="0.2">
      <c r="B12698" s="3"/>
      <c r="C12698" s="3"/>
      <c r="D12698" s="6"/>
      <c r="E12698" s="8"/>
      <c r="O12698" s="9"/>
    </row>
    <row r="12699" spans="2:15" x14ac:dyDescent="0.2">
      <c r="B12699" s="3"/>
      <c r="C12699" s="3"/>
      <c r="D12699" s="6"/>
      <c r="E12699" s="8"/>
      <c r="O12699" s="9"/>
    </row>
    <row r="12700" spans="2:15" x14ac:dyDescent="0.2">
      <c r="B12700" s="3"/>
      <c r="C12700" s="3"/>
      <c r="D12700" s="6"/>
      <c r="E12700" s="8"/>
      <c r="O12700" s="9"/>
    </row>
    <row r="12701" spans="2:15" x14ac:dyDescent="0.2">
      <c r="B12701" s="3"/>
      <c r="C12701" s="3"/>
      <c r="D12701" s="6"/>
      <c r="E12701" s="8"/>
      <c r="O12701" s="9"/>
    </row>
    <row r="12702" spans="2:15" x14ac:dyDescent="0.2">
      <c r="B12702" s="3"/>
      <c r="C12702" s="3"/>
      <c r="D12702" s="6"/>
      <c r="E12702" s="8"/>
      <c r="O12702" s="9"/>
    </row>
    <row r="12703" spans="2:15" x14ac:dyDescent="0.2">
      <c r="B12703" s="3"/>
      <c r="C12703" s="3"/>
      <c r="D12703" s="6"/>
      <c r="E12703" s="8"/>
      <c r="O12703" s="9"/>
    </row>
    <row r="12704" spans="2:15" x14ac:dyDescent="0.2">
      <c r="B12704" s="3"/>
      <c r="C12704" s="3"/>
      <c r="D12704" s="6"/>
      <c r="E12704" s="8"/>
      <c r="O12704" s="9"/>
    </row>
    <row r="12705" spans="2:15" x14ac:dyDescent="0.2">
      <c r="B12705" s="3"/>
      <c r="C12705" s="3"/>
      <c r="D12705" s="6"/>
      <c r="E12705" s="8"/>
      <c r="O12705" s="9"/>
    </row>
    <row r="12706" spans="2:15" x14ac:dyDescent="0.2">
      <c r="B12706" s="3"/>
      <c r="C12706" s="3"/>
      <c r="D12706" s="6"/>
      <c r="E12706" s="8"/>
      <c r="O12706" s="9"/>
    </row>
    <row r="12707" spans="2:15" x14ac:dyDescent="0.2">
      <c r="B12707" s="3"/>
      <c r="C12707" s="3"/>
      <c r="D12707" s="6"/>
      <c r="E12707" s="8"/>
      <c r="O12707" s="9"/>
    </row>
    <row r="12708" spans="2:15" x14ac:dyDescent="0.2">
      <c r="B12708" s="3"/>
      <c r="C12708" s="3"/>
      <c r="D12708" s="6"/>
      <c r="E12708" s="8"/>
      <c r="O12708" s="9"/>
    </row>
    <row r="12709" spans="2:15" x14ac:dyDescent="0.2">
      <c r="B12709" s="3"/>
      <c r="C12709" s="3"/>
      <c r="D12709" s="6"/>
      <c r="E12709" s="8"/>
      <c r="O12709" s="9"/>
    </row>
    <row r="12710" spans="2:15" x14ac:dyDescent="0.2">
      <c r="B12710" s="3"/>
      <c r="C12710" s="3"/>
      <c r="D12710" s="6"/>
      <c r="E12710" s="8"/>
      <c r="O12710" s="9"/>
    </row>
    <row r="12711" spans="2:15" x14ac:dyDescent="0.2">
      <c r="B12711" s="3"/>
      <c r="C12711" s="3"/>
      <c r="D12711" s="6"/>
      <c r="E12711" s="8"/>
      <c r="O12711" s="9"/>
    </row>
    <row r="12712" spans="2:15" x14ac:dyDescent="0.2">
      <c r="B12712" s="3"/>
      <c r="C12712" s="3"/>
      <c r="D12712" s="6"/>
      <c r="E12712" s="8"/>
      <c r="O12712" s="9"/>
    </row>
    <row r="12713" spans="2:15" x14ac:dyDescent="0.2">
      <c r="B12713" s="3"/>
      <c r="C12713" s="3"/>
      <c r="D12713" s="6"/>
      <c r="E12713" s="8"/>
      <c r="O12713" s="9"/>
    </row>
    <row r="12714" spans="2:15" x14ac:dyDescent="0.2">
      <c r="B12714" s="3"/>
      <c r="C12714" s="3"/>
      <c r="D12714" s="6"/>
      <c r="E12714" s="8"/>
      <c r="O12714" s="9"/>
    </row>
    <row r="12715" spans="2:15" x14ac:dyDescent="0.2">
      <c r="B12715" s="3"/>
      <c r="C12715" s="3"/>
      <c r="D12715" s="6"/>
      <c r="E12715" s="8"/>
      <c r="O12715" s="9"/>
    </row>
    <row r="12716" spans="2:15" x14ac:dyDescent="0.2">
      <c r="B12716" s="3"/>
      <c r="C12716" s="3"/>
      <c r="D12716" s="6"/>
      <c r="E12716" s="8"/>
      <c r="O12716" s="9"/>
    </row>
    <row r="12717" spans="2:15" x14ac:dyDescent="0.2">
      <c r="B12717" s="3"/>
      <c r="C12717" s="3"/>
      <c r="D12717" s="6"/>
      <c r="E12717" s="8"/>
      <c r="O12717" s="9"/>
    </row>
    <row r="12718" spans="2:15" x14ac:dyDescent="0.2">
      <c r="B12718" s="3"/>
      <c r="C12718" s="3"/>
      <c r="D12718" s="6"/>
      <c r="E12718" s="8"/>
      <c r="O12718" s="9"/>
    </row>
    <row r="12719" spans="2:15" x14ac:dyDescent="0.2">
      <c r="B12719" s="3"/>
      <c r="C12719" s="3"/>
      <c r="D12719" s="6"/>
      <c r="E12719" s="8"/>
      <c r="O12719" s="9"/>
    </row>
    <row r="12720" spans="2:15" x14ac:dyDescent="0.2">
      <c r="B12720" s="3"/>
      <c r="C12720" s="3"/>
      <c r="D12720" s="6"/>
      <c r="E12720" s="8"/>
      <c r="O12720" s="9"/>
    </row>
    <row r="12721" spans="2:15" x14ac:dyDescent="0.2">
      <c r="B12721" s="3"/>
      <c r="C12721" s="3"/>
      <c r="D12721" s="6"/>
      <c r="E12721" s="8"/>
      <c r="O12721" s="9"/>
    </row>
    <row r="12722" spans="2:15" x14ac:dyDescent="0.2">
      <c r="B12722" s="3"/>
      <c r="C12722" s="3"/>
      <c r="D12722" s="6"/>
      <c r="E12722" s="8"/>
      <c r="O12722" s="9"/>
    </row>
    <row r="12723" spans="2:15" x14ac:dyDescent="0.2">
      <c r="B12723" s="3"/>
      <c r="C12723" s="3"/>
      <c r="D12723" s="6"/>
      <c r="E12723" s="8"/>
      <c r="O12723" s="9"/>
    </row>
    <row r="12724" spans="2:15" x14ac:dyDescent="0.2">
      <c r="B12724" s="3"/>
      <c r="C12724" s="3"/>
      <c r="D12724" s="6"/>
      <c r="E12724" s="8"/>
      <c r="O12724" s="9"/>
    </row>
    <row r="12725" spans="2:15" x14ac:dyDescent="0.2">
      <c r="B12725" s="3"/>
      <c r="C12725" s="3"/>
      <c r="D12725" s="6"/>
      <c r="E12725" s="8"/>
      <c r="O12725" s="9"/>
    </row>
    <row r="12726" spans="2:15" x14ac:dyDescent="0.2">
      <c r="B12726" s="3"/>
      <c r="C12726" s="3"/>
      <c r="D12726" s="6"/>
      <c r="E12726" s="8"/>
      <c r="O12726" s="9"/>
    </row>
    <row r="12727" spans="2:15" x14ac:dyDescent="0.2">
      <c r="B12727" s="3"/>
      <c r="C12727" s="3"/>
      <c r="D12727" s="6"/>
      <c r="E12727" s="8"/>
      <c r="O12727" s="9"/>
    </row>
    <row r="12728" spans="2:15" x14ac:dyDescent="0.2">
      <c r="B12728" s="3"/>
      <c r="C12728" s="3"/>
      <c r="D12728" s="6"/>
      <c r="E12728" s="8"/>
      <c r="O12728" s="9"/>
    </row>
    <row r="12729" spans="2:15" x14ac:dyDescent="0.2">
      <c r="B12729" s="3"/>
      <c r="C12729" s="3"/>
      <c r="D12729" s="6"/>
      <c r="E12729" s="8"/>
      <c r="O12729" s="9"/>
    </row>
    <row r="12730" spans="2:15" x14ac:dyDescent="0.2">
      <c r="B12730" s="3"/>
      <c r="C12730" s="3"/>
      <c r="D12730" s="6"/>
      <c r="E12730" s="8"/>
      <c r="O12730" s="9"/>
    </row>
    <row r="12731" spans="2:15" x14ac:dyDescent="0.2">
      <c r="B12731" s="3"/>
      <c r="C12731" s="3"/>
      <c r="D12731" s="6"/>
      <c r="E12731" s="8"/>
      <c r="O12731" s="9"/>
    </row>
    <row r="12732" spans="2:15" x14ac:dyDescent="0.2">
      <c r="B12732" s="3"/>
      <c r="C12732" s="3"/>
      <c r="D12732" s="6"/>
      <c r="E12732" s="8"/>
      <c r="O12732" s="9"/>
    </row>
    <row r="12733" spans="2:15" x14ac:dyDescent="0.2">
      <c r="B12733" s="3"/>
      <c r="C12733" s="3"/>
      <c r="D12733" s="6"/>
      <c r="E12733" s="8"/>
      <c r="O12733" s="9"/>
    </row>
    <row r="12734" spans="2:15" x14ac:dyDescent="0.2">
      <c r="B12734" s="3"/>
      <c r="C12734" s="3"/>
      <c r="D12734" s="6"/>
      <c r="E12734" s="8"/>
      <c r="O12734" s="9"/>
    </row>
    <row r="12735" spans="2:15" x14ac:dyDescent="0.2">
      <c r="B12735" s="3"/>
      <c r="C12735" s="3"/>
      <c r="D12735" s="6"/>
      <c r="E12735" s="8"/>
      <c r="O12735" s="9"/>
    </row>
    <row r="12736" spans="2:15" x14ac:dyDescent="0.2">
      <c r="B12736" s="3"/>
      <c r="C12736" s="3"/>
      <c r="D12736" s="6"/>
      <c r="E12736" s="8"/>
      <c r="O12736" s="9"/>
    </row>
    <row r="12737" spans="2:15" x14ac:dyDescent="0.2">
      <c r="B12737" s="3"/>
      <c r="C12737" s="3"/>
      <c r="D12737" s="6"/>
      <c r="E12737" s="8"/>
      <c r="O12737" s="9"/>
    </row>
    <row r="12738" spans="2:15" x14ac:dyDescent="0.2">
      <c r="B12738" s="3"/>
      <c r="C12738" s="3"/>
      <c r="D12738" s="6"/>
      <c r="E12738" s="8"/>
      <c r="O12738" s="9"/>
    </row>
    <row r="12739" spans="2:15" x14ac:dyDescent="0.2">
      <c r="B12739" s="3"/>
      <c r="C12739" s="3"/>
      <c r="D12739" s="6"/>
      <c r="E12739" s="8"/>
      <c r="O12739" s="9"/>
    </row>
    <row r="12740" spans="2:15" x14ac:dyDescent="0.2">
      <c r="B12740" s="3"/>
      <c r="C12740" s="3"/>
      <c r="D12740" s="6"/>
      <c r="E12740" s="8"/>
      <c r="O12740" s="9"/>
    </row>
    <row r="12741" spans="2:15" x14ac:dyDescent="0.2">
      <c r="B12741" s="3"/>
      <c r="C12741" s="3"/>
      <c r="D12741" s="6"/>
      <c r="E12741" s="8"/>
      <c r="O12741" s="9"/>
    </row>
    <row r="12742" spans="2:15" x14ac:dyDescent="0.2">
      <c r="B12742" s="3"/>
      <c r="C12742" s="3"/>
      <c r="D12742" s="6"/>
      <c r="E12742" s="8"/>
      <c r="O12742" s="9"/>
    </row>
    <row r="12743" spans="2:15" x14ac:dyDescent="0.2">
      <c r="B12743" s="3"/>
      <c r="C12743" s="3"/>
      <c r="D12743" s="6"/>
      <c r="E12743" s="8"/>
      <c r="O12743" s="9"/>
    </row>
    <row r="12744" spans="2:15" x14ac:dyDescent="0.2">
      <c r="B12744" s="3"/>
      <c r="C12744" s="3"/>
      <c r="D12744" s="6"/>
      <c r="E12744" s="8"/>
      <c r="O12744" s="9"/>
    </row>
    <row r="12745" spans="2:15" x14ac:dyDescent="0.2">
      <c r="B12745" s="3"/>
      <c r="C12745" s="3"/>
      <c r="D12745" s="6"/>
      <c r="E12745" s="8"/>
      <c r="O12745" s="9"/>
    </row>
    <row r="12746" spans="2:15" x14ac:dyDescent="0.2">
      <c r="B12746" s="3"/>
      <c r="C12746" s="3"/>
      <c r="D12746" s="6"/>
      <c r="E12746" s="8"/>
      <c r="O12746" s="9"/>
    </row>
    <row r="12747" spans="2:15" x14ac:dyDescent="0.2">
      <c r="B12747" s="3"/>
      <c r="C12747" s="3"/>
      <c r="D12747" s="6"/>
      <c r="E12747" s="8"/>
      <c r="O12747" s="9"/>
    </row>
    <row r="12748" spans="2:15" x14ac:dyDescent="0.2">
      <c r="B12748" s="3"/>
      <c r="C12748" s="3"/>
      <c r="D12748" s="6"/>
      <c r="E12748" s="8"/>
      <c r="O12748" s="9"/>
    </row>
    <row r="12749" spans="2:15" x14ac:dyDescent="0.2">
      <c r="B12749" s="3"/>
      <c r="C12749" s="3"/>
      <c r="D12749" s="6"/>
      <c r="E12749" s="8"/>
      <c r="O12749" s="9"/>
    </row>
    <row r="12750" spans="2:15" x14ac:dyDescent="0.2">
      <c r="B12750" s="3"/>
      <c r="C12750" s="3"/>
      <c r="D12750" s="6"/>
      <c r="E12750" s="8"/>
      <c r="O12750" s="9"/>
    </row>
    <row r="12751" spans="2:15" x14ac:dyDescent="0.2">
      <c r="B12751" s="3"/>
      <c r="C12751" s="3"/>
      <c r="D12751" s="6"/>
      <c r="E12751" s="8"/>
      <c r="O12751" s="9"/>
    </row>
    <row r="12752" spans="2:15" x14ac:dyDescent="0.2">
      <c r="B12752" s="3"/>
      <c r="C12752" s="3"/>
      <c r="D12752" s="6"/>
      <c r="E12752" s="8"/>
      <c r="O12752" s="9"/>
    </row>
    <row r="12753" spans="2:15" x14ac:dyDescent="0.2">
      <c r="B12753" s="3"/>
      <c r="C12753" s="3"/>
      <c r="D12753" s="6"/>
      <c r="E12753" s="8"/>
      <c r="O12753" s="9"/>
    </row>
    <row r="12754" spans="2:15" x14ac:dyDescent="0.2">
      <c r="B12754" s="3"/>
      <c r="C12754" s="3"/>
      <c r="D12754" s="6"/>
      <c r="E12754" s="8"/>
      <c r="O12754" s="9"/>
    </row>
    <row r="12755" spans="2:15" x14ac:dyDescent="0.2">
      <c r="B12755" s="3"/>
      <c r="C12755" s="3"/>
      <c r="D12755" s="6"/>
      <c r="E12755" s="8"/>
      <c r="O12755" s="9"/>
    </row>
    <row r="12756" spans="2:15" x14ac:dyDescent="0.2">
      <c r="B12756" s="3"/>
      <c r="C12756" s="3"/>
      <c r="D12756" s="6"/>
      <c r="E12756" s="8"/>
      <c r="O12756" s="9"/>
    </row>
    <row r="12757" spans="2:15" x14ac:dyDescent="0.2">
      <c r="B12757" s="3"/>
      <c r="C12757" s="3"/>
      <c r="D12757" s="6"/>
      <c r="E12757" s="8"/>
      <c r="O12757" s="9"/>
    </row>
    <row r="12758" spans="2:15" x14ac:dyDescent="0.2">
      <c r="B12758" s="3"/>
      <c r="C12758" s="3"/>
      <c r="D12758" s="6"/>
      <c r="E12758" s="8"/>
      <c r="O12758" s="9"/>
    </row>
    <row r="12759" spans="2:15" x14ac:dyDescent="0.2">
      <c r="B12759" s="3"/>
      <c r="C12759" s="3"/>
      <c r="D12759" s="6"/>
      <c r="E12759" s="8"/>
      <c r="O12759" s="9"/>
    </row>
    <row r="12760" spans="2:15" x14ac:dyDescent="0.2">
      <c r="B12760" s="3"/>
      <c r="C12760" s="3"/>
      <c r="D12760" s="6"/>
      <c r="E12760" s="8"/>
      <c r="O12760" s="9"/>
    </row>
    <row r="12761" spans="2:15" x14ac:dyDescent="0.2">
      <c r="B12761" s="3"/>
      <c r="C12761" s="3"/>
      <c r="D12761" s="6"/>
      <c r="E12761" s="8"/>
      <c r="O12761" s="9"/>
    </row>
    <row r="12762" spans="2:15" x14ac:dyDescent="0.2">
      <c r="B12762" s="3"/>
      <c r="C12762" s="3"/>
      <c r="D12762" s="6"/>
      <c r="E12762" s="8"/>
      <c r="O12762" s="9"/>
    </row>
    <row r="12763" spans="2:15" x14ac:dyDescent="0.2">
      <c r="B12763" s="3"/>
      <c r="C12763" s="3"/>
      <c r="D12763" s="6"/>
      <c r="E12763" s="8"/>
      <c r="O12763" s="9"/>
    </row>
    <row r="12764" spans="2:15" x14ac:dyDescent="0.2">
      <c r="B12764" s="3"/>
      <c r="C12764" s="3"/>
      <c r="D12764" s="6"/>
      <c r="E12764" s="8"/>
      <c r="O12764" s="9"/>
    </row>
    <row r="12765" spans="2:15" x14ac:dyDescent="0.2">
      <c r="B12765" s="3"/>
      <c r="C12765" s="3"/>
      <c r="D12765" s="6"/>
      <c r="E12765" s="8"/>
      <c r="O12765" s="9"/>
    </row>
    <row r="12766" spans="2:15" x14ac:dyDescent="0.2">
      <c r="B12766" s="3"/>
      <c r="C12766" s="3"/>
      <c r="D12766" s="6"/>
      <c r="E12766" s="8"/>
      <c r="O12766" s="9"/>
    </row>
    <row r="12767" spans="2:15" x14ac:dyDescent="0.2">
      <c r="B12767" s="3"/>
      <c r="C12767" s="3"/>
      <c r="D12767" s="6"/>
      <c r="E12767" s="8"/>
      <c r="O12767" s="9"/>
    </row>
    <row r="12768" spans="2:15" x14ac:dyDescent="0.2">
      <c r="B12768" s="3"/>
      <c r="C12768" s="3"/>
      <c r="D12768" s="6"/>
      <c r="E12768" s="8"/>
      <c r="O12768" s="9"/>
    </row>
    <row r="12769" spans="2:15" x14ac:dyDescent="0.2">
      <c r="B12769" s="3"/>
      <c r="C12769" s="3"/>
      <c r="D12769" s="6"/>
      <c r="E12769" s="8"/>
      <c r="O12769" s="9"/>
    </row>
    <row r="12770" spans="2:15" x14ac:dyDescent="0.2">
      <c r="B12770" s="3"/>
      <c r="C12770" s="3"/>
      <c r="D12770" s="6"/>
      <c r="E12770" s="8"/>
      <c r="O12770" s="9"/>
    </row>
    <row r="12771" spans="2:15" x14ac:dyDescent="0.2">
      <c r="B12771" s="3"/>
      <c r="C12771" s="3"/>
      <c r="D12771" s="6"/>
      <c r="E12771" s="8"/>
      <c r="O12771" s="9"/>
    </row>
    <row r="12772" spans="2:15" x14ac:dyDescent="0.2">
      <c r="B12772" s="3"/>
      <c r="C12772" s="3"/>
      <c r="D12772" s="6"/>
      <c r="E12772" s="8"/>
      <c r="O12772" s="9"/>
    </row>
    <row r="12773" spans="2:15" x14ac:dyDescent="0.2">
      <c r="B12773" s="3"/>
      <c r="C12773" s="3"/>
      <c r="D12773" s="6"/>
      <c r="E12773" s="8"/>
      <c r="O12773" s="9"/>
    </row>
    <row r="12774" spans="2:15" x14ac:dyDescent="0.2">
      <c r="B12774" s="3"/>
      <c r="C12774" s="3"/>
      <c r="D12774" s="6"/>
      <c r="E12774" s="8"/>
      <c r="O12774" s="9"/>
    </row>
    <row r="12775" spans="2:15" x14ac:dyDescent="0.2">
      <c r="B12775" s="3"/>
      <c r="C12775" s="3"/>
      <c r="D12775" s="6"/>
      <c r="E12775" s="8"/>
      <c r="O12775" s="9"/>
    </row>
    <row r="12776" spans="2:15" x14ac:dyDescent="0.2">
      <c r="B12776" s="3"/>
      <c r="C12776" s="3"/>
      <c r="D12776" s="6"/>
      <c r="E12776" s="8"/>
      <c r="O12776" s="9"/>
    </row>
    <row r="12777" spans="2:15" x14ac:dyDescent="0.2">
      <c r="B12777" s="3"/>
      <c r="C12777" s="3"/>
      <c r="D12777" s="6"/>
      <c r="E12777" s="8"/>
      <c r="O12777" s="9"/>
    </row>
    <row r="12778" spans="2:15" x14ac:dyDescent="0.2">
      <c r="B12778" s="3"/>
      <c r="C12778" s="3"/>
      <c r="D12778" s="6"/>
      <c r="E12778" s="8"/>
      <c r="O12778" s="9"/>
    </row>
    <row r="12779" spans="2:15" x14ac:dyDescent="0.2">
      <c r="B12779" s="3"/>
      <c r="C12779" s="3"/>
      <c r="D12779" s="6"/>
      <c r="E12779" s="8"/>
      <c r="O12779" s="9"/>
    </row>
    <row r="12780" spans="2:15" x14ac:dyDescent="0.2">
      <c r="B12780" s="3"/>
      <c r="C12780" s="3"/>
      <c r="D12780" s="6"/>
      <c r="E12780" s="8"/>
      <c r="O12780" s="9"/>
    </row>
    <row r="12781" spans="2:15" x14ac:dyDescent="0.2">
      <c r="B12781" s="3"/>
      <c r="C12781" s="3"/>
      <c r="D12781" s="6"/>
      <c r="E12781" s="8"/>
      <c r="O12781" s="9"/>
    </row>
    <row r="12782" spans="2:15" x14ac:dyDescent="0.2">
      <c r="B12782" s="3"/>
      <c r="C12782" s="3"/>
      <c r="D12782" s="6"/>
      <c r="E12782" s="8"/>
      <c r="O12782" s="9"/>
    </row>
    <row r="12783" spans="2:15" x14ac:dyDescent="0.2">
      <c r="B12783" s="3"/>
      <c r="C12783" s="3"/>
      <c r="D12783" s="6"/>
      <c r="E12783" s="8"/>
      <c r="O12783" s="9"/>
    </row>
    <row r="12784" spans="2:15" x14ac:dyDescent="0.2">
      <c r="B12784" s="3"/>
      <c r="C12784" s="3"/>
      <c r="D12784" s="6"/>
      <c r="E12784" s="8"/>
      <c r="O12784" s="9"/>
    </row>
    <row r="12785" spans="2:15" x14ac:dyDescent="0.2">
      <c r="B12785" s="3"/>
      <c r="C12785" s="3"/>
      <c r="D12785" s="6"/>
      <c r="E12785" s="8"/>
      <c r="O12785" s="9"/>
    </row>
    <row r="12786" spans="2:15" x14ac:dyDescent="0.2">
      <c r="B12786" s="3"/>
      <c r="C12786" s="3"/>
      <c r="D12786" s="6"/>
      <c r="E12786" s="8"/>
      <c r="O12786" s="9"/>
    </row>
    <row r="12787" spans="2:15" x14ac:dyDescent="0.2">
      <c r="B12787" s="3"/>
      <c r="C12787" s="3"/>
      <c r="D12787" s="6"/>
      <c r="E12787" s="8"/>
      <c r="O12787" s="9"/>
    </row>
    <row r="12788" spans="2:15" x14ac:dyDescent="0.2">
      <c r="B12788" s="3"/>
      <c r="C12788" s="3"/>
      <c r="D12788" s="6"/>
      <c r="E12788" s="8"/>
      <c r="O12788" s="9"/>
    </row>
    <row r="12789" spans="2:15" x14ac:dyDescent="0.2">
      <c r="B12789" s="3"/>
      <c r="C12789" s="3"/>
      <c r="D12789" s="6"/>
      <c r="E12789" s="8"/>
      <c r="O12789" s="9"/>
    </row>
    <row r="12790" spans="2:15" x14ac:dyDescent="0.2">
      <c r="B12790" s="3"/>
      <c r="C12790" s="3"/>
      <c r="D12790" s="6"/>
      <c r="E12790" s="8"/>
      <c r="O12790" s="9"/>
    </row>
    <row r="12791" spans="2:15" x14ac:dyDescent="0.2">
      <c r="B12791" s="3"/>
      <c r="C12791" s="3"/>
      <c r="D12791" s="6"/>
      <c r="E12791" s="8"/>
      <c r="O12791" s="9"/>
    </row>
    <row r="12792" spans="2:15" x14ac:dyDescent="0.2">
      <c r="B12792" s="3"/>
      <c r="C12792" s="3"/>
      <c r="D12792" s="6"/>
      <c r="E12792" s="8"/>
      <c r="O12792" s="9"/>
    </row>
    <row r="12793" spans="2:15" x14ac:dyDescent="0.2">
      <c r="B12793" s="3"/>
      <c r="C12793" s="3"/>
      <c r="D12793" s="6"/>
      <c r="E12793" s="8"/>
      <c r="O12793" s="9"/>
    </row>
    <row r="12794" spans="2:15" x14ac:dyDescent="0.2">
      <c r="B12794" s="3"/>
      <c r="C12794" s="3"/>
      <c r="D12794" s="6"/>
      <c r="E12794" s="8"/>
      <c r="O12794" s="9"/>
    </row>
    <row r="12795" spans="2:15" x14ac:dyDescent="0.2">
      <c r="B12795" s="3"/>
      <c r="C12795" s="3"/>
      <c r="D12795" s="6"/>
      <c r="E12795" s="8"/>
      <c r="O12795" s="9"/>
    </row>
    <row r="12796" spans="2:15" x14ac:dyDescent="0.2">
      <c r="B12796" s="3"/>
      <c r="C12796" s="3"/>
      <c r="D12796" s="6"/>
      <c r="E12796" s="8"/>
      <c r="O12796" s="9"/>
    </row>
    <row r="12797" spans="2:15" x14ac:dyDescent="0.2">
      <c r="B12797" s="3"/>
      <c r="C12797" s="3"/>
      <c r="D12797" s="6"/>
      <c r="E12797" s="8"/>
      <c r="O12797" s="9"/>
    </row>
    <row r="12798" spans="2:15" x14ac:dyDescent="0.2">
      <c r="B12798" s="3"/>
      <c r="C12798" s="3"/>
      <c r="D12798" s="6"/>
      <c r="E12798" s="8"/>
      <c r="O12798" s="9"/>
    </row>
    <row r="12799" spans="2:15" x14ac:dyDescent="0.2">
      <c r="B12799" s="3"/>
      <c r="C12799" s="3"/>
      <c r="D12799" s="6"/>
      <c r="E12799" s="8"/>
      <c r="O12799" s="9"/>
    </row>
    <row r="12800" spans="2:15" x14ac:dyDescent="0.2">
      <c r="B12800" s="3"/>
      <c r="C12800" s="3"/>
      <c r="D12800" s="6"/>
      <c r="E12800" s="8"/>
      <c r="O12800" s="9"/>
    </row>
    <row r="12801" spans="2:15" x14ac:dyDescent="0.2">
      <c r="B12801" s="3"/>
      <c r="C12801" s="3"/>
      <c r="D12801" s="6"/>
      <c r="E12801" s="8"/>
      <c r="O12801" s="9"/>
    </row>
    <row r="12802" spans="2:15" x14ac:dyDescent="0.2">
      <c r="B12802" s="3"/>
      <c r="C12802" s="3"/>
      <c r="D12802" s="6"/>
      <c r="E12802" s="8"/>
      <c r="O12802" s="9"/>
    </row>
    <row r="12803" spans="2:15" x14ac:dyDescent="0.2">
      <c r="B12803" s="3"/>
      <c r="C12803" s="3"/>
      <c r="D12803" s="6"/>
      <c r="E12803" s="8"/>
      <c r="O12803" s="9"/>
    </row>
    <row r="12804" spans="2:15" x14ac:dyDescent="0.2">
      <c r="B12804" s="3"/>
      <c r="C12804" s="3"/>
      <c r="D12804" s="6"/>
      <c r="E12804" s="8"/>
      <c r="O12804" s="9"/>
    </row>
    <row r="12805" spans="2:15" x14ac:dyDescent="0.2">
      <c r="B12805" s="3"/>
      <c r="C12805" s="3"/>
      <c r="D12805" s="6"/>
      <c r="E12805" s="8"/>
      <c r="O12805" s="9"/>
    </row>
    <row r="12806" spans="2:15" x14ac:dyDescent="0.2">
      <c r="B12806" s="3"/>
      <c r="C12806" s="3"/>
      <c r="D12806" s="6"/>
      <c r="E12806" s="8"/>
      <c r="O12806" s="9"/>
    </row>
    <row r="12807" spans="2:15" x14ac:dyDescent="0.2">
      <c r="B12807" s="3"/>
      <c r="C12807" s="3"/>
      <c r="D12807" s="6"/>
      <c r="E12807" s="8"/>
      <c r="O12807" s="9"/>
    </row>
    <row r="12808" spans="2:15" x14ac:dyDescent="0.2">
      <c r="B12808" s="3"/>
      <c r="C12808" s="3"/>
      <c r="D12808" s="6"/>
      <c r="E12808" s="8"/>
      <c r="O12808" s="9"/>
    </row>
    <row r="12809" spans="2:15" x14ac:dyDescent="0.2">
      <c r="B12809" s="3"/>
      <c r="C12809" s="3"/>
      <c r="D12809" s="6"/>
      <c r="E12809" s="8"/>
      <c r="O12809" s="9"/>
    </row>
    <row r="12810" spans="2:15" x14ac:dyDescent="0.2">
      <c r="B12810" s="3"/>
      <c r="C12810" s="3"/>
      <c r="D12810" s="6"/>
      <c r="E12810" s="8"/>
      <c r="O12810" s="9"/>
    </row>
    <row r="12811" spans="2:15" x14ac:dyDescent="0.2">
      <c r="B12811" s="3"/>
      <c r="C12811" s="3"/>
      <c r="D12811" s="6"/>
      <c r="E12811" s="8"/>
      <c r="O12811" s="9"/>
    </row>
    <row r="12812" spans="2:15" x14ac:dyDescent="0.2">
      <c r="B12812" s="3"/>
      <c r="C12812" s="3"/>
      <c r="D12812" s="6"/>
      <c r="E12812" s="8"/>
      <c r="O12812" s="9"/>
    </row>
    <row r="12813" spans="2:15" x14ac:dyDescent="0.2">
      <c r="B12813" s="3"/>
      <c r="C12813" s="3"/>
      <c r="D12813" s="6"/>
      <c r="E12813" s="8"/>
      <c r="O12813" s="9"/>
    </row>
    <row r="12814" spans="2:15" x14ac:dyDescent="0.2">
      <c r="B12814" s="3"/>
      <c r="C12814" s="3"/>
      <c r="D12814" s="6"/>
      <c r="E12814" s="8"/>
      <c r="O12814" s="9"/>
    </row>
    <row r="12815" spans="2:15" x14ac:dyDescent="0.2">
      <c r="B12815" s="3"/>
      <c r="C12815" s="3"/>
      <c r="D12815" s="6"/>
      <c r="E12815" s="8"/>
      <c r="O12815" s="9"/>
    </row>
    <row r="12816" spans="2:15" x14ac:dyDescent="0.2">
      <c r="B12816" s="3"/>
      <c r="C12816" s="3"/>
      <c r="D12816" s="6"/>
      <c r="E12816" s="8"/>
      <c r="O12816" s="9"/>
    </row>
    <row r="12817" spans="2:15" x14ac:dyDescent="0.2">
      <c r="B12817" s="3"/>
      <c r="C12817" s="3"/>
      <c r="D12817" s="6"/>
      <c r="E12817" s="8"/>
      <c r="O12817" s="9"/>
    </row>
    <row r="12818" spans="2:15" x14ac:dyDescent="0.2">
      <c r="B12818" s="3"/>
      <c r="C12818" s="3"/>
      <c r="D12818" s="6"/>
      <c r="E12818" s="8"/>
      <c r="O12818" s="9"/>
    </row>
    <row r="12819" spans="2:15" x14ac:dyDescent="0.2">
      <c r="B12819" s="3"/>
      <c r="C12819" s="3"/>
      <c r="D12819" s="6"/>
      <c r="E12819" s="8"/>
      <c r="O12819" s="9"/>
    </row>
    <row r="12820" spans="2:15" x14ac:dyDescent="0.2">
      <c r="B12820" s="3"/>
      <c r="C12820" s="3"/>
      <c r="D12820" s="6"/>
      <c r="E12820" s="8"/>
      <c r="O12820" s="9"/>
    </row>
    <row r="12821" spans="2:15" x14ac:dyDescent="0.2">
      <c r="B12821" s="3"/>
      <c r="C12821" s="3"/>
      <c r="D12821" s="6"/>
      <c r="E12821" s="8"/>
      <c r="O12821" s="9"/>
    </row>
    <row r="12822" spans="2:15" x14ac:dyDescent="0.2">
      <c r="B12822" s="3"/>
      <c r="C12822" s="3"/>
      <c r="D12822" s="6"/>
      <c r="E12822" s="8"/>
      <c r="O12822" s="9"/>
    </row>
    <row r="12823" spans="2:15" x14ac:dyDescent="0.2">
      <c r="B12823" s="3"/>
      <c r="C12823" s="3"/>
      <c r="D12823" s="6"/>
      <c r="E12823" s="8"/>
      <c r="O12823" s="9"/>
    </row>
    <row r="12824" spans="2:15" x14ac:dyDescent="0.2">
      <c r="B12824" s="3"/>
      <c r="C12824" s="3"/>
      <c r="D12824" s="6"/>
      <c r="E12824" s="8"/>
      <c r="O12824" s="9"/>
    </row>
    <row r="12825" spans="2:15" x14ac:dyDescent="0.2">
      <c r="B12825" s="3"/>
      <c r="C12825" s="3"/>
      <c r="D12825" s="6"/>
      <c r="E12825" s="8"/>
      <c r="O12825" s="9"/>
    </row>
    <row r="12826" spans="2:15" x14ac:dyDescent="0.2">
      <c r="B12826" s="3"/>
      <c r="C12826" s="3"/>
      <c r="D12826" s="6"/>
      <c r="E12826" s="8"/>
      <c r="O12826" s="9"/>
    </row>
    <row r="12827" spans="2:15" x14ac:dyDescent="0.2">
      <c r="B12827" s="3"/>
      <c r="C12827" s="3"/>
      <c r="D12827" s="6"/>
      <c r="E12827" s="8"/>
      <c r="O12827" s="9"/>
    </row>
    <row r="12828" spans="2:15" x14ac:dyDescent="0.2">
      <c r="B12828" s="3"/>
      <c r="C12828" s="3"/>
      <c r="D12828" s="6"/>
      <c r="E12828" s="8"/>
      <c r="O12828" s="9"/>
    </row>
    <row r="12829" spans="2:15" x14ac:dyDescent="0.2">
      <c r="B12829" s="3"/>
      <c r="C12829" s="3"/>
      <c r="D12829" s="6"/>
      <c r="E12829" s="8"/>
      <c r="O12829" s="9"/>
    </row>
    <row r="12830" spans="2:15" x14ac:dyDescent="0.2">
      <c r="B12830" s="3"/>
      <c r="C12830" s="3"/>
      <c r="D12830" s="6"/>
      <c r="E12830" s="8"/>
      <c r="O12830" s="9"/>
    </row>
    <row r="12831" spans="2:15" x14ac:dyDescent="0.2">
      <c r="B12831" s="3"/>
      <c r="C12831" s="3"/>
      <c r="D12831" s="6"/>
      <c r="E12831" s="8"/>
      <c r="O12831" s="9"/>
    </row>
    <row r="12832" spans="2:15" x14ac:dyDescent="0.2">
      <c r="B12832" s="3"/>
      <c r="C12832" s="3"/>
      <c r="D12832" s="6"/>
      <c r="E12832" s="8"/>
      <c r="O12832" s="9"/>
    </row>
    <row r="12833" spans="2:15" x14ac:dyDescent="0.2">
      <c r="B12833" s="3"/>
      <c r="C12833" s="3"/>
      <c r="D12833" s="6"/>
      <c r="E12833" s="8"/>
      <c r="O12833" s="9"/>
    </row>
    <row r="12834" spans="2:15" x14ac:dyDescent="0.2">
      <c r="B12834" s="3"/>
      <c r="C12834" s="3"/>
      <c r="D12834" s="6"/>
      <c r="E12834" s="8"/>
      <c r="O12834" s="9"/>
    </row>
    <row r="12835" spans="2:15" x14ac:dyDescent="0.2">
      <c r="B12835" s="3"/>
      <c r="C12835" s="3"/>
      <c r="D12835" s="6"/>
      <c r="E12835" s="8"/>
      <c r="O12835" s="9"/>
    </row>
    <row r="12836" spans="2:15" x14ac:dyDescent="0.2">
      <c r="B12836" s="3"/>
      <c r="C12836" s="3"/>
      <c r="D12836" s="6"/>
      <c r="E12836" s="8"/>
      <c r="O12836" s="9"/>
    </row>
    <row r="12837" spans="2:15" x14ac:dyDescent="0.2">
      <c r="B12837" s="3"/>
      <c r="C12837" s="3"/>
      <c r="D12837" s="6"/>
      <c r="E12837" s="8"/>
      <c r="O12837" s="9"/>
    </row>
    <row r="12838" spans="2:15" x14ac:dyDescent="0.2">
      <c r="B12838" s="3"/>
      <c r="C12838" s="3"/>
      <c r="D12838" s="6"/>
      <c r="E12838" s="8"/>
      <c r="O12838" s="9"/>
    </row>
    <row r="12839" spans="2:15" x14ac:dyDescent="0.2">
      <c r="B12839" s="3"/>
      <c r="C12839" s="3"/>
      <c r="D12839" s="6"/>
      <c r="E12839" s="8"/>
      <c r="O12839" s="9"/>
    </row>
    <row r="12840" spans="2:15" x14ac:dyDescent="0.2">
      <c r="B12840" s="3"/>
      <c r="C12840" s="3"/>
      <c r="D12840" s="6"/>
      <c r="E12840" s="8"/>
      <c r="O12840" s="9"/>
    </row>
    <row r="12841" spans="2:15" x14ac:dyDescent="0.2">
      <c r="B12841" s="3"/>
      <c r="C12841" s="3"/>
      <c r="D12841" s="6"/>
      <c r="E12841" s="8"/>
      <c r="O12841" s="9"/>
    </row>
    <row r="12842" spans="2:15" x14ac:dyDescent="0.2">
      <c r="B12842" s="3"/>
      <c r="C12842" s="3"/>
      <c r="D12842" s="6"/>
      <c r="E12842" s="8"/>
      <c r="O12842" s="9"/>
    </row>
    <row r="12843" spans="2:15" x14ac:dyDescent="0.2">
      <c r="B12843" s="3"/>
      <c r="C12843" s="3"/>
      <c r="D12843" s="6"/>
      <c r="E12843" s="8"/>
      <c r="O12843" s="9"/>
    </row>
    <row r="12844" spans="2:15" x14ac:dyDescent="0.2">
      <c r="B12844" s="3"/>
      <c r="C12844" s="3"/>
      <c r="D12844" s="6"/>
      <c r="E12844" s="8"/>
      <c r="O12844" s="9"/>
    </row>
    <row r="12845" spans="2:15" x14ac:dyDescent="0.2">
      <c r="B12845" s="3"/>
      <c r="C12845" s="3"/>
      <c r="D12845" s="6"/>
      <c r="E12845" s="8"/>
      <c r="O12845" s="9"/>
    </row>
    <row r="12846" spans="2:15" x14ac:dyDescent="0.2">
      <c r="B12846" s="3"/>
      <c r="C12846" s="3"/>
      <c r="D12846" s="6"/>
      <c r="E12846" s="8"/>
      <c r="O12846" s="9"/>
    </row>
    <row r="12847" spans="2:15" x14ac:dyDescent="0.2">
      <c r="B12847" s="3"/>
      <c r="C12847" s="3"/>
      <c r="D12847" s="6"/>
      <c r="E12847" s="8"/>
      <c r="O12847" s="9"/>
    </row>
    <row r="12848" spans="2:15" x14ac:dyDescent="0.2">
      <c r="B12848" s="3"/>
      <c r="C12848" s="3"/>
      <c r="D12848" s="6"/>
      <c r="E12848" s="8"/>
      <c r="O12848" s="9"/>
    </row>
    <row r="12849" spans="2:15" x14ac:dyDescent="0.2">
      <c r="B12849" s="3"/>
      <c r="C12849" s="3"/>
      <c r="D12849" s="6"/>
      <c r="E12849" s="8"/>
      <c r="O12849" s="9"/>
    </row>
    <row r="12850" spans="2:15" x14ac:dyDescent="0.2">
      <c r="B12850" s="3"/>
      <c r="C12850" s="3"/>
      <c r="D12850" s="6"/>
      <c r="E12850" s="8"/>
      <c r="O12850" s="9"/>
    </row>
    <row r="12851" spans="2:15" x14ac:dyDescent="0.2">
      <c r="B12851" s="3"/>
      <c r="C12851" s="3"/>
      <c r="D12851" s="6"/>
      <c r="E12851" s="8"/>
      <c r="O12851" s="9"/>
    </row>
    <row r="12852" spans="2:15" x14ac:dyDescent="0.2">
      <c r="B12852" s="3"/>
      <c r="C12852" s="3"/>
      <c r="D12852" s="6"/>
      <c r="E12852" s="8"/>
      <c r="O12852" s="9"/>
    </row>
    <row r="12853" spans="2:15" x14ac:dyDescent="0.2">
      <c r="B12853" s="3"/>
      <c r="C12853" s="3"/>
      <c r="D12853" s="6"/>
      <c r="E12853" s="8"/>
      <c r="O12853" s="9"/>
    </row>
    <row r="12854" spans="2:15" x14ac:dyDescent="0.2">
      <c r="B12854" s="3"/>
      <c r="C12854" s="3"/>
      <c r="D12854" s="6"/>
      <c r="E12854" s="8"/>
      <c r="O12854" s="9"/>
    </row>
    <row r="12855" spans="2:15" x14ac:dyDescent="0.2">
      <c r="B12855" s="3"/>
      <c r="C12855" s="3"/>
      <c r="D12855" s="6"/>
      <c r="E12855" s="8"/>
      <c r="O12855" s="9"/>
    </row>
    <row r="12856" spans="2:15" x14ac:dyDescent="0.2">
      <c r="B12856" s="3"/>
      <c r="C12856" s="3"/>
      <c r="D12856" s="6"/>
      <c r="E12856" s="8"/>
      <c r="O12856" s="9"/>
    </row>
    <row r="12857" spans="2:15" x14ac:dyDescent="0.2">
      <c r="B12857" s="3"/>
      <c r="C12857" s="3"/>
      <c r="D12857" s="6"/>
      <c r="E12857" s="8"/>
      <c r="O12857" s="9"/>
    </row>
    <row r="12858" spans="2:15" x14ac:dyDescent="0.2">
      <c r="B12858" s="3"/>
      <c r="C12858" s="3"/>
      <c r="D12858" s="6"/>
      <c r="E12858" s="8"/>
      <c r="O12858" s="9"/>
    </row>
    <row r="12859" spans="2:15" x14ac:dyDescent="0.2">
      <c r="B12859" s="3"/>
      <c r="C12859" s="3"/>
      <c r="D12859" s="6"/>
      <c r="E12859" s="8"/>
      <c r="O12859" s="9"/>
    </row>
    <row r="12860" spans="2:15" x14ac:dyDescent="0.2">
      <c r="B12860" s="3"/>
      <c r="C12860" s="3"/>
      <c r="D12860" s="6"/>
      <c r="E12860" s="8"/>
      <c r="O12860" s="9"/>
    </row>
    <row r="12861" spans="2:15" x14ac:dyDescent="0.2">
      <c r="B12861" s="3"/>
      <c r="C12861" s="3"/>
      <c r="D12861" s="6"/>
      <c r="E12861" s="8"/>
      <c r="O12861" s="9"/>
    </row>
    <row r="12862" spans="2:15" x14ac:dyDescent="0.2">
      <c r="B12862" s="3"/>
      <c r="C12862" s="3"/>
      <c r="D12862" s="6"/>
      <c r="E12862" s="8"/>
      <c r="O12862" s="9"/>
    </row>
    <row r="12863" spans="2:15" x14ac:dyDescent="0.2">
      <c r="B12863" s="3"/>
      <c r="C12863" s="3"/>
      <c r="D12863" s="6"/>
      <c r="E12863" s="8"/>
      <c r="O12863" s="9"/>
    </row>
    <row r="12864" spans="2:15" x14ac:dyDescent="0.2">
      <c r="B12864" s="3"/>
      <c r="C12864" s="3"/>
      <c r="D12864" s="6"/>
      <c r="E12864" s="8"/>
      <c r="O12864" s="9"/>
    </row>
    <row r="12865" spans="2:15" x14ac:dyDescent="0.2">
      <c r="B12865" s="3"/>
      <c r="C12865" s="3"/>
      <c r="D12865" s="6"/>
      <c r="E12865" s="8"/>
      <c r="O12865" s="9"/>
    </row>
    <row r="12866" spans="2:15" x14ac:dyDescent="0.2">
      <c r="B12866" s="3"/>
      <c r="C12866" s="3"/>
      <c r="D12866" s="6"/>
      <c r="E12866" s="8"/>
      <c r="O12866" s="9"/>
    </row>
    <row r="12867" spans="2:15" x14ac:dyDescent="0.2">
      <c r="B12867" s="3"/>
      <c r="C12867" s="3"/>
      <c r="D12867" s="6"/>
      <c r="E12867" s="8"/>
      <c r="O12867" s="9"/>
    </row>
    <row r="12868" spans="2:15" x14ac:dyDescent="0.2">
      <c r="B12868" s="3"/>
      <c r="C12868" s="3"/>
      <c r="D12868" s="6"/>
      <c r="E12868" s="8"/>
      <c r="O12868" s="9"/>
    </row>
    <row r="12869" spans="2:15" x14ac:dyDescent="0.2">
      <c r="B12869" s="3"/>
      <c r="C12869" s="3"/>
      <c r="D12869" s="6"/>
      <c r="E12869" s="8"/>
      <c r="O12869" s="9"/>
    </row>
    <row r="12870" spans="2:15" x14ac:dyDescent="0.2">
      <c r="B12870" s="3"/>
      <c r="C12870" s="3"/>
      <c r="D12870" s="6"/>
      <c r="E12870" s="8"/>
      <c r="O12870" s="9"/>
    </row>
    <row r="12871" spans="2:15" x14ac:dyDescent="0.2">
      <c r="B12871" s="3"/>
      <c r="C12871" s="3"/>
      <c r="D12871" s="6"/>
      <c r="E12871" s="8"/>
      <c r="O12871" s="9"/>
    </row>
    <row r="12872" spans="2:15" x14ac:dyDescent="0.2">
      <c r="B12872" s="3"/>
      <c r="C12872" s="3"/>
      <c r="D12872" s="6"/>
      <c r="E12872" s="8"/>
      <c r="O12872" s="9"/>
    </row>
    <row r="12873" spans="2:15" x14ac:dyDescent="0.2">
      <c r="B12873" s="3"/>
      <c r="C12873" s="3"/>
      <c r="D12873" s="6"/>
      <c r="E12873" s="8"/>
      <c r="O12873" s="9"/>
    </row>
    <row r="12874" spans="2:15" x14ac:dyDescent="0.2">
      <c r="B12874" s="3"/>
      <c r="C12874" s="3"/>
      <c r="D12874" s="6"/>
      <c r="E12874" s="8"/>
      <c r="O12874" s="9"/>
    </row>
    <row r="12875" spans="2:15" x14ac:dyDescent="0.2">
      <c r="B12875" s="3"/>
      <c r="C12875" s="3"/>
      <c r="D12875" s="6"/>
      <c r="E12875" s="8"/>
      <c r="O12875" s="9"/>
    </row>
    <row r="12876" spans="2:15" x14ac:dyDescent="0.2">
      <c r="B12876" s="3"/>
      <c r="C12876" s="3"/>
      <c r="D12876" s="6"/>
      <c r="E12876" s="8"/>
      <c r="O12876" s="9"/>
    </row>
    <row r="12877" spans="2:15" x14ac:dyDescent="0.2">
      <c r="B12877" s="3"/>
      <c r="C12877" s="3"/>
      <c r="D12877" s="6"/>
      <c r="E12877" s="8"/>
      <c r="O12877" s="9"/>
    </row>
    <row r="12878" spans="2:15" x14ac:dyDescent="0.2">
      <c r="B12878" s="3"/>
      <c r="C12878" s="3"/>
      <c r="D12878" s="6"/>
      <c r="E12878" s="8"/>
      <c r="O12878" s="9"/>
    </row>
    <row r="12879" spans="2:15" x14ac:dyDescent="0.2">
      <c r="B12879" s="3"/>
      <c r="C12879" s="3"/>
      <c r="D12879" s="6"/>
      <c r="E12879" s="8"/>
      <c r="O12879" s="9"/>
    </row>
    <row r="12880" spans="2:15" x14ac:dyDescent="0.2">
      <c r="B12880" s="3"/>
      <c r="C12880" s="3"/>
      <c r="D12880" s="6"/>
      <c r="E12880" s="8"/>
      <c r="O12880" s="9"/>
    </row>
    <row r="12881" spans="2:15" x14ac:dyDescent="0.2">
      <c r="B12881" s="3"/>
      <c r="C12881" s="3"/>
      <c r="D12881" s="6"/>
      <c r="E12881" s="8"/>
      <c r="O12881" s="9"/>
    </row>
    <row r="12882" spans="2:15" x14ac:dyDescent="0.2">
      <c r="B12882" s="3"/>
      <c r="C12882" s="3"/>
      <c r="D12882" s="6"/>
      <c r="E12882" s="8"/>
      <c r="O12882" s="9"/>
    </row>
    <row r="12883" spans="2:15" x14ac:dyDescent="0.2">
      <c r="B12883" s="3"/>
      <c r="C12883" s="3"/>
      <c r="D12883" s="6"/>
      <c r="E12883" s="8"/>
      <c r="O12883" s="9"/>
    </row>
    <row r="12884" spans="2:15" x14ac:dyDescent="0.2">
      <c r="B12884" s="3"/>
      <c r="C12884" s="3"/>
      <c r="D12884" s="6"/>
      <c r="E12884" s="8"/>
      <c r="O12884" s="9"/>
    </row>
    <row r="12885" spans="2:15" x14ac:dyDescent="0.2">
      <c r="B12885" s="3"/>
      <c r="C12885" s="3"/>
      <c r="D12885" s="6"/>
      <c r="E12885" s="8"/>
      <c r="O12885" s="9"/>
    </row>
    <row r="12886" spans="2:15" x14ac:dyDescent="0.2">
      <c r="B12886" s="3"/>
      <c r="C12886" s="3"/>
      <c r="D12886" s="6"/>
      <c r="E12886" s="8"/>
      <c r="O12886" s="9"/>
    </row>
    <row r="12887" spans="2:15" x14ac:dyDescent="0.2">
      <c r="B12887" s="3"/>
      <c r="C12887" s="3"/>
      <c r="D12887" s="6"/>
      <c r="E12887" s="8"/>
      <c r="O12887" s="9"/>
    </row>
    <row r="12888" spans="2:15" x14ac:dyDescent="0.2">
      <c r="B12888" s="3"/>
      <c r="C12888" s="3"/>
      <c r="D12888" s="6"/>
      <c r="E12888" s="8"/>
      <c r="O12888" s="9"/>
    </row>
    <row r="12889" spans="2:15" x14ac:dyDescent="0.2">
      <c r="B12889" s="3"/>
      <c r="C12889" s="3"/>
      <c r="D12889" s="6"/>
      <c r="E12889" s="8"/>
      <c r="O12889" s="9"/>
    </row>
    <row r="12890" spans="2:15" x14ac:dyDescent="0.2">
      <c r="B12890" s="3"/>
      <c r="C12890" s="3"/>
      <c r="D12890" s="6"/>
      <c r="E12890" s="8"/>
      <c r="O12890" s="9"/>
    </row>
    <row r="12891" spans="2:15" x14ac:dyDescent="0.2">
      <c r="B12891" s="3"/>
      <c r="C12891" s="3"/>
      <c r="D12891" s="6"/>
      <c r="E12891" s="8"/>
      <c r="O12891" s="9"/>
    </row>
    <row r="12892" spans="2:15" x14ac:dyDescent="0.2">
      <c r="B12892" s="3"/>
      <c r="C12892" s="3"/>
      <c r="D12892" s="6"/>
      <c r="E12892" s="8"/>
      <c r="O12892" s="9"/>
    </row>
    <row r="12893" spans="2:15" x14ac:dyDescent="0.2">
      <c r="B12893" s="3"/>
      <c r="C12893" s="3"/>
      <c r="D12893" s="6"/>
      <c r="E12893" s="8"/>
      <c r="O12893" s="9"/>
    </row>
    <row r="12894" spans="2:15" x14ac:dyDescent="0.2">
      <c r="B12894" s="3"/>
      <c r="C12894" s="3"/>
      <c r="D12894" s="6"/>
      <c r="E12894" s="8"/>
      <c r="O12894" s="9"/>
    </row>
    <row r="12895" spans="2:15" x14ac:dyDescent="0.2">
      <c r="B12895" s="3"/>
      <c r="C12895" s="3"/>
      <c r="D12895" s="6"/>
      <c r="E12895" s="8"/>
      <c r="O12895" s="9"/>
    </row>
    <row r="12896" spans="2:15" x14ac:dyDescent="0.2">
      <c r="B12896" s="3"/>
      <c r="C12896" s="3"/>
      <c r="D12896" s="6"/>
      <c r="E12896" s="8"/>
      <c r="O12896" s="9"/>
    </row>
    <row r="12897" spans="2:15" x14ac:dyDescent="0.2">
      <c r="B12897" s="3"/>
      <c r="C12897" s="3"/>
      <c r="D12897" s="6"/>
      <c r="E12897" s="8"/>
      <c r="O12897" s="9"/>
    </row>
    <row r="12898" spans="2:15" x14ac:dyDescent="0.2">
      <c r="B12898" s="3"/>
      <c r="C12898" s="3"/>
      <c r="D12898" s="6"/>
      <c r="E12898" s="8"/>
      <c r="O12898" s="9"/>
    </row>
    <row r="12899" spans="2:15" x14ac:dyDescent="0.2">
      <c r="B12899" s="3"/>
      <c r="C12899" s="3"/>
      <c r="D12899" s="6"/>
      <c r="E12899" s="8"/>
      <c r="O12899" s="9"/>
    </row>
    <row r="12900" spans="2:15" x14ac:dyDescent="0.2">
      <c r="B12900" s="3"/>
      <c r="C12900" s="3"/>
      <c r="D12900" s="6"/>
      <c r="E12900" s="8"/>
      <c r="O12900" s="9"/>
    </row>
    <row r="12901" spans="2:15" x14ac:dyDescent="0.2">
      <c r="B12901" s="3"/>
      <c r="C12901" s="3"/>
      <c r="D12901" s="6"/>
      <c r="E12901" s="8"/>
      <c r="O12901" s="9"/>
    </row>
    <row r="12902" spans="2:15" x14ac:dyDescent="0.2">
      <c r="B12902" s="3"/>
      <c r="C12902" s="3"/>
      <c r="D12902" s="6"/>
      <c r="E12902" s="8"/>
      <c r="O12902" s="9"/>
    </row>
    <row r="12903" spans="2:15" x14ac:dyDescent="0.2">
      <c r="B12903" s="3"/>
      <c r="C12903" s="3"/>
      <c r="D12903" s="6"/>
      <c r="E12903" s="8"/>
      <c r="O12903" s="9"/>
    </row>
    <row r="12904" spans="2:15" x14ac:dyDescent="0.2">
      <c r="B12904" s="3"/>
      <c r="C12904" s="3"/>
      <c r="D12904" s="6"/>
      <c r="E12904" s="8"/>
      <c r="O12904" s="9"/>
    </row>
    <row r="12905" spans="2:15" x14ac:dyDescent="0.2">
      <c r="B12905" s="3"/>
      <c r="C12905" s="3"/>
      <c r="D12905" s="6"/>
      <c r="E12905" s="8"/>
      <c r="O12905" s="9"/>
    </row>
    <row r="12906" spans="2:15" x14ac:dyDescent="0.2">
      <c r="B12906" s="3"/>
      <c r="C12906" s="3"/>
      <c r="D12906" s="6"/>
      <c r="E12906" s="8"/>
      <c r="O12906" s="9"/>
    </row>
    <row r="12907" spans="2:15" x14ac:dyDescent="0.2">
      <c r="B12907" s="3"/>
      <c r="C12907" s="3"/>
      <c r="D12907" s="6"/>
      <c r="E12907" s="8"/>
      <c r="O12907" s="9"/>
    </row>
    <row r="12908" spans="2:15" x14ac:dyDescent="0.2">
      <c r="B12908" s="3"/>
      <c r="C12908" s="3"/>
      <c r="D12908" s="6"/>
      <c r="E12908" s="8"/>
      <c r="O12908" s="9"/>
    </row>
    <row r="12909" spans="2:15" x14ac:dyDescent="0.2">
      <c r="B12909" s="3"/>
      <c r="C12909" s="3"/>
      <c r="D12909" s="6"/>
      <c r="E12909" s="8"/>
      <c r="O12909" s="9"/>
    </row>
    <row r="12910" spans="2:15" x14ac:dyDescent="0.2">
      <c r="B12910" s="3"/>
      <c r="C12910" s="3"/>
      <c r="D12910" s="6"/>
      <c r="E12910" s="8"/>
      <c r="O12910" s="9"/>
    </row>
    <row r="12911" spans="2:15" x14ac:dyDescent="0.2">
      <c r="B12911" s="3"/>
      <c r="C12911" s="3"/>
      <c r="D12911" s="6"/>
      <c r="E12911" s="8"/>
      <c r="O12911" s="9"/>
    </row>
    <row r="12912" spans="2:15" x14ac:dyDescent="0.2">
      <c r="B12912" s="3"/>
      <c r="C12912" s="3"/>
      <c r="D12912" s="6"/>
      <c r="E12912" s="8"/>
      <c r="O12912" s="9"/>
    </row>
    <row r="12913" spans="2:15" x14ac:dyDescent="0.2">
      <c r="B12913" s="3"/>
      <c r="C12913" s="3"/>
      <c r="D12913" s="6"/>
      <c r="E12913" s="8"/>
      <c r="O12913" s="9"/>
    </row>
    <row r="12914" spans="2:15" x14ac:dyDescent="0.2">
      <c r="B12914" s="3"/>
      <c r="C12914" s="3"/>
      <c r="D12914" s="6"/>
      <c r="E12914" s="8"/>
      <c r="O12914" s="9"/>
    </row>
    <row r="12915" spans="2:15" x14ac:dyDescent="0.2">
      <c r="B12915" s="3"/>
      <c r="C12915" s="3"/>
      <c r="D12915" s="6"/>
      <c r="E12915" s="8"/>
      <c r="O12915" s="9"/>
    </row>
    <row r="12916" spans="2:15" x14ac:dyDescent="0.2">
      <c r="B12916" s="3"/>
      <c r="C12916" s="3"/>
      <c r="D12916" s="6"/>
      <c r="E12916" s="8"/>
      <c r="O12916" s="9"/>
    </row>
    <row r="12917" spans="2:15" x14ac:dyDescent="0.2">
      <c r="B12917" s="3"/>
      <c r="C12917" s="3"/>
      <c r="D12917" s="6"/>
      <c r="E12917" s="8"/>
      <c r="O12917" s="9"/>
    </row>
    <row r="12918" spans="2:15" x14ac:dyDescent="0.2">
      <c r="B12918" s="3"/>
      <c r="C12918" s="3"/>
      <c r="D12918" s="6"/>
      <c r="E12918" s="8"/>
      <c r="O12918" s="9"/>
    </row>
    <row r="12919" spans="2:15" x14ac:dyDescent="0.2">
      <c r="B12919" s="3"/>
      <c r="C12919" s="3"/>
      <c r="D12919" s="6"/>
      <c r="E12919" s="8"/>
      <c r="O12919" s="9"/>
    </row>
    <row r="12920" spans="2:15" x14ac:dyDescent="0.2">
      <c r="B12920" s="3"/>
      <c r="C12920" s="3"/>
      <c r="D12920" s="6"/>
      <c r="E12920" s="8"/>
      <c r="O12920" s="9"/>
    </row>
    <row r="12921" spans="2:15" x14ac:dyDescent="0.2">
      <c r="B12921" s="3"/>
      <c r="C12921" s="3"/>
      <c r="D12921" s="6"/>
      <c r="E12921" s="8"/>
      <c r="O12921" s="9"/>
    </row>
    <row r="12922" spans="2:15" x14ac:dyDescent="0.2">
      <c r="B12922" s="3"/>
      <c r="C12922" s="3"/>
      <c r="D12922" s="6"/>
      <c r="E12922" s="8"/>
      <c r="O12922" s="9"/>
    </row>
    <row r="12923" spans="2:15" x14ac:dyDescent="0.2">
      <c r="B12923" s="3"/>
      <c r="C12923" s="3"/>
      <c r="D12923" s="6"/>
      <c r="E12923" s="8"/>
      <c r="O12923" s="9"/>
    </row>
    <row r="12924" spans="2:15" x14ac:dyDescent="0.2">
      <c r="B12924" s="3"/>
      <c r="C12924" s="3"/>
      <c r="D12924" s="6"/>
      <c r="E12924" s="8"/>
      <c r="O12924" s="9"/>
    </row>
    <row r="12925" spans="2:15" x14ac:dyDescent="0.2">
      <c r="B12925" s="3"/>
      <c r="C12925" s="3"/>
      <c r="D12925" s="6"/>
      <c r="E12925" s="8"/>
      <c r="O12925" s="9"/>
    </row>
    <row r="12926" spans="2:15" x14ac:dyDescent="0.2">
      <c r="B12926" s="3"/>
      <c r="C12926" s="3"/>
      <c r="D12926" s="6"/>
      <c r="E12926" s="8"/>
      <c r="O12926" s="9"/>
    </row>
    <row r="12927" spans="2:15" x14ac:dyDescent="0.2">
      <c r="B12927" s="3"/>
      <c r="C12927" s="3"/>
      <c r="D12927" s="6"/>
      <c r="E12927" s="8"/>
      <c r="O12927" s="9"/>
    </row>
    <row r="12928" spans="2:15" x14ac:dyDescent="0.2">
      <c r="B12928" s="3"/>
      <c r="C12928" s="3"/>
      <c r="D12928" s="6"/>
      <c r="E12928" s="8"/>
      <c r="O12928" s="9"/>
    </row>
    <row r="12929" spans="2:15" x14ac:dyDescent="0.2">
      <c r="B12929" s="3"/>
      <c r="C12929" s="3"/>
      <c r="D12929" s="6"/>
      <c r="E12929" s="8"/>
      <c r="O12929" s="9"/>
    </row>
    <row r="12930" spans="2:15" x14ac:dyDescent="0.2">
      <c r="B12930" s="3"/>
      <c r="C12930" s="3"/>
      <c r="D12930" s="6"/>
      <c r="E12930" s="8"/>
      <c r="O12930" s="9"/>
    </row>
    <row r="12931" spans="2:15" x14ac:dyDescent="0.2">
      <c r="B12931" s="3"/>
      <c r="C12931" s="3"/>
      <c r="D12931" s="6"/>
      <c r="E12931" s="8"/>
      <c r="O12931" s="9"/>
    </row>
    <row r="12932" spans="2:15" x14ac:dyDescent="0.2">
      <c r="B12932" s="3"/>
      <c r="C12932" s="3"/>
      <c r="D12932" s="6"/>
      <c r="E12932" s="8"/>
      <c r="O12932" s="9"/>
    </row>
    <row r="12933" spans="2:15" x14ac:dyDescent="0.2">
      <c r="B12933" s="3"/>
      <c r="C12933" s="3"/>
      <c r="D12933" s="6"/>
      <c r="E12933" s="8"/>
      <c r="O12933" s="9"/>
    </row>
    <row r="12934" spans="2:15" x14ac:dyDescent="0.2">
      <c r="B12934" s="3"/>
      <c r="C12934" s="3"/>
      <c r="D12934" s="6"/>
      <c r="E12934" s="8"/>
      <c r="O12934" s="9"/>
    </row>
    <row r="12935" spans="2:15" x14ac:dyDescent="0.2">
      <c r="B12935" s="3"/>
      <c r="C12935" s="3"/>
      <c r="D12935" s="6"/>
      <c r="E12935" s="8"/>
      <c r="O12935" s="9"/>
    </row>
    <row r="12936" spans="2:15" x14ac:dyDescent="0.2">
      <c r="B12936" s="3"/>
      <c r="C12936" s="3"/>
      <c r="D12936" s="6"/>
      <c r="E12936" s="8"/>
      <c r="O12936" s="9"/>
    </row>
    <row r="12937" spans="2:15" x14ac:dyDescent="0.2">
      <c r="B12937" s="3"/>
      <c r="C12937" s="3"/>
      <c r="D12937" s="6"/>
      <c r="E12937" s="8"/>
      <c r="O12937" s="9"/>
    </row>
    <row r="12938" spans="2:15" x14ac:dyDescent="0.2">
      <c r="B12938" s="3"/>
      <c r="C12938" s="3"/>
      <c r="D12938" s="6"/>
      <c r="E12938" s="8"/>
      <c r="O12938" s="9"/>
    </row>
    <row r="12939" spans="2:15" x14ac:dyDescent="0.2">
      <c r="B12939" s="3"/>
      <c r="C12939" s="3"/>
      <c r="D12939" s="6"/>
      <c r="E12939" s="8"/>
      <c r="O12939" s="9"/>
    </row>
    <row r="12940" spans="2:15" x14ac:dyDescent="0.2">
      <c r="B12940" s="3"/>
      <c r="C12940" s="3"/>
      <c r="D12940" s="6"/>
      <c r="E12940" s="8"/>
      <c r="O12940" s="9"/>
    </row>
    <row r="12941" spans="2:15" x14ac:dyDescent="0.2">
      <c r="B12941" s="3"/>
      <c r="C12941" s="3"/>
      <c r="D12941" s="6"/>
      <c r="E12941" s="8"/>
      <c r="O12941" s="9"/>
    </row>
    <row r="12942" spans="2:15" x14ac:dyDescent="0.2">
      <c r="B12942" s="3"/>
      <c r="C12942" s="3"/>
      <c r="D12942" s="6"/>
      <c r="E12942" s="8"/>
      <c r="O12942" s="9"/>
    </row>
    <row r="12943" spans="2:15" x14ac:dyDescent="0.2">
      <c r="B12943" s="3"/>
      <c r="C12943" s="3"/>
      <c r="D12943" s="6"/>
      <c r="E12943" s="8"/>
      <c r="O12943" s="9"/>
    </row>
    <row r="12944" spans="2:15" x14ac:dyDescent="0.2">
      <c r="B12944" s="3"/>
      <c r="C12944" s="3"/>
      <c r="D12944" s="6"/>
      <c r="E12944" s="8"/>
      <c r="O12944" s="9"/>
    </row>
    <row r="12945" spans="2:15" x14ac:dyDescent="0.2">
      <c r="B12945" s="3"/>
      <c r="C12945" s="3"/>
      <c r="D12945" s="6"/>
      <c r="E12945" s="8"/>
      <c r="O12945" s="9"/>
    </row>
    <row r="12946" spans="2:15" x14ac:dyDescent="0.2">
      <c r="B12946" s="3"/>
      <c r="C12946" s="3"/>
      <c r="D12946" s="6"/>
      <c r="E12946" s="8"/>
      <c r="O12946" s="9"/>
    </row>
    <row r="12947" spans="2:15" x14ac:dyDescent="0.2">
      <c r="B12947" s="3"/>
      <c r="C12947" s="3"/>
      <c r="D12947" s="6"/>
      <c r="E12947" s="8"/>
      <c r="O12947" s="9"/>
    </row>
    <row r="12948" spans="2:15" x14ac:dyDescent="0.2">
      <c r="B12948" s="3"/>
      <c r="C12948" s="3"/>
      <c r="D12948" s="6"/>
      <c r="E12948" s="8"/>
      <c r="O12948" s="9"/>
    </row>
    <row r="12949" spans="2:15" x14ac:dyDescent="0.2">
      <c r="B12949" s="3"/>
      <c r="C12949" s="3"/>
      <c r="D12949" s="6"/>
      <c r="E12949" s="8"/>
      <c r="O12949" s="9"/>
    </row>
    <row r="12950" spans="2:15" x14ac:dyDescent="0.2">
      <c r="B12950" s="3"/>
      <c r="C12950" s="3"/>
      <c r="D12950" s="6"/>
      <c r="E12950" s="8"/>
      <c r="O12950" s="9"/>
    </row>
    <row r="12951" spans="2:15" x14ac:dyDescent="0.2">
      <c r="B12951" s="3"/>
      <c r="C12951" s="3"/>
      <c r="D12951" s="6"/>
      <c r="E12951" s="8"/>
      <c r="O12951" s="9"/>
    </row>
    <row r="12952" spans="2:15" x14ac:dyDescent="0.2">
      <c r="B12952" s="3"/>
      <c r="C12952" s="3"/>
      <c r="D12952" s="6"/>
      <c r="E12952" s="8"/>
      <c r="O12952" s="9"/>
    </row>
    <row r="12953" spans="2:15" x14ac:dyDescent="0.2">
      <c r="B12953" s="3"/>
      <c r="C12953" s="3"/>
      <c r="D12953" s="6"/>
      <c r="E12953" s="8"/>
      <c r="O12953" s="9"/>
    </row>
    <row r="12954" spans="2:15" x14ac:dyDescent="0.2">
      <c r="B12954" s="3"/>
      <c r="C12954" s="3"/>
      <c r="D12954" s="6"/>
      <c r="E12954" s="8"/>
      <c r="O12954" s="9"/>
    </row>
    <row r="12955" spans="2:15" x14ac:dyDescent="0.2">
      <c r="B12955" s="3"/>
      <c r="C12955" s="3"/>
      <c r="D12955" s="6"/>
      <c r="E12955" s="8"/>
      <c r="O12955" s="9"/>
    </row>
    <row r="12956" spans="2:15" x14ac:dyDescent="0.2">
      <c r="B12956" s="3"/>
      <c r="C12956" s="3"/>
      <c r="D12956" s="6"/>
      <c r="E12956" s="8"/>
      <c r="O12956" s="9"/>
    </row>
    <row r="12957" spans="2:15" x14ac:dyDescent="0.2">
      <c r="B12957" s="3"/>
      <c r="C12957" s="3"/>
      <c r="D12957" s="6"/>
      <c r="E12957" s="8"/>
      <c r="O12957" s="9"/>
    </row>
    <row r="12958" spans="2:15" x14ac:dyDescent="0.2">
      <c r="B12958" s="3"/>
      <c r="C12958" s="3"/>
      <c r="D12958" s="6"/>
      <c r="E12958" s="8"/>
      <c r="O12958" s="9"/>
    </row>
    <row r="12959" spans="2:15" x14ac:dyDescent="0.2">
      <c r="B12959" s="3"/>
      <c r="C12959" s="3"/>
      <c r="D12959" s="6"/>
      <c r="E12959" s="8"/>
      <c r="O12959" s="9"/>
    </row>
    <row r="12960" spans="2:15" x14ac:dyDescent="0.2">
      <c r="B12960" s="3"/>
      <c r="C12960" s="3"/>
      <c r="D12960" s="6"/>
      <c r="E12960" s="8"/>
      <c r="O12960" s="9"/>
    </row>
    <row r="12961" spans="2:15" x14ac:dyDescent="0.2">
      <c r="B12961" s="3"/>
      <c r="C12961" s="3"/>
      <c r="D12961" s="6"/>
      <c r="E12961" s="8"/>
      <c r="O12961" s="9"/>
    </row>
    <row r="12962" spans="2:15" x14ac:dyDescent="0.2">
      <c r="B12962" s="3"/>
      <c r="C12962" s="3"/>
      <c r="D12962" s="6"/>
      <c r="E12962" s="8"/>
      <c r="O12962" s="9"/>
    </row>
    <row r="12963" spans="2:15" x14ac:dyDescent="0.2">
      <c r="B12963" s="3"/>
      <c r="C12963" s="3"/>
      <c r="D12963" s="6"/>
      <c r="E12963" s="8"/>
      <c r="O12963" s="9"/>
    </row>
    <row r="12964" spans="2:15" x14ac:dyDescent="0.2">
      <c r="B12964" s="3"/>
      <c r="C12964" s="3"/>
      <c r="D12964" s="6"/>
      <c r="E12964" s="8"/>
      <c r="O12964" s="9"/>
    </row>
    <row r="12965" spans="2:15" x14ac:dyDescent="0.2">
      <c r="B12965" s="3"/>
      <c r="C12965" s="3"/>
      <c r="D12965" s="6"/>
      <c r="E12965" s="8"/>
      <c r="O12965" s="9"/>
    </row>
    <row r="12966" spans="2:15" x14ac:dyDescent="0.2">
      <c r="B12966" s="3"/>
      <c r="C12966" s="3"/>
      <c r="D12966" s="6"/>
      <c r="E12966" s="8"/>
      <c r="O12966" s="9"/>
    </row>
    <row r="12967" spans="2:15" x14ac:dyDescent="0.2">
      <c r="B12967" s="3"/>
      <c r="C12967" s="3"/>
      <c r="D12967" s="6"/>
      <c r="E12967" s="8"/>
      <c r="O12967" s="9"/>
    </row>
    <row r="12968" spans="2:15" x14ac:dyDescent="0.2">
      <c r="B12968" s="3"/>
      <c r="C12968" s="3"/>
      <c r="D12968" s="6"/>
      <c r="E12968" s="8"/>
      <c r="O12968" s="9"/>
    </row>
    <row r="12969" spans="2:15" x14ac:dyDescent="0.2">
      <c r="B12969" s="3"/>
      <c r="C12969" s="3"/>
      <c r="D12969" s="6"/>
      <c r="E12969" s="8"/>
      <c r="O12969" s="9"/>
    </row>
    <row r="12970" spans="2:15" x14ac:dyDescent="0.2">
      <c r="B12970" s="3"/>
      <c r="C12970" s="3"/>
      <c r="D12970" s="6"/>
      <c r="E12970" s="8"/>
      <c r="O12970" s="9"/>
    </row>
    <row r="12971" spans="2:15" x14ac:dyDescent="0.2">
      <c r="B12971" s="3"/>
      <c r="C12971" s="3"/>
      <c r="D12971" s="6"/>
      <c r="E12971" s="8"/>
      <c r="O12971" s="9"/>
    </row>
    <row r="12972" spans="2:15" x14ac:dyDescent="0.2">
      <c r="B12972" s="3"/>
      <c r="C12972" s="3"/>
      <c r="D12972" s="6"/>
      <c r="E12972" s="8"/>
      <c r="O12972" s="9"/>
    </row>
    <row r="12973" spans="2:15" x14ac:dyDescent="0.2">
      <c r="B12973" s="3"/>
      <c r="C12973" s="3"/>
      <c r="D12973" s="6"/>
      <c r="E12973" s="8"/>
      <c r="O12973" s="9"/>
    </row>
    <row r="12974" spans="2:15" x14ac:dyDescent="0.2">
      <c r="B12974" s="3"/>
      <c r="C12974" s="3"/>
      <c r="D12974" s="6"/>
      <c r="E12974" s="8"/>
      <c r="O12974" s="9"/>
    </row>
    <row r="12975" spans="2:15" x14ac:dyDescent="0.2">
      <c r="B12975" s="3"/>
      <c r="C12975" s="3"/>
      <c r="D12975" s="6"/>
      <c r="E12975" s="8"/>
      <c r="O12975" s="9"/>
    </row>
    <row r="12976" spans="2:15" x14ac:dyDescent="0.2">
      <c r="B12976" s="3"/>
      <c r="C12976" s="3"/>
      <c r="D12976" s="6"/>
      <c r="E12976" s="8"/>
      <c r="O12976" s="9"/>
    </row>
    <row r="12977" spans="2:15" x14ac:dyDescent="0.2">
      <c r="B12977" s="3"/>
      <c r="C12977" s="3"/>
      <c r="D12977" s="6"/>
      <c r="E12977" s="8"/>
      <c r="O12977" s="9"/>
    </row>
    <row r="12978" spans="2:15" x14ac:dyDescent="0.2">
      <c r="B12978" s="3"/>
      <c r="C12978" s="3"/>
      <c r="D12978" s="6"/>
      <c r="E12978" s="8"/>
      <c r="O12978" s="9"/>
    </row>
    <row r="12979" spans="2:15" x14ac:dyDescent="0.2">
      <c r="B12979" s="3"/>
      <c r="C12979" s="3"/>
      <c r="D12979" s="6"/>
      <c r="E12979" s="8"/>
      <c r="O12979" s="9"/>
    </row>
    <row r="12980" spans="2:15" x14ac:dyDescent="0.2">
      <c r="B12980" s="3"/>
      <c r="C12980" s="3"/>
      <c r="D12980" s="6"/>
      <c r="E12980" s="8"/>
      <c r="O12980" s="9"/>
    </row>
    <row r="12981" spans="2:15" x14ac:dyDescent="0.2">
      <c r="B12981" s="3"/>
      <c r="C12981" s="3"/>
      <c r="D12981" s="6"/>
      <c r="E12981" s="8"/>
      <c r="O12981" s="9"/>
    </row>
    <row r="12982" spans="2:15" x14ac:dyDescent="0.2">
      <c r="B12982" s="3"/>
      <c r="C12982" s="3"/>
      <c r="D12982" s="6"/>
      <c r="E12982" s="8"/>
      <c r="O12982" s="9"/>
    </row>
    <row r="12983" spans="2:15" x14ac:dyDescent="0.2">
      <c r="B12983" s="3"/>
      <c r="C12983" s="3"/>
      <c r="D12983" s="6"/>
      <c r="E12983" s="8"/>
      <c r="O12983" s="9"/>
    </row>
    <row r="12984" spans="2:15" x14ac:dyDescent="0.2">
      <c r="B12984" s="3"/>
      <c r="C12984" s="3"/>
      <c r="D12984" s="6"/>
      <c r="E12984" s="8"/>
      <c r="O12984" s="9"/>
    </row>
    <row r="12985" spans="2:15" x14ac:dyDescent="0.2">
      <c r="B12985" s="3"/>
      <c r="C12985" s="3"/>
      <c r="D12985" s="6"/>
      <c r="E12985" s="8"/>
      <c r="O12985" s="9"/>
    </row>
    <row r="12986" spans="2:15" x14ac:dyDescent="0.2">
      <c r="B12986" s="3"/>
      <c r="C12986" s="3"/>
      <c r="D12986" s="6"/>
      <c r="E12986" s="8"/>
      <c r="O12986" s="9"/>
    </row>
    <row r="12987" spans="2:15" x14ac:dyDescent="0.2">
      <c r="B12987" s="3"/>
      <c r="C12987" s="3"/>
      <c r="D12987" s="6"/>
      <c r="E12987" s="8"/>
      <c r="O12987" s="9"/>
    </row>
    <row r="12988" spans="2:15" x14ac:dyDescent="0.2">
      <c r="B12988" s="3"/>
      <c r="C12988" s="3"/>
      <c r="D12988" s="6"/>
      <c r="E12988" s="8"/>
      <c r="O12988" s="9"/>
    </row>
    <row r="12989" spans="2:15" x14ac:dyDescent="0.2">
      <c r="B12989" s="3"/>
      <c r="C12989" s="3"/>
      <c r="D12989" s="6"/>
      <c r="E12989" s="8"/>
      <c r="O12989" s="9"/>
    </row>
    <row r="12990" spans="2:15" x14ac:dyDescent="0.2">
      <c r="B12990" s="3"/>
      <c r="C12990" s="3"/>
      <c r="D12990" s="6"/>
      <c r="E12990" s="8"/>
      <c r="O12990" s="9"/>
    </row>
    <row r="12991" spans="2:15" x14ac:dyDescent="0.2">
      <c r="B12991" s="3"/>
      <c r="C12991" s="3"/>
      <c r="D12991" s="6"/>
      <c r="E12991" s="8"/>
      <c r="O12991" s="9"/>
    </row>
    <row r="12992" spans="2:15" x14ac:dyDescent="0.2">
      <c r="B12992" s="3"/>
      <c r="C12992" s="3"/>
      <c r="D12992" s="6"/>
      <c r="E12992" s="8"/>
      <c r="O12992" s="9"/>
    </row>
    <row r="12993" spans="2:15" x14ac:dyDescent="0.2">
      <c r="B12993" s="3"/>
      <c r="C12993" s="3"/>
      <c r="D12993" s="6"/>
      <c r="E12993" s="8"/>
      <c r="O12993" s="9"/>
    </row>
    <row r="12994" spans="2:15" x14ac:dyDescent="0.2">
      <c r="B12994" s="3"/>
      <c r="C12994" s="3"/>
      <c r="D12994" s="6"/>
      <c r="E12994" s="8"/>
      <c r="O12994" s="9"/>
    </row>
    <row r="12995" spans="2:15" x14ac:dyDescent="0.2">
      <c r="B12995" s="3"/>
      <c r="C12995" s="3"/>
      <c r="D12995" s="6"/>
      <c r="E12995" s="8"/>
      <c r="O12995" s="9"/>
    </row>
    <row r="12996" spans="2:15" x14ac:dyDescent="0.2">
      <c r="B12996" s="3"/>
      <c r="C12996" s="3"/>
      <c r="D12996" s="6"/>
      <c r="E12996" s="8"/>
      <c r="O12996" s="9"/>
    </row>
    <row r="12997" spans="2:15" x14ac:dyDescent="0.2">
      <c r="B12997" s="3"/>
      <c r="C12997" s="3"/>
      <c r="D12997" s="6"/>
      <c r="E12997" s="8"/>
      <c r="O12997" s="9"/>
    </row>
    <row r="12998" spans="2:15" x14ac:dyDescent="0.2">
      <c r="B12998" s="3"/>
      <c r="C12998" s="3"/>
      <c r="D12998" s="6"/>
      <c r="E12998" s="8"/>
      <c r="O12998" s="9"/>
    </row>
    <row r="12999" spans="2:15" x14ac:dyDescent="0.2">
      <c r="B12999" s="3"/>
      <c r="C12999" s="3"/>
      <c r="D12999" s="6"/>
      <c r="E12999" s="8"/>
      <c r="O12999" s="9"/>
    </row>
    <row r="13000" spans="2:15" x14ac:dyDescent="0.2">
      <c r="B13000" s="3"/>
      <c r="C13000" s="3"/>
      <c r="D13000" s="6"/>
      <c r="E13000" s="8"/>
      <c r="O13000" s="9"/>
    </row>
    <row r="13001" spans="2:15" x14ac:dyDescent="0.2">
      <c r="B13001" s="3"/>
      <c r="C13001" s="3"/>
      <c r="D13001" s="6"/>
      <c r="E13001" s="8"/>
      <c r="O13001" s="9"/>
    </row>
    <row r="13002" spans="2:15" x14ac:dyDescent="0.2">
      <c r="B13002" s="3"/>
      <c r="C13002" s="3"/>
      <c r="D13002" s="6"/>
      <c r="E13002" s="8"/>
      <c r="O13002" s="9"/>
    </row>
    <row r="13003" spans="2:15" x14ac:dyDescent="0.2">
      <c r="B13003" s="3"/>
      <c r="C13003" s="3"/>
      <c r="D13003" s="6"/>
      <c r="E13003" s="8"/>
      <c r="O13003" s="9"/>
    </row>
    <row r="13004" spans="2:15" x14ac:dyDescent="0.2">
      <c r="B13004" s="3"/>
      <c r="C13004" s="3"/>
      <c r="D13004" s="6"/>
      <c r="E13004" s="8"/>
      <c r="O13004" s="9"/>
    </row>
    <row r="13005" spans="2:15" x14ac:dyDescent="0.2">
      <c r="B13005" s="3"/>
      <c r="C13005" s="3"/>
      <c r="D13005" s="6"/>
      <c r="E13005" s="8"/>
      <c r="O13005" s="9"/>
    </row>
    <row r="13006" spans="2:15" x14ac:dyDescent="0.2">
      <c r="B13006" s="3"/>
      <c r="C13006" s="3"/>
      <c r="D13006" s="6"/>
      <c r="E13006" s="8"/>
      <c r="O13006" s="9"/>
    </row>
    <row r="13007" spans="2:15" x14ac:dyDescent="0.2">
      <c r="B13007" s="3"/>
      <c r="C13007" s="3"/>
      <c r="D13007" s="6"/>
      <c r="E13007" s="8"/>
      <c r="O13007" s="9"/>
    </row>
    <row r="13008" spans="2:15" x14ac:dyDescent="0.2">
      <c r="B13008" s="3"/>
      <c r="C13008" s="3"/>
      <c r="D13008" s="6"/>
      <c r="E13008" s="8"/>
      <c r="O13008" s="9"/>
    </row>
    <row r="13009" spans="2:15" x14ac:dyDescent="0.2">
      <c r="B13009" s="3"/>
      <c r="C13009" s="3"/>
      <c r="D13009" s="6"/>
      <c r="E13009" s="8"/>
      <c r="O13009" s="9"/>
    </row>
    <row r="13010" spans="2:15" x14ac:dyDescent="0.2">
      <c r="B13010" s="3"/>
      <c r="C13010" s="3"/>
      <c r="D13010" s="6"/>
      <c r="E13010" s="8"/>
      <c r="O13010" s="9"/>
    </row>
    <row r="13011" spans="2:15" x14ac:dyDescent="0.2">
      <c r="B13011" s="3"/>
      <c r="C13011" s="3"/>
      <c r="D13011" s="6"/>
      <c r="E13011" s="8"/>
      <c r="O13011" s="9"/>
    </row>
    <row r="13012" spans="2:15" x14ac:dyDescent="0.2">
      <c r="B13012" s="3"/>
      <c r="C13012" s="3"/>
      <c r="D13012" s="6"/>
      <c r="E13012" s="8"/>
      <c r="O13012" s="9"/>
    </row>
    <row r="13013" spans="2:15" x14ac:dyDescent="0.2">
      <c r="B13013" s="3"/>
      <c r="C13013" s="3"/>
      <c r="D13013" s="6"/>
      <c r="E13013" s="8"/>
      <c r="O13013" s="9"/>
    </row>
    <row r="13014" spans="2:15" x14ac:dyDescent="0.2">
      <c r="B13014" s="3"/>
      <c r="C13014" s="3"/>
      <c r="D13014" s="6"/>
      <c r="E13014" s="8"/>
      <c r="O13014" s="9"/>
    </row>
    <row r="13015" spans="2:15" x14ac:dyDescent="0.2">
      <c r="B13015" s="3"/>
      <c r="C13015" s="3"/>
      <c r="D13015" s="6"/>
      <c r="E13015" s="8"/>
      <c r="O13015" s="9"/>
    </row>
    <row r="13016" spans="2:15" x14ac:dyDescent="0.2">
      <c r="B13016" s="3"/>
      <c r="C13016" s="3"/>
      <c r="D13016" s="6"/>
      <c r="E13016" s="8"/>
      <c r="O13016" s="9"/>
    </row>
    <row r="13017" spans="2:15" x14ac:dyDescent="0.2">
      <c r="B13017" s="3"/>
      <c r="C13017" s="3"/>
      <c r="D13017" s="6"/>
      <c r="E13017" s="8"/>
      <c r="O13017" s="9"/>
    </row>
    <row r="13018" spans="2:15" x14ac:dyDescent="0.2">
      <c r="B13018" s="3"/>
      <c r="C13018" s="3"/>
      <c r="D13018" s="6"/>
      <c r="E13018" s="8"/>
      <c r="O13018" s="9"/>
    </row>
    <row r="13019" spans="2:15" x14ac:dyDescent="0.2">
      <c r="B13019" s="3"/>
      <c r="C13019" s="3"/>
      <c r="D13019" s="6"/>
      <c r="E13019" s="8"/>
      <c r="O13019" s="9"/>
    </row>
    <row r="13020" spans="2:15" x14ac:dyDescent="0.2">
      <c r="B13020" s="3"/>
      <c r="C13020" s="3"/>
      <c r="D13020" s="6"/>
      <c r="E13020" s="8"/>
      <c r="O13020" s="9"/>
    </row>
    <row r="13021" spans="2:15" x14ac:dyDescent="0.2">
      <c r="B13021" s="3"/>
      <c r="C13021" s="3"/>
      <c r="D13021" s="6"/>
      <c r="E13021" s="8"/>
      <c r="O13021" s="9"/>
    </row>
    <row r="13022" spans="2:15" x14ac:dyDescent="0.2">
      <c r="B13022" s="3"/>
      <c r="C13022" s="3"/>
      <c r="D13022" s="6"/>
      <c r="E13022" s="8"/>
      <c r="O13022" s="9"/>
    </row>
    <row r="13023" spans="2:15" x14ac:dyDescent="0.2">
      <c r="B13023" s="3"/>
      <c r="C13023" s="3"/>
      <c r="D13023" s="6"/>
      <c r="E13023" s="8"/>
      <c r="O13023" s="9"/>
    </row>
    <row r="13024" spans="2:15" x14ac:dyDescent="0.2">
      <c r="B13024" s="3"/>
      <c r="C13024" s="3"/>
      <c r="D13024" s="6"/>
      <c r="E13024" s="8"/>
      <c r="O13024" s="9"/>
    </row>
    <row r="13025" spans="2:15" x14ac:dyDescent="0.2">
      <c r="B13025" s="3"/>
      <c r="C13025" s="3"/>
      <c r="D13025" s="6"/>
      <c r="E13025" s="8"/>
      <c r="O13025" s="9"/>
    </row>
    <row r="13026" spans="2:15" x14ac:dyDescent="0.2">
      <c r="B13026" s="3"/>
      <c r="C13026" s="3"/>
      <c r="D13026" s="6"/>
      <c r="E13026" s="8"/>
      <c r="O13026" s="9"/>
    </row>
    <row r="13027" spans="2:15" x14ac:dyDescent="0.2">
      <c r="B13027" s="3"/>
      <c r="C13027" s="3"/>
      <c r="D13027" s="6"/>
      <c r="E13027" s="8"/>
      <c r="O13027" s="9"/>
    </row>
    <row r="13028" spans="2:15" x14ac:dyDescent="0.2">
      <c r="B13028" s="3"/>
      <c r="C13028" s="3"/>
      <c r="D13028" s="6"/>
      <c r="E13028" s="8"/>
      <c r="O13028" s="9"/>
    </row>
    <row r="13029" spans="2:15" x14ac:dyDescent="0.2">
      <c r="B13029" s="3"/>
      <c r="C13029" s="3"/>
      <c r="D13029" s="6"/>
      <c r="E13029" s="8"/>
      <c r="O13029" s="9"/>
    </row>
    <row r="13030" spans="2:15" x14ac:dyDescent="0.2">
      <c r="B13030" s="3"/>
      <c r="C13030" s="3"/>
      <c r="D13030" s="6"/>
      <c r="E13030" s="8"/>
      <c r="O13030" s="9"/>
    </row>
    <row r="13031" spans="2:15" x14ac:dyDescent="0.2">
      <c r="B13031" s="3"/>
      <c r="C13031" s="3"/>
      <c r="D13031" s="6"/>
      <c r="E13031" s="8"/>
      <c r="O13031" s="9"/>
    </row>
    <row r="13032" spans="2:15" x14ac:dyDescent="0.2">
      <c r="B13032" s="3"/>
      <c r="C13032" s="3"/>
      <c r="D13032" s="6"/>
      <c r="E13032" s="8"/>
      <c r="O13032" s="9"/>
    </row>
    <row r="13033" spans="2:15" x14ac:dyDescent="0.2">
      <c r="B13033" s="3"/>
      <c r="C13033" s="3"/>
      <c r="D13033" s="6"/>
      <c r="E13033" s="8"/>
      <c r="O13033" s="9"/>
    </row>
    <row r="13034" spans="2:15" x14ac:dyDescent="0.2">
      <c r="B13034" s="3"/>
      <c r="C13034" s="3"/>
      <c r="D13034" s="6"/>
      <c r="E13034" s="8"/>
      <c r="O13034" s="9"/>
    </row>
    <row r="13035" spans="2:15" x14ac:dyDescent="0.2">
      <c r="B13035" s="3"/>
      <c r="C13035" s="3"/>
      <c r="D13035" s="6"/>
      <c r="E13035" s="8"/>
      <c r="O13035" s="9"/>
    </row>
    <row r="13036" spans="2:15" x14ac:dyDescent="0.2">
      <c r="B13036" s="3"/>
      <c r="C13036" s="3"/>
      <c r="D13036" s="6"/>
      <c r="E13036" s="8"/>
      <c r="O13036" s="9"/>
    </row>
    <row r="13037" spans="2:15" x14ac:dyDescent="0.2">
      <c r="B13037" s="3"/>
      <c r="C13037" s="3"/>
      <c r="D13037" s="6"/>
      <c r="E13037" s="8"/>
      <c r="O13037" s="9"/>
    </row>
    <row r="13038" spans="2:15" x14ac:dyDescent="0.2">
      <c r="B13038" s="3"/>
      <c r="C13038" s="3"/>
      <c r="D13038" s="6"/>
      <c r="E13038" s="8"/>
      <c r="O13038" s="9"/>
    </row>
    <row r="13039" spans="2:15" x14ac:dyDescent="0.2">
      <c r="B13039" s="3"/>
      <c r="C13039" s="3"/>
      <c r="D13039" s="6"/>
      <c r="E13039" s="8"/>
      <c r="O13039" s="9"/>
    </row>
    <row r="13040" spans="2:15" x14ac:dyDescent="0.2">
      <c r="B13040" s="3"/>
      <c r="C13040" s="3"/>
      <c r="D13040" s="6"/>
      <c r="E13040" s="8"/>
      <c r="O13040" s="9"/>
    </row>
    <row r="13041" spans="2:15" x14ac:dyDescent="0.2">
      <c r="B13041" s="3"/>
      <c r="C13041" s="3"/>
      <c r="D13041" s="6"/>
      <c r="E13041" s="8"/>
      <c r="O13041" s="9"/>
    </row>
    <row r="13042" spans="2:15" x14ac:dyDescent="0.2">
      <c r="B13042" s="3"/>
      <c r="C13042" s="3"/>
      <c r="D13042" s="6"/>
      <c r="E13042" s="8"/>
      <c r="O13042" s="9"/>
    </row>
    <row r="13043" spans="2:15" x14ac:dyDescent="0.2">
      <c r="B13043" s="3"/>
      <c r="C13043" s="3"/>
      <c r="D13043" s="6"/>
      <c r="E13043" s="8"/>
      <c r="O13043" s="9"/>
    </row>
    <row r="13044" spans="2:15" x14ac:dyDescent="0.2">
      <c r="B13044" s="3"/>
      <c r="C13044" s="3"/>
      <c r="D13044" s="6"/>
      <c r="E13044" s="8"/>
      <c r="O13044" s="9"/>
    </row>
    <row r="13045" spans="2:15" x14ac:dyDescent="0.2">
      <c r="B13045" s="3"/>
      <c r="C13045" s="3"/>
      <c r="D13045" s="6"/>
      <c r="E13045" s="8"/>
      <c r="O13045" s="9"/>
    </row>
    <row r="13046" spans="2:15" x14ac:dyDescent="0.2">
      <c r="B13046" s="3"/>
      <c r="C13046" s="3"/>
      <c r="D13046" s="6"/>
      <c r="E13046" s="8"/>
      <c r="O13046" s="9"/>
    </row>
    <row r="13047" spans="2:15" x14ac:dyDescent="0.2">
      <c r="B13047" s="3"/>
      <c r="C13047" s="3"/>
      <c r="D13047" s="6"/>
      <c r="E13047" s="8"/>
      <c r="O13047" s="9"/>
    </row>
    <row r="13048" spans="2:15" x14ac:dyDescent="0.2">
      <c r="B13048" s="3"/>
      <c r="C13048" s="3"/>
      <c r="D13048" s="6"/>
      <c r="E13048" s="8"/>
      <c r="O13048" s="9"/>
    </row>
    <row r="13049" spans="2:15" x14ac:dyDescent="0.2">
      <c r="B13049" s="3"/>
      <c r="C13049" s="3"/>
      <c r="D13049" s="6"/>
      <c r="E13049" s="8"/>
      <c r="O13049" s="9"/>
    </row>
    <row r="13050" spans="2:15" x14ac:dyDescent="0.2">
      <c r="B13050" s="3"/>
      <c r="C13050" s="3"/>
      <c r="D13050" s="6"/>
      <c r="E13050" s="8"/>
      <c r="O13050" s="9"/>
    </row>
    <row r="13051" spans="2:15" x14ac:dyDescent="0.2">
      <c r="B13051" s="3"/>
      <c r="C13051" s="3"/>
      <c r="D13051" s="6"/>
      <c r="E13051" s="8"/>
      <c r="O13051" s="9"/>
    </row>
    <row r="13052" spans="2:15" x14ac:dyDescent="0.2">
      <c r="B13052" s="3"/>
      <c r="C13052" s="3"/>
      <c r="D13052" s="6"/>
      <c r="E13052" s="8"/>
      <c r="O13052" s="9"/>
    </row>
    <row r="13053" spans="2:15" x14ac:dyDescent="0.2">
      <c r="B13053" s="3"/>
      <c r="C13053" s="3"/>
      <c r="D13053" s="6"/>
      <c r="E13053" s="8"/>
      <c r="O13053" s="9"/>
    </row>
    <row r="13054" spans="2:15" x14ac:dyDescent="0.2">
      <c r="B13054" s="3"/>
      <c r="C13054" s="3"/>
      <c r="D13054" s="6"/>
      <c r="E13054" s="8"/>
      <c r="O13054" s="9"/>
    </row>
    <row r="13055" spans="2:15" x14ac:dyDescent="0.2">
      <c r="B13055" s="3"/>
      <c r="C13055" s="3"/>
      <c r="D13055" s="6"/>
      <c r="E13055" s="8"/>
      <c r="O13055" s="9"/>
    </row>
    <row r="13056" spans="2:15" x14ac:dyDescent="0.2">
      <c r="B13056" s="3"/>
      <c r="C13056" s="3"/>
      <c r="D13056" s="6"/>
      <c r="E13056" s="8"/>
      <c r="O13056" s="9"/>
    </row>
    <row r="13057" spans="2:15" x14ac:dyDescent="0.2">
      <c r="B13057" s="3"/>
      <c r="C13057" s="3"/>
      <c r="D13057" s="6"/>
      <c r="E13057" s="8"/>
      <c r="O13057" s="9"/>
    </row>
    <row r="13058" spans="2:15" x14ac:dyDescent="0.2">
      <c r="B13058" s="3"/>
      <c r="C13058" s="3"/>
      <c r="D13058" s="6"/>
      <c r="E13058" s="8"/>
      <c r="O13058" s="9"/>
    </row>
    <row r="13059" spans="2:15" x14ac:dyDescent="0.2">
      <c r="B13059" s="3"/>
      <c r="C13059" s="3"/>
      <c r="D13059" s="6"/>
      <c r="E13059" s="8"/>
      <c r="O13059" s="9"/>
    </row>
    <row r="13060" spans="2:15" x14ac:dyDescent="0.2">
      <c r="B13060" s="3"/>
      <c r="C13060" s="3"/>
      <c r="D13060" s="6"/>
      <c r="E13060" s="8"/>
      <c r="O13060" s="9"/>
    </row>
    <row r="13061" spans="2:15" x14ac:dyDescent="0.2">
      <c r="B13061" s="3"/>
      <c r="C13061" s="3"/>
      <c r="D13061" s="6"/>
      <c r="E13061" s="8"/>
      <c r="O13061" s="9"/>
    </row>
    <row r="13062" spans="2:15" x14ac:dyDescent="0.2">
      <c r="B13062" s="3"/>
      <c r="C13062" s="3"/>
      <c r="D13062" s="6"/>
      <c r="E13062" s="8"/>
      <c r="O13062" s="9"/>
    </row>
    <row r="13063" spans="2:15" x14ac:dyDescent="0.2">
      <c r="B13063" s="3"/>
      <c r="C13063" s="3"/>
      <c r="D13063" s="6"/>
      <c r="E13063" s="8"/>
      <c r="O13063" s="9"/>
    </row>
    <row r="13064" spans="2:15" x14ac:dyDescent="0.2">
      <c r="B13064" s="3"/>
      <c r="C13064" s="3"/>
      <c r="D13064" s="6"/>
      <c r="E13064" s="8"/>
      <c r="O13064" s="9"/>
    </row>
    <row r="13065" spans="2:15" x14ac:dyDescent="0.2">
      <c r="B13065" s="3"/>
      <c r="C13065" s="3"/>
      <c r="D13065" s="6"/>
      <c r="E13065" s="8"/>
      <c r="O13065" s="9"/>
    </row>
    <row r="13066" spans="2:15" x14ac:dyDescent="0.2">
      <c r="B13066" s="3"/>
      <c r="C13066" s="3"/>
      <c r="D13066" s="6"/>
      <c r="E13066" s="8"/>
      <c r="O13066" s="9"/>
    </row>
    <row r="13067" spans="2:15" x14ac:dyDescent="0.2">
      <c r="B13067" s="3"/>
      <c r="C13067" s="3"/>
      <c r="D13067" s="6"/>
      <c r="E13067" s="8"/>
      <c r="O13067" s="9"/>
    </row>
    <row r="13068" spans="2:15" x14ac:dyDescent="0.2">
      <c r="B13068" s="3"/>
      <c r="C13068" s="3"/>
      <c r="D13068" s="6"/>
      <c r="E13068" s="8"/>
      <c r="O13068" s="9"/>
    </row>
    <row r="13069" spans="2:15" x14ac:dyDescent="0.2">
      <c r="B13069" s="3"/>
      <c r="C13069" s="3"/>
      <c r="D13069" s="6"/>
      <c r="E13069" s="8"/>
      <c r="O13069" s="9"/>
    </row>
    <row r="13070" spans="2:15" x14ac:dyDescent="0.2">
      <c r="B13070" s="3"/>
      <c r="C13070" s="3"/>
      <c r="D13070" s="6"/>
      <c r="E13070" s="8"/>
      <c r="O13070" s="9"/>
    </row>
    <row r="13071" spans="2:15" x14ac:dyDescent="0.2">
      <c r="B13071" s="3"/>
      <c r="C13071" s="3"/>
      <c r="D13071" s="6"/>
      <c r="E13071" s="8"/>
      <c r="O13071" s="9"/>
    </row>
    <row r="13072" spans="2:15" x14ac:dyDescent="0.2">
      <c r="B13072" s="3"/>
      <c r="C13072" s="3"/>
      <c r="D13072" s="6"/>
      <c r="E13072" s="8"/>
      <c r="O13072" s="9"/>
    </row>
    <row r="13073" spans="2:15" x14ac:dyDescent="0.2">
      <c r="B13073" s="3"/>
      <c r="C13073" s="3"/>
      <c r="D13073" s="6"/>
      <c r="E13073" s="8"/>
      <c r="O13073" s="9"/>
    </row>
    <row r="13074" spans="2:15" x14ac:dyDescent="0.2">
      <c r="B13074" s="3"/>
      <c r="C13074" s="3"/>
      <c r="D13074" s="6"/>
      <c r="E13074" s="8"/>
      <c r="O13074" s="9"/>
    </row>
    <row r="13075" spans="2:15" x14ac:dyDescent="0.2">
      <c r="B13075" s="3"/>
      <c r="C13075" s="3"/>
      <c r="D13075" s="6"/>
      <c r="E13075" s="8"/>
      <c r="O13075" s="9"/>
    </row>
    <row r="13076" spans="2:15" x14ac:dyDescent="0.2">
      <c r="B13076" s="3"/>
      <c r="C13076" s="3"/>
      <c r="D13076" s="6"/>
      <c r="E13076" s="8"/>
      <c r="O13076" s="9"/>
    </row>
    <row r="13077" spans="2:15" x14ac:dyDescent="0.2">
      <c r="B13077" s="3"/>
      <c r="C13077" s="3"/>
      <c r="D13077" s="6"/>
      <c r="E13077" s="8"/>
      <c r="O13077" s="9"/>
    </row>
    <row r="13078" spans="2:15" x14ac:dyDescent="0.2">
      <c r="B13078" s="3"/>
      <c r="C13078" s="3"/>
      <c r="D13078" s="6"/>
      <c r="E13078" s="8"/>
      <c r="O13078" s="9"/>
    </row>
    <row r="13079" spans="2:15" x14ac:dyDescent="0.2">
      <c r="B13079" s="3"/>
      <c r="C13079" s="3"/>
      <c r="D13079" s="6"/>
      <c r="E13079" s="8"/>
      <c r="O13079" s="9"/>
    </row>
    <row r="13080" spans="2:15" x14ac:dyDescent="0.2">
      <c r="B13080" s="3"/>
      <c r="C13080" s="3"/>
      <c r="D13080" s="6"/>
      <c r="E13080" s="8"/>
      <c r="O13080" s="9"/>
    </row>
    <row r="13081" spans="2:15" x14ac:dyDescent="0.2">
      <c r="B13081" s="3"/>
      <c r="C13081" s="3"/>
      <c r="D13081" s="6"/>
      <c r="E13081" s="8"/>
      <c r="O13081" s="9"/>
    </row>
    <row r="13082" spans="2:15" x14ac:dyDescent="0.2">
      <c r="B13082" s="3"/>
      <c r="C13082" s="3"/>
      <c r="D13082" s="6"/>
      <c r="E13082" s="8"/>
      <c r="O13082" s="9"/>
    </row>
    <row r="13083" spans="2:15" x14ac:dyDescent="0.2">
      <c r="B13083" s="3"/>
      <c r="C13083" s="3"/>
      <c r="D13083" s="6"/>
      <c r="E13083" s="8"/>
      <c r="O13083" s="9"/>
    </row>
    <row r="13084" spans="2:15" x14ac:dyDescent="0.2">
      <c r="B13084" s="3"/>
      <c r="C13084" s="3"/>
      <c r="D13084" s="6"/>
      <c r="E13084" s="8"/>
      <c r="O13084" s="9"/>
    </row>
    <row r="13085" spans="2:15" x14ac:dyDescent="0.2">
      <c r="B13085" s="3"/>
      <c r="C13085" s="3"/>
      <c r="D13085" s="6"/>
      <c r="E13085" s="8"/>
      <c r="O13085" s="9"/>
    </row>
    <row r="13086" spans="2:15" x14ac:dyDescent="0.2">
      <c r="B13086" s="3"/>
      <c r="C13086" s="3"/>
      <c r="D13086" s="6"/>
      <c r="E13086" s="8"/>
      <c r="O13086" s="9"/>
    </row>
    <row r="13087" spans="2:15" x14ac:dyDescent="0.2">
      <c r="B13087" s="3"/>
      <c r="C13087" s="3"/>
      <c r="D13087" s="6"/>
      <c r="E13087" s="8"/>
      <c r="O13087" s="9"/>
    </row>
    <row r="13088" spans="2:15" x14ac:dyDescent="0.2">
      <c r="B13088" s="3"/>
      <c r="C13088" s="3"/>
      <c r="D13088" s="6"/>
      <c r="E13088" s="8"/>
      <c r="O13088" s="9"/>
    </row>
    <row r="13089" spans="2:15" x14ac:dyDescent="0.2">
      <c r="B13089" s="3"/>
      <c r="C13089" s="3"/>
      <c r="D13089" s="6"/>
      <c r="E13089" s="8"/>
      <c r="O13089" s="9"/>
    </row>
    <row r="13090" spans="2:15" x14ac:dyDescent="0.2">
      <c r="B13090" s="3"/>
      <c r="C13090" s="3"/>
      <c r="D13090" s="6"/>
      <c r="E13090" s="8"/>
      <c r="O13090" s="9"/>
    </row>
    <row r="13091" spans="2:15" x14ac:dyDescent="0.2">
      <c r="B13091" s="3"/>
      <c r="C13091" s="3"/>
      <c r="D13091" s="6"/>
      <c r="E13091" s="8"/>
      <c r="O13091" s="9"/>
    </row>
    <row r="13092" spans="2:15" x14ac:dyDescent="0.2">
      <c r="B13092" s="3"/>
      <c r="C13092" s="3"/>
      <c r="D13092" s="6"/>
      <c r="E13092" s="8"/>
      <c r="O13092" s="9"/>
    </row>
    <row r="13093" spans="2:15" x14ac:dyDescent="0.2">
      <c r="B13093" s="3"/>
      <c r="C13093" s="3"/>
      <c r="D13093" s="6"/>
      <c r="E13093" s="8"/>
      <c r="O13093" s="9"/>
    </row>
    <row r="13094" spans="2:15" x14ac:dyDescent="0.2">
      <c r="B13094" s="3"/>
      <c r="C13094" s="3"/>
      <c r="D13094" s="6"/>
      <c r="E13094" s="8"/>
      <c r="O13094" s="9"/>
    </row>
    <row r="13095" spans="2:15" x14ac:dyDescent="0.2">
      <c r="B13095" s="3"/>
      <c r="C13095" s="3"/>
      <c r="D13095" s="6"/>
      <c r="E13095" s="8"/>
      <c r="O13095" s="9"/>
    </row>
    <row r="13096" spans="2:15" x14ac:dyDescent="0.2">
      <c r="B13096" s="3"/>
      <c r="C13096" s="3"/>
      <c r="D13096" s="6"/>
      <c r="E13096" s="8"/>
      <c r="O13096" s="9"/>
    </row>
    <row r="13097" spans="2:15" x14ac:dyDescent="0.2">
      <c r="B13097" s="3"/>
      <c r="C13097" s="3"/>
      <c r="D13097" s="6"/>
      <c r="E13097" s="8"/>
      <c r="O13097" s="9"/>
    </row>
    <row r="13098" spans="2:15" x14ac:dyDescent="0.2">
      <c r="B13098" s="3"/>
      <c r="C13098" s="3"/>
      <c r="D13098" s="6"/>
      <c r="E13098" s="8"/>
      <c r="O13098" s="9"/>
    </row>
    <row r="13099" spans="2:15" x14ac:dyDescent="0.2">
      <c r="B13099" s="3"/>
      <c r="C13099" s="3"/>
      <c r="D13099" s="6"/>
      <c r="E13099" s="8"/>
      <c r="O13099" s="9"/>
    </row>
    <row r="13100" spans="2:15" x14ac:dyDescent="0.2">
      <c r="B13100" s="3"/>
      <c r="C13100" s="3"/>
      <c r="D13100" s="6"/>
      <c r="E13100" s="8"/>
      <c r="O13100" s="9"/>
    </row>
    <row r="13101" spans="2:15" x14ac:dyDescent="0.2">
      <c r="B13101" s="3"/>
      <c r="C13101" s="3"/>
      <c r="D13101" s="6"/>
      <c r="E13101" s="8"/>
      <c r="O13101" s="9"/>
    </row>
    <row r="13102" spans="2:15" x14ac:dyDescent="0.2">
      <c r="B13102" s="3"/>
      <c r="C13102" s="3"/>
      <c r="D13102" s="6"/>
      <c r="E13102" s="8"/>
      <c r="O13102" s="9"/>
    </row>
    <row r="13103" spans="2:15" x14ac:dyDescent="0.2">
      <c r="B13103" s="3"/>
      <c r="C13103" s="3"/>
      <c r="D13103" s="6"/>
      <c r="E13103" s="8"/>
      <c r="O13103" s="9"/>
    </row>
    <row r="13104" spans="2:15" x14ac:dyDescent="0.2">
      <c r="B13104" s="3"/>
      <c r="C13104" s="3"/>
      <c r="D13104" s="6"/>
      <c r="E13104" s="8"/>
      <c r="O13104" s="9"/>
    </row>
    <row r="13105" spans="2:15" x14ac:dyDescent="0.2">
      <c r="B13105" s="3"/>
      <c r="C13105" s="3"/>
      <c r="D13105" s="6"/>
      <c r="E13105" s="8"/>
      <c r="O13105" s="9"/>
    </row>
    <row r="13106" spans="2:15" x14ac:dyDescent="0.2">
      <c r="B13106" s="3"/>
      <c r="C13106" s="3"/>
      <c r="D13106" s="6"/>
      <c r="E13106" s="8"/>
      <c r="O13106" s="9"/>
    </row>
    <row r="13107" spans="2:15" x14ac:dyDescent="0.2">
      <c r="B13107" s="3"/>
      <c r="C13107" s="3"/>
      <c r="D13107" s="6"/>
      <c r="E13107" s="8"/>
      <c r="O13107" s="9"/>
    </row>
    <row r="13108" spans="2:15" x14ac:dyDescent="0.2">
      <c r="B13108" s="3"/>
      <c r="C13108" s="3"/>
      <c r="D13108" s="6"/>
      <c r="E13108" s="8"/>
      <c r="O13108" s="9"/>
    </row>
    <row r="13109" spans="2:15" x14ac:dyDescent="0.2">
      <c r="B13109" s="3"/>
      <c r="C13109" s="3"/>
      <c r="D13109" s="6"/>
      <c r="E13109" s="8"/>
      <c r="O13109" s="9"/>
    </row>
    <row r="13110" spans="2:15" x14ac:dyDescent="0.2">
      <c r="B13110" s="3"/>
      <c r="C13110" s="3"/>
      <c r="D13110" s="6"/>
      <c r="E13110" s="8"/>
      <c r="O13110" s="9"/>
    </row>
    <row r="13111" spans="2:15" x14ac:dyDescent="0.2">
      <c r="B13111" s="3"/>
      <c r="C13111" s="3"/>
      <c r="D13111" s="6"/>
      <c r="E13111" s="8"/>
      <c r="O13111" s="9"/>
    </row>
    <row r="13112" spans="2:15" x14ac:dyDescent="0.2">
      <c r="B13112" s="3"/>
      <c r="C13112" s="3"/>
      <c r="D13112" s="6"/>
      <c r="E13112" s="8"/>
      <c r="O13112" s="9"/>
    </row>
    <row r="13113" spans="2:15" x14ac:dyDescent="0.2">
      <c r="B13113" s="3"/>
      <c r="C13113" s="3"/>
      <c r="D13113" s="6"/>
      <c r="E13113" s="8"/>
      <c r="O13113" s="9"/>
    </row>
    <row r="13114" spans="2:15" x14ac:dyDescent="0.2">
      <c r="B13114" s="3"/>
      <c r="C13114" s="3"/>
      <c r="D13114" s="6"/>
      <c r="E13114" s="8"/>
      <c r="O13114" s="9"/>
    </row>
    <row r="13115" spans="2:15" x14ac:dyDescent="0.2">
      <c r="B13115" s="3"/>
      <c r="C13115" s="3"/>
      <c r="D13115" s="6"/>
      <c r="E13115" s="8"/>
      <c r="O13115" s="9"/>
    </row>
    <row r="13116" spans="2:15" x14ac:dyDescent="0.2">
      <c r="B13116" s="3"/>
      <c r="C13116" s="3"/>
      <c r="D13116" s="6"/>
      <c r="E13116" s="8"/>
      <c r="O13116" s="9"/>
    </row>
    <row r="13117" spans="2:15" x14ac:dyDescent="0.2">
      <c r="B13117" s="3"/>
      <c r="C13117" s="3"/>
      <c r="D13117" s="6"/>
      <c r="E13117" s="8"/>
      <c r="O13117" s="9"/>
    </row>
    <row r="13118" spans="2:15" x14ac:dyDescent="0.2">
      <c r="B13118" s="3"/>
      <c r="C13118" s="3"/>
      <c r="D13118" s="6"/>
      <c r="E13118" s="8"/>
      <c r="O13118" s="9"/>
    </row>
    <row r="13119" spans="2:15" x14ac:dyDescent="0.2">
      <c r="B13119" s="3"/>
      <c r="C13119" s="3"/>
      <c r="D13119" s="6"/>
      <c r="E13119" s="8"/>
      <c r="O13119" s="9"/>
    </row>
    <row r="13120" spans="2:15" x14ac:dyDescent="0.2">
      <c r="B13120" s="3"/>
      <c r="C13120" s="3"/>
      <c r="D13120" s="6"/>
      <c r="E13120" s="8"/>
      <c r="O13120" s="9"/>
    </row>
    <row r="13121" spans="2:15" x14ac:dyDescent="0.2">
      <c r="B13121" s="3"/>
      <c r="C13121" s="3"/>
      <c r="D13121" s="6"/>
      <c r="E13121" s="8"/>
      <c r="O13121" s="9"/>
    </row>
    <row r="13122" spans="2:15" x14ac:dyDescent="0.2">
      <c r="B13122" s="3"/>
      <c r="C13122" s="3"/>
      <c r="D13122" s="6"/>
      <c r="E13122" s="8"/>
      <c r="O13122" s="9"/>
    </row>
    <row r="13123" spans="2:15" x14ac:dyDescent="0.2">
      <c r="B13123" s="3"/>
      <c r="C13123" s="3"/>
      <c r="D13123" s="6"/>
      <c r="E13123" s="8"/>
      <c r="O13123" s="9"/>
    </row>
    <row r="13124" spans="2:15" x14ac:dyDescent="0.2">
      <c r="B13124" s="3"/>
      <c r="C13124" s="3"/>
      <c r="D13124" s="6"/>
      <c r="E13124" s="8"/>
      <c r="O13124" s="9"/>
    </row>
    <row r="13125" spans="2:15" x14ac:dyDescent="0.2">
      <c r="B13125" s="3"/>
      <c r="C13125" s="3"/>
      <c r="D13125" s="6"/>
      <c r="E13125" s="8"/>
      <c r="O13125" s="9"/>
    </row>
    <row r="13126" spans="2:15" x14ac:dyDescent="0.2">
      <c r="B13126" s="3"/>
      <c r="C13126" s="3"/>
      <c r="D13126" s="6"/>
      <c r="E13126" s="8"/>
      <c r="O13126" s="9"/>
    </row>
    <row r="13127" spans="2:15" x14ac:dyDescent="0.2">
      <c r="B13127" s="3"/>
      <c r="C13127" s="3"/>
      <c r="D13127" s="6"/>
      <c r="E13127" s="8"/>
      <c r="O13127" s="9"/>
    </row>
    <row r="13128" spans="2:15" x14ac:dyDescent="0.2">
      <c r="B13128" s="3"/>
      <c r="C13128" s="3"/>
      <c r="D13128" s="6"/>
      <c r="E13128" s="8"/>
      <c r="O13128" s="9"/>
    </row>
    <row r="13129" spans="2:15" x14ac:dyDescent="0.2">
      <c r="B13129" s="3"/>
      <c r="C13129" s="3"/>
      <c r="D13129" s="6"/>
      <c r="E13129" s="8"/>
      <c r="O13129" s="9"/>
    </row>
    <row r="13130" spans="2:15" x14ac:dyDescent="0.2">
      <c r="B13130" s="3"/>
      <c r="C13130" s="3"/>
      <c r="D13130" s="6"/>
      <c r="E13130" s="8"/>
      <c r="O13130" s="9"/>
    </row>
    <row r="13131" spans="2:15" x14ac:dyDescent="0.2">
      <c r="B13131" s="3"/>
      <c r="C13131" s="3"/>
      <c r="D13131" s="6"/>
      <c r="E13131" s="8"/>
      <c r="O13131" s="9"/>
    </row>
    <row r="13132" spans="2:15" x14ac:dyDescent="0.2">
      <c r="B13132" s="3"/>
      <c r="C13132" s="3"/>
      <c r="D13132" s="6"/>
      <c r="E13132" s="8"/>
      <c r="O13132" s="9"/>
    </row>
    <row r="13133" spans="2:15" x14ac:dyDescent="0.2">
      <c r="B13133" s="3"/>
      <c r="C13133" s="3"/>
      <c r="D13133" s="6"/>
      <c r="E13133" s="8"/>
      <c r="O13133" s="9"/>
    </row>
    <row r="13134" spans="2:15" x14ac:dyDescent="0.2">
      <c r="B13134" s="3"/>
      <c r="C13134" s="3"/>
      <c r="D13134" s="6"/>
      <c r="E13134" s="8"/>
      <c r="O13134" s="9"/>
    </row>
    <row r="13135" spans="2:15" x14ac:dyDescent="0.2">
      <c r="B13135" s="3"/>
      <c r="C13135" s="3"/>
      <c r="D13135" s="6"/>
      <c r="E13135" s="8"/>
      <c r="O13135" s="9"/>
    </row>
    <row r="13136" spans="2:15" x14ac:dyDescent="0.2">
      <c r="B13136" s="3"/>
      <c r="C13136" s="3"/>
      <c r="D13136" s="6"/>
      <c r="E13136" s="8"/>
      <c r="O13136" s="9"/>
    </row>
    <row r="13137" spans="2:15" x14ac:dyDescent="0.2">
      <c r="B13137" s="3"/>
      <c r="C13137" s="3"/>
      <c r="D13137" s="6"/>
      <c r="E13137" s="8"/>
      <c r="O13137" s="9"/>
    </row>
    <row r="13138" spans="2:15" x14ac:dyDescent="0.2">
      <c r="B13138" s="3"/>
      <c r="C13138" s="3"/>
      <c r="D13138" s="6"/>
      <c r="E13138" s="8"/>
      <c r="O13138" s="9"/>
    </row>
    <row r="13139" spans="2:15" x14ac:dyDescent="0.2">
      <c r="B13139" s="3"/>
      <c r="C13139" s="3"/>
      <c r="D13139" s="6"/>
      <c r="E13139" s="8"/>
      <c r="O13139" s="9"/>
    </row>
    <row r="13140" spans="2:15" x14ac:dyDescent="0.2">
      <c r="B13140" s="3"/>
      <c r="C13140" s="3"/>
      <c r="D13140" s="6"/>
      <c r="E13140" s="8"/>
      <c r="O13140" s="9"/>
    </row>
    <row r="13141" spans="2:15" x14ac:dyDescent="0.2">
      <c r="B13141" s="3"/>
      <c r="C13141" s="3"/>
      <c r="D13141" s="6"/>
      <c r="E13141" s="8"/>
      <c r="O13141" s="9"/>
    </row>
    <row r="13142" spans="2:15" x14ac:dyDescent="0.2">
      <c r="B13142" s="3"/>
      <c r="C13142" s="3"/>
      <c r="D13142" s="6"/>
      <c r="E13142" s="8"/>
      <c r="O13142" s="9"/>
    </row>
    <row r="13143" spans="2:15" x14ac:dyDescent="0.2">
      <c r="B13143" s="3"/>
      <c r="C13143" s="3"/>
      <c r="D13143" s="6"/>
      <c r="E13143" s="8"/>
      <c r="O13143" s="9"/>
    </row>
    <row r="13144" spans="2:15" x14ac:dyDescent="0.2">
      <c r="B13144" s="3"/>
      <c r="C13144" s="3"/>
      <c r="D13144" s="6"/>
      <c r="E13144" s="8"/>
      <c r="O13144" s="9"/>
    </row>
    <row r="13145" spans="2:15" x14ac:dyDescent="0.2">
      <c r="B13145" s="3"/>
      <c r="C13145" s="3"/>
      <c r="D13145" s="6"/>
      <c r="E13145" s="8"/>
      <c r="O13145" s="9"/>
    </row>
    <row r="13146" spans="2:15" x14ac:dyDescent="0.2">
      <c r="B13146" s="3"/>
      <c r="C13146" s="3"/>
      <c r="D13146" s="6"/>
      <c r="E13146" s="8"/>
      <c r="O13146" s="9"/>
    </row>
    <row r="13147" spans="2:15" x14ac:dyDescent="0.2">
      <c r="B13147" s="3"/>
      <c r="C13147" s="3"/>
      <c r="D13147" s="6"/>
      <c r="E13147" s="8"/>
      <c r="O13147" s="9"/>
    </row>
    <row r="13148" spans="2:15" x14ac:dyDescent="0.2">
      <c r="B13148" s="3"/>
      <c r="C13148" s="3"/>
      <c r="D13148" s="6"/>
      <c r="E13148" s="8"/>
      <c r="O13148" s="9"/>
    </row>
    <row r="13149" spans="2:15" x14ac:dyDescent="0.2">
      <c r="B13149" s="3"/>
      <c r="C13149" s="3"/>
      <c r="D13149" s="6"/>
      <c r="E13149" s="8"/>
      <c r="O13149" s="9"/>
    </row>
    <row r="13150" spans="2:15" x14ac:dyDescent="0.2">
      <c r="B13150" s="3"/>
      <c r="C13150" s="3"/>
      <c r="D13150" s="6"/>
      <c r="E13150" s="8"/>
      <c r="O13150" s="9"/>
    </row>
    <row r="13151" spans="2:15" x14ac:dyDescent="0.2">
      <c r="B13151" s="3"/>
      <c r="C13151" s="3"/>
      <c r="D13151" s="6"/>
      <c r="E13151" s="8"/>
      <c r="O13151" s="9"/>
    </row>
    <row r="13152" spans="2:15" x14ac:dyDescent="0.2">
      <c r="B13152" s="3"/>
      <c r="C13152" s="3"/>
      <c r="D13152" s="6"/>
      <c r="E13152" s="8"/>
      <c r="O13152" s="9"/>
    </row>
    <row r="13153" spans="2:15" x14ac:dyDescent="0.2">
      <c r="B13153" s="3"/>
      <c r="C13153" s="3"/>
      <c r="D13153" s="6"/>
      <c r="E13153" s="8"/>
      <c r="O13153" s="9"/>
    </row>
    <row r="13154" spans="2:15" x14ac:dyDescent="0.2">
      <c r="B13154" s="3"/>
      <c r="C13154" s="3"/>
      <c r="D13154" s="6"/>
      <c r="E13154" s="8"/>
      <c r="O13154" s="9"/>
    </row>
    <row r="13155" spans="2:15" x14ac:dyDescent="0.2">
      <c r="B13155" s="3"/>
      <c r="C13155" s="3"/>
      <c r="D13155" s="6"/>
      <c r="E13155" s="8"/>
      <c r="O13155" s="9"/>
    </row>
    <row r="13156" spans="2:15" x14ac:dyDescent="0.2">
      <c r="B13156" s="3"/>
      <c r="C13156" s="3"/>
      <c r="D13156" s="6"/>
      <c r="E13156" s="8"/>
      <c r="O13156" s="9"/>
    </row>
    <row r="13157" spans="2:15" x14ac:dyDescent="0.2">
      <c r="B13157" s="3"/>
      <c r="C13157" s="3"/>
      <c r="D13157" s="6"/>
      <c r="E13157" s="8"/>
      <c r="O13157" s="9"/>
    </row>
    <row r="13158" spans="2:15" x14ac:dyDescent="0.2">
      <c r="B13158" s="3"/>
      <c r="C13158" s="3"/>
      <c r="D13158" s="6"/>
      <c r="E13158" s="8"/>
      <c r="O13158" s="9"/>
    </row>
    <row r="13159" spans="2:15" x14ac:dyDescent="0.2">
      <c r="B13159" s="3"/>
      <c r="C13159" s="3"/>
      <c r="D13159" s="6"/>
      <c r="E13159" s="8"/>
      <c r="O13159" s="9"/>
    </row>
    <row r="13160" spans="2:15" x14ac:dyDescent="0.2">
      <c r="B13160" s="3"/>
      <c r="C13160" s="3"/>
      <c r="D13160" s="6"/>
      <c r="E13160" s="8"/>
      <c r="O13160" s="9"/>
    </row>
    <row r="13161" spans="2:15" x14ac:dyDescent="0.2">
      <c r="B13161" s="3"/>
      <c r="C13161" s="3"/>
      <c r="D13161" s="6"/>
      <c r="E13161" s="8"/>
      <c r="O13161" s="9"/>
    </row>
    <row r="13162" spans="2:15" x14ac:dyDescent="0.2">
      <c r="B13162" s="3"/>
      <c r="C13162" s="3"/>
      <c r="D13162" s="6"/>
      <c r="E13162" s="8"/>
      <c r="O13162" s="9"/>
    </row>
    <row r="13163" spans="2:15" x14ac:dyDescent="0.2">
      <c r="B13163" s="3"/>
      <c r="C13163" s="3"/>
      <c r="D13163" s="6"/>
      <c r="E13163" s="8"/>
      <c r="O13163" s="9"/>
    </row>
    <row r="13164" spans="2:15" x14ac:dyDescent="0.2">
      <c r="B13164" s="3"/>
      <c r="C13164" s="3"/>
      <c r="D13164" s="6"/>
      <c r="E13164" s="8"/>
      <c r="O13164" s="9"/>
    </row>
    <row r="13165" spans="2:15" x14ac:dyDescent="0.2">
      <c r="B13165" s="3"/>
      <c r="C13165" s="3"/>
      <c r="D13165" s="6"/>
      <c r="E13165" s="8"/>
      <c r="O13165" s="9"/>
    </row>
    <row r="13166" spans="2:15" x14ac:dyDescent="0.2">
      <c r="B13166" s="3"/>
      <c r="C13166" s="3"/>
      <c r="D13166" s="6"/>
      <c r="E13166" s="8"/>
      <c r="O13166" s="9"/>
    </row>
    <row r="13167" spans="2:15" x14ac:dyDescent="0.2">
      <c r="B13167" s="3"/>
      <c r="C13167" s="3"/>
      <c r="D13167" s="6"/>
      <c r="E13167" s="8"/>
      <c r="O13167" s="9"/>
    </row>
    <row r="13168" spans="2:15" x14ac:dyDescent="0.2">
      <c r="B13168" s="3"/>
      <c r="C13168" s="3"/>
      <c r="D13168" s="6"/>
      <c r="E13168" s="8"/>
      <c r="O13168" s="9"/>
    </row>
    <row r="13169" spans="2:15" x14ac:dyDescent="0.2">
      <c r="B13169" s="3"/>
      <c r="C13169" s="3"/>
      <c r="D13169" s="6"/>
      <c r="E13169" s="8"/>
      <c r="O13169" s="9"/>
    </row>
    <row r="13170" spans="2:15" x14ac:dyDescent="0.2">
      <c r="B13170" s="3"/>
      <c r="C13170" s="3"/>
      <c r="D13170" s="6"/>
      <c r="E13170" s="8"/>
      <c r="O13170" s="9"/>
    </row>
    <row r="13171" spans="2:15" x14ac:dyDescent="0.2">
      <c r="B13171" s="3"/>
      <c r="C13171" s="3"/>
      <c r="D13171" s="6"/>
      <c r="E13171" s="8"/>
      <c r="O13171" s="9"/>
    </row>
    <row r="13172" spans="2:15" x14ac:dyDescent="0.2">
      <c r="B13172" s="3"/>
      <c r="C13172" s="3"/>
      <c r="D13172" s="6"/>
      <c r="E13172" s="8"/>
      <c r="O13172" s="9"/>
    </row>
    <row r="13173" spans="2:15" x14ac:dyDescent="0.2">
      <c r="B13173" s="3"/>
      <c r="C13173" s="3"/>
      <c r="D13173" s="6"/>
      <c r="E13173" s="8"/>
      <c r="O13173" s="9"/>
    </row>
    <row r="13174" spans="2:15" x14ac:dyDescent="0.2">
      <c r="B13174" s="3"/>
      <c r="C13174" s="3"/>
      <c r="D13174" s="6"/>
      <c r="E13174" s="8"/>
      <c r="O13174" s="9"/>
    </row>
    <row r="13175" spans="2:15" x14ac:dyDescent="0.2">
      <c r="B13175" s="3"/>
      <c r="C13175" s="3"/>
      <c r="D13175" s="6"/>
      <c r="E13175" s="8"/>
      <c r="O13175" s="9"/>
    </row>
    <row r="13176" spans="2:15" x14ac:dyDescent="0.2">
      <c r="B13176" s="3"/>
      <c r="C13176" s="3"/>
      <c r="D13176" s="6"/>
      <c r="E13176" s="8"/>
      <c r="O13176" s="9"/>
    </row>
    <row r="13177" spans="2:15" x14ac:dyDescent="0.2">
      <c r="B13177" s="3"/>
      <c r="C13177" s="3"/>
      <c r="D13177" s="6"/>
      <c r="E13177" s="8"/>
      <c r="O13177" s="9"/>
    </row>
    <row r="13178" spans="2:15" x14ac:dyDescent="0.2">
      <c r="B13178" s="3"/>
      <c r="C13178" s="3"/>
      <c r="D13178" s="6"/>
      <c r="E13178" s="8"/>
      <c r="O13178" s="9"/>
    </row>
    <row r="13179" spans="2:15" x14ac:dyDescent="0.2">
      <c r="B13179" s="3"/>
      <c r="C13179" s="3"/>
      <c r="D13179" s="6"/>
      <c r="E13179" s="8"/>
      <c r="O13179" s="9"/>
    </row>
    <row r="13180" spans="2:15" x14ac:dyDescent="0.2">
      <c r="B13180" s="3"/>
      <c r="C13180" s="3"/>
      <c r="D13180" s="6"/>
      <c r="E13180" s="8"/>
      <c r="O13180" s="9"/>
    </row>
    <row r="13181" spans="2:15" x14ac:dyDescent="0.2">
      <c r="B13181" s="3"/>
      <c r="C13181" s="3"/>
      <c r="D13181" s="6"/>
      <c r="E13181" s="8"/>
      <c r="O13181" s="9"/>
    </row>
    <row r="13182" spans="2:15" x14ac:dyDescent="0.2">
      <c r="B13182" s="3"/>
      <c r="C13182" s="3"/>
      <c r="D13182" s="6"/>
      <c r="E13182" s="8"/>
      <c r="O13182" s="9"/>
    </row>
    <row r="13183" spans="2:15" x14ac:dyDescent="0.2">
      <c r="B13183" s="3"/>
      <c r="C13183" s="3"/>
      <c r="D13183" s="6"/>
      <c r="E13183" s="8"/>
      <c r="O13183" s="9"/>
    </row>
    <row r="13184" spans="2:15" x14ac:dyDescent="0.2">
      <c r="B13184" s="3"/>
      <c r="C13184" s="3"/>
      <c r="D13184" s="6"/>
      <c r="E13184" s="8"/>
      <c r="O13184" s="9"/>
    </row>
    <row r="13185" spans="2:15" x14ac:dyDescent="0.2">
      <c r="B13185" s="3"/>
      <c r="C13185" s="3"/>
      <c r="D13185" s="6"/>
      <c r="E13185" s="8"/>
      <c r="O13185" s="9"/>
    </row>
    <row r="13186" spans="2:15" x14ac:dyDescent="0.2">
      <c r="B13186" s="3"/>
      <c r="C13186" s="3"/>
      <c r="D13186" s="6"/>
      <c r="E13186" s="8"/>
      <c r="O13186" s="9"/>
    </row>
    <row r="13187" spans="2:15" x14ac:dyDescent="0.2">
      <c r="B13187" s="3"/>
      <c r="C13187" s="3"/>
      <c r="D13187" s="6"/>
      <c r="E13187" s="8"/>
      <c r="O13187" s="9"/>
    </row>
    <row r="13188" spans="2:15" x14ac:dyDescent="0.2">
      <c r="B13188" s="3"/>
      <c r="C13188" s="3"/>
      <c r="D13188" s="6"/>
      <c r="E13188" s="8"/>
      <c r="O13188" s="9"/>
    </row>
    <row r="13189" spans="2:15" x14ac:dyDescent="0.2">
      <c r="B13189" s="3"/>
      <c r="C13189" s="3"/>
      <c r="D13189" s="6"/>
      <c r="E13189" s="8"/>
      <c r="O13189" s="9"/>
    </row>
    <row r="13190" spans="2:15" x14ac:dyDescent="0.2">
      <c r="B13190" s="3"/>
      <c r="C13190" s="3"/>
      <c r="D13190" s="6"/>
      <c r="E13190" s="8"/>
      <c r="O13190" s="9"/>
    </row>
    <row r="13191" spans="2:15" x14ac:dyDescent="0.2">
      <c r="B13191" s="3"/>
      <c r="C13191" s="3"/>
      <c r="D13191" s="6"/>
      <c r="E13191" s="8"/>
      <c r="O13191" s="9"/>
    </row>
    <row r="13192" spans="2:15" x14ac:dyDescent="0.2">
      <c r="B13192" s="3"/>
      <c r="C13192" s="3"/>
      <c r="D13192" s="6"/>
      <c r="E13192" s="8"/>
      <c r="O13192" s="9"/>
    </row>
    <row r="13193" spans="2:15" x14ac:dyDescent="0.2">
      <c r="B13193" s="3"/>
      <c r="C13193" s="3"/>
      <c r="D13193" s="6"/>
      <c r="E13193" s="8"/>
      <c r="O13193" s="9"/>
    </row>
    <row r="13194" spans="2:15" x14ac:dyDescent="0.2">
      <c r="B13194" s="3"/>
      <c r="C13194" s="3"/>
      <c r="D13194" s="6"/>
      <c r="E13194" s="8"/>
      <c r="O13194" s="9"/>
    </row>
    <row r="13195" spans="2:15" x14ac:dyDescent="0.2">
      <c r="B13195" s="3"/>
      <c r="C13195" s="3"/>
      <c r="D13195" s="6"/>
      <c r="E13195" s="8"/>
      <c r="O13195" s="9"/>
    </row>
    <row r="13196" spans="2:15" x14ac:dyDescent="0.2">
      <c r="B13196" s="3"/>
      <c r="C13196" s="3"/>
      <c r="D13196" s="6"/>
      <c r="E13196" s="8"/>
      <c r="O13196" s="9"/>
    </row>
    <row r="13197" spans="2:15" x14ac:dyDescent="0.2">
      <c r="B13197" s="3"/>
      <c r="C13197" s="3"/>
      <c r="D13197" s="6"/>
      <c r="E13197" s="8"/>
      <c r="O13197" s="9"/>
    </row>
    <row r="13198" spans="2:15" x14ac:dyDescent="0.2">
      <c r="B13198" s="3"/>
      <c r="C13198" s="3"/>
      <c r="D13198" s="6"/>
      <c r="E13198" s="8"/>
      <c r="O13198" s="9"/>
    </row>
    <row r="13199" spans="2:15" x14ac:dyDescent="0.2">
      <c r="B13199" s="3"/>
      <c r="C13199" s="3"/>
      <c r="D13199" s="6"/>
      <c r="E13199" s="8"/>
      <c r="O13199" s="9"/>
    </row>
    <row r="13200" spans="2:15" x14ac:dyDescent="0.2">
      <c r="B13200" s="3"/>
      <c r="C13200" s="3"/>
      <c r="D13200" s="6"/>
      <c r="E13200" s="8"/>
      <c r="O13200" s="9"/>
    </row>
    <row r="13201" spans="2:15" x14ac:dyDescent="0.2">
      <c r="B13201" s="3"/>
      <c r="C13201" s="3"/>
      <c r="D13201" s="6"/>
      <c r="E13201" s="8"/>
      <c r="O13201" s="9"/>
    </row>
    <row r="13202" spans="2:15" x14ac:dyDescent="0.2">
      <c r="B13202" s="3"/>
      <c r="C13202" s="3"/>
      <c r="D13202" s="6"/>
      <c r="E13202" s="8"/>
      <c r="O13202" s="9"/>
    </row>
    <row r="13203" spans="2:15" x14ac:dyDescent="0.2">
      <c r="B13203" s="3"/>
      <c r="C13203" s="3"/>
      <c r="D13203" s="6"/>
      <c r="E13203" s="8"/>
      <c r="O13203" s="9"/>
    </row>
    <row r="13204" spans="2:15" x14ac:dyDescent="0.2">
      <c r="B13204" s="3"/>
      <c r="C13204" s="3"/>
      <c r="D13204" s="6"/>
      <c r="E13204" s="8"/>
      <c r="O13204" s="9"/>
    </row>
    <row r="13205" spans="2:15" x14ac:dyDescent="0.2">
      <c r="B13205" s="3"/>
      <c r="C13205" s="3"/>
      <c r="D13205" s="6"/>
      <c r="E13205" s="8"/>
      <c r="O13205" s="9"/>
    </row>
    <row r="13206" spans="2:15" x14ac:dyDescent="0.2">
      <c r="B13206" s="3"/>
      <c r="C13206" s="3"/>
      <c r="D13206" s="6"/>
      <c r="E13206" s="8"/>
      <c r="O13206" s="9"/>
    </row>
    <row r="13207" spans="2:15" x14ac:dyDescent="0.2">
      <c r="B13207" s="3"/>
      <c r="C13207" s="3"/>
      <c r="D13207" s="6"/>
      <c r="E13207" s="8"/>
      <c r="O13207" s="9"/>
    </row>
    <row r="13208" spans="2:15" x14ac:dyDescent="0.2">
      <c r="B13208" s="3"/>
      <c r="C13208" s="3"/>
      <c r="D13208" s="6"/>
      <c r="E13208" s="8"/>
      <c r="O13208" s="9"/>
    </row>
    <row r="13209" spans="2:15" x14ac:dyDescent="0.2">
      <c r="B13209" s="3"/>
      <c r="C13209" s="3"/>
      <c r="D13209" s="6"/>
      <c r="E13209" s="8"/>
      <c r="O13209" s="9"/>
    </row>
    <row r="13210" spans="2:15" x14ac:dyDescent="0.2">
      <c r="B13210" s="3"/>
      <c r="C13210" s="3"/>
      <c r="D13210" s="6"/>
      <c r="E13210" s="8"/>
      <c r="O13210" s="9"/>
    </row>
    <row r="13211" spans="2:15" x14ac:dyDescent="0.2">
      <c r="B13211" s="3"/>
      <c r="C13211" s="3"/>
      <c r="D13211" s="6"/>
      <c r="E13211" s="8"/>
      <c r="O13211" s="9"/>
    </row>
    <row r="13212" spans="2:15" x14ac:dyDescent="0.2">
      <c r="B13212" s="3"/>
      <c r="C13212" s="3"/>
      <c r="D13212" s="6"/>
      <c r="E13212" s="8"/>
      <c r="O13212" s="9"/>
    </row>
    <row r="13213" spans="2:15" x14ac:dyDescent="0.2">
      <c r="B13213" s="3"/>
      <c r="C13213" s="3"/>
      <c r="D13213" s="6"/>
      <c r="E13213" s="8"/>
      <c r="O13213" s="9"/>
    </row>
    <row r="13214" spans="2:15" x14ac:dyDescent="0.2">
      <c r="B13214" s="3"/>
      <c r="C13214" s="3"/>
      <c r="D13214" s="6"/>
      <c r="E13214" s="8"/>
      <c r="O13214" s="9"/>
    </row>
    <row r="13215" spans="2:15" x14ac:dyDescent="0.2">
      <c r="B13215" s="3"/>
      <c r="C13215" s="3"/>
      <c r="D13215" s="6"/>
      <c r="E13215" s="8"/>
      <c r="O13215" s="9"/>
    </row>
    <row r="13216" spans="2:15" x14ac:dyDescent="0.2">
      <c r="B13216" s="3"/>
      <c r="C13216" s="3"/>
      <c r="D13216" s="6"/>
      <c r="E13216" s="8"/>
      <c r="O13216" s="9"/>
    </row>
    <row r="13217" spans="2:15" x14ac:dyDescent="0.2">
      <c r="B13217" s="3"/>
      <c r="C13217" s="3"/>
      <c r="D13217" s="6"/>
      <c r="E13217" s="8"/>
      <c r="O13217" s="9"/>
    </row>
    <row r="13218" spans="2:15" x14ac:dyDescent="0.2">
      <c r="B13218" s="3"/>
      <c r="C13218" s="3"/>
      <c r="D13218" s="6"/>
      <c r="E13218" s="8"/>
      <c r="O13218" s="9"/>
    </row>
    <row r="13219" spans="2:15" x14ac:dyDescent="0.2">
      <c r="B13219" s="3"/>
      <c r="C13219" s="3"/>
      <c r="D13219" s="6"/>
      <c r="E13219" s="8"/>
      <c r="O13219" s="9"/>
    </row>
    <row r="13220" spans="2:15" x14ac:dyDescent="0.2">
      <c r="B13220" s="3"/>
      <c r="C13220" s="3"/>
      <c r="D13220" s="6"/>
      <c r="E13220" s="8"/>
      <c r="O13220" s="9"/>
    </row>
    <row r="13221" spans="2:15" x14ac:dyDescent="0.2">
      <c r="B13221" s="3"/>
      <c r="C13221" s="3"/>
      <c r="D13221" s="6"/>
      <c r="E13221" s="8"/>
      <c r="O13221" s="9"/>
    </row>
    <row r="13222" spans="2:15" x14ac:dyDescent="0.2">
      <c r="B13222" s="3"/>
      <c r="C13222" s="3"/>
      <c r="D13222" s="6"/>
      <c r="E13222" s="8"/>
      <c r="O13222" s="9"/>
    </row>
    <row r="13223" spans="2:15" x14ac:dyDescent="0.2">
      <c r="B13223" s="3"/>
      <c r="C13223" s="3"/>
      <c r="D13223" s="6"/>
      <c r="E13223" s="8"/>
      <c r="O13223" s="9"/>
    </row>
    <row r="13224" spans="2:15" x14ac:dyDescent="0.2">
      <c r="B13224" s="3"/>
      <c r="C13224" s="3"/>
      <c r="D13224" s="6"/>
      <c r="E13224" s="8"/>
      <c r="O13224" s="9"/>
    </row>
    <row r="13225" spans="2:15" x14ac:dyDescent="0.2">
      <c r="B13225" s="3"/>
      <c r="C13225" s="3"/>
      <c r="D13225" s="6"/>
      <c r="E13225" s="8"/>
      <c r="O13225" s="9"/>
    </row>
    <row r="13226" spans="2:15" x14ac:dyDescent="0.2">
      <c r="B13226" s="3"/>
      <c r="C13226" s="3"/>
      <c r="D13226" s="6"/>
      <c r="E13226" s="8"/>
      <c r="O13226" s="9"/>
    </row>
    <row r="13227" spans="2:15" x14ac:dyDescent="0.2">
      <c r="B13227" s="3"/>
      <c r="C13227" s="3"/>
      <c r="D13227" s="6"/>
      <c r="E13227" s="8"/>
      <c r="O13227" s="9"/>
    </row>
    <row r="13228" spans="2:15" x14ac:dyDescent="0.2">
      <c r="B13228" s="3"/>
      <c r="C13228" s="3"/>
      <c r="D13228" s="6"/>
      <c r="E13228" s="8"/>
      <c r="O13228" s="9"/>
    </row>
    <row r="13229" spans="2:15" x14ac:dyDescent="0.2">
      <c r="B13229" s="3"/>
      <c r="C13229" s="3"/>
      <c r="D13229" s="6"/>
      <c r="E13229" s="8"/>
      <c r="O13229" s="9"/>
    </row>
    <row r="13230" spans="2:15" x14ac:dyDescent="0.2">
      <c r="B13230" s="3"/>
      <c r="C13230" s="3"/>
      <c r="D13230" s="6"/>
      <c r="E13230" s="8"/>
      <c r="O13230" s="9"/>
    </row>
    <row r="13231" spans="2:15" x14ac:dyDescent="0.2">
      <c r="B13231" s="3"/>
      <c r="C13231" s="3"/>
      <c r="D13231" s="6"/>
      <c r="E13231" s="8"/>
      <c r="O13231" s="9"/>
    </row>
    <row r="13232" spans="2:15" x14ac:dyDescent="0.2">
      <c r="B13232" s="3"/>
      <c r="C13232" s="3"/>
      <c r="D13232" s="6"/>
      <c r="E13232" s="8"/>
      <c r="O13232" s="9"/>
    </row>
    <row r="13233" spans="2:15" x14ac:dyDescent="0.2">
      <c r="B13233" s="3"/>
      <c r="C13233" s="3"/>
      <c r="D13233" s="6"/>
      <c r="E13233" s="8"/>
      <c r="O13233" s="9"/>
    </row>
    <row r="13234" spans="2:15" x14ac:dyDescent="0.2">
      <c r="B13234" s="3"/>
      <c r="C13234" s="3"/>
      <c r="D13234" s="6"/>
      <c r="E13234" s="8"/>
      <c r="O13234" s="9"/>
    </row>
    <row r="13235" spans="2:15" x14ac:dyDescent="0.2">
      <c r="B13235" s="3"/>
      <c r="C13235" s="3"/>
      <c r="D13235" s="6"/>
      <c r="E13235" s="8"/>
      <c r="O13235" s="9"/>
    </row>
    <row r="13236" spans="2:15" x14ac:dyDescent="0.2">
      <c r="B13236" s="3"/>
      <c r="C13236" s="3"/>
      <c r="D13236" s="6"/>
      <c r="E13236" s="8"/>
      <c r="O13236" s="9"/>
    </row>
    <row r="13237" spans="2:15" x14ac:dyDescent="0.2">
      <c r="B13237" s="3"/>
      <c r="C13237" s="3"/>
      <c r="D13237" s="6"/>
      <c r="E13237" s="8"/>
      <c r="O13237" s="9"/>
    </row>
    <row r="13238" spans="2:15" x14ac:dyDescent="0.2">
      <c r="B13238" s="3"/>
      <c r="C13238" s="3"/>
      <c r="D13238" s="6"/>
      <c r="E13238" s="8"/>
      <c r="O13238" s="9"/>
    </row>
    <row r="13239" spans="2:15" x14ac:dyDescent="0.2">
      <c r="B13239" s="3"/>
      <c r="C13239" s="3"/>
      <c r="D13239" s="6"/>
      <c r="E13239" s="8"/>
      <c r="O13239" s="9"/>
    </row>
    <row r="13240" spans="2:15" x14ac:dyDescent="0.2">
      <c r="B13240" s="3"/>
      <c r="C13240" s="3"/>
      <c r="D13240" s="6"/>
      <c r="E13240" s="8"/>
      <c r="O13240" s="9"/>
    </row>
    <row r="13241" spans="2:15" x14ac:dyDescent="0.2">
      <c r="B13241" s="3"/>
      <c r="C13241" s="3"/>
      <c r="D13241" s="6"/>
      <c r="E13241" s="8"/>
      <c r="O13241" s="9"/>
    </row>
    <row r="13242" spans="2:15" x14ac:dyDescent="0.2">
      <c r="B13242" s="3"/>
      <c r="C13242" s="3"/>
      <c r="D13242" s="6"/>
      <c r="E13242" s="8"/>
      <c r="O13242" s="9"/>
    </row>
    <row r="13243" spans="2:15" x14ac:dyDescent="0.2">
      <c r="B13243" s="3"/>
      <c r="C13243" s="3"/>
      <c r="D13243" s="6"/>
      <c r="E13243" s="8"/>
      <c r="O13243" s="9"/>
    </row>
    <row r="13244" spans="2:15" x14ac:dyDescent="0.2">
      <c r="B13244" s="3"/>
      <c r="C13244" s="3"/>
      <c r="D13244" s="6"/>
      <c r="E13244" s="8"/>
      <c r="O13244" s="9"/>
    </row>
    <row r="13245" spans="2:15" x14ac:dyDescent="0.2">
      <c r="B13245" s="3"/>
      <c r="C13245" s="3"/>
      <c r="D13245" s="6"/>
      <c r="E13245" s="8"/>
      <c r="O13245" s="9"/>
    </row>
    <row r="13246" spans="2:15" x14ac:dyDescent="0.2">
      <c r="B13246" s="3"/>
      <c r="C13246" s="3"/>
      <c r="D13246" s="6"/>
      <c r="E13246" s="8"/>
      <c r="O13246" s="9"/>
    </row>
    <row r="13247" spans="2:15" x14ac:dyDescent="0.2">
      <c r="B13247" s="3"/>
      <c r="C13247" s="3"/>
      <c r="D13247" s="6"/>
      <c r="E13247" s="8"/>
      <c r="O13247" s="9"/>
    </row>
    <row r="13248" spans="2:15" x14ac:dyDescent="0.2">
      <c r="B13248" s="3"/>
      <c r="C13248" s="3"/>
      <c r="D13248" s="6"/>
      <c r="E13248" s="8"/>
      <c r="O13248" s="9"/>
    </row>
    <row r="13249" spans="2:15" x14ac:dyDescent="0.2">
      <c r="B13249" s="3"/>
      <c r="C13249" s="3"/>
      <c r="D13249" s="6"/>
      <c r="E13249" s="8"/>
      <c r="O13249" s="9"/>
    </row>
    <row r="13250" spans="2:15" x14ac:dyDescent="0.2">
      <c r="B13250" s="3"/>
      <c r="C13250" s="3"/>
      <c r="D13250" s="6"/>
      <c r="E13250" s="8"/>
      <c r="O13250" s="9"/>
    </row>
    <row r="13251" spans="2:15" x14ac:dyDescent="0.2">
      <c r="B13251" s="3"/>
      <c r="C13251" s="3"/>
      <c r="D13251" s="6"/>
      <c r="E13251" s="8"/>
      <c r="O13251" s="9"/>
    </row>
    <row r="13252" spans="2:15" x14ac:dyDescent="0.2">
      <c r="B13252" s="3"/>
      <c r="C13252" s="3"/>
      <c r="D13252" s="6"/>
      <c r="E13252" s="8"/>
      <c r="O13252" s="9"/>
    </row>
    <row r="13253" spans="2:15" x14ac:dyDescent="0.2">
      <c r="B13253" s="3"/>
      <c r="C13253" s="3"/>
      <c r="D13253" s="6"/>
      <c r="E13253" s="8"/>
      <c r="O13253" s="9"/>
    </row>
    <row r="13254" spans="2:15" x14ac:dyDescent="0.2">
      <c r="B13254" s="3"/>
      <c r="C13254" s="3"/>
      <c r="D13254" s="6"/>
      <c r="E13254" s="8"/>
      <c r="O13254" s="9"/>
    </row>
    <row r="13255" spans="2:15" x14ac:dyDescent="0.2">
      <c r="B13255" s="3"/>
      <c r="C13255" s="3"/>
      <c r="D13255" s="6"/>
      <c r="E13255" s="8"/>
      <c r="O13255" s="9"/>
    </row>
    <row r="13256" spans="2:15" x14ac:dyDescent="0.2">
      <c r="B13256" s="3"/>
      <c r="C13256" s="3"/>
      <c r="D13256" s="6"/>
      <c r="E13256" s="8"/>
      <c r="O13256" s="9"/>
    </row>
    <row r="13257" spans="2:15" x14ac:dyDescent="0.2">
      <c r="B13257" s="3"/>
      <c r="C13257" s="3"/>
      <c r="D13257" s="6"/>
      <c r="E13257" s="8"/>
      <c r="O13257" s="9"/>
    </row>
    <row r="13258" spans="2:15" x14ac:dyDescent="0.2">
      <c r="B13258" s="3"/>
      <c r="C13258" s="3"/>
      <c r="D13258" s="6"/>
      <c r="E13258" s="8"/>
      <c r="O13258" s="9"/>
    </row>
    <row r="13259" spans="2:15" x14ac:dyDescent="0.2">
      <c r="B13259" s="3"/>
      <c r="C13259" s="3"/>
      <c r="D13259" s="6"/>
      <c r="E13259" s="8"/>
      <c r="O13259" s="9"/>
    </row>
    <row r="13260" spans="2:15" x14ac:dyDescent="0.2">
      <c r="B13260" s="3"/>
      <c r="C13260" s="3"/>
      <c r="D13260" s="6"/>
      <c r="E13260" s="8"/>
      <c r="O13260" s="9"/>
    </row>
    <row r="13261" spans="2:15" x14ac:dyDescent="0.2">
      <c r="B13261" s="3"/>
      <c r="C13261" s="3"/>
      <c r="D13261" s="6"/>
      <c r="E13261" s="8"/>
      <c r="O13261" s="9"/>
    </row>
    <row r="13262" spans="2:15" x14ac:dyDescent="0.2">
      <c r="B13262" s="3"/>
      <c r="C13262" s="3"/>
      <c r="D13262" s="6"/>
      <c r="E13262" s="8"/>
      <c r="O13262" s="9"/>
    </row>
    <row r="13263" spans="2:15" x14ac:dyDescent="0.2">
      <c r="B13263" s="3"/>
      <c r="C13263" s="3"/>
      <c r="D13263" s="6"/>
      <c r="E13263" s="8"/>
      <c r="O13263" s="9"/>
    </row>
    <row r="13264" spans="2:15" x14ac:dyDescent="0.2">
      <c r="B13264" s="3"/>
      <c r="C13264" s="3"/>
      <c r="D13264" s="6"/>
      <c r="E13264" s="8"/>
      <c r="O13264" s="9"/>
    </row>
    <row r="13265" spans="2:15" x14ac:dyDescent="0.2">
      <c r="B13265" s="3"/>
      <c r="C13265" s="3"/>
      <c r="D13265" s="6"/>
      <c r="E13265" s="8"/>
      <c r="O13265" s="9"/>
    </row>
    <row r="13266" spans="2:15" x14ac:dyDescent="0.2">
      <c r="B13266" s="3"/>
      <c r="C13266" s="3"/>
      <c r="D13266" s="6"/>
      <c r="E13266" s="8"/>
      <c r="O13266" s="9"/>
    </row>
    <row r="13267" spans="2:15" x14ac:dyDescent="0.2">
      <c r="B13267" s="3"/>
      <c r="C13267" s="3"/>
      <c r="D13267" s="6"/>
      <c r="E13267" s="8"/>
      <c r="O13267" s="9"/>
    </row>
    <row r="13268" spans="2:15" x14ac:dyDescent="0.2">
      <c r="B13268" s="3"/>
      <c r="C13268" s="3"/>
      <c r="D13268" s="6"/>
      <c r="E13268" s="8"/>
      <c r="O13268" s="9"/>
    </row>
    <row r="13269" spans="2:15" x14ac:dyDescent="0.2">
      <c r="B13269" s="3"/>
      <c r="C13269" s="3"/>
      <c r="D13269" s="6"/>
      <c r="E13269" s="8"/>
      <c r="O13269" s="9"/>
    </row>
    <row r="13270" spans="2:15" x14ac:dyDescent="0.2">
      <c r="B13270" s="3"/>
      <c r="C13270" s="3"/>
      <c r="D13270" s="6"/>
      <c r="E13270" s="8"/>
      <c r="O13270" s="9"/>
    </row>
    <row r="13271" spans="2:15" x14ac:dyDescent="0.2">
      <c r="B13271" s="3"/>
      <c r="C13271" s="3"/>
      <c r="D13271" s="6"/>
      <c r="E13271" s="8"/>
      <c r="O13271" s="9"/>
    </row>
    <row r="13272" spans="2:15" x14ac:dyDescent="0.2">
      <c r="B13272" s="3"/>
      <c r="C13272" s="3"/>
      <c r="D13272" s="6"/>
      <c r="E13272" s="8"/>
      <c r="O13272" s="9"/>
    </row>
    <row r="13273" spans="2:15" x14ac:dyDescent="0.2">
      <c r="B13273" s="3"/>
      <c r="C13273" s="3"/>
      <c r="D13273" s="6"/>
      <c r="E13273" s="8"/>
      <c r="O13273" s="9"/>
    </row>
    <row r="13274" spans="2:15" x14ac:dyDescent="0.2">
      <c r="B13274" s="3"/>
      <c r="C13274" s="3"/>
      <c r="D13274" s="6"/>
      <c r="E13274" s="8"/>
      <c r="O13274" s="9"/>
    </row>
    <row r="13275" spans="2:15" x14ac:dyDescent="0.2">
      <c r="B13275" s="3"/>
      <c r="C13275" s="3"/>
      <c r="D13275" s="6"/>
      <c r="E13275" s="8"/>
      <c r="O13275" s="9"/>
    </row>
    <row r="13276" spans="2:15" x14ac:dyDescent="0.2">
      <c r="B13276" s="3"/>
      <c r="C13276" s="3"/>
      <c r="D13276" s="6"/>
      <c r="E13276" s="8"/>
      <c r="O13276" s="9"/>
    </row>
    <row r="13277" spans="2:15" x14ac:dyDescent="0.2">
      <c r="B13277" s="3"/>
      <c r="C13277" s="3"/>
      <c r="D13277" s="6"/>
      <c r="E13277" s="8"/>
      <c r="O13277" s="9"/>
    </row>
    <row r="13278" spans="2:15" x14ac:dyDescent="0.2">
      <c r="B13278" s="3"/>
      <c r="C13278" s="3"/>
      <c r="D13278" s="6"/>
      <c r="E13278" s="8"/>
      <c r="O13278" s="9"/>
    </row>
    <row r="13279" spans="2:15" x14ac:dyDescent="0.2">
      <c r="B13279" s="3"/>
      <c r="C13279" s="3"/>
      <c r="D13279" s="6"/>
      <c r="E13279" s="8"/>
      <c r="O13279" s="9"/>
    </row>
    <row r="13280" spans="2:15" x14ac:dyDescent="0.2">
      <c r="B13280" s="3"/>
      <c r="C13280" s="3"/>
      <c r="D13280" s="6"/>
      <c r="E13280" s="8"/>
      <c r="O13280" s="9"/>
    </row>
    <row r="13281" spans="2:15" x14ac:dyDescent="0.2">
      <c r="B13281" s="3"/>
      <c r="C13281" s="3"/>
      <c r="D13281" s="6"/>
      <c r="E13281" s="8"/>
      <c r="O13281" s="9"/>
    </row>
    <row r="13282" spans="2:15" x14ac:dyDescent="0.2">
      <c r="B13282" s="3"/>
      <c r="C13282" s="3"/>
      <c r="D13282" s="6"/>
      <c r="E13282" s="8"/>
      <c r="O13282" s="9"/>
    </row>
    <row r="13283" spans="2:15" x14ac:dyDescent="0.2">
      <c r="B13283" s="3"/>
      <c r="C13283" s="3"/>
      <c r="D13283" s="6"/>
      <c r="E13283" s="8"/>
      <c r="O13283" s="9"/>
    </row>
    <row r="13284" spans="2:15" x14ac:dyDescent="0.2">
      <c r="B13284" s="3"/>
      <c r="C13284" s="3"/>
      <c r="D13284" s="6"/>
      <c r="E13284" s="8"/>
      <c r="O13284" s="9"/>
    </row>
    <row r="13285" spans="2:15" x14ac:dyDescent="0.2">
      <c r="B13285" s="3"/>
      <c r="C13285" s="3"/>
      <c r="D13285" s="6"/>
      <c r="E13285" s="8"/>
      <c r="O13285" s="9"/>
    </row>
    <row r="13286" spans="2:15" x14ac:dyDescent="0.2">
      <c r="B13286" s="3"/>
      <c r="C13286" s="3"/>
      <c r="D13286" s="6"/>
      <c r="E13286" s="8"/>
      <c r="O13286" s="9"/>
    </row>
    <row r="13287" spans="2:15" x14ac:dyDescent="0.2">
      <c r="B13287" s="3"/>
      <c r="C13287" s="3"/>
      <c r="D13287" s="6"/>
      <c r="E13287" s="8"/>
      <c r="O13287" s="9"/>
    </row>
    <row r="13288" spans="2:15" x14ac:dyDescent="0.2">
      <c r="B13288" s="3"/>
      <c r="C13288" s="3"/>
      <c r="D13288" s="6"/>
      <c r="E13288" s="8"/>
      <c r="O13288" s="9"/>
    </row>
    <row r="13289" spans="2:15" x14ac:dyDescent="0.2">
      <c r="B13289" s="3"/>
      <c r="C13289" s="3"/>
      <c r="D13289" s="6"/>
      <c r="E13289" s="8"/>
      <c r="O13289" s="9"/>
    </row>
    <row r="13290" spans="2:15" x14ac:dyDescent="0.2">
      <c r="B13290" s="3"/>
      <c r="C13290" s="3"/>
      <c r="D13290" s="6"/>
      <c r="E13290" s="8"/>
      <c r="O13290" s="9"/>
    </row>
    <row r="13291" spans="2:15" x14ac:dyDescent="0.2">
      <c r="B13291" s="3"/>
      <c r="C13291" s="3"/>
      <c r="D13291" s="6"/>
      <c r="E13291" s="8"/>
      <c r="O13291" s="9"/>
    </row>
    <row r="13292" spans="2:15" x14ac:dyDescent="0.2">
      <c r="B13292" s="3"/>
      <c r="C13292" s="3"/>
      <c r="D13292" s="6"/>
      <c r="E13292" s="8"/>
      <c r="O13292" s="9"/>
    </row>
    <row r="13293" spans="2:15" x14ac:dyDescent="0.2">
      <c r="B13293" s="3"/>
      <c r="C13293" s="3"/>
      <c r="D13293" s="6"/>
      <c r="E13293" s="8"/>
      <c r="O13293" s="9"/>
    </row>
    <row r="13294" spans="2:15" x14ac:dyDescent="0.2">
      <c r="B13294" s="3"/>
      <c r="C13294" s="3"/>
      <c r="D13294" s="6"/>
      <c r="E13294" s="8"/>
      <c r="O13294" s="9"/>
    </row>
    <row r="13295" spans="2:15" x14ac:dyDescent="0.2">
      <c r="B13295" s="3"/>
      <c r="C13295" s="3"/>
      <c r="D13295" s="6"/>
      <c r="E13295" s="8"/>
      <c r="O13295" s="9"/>
    </row>
    <row r="13296" spans="2:15" x14ac:dyDescent="0.2">
      <c r="B13296" s="3"/>
      <c r="C13296" s="3"/>
      <c r="D13296" s="6"/>
      <c r="E13296" s="8"/>
      <c r="O13296" s="9"/>
    </row>
    <row r="13297" spans="2:15" x14ac:dyDescent="0.2">
      <c r="B13297" s="3"/>
      <c r="C13297" s="3"/>
      <c r="D13297" s="6"/>
      <c r="E13297" s="8"/>
      <c r="O13297" s="9"/>
    </row>
    <row r="13298" spans="2:15" x14ac:dyDescent="0.2">
      <c r="B13298" s="3"/>
      <c r="C13298" s="3"/>
      <c r="D13298" s="6"/>
      <c r="E13298" s="8"/>
      <c r="O13298" s="9"/>
    </row>
    <row r="13299" spans="2:15" x14ac:dyDescent="0.2">
      <c r="B13299" s="3"/>
      <c r="C13299" s="3"/>
      <c r="D13299" s="6"/>
      <c r="E13299" s="8"/>
      <c r="O13299" s="9"/>
    </row>
    <row r="13300" spans="2:15" x14ac:dyDescent="0.2">
      <c r="B13300" s="3"/>
      <c r="C13300" s="3"/>
      <c r="D13300" s="6"/>
      <c r="E13300" s="8"/>
      <c r="O13300" s="9"/>
    </row>
    <row r="13301" spans="2:15" x14ac:dyDescent="0.2">
      <c r="B13301" s="3"/>
      <c r="C13301" s="3"/>
      <c r="D13301" s="6"/>
      <c r="E13301" s="8"/>
      <c r="O13301" s="9"/>
    </row>
    <row r="13302" spans="2:15" x14ac:dyDescent="0.2">
      <c r="B13302" s="3"/>
      <c r="C13302" s="3"/>
      <c r="D13302" s="6"/>
      <c r="E13302" s="8"/>
      <c r="O13302" s="9"/>
    </row>
    <row r="13303" spans="2:15" x14ac:dyDescent="0.2">
      <c r="B13303" s="3"/>
      <c r="C13303" s="3"/>
      <c r="D13303" s="6"/>
      <c r="E13303" s="8"/>
      <c r="O13303" s="9"/>
    </row>
    <row r="13304" spans="2:15" x14ac:dyDescent="0.2">
      <c r="B13304" s="3"/>
      <c r="C13304" s="3"/>
      <c r="D13304" s="6"/>
      <c r="E13304" s="8"/>
      <c r="O13304" s="9"/>
    </row>
    <row r="13305" spans="2:15" x14ac:dyDescent="0.2">
      <c r="B13305" s="3"/>
      <c r="C13305" s="3"/>
      <c r="D13305" s="6"/>
      <c r="E13305" s="8"/>
      <c r="O13305" s="9"/>
    </row>
    <row r="13306" spans="2:15" x14ac:dyDescent="0.2">
      <c r="B13306" s="3"/>
      <c r="C13306" s="3"/>
      <c r="D13306" s="6"/>
      <c r="E13306" s="8"/>
      <c r="O13306" s="9"/>
    </row>
    <row r="13307" spans="2:15" x14ac:dyDescent="0.2">
      <c r="B13307" s="3"/>
      <c r="C13307" s="3"/>
      <c r="D13307" s="6"/>
      <c r="E13307" s="8"/>
      <c r="O13307" s="9"/>
    </row>
    <row r="13308" spans="2:15" x14ac:dyDescent="0.2">
      <c r="B13308" s="3"/>
      <c r="C13308" s="3"/>
      <c r="D13308" s="6"/>
      <c r="E13308" s="8"/>
      <c r="O13308" s="9"/>
    </row>
    <row r="13309" spans="2:15" x14ac:dyDescent="0.2">
      <c r="B13309" s="3"/>
      <c r="C13309" s="3"/>
      <c r="D13309" s="6"/>
      <c r="E13309" s="8"/>
      <c r="O13309" s="9"/>
    </row>
    <row r="13310" spans="2:15" x14ac:dyDescent="0.2">
      <c r="B13310" s="3"/>
      <c r="C13310" s="3"/>
      <c r="D13310" s="6"/>
      <c r="E13310" s="8"/>
      <c r="O13310" s="9"/>
    </row>
    <row r="13311" spans="2:15" x14ac:dyDescent="0.2">
      <c r="B13311" s="3"/>
      <c r="C13311" s="3"/>
      <c r="D13311" s="6"/>
      <c r="E13311" s="8"/>
      <c r="O13311" s="9"/>
    </row>
    <row r="13312" spans="2:15" x14ac:dyDescent="0.2">
      <c r="B13312" s="3"/>
      <c r="C13312" s="3"/>
      <c r="D13312" s="6"/>
      <c r="E13312" s="8"/>
      <c r="O13312" s="9"/>
    </row>
    <row r="13313" spans="2:15" x14ac:dyDescent="0.2">
      <c r="B13313" s="3"/>
      <c r="C13313" s="3"/>
      <c r="D13313" s="6"/>
      <c r="E13313" s="8"/>
      <c r="O13313" s="9"/>
    </row>
    <row r="13314" spans="2:15" x14ac:dyDescent="0.2">
      <c r="B13314" s="3"/>
      <c r="C13314" s="3"/>
      <c r="D13314" s="6"/>
      <c r="E13314" s="8"/>
      <c r="O13314" s="9"/>
    </row>
    <row r="13315" spans="2:15" x14ac:dyDescent="0.2">
      <c r="B13315" s="3"/>
      <c r="C13315" s="3"/>
      <c r="D13315" s="6"/>
      <c r="E13315" s="8"/>
      <c r="O13315" s="9"/>
    </row>
    <row r="13316" spans="2:15" x14ac:dyDescent="0.2">
      <c r="B13316" s="3"/>
      <c r="C13316" s="3"/>
      <c r="D13316" s="6"/>
      <c r="E13316" s="8"/>
      <c r="O13316" s="9"/>
    </row>
    <row r="13317" spans="2:15" x14ac:dyDescent="0.2">
      <c r="B13317" s="3"/>
      <c r="C13317" s="3"/>
      <c r="D13317" s="6"/>
      <c r="E13317" s="8"/>
      <c r="O13317" s="9"/>
    </row>
    <row r="13318" spans="2:15" x14ac:dyDescent="0.2">
      <c r="B13318" s="3"/>
      <c r="C13318" s="3"/>
      <c r="D13318" s="6"/>
      <c r="E13318" s="8"/>
      <c r="O13318" s="9"/>
    </row>
    <row r="13319" spans="2:15" x14ac:dyDescent="0.2">
      <c r="B13319" s="3"/>
      <c r="C13319" s="3"/>
      <c r="D13319" s="6"/>
      <c r="E13319" s="8"/>
      <c r="O13319" s="9"/>
    </row>
    <row r="13320" spans="2:15" x14ac:dyDescent="0.2">
      <c r="B13320" s="3"/>
      <c r="C13320" s="3"/>
      <c r="D13320" s="6"/>
      <c r="E13320" s="8"/>
      <c r="O13320" s="9"/>
    </row>
    <row r="13321" spans="2:15" x14ac:dyDescent="0.2">
      <c r="B13321" s="3"/>
      <c r="C13321" s="3"/>
      <c r="D13321" s="6"/>
      <c r="E13321" s="8"/>
      <c r="O13321" s="9"/>
    </row>
    <row r="13322" spans="2:15" x14ac:dyDescent="0.2">
      <c r="B13322" s="3"/>
      <c r="C13322" s="3"/>
      <c r="D13322" s="6"/>
      <c r="E13322" s="8"/>
      <c r="O13322" s="9"/>
    </row>
    <row r="13323" spans="2:15" x14ac:dyDescent="0.2">
      <c r="B13323" s="3"/>
      <c r="C13323" s="3"/>
      <c r="D13323" s="6"/>
      <c r="E13323" s="8"/>
      <c r="O13323" s="9"/>
    </row>
    <row r="13324" spans="2:15" x14ac:dyDescent="0.2">
      <c r="B13324" s="3"/>
      <c r="C13324" s="3"/>
      <c r="D13324" s="6"/>
      <c r="E13324" s="8"/>
      <c r="O13324" s="9"/>
    </row>
    <row r="13325" spans="2:15" x14ac:dyDescent="0.2">
      <c r="B13325" s="3"/>
      <c r="C13325" s="3"/>
      <c r="D13325" s="6"/>
      <c r="E13325" s="8"/>
      <c r="O13325" s="9"/>
    </row>
    <row r="13326" spans="2:15" x14ac:dyDescent="0.2">
      <c r="B13326" s="3"/>
      <c r="C13326" s="3"/>
      <c r="D13326" s="6"/>
      <c r="E13326" s="8"/>
      <c r="O13326" s="9"/>
    </row>
    <row r="13327" spans="2:15" x14ac:dyDescent="0.2">
      <c r="B13327" s="3"/>
      <c r="C13327" s="3"/>
      <c r="D13327" s="6"/>
      <c r="E13327" s="8"/>
      <c r="O13327" s="9"/>
    </row>
    <row r="13328" spans="2:15" x14ac:dyDescent="0.2">
      <c r="B13328" s="3"/>
      <c r="C13328" s="3"/>
      <c r="D13328" s="6"/>
      <c r="E13328" s="8"/>
      <c r="O13328" s="9"/>
    </row>
    <row r="13329" spans="2:15" x14ac:dyDescent="0.2">
      <c r="B13329" s="3"/>
      <c r="C13329" s="3"/>
      <c r="D13329" s="6"/>
      <c r="E13329" s="8"/>
      <c r="O13329" s="9"/>
    </row>
    <row r="13330" spans="2:15" x14ac:dyDescent="0.2">
      <c r="B13330" s="3"/>
      <c r="C13330" s="3"/>
      <c r="D13330" s="6"/>
      <c r="E13330" s="8"/>
      <c r="O13330" s="9"/>
    </row>
    <row r="13331" spans="2:15" x14ac:dyDescent="0.2">
      <c r="B13331" s="3"/>
      <c r="C13331" s="3"/>
      <c r="D13331" s="6"/>
      <c r="E13331" s="8"/>
      <c r="O13331" s="9"/>
    </row>
    <row r="13332" spans="2:15" x14ac:dyDescent="0.2">
      <c r="B13332" s="3"/>
      <c r="C13332" s="3"/>
      <c r="D13332" s="6"/>
      <c r="E13332" s="8"/>
      <c r="O13332" s="9"/>
    </row>
    <row r="13333" spans="2:15" x14ac:dyDescent="0.2">
      <c r="B13333" s="3"/>
      <c r="C13333" s="3"/>
      <c r="D13333" s="6"/>
      <c r="E13333" s="8"/>
      <c r="O13333" s="9"/>
    </row>
    <row r="13334" spans="2:15" x14ac:dyDescent="0.2">
      <c r="B13334" s="3"/>
      <c r="C13334" s="3"/>
      <c r="D13334" s="6"/>
      <c r="E13334" s="8"/>
      <c r="O13334" s="9"/>
    </row>
    <row r="13335" spans="2:15" x14ac:dyDescent="0.2">
      <c r="B13335" s="3"/>
      <c r="C13335" s="3"/>
      <c r="D13335" s="6"/>
      <c r="E13335" s="8"/>
      <c r="O13335" s="9"/>
    </row>
    <row r="13336" spans="2:15" x14ac:dyDescent="0.2">
      <c r="B13336" s="3"/>
      <c r="C13336" s="3"/>
      <c r="D13336" s="6"/>
      <c r="E13336" s="8"/>
      <c r="O13336" s="9"/>
    </row>
    <row r="13337" spans="2:15" x14ac:dyDescent="0.2">
      <c r="B13337" s="3"/>
      <c r="C13337" s="3"/>
      <c r="D13337" s="6"/>
      <c r="E13337" s="8"/>
      <c r="O13337" s="9"/>
    </row>
    <row r="13338" spans="2:15" x14ac:dyDescent="0.2">
      <c r="B13338" s="3"/>
      <c r="C13338" s="3"/>
      <c r="D13338" s="6"/>
      <c r="E13338" s="8"/>
      <c r="O13338" s="9"/>
    </row>
    <row r="13339" spans="2:15" x14ac:dyDescent="0.2">
      <c r="B13339" s="3"/>
      <c r="C13339" s="3"/>
      <c r="D13339" s="6"/>
      <c r="E13339" s="8"/>
      <c r="O13339" s="9"/>
    </row>
    <row r="13340" spans="2:15" x14ac:dyDescent="0.2">
      <c r="B13340" s="3"/>
      <c r="C13340" s="3"/>
      <c r="D13340" s="6"/>
      <c r="E13340" s="8"/>
      <c r="O13340" s="9"/>
    </row>
    <row r="13341" spans="2:15" x14ac:dyDescent="0.2">
      <c r="B13341" s="3"/>
      <c r="C13341" s="3"/>
      <c r="D13341" s="6"/>
      <c r="E13341" s="8"/>
      <c r="O13341" s="9"/>
    </row>
    <row r="13342" spans="2:15" x14ac:dyDescent="0.2">
      <c r="B13342" s="3"/>
      <c r="C13342" s="3"/>
      <c r="D13342" s="6"/>
      <c r="E13342" s="8"/>
      <c r="O13342" s="9"/>
    </row>
    <row r="13343" spans="2:15" x14ac:dyDescent="0.2">
      <c r="B13343" s="3"/>
      <c r="C13343" s="3"/>
      <c r="D13343" s="6"/>
      <c r="E13343" s="8"/>
      <c r="O13343" s="9"/>
    </row>
    <row r="13344" spans="2:15" x14ac:dyDescent="0.2">
      <c r="B13344" s="3"/>
      <c r="C13344" s="3"/>
      <c r="D13344" s="6"/>
      <c r="E13344" s="8"/>
      <c r="O13344" s="9"/>
    </row>
    <row r="13345" spans="2:15" x14ac:dyDescent="0.2">
      <c r="B13345" s="3"/>
      <c r="C13345" s="3"/>
      <c r="D13345" s="6"/>
      <c r="E13345" s="8"/>
      <c r="O13345" s="9"/>
    </row>
    <row r="13346" spans="2:15" x14ac:dyDescent="0.2">
      <c r="B13346" s="3"/>
      <c r="C13346" s="3"/>
      <c r="D13346" s="6"/>
      <c r="E13346" s="8"/>
      <c r="O13346" s="9"/>
    </row>
    <row r="13347" spans="2:15" x14ac:dyDescent="0.2">
      <c r="B13347" s="3"/>
      <c r="C13347" s="3"/>
      <c r="D13347" s="6"/>
      <c r="E13347" s="8"/>
      <c r="O13347" s="9"/>
    </row>
    <row r="13348" spans="2:15" x14ac:dyDescent="0.2">
      <c r="B13348" s="3"/>
      <c r="C13348" s="3"/>
      <c r="D13348" s="6"/>
      <c r="E13348" s="8"/>
      <c r="O13348" s="9"/>
    </row>
    <row r="13349" spans="2:15" x14ac:dyDescent="0.2">
      <c r="B13349" s="3"/>
      <c r="C13349" s="3"/>
      <c r="D13349" s="6"/>
      <c r="E13349" s="8"/>
      <c r="O13349" s="9"/>
    </row>
    <row r="13350" spans="2:15" x14ac:dyDescent="0.2">
      <c r="B13350" s="3"/>
      <c r="C13350" s="3"/>
      <c r="D13350" s="6"/>
      <c r="E13350" s="8"/>
      <c r="O13350" s="9"/>
    </row>
    <row r="13351" spans="2:15" x14ac:dyDescent="0.2">
      <c r="B13351" s="3"/>
      <c r="C13351" s="3"/>
      <c r="D13351" s="6"/>
      <c r="E13351" s="8"/>
      <c r="O13351" s="9"/>
    </row>
    <row r="13352" spans="2:15" x14ac:dyDescent="0.2">
      <c r="B13352" s="3"/>
      <c r="C13352" s="3"/>
      <c r="D13352" s="6"/>
      <c r="E13352" s="8"/>
      <c r="O13352" s="9"/>
    </row>
    <row r="13353" spans="2:15" x14ac:dyDescent="0.2">
      <c r="B13353" s="3"/>
      <c r="C13353" s="3"/>
      <c r="D13353" s="6"/>
      <c r="E13353" s="8"/>
      <c r="O13353" s="9"/>
    </row>
    <row r="13354" spans="2:15" x14ac:dyDescent="0.2">
      <c r="B13354" s="3"/>
      <c r="C13354" s="3"/>
      <c r="D13354" s="6"/>
      <c r="E13354" s="8"/>
      <c r="O13354" s="9"/>
    </row>
    <row r="13355" spans="2:15" x14ac:dyDescent="0.2">
      <c r="B13355" s="3"/>
      <c r="C13355" s="3"/>
      <c r="D13355" s="6"/>
      <c r="E13355" s="8"/>
      <c r="O13355" s="9"/>
    </row>
    <row r="13356" spans="2:15" x14ac:dyDescent="0.2">
      <c r="B13356" s="3"/>
      <c r="C13356" s="3"/>
      <c r="D13356" s="6"/>
      <c r="E13356" s="8"/>
      <c r="O13356" s="9"/>
    </row>
    <row r="13357" spans="2:15" x14ac:dyDescent="0.2">
      <c r="B13357" s="3"/>
      <c r="C13357" s="3"/>
      <c r="D13357" s="6"/>
      <c r="E13357" s="8"/>
      <c r="O13357" s="9"/>
    </row>
    <row r="13358" spans="2:15" x14ac:dyDescent="0.2">
      <c r="B13358" s="3"/>
      <c r="C13358" s="3"/>
      <c r="D13358" s="6"/>
      <c r="E13358" s="8"/>
      <c r="O13358" s="9"/>
    </row>
    <row r="13359" spans="2:15" x14ac:dyDescent="0.2">
      <c r="B13359" s="3"/>
      <c r="C13359" s="3"/>
      <c r="D13359" s="6"/>
      <c r="E13359" s="8"/>
      <c r="O13359" s="9"/>
    </row>
    <row r="13360" spans="2:15" x14ac:dyDescent="0.2">
      <c r="B13360" s="3"/>
      <c r="C13360" s="3"/>
      <c r="D13360" s="6"/>
      <c r="E13360" s="8"/>
      <c r="O13360" s="9"/>
    </row>
    <row r="13361" spans="2:15" x14ac:dyDescent="0.2">
      <c r="B13361" s="3"/>
      <c r="C13361" s="3"/>
      <c r="D13361" s="6"/>
      <c r="E13361" s="8"/>
      <c r="O13361" s="9"/>
    </row>
    <row r="13362" spans="2:15" x14ac:dyDescent="0.2">
      <c r="B13362" s="3"/>
      <c r="C13362" s="3"/>
      <c r="D13362" s="6"/>
      <c r="E13362" s="8"/>
      <c r="O13362" s="9"/>
    </row>
    <row r="13363" spans="2:15" x14ac:dyDescent="0.2">
      <c r="B13363" s="3"/>
      <c r="C13363" s="3"/>
      <c r="D13363" s="6"/>
      <c r="E13363" s="8"/>
      <c r="O13363" s="9"/>
    </row>
    <row r="13364" spans="2:15" x14ac:dyDescent="0.2">
      <c r="B13364" s="3"/>
      <c r="C13364" s="3"/>
      <c r="D13364" s="6"/>
      <c r="E13364" s="8"/>
      <c r="O13364" s="9"/>
    </row>
    <row r="13365" spans="2:15" x14ac:dyDescent="0.2">
      <c r="B13365" s="3"/>
      <c r="C13365" s="3"/>
      <c r="D13365" s="6"/>
      <c r="E13365" s="8"/>
      <c r="O13365" s="9"/>
    </row>
    <row r="13366" spans="2:15" x14ac:dyDescent="0.2">
      <c r="B13366" s="3"/>
      <c r="C13366" s="3"/>
      <c r="D13366" s="6"/>
      <c r="E13366" s="8"/>
      <c r="O13366" s="9"/>
    </row>
    <row r="13367" spans="2:15" x14ac:dyDescent="0.2">
      <c r="B13367" s="3"/>
      <c r="C13367" s="3"/>
      <c r="D13367" s="6"/>
      <c r="E13367" s="8"/>
      <c r="O13367" s="9"/>
    </row>
    <row r="13368" spans="2:15" x14ac:dyDescent="0.2">
      <c r="B13368" s="3"/>
      <c r="C13368" s="3"/>
      <c r="D13368" s="6"/>
      <c r="E13368" s="8"/>
      <c r="O13368" s="9"/>
    </row>
    <row r="13369" spans="2:15" x14ac:dyDescent="0.2">
      <c r="B13369" s="3"/>
      <c r="C13369" s="3"/>
      <c r="D13369" s="6"/>
      <c r="E13369" s="8"/>
      <c r="O13369" s="9"/>
    </row>
    <row r="13370" spans="2:15" x14ac:dyDescent="0.2">
      <c r="B13370" s="3"/>
      <c r="C13370" s="3"/>
      <c r="D13370" s="6"/>
      <c r="E13370" s="8"/>
      <c r="O13370" s="9"/>
    </row>
    <row r="13371" spans="2:15" x14ac:dyDescent="0.2">
      <c r="B13371" s="3"/>
      <c r="C13371" s="3"/>
      <c r="D13371" s="6"/>
      <c r="E13371" s="8"/>
      <c r="O13371" s="9"/>
    </row>
    <row r="13372" spans="2:15" x14ac:dyDescent="0.2">
      <c r="B13372" s="3"/>
      <c r="C13372" s="3"/>
      <c r="D13372" s="6"/>
      <c r="E13372" s="8"/>
      <c r="O13372" s="9"/>
    </row>
    <row r="13373" spans="2:15" x14ac:dyDescent="0.2">
      <c r="B13373" s="3"/>
      <c r="C13373" s="3"/>
      <c r="D13373" s="6"/>
      <c r="E13373" s="8"/>
      <c r="O13373" s="9"/>
    </row>
    <row r="13374" spans="2:15" x14ac:dyDescent="0.2">
      <c r="B13374" s="3"/>
      <c r="C13374" s="3"/>
      <c r="D13374" s="6"/>
      <c r="E13374" s="8"/>
      <c r="O13374" s="9"/>
    </row>
    <row r="13375" spans="2:15" x14ac:dyDescent="0.2">
      <c r="B13375" s="3"/>
      <c r="C13375" s="3"/>
      <c r="D13375" s="6"/>
      <c r="E13375" s="8"/>
      <c r="O13375" s="9"/>
    </row>
    <row r="13376" spans="2:15" x14ac:dyDescent="0.2">
      <c r="B13376" s="3"/>
      <c r="C13376" s="3"/>
      <c r="D13376" s="6"/>
      <c r="E13376" s="8"/>
      <c r="O13376" s="9"/>
    </row>
    <row r="13377" spans="2:15" x14ac:dyDescent="0.2">
      <c r="B13377" s="3"/>
      <c r="C13377" s="3"/>
      <c r="D13377" s="6"/>
      <c r="E13377" s="8"/>
      <c r="O13377" s="9"/>
    </row>
    <row r="13378" spans="2:15" x14ac:dyDescent="0.2">
      <c r="B13378" s="3"/>
      <c r="C13378" s="3"/>
      <c r="D13378" s="6"/>
      <c r="E13378" s="8"/>
      <c r="O13378" s="9"/>
    </row>
    <row r="13379" spans="2:15" x14ac:dyDescent="0.2">
      <c r="B13379" s="3"/>
      <c r="C13379" s="3"/>
      <c r="D13379" s="6"/>
      <c r="E13379" s="8"/>
      <c r="O13379" s="9"/>
    </row>
    <row r="13380" spans="2:15" x14ac:dyDescent="0.2">
      <c r="B13380" s="3"/>
      <c r="C13380" s="3"/>
      <c r="D13380" s="6"/>
      <c r="E13380" s="8"/>
      <c r="O13380" s="9"/>
    </row>
    <row r="13381" spans="2:15" x14ac:dyDescent="0.2">
      <c r="B13381" s="3"/>
      <c r="C13381" s="3"/>
      <c r="D13381" s="6"/>
      <c r="E13381" s="8"/>
      <c r="O13381" s="9"/>
    </row>
    <row r="13382" spans="2:15" x14ac:dyDescent="0.2">
      <c r="B13382" s="3"/>
      <c r="C13382" s="3"/>
      <c r="D13382" s="6"/>
      <c r="E13382" s="8"/>
      <c r="O13382" s="9"/>
    </row>
    <row r="13383" spans="2:15" x14ac:dyDescent="0.2">
      <c r="B13383" s="3"/>
      <c r="C13383" s="3"/>
      <c r="D13383" s="6"/>
      <c r="E13383" s="8"/>
      <c r="O13383" s="9"/>
    </row>
    <row r="13384" spans="2:15" x14ac:dyDescent="0.2">
      <c r="B13384" s="3"/>
      <c r="C13384" s="3"/>
      <c r="D13384" s="6"/>
      <c r="E13384" s="8"/>
      <c r="O13384" s="9"/>
    </row>
    <row r="13385" spans="2:15" x14ac:dyDescent="0.2">
      <c r="B13385" s="3"/>
      <c r="C13385" s="3"/>
      <c r="D13385" s="6"/>
      <c r="E13385" s="8"/>
      <c r="O13385" s="9"/>
    </row>
    <row r="13386" spans="2:15" x14ac:dyDescent="0.2">
      <c r="B13386" s="3"/>
      <c r="C13386" s="3"/>
      <c r="D13386" s="6"/>
      <c r="E13386" s="8"/>
      <c r="O13386" s="9"/>
    </row>
    <row r="13387" spans="2:15" x14ac:dyDescent="0.2">
      <c r="B13387" s="3"/>
      <c r="C13387" s="3"/>
      <c r="D13387" s="6"/>
      <c r="E13387" s="8"/>
      <c r="O13387" s="9"/>
    </row>
    <row r="13388" spans="2:15" x14ac:dyDescent="0.2">
      <c r="B13388" s="3"/>
      <c r="C13388" s="3"/>
      <c r="D13388" s="6"/>
      <c r="E13388" s="8"/>
      <c r="O13388" s="9"/>
    </row>
    <row r="13389" spans="2:15" x14ac:dyDescent="0.2">
      <c r="B13389" s="3"/>
      <c r="C13389" s="3"/>
      <c r="D13389" s="6"/>
      <c r="E13389" s="8"/>
      <c r="O13389" s="9"/>
    </row>
    <row r="13390" spans="2:15" x14ac:dyDescent="0.2">
      <c r="B13390" s="3"/>
      <c r="C13390" s="3"/>
      <c r="D13390" s="6"/>
      <c r="E13390" s="8"/>
      <c r="O13390" s="9"/>
    </row>
    <row r="13391" spans="2:15" x14ac:dyDescent="0.2">
      <c r="B13391" s="3"/>
      <c r="C13391" s="3"/>
      <c r="D13391" s="6"/>
      <c r="E13391" s="8"/>
      <c r="O13391" s="9"/>
    </row>
    <row r="13392" spans="2:15" x14ac:dyDescent="0.2">
      <c r="B13392" s="3"/>
      <c r="C13392" s="3"/>
      <c r="D13392" s="6"/>
      <c r="E13392" s="8"/>
      <c r="O13392" s="9"/>
    </row>
    <row r="13393" spans="2:15" x14ac:dyDescent="0.2">
      <c r="B13393" s="3"/>
      <c r="C13393" s="3"/>
      <c r="D13393" s="6"/>
      <c r="E13393" s="8"/>
      <c r="O13393" s="9"/>
    </row>
    <row r="13394" spans="2:15" x14ac:dyDescent="0.2">
      <c r="B13394" s="3"/>
      <c r="C13394" s="3"/>
      <c r="D13394" s="6"/>
      <c r="E13394" s="8"/>
      <c r="O13394" s="9"/>
    </row>
    <row r="13395" spans="2:15" x14ac:dyDescent="0.2">
      <c r="B13395" s="3"/>
      <c r="C13395" s="3"/>
      <c r="D13395" s="6"/>
      <c r="E13395" s="8"/>
      <c r="O13395" s="9"/>
    </row>
    <row r="13396" spans="2:15" x14ac:dyDescent="0.2">
      <c r="B13396" s="3"/>
      <c r="C13396" s="3"/>
      <c r="D13396" s="6"/>
      <c r="E13396" s="8"/>
      <c r="O13396" s="9"/>
    </row>
    <row r="13397" spans="2:15" x14ac:dyDescent="0.2">
      <c r="B13397" s="3"/>
      <c r="C13397" s="3"/>
      <c r="D13397" s="6"/>
      <c r="E13397" s="8"/>
      <c r="O13397" s="9"/>
    </row>
    <row r="13398" spans="2:15" x14ac:dyDescent="0.2">
      <c r="B13398" s="3"/>
      <c r="C13398" s="3"/>
      <c r="D13398" s="6"/>
      <c r="E13398" s="8"/>
      <c r="O13398" s="9"/>
    </row>
    <row r="13399" spans="2:15" x14ac:dyDescent="0.2">
      <c r="B13399" s="3"/>
      <c r="C13399" s="3"/>
      <c r="D13399" s="6"/>
      <c r="E13399" s="8"/>
      <c r="O13399" s="9"/>
    </row>
    <row r="13400" spans="2:15" x14ac:dyDescent="0.2">
      <c r="B13400" s="3"/>
      <c r="C13400" s="3"/>
      <c r="D13400" s="6"/>
      <c r="E13400" s="8"/>
      <c r="O13400" s="9"/>
    </row>
    <row r="13401" spans="2:15" x14ac:dyDescent="0.2">
      <c r="B13401" s="3"/>
      <c r="C13401" s="3"/>
      <c r="D13401" s="6"/>
      <c r="E13401" s="8"/>
      <c r="O13401" s="9"/>
    </row>
    <row r="13402" spans="2:15" x14ac:dyDescent="0.2">
      <c r="B13402" s="3"/>
      <c r="C13402" s="3"/>
      <c r="D13402" s="6"/>
      <c r="E13402" s="8"/>
      <c r="O13402" s="9"/>
    </row>
    <row r="13403" spans="2:15" x14ac:dyDescent="0.2">
      <c r="B13403" s="3"/>
      <c r="C13403" s="3"/>
      <c r="D13403" s="6"/>
      <c r="E13403" s="8"/>
      <c r="O13403" s="9"/>
    </row>
    <row r="13404" spans="2:15" x14ac:dyDescent="0.2">
      <c r="B13404" s="3"/>
      <c r="C13404" s="3"/>
      <c r="D13404" s="6"/>
      <c r="E13404" s="8"/>
      <c r="O13404" s="9"/>
    </row>
    <row r="13405" spans="2:15" x14ac:dyDescent="0.2">
      <c r="B13405" s="3"/>
      <c r="C13405" s="3"/>
      <c r="D13405" s="6"/>
      <c r="E13405" s="8"/>
      <c r="O13405" s="9"/>
    </row>
    <row r="13406" spans="2:15" x14ac:dyDescent="0.2">
      <c r="B13406" s="3"/>
      <c r="C13406" s="3"/>
      <c r="D13406" s="6"/>
      <c r="E13406" s="8"/>
      <c r="O13406" s="9"/>
    </row>
    <row r="13407" spans="2:15" x14ac:dyDescent="0.2">
      <c r="B13407" s="3"/>
      <c r="C13407" s="3"/>
      <c r="D13407" s="6"/>
      <c r="E13407" s="8"/>
      <c r="O13407" s="9"/>
    </row>
    <row r="13408" spans="2:15" x14ac:dyDescent="0.2">
      <c r="B13408" s="3"/>
      <c r="C13408" s="3"/>
      <c r="D13408" s="6"/>
      <c r="E13408" s="8"/>
      <c r="O13408" s="9"/>
    </row>
    <row r="13409" spans="2:15" x14ac:dyDescent="0.2">
      <c r="B13409" s="3"/>
      <c r="C13409" s="3"/>
      <c r="D13409" s="6"/>
      <c r="E13409" s="8"/>
      <c r="O13409" s="9"/>
    </row>
    <row r="13410" spans="2:15" x14ac:dyDescent="0.2">
      <c r="B13410" s="3"/>
      <c r="C13410" s="3"/>
      <c r="D13410" s="6"/>
      <c r="E13410" s="8"/>
      <c r="O13410" s="9"/>
    </row>
    <row r="13411" spans="2:15" x14ac:dyDescent="0.2">
      <c r="B13411" s="3"/>
      <c r="C13411" s="3"/>
      <c r="D13411" s="6"/>
      <c r="E13411" s="8"/>
      <c r="O13411" s="9"/>
    </row>
    <row r="13412" spans="2:15" x14ac:dyDescent="0.2">
      <c r="B13412" s="3"/>
      <c r="C13412" s="3"/>
      <c r="D13412" s="6"/>
      <c r="E13412" s="8"/>
      <c r="O13412" s="9"/>
    </row>
    <row r="13413" spans="2:15" x14ac:dyDescent="0.2">
      <c r="B13413" s="3"/>
      <c r="C13413" s="3"/>
      <c r="D13413" s="6"/>
      <c r="E13413" s="8"/>
      <c r="O13413" s="9"/>
    </row>
    <row r="13414" spans="2:15" x14ac:dyDescent="0.2">
      <c r="B13414" s="3"/>
      <c r="C13414" s="3"/>
      <c r="D13414" s="6"/>
      <c r="E13414" s="8"/>
      <c r="O13414" s="9"/>
    </row>
    <row r="13415" spans="2:15" x14ac:dyDescent="0.2">
      <c r="B13415" s="3"/>
      <c r="C13415" s="3"/>
      <c r="D13415" s="6"/>
      <c r="E13415" s="8"/>
      <c r="O13415" s="9"/>
    </row>
    <row r="13416" spans="2:15" x14ac:dyDescent="0.2">
      <c r="B13416" s="3"/>
      <c r="C13416" s="3"/>
      <c r="D13416" s="6"/>
      <c r="E13416" s="8"/>
      <c r="O13416" s="9"/>
    </row>
    <row r="13417" spans="2:15" x14ac:dyDescent="0.2">
      <c r="B13417" s="3"/>
      <c r="C13417" s="3"/>
      <c r="D13417" s="6"/>
      <c r="E13417" s="8"/>
      <c r="O13417" s="9"/>
    </row>
    <row r="13418" spans="2:15" x14ac:dyDescent="0.2">
      <c r="B13418" s="3"/>
      <c r="C13418" s="3"/>
      <c r="D13418" s="6"/>
      <c r="E13418" s="8"/>
      <c r="O13418" s="9"/>
    </row>
    <row r="13419" spans="2:15" x14ac:dyDescent="0.2">
      <c r="B13419" s="3"/>
      <c r="C13419" s="3"/>
      <c r="D13419" s="6"/>
      <c r="E13419" s="8"/>
      <c r="O13419" s="9"/>
    </row>
    <row r="13420" spans="2:15" x14ac:dyDescent="0.2">
      <c r="B13420" s="3"/>
      <c r="C13420" s="3"/>
      <c r="D13420" s="6"/>
      <c r="E13420" s="8"/>
      <c r="O13420" s="9"/>
    </row>
    <row r="13421" spans="2:15" x14ac:dyDescent="0.2">
      <c r="B13421" s="3"/>
      <c r="C13421" s="3"/>
      <c r="D13421" s="6"/>
      <c r="E13421" s="8"/>
      <c r="O13421" s="9"/>
    </row>
    <row r="13422" spans="2:15" x14ac:dyDescent="0.2">
      <c r="B13422" s="3"/>
      <c r="C13422" s="3"/>
      <c r="D13422" s="6"/>
      <c r="E13422" s="8"/>
      <c r="O13422" s="9"/>
    </row>
    <row r="13423" spans="2:15" x14ac:dyDescent="0.2">
      <c r="B13423" s="3"/>
      <c r="C13423" s="3"/>
      <c r="D13423" s="6"/>
      <c r="E13423" s="8"/>
      <c r="O13423" s="9"/>
    </row>
    <row r="13424" spans="2:15" x14ac:dyDescent="0.2">
      <c r="B13424" s="3"/>
      <c r="C13424" s="3"/>
      <c r="D13424" s="6"/>
      <c r="E13424" s="8"/>
      <c r="O13424" s="9"/>
    </row>
    <row r="13425" spans="2:15" x14ac:dyDescent="0.2">
      <c r="B13425" s="3"/>
      <c r="C13425" s="3"/>
      <c r="D13425" s="6"/>
      <c r="E13425" s="8"/>
      <c r="O13425" s="9"/>
    </row>
    <row r="13426" spans="2:15" x14ac:dyDescent="0.2">
      <c r="B13426" s="3"/>
      <c r="C13426" s="3"/>
      <c r="D13426" s="6"/>
      <c r="E13426" s="8"/>
      <c r="O13426" s="9"/>
    </row>
    <row r="13427" spans="2:15" x14ac:dyDescent="0.2">
      <c r="B13427" s="3"/>
      <c r="C13427" s="3"/>
      <c r="D13427" s="6"/>
      <c r="E13427" s="8"/>
      <c r="O13427" s="9"/>
    </row>
    <row r="13428" spans="2:15" x14ac:dyDescent="0.2">
      <c r="B13428" s="3"/>
      <c r="C13428" s="3"/>
      <c r="D13428" s="6"/>
      <c r="E13428" s="8"/>
      <c r="O13428" s="9"/>
    </row>
    <row r="13429" spans="2:15" x14ac:dyDescent="0.2">
      <c r="B13429" s="3"/>
      <c r="C13429" s="3"/>
      <c r="D13429" s="6"/>
      <c r="E13429" s="8"/>
      <c r="O13429" s="9"/>
    </row>
    <row r="13430" spans="2:15" x14ac:dyDescent="0.2">
      <c r="B13430" s="3"/>
      <c r="C13430" s="3"/>
      <c r="D13430" s="6"/>
      <c r="E13430" s="8"/>
      <c r="O13430" s="9"/>
    </row>
    <row r="13431" spans="2:15" x14ac:dyDescent="0.2">
      <c r="B13431" s="3"/>
      <c r="C13431" s="3"/>
      <c r="D13431" s="6"/>
      <c r="E13431" s="8"/>
      <c r="O13431" s="9"/>
    </row>
    <row r="13432" spans="2:15" x14ac:dyDescent="0.2">
      <c r="B13432" s="3"/>
      <c r="C13432" s="3"/>
      <c r="D13432" s="6"/>
      <c r="E13432" s="8"/>
      <c r="O13432" s="9"/>
    </row>
    <row r="13433" spans="2:15" x14ac:dyDescent="0.2">
      <c r="B13433" s="3"/>
      <c r="C13433" s="3"/>
      <c r="D13433" s="6"/>
      <c r="E13433" s="8"/>
      <c r="O13433" s="9"/>
    </row>
    <row r="13434" spans="2:15" x14ac:dyDescent="0.2">
      <c r="B13434" s="3"/>
      <c r="C13434" s="3"/>
      <c r="D13434" s="6"/>
      <c r="E13434" s="8"/>
      <c r="O13434" s="9"/>
    </row>
    <row r="13435" spans="2:15" x14ac:dyDescent="0.2">
      <c r="B13435" s="3"/>
      <c r="C13435" s="3"/>
      <c r="D13435" s="6"/>
      <c r="E13435" s="8"/>
      <c r="O13435" s="9"/>
    </row>
    <row r="13436" spans="2:15" x14ac:dyDescent="0.2">
      <c r="B13436" s="3"/>
      <c r="C13436" s="3"/>
      <c r="D13436" s="6"/>
      <c r="E13436" s="8"/>
      <c r="O13436" s="9"/>
    </row>
    <row r="13437" spans="2:15" x14ac:dyDescent="0.2">
      <c r="B13437" s="3"/>
      <c r="C13437" s="3"/>
      <c r="D13437" s="6"/>
      <c r="E13437" s="8"/>
      <c r="O13437" s="9"/>
    </row>
    <row r="13438" spans="2:15" x14ac:dyDescent="0.2">
      <c r="B13438" s="3"/>
      <c r="C13438" s="3"/>
      <c r="D13438" s="6"/>
      <c r="E13438" s="8"/>
      <c r="O13438" s="9"/>
    </row>
    <row r="13439" spans="2:15" x14ac:dyDescent="0.2">
      <c r="B13439" s="3"/>
      <c r="C13439" s="3"/>
      <c r="D13439" s="6"/>
      <c r="E13439" s="8"/>
      <c r="O13439" s="9"/>
    </row>
    <row r="13440" spans="2:15" x14ac:dyDescent="0.2">
      <c r="B13440" s="3"/>
      <c r="C13440" s="3"/>
      <c r="D13440" s="6"/>
      <c r="E13440" s="8"/>
      <c r="O13440" s="9"/>
    </row>
    <row r="13441" spans="2:15" x14ac:dyDescent="0.2">
      <c r="B13441" s="3"/>
      <c r="C13441" s="3"/>
      <c r="D13441" s="6"/>
      <c r="E13441" s="8"/>
      <c r="O13441" s="9"/>
    </row>
    <row r="13442" spans="2:15" x14ac:dyDescent="0.2">
      <c r="B13442" s="3"/>
      <c r="C13442" s="3"/>
      <c r="D13442" s="6"/>
      <c r="E13442" s="8"/>
      <c r="O13442" s="9"/>
    </row>
    <row r="13443" spans="2:15" x14ac:dyDescent="0.2">
      <c r="B13443" s="3"/>
      <c r="C13443" s="3"/>
      <c r="D13443" s="6"/>
      <c r="E13443" s="8"/>
      <c r="O13443" s="9"/>
    </row>
    <row r="13444" spans="2:15" x14ac:dyDescent="0.2">
      <c r="B13444" s="3"/>
      <c r="C13444" s="3"/>
      <c r="D13444" s="6"/>
      <c r="E13444" s="8"/>
      <c r="O13444" s="9"/>
    </row>
    <row r="13445" spans="2:15" x14ac:dyDescent="0.2">
      <c r="B13445" s="3"/>
      <c r="C13445" s="3"/>
      <c r="D13445" s="6"/>
      <c r="E13445" s="8"/>
      <c r="O13445" s="9"/>
    </row>
    <row r="13446" spans="2:15" x14ac:dyDescent="0.2">
      <c r="B13446" s="3"/>
      <c r="C13446" s="3"/>
      <c r="D13446" s="6"/>
      <c r="E13446" s="8"/>
      <c r="O13446" s="9"/>
    </row>
    <row r="13447" spans="2:15" x14ac:dyDescent="0.2">
      <c r="B13447" s="3"/>
      <c r="C13447" s="3"/>
      <c r="D13447" s="6"/>
      <c r="E13447" s="8"/>
      <c r="O13447" s="9"/>
    </row>
    <row r="13448" spans="2:15" x14ac:dyDescent="0.2">
      <c r="B13448" s="3"/>
      <c r="C13448" s="3"/>
      <c r="D13448" s="6"/>
      <c r="E13448" s="8"/>
      <c r="O13448" s="9"/>
    </row>
    <row r="13449" spans="2:15" x14ac:dyDescent="0.2">
      <c r="B13449" s="3"/>
      <c r="C13449" s="3"/>
      <c r="D13449" s="6"/>
      <c r="E13449" s="8"/>
      <c r="O13449" s="9"/>
    </row>
    <row r="13450" spans="2:15" x14ac:dyDescent="0.2">
      <c r="B13450" s="3"/>
      <c r="C13450" s="3"/>
      <c r="D13450" s="6"/>
      <c r="E13450" s="8"/>
      <c r="O13450" s="9"/>
    </row>
    <row r="13451" spans="2:15" x14ac:dyDescent="0.2">
      <c r="B13451" s="3"/>
      <c r="C13451" s="3"/>
      <c r="D13451" s="6"/>
      <c r="E13451" s="8"/>
      <c r="O13451" s="9"/>
    </row>
    <row r="13452" spans="2:15" x14ac:dyDescent="0.2">
      <c r="B13452" s="3"/>
      <c r="C13452" s="3"/>
      <c r="D13452" s="6"/>
      <c r="E13452" s="8"/>
      <c r="O13452" s="9"/>
    </row>
    <row r="13453" spans="2:15" x14ac:dyDescent="0.2">
      <c r="B13453" s="3"/>
      <c r="C13453" s="3"/>
      <c r="D13453" s="6"/>
      <c r="E13453" s="8"/>
      <c r="O13453" s="9"/>
    </row>
    <row r="13454" spans="2:15" x14ac:dyDescent="0.2">
      <c r="B13454" s="3"/>
      <c r="C13454" s="3"/>
      <c r="D13454" s="6"/>
      <c r="E13454" s="8"/>
      <c r="O13454" s="9"/>
    </row>
    <row r="13455" spans="2:15" x14ac:dyDescent="0.2">
      <c r="B13455" s="3"/>
      <c r="C13455" s="3"/>
      <c r="D13455" s="6"/>
      <c r="E13455" s="8"/>
      <c r="O13455" s="9"/>
    </row>
    <row r="13456" spans="2:15" x14ac:dyDescent="0.2">
      <c r="B13456" s="3"/>
      <c r="C13456" s="3"/>
      <c r="D13456" s="6"/>
      <c r="E13456" s="8"/>
      <c r="O13456" s="9"/>
    </row>
    <row r="13457" spans="2:15" x14ac:dyDescent="0.2">
      <c r="B13457" s="3"/>
      <c r="C13457" s="3"/>
      <c r="D13457" s="6"/>
      <c r="E13457" s="8"/>
      <c r="O13457" s="9"/>
    </row>
    <row r="13458" spans="2:15" x14ac:dyDescent="0.2">
      <c r="B13458" s="3"/>
      <c r="C13458" s="3"/>
      <c r="D13458" s="6"/>
      <c r="E13458" s="8"/>
      <c r="O13458" s="9"/>
    </row>
    <row r="13459" spans="2:15" x14ac:dyDescent="0.2">
      <c r="B13459" s="3"/>
      <c r="C13459" s="3"/>
      <c r="D13459" s="6"/>
      <c r="E13459" s="8"/>
      <c r="O13459" s="9"/>
    </row>
    <row r="13460" spans="2:15" x14ac:dyDescent="0.2">
      <c r="B13460" s="3"/>
      <c r="C13460" s="3"/>
      <c r="D13460" s="6"/>
      <c r="E13460" s="8"/>
      <c r="O13460" s="9"/>
    </row>
    <row r="13461" spans="2:15" x14ac:dyDescent="0.2">
      <c r="B13461" s="3"/>
      <c r="C13461" s="3"/>
      <c r="D13461" s="6"/>
      <c r="E13461" s="8"/>
      <c r="O13461" s="9"/>
    </row>
    <row r="13462" spans="2:15" x14ac:dyDescent="0.2">
      <c r="B13462" s="3"/>
      <c r="C13462" s="3"/>
      <c r="D13462" s="6"/>
      <c r="E13462" s="8"/>
      <c r="O13462" s="9"/>
    </row>
    <row r="13463" spans="2:15" x14ac:dyDescent="0.2">
      <c r="B13463" s="3"/>
      <c r="C13463" s="3"/>
      <c r="D13463" s="6"/>
      <c r="E13463" s="8"/>
      <c r="O13463" s="9"/>
    </row>
    <row r="13464" spans="2:15" x14ac:dyDescent="0.2">
      <c r="B13464" s="3"/>
      <c r="C13464" s="3"/>
      <c r="D13464" s="6"/>
      <c r="E13464" s="8"/>
      <c r="O13464" s="9"/>
    </row>
    <row r="13465" spans="2:15" x14ac:dyDescent="0.2">
      <c r="B13465" s="3"/>
      <c r="C13465" s="3"/>
      <c r="D13465" s="6"/>
      <c r="E13465" s="8"/>
      <c r="O13465" s="9"/>
    </row>
    <row r="13466" spans="2:15" x14ac:dyDescent="0.2">
      <c r="B13466" s="3"/>
      <c r="C13466" s="3"/>
      <c r="D13466" s="6"/>
      <c r="E13466" s="8"/>
      <c r="O13466" s="9"/>
    </row>
    <row r="13467" spans="2:15" x14ac:dyDescent="0.2">
      <c r="B13467" s="3"/>
      <c r="C13467" s="3"/>
      <c r="D13467" s="6"/>
      <c r="E13467" s="8"/>
      <c r="O13467" s="9"/>
    </row>
    <row r="13468" spans="2:15" x14ac:dyDescent="0.2">
      <c r="B13468" s="3"/>
      <c r="C13468" s="3"/>
      <c r="D13468" s="6"/>
      <c r="E13468" s="8"/>
      <c r="O13468" s="9"/>
    </row>
    <row r="13469" spans="2:15" x14ac:dyDescent="0.2">
      <c r="B13469" s="3"/>
      <c r="C13469" s="3"/>
      <c r="D13469" s="6"/>
      <c r="E13469" s="8"/>
      <c r="O13469" s="9"/>
    </row>
    <row r="13470" spans="2:15" x14ac:dyDescent="0.2">
      <c r="B13470" s="3"/>
      <c r="C13470" s="3"/>
      <c r="D13470" s="6"/>
      <c r="E13470" s="8"/>
      <c r="O13470" s="9"/>
    </row>
    <row r="13471" spans="2:15" x14ac:dyDescent="0.2">
      <c r="B13471" s="3"/>
      <c r="C13471" s="3"/>
      <c r="D13471" s="6"/>
      <c r="E13471" s="8"/>
      <c r="O13471" s="9"/>
    </row>
    <row r="13472" spans="2:15" x14ac:dyDescent="0.2">
      <c r="B13472" s="3"/>
      <c r="C13472" s="3"/>
      <c r="D13472" s="6"/>
      <c r="E13472" s="8"/>
      <c r="O13472" s="9"/>
    </row>
    <row r="13473" spans="2:15" x14ac:dyDescent="0.2">
      <c r="B13473" s="3"/>
      <c r="C13473" s="3"/>
      <c r="D13473" s="6"/>
      <c r="E13473" s="8"/>
      <c r="O13473" s="9"/>
    </row>
    <row r="13474" spans="2:15" x14ac:dyDescent="0.2">
      <c r="B13474" s="3"/>
      <c r="C13474" s="3"/>
      <c r="D13474" s="6"/>
      <c r="E13474" s="8"/>
      <c r="O13474" s="9"/>
    </row>
    <row r="13475" spans="2:15" x14ac:dyDescent="0.2">
      <c r="B13475" s="3"/>
      <c r="C13475" s="3"/>
      <c r="D13475" s="6"/>
      <c r="E13475" s="8"/>
      <c r="O13475" s="9"/>
    </row>
    <row r="13476" spans="2:15" x14ac:dyDescent="0.2">
      <c r="B13476" s="3"/>
      <c r="C13476" s="3"/>
      <c r="D13476" s="6"/>
      <c r="E13476" s="8"/>
      <c r="O13476" s="9"/>
    </row>
    <row r="13477" spans="2:15" x14ac:dyDescent="0.2">
      <c r="B13477" s="3"/>
      <c r="C13477" s="3"/>
      <c r="D13477" s="6"/>
      <c r="E13477" s="8"/>
      <c r="O13477" s="9"/>
    </row>
    <row r="13478" spans="2:15" x14ac:dyDescent="0.2">
      <c r="B13478" s="3"/>
      <c r="C13478" s="3"/>
      <c r="D13478" s="6"/>
      <c r="E13478" s="8"/>
      <c r="O13478" s="9"/>
    </row>
    <row r="13479" spans="2:15" x14ac:dyDescent="0.2">
      <c r="B13479" s="3"/>
      <c r="C13479" s="3"/>
      <c r="D13479" s="6"/>
      <c r="E13479" s="8"/>
      <c r="O13479" s="9"/>
    </row>
    <row r="13480" spans="2:15" x14ac:dyDescent="0.2">
      <c r="B13480" s="3"/>
      <c r="C13480" s="3"/>
      <c r="D13480" s="6"/>
      <c r="E13480" s="8"/>
      <c r="O13480" s="9"/>
    </row>
    <row r="13481" spans="2:15" x14ac:dyDescent="0.2">
      <c r="B13481" s="3"/>
      <c r="C13481" s="3"/>
      <c r="D13481" s="6"/>
      <c r="E13481" s="8"/>
      <c r="O13481" s="9"/>
    </row>
    <row r="13482" spans="2:15" x14ac:dyDescent="0.2">
      <c r="B13482" s="3"/>
      <c r="C13482" s="3"/>
      <c r="D13482" s="6"/>
      <c r="E13482" s="8"/>
      <c r="O13482" s="9"/>
    </row>
    <row r="13483" spans="2:15" x14ac:dyDescent="0.2">
      <c r="B13483" s="3"/>
      <c r="C13483" s="3"/>
      <c r="D13483" s="6"/>
      <c r="E13483" s="8"/>
      <c r="O13483" s="9"/>
    </row>
    <row r="13484" spans="2:15" x14ac:dyDescent="0.2">
      <c r="B13484" s="3"/>
      <c r="C13484" s="3"/>
      <c r="D13484" s="6"/>
      <c r="E13484" s="8"/>
      <c r="O13484" s="9"/>
    </row>
    <row r="13485" spans="2:15" x14ac:dyDescent="0.2">
      <c r="B13485" s="3"/>
      <c r="C13485" s="3"/>
      <c r="D13485" s="6"/>
      <c r="E13485" s="8"/>
      <c r="O13485" s="9"/>
    </row>
    <row r="13486" spans="2:15" x14ac:dyDescent="0.2">
      <c r="B13486" s="3"/>
      <c r="C13486" s="3"/>
      <c r="D13486" s="6"/>
      <c r="E13486" s="8"/>
      <c r="O13486" s="9"/>
    </row>
    <row r="13487" spans="2:15" x14ac:dyDescent="0.2">
      <c r="B13487" s="3"/>
      <c r="C13487" s="3"/>
      <c r="D13487" s="6"/>
      <c r="E13487" s="8"/>
      <c r="O13487" s="9"/>
    </row>
    <row r="13488" spans="2:15" x14ac:dyDescent="0.2">
      <c r="B13488" s="3"/>
      <c r="C13488" s="3"/>
      <c r="D13488" s="6"/>
      <c r="E13488" s="8"/>
      <c r="O13488" s="9"/>
    </row>
    <row r="13489" spans="2:15" x14ac:dyDescent="0.2">
      <c r="B13489" s="3"/>
      <c r="C13489" s="3"/>
      <c r="D13489" s="6"/>
      <c r="E13489" s="8"/>
      <c r="O13489" s="9"/>
    </row>
    <row r="13490" spans="2:15" x14ac:dyDescent="0.2">
      <c r="B13490" s="3"/>
      <c r="C13490" s="3"/>
      <c r="D13490" s="6"/>
      <c r="E13490" s="8"/>
      <c r="O13490" s="9"/>
    </row>
    <row r="13491" spans="2:15" x14ac:dyDescent="0.2">
      <c r="B13491" s="3"/>
      <c r="C13491" s="3"/>
      <c r="D13491" s="6"/>
      <c r="E13491" s="8"/>
      <c r="O13491" s="9"/>
    </row>
    <row r="13492" spans="2:15" x14ac:dyDescent="0.2">
      <c r="B13492" s="3"/>
      <c r="C13492" s="3"/>
      <c r="D13492" s="6"/>
      <c r="E13492" s="8"/>
      <c r="O13492" s="9"/>
    </row>
    <row r="13493" spans="2:15" x14ac:dyDescent="0.2">
      <c r="B13493" s="3"/>
      <c r="C13493" s="3"/>
      <c r="D13493" s="6"/>
      <c r="E13493" s="8"/>
      <c r="O13493" s="9"/>
    </row>
    <row r="13494" spans="2:15" x14ac:dyDescent="0.2">
      <c r="B13494" s="3"/>
      <c r="C13494" s="3"/>
      <c r="D13494" s="6"/>
      <c r="E13494" s="8"/>
      <c r="O13494" s="9"/>
    </row>
    <row r="13495" spans="2:15" x14ac:dyDescent="0.2">
      <c r="B13495" s="3"/>
      <c r="C13495" s="3"/>
      <c r="D13495" s="6"/>
      <c r="E13495" s="8"/>
      <c r="O13495" s="9"/>
    </row>
    <row r="13496" spans="2:15" x14ac:dyDescent="0.2">
      <c r="B13496" s="3"/>
      <c r="C13496" s="3"/>
      <c r="D13496" s="6"/>
      <c r="E13496" s="8"/>
      <c r="O13496" s="9"/>
    </row>
    <row r="13497" spans="2:15" x14ac:dyDescent="0.2">
      <c r="B13497" s="3"/>
      <c r="C13497" s="3"/>
      <c r="D13497" s="6"/>
      <c r="E13497" s="8"/>
      <c r="O13497" s="9"/>
    </row>
    <row r="13498" spans="2:15" x14ac:dyDescent="0.2">
      <c r="B13498" s="3"/>
      <c r="C13498" s="3"/>
      <c r="D13498" s="6"/>
      <c r="E13498" s="8"/>
      <c r="O13498" s="9"/>
    </row>
    <row r="13499" spans="2:15" x14ac:dyDescent="0.2">
      <c r="B13499" s="3"/>
      <c r="C13499" s="3"/>
      <c r="D13499" s="6"/>
      <c r="E13499" s="8"/>
      <c r="O13499" s="9"/>
    </row>
    <row r="13500" spans="2:15" x14ac:dyDescent="0.2">
      <c r="B13500" s="3"/>
      <c r="C13500" s="3"/>
      <c r="D13500" s="6"/>
      <c r="E13500" s="8"/>
      <c r="O13500" s="9"/>
    </row>
    <row r="13501" spans="2:15" x14ac:dyDescent="0.2">
      <c r="B13501" s="3"/>
      <c r="C13501" s="3"/>
      <c r="D13501" s="6"/>
      <c r="E13501" s="8"/>
      <c r="O13501" s="9"/>
    </row>
    <row r="13502" spans="2:15" x14ac:dyDescent="0.2">
      <c r="B13502" s="3"/>
      <c r="C13502" s="3"/>
      <c r="D13502" s="6"/>
      <c r="E13502" s="8"/>
      <c r="O13502" s="9"/>
    </row>
    <row r="13503" spans="2:15" x14ac:dyDescent="0.2">
      <c r="B13503" s="3"/>
      <c r="C13503" s="3"/>
      <c r="D13503" s="6"/>
      <c r="E13503" s="8"/>
      <c r="O13503" s="9"/>
    </row>
    <row r="13504" spans="2:15" x14ac:dyDescent="0.2">
      <c r="B13504" s="3"/>
      <c r="C13504" s="3"/>
      <c r="D13504" s="6"/>
      <c r="E13504" s="8"/>
      <c r="O13504" s="9"/>
    </row>
    <row r="13505" spans="2:15" x14ac:dyDescent="0.2">
      <c r="B13505" s="3"/>
      <c r="C13505" s="3"/>
      <c r="D13505" s="6"/>
      <c r="E13505" s="8"/>
      <c r="O13505" s="9"/>
    </row>
    <row r="13506" spans="2:15" x14ac:dyDescent="0.2">
      <c r="B13506" s="3"/>
      <c r="C13506" s="3"/>
      <c r="D13506" s="6"/>
      <c r="E13506" s="8"/>
      <c r="O13506" s="9"/>
    </row>
    <row r="13507" spans="2:15" x14ac:dyDescent="0.2">
      <c r="B13507" s="3"/>
      <c r="C13507" s="3"/>
      <c r="D13507" s="6"/>
      <c r="E13507" s="8"/>
      <c r="O13507" s="9"/>
    </row>
    <row r="13508" spans="2:15" x14ac:dyDescent="0.2">
      <c r="B13508" s="3"/>
      <c r="C13508" s="3"/>
      <c r="D13508" s="6"/>
      <c r="E13508" s="8"/>
      <c r="O13508" s="9"/>
    </row>
    <row r="13509" spans="2:15" x14ac:dyDescent="0.2">
      <c r="B13509" s="3"/>
      <c r="C13509" s="3"/>
      <c r="D13509" s="6"/>
      <c r="E13509" s="8"/>
      <c r="O13509" s="9"/>
    </row>
    <row r="13510" spans="2:15" x14ac:dyDescent="0.2">
      <c r="B13510" s="3"/>
      <c r="C13510" s="3"/>
      <c r="D13510" s="6"/>
      <c r="E13510" s="8"/>
      <c r="O13510" s="9"/>
    </row>
    <row r="13511" spans="2:15" x14ac:dyDescent="0.2">
      <c r="B13511" s="3"/>
      <c r="C13511" s="3"/>
      <c r="D13511" s="6"/>
      <c r="E13511" s="8"/>
      <c r="O13511" s="9"/>
    </row>
    <row r="13512" spans="2:15" x14ac:dyDescent="0.2">
      <c r="B13512" s="3"/>
      <c r="C13512" s="3"/>
      <c r="D13512" s="6"/>
      <c r="E13512" s="8"/>
      <c r="O13512" s="9"/>
    </row>
    <row r="13513" spans="2:15" x14ac:dyDescent="0.2">
      <c r="B13513" s="3"/>
      <c r="C13513" s="3"/>
      <c r="D13513" s="6"/>
      <c r="E13513" s="8"/>
      <c r="O13513" s="9"/>
    </row>
    <row r="13514" spans="2:15" x14ac:dyDescent="0.2">
      <c r="B13514" s="3"/>
      <c r="C13514" s="3"/>
      <c r="D13514" s="6"/>
      <c r="E13514" s="8"/>
      <c r="O13514" s="9"/>
    </row>
    <row r="13515" spans="2:15" x14ac:dyDescent="0.2">
      <c r="B13515" s="3"/>
      <c r="C13515" s="3"/>
      <c r="D13515" s="6"/>
      <c r="E13515" s="8"/>
      <c r="O13515" s="9"/>
    </row>
    <row r="13516" spans="2:15" x14ac:dyDescent="0.2">
      <c r="B13516" s="3"/>
      <c r="C13516" s="3"/>
      <c r="D13516" s="6"/>
      <c r="E13516" s="8"/>
      <c r="O13516" s="9"/>
    </row>
    <row r="13517" spans="2:15" x14ac:dyDescent="0.2">
      <c r="B13517" s="3"/>
      <c r="C13517" s="3"/>
      <c r="D13517" s="6"/>
      <c r="E13517" s="8"/>
      <c r="O13517" s="9"/>
    </row>
    <row r="13518" spans="2:15" x14ac:dyDescent="0.2">
      <c r="B13518" s="3"/>
      <c r="C13518" s="3"/>
      <c r="D13518" s="6"/>
      <c r="E13518" s="8"/>
      <c r="O13518" s="9"/>
    </row>
    <row r="13519" spans="2:15" x14ac:dyDescent="0.2">
      <c r="B13519" s="3"/>
      <c r="C13519" s="3"/>
      <c r="D13519" s="6"/>
      <c r="E13519" s="8"/>
      <c r="O13519" s="9"/>
    </row>
    <row r="13520" spans="2:15" x14ac:dyDescent="0.2">
      <c r="B13520" s="3"/>
      <c r="C13520" s="3"/>
      <c r="D13520" s="6"/>
      <c r="E13520" s="8"/>
      <c r="O13520" s="9"/>
    </row>
    <row r="13521" spans="2:15" x14ac:dyDescent="0.2">
      <c r="B13521" s="3"/>
      <c r="C13521" s="3"/>
      <c r="D13521" s="6"/>
      <c r="E13521" s="8"/>
      <c r="O13521" s="9"/>
    </row>
    <row r="13522" spans="2:15" x14ac:dyDescent="0.2">
      <c r="B13522" s="3"/>
      <c r="C13522" s="3"/>
      <c r="D13522" s="6"/>
      <c r="E13522" s="8"/>
      <c r="O13522" s="9"/>
    </row>
    <row r="13523" spans="2:15" x14ac:dyDescent="0.2">
      <c r="B13523" s="3"/>
      <c r="C13523" s="3"/>
      <c r="D13523" s="6"/>
      <c r="E13523" s="8"/>
      <c r="O13523" s="9"/>
    </row>
    <row r="13524" spans="2:15" x14ac:dyDescent="0.2">
      <c r="B13524" s="3"/>
      <c r="C13524" s="3"/>
      <c r="D13524" s="6"/>
      <c r="E13524" s="8"/>
      <c r="O13524" s="9"/>
    </row>
    <row r="13525" spans="2:15" x14ac:dyDescent="0.2">
      <c r="B13525" s="3"/>
      <c r="C13525" s="3"/>
      <c r="D13525" s="6"/>
      <c r="E13525" s="8"/>
      <c r="O13525" s="9"/>
    </row>
    <row r="13526" spans="2:15" x14ac:dyDescent="0.2">
      <c r="B13526" s="3"/>
      <c r="C13526" s="3"/>
      <c r="D13526" s="6"/>
      <c r="E13526" s="8"/>
      <c r="O13526" s="9"/>
    </row>
    <row r="13527" spans="2:15" x14ac:dyDescent="0.2">
      <c r="B13527" s="3"/>
      <c r="C13527" s="3"/>
      <c r="D13527" s="6"/>
      <c r="E13527" s="8"/>
      <c r="O13527" s="9"/>
    </row>
    <row r="13528" spans="2:15" x14ac:dyDescent="0.2">
      <c r="B13528" s="3"/>
      <c r="C13528" s="3"/>
      <c r="D13528" s="6"/>
      <c r="E13528" s="8"/>
      <c r="O13528" s="9"/>
    </row>
    <row r="13529" spans="2:15" x14ac:dyDescent="0.2">
      <c r="B13529" s="3"/>
      <c r="C13529" s="3"/>
      <c r="D13529" s="6"/>
      <c r="E13529" s="8"/>
      <c r="O13529" s="9"/>
    </row>
    <row r="13530" spans="2:15" x14ac:dyDescent="0.2">
      <c r="B13530" s="3"/>
      <c r="C13530" s="3"/>
      <c r="D13530" s="6"/>
      <c r="E13530" s="8"/>
      <c r="O13530" s="9"/>
    </row>
    <row r="13531" spans="2:15" x14ac:dyDescent="0.2">
      <c r="B13531" s="3"/>
      <c r="C13531" s="3"/>
      <c r="D13531" s="6"/>
      <c r="E13531" s="8"/>
      <c r="O13531" s="9"/>
    </row>
    <row r="13532" spans="2:15" x14ac:dyDescent="0.2">
      <c r="B13532" s="3"/>
      <c r="C13532" s="3"/>
      <c r="D13532" s="6"/>
      <c r="E13532" s="8"/>
      <c r="O13532" s="9"/>
    </row>
    <row r="13533" spans="2:15" x14ac:dyDescent="0.2">
      <c r="B13533" s="3"/>
      <c r="C13533" s="3"/>
      <c r="D13533" s="6"/>
      <c r="E13533" s="8"/>
      <c r="O13533" s="9"/>
    </row>
    <row r="13534" spans="2:15" x14ac:dyDescent="0.2">
      <c r="B13534" s="3"/>
      <c r="C13534" s="3"/>
      <c r="D13534" s="6"/>
      <c r="E13534" s="8"/>
      <c r="O13534" s="9"/>
    </row>
    <row r="13535" spans="2:15" x14ac:dyDescent="0.2">
      <c r="B13535" s="3"/>
      <c r="C13535" s="3"/>
      <c r="D13535" s="6"/>
      <c r="E13535" s="8"/>
      <c r="O13535" s="9"/>
    </row>
    <row r="13536" spans="2:15" x14ac:dyDescent="0.2">
      <c r="B13536" s="3"/>
      <c r="C13536" s="3"/>
      <c r="D13536" s="6"/>
      <c r="E13536" s="8"/>
      <c r="O13536" s="9"/>
    </row>
    <row r="13537" spans="2:15" x14ac:dyDescent="0.2">
      <c r="B13537" s="3"/>
      <c r="C13537" s="3"/>
      <c r="D13537" s="6"/>
      <c r="E13537" s="8"/>
      <c r="O13537" s="9"/>
    </row>
    <row r="13538" spans="2:15" x14ac:dyDescent="0.2">
      <c r="B13538" s="3"/>
      <c r="C13538" s="3"/>
      <c r="D13538" s="6"/>
      <c r="E13538" s="8"/>
      <c r="O13538" s="9"/>
    </row>
    <row r="13539" spans="2:15" x14ac:dyDescent="0.2">
      <c r="B13539" s="3"/>
      <c r="C13539" s="3"/>
      <c r="D13539" s="6"/>
      <c r="E13539" s="8"/>
      <c r="O13539" s="9"/>
    </row>
    <row r="13540" spans="2:15" x14ac:dyDescent="0.2">
      <c r="B13540" s="3"/>
      <c r="C13540" s="3"/>
      <c r="D13540" s="6"/>
      <c r="E13540" s="8"/>
      <c r="O13540" s="9"/>
    </row>
    <row r="13541" spans="2:15" x14ac:dyDescent="0.2">
      <c r="B13541" s="3"/>
      <c r="C13541" s="3"/>
      <c r="D13541" s="6"/>
      <c r="E13541" s="8"/>
      <c r="O13541" s="9"/>
    </row>
    <row r="13542" spans="2:15" x14ac:dyDescent="0.2">
      <c r="B13542" s="3"/>
      <c r="C13542" s="3"/>
      <c r="D13542" s="6"/>
      <c r="E13542" s="8"/>
      <c r="O13542" s="9"/>
    </row>
    <row r="13543" spans="2:15" x14ac:dyDescent="0.2">
      <c r="B13543" s="3"/>
      <c r="C13543" s="3"/>
      <c r="D13543" s="6"/>
      <c r="E13543" s="8"/>
      <c r="O13543" s="9"/>
    </row>
    <row r="13544" spans="2:15" x14ac:dyDescent="0.2">
      <c r="B13544" s="3"/>
      <c r="C13544" s="3"/>
      <c r="D13544" s="6"/>
      <c r="E13544" s="8"/>
      <c r="O13544" s="9"/>
    </row>
    <row r="13545" spans="2:15" x14ac:dyDescent="0.2">
      <c r="B13545" s="3"/>
      <c r="C13545" s="3"/>
      <c r="D13545" s="6"/>
      <c r="E13545" s="8"/>
      <c r="O13545" s="9"/>
    </row>
    <row r="13546" spans="2:15" x14ac:dyDescent="0.2">
      <c r="B13546" s="3"/>
      <c r="C13546" s="3"/>
      <c r="D13546" s="6"/>
      <c r="E13546" s="8"/>
      <c r="O13546" s="9"/>
    </row>
    <row r="13547" spans="2:15" x14ac:dyDescent="0.2">
      <c r="B13547" s="3"/>
      <c r="C13547" s="3"/>
      <c r="D13547" s="6"/>
      <c r="E13547" s="8"/>
      <c r="O13547" s="9"/>
    </row>
    <row r="13548" spans="2:15" x14ac:dyDescent="0.2">
      <c r="B13548" s="3"/>
      <c r="C13548" s="3"/>
      <c r="D13548" s="6"/>
      <c r="E13548" s="8"/>
      <c r="O13548" s="9"/>
    </row>
    <row r="13549" spans="2:15" x14ac:dyDescent="0.2">
      <c r="B13549" s="3"/>
      <c r="C13549" s="3"/>
      <c r="D13549" s="6"/>
      <c r="E13549" s="8"/>
      <c r="O13549" s="9"/>
    </row>
    <row r="13550" spans="2:15" x14ac:dyDescent="0.2">
      <c r="B13550" s="3"/>
      <c r="C13550" s="3"/>
      <c r="D13550" s="6"/>
      <c r="E13550" s="8"/>
      <c r="O13550" s="9"/>
    </row>
    <row r="13551" spans="2:15" x14ac:dyDescent="0.2">
      <c r="B13551" s="3"/>
      <c r="C13551" s="3"/>
      <c r="D13551" s="6"/>
      <c r="E13551" s="8"/>
      <c r="O13551" s="9"/>
    </row>
    <row r="13552" spans="2:15" x14ac:dyDescent="0.2">
      <c r="B13552" s="3"/>
      <c r="C13552" s="3"/>
      <c r="D13552" s="6"/>
      <c r="E13552" s="8"/>
      <c r="O13552" s="9"/>
    </row>
    <row r="13553" spans="2:15" x14ac:dyDescent="0.2">
      <c r="B13553" s="3"/>
      <c r="C13553" s="3"/>
      <c r="D13553" s="6"/>
      <c r="E13553" s="8"/>
      <c r="O13553" s="9"/>
    </row>
    <row r="13554" spans="2:15" x14ac:dyDescent="0.2">
      <c r="B13554" s="3"/>
      <c r="C13554" s="3"/>
      <c r="D13554" s="6"/>
      <c r="E13554" s="8"/>
      <c r="O13554" s="9"/>
    </row>
    <row r="13555" spans="2:15" x14ac:dyDescent="0.2">
      <c r="B13555" s="3"/>
      <c r="C13555" s="3"/>
      <c r="D13555" s="6"/>
      <c r="E13555" s="8"/>
      <c r="O13555" s="9"/>
    </row>
    <row r="13556" spans="2:15" x14ac:dyDescent="0.2">
      <c r="B13556" s="3"/>
      <c r="C13556" s="3"/>
      <c r="D13556" s="6"/>
      <c r="E13556" s="8"/>
      <c r="O13556" s="9"/>
    </row>
    <row r="13557" spans="2:15" x14ac:dyDescent="0.2">
      <c r="B13557" s="3"/>
      <c r="C13557" s="3"/>
      <c r="D13557" s="6"/>
      <c r="E13557" s="8"/>
      <c r="O13557" s="9"/>
    </row>
    <row r="13558" spans="2:15" x14ac:dyDescent="0.2">
      <c r="B13558" s="3"/>
      <c r="C13558" s="3"/>
      <c r="D13558" s="6"/>
      <c r="E13558" s="8"/>
      <c r="O13558" s="9"/>
    </row>
    <row r="13559" spans="2:15" x14ac:dyDescent="0.2">
      <c r="B13559" s="3"/>
      <c r="C13559" s="3"/>
      <c r="D13559" s="6"/>
      <c r="E13559" s="8"/>
      <c r="O13559" s="9"/>
    </row>
    <row r="13560" spans="2:15" x14ac:dyDescent="0.2">
      <c r="B13560" s="3"/>
      <c r="C13560" s="3"/>
      <c r="D13560" s="6"/>
      <c r="E13560" s="8"/>
      <c r="O13560" s="9"/>
    </row>
    <row r="13561" spans="2:15" x14ac:dyDescent="0.2">
      <c r="B13561" s="3"/>
      <c r="C13561" s="3"/>
      <c r="D13561" s="6"/>
      <c r="E13561" s="8"/>
      <c r="O13561" s="9"/>
    </row>
    <row r="13562" spans="2:15" x14ac:dyDescent="0.2">
      <c r="B13562" s="3"/>
      <c r="C13562" s="3"/>
      <c r="D13562" s="6"/>
      <c r="E13562" s="8"/>
      <c r="O13562" s="9"/>
    </row>
    <row r="13563" spans="2:15" x14ac:dyDescent="0.2">
      <c r="B13563" s="3"/>
      <c r="C13563" s="3"/>
      <c r="D13563" s="6"/>
      <c r="E13563" s="8"/>
      <c r="O13563" s="9"/>
    </row>
    <row r="13564" spans="2:15" x14ac:dyDescent="0.2">
      <c r="B13564" s="3"/>
      <c r="C13564" s="3"/>
      <c r="D13564" s="6"/>
      <c r="E13564" s="8"/>
      <c r="O13564" s="9"/>
    </row>
    <row r="13565" spans="2:15" x14ac:dyDescent="0.2">
      <c r="B13565" s="3"/>
      <c r="C13565" s="3"/>
      <c r="D13565" s="6"/>
      <c r="E13565" s="8"/>
      <c r="O13565" s="9"/>
    </row>
    <row r="13566" spans="2:15" x14ac:dyDescent="0.2">
      <c r="B13566" s="3"/>
      <c r="C13566" s="3"/>
      <c r="D13566" s="6"/>
      <c r="E13566" s="8"/>
      <c r="O13566" s="9"/>
    </row>
    <row r="13567" spans="2:15" x14ac:dyDescent="0.2">
      <c r="B13567" s="3"/>
      <c r="C13567" s="3"/>
      <c r="D13567" s="6"/>
      <c r="E13567" s="8"/>
      <c r="O13567" s="9"/>
    </row>
    <row r="13568" spans="2:15" x14ac:dyDescent="0.2">
      <c r="B13568" s="3"/>
      <c r="C13568" s="3"/>
      <c r="D13568" s="6"/>
      <c r="E13568" s="8"/>
      <c r="O13568" s="9"/>
    </row>
    <row r="13569" spans="2:15" x14ac:dyDescent="0.2">
      <c r="B13569" s="3"/>
      <c r="C13569" s="3"/>
      <c r="D13569" s="6"/>
      <c r="E13569" s="8"/>
      <c r="O13569" s="9"/>
    </row>
    <row r="13570" spans="2:15" x14ac:dyDescent="0.2">
      <c r="B13570" s="3"/>
      <c r="C13570" s="3"/>
      <c r="D13570" s="6"/>
      <c r="E13570" s="8"/>
      <c r="O13570" s="9"/>
    </row>
    <row r="13571" spans="2:15" x14ac:dyDescent="0.2">
      <c r="B13571" s="3"/>
      <c r="C13571" s="3"/>
      <c r="D13571" s="6"/>
      <c r="E13571" s="8"/>
      <c r="O13571" s="9"/>
    </row>
    <row r="13572" spans="2:15" x14ac:dyDescent="0.2">
      <c r="B13572" s="3"/>
      <c r="C13572" s="3"/>
      <c r="D13572" s="6"/>
      <c r="E13572" s="8"/>
      <c r="O13572" s="9"/>
    </row>
    <row r="13573" spans="2:15" x14ac:dyDescent="0.2">
      <c r="B13573" s="3"/>
      <c r="C13573" s="3"/>
      <c r="D13573" s="6"/>
      <c r="E13573" s="8"/>
      <c r="O13573" s="9"/>
    </row>
    <row r="13574" spans="2:15" x14ac:dyDescent="0.2">
      <c r="B13574" s="3"/>
      <c r="C13574" s="3"/>
      <c r="D13574" s="6"/>
      <c r="E13574" s="8"/>
      <c r="O13574" s="9"/>
    </row>
    <row r="13575" spans="2:15" x14ac:dyDescent="0.2">
      <c r="B13575" s="3"/>
      <c r="C13575" s="3"/>
      <c r="D13575" s="6"/>
      <c r="E13575" s="8"/>
      <c r="O13575" s="9"/>
    </row>
    <row r="13576" spans="2:15" x14ac:dyDescent="0.2">
      <c r="B13576" s="3"/>
      <c r="C13576" s="3"/>
      <c r="D13576" s="6"/>
      <c r="E13576" s="8"/>
      <c r="O13576" s="9"/>
    </row>
    <row r="13577" spans="2:15" x14ac:dyDescent="0.2">
      <c r="B13577" s="3"/>
      <c r="C13577" s="3"/>
      <c r="D13577" s="6"/>
      <c r="E13577" s="8"/>
      <c r="O13577" s="9"/>
    </row>
    <row r="13578" spans="2:15" x14ac:dyDescent="0.2">
      <c r="B13578" s="3"/>
      <c r="C13578" s="3"/>
      <c r="D13578" s="6"/>
      <c r="E13578" s="8"/>
      <c r="O13578" s="9"/>
    </row>
    <row r="13579" spans="2:15" x14ac:dyDescent="0.2">
      <c r="B13579" s="3"/>
      <c r="C13579" s="3"/>
      <c r="D13579" s="6"/>
      <c r="E13579" s="8"/>
      <c r="O13579" s="9"/>
    </row>
    <row r="13580" spans="2:15" x14ac:dyDescent="0.2">
      <c r="B13580" s="3"/>
      <c r="C13580" s="3"/>
      <c r="D13580" s="6"/>
      <c r="E13580" s="8"/>
      <c r="O13580" s="9"/>
    </row>
    <row r="13581" spans="2:15" x14ac:dyDescent="0.2">
      <c r="B13581" s="3"/>
      <c r="C13581" s="3"/>
      <c r="D13581" s="6"/>
      <c r="E13581" s="8"/>
      <c r="O13581" s="9"/>
    </row>
    <row r="13582" spans="2:15" x14ac:dyDescent="0.2">
      <c r="B13582" s="3"/>
      <c r="C13582" s="3"/>
      <c r="D13582" s="6"/>
      <c r="E13582" s="8"/>
      <c r="O13582" s="9"/>
    </row>
    <row r="13583" spans="2:15" x14ac:dyDescent="0.2">
      <c r="B13583" s="3"/>
      <c r="C13583" s="3"/>
      <c r="D13583" s="6"/>
      <c r="E13583" s="8"/>
      <c r="O13583" s="9"/>
    </row>
    <row r="13584" spans="2:15" x14ac:dyDescent="0.2">
      <c r="B13584" s="3"/>
      <c r="C13584" s="3"/>
      <c r="D13584" s="6"/>
      <c r="E13584" s="8"/>
      <c r="O13584" s="9"/>
    </row>
    <row r="13585" spans="2:15" x14ac:dyDescent="0.2">
      <c r="B13585" s="3"/>
      <c r="C13585" s="3"/>
      <c r="D13585" s="6"/>
      <c r="E13585" s="8"/>
      <c r="O13585" s="9"/>
    </row>
    <row r="13586" spans="2:15" x14ac:dyDescent="0.2">
      <c r="B13586" s="3"/>
      <c r="C13586" s="3"/>
      <c r="D13586" s="6"/>
      <c r="E13586" s="8"/>
      <c r="O13586" s="9"/>
    </row>
    <row r="13587" spans="2:15" x14ac:dyDescent="0.2">
      <c r="B13587" s="3"/>
      <c r="C13587" s="3"/>
      <c r="D13587" s="6"/>
      <c r="E13587" s="8"/>
      <c r="O13587" s="9"/>
    </row>
    <row r="13588" spans="2:15" x14ac:dyDescent="0.2">
      <c r="B13588" s="3"/>
      <c r="C13588" s="3"/>
      <c r="D13588" s="6"/>
      <c r="E13588" s="8"/>
      <c r="O13588" s="9"/>
    </row>
    <row r="13589" spans="2:15" x14ac:dyDescent="0.2">
      <c r="B13589" s="3"/>
      <c r="C13589" s="3"/>
      <c r="D13589" s="6"/>
      <c r="E13589" s="8"/>
      <c r="O13589" s="9"/>
    </row>
    <row r="13590" spans="2:15" x14ac:dyDescent="0.2">
      <c r="B13590" s="3"/>
      <c r="C13590" s="3"/>
      <c r="D13590" s="6"/>
      <c r="E13590" s="8"/>
      <c r="O13590" s="9"/>
    </row>
    <row r="13591" spans="2:15" x14ac:dyDescent="0.2">
      <c r="B13591" s="3"/>
      <c r="C13591" s="3"/>
      <c r="D13591" s="6"/>
      <c r="E13591" s="8"/>
      <c r="O13591" s="9"/>
    </row>
    <row r="13592" spans="2:15" x14ac:dyDescent="0.2">
      <c r="B13592" s="3"/>
      <c r="C13592" s="3"/>
      <c r="D13592" s="6"/>
      <c r="E13592" s="8"/>
      <c r="O13592" s="9"/>
    </row>
    <row r="13593" spans="2:15" x14ac:dyDescent="0.2">
      <c r="B13593" s="3"/>
      <c r="C13593" s="3"/>
      <c r="D13593" s="6"/>
      <c r="E13593" s="8"/>
      <c r="O13593" s="9"/>
    </row>
    <row r="13594" spans="2:15" x14ac:dyDescent="0.2">
      <c r="B13594" s="3"/>
      <c r="C13594" s="3"/>
      <c r="D13594" s="6"/>
      <c r="E13594" s="8"/>
      <c r="O13594" s="9"/>
    </row>
    <row r="13595" spans="2:15" x14ac:dyDescent="0.2">
      <c r="B13595" s="3"/>
      <c r="C13595" s="3"/>
      <c r="D13595" s="6"/>
      <c r="E13595" s="8"/>
      <c r="O13595" s="9"/>
    </row>
    <row r="13596" spans="2:15" x14ac:dyDescent="0.2">
      <c r="B13596" s="3"/>
      <c r="C13596" s="3"/>
      <c r="D13596" s="6"/>
      <c r="E13596" s="8"/>
      <c r="O13596" s="9"/>
    </row>
    <row r="13597" spans="2:15" x14ac:dyDescent="0.2">
      <c r="B13597" s="3"/>
      <c r="C13597" s="3"/>
      <c r="D13597" s="6"/>
      <c r="E13597" s="8"/>
      <c r="O13597" s="9"/>
    </row>
    <row r="13598" spans="2:15" x14ac:dyDescent="0.2">
      <c r="B13598" s="3"/>
      <c r="C13598" s="3"/>
      <c r="D13598" s="6"/>
      <c r="E13598" s="8"/>
      <c r="O13598" s="9"/>
    </row>
    <row r="13599" spans="2:15" x14ac:dyDescent="0.2">
      <c r="B13599" s="3"/>
      <c r="C13599" s="3"/>
      <c r="D13599" s="6"/>
      <c r="E13599" s="8"/>
      <c r="O13599" s="9"/>
    </row>
    <row r="13600" spans="2:15" x14ac:dyDescent="0.2">
      <c r="B13600" s="3"/>
      <c r="C13600" s="3"/>
      <c r="D13600" s="6"/>
      <c r="E13600" s="8"/>
      <c r="O13600" s="9"/>
    </row>
    <row r="13601" spans="2:15" x14ac:dyDescent="0.2">
      <c r="B13601" s="3"/>
      <c r="C13601" s="3"/>
      <c r="D13601" s="6"/>
      <c r="E13601" s="8"/>
      <c r="O13601" s="9"/>
    </row>
    <row r="13602" spans="2:15" x14ac:dyDescent="0.2">
      <c r="B13602" s="3"/>
      <c r="C13602" s="3"/>
      <c r="D13602" s="6"/>
      <c r="E13602" s="8"/>
      <c r="O13602" s="9"/>
    </row>
    <row r="13603" spans="2:15" x14ac:dyDescent="0.2">
      <c r="B13603" s="3"/>
      <c r="C13603" s="3"/>
      <c r="D13603" s="6"/>
      <c r="E13603" s="8"/>
      <c r="O13603" s="9"/>
    </row>
    <row r="13604" spans="2:15" x14ac:dyDescent="0.2">
      <c r="B13604" s="3"/>
      <c r="C13604" s="3"/>
      <c r="D13604" s="6"/>
      <c r="E13604" s="8"/>
      <c r="O13604" s="9"/>
    </row>
    <row r="13605" spans="2:15" x14ac:dyDescent="0.2">
      <c r="B13605" s="3"/>
      <c r="C13605" s="3"/>
      <c r="D13605" s="6"/>
      <c r="E13605" s="8"/>
      <c r="O13605" s="9"/>
    </row>
    <row r="13606" spans="2:15" x14ac:dyDescent="0.2">
      <c r="B13606" s="3"/>
      <c r="C13606" s="3"/>
      <c r="D13606" s="6"/>
      <c r="E13606" s="8"/>
      <c r="O13606" s="9"/>
    </row>
    <row r="13607" spans="2:15" x14ac:dyDescent="0.2">
      <c r="B13607" s="3"/>
      <c r="C13607" s="3"/>
      <c r="D13607" s="6"/>
      <c r="E13607" s="8"/>
      <c r="O13607" s="9"/>
    </row>
    <row r="13608" spans="2:15" x14ac:dyDescent="0.2">
      <c r="B13608" s="3"/>
      <c r="C13608" s="3"/>
      <c r="D13608" s="6"/>
      <c r="E13608" s="8"/>
      <c r="O13608" s="9"/>
    </row>
    <row r="13609" spans="2:15" x14ac:dyDescent="0.2">
      <c r="B13609" s="3"/>
      <c r="C13609" s="3"/>
      <c r="D13609" s="6"/>
      <c r="E13609" s="8"/>
      <c r="O13609" s="9"/>
    </row>
    <row r="13610" spans="2:15" x14ac:dyDescent="0.2">
      <c r="B13610" s="3"/>
      <c r="C13610" s="3"/>
      <c r="D13610" s="6"/>
      <c r="E13610" s="8"/>
      <c r="O13610" s="9"/>
    </row>
    <row r="13611" spans="2:15" x14ac:dyDescent="0.2">
      <c r="B13611" s="3"/>
      <c r="C13611" s="3"/>
      <c r="D13611" s="6"/>
      <c r="E13611" s="8"/>
      <c r="O13611" s="9"/>
    </row>
    <row r="13612" spans="2:15" x14ac:dyDescent="0.2">
      <c r="B13612" s="3"/>
      <c r="C13612" s="3"/>
      <c r="D13612" s="6"/>
      <c r="E13612" s="8"/>
      <c r="O13612" s="9"/>
    </row>
    <row r="13613" spans="2:15" x14ac:dyDescent="0.2">
      <c r="B13613" s="3"/>
      <c r="C13613" s="3"/>
      <c r="D13613" s="6"/>
      <c r="E13613" s="8"/>
      <c r="O13613" s="9"/>
    </row>
    <row r="13614" spans="2:15" x14ac:dyDescent="0.2">
      <c r="B13614" s="3"/>
      <c r="C13614" s="3"/>
      <c r="D13614" s="6"/>
      <c r="E13614" s="8"/>
      <c r="O13614" s="9"/>
    </row>
    <row r="13615" spans="2:15" x14ac:dyDescent="0.2">
      <c r="B13615" s="3"/>
      <c r="C13615" s="3"/>
      <c r="D13615" s="6"/>
      <c r="E13615" s="8"/>
      <c r="O13615" s="9"/>
    </row>
    <row r="13616" spans="2:15" x14ac:dyDescent="0.2">
      <c r="B13616" s="3"/>
      <c r="C13616" s="3"/>
      <c r="D13616" s="6"/>
      <c r="E13616" s="8"/>
      <c r="O13616" s="9"/>
    </row>
    <row r="13617" spans="2:15" x14ac:dyDescent="0.2">
      <c r="B13617" s="3"/>
      <c r="C13617" s="3"/>
      <c r="D13617" s="6"/>
      <c r="E13617" s="8"/>
      <c r="O13617" s="9"/>
    </row>
    <row r="13618" spans="2:15" x14ac:dyDescent="0.2">
      <c r="B13618" s="3"/>
      <c r="C13618" s="3"/>
      <c r="D13618" s="6"/>
      <c r="E13618" s="8"/>
      <c r="O13618" s="9"/>
    </row>
    <row r="13619" spans="2:15" x14ac:dyDescent="0.2">
      <c r="B13619" s="3"/>
      <c r="C13619" s="3"/>
      <c r="D13619" s="6"/>
      <c r="E13619" s="8"/>
      <c r="O13619" s="9"/>
    </row>
    <row r="13620" spans="2:15" x14ac:dyDescent="0.2">
      <c r="B13620" s="3"/>
      <c r="C13620" s="3"/>
      <c r="D13620" s="6"/>
      <c r="E13620" s="8"/>
      <c r="O13620" s="9"/>
    </row>
    <row r="13621" spans="2:15" x14ac:dyDescent="0.2">
      <c r="B13621" s="3"/>
      <c r="C13621" s="3"/>
      <c r="D13621" s="6"/>
      <c r="E13621" s="8"/>
      <c r="O13621" s="9"/>
    </row>
    <row r="13622" spans="2:15" x14ac:dyDescent="0.2">
      <c r="B13622" s="3"/>
      <c r="C13622" s="3"/>
      <c r="D13622" s="6"/>
      <c r="E13622" s="8"/>
      <c r="O13622" s="9"/>
    </row>
    <row r="13623" spans="2:15" x14ac:dyDescent="0.2">
      <c r="B13623" s="3"/>
      <c r="C13623" s="3"/>
      <c r="D13623" s="6"/>
      <c r="E13623" s="8"/>
      <c r="O13623" s="9"/>
    </row>
    <row r="13624" spans="2:15" x14ac:dyDescent="0.2">
      <c r="B13624" s="3"/>
      <c r="C13624" s="3"/>
      <c r="D13624" s="6"/>
      <c r="E13624" s="8"/>
      <c r="O13624" s="9"/>
    </row>
    <row r="13625" spans="2:15" x14ac:dyDescent="0.2">
      <c r="B13625" s="3"/>
      <c r="C13625" s="3"/>
      <c r="D13625" s="6"/>
      <c r="E13625" s="8"/>
      <c r="O13625" s="9"/>
    </row>
    <row r="13626" spans="2:15" x14ac:dyDescent="0.2">
      <c r="B13626" s="3"/>
      <c r="C13626" s="3"/>
      <c r="D13626" s="6"/>
      <c r="E13626" s="8"/>
      <c r="O13626" s="9"/>
    </row>
    <row r="13627" spans="2:15" x14ac:dyDescent="0.2">
      <c r="B13627" s="3"/>
      <c r="C13627" s="3"/>
      <c r="D13627" s="6"/>
      <c r="E13627" s="8"/>
      <c r="O13627" s="9"/>
    </row>
    <row r="13628" spans="2:15" x14ac:dyDescent="0.2">
      <c r="B13628" s="3"/>
      <c r="C13628" s="3"/>
      <c r="D13628" s="6"/>
      <c r="E13628" s="8"/>
      <c r="O13628" s="9"/>
    </row>
    <row r="13629" spans="2:15" x14ac:dyDescent="0.2">
      <c r="B13629" s="3"/>
      <c r="C13629" s="3"/>
      <c r="D13629" s="6"/>
      <c r="E13629" s="8"/>
      <c r="O13629" s="9"/>
    </row>
    <row r="13630" spans="2:15" x14ac:dyDescent="0.2">
      <c r="B13630" s="3"/>
      <c r="C13630" s="3"/>
      <c r="D13630" s="6"/>
      <c r="E13630" s="8"/>
      <c r="O13630" s="9"/>
    </row>
    <row r="13631" spans="2:15" x14ac:dyDescent="0.2">
      <c r="B13631" s="3"/>
      <c r="C13631" s="3"/>
      <c r="D13631" s="6"/>
      <c r="E13631" s="8"/>
      <c r="O13631" s="9"/>
    </row>
    <row r="13632" spans="2:15" x14ac:dyDescent="0.2">
      <c r="B13632" s="3"/>
      <c r="C13632" s="3"/>
      <c r="D13632" s="6"/>
      <c r="E13632" s="8"/>
      <c r="O13632" s="9"/>
    </row>
    <row r="13633" spans="2:15" x14ac:dyDescent="0.2">
      <c r="B13633" s="3"/>
      <c r="C13633" s="3"/>
      <c r="D13633" s="6"/>
      <c r="E13633" s="8"/>
      <c r="O13633" s="9"/>
    </row>
    <row r="13634" spans="2:15" x14ac:dyDescent="0.2">
      <c r="B13634" s="3"/>
      <c r="C13634" s="3"/>
      <c r="D13634" s="6"/>
      <c r="E13634" s="8"/>
      <c r="O13634" s="9"/>
    </row>
    <row r="13635" spans="2:15" x14ac:dyDescent="0.2">
      <c r="B13635" s="3"/>
      <c r="C13635" s="3"/>
      <c r="D13635" s="6"/>
      <c r="E13635" s="8"/>
      <c r="O13635" s="9"/>
    </row>
    <row r="13636" spans="2:15" x14ac:dyDescent="0.2">
      <c r="B13636" s="3"/>
      <c r="C13636" s="3"/>
      <c r="D13636" s="6"/>
      <c r="E13636" s="8"/>
      <c r="O13636" s="9"/>
    </row>
    <row r="13637" spans="2:15" x14ac:dyDescent="0.2">
      <c r="B13637" s="3"/>
      <c r="C13637" s="3"/>
      <c r="D13637" s="6"/>
      <c r="E13637" s="8"/>
      <c r="O13637" s="9"/>
    </row>
    <row r="13638" spans="2:15" x14ac:dyDescent="0.2">
      <c r="B13638" s="3"/>
      <c r="C13638" s="3"/>
      <c r="D13638" s="6"/>
      <c r="E13638" s="8"/>
      <c r="O13638" s="9"/>
    </row>
    <row r="13639" spans="2:15" x14ac:dyDescent="0.2">
      <c r="B13639" s="3"/>
      <c r="C13639" s="3"/>
      <c r="D13639" s="6"/>
      <c r="E13639" s="8"/>
      <c r="O13639" s="9"/>
    </row>
    <row r="13640" spans="2:15" x14ac:dyDescent="0.2">
      <c r="B13640" s="3"/>
      <c r="C13640" s="3"/>
      <c r="D13640" s="6"/>
      <c r="E13640" s="8"/>
      <c r="O13640" s="9"/>
    </row>
    <row r="13641" spans="2:15" x14ac:dyDescent="0.2">
      <c r="B13641" s="3"/>
      <c r="C13641" s="3"/>
      <c r="D13641" s="6"/>
      <c r="E13641" s="8"/>
      <c r="O13641" s="9"/>
    </row>
    <row r="13642" spans="2:15" x14ac:dyDescent="0.2">
      <c r="B13642" s="3"/>
      <c r="C13642" s="3"/>
      <c r="D13642" s="6"/>
      <c r="E13642" s="8"/>
      <c r="O13642" s="9"/>
    </row>
    <row r="13643" spans="2:15" x14ac:dyDescent="0.2">
      <c r="B13643" s="3"/>
      <c r="C13643" s="3"/>
      <c r="D13643" s="6"/>
      <c r="E13643" s="8"/>
      <c r="O13643" s="9"/>
    </row>
    <row r="13644" spans="2:15" x14ac:dyDescent="0.2">
      <c r="B13644" s="3"/>
      <c r="C13644" s="3"/>
      <c r="D13644" s="6"/>
      <c r="E13644" s="8"/>
      <c r="O13644" s="9"/>
    </row>
    <row r="13645" spans="2:15" x14ac:dyDescent="0.2">
      <c r="B13645" s="3"/>
      <c r="C13645" s="3"/>
      <c r="D13645" s="6"/>
      <c r="E13645" s="8"/>
      <c r="O13645" s="9"/>
    </row>
    <row r="13646" spans="2:15" x14ac:dyDescent="0.2">
      <c r="B13646" s="3"/>
      <c r="C13646" s="3"/>
      <c r="D13646" s="6"/>
      <c r="E13646" s="8"/>
      <c r="O13646" s="9"/>
    </row>
    <row r="13647" spans="2:15" x14ac:dyDescent="0.2">
      <c r="B13647" s="3"/>
      <c r="C13647" s="3"/>
      <c r="D13647" s="6"/>
      <c r="E13647" s="8"/>
      <c r="O13647" s="9"/>
    </row>
    <row r="13648" spans="2:15" x14ac:dyDescent="0.2">
      <c r="B13648" s="3"/>
      <c r="C13648" s="3"/>
      <c r="D13648" s="6"/>
      <c r="E13648" s="8"/>
      <c r="O13648" s="9"/>
    </row>
    <row r="13649" spans="2:15" x14ac:dyDescent="0.2">
      <c r="B13649" s="3"/>
      <c r="C13649" s="3"/>
      <c r="D13649" s="6"/>
      <c r="E13649" s="8"/>
      <c r="O13649" s="9"/>
    </row>
    <row r="13650" spans="2:15" x14ac:dyDescent="0.2">
      <c r="B13650" s="3"/>
      <c r="C13650" s="3"/>
      <c r="D13650" s="6"/>
      <c r="E13650" s="8"/>
      <c r="O13650" s="9"/>
    </row>
    <row r="13651" spans="2:15" x14ac:dyDescent="0.2">
      <c r="B13651" s="3"/>
      <c r="C13651" s="3"/>
      <c r="D13651" s="6"/>
      <c r="E13651" s="8"/>
      <c r="O13651" s="9"/>
    </row>
    <row r="13652" spans="2:15" x14ac:dyDescent="0.2">
      <c r="B13652" s="3"/>
      <c r="C13652" s="3"/>
      <c r="D13652" s="6"/>
      <c r="E13652" s="8"/>
      <c r="O13652" s="9"/>
    </row>
    <row r="13653" spans="2:15" x14ac:dyDescent="0.2">
      <c r="B13653" s="3"/>
      <c r="C13653" s="3"/>
      <c r="D13653" s="6"/>
      <c r="E13653" s="8"/>
      <c r="O13653" s="9"/>
    </row>
    <row r="13654" spans="2:15" x14ac:dyDescent="0.2">
      <c r="B13654" s="3"/>
      <c r="C13654" s="3"/>
      <c r="D13654" s="6"/>
      <c r="E13654" s="8"/>
      <c r="O13654" s="9"/>
    </row>
    <row r="13655" spans="2:15" x14ac:dyDescent="0.2">
      <c r="B13655" s="3"/>
      <c r="C13655" s="3"/>
      <c r="D13655" s="6"/>
      <c r="E13655" s="8"/>
      <c r="O13655" s="9"/>
    </row>
    <row r="13656" spans="2:15" x14ac:dyDescent="0.2">
      <c r="B13656" s="3"/>
      <c r="C13656" s="3"/>
      <c r="D13656" s="6"/>
      <c r="E13656" s="8"/>
      <c r="O13656" s="9"/>
    </row>
    <row r="13657" spans="2:15" x14ac:dyDescent="0.2">
      <c r="B13657" s="3"/>
      <c r="C13657" s="3"/>
      <c r="D13657" s="6"/>
      <c r="E13657" s="8"/>
      <c r="O13657" s="9"/>
    </row>
    <row r="13658" spans="2:15" x14ac:dyDescent="0.2">
      <c r="B13658" s="3"/>
      <c r="C13658" s="3"/>
      <c r="D13658" s="6"/>
      <c r="E13658" s="8"/>
      <c r="O13658" s="9"/>
    </row>
    <row r="13659" spans="2:15" x14ac:dyDescent="0.2">
      <c r="B13659" s="3"/>
      <c r="C13659" s="3"/>
      <c r="D13659" s="6"/>
      <c r="E13659" s="8"/>
      <c r="O13659" s="9"/>
    </row>
    <row r="13660" spans="2:15" x14ac:dyDescent="0.2">
      <c r="B13660" s="3"/>
      <c r="C13660" s="3"/>
      <c r="D13660" s="6"/>
      <c r="E13660" s="8"/>
      <c r="O13660" s="9"/>
    </row>
    <row r="13661" spans="2:15" x14ac:dyDescent="0.2">
      <c r="B13661" s="3"/>
      <c r="C13661" s="3"/>
      <c r="D13661" s="6"/>
      <c r="E13661" s="8"/>
      <c r="O13661" s="9"/>
    </row>
    <row r="13662" spans="2:15" x14ac:dyDescent="0.2">
      <c r="B13662" s="3"/>
      <c r="C13662" s="3"/>
      <c r="D13662" s="6"/>
      <c r="E13662" s="8"/>
      <c r="O13662" s="9"/>
    </row>
    <row r="13663" spans="2:15" x14ac:dyDescent="0.2">
      <c r="B13663" s="3"/>
      <c r="C13663" s="3"/>
      <c r="D13663" s="6"/>
      <c r="E13663" s="8"/>
      <c r="O13663" s="9"/>
    </row>
    <row r="13664" spans="2:15" x14ac:dyDescent="0.2">
      <c r="B13664" s="3"/>
      <c r="C13664" s="3"/>
      <c r="D13664" s="6"/>
      <c r="E13664" s="8"/>
      <c r="O13664" s="9"/>
    </row>
    <row r="13665" spans="2:15" x14ac:dyDescent="0.2">
      <c r="B13665" s="3"/>
      <c r="C13665" s="3"/>
      <c r="D13665" s="6"/>
      <c r="E13665" s="8"/>
      <c r="O13665" s="9"/>
    </row>
    <row r="13666" spans="2:15" x14ac:dyDescent="0.2">
      <c r="B13666" s="3"/>
      <c r="C13666" s="3"/>
      <c r="D13666" s="6"/>
      <c r="E13666" s="8"/>
      <c r="O13666" s="9"/>
    </row>
    <row r="13667" spans="2:15" x14ac:dyDescent="0.2">
      <c r="B13667" s="3"/>
      <c r="C13667" s="3"/>
      <c r="D13667" s="6"/>
      <c r="E13667" s="8"/>
      <c r="O13667" s="9"/>
    </row>
    <row r="13668" spans="2:15" x14ac:dyDescent="0.2">
      <c r="B13668" s="3"/>
      <c r="C13668" s="3"/>
      <c r="D13668" s="6"/>
      <c r="E13668" s="8"/>
      <c r="O13668" s="9"/>
    </row>
    <row r="13669" spans="2:15" x14ac:dyDescent="0.2">
      <c r="B13669" s="3"/>
      <c r="C13669" s="3"/>
      <c r="D13669" s="6"/>
      <c r="E13669" s="8"/>
      <c r="O13669" s="9"/>
    </row>
    <row r="13670" spans="2:15" x14ac:dyDescent="0.2">
      <c r="B13670" s="3"/>
      <c r="C13670" s="3"/>
      <c r="D13670" s="6"/>
      <c r="E13670" s="8"/>
      <c r="O13670" s="9"/>
    </row>
    <row r="13671" spans="2:15" x14ac:dyDescent="0.2">
      <c r="B13671" s="3"/>
      <c r="C13671" s="3"/>
      <c r="D13671" s="6"/>
      <c r="E13671" s="8"/>
      <c r="O13671" s="9"/>
    </row>
    <row r="13672" spans="2:15" x14ac:dyDescent="0.2">
      <c r="B13672" s="3"/>
      <c r="C13672" s="3"/>
      <c r="D13672" s="6"/>
      <c r="E13672" s="8"/>
      <c r="O13672" s="9"/>
    </row>
    <row r="13673" spans="2:15" x14ac:dyDescent="0.2">
      <c r="B13673" s="3"/>
      <c r="C13673" s="3"/>
      <c r="D13673" s="6"/>
      <c r="E13673" s="8"/>
      <c r="O13673" s="9"/>
    </row>
    <row r="13674" spans="2:15" x14ac:dyDescent="0.2">
      <c r="B13674" s="3"/>
      <c r="C13674" s="3"/>
      <c r="D13674" s="6"/>
      <c r="E13674" s="8"/>
      <c r="O13674" s="9"/>
    </row>
    <row r="13675" spans="2:15" x14ac:dyDescent="0.2">
      <c r="B13675" s="3"/>
      <c r="C13675" s="3"/>
      <c r="D13675" s="6"/>
      <c r="E13675" s="8"/>
      <c r="O13675" s="9"/>
    </row>
    <row r="13676" spans="2:15" x14ac:dyDescent="0.2">
      <c r="B13676" s="3"/>
      <c r="C13676" s="3"/>
      <c r="D13676" s="6"/>
      <c r="E13676" s="8"/>
      <c r="O13676" s="9"/>
    </row>
    <row r="13677" spans="2:15" x14ac:dyDescent="0.2">
      <c r="B13677" s="3"/>
      <c r="C13677" s="3"/>
      <c r="D13677" s="6"/>
      <c r="E13677" s="8"/>
      <c r="O13677" s="9"/>
    </row>
    <row r="13678" spans="2:15" x14ac:dyDescent="0.2">
      <c r="B13678" s="3"/>
      <c r="C13678" s="3"/>
      <c r="D13678" s="6"/>
      <c r="E13678" s="8"/>
      <c r="O13678" s="9"/>
    </row>
    <row r="13679" spans="2:15" x14ac:dyDescent="0.2">
      <c r="B13679" s="3"/>
      <c r="C13679" s="3"/>
      <c r="D13679" s="6"/>
      <c r="E13679" s="8"/>
      <c r="O13679" s="9"/>
    </row>
    <row r="13680" spans="2:15" x14ac:dyDescent="0.2">
      <c r="B13680" s="3"/>
      <c r="C13680" s="3"/>
      <c r="D13680" s="6"/>
      <c r="E13680" s="8"/>
      <c r="O13680" s="9"/>
    </row>
    <row r="13681" spans="2:15" x14ac:dyDescent="0.2">
      <c r="B13681" s="3"/>
      <c r="C13681" s="3"/>
      <c r="D13681" s="6"/>
      <c r="E13681" s="8"/>
      <c r="O13681" s="9"/>
    </row>
    <row r="13682" spans="2:15" x14ac:dyDescent="0.2">
      <c r="B13682" s="3"/>
      <c r="C13682" s="3"/>
      <c r="D13682" s="6"/>
      <c r="E13682" s="8"/>
      <c r="O13682" s="9"/>
    </row>
    <row r="13683" spans="2:15" x14ac:dyDescent="0.2">
      <c r="B13683" s="3"/>
      <c r="C13683" s="3"/>
      <c r="D13683" s="6"/>
      <c r="E13683" s="8"/>
      <c r="O13683" s="9"/>
    </row>
    <row r="13684" spans="2:15" x14ac:dyDescent="0.2">
      <c r="B13684" s="3"/>
      <c r="C13684" s="3"/>
      <c r="D13684" s="6"/>
      <c r="E13684" s="8"/>
      <c r="O13684" s="9"/>
    </row>
    <row r="13685" spans="2:15" x14ac:dyDescent="0.2">
      <c r="B13685" s="3"/>
      <c r="C13685" s="3"/>
      <c r="D13685" s="6"/>
      <c r="E13685" s="8"/>
      <c r="O13685" s="9"/>
    </row>
    <row r="13686" spans="2:15" x14ac:dyDescent="0.2">
      <c r="B13686" s="3"/>
      <c r="C13686" s="3"/>
      <c r="D13686" s="6"/>
      <c r="E13686" s="8"/>
      <c r="O13686" s="9"/>
    </row>
    <row r="13687" spans="2:15" x14ac:dyDescent="0.2">
      <c r="B13687" s="3"/>
      <c r="C13687" s="3"/>
      <c r="D13687" s="6"/>
      <c r="E13687" s="8"/>
      <c r="O13687" s="9"/>
    </row>
    <row r="13688" spans="2:15" x14ac:dyDescent="0.2">
      <c r="B13688" s="3"/>
      <c r="C13688" s="3"/>
      <c r="D13688" s="6"/>
      <c r="E13688" s="8"/>
      <c r="O13688" s="9"/>
    </row>
    <row r="13689" spans="2:15" x14ac:dyDescent="0.2">
      <c r="B13689" s="3"/>
      <c r="C13689" s="3"/>
      <c r="D13689" s="6"/>
      <c r="E13689" s="8"/>
      <c r="O13689" s="9"/>
    </row>
    <row r="13690" spans="2:15" x14ac:dyDescent="0.2">
      <c r="B13690" s="3"/>
      <c r="C13690" s="3"/>
      <c r="D13690" s="6"/>
      <c r="E13690" s="8"/>
      <c r="O13690" s="9"/>
    </row>
    <row r="13691" spans="2:15" x14ac:dyDescent="0.2">
      <c r="B13691" s="3"/>
      <c r="C13691" s="3"/>
      <c r="D13691" s="6"/>
      <c r="E13691" s="8"/>
      <c r="O13691" s="9"/>
    </row>
    <row r="13692" spans="2:15" x14ac:dyDescent="0.2">
      <c r="B13692" s="3"/>
      <c r="C13692" s="3"/>
      <c r="D13692" s="6"/>
      <c r="E13692" s="8"/>
      <c r="O13692" s="9"/>
    </row>
    <row r="13693" spans="2:15" x14ac:dyDescent="0.2">
      <c r="B13693" s="3"/>
      <c r="C13693" s="3"/>
      <c r="D13693" s="6"/>
      <c r="E13693" s="8"/>
      <c r="O13693" s="9"/>
    </row>
    <row r="13694" spans="2:15" x14ac:dyDescent="0.2">
      <c r="B13694" s="3"/>
      <c r="C13694" s="3"/>
      <c r="D13694" s="6"/>
      <c r="E13694" s="8"/>
      <c r="O13694" s="9"/>
    </row>
    <row r="13695" spans="2:15" x14ac:dyDescent="0.2">
      <c r="B13695" s="3"/>
      <c r="C13695" s="3"/>
      <c r="D13695" s="6"/>
      <c r="E13695" s="8"/>
      <c r="O13695" s="9"/>
    </row>
    <row r="13696" spans="2:15" x14ac:dyDescent="0.2">
      <c r="B13696" s="3"/>
      <c r="C13696" s="3"/>
      <c r="D13696" s="6"/>
      <c r="E13696" s="8"/>
      <c r="O13696" s="9"/>
    </row>
    <row r="13697" spans="2:15" x14ac:dyDescent="0.2">
      <c r="B13697" s="3"/>
      <c r="C13697" s="3"/>
      <c r="D13697" s="6"/>
      <c r="E13697" s="8"/>
      <c r="O13697" s="9"/>
    </row>
    <row r="13698" spans="2:15" x14ac:dyDescent="0.2">
      <c r="B13698" s="3"/>
      <c r="C13698" s="3"/>
      <c r="D13698" s="6"/>
      <c r="E13698" s="8"/>
      <c r="O13698" s="9"/>
    </row>
    <row r="13699" spans="2:15" x14ac:dyDescent="0.2">
      <c r="B13699" s="3"/>
      <c r="C13699" s="3"/>
      <c r="D13699" s="6"/>
      <c r="E13699" s="8"/>
      <c r="O13699" s="9"/>
    </row>
    <row r="13700" spans="2:15" x14ac:dyDescent="0.2">
      <c r="B13700" s="3"/>
      <c r="C13700" s="3"/>
      <c r="D13700" s="6"/>
      <c r="E13700" s="8"/>
      <c r="O13700" s="9"/>
    </row>
    <row r="13701" spans="2:15" x14ac:dyDescent="0.2">
      <c r="B13701" s="3"/>
      <c r="C13701" s="3"/>
      <c r="D13701" s="6"/>
      <c r="E13701" s="8"/>
      <c r="O13701" s="9"/>
    </row>
    <row r="13702" spans="2:15" x14ac:dyDescent="0.2">
      <c r="B13702" s="3"/>
      <c r="C13702" s="3"/>
      <c r="D13702" s="6"/>
      <c r="E13702" s="8"/>
      <c r="O13702" s="9"/>
    </row>
    <row r="13703" spans="2:15" x14ac:dyDescent="0.2">
      <c r="B13703" s="3"/>
      <c r="C13703" s="3"/>
      <c r="D13703" s="6"/>
      <c r="E13703" s="8"/>
      <c r="O13703" s="9"/>
    </row>
    <row r="13704" spans="2:15" x14ac:dyDescent="0.2">
      <c r="B13704" s="3"/>
      <c r="C13704" s="3"/>
      <c r="D13704" s="6"/>
      <c r="E13704" s="8"/>
      <c r="O13704" s="9"/>
    </row>
    <row r="13705" spans="2:15" x14ac:dyDescent="0.2">
      <c r="B13705" s="3"/>
      <c r="C13705" s="3"/>
      <c r="D13705" s="6"/>
      <c r="E13705" s="8"/>
      <c r="O13705" s="9"/>
    </row>
    <row r="13706" spans="2:15" x14ac:dyDescent="0.2">
      <c r="B13706" s="3"/>
      <c r="C13706" s="3"/>
      <c r="D13706" s="6"/>
      <c r="E13706" s="8"/>
      <c r="O13706" s="9"/>
    </row>
    <row r="13707" spans="2:15" x14ac:dyDescent="0.2">
      <c r="B13707" s="3"/>
      <c r="C13707" s="3"/>
      <c r="D13707" s="6"/>
      <c r="E13707" s="8"/>
      <c r="O13707" s="9"/>
    </row>
    <row r="13708" spans="2:15" x14ac:dyDescent="0.2">
      <c r="B13708" s="3"/>
      <c r="C13708" s="3"/>
      <c r="D13708" s="6"/>
      <c r="E13708" s="8"/>
      <c r="O13708" s="9"/>
    </row>
    <row r="13709" spans="2:15" x14ac:dyDescent="0.2">
      <c r="B13709" s="3"/>
      <c r="C13709" s="3"/>
      <c r="D13709" s="6"/>
      <c r="E13709" s="8"/>
      <c r="O13709" s="9"/>
    </row>
    <row r="13710" spans="2:15" x14ac:dyDescent="0.2">
      <c r="B13710" s="3"/>
      <c r="C13710" s="3"/>
      <c r="D13710" s="6"/>
      <c r="E13710" s="8"/>
      <c r="O13710" s="9"/>
    </row>
    <row r="13711" spans="2:15" x14ac:dyDescent="0.2">
      <c r="B13711" s="3"/>
      <c r="C13711" s="3"/>
      <c r="D13711" s="6"/>
      <c r="E13711" s="8"/>
      <c r="O13711" s="9"/>
    </row>
    <row r="13712" spans="2:15" x14ac:dyDescent="0.2">
      <c r="B13712" s="3"/>
      <c r="C13712" s="3"/>
      <c r="D13712" s="6"/>
      <c r="E13712" s="8"/>
      <c r="O13712" s="9"/>
    </row>
    <row r="13713" spans="2:15" x14ac:dyDescent="0.2">
      <c r="B13713" s="3"/>
      <c r="C13713" s="3"/>
      <c r="D13713" s="6"/>
      <c r="E13713" s="8"/>
      <c r="O13713" s="9"/>
    </row>
    <row r="13714" spans="2:15" x14ac:dyDescent="0.2">
      <c r="B13714" s="3"/>
      <c r="C13714" s="3"/>
      <c r="D13714" s="6"/>
      <c r="E13714" s="8"/>
      <c r="O13714" s="9"/>
    </row>
    <row r="13715" spans="2:15" x14ac:dyDescent="0.2">
      <c r="B13715" s="3"/>
      <c r="C13715" s="3"/>
      <c r="D13715" s="6"/>
      <c r="E13715" s="8"/>
      <c r="O13715" s="9"/>
    </row>
    <row r="13716" spans="2:15" x14ac:dyDescent="0.2">
      <c r="B13716" s="3"/>
      <c r="C13716" s="3"/>
      <c r="D13716" s="6"/>
      <c r="E13716" s="8"/>
      <c r="O13716" s="9"/>
    </row>
    <row r="13717" spans="2:15" x14ac:dyDescent="0.2">
      <c r="B13717" s="3"/>
      <c r="C13717" s="3"/>
      <c r="D13717" s="6"/>
      <c r="E13717" s="8"/>
      <c r="O13717" s="9"/>
    </row>
    <row r="13718" spans="2:15" x14ac:dyDescent="0.2">
      <c r="B13718" s="3"/>
      <c r="C13718" s="3"/>
      <c r="D13718" s="6"/>
      <c r="E13718" s="8"/>
      <c r="O13718" s="9"/>
    </row>
    <row r="13719" spans="2:15" x14ac:dyDescent="0.2">
      <c r="B13719" s="3"/>
      <c r="C13719" s="3"/>
      <c r="D13719" s="6"/>
      <c r="E13719" s="8"/>
      <c r="O13719" s="9"/>
    </row>
    <row r="13720" spans="2:15" x14ac:dyDescent="0.2">
      <c r="B13720" s="3"/>
      <c r="C13720" s="3"/>
      <c r="D13720" s="6"/>
      <c r="E13720" s="8"/>
      <c r="O13720" s="9"/>
    </row>
    <row r="13721" spans="2:15" x14ac:dyDescent="0.2">
      <c r="B13721" s="3"/>
      <c r="C13721" s="3"/>
      <c r="D13721" s="6"/>
      <c r="E13721" s="8"/>
      <c r="O13721" s="9"/>
    </row>
    <row r="13722" spans="2:15" x14ac:dyDescent="0.2">
      <c r="B13722" s="3"/>
      <c r="C13722" s="3"/>
      <c r="D13722" s="6"/>
      <c r="E13722" s="8"/>
      <c r="O13722" s="9"/>
    </row>
    <row r="13723" spans="2:15" x14ac:dyDescent="0.2">
      <c r="B13723" s="3"/>
      <c r="C13723" s="3"/>
      <c r="D13723" s="6"/>
      <c r="E13723" s="8"/>
      <c r="O13723" s="9"/>
    </row>
    <row r="13724" spans="2:15" x14ac:dyDescent="0.2">
      <c r="B13724" s="3"/>
      <c r="C13724" s="3"/>
      <c r="D13724" s="6"/>
      <c r="E13724" s="8"/>
      <c r="O13724" s="9"/>
    </row>
    <row r="13725" spans="2:15" x14ac:dyDescent="0.2">
      <c r="B13725" s="3"/>
      <c r="C13725" s="3"/>
      <c r="D13725" s="6"/>
      <c r="E13725" s="8"/>
      <c r="O13725" s="9"/>
    </row>
    <row r="13726" spans="2:15" x14ac:dyDescent="0.2">
      <c r="B13726" s="3"/>
      <c r="C13726" s="3"/>
      <c r="D13726" s="6"/>
      <c r="E13726" s="8"/>
      <c r="O13726" s="9"/>
    </row>
    <row r="13727" spans="2:15" x14ac:dyDescent="0.2">
      <c r="B13727" s="3"/>
      <c r="C13727" s="3"/>
      <c r="D13727" s="6"/>
      <c r="E13727" s="8"/>
      <c r="O13727" s="9"/>
    </row>
    <row r="13728" spans="2:15" x14ac:dyDescent="0.2">
      <c r="B13728" s="3"/>
      <c r="C13728" s="3"/>
      <c r="D13728" s="6"/>
      <c r="E13728" s="8"/>
      <c r="O13728" s="9"/>
    </row>
    <row r="13729" spans="2:15" x14ac:dyDescent="0.2">
      <c r="B13729" s="3"/>
      <c r="C13729" s="3"/>
      <c r="D13729" s="6"/>
      <c r="E13729" s="8"/>
      <c r="O13729" s="9"/>
    </row>
    <row r="13730" spans="2:15" x14ac:dyDescent="0.2">
      <c r="B13730" s="3"/>
      <c r="C13730" s="3"/>
      <c r="D13730" s="6"/>
      <c r="E13730" s="8"/>
      <c r="O13730" s="9"/>
    </row>
    <row r="13731" spans="2:15" x14ac:dyDescent="0.2">
      <c r="B13731" s="3"/>
      <c r="C13731" s="3"/>
      <c r="D13731" s="6"/>
      <c r="E13731" s="8"/>
      <c r="O13731" s="9"/>
    </row>
    <row r="13732" spans="2:15" x14ac:dyDescent="0.2">
      <c r="B13732" s="3"/>
      <c r="C13732" s="3"/>
      <c r="D13732" s="6"/>
      <c r="E13732" s="8"/>
      <c r="O13732" s="9"/>
    </row>
    <row r="13733" spans="2:15" x14ac:dyDescent="0.2">
      <c r="B13733" s="3"/>
      <c r="C13733" s="3"/>
      <c r="D13733" s="6"/>
      <c r="E13733" s="8"/>
      <c r="O13733" s="9"/>
    </row>
    <row r="13734" spans="2:15" x14ac:dyDescent="0.2">
      <c r="B13734" s="3"/>
      <c r="C13734" s="3"/>
      <c r="D13734" s="6"/>
      <c r="E13734" s="8"/>
      <c r="O13734" s="9"/>
    </row>
    <row r="13735" spans="2:15" x14ac:dyDescent="0.2">
      <c r="B13735" s="3"/>
      <c r="C13735" s="3"/>
      <c r="D13735" s="6"/>
      <c r="E13735" s="8"/>
      <c r="O13735" s="9"/>
    </row>
    <row r="13736" spans="2:15" x14ac:dyDescent="0.2">
      <c r="B13736" s="3"/>
      <c r="C13736" s="3"/>
      <c r="D13736" s="6"/>
      <c r="E13736" s="8"/>
      <c r="O13736" s="9"/>
    </row>
    <row r="13737" spans="2:15" x14ac:dyDescent="0.2">
      <c r="B13737" s="3"/>
      <c r="C13737" s="3"/>
      <c r="D13737" s="6"/>
      <c r="E13737" s="8"/>
      <c r="O13737" s="9"/>
    </row>
    <row r="13738" spans="2:15" x14ac:dyDescent="0.2">
      <c r="B13738" s="3"/>
      <c r="C13738" s="3"/>
      <c r="D13738" s="6"/>
      <c r="E13738" s="8"/>
      <c r="O13738" s="9"/>
    </row>
    <row r="13739" spans="2:15" x14ac:dyDescent="0.2">
      <c r="B13739" s="3"/>
      <c r="C13739" s="3"/>
      <c r="D13739" s="6"/>
      <c r="E13739" s="8"/>
      <c r="O13739" s="9"/>
    </row>
    <row r="13740" spans="2:15" x14ac:dyDescent="0.2">
      <c r="B13740" s="3"/>
      <c r="C13740" s="3"/>
      <c r="D13740" s="6"/>
      <c r="E13740" s="8"/>
      <c r="O13740" s="9"/>
    </row>
    <row r="13741" spans="2:15" x14ac:dyDescent="0.2">
      <c r="B13741" s="3"/>
      <c r="C13741" s="3"/>
      <c r="D13741" s="6"/>
      <c r="E13741" s="8"/>
      <c r="O13741" s="9"/>
    </row>
    <row r="13742" spans="2:15" x14ac:dyDescent="0.2">
      <c r="B13742" s="3"/>
      <c r="C13742" s="3"/>
      <c r="D13742" s="6"/>
      <c r="E13742" s="8"/>
      <c r="O13742" s="9"/>
    </row>
    <row r="13743" spans="2:15" x14ac:dyDescent="0.2">
      <c r="B13743" s="3"/>
      <c r="C13743" s="3"/>
      <c r="D13743" s="6"/>
      <c r="E13743" s="8"/>
      <c r="O13743" s="9"/>
    </row>
    <row r="13744" spans="2:15" x14ac:dyDescent="0.2">
      <c r="B13744" s="3"/>
      <c r="C13744" s="3"/>
      <c r="D13744" s="6"/>
      <c r="E13744" s="8"/>
      <c r="O13744" s="9"/>
    </row>
    <row r="13745" spans="2:15" x14ac:dyDescent="0.2">
      <c r="B13745" s="3"/>
      <c r="C13745" s="3"/>
      <c r="D13745" s="6"/>
      <c r="E13745" s="8"/>
      <c r="O13745" s="9"/>
    </row>
    <row r="13746" spans="2:15" x14ac:dyDescent="0.2">
      <c r="B13746" s="3"/>
      <c r="C13746" s="3"/>
      <c r="D13746" s="6"/>
      <c r="E13746" s="8"/>
      <c r="O13746" s="9"/>
    </row>
    <row r="13747" spans="2:15" x14ac:dyDescent="0.2">
      <c r="B13747" s="3"/>
      <c r="C13747" s="3"/>
      <c r="D13747" s="6"/>
      <c r="E13747" s="8"/>
      <c r="O13747" s="9"/>
    </row>
    <row r="13748" spans="2:15" x14ac:dyDescent="0.2">
      <c r="B13748" s="3"/>
      <c r="C13748" s="3"/>
      <c r="D13748" s="6"/>
      <c r="E13748" s="8"/>
      <c r="O13748" s="9"/>
    </row>
    <row r="13749" spans="2:15" x14ac:dyDescent="0.2">
      <c r="B13749" s="3"/>
      <c r="C13749" s="3"/>
      <c r="D13749" s="6"/>
      <c r="E13749" s="8"/>
      <c r="O13749" s="9"/>
    </row>
    <row r="13750" spans="2:15" x14ac:dyDescent="0.2">
      <c r="B13750" s="3"/>
      <c r="C13750" s="3"/>
      <c r="D13750" s="6"/>
      <c r="E13750" s="8"/>
      <c r="O13750" s="9"/>
    </row>
    <row r="13751" spans="2:15" x14ac:dyDescent="0.2">
      <c r="B13751" s="3"/>
      <c r="C13751" s="3"/>
      <c r="D13751" s="6"/>
      <c r="E13751" s="8"/>
      <c r="O13751" s="9"/>
    </row>
    <row r="13752" spans="2:15" x14ac:dyDescent="0.2">
      <c r="B13752" s="3"/>
      <c r="C13752" s="3"/>
      <c r="D13752" s="6"/>
      <c r="E13752" s="8"/>
      <c r="O13752" s="9"/>
    </row>
    <row r="13753" spans="2:15" x14ac:dyDescent="0.2">
      <c r="B13753" s="3"/>
      <c r="C13753" s="3"/>
      <c r="D13753" s="6"/>
      <c r="E13753" s="8"/>
      <c r="O13753" s="9"/>
    </row>
    <row r="13754" spans="2:15" x14ac:dyDescent="0.2">
      <c r="B13754" s="3"/>
      <c r="C13754" s="3"/>
      <c r="D13754" s="6"/>
      <c r="E13754" s="8"/>
      <c r="O13754" s="9"/>
    </row>
    <row r="13755" spans="2:15" x14ac:dyDescent="0.2">
      <c r="B13755" s="3"/>
      <c r="C13755" s="3"/>
      <c r="D13755" s="6"/>
      <c r="E13755" s="8"/>
      <c r="O13755" s="9"/>
    </row>
    <row r="13756" spans="2:15" x14ac:dyDescent="0.2">
      <c r="B13756" s="3"/>
      <c r="C13756" s="3"/>
      <c r="D13756" s="6"/>
      <c r="E13756" s="8"/>
      <c r="O13756" s="9"/>
    </row>
    <row r="13757" spans="2:15" x14ac:dyDescent="0.2">
      <c r="B13757" s="3"/>
      <c r="C13757" s="3"/>
      <c r="D13757" s="6"/>
      <c r="E13757" s="8"/>
      <c r="O13757" s="9"/>
    </row>
    <row r="13758" spans="2:15" x14ac:dyDescent="0.2">
      <c r="B13758" s="3"/>
      <c r="C13758" s="3"/>
      <c r="D13758" s="6"/>
      <c r="E13758" s="8"/>
      <c r="O13758" s="9"/>
    </row>
    <row r="13759" spans="2:15" x14ac:dyDescent="0.2">
      <c r="B13759" s="3"/>
      <c r="C13759" s="3"/>
      <c r="D13759" s="6"/>
      <c r="E13759" s="8"/>
      <c r="O13759" s="9"/>
    </row>
    <row r="13760" spans="2:15" x14ac:dyDescent="0.2">
      <c r="B13760" s="3"/>
      <c r="C13760" s="3"/>
      <c r="D13760" s="6"/>
      <c r="E13760" s="8"/>
      <c r="O13760" s="9"/>
    </row>
    <row r="13761" spans="2:15" x14ac:dyDescent="0.2">
      <c r="B13761" s="3"/>
      <c r="C13761" s="3"/>
      <c r="D13761" s="6"/>
      <c r="E13761" s="8"/>
      <c r="O13761" s="9"/>
    </row>
    <row r="13762" spans="2:15" x14ac:dyDescent="0.2">
      <c r="B13762" s="3"/>
      <c r="C13762" s="3"/>
      <c r="D13762" s="6"/>
      <c r="E13762" s="8"/>
      <c r="O13762" s="9"/>
    </row>
    <row r="13763" spans="2:15" x14ac:dyDescent="0.2">
      <c r="B13763" s="3"/>
      <c r="C13763" s="3"/>
      <c r="D13763" s="6"/>
      <c r="E13763" s="8"/>
      <c r="O13763" s="9"/>
    </row>
    <row r="13764" spans="2:15" x14ac:dyDescent="0.2">
      <c r="B13764" s="3"/>
      <c r="C13764" s="3"/>
      <c r="D13764" s="6"/>
      <c r="E13764" s="8"/>
      <c r="O13764" s="9"/>
    </row>
    <row r="13765" spans="2:15" x14ac:dyDescent="0.2">
      <c r="B13765" s="3"/>
      <c r="C13765" s="3"/>
      <c r="D13765" s="6"/>
      <c r="E13765" s="8"/>
      <c r="O13765" s="9"/>
    </row>
    <row r="13766" spans="2:15" x14ac:dyDescent="0.2">
      <c r="B13766" s="3"/>
      <c r="C13766" s="3"/>
      <c r="D13766" s="6"/>
      <c r="E13766" s="8"/>
      <c r="O13766" s="9"/>
    </row>
    <row r="13767" spans="2:15" x14ac:dyDescent="0.2">
      <c r="B13767" s="3"/>
      <c r="C13767" s="3"/>
      <c r="D13767" s="6"/>
      <c r="E13767" s="8"/>
      <c r="O13767" s="9"/>
    </row>
    <row r="13768" spans="2:15" x14ac:dyDescent="0.2">
      <c r="B13768" s="3"/>
      <c r="C13768" s="3"/>
      <c r="D13768" s="6"/>
      <c r="E13768" s="8"/>
      <c r="O13768" s="9"/>
    </row>
    <row r="13769" spans="2:15" x14ac:dyDescent="0.2">
      <c r="B13769" s="3"/>
      <c r="C13769" s="3"/>
      <c r="D13769" s="6"/>
      <c r="E13769" s="8"/>
      <c r="O13769" s="9"/>
    </row>
    <row r="13770" spans="2:15" x14ac:dyDescent="0.2">
      <c r="B13770" s="3"/>
      <c r="C13770" s="3"/>
      <c r="D13770" s="6"/>
      <c r="E13770" s="8"/>
      <c r="O13770" s="9"/>
    </row>
    <row r="13771" spans="2:15" x14ac:dyDescent="0.2">
      <c r="B13771" s="3"/>
      <c r="C13771" s="3"/>
      <c r="D13771" s="6"/>
      <c r="E13771" s="8"/>
      <c r="O13771" s="9"/>
    </row>
    <row r="13772" spans="2:15" x14ac:dyDescent="0.2">
      <c r="B13772" s="3"/>
      <c r="C13772" s="3"/>
      <c r="D13772" s="6"/>
      <c r="E13772" s="8"/>
      <c r="O13772" s="9"/>
    </row>
    <row r="13773" spans="2:15" x14ac:dyDescent="0.2">
      <c r="B13773" s="3"/>
      <c r="C13773" s="3"/>
      <c r="D13773" s="6"/>
      <c r="E13773" s="8"/>
      <c r="O13773" s="9"/>
    </row>
    <row r="13774" spans="2:15" x14ac:dyDescent="0.2">
      <c r="B13774" s="3"/>
      <c r="C13774" s="3"/>
      <c r="D13774" s="6"/>
      <c r="E13774" s="8"/>
      <c r="O13774" s="9"/>
    </row>
    <row r="13775" spans="2:15" x14ac:dyDescent="0.2">
      <c r="B13775" s="3"/>
      <c r="C13775" s="3"/>
      <c r="D13775" s="6"/>
      <c r="E13775" s="8"/>
      <c r="O13775" s="9"/>
    </row>
    <row r="13776" spans="2:15" x14ac:dyDescent="0.2">
      <c r="B13776" s="3"/>
      <c r="C13776" s="3"/>
      <c r="D13776" s="6"/>
      <c r="E13776" s="8"/>
      <c r="O13776" s="9"/>
    </row>
    <row r="13777" spans="2:15" x14ac:dyDescent="0.2">
      <c r="B13777" s="3"/>
      <c r="C13777" s="3"/>
      <c r="D13777" s="6"/>
      <c r="E13777" s="8"/>
      <c r="O13777" s="9"/>
    </row>
    <row r="13778" spans="2:15" x14ac:dyDescent="0.2">
      <c r="B13778" s="3"/>
      <c r="C13778" s="3"/>
      <c r="D13778" s="6"/>
      <c r="E13778" s="8"/>
      <c r="O13778" s="9"/>
    </row>
    <row r="13779" spans="2:15" x14ac:dyDescent="0.2">
      <c r="B13779" s="3"/>
      <c r="C13779" s="3"/>
      <c r="D13779" s="6"/>
      <c r="E13779" s="8"/>
      <c r="O13779" s="9"/>
    </row>
    <row r="13780" spans="2:15" x14ac:dyDescent="0.2">
      <c r="B13780" s="3"/>
      <c r="C13780" s="3"/>
      <c r="D13780" s="6"/>
      <c r="E13780" s="8"/>
      <c r="O13780" s="9"/>
    </row>
    <row r="13781" spans="2:15" x14ac:dyDescent="0.2">
      <c r="B13781" s="3"/>
      <c r="C13781" s="3"/>
      <c r="D13781" s="6"/>
      <c r="E13781" s="8"/>
      <c r="O13781" s="9"/>
    </row>
    <row r="13782" spans="2:15" x14ac:dyDescent="0.2">
      <c r="B13782" s="3"/>
      <c r="C13782" s="3"/>
      <c r="D13782" s="6"/>
      <c r="E13782" s="8"/>
      <c r="O13782" s="9"/>
    </row>
    <row r="13783" spans="2:15" x14ac:dyDescent="0.2">
      <c r="B13783" s="3"/>
      <c r="C13783" s="3"/>
      <c r="D13783" s="6"/>
      <c r="E13783" s="8"/>
      <c r="O13783" s="9"/>
    </row>
    <row r="13784" spans="2:15" x14ac:dyDescent="0.2">
      <c r="B13784" s="3"/>
      <c r="C13784" s="3"/>
      <c r="D13784" s="6"/>
      <c r="E13784" s="8"/>
      <c r="O13784" s="9"/>
    </row>
    <row r="13785" spans="2:15" x14ac:dyDescent="0.2">
      <c r="B13785" s="3"/>
      <c r="C13785" s="3"/>
      <c r="D13785" s="6"/>
      <c r="E13785" s="8"/>
      <c r="O13785" s="9"/>
    </row>
    <row r="13786" spans="2:15" x14ac:dyDescent="0.2">
      <c r="B13786" s="3"/>
      <c r="C13786" s="3"/>
      <c r="D13786" s="6"/>
      <c r="E13786" s="8"/>
      <c r="O13786" s="9"/>
    </row>
    <row r="13787" spans="2:15" x14ac:dyDescent="0.2">
      <c r="B13787" s="3"/>
      <c r="C13787" s="3"/>
      <c r="D13787" s="6"/>
      <c r="E13787" s="8"/>
      <c r="O13787" s="9"/>
    </row>
    <row r="13788" spans="2:15" x14ac:dyDescent="0.2">
      <c r="B13788" s="3"/>
      <c r="C13788" s="3"/>
      <c r="D13788" s="6"/>
      <c r="E13788" s="8"/>
      <c r="O13788" s="9"/>
    </row>
    <row r="13789" spans="2:15" x14ac:dyDescent="0.2">
      <c r="B13789" s="3"/>
      <c r="C13789" s="3"/>
      <c r="D13789" s="6"/>
      <c r="E13789" s="8"/>
      <c r="O13789" s="9"/>
    </row>
    <row r="13790" spans="2:15" x14ac:dyDescent="0.2">
      <c r="B13790" s="3"/>
      <c r="C13790" s="3"/>
      <c r="D13790" s="6"/>
      <c r="E13790" s="8"/>
      <c r="O13790" s="9"/>
    </row>
    <row r="13791" spans="2:15" x14ac:dyDescent="0.2">
      <c r="B13791" s="3"/>
      <c r="C13791" s="3"/>
      <c r="D13791" s="6"/>
      <c r="E13791" s="8"/>
      <c r="O13791" s="9"/>
    </row>
    <row r="13792" spans="2:15" x14ac:dyDescent="0.2">
      <c r="B13792" s="3"/>
      <c r="C13792" s="3"/>
      <c r="D13792" s="6"/>
      <c r="E13792" s="8"/>
      <c r="O13792" s="9"/>
    </row>
    <row r="13793" spans="2:15" x14ac:dyDescent="0.2">
      <c r="B13793" s="3"/>
      <c r="C13793" s="3"/>
      <c r="D13793" s="6"/>
      <c r="E13793" s="8"/>
      <c r="O13793" s="9"/>
    </row>
    <row r="13794" spans="2:15" x14ac:dyDescent="0.2">
      <c r="B13794" s="3"/>
      <c r="C13794" s="3"/>
      <c r="D13794" s="6"/>
      <c r="E13794" s="8"/>
      <c r="O13794" s="9"/>
    </row>
    <row r="13795" spans="2:15" x14ac:dyDescent="0.2">
      <c r="B13795" s="3"/>
      <c r="C13795" s="3"/>
      <c r="D13795" s="6"/>
      <c r="E13795" s="8"/>
      <c r="O13795" s="9"/>
    </row>
    <row r="13796" spans="2:15" x14ac:dyDescent="0.2">
      <c r="B13796" s="3"/>
      <c r="C13796" s="3"/>
      <c r="D13796" s="6"/>
      <c r="E13796" s="8"/>
      <c r="O13796" s="9"/>
    </row>
    <row r="13797" spans="2:15" x14ac:dyDescent="0.2">
      <c r="B13797" s="3"/>
      <c r="C13797" s="3"/>
      <c r="D13797" s="6"/>
      <c r="E13797" s="8"/>
      <c r="O13797" s="9"/>
    </row>
    <row r="13798" spans="2:15" x14ac:dyDescent="0.2">
      <c r="B13798" s="3"/>
      <c r="C13798" s="3"/>
      <c r="D13798" s="6"/>
      <c r="E13798" s="8"/>
      <c r="O13798" s="9"/>
    </row>
    <row r="13799" spans="2:15" x14ac:dyDescent="0.2">
      <c r="B13799" s="3"/>
      <c r="C13799" s="3"/>
      <c r="D13799" s="6"/>
      <c r="E13799" s="8"/>
      <c r="O13799" s="9"/>
    </row>
    <row r="13800" spans="2:15" x14ac:dyDescent="0.2">
      <c r="B13800" s="3"/>
      <c r="C13800" s="3"/>
      <c r="D13800" s="6"/>
      <c r="E13800" s="8"/>
      <c r="O13800" s="9"/>
    </row>
    <row r="13801" spans="2:15" x14ac:dyDescent="0.2">
      <c r="B13801" s="3"/>
      <c r="C13801" s="3"/>
      <c r="D13801" s="6"/>
      <c r="E13801" s="8"/>
      <c r="O13801" s="9"/>
    </row>
    <row r="13802" spans="2:15" x14ac:dyDescent="0.2">
      <c r="B13802" s="3"/>
      <c r="C13802" s="3"/>
      <c r="D13802" s="6"/>
      <c r="E13802" s="8"/>
      <c r="O13802" s="9"/>
    </row>
    <row r="13803" spans="2:15" x14ac:dyDescent="0.2">
      <c r="B13803" s="3"/>
      <c r="C13803" s="3"/>
      <c r="D13803" s="6"/>
      <c r="E13803" s="8"/>
      <c r="O13803" s="9"/>
    </row>
    <row r="13804" spans="2:15" x14ac:dyDescent="0.2">
      <c r="B13804" s="3"/>
      <c r="C13804" s="3"/>
      <c r="D13804" s="6"/>
      <c r="E13804" s="8"/>
      <c r="O13804" s="9"/>
    </row>
    <row r="13805" spans="2:15" x14ac:dyDescent="0.2">
      <c r="B13805" s="3"/>
      <c r="C13805" s="3"/>
      <c r="D13805" s="6"/>
      <c r="E13805" s="8"/>
      <c r="O13805" s="9"/>
    </row>
    <row r="13806" spans="2:15" x14ac:dyDescent="0.2">
      <c r="B13806" s="3"/>
      <c r="C13806" s="3"/>
      <c r="D13806" s="6"/>
      <c r="E13806" s="8"/>
      <c r="O13806" s="9"/>
    </row>
    <row r="13807" spans="2:15" x14ac:dyDescent="0.2">
      <c r="B13807" s="3"/>
      <c r="C13807" s="3"/>
      <c r="D13807" s="6"/>
      <c r="E13807" s="8"/>
      <c r="O13807" s="9"/>
    </row>
    <row r="13808" spans="2:15" x14ac:dyDescent="0.2">
      <c r="B13808" s="3"/>
      <c r="C13808" s="3"/>
      <c r="D13808" s="6"/>
      <c r="E13808" s="8"/>
      <c r="O13808" s="9"/>
    </row>
    <row r="13809" spans="2:15" x14ac:dyDescent="0.2">
      <c r="B13809" s="3"/>
      <c r="C13809" s="3"/>
      <c r="D13809" s="6"/>
      <c r="E13809" s="8"/>
      <c r="O13809" s="9"/>
    </row>
    <row r="13810" spans="2:15" x14ac:dyDescent="0.2">
      <c r="B13810" s="3"/>
      <c r="C13810" s="3"/>
      <c r="D13810" s="6"/>
      <c r="E13810" s="8"/>
      <c r="O13810" s="9"/>
    </row>
    <row r="13811" spans="2:15" x14ac:dyDescent="0.2">
      <c r="B13811" s="3"/>
      <c r="C13811" s="3"/>
      <c r="D13811" s="6"/>
      <c r="E13811" s="8"/>
      <c r="O13811" s="9"/>
    </row>
    <row r="13812" spans="2:15" x14ac:dyDescent="0.2">
      <c r="B13812" s="3"/>
      <c r="C13812" s="3"/>
      <c r="D13812" s="6"/>
      <c r="E13812" s="8"/>
      <c r="O13812" s="9"/>
    </row>
    <row r="13813" spans="2:15" x14ac:dyDescent="0.2">
      <c r="B13813" s="3"/>
      <c r="C13813" s="3"/>
      <c r="D13813" s="6"/>
      <c r="E13813" s="8"/>
      <c r="O13813" s="9"/>
    </row>
    <row r="13814" spans="2:15" x14ac:dyDescent="0.2">
      <c r="B13814" s="3"/>
      <c r="C13814" s="3"/>
      <c r="D13814" s="6"/>
      <c r="E13814" s="8"/>
      <c r="O13814" s="9"/>
    </row>
    <row r="13815" spans="2:15" x14ac:dyDescent="0.2">
      <c r="B13815" s="3"/>
      <c r="C13815" s="3"/>
      <c r="D13815" s="6"/>
      <c r="E13815" s="8"/>
      <c r="O13815" s="9"/>
    </row>
    <row r="13816" spans="2:15" x14ac:dyDescent="0.2">
      <c r="B13816" s="3"/>
      <c r="C13816" s="3"/>
      <c r="D13816" s="6"/>
      <c r="E13816" s="8"/>
      <c r="O13816" s="9"/>
    </row>
    <row r="13817" spans="2:15" x14ac:dyDescent="0.2">
      <c r="B13817" s="3"/>
      <c r="C13817" s="3"/>
      <c r="D13817" s="6"/>
      <c r="E13817" s="8"/>
      <c r="O13817" s="9"/>
    </row>
    <row r="13818" spans="2:15" x14ac:dyDescent="0.2">
      <c r="B13818" s="3"/>
      <c r="C13818" s="3"/>
      <c r="D13818" s="6"/>
      <c r="E13818" s="8"/>
      <c r="O13818" s="9"/>
    </row>
    <row r="13819" spans="2:15" x14ac:dyDescent="0.2">
      <c r="B13819" s="3"/>
      <c r="C13819" s="3"/>
      <c r="D13819" s="6"/>
      <c r="E13819" s="8"/>
      <c r="O13819" s="9"/>
    </row>
    <row r="13820" spans="2:15" x14ac:dyDescent="0.2">
      <c r="B13820" s="3"/>
      <c r="C13820" s="3"/>
      <c r="D13820" s="6"/>
      <c r="E13820" s="8"/>
      <c r="O13820" s="9"/>
    </row>
    <row r="13821" spans="2:15" x14ac:dyDescent="0.2">
      <c r="B13821" s="3"/>
      <c r="C13821" s="3"/>
      <c r="D13821" s="6"/>
      <c r="E13821" s="8"/>
      <c r="O13821" s="9"/>
    </row>
    <row r="13822" spans="2:15" x14ac:dyDescent="0.2">
      <c r="B13822" s="3"/>
      <c r="C13822" s="3"/>
      <c r="D13822" s="6"/>
      <c r="E13822" s="8"/>
      <c r="O13822" s="9"/>
    </row>
    <row r="13823" spans="2:15" x14ac:dyDescent="0.2">
      <c r="B13823" s="3"/>
      <c r="C13823" s="3"/>
      <c r="D13823" s="6"/>
      <c r="E13823" s="8"/>
      <c r="O13823" s="9"/>
    </row>
    <row r="13824" spans="2:15" x14ac:dyDescent="0.2">
      <c r="B13824" s="3"/>
      <c r="C13824" s="3"/>
      <c r="D13824" s="6"/>
      <c r="E13824" s="8"/>
      <c r="O13824" s="9"/>
    </row>
    <row r="13825" spans="2:15" x14ac:dyDescent="0.2">
      <c r="B13825" s="3"/>
      <c r="C13825" s="3"/>
      <c r="D13825" s="6"/>
      <c r="E13825" s="8"/>
      <c r="O13825" s="9"/>
    </row>
    <row r="13826" spans="2:15" x14ac:dyDescent="0.2">
      <c r="B13826" s="3"/>
      <c r="C13826" s="3"/>
      <c r="D13826" s="6"/>
      <c r="E13826" s="8"/>
      <c r="O13826" s="9"/>
    </row>
    <row r="13827" spans="2:15" x14ac:dyDescent="0.2">
      <c r="B13827" s="3"/>
      <c r="C13827" s="3"/>
      <c r="D13827" s="6"/>
      <c r="E13827" s="8"/>
      <c r="O13827" s="9"/>
    </row>
    <row r="13828" spans="2:15" x14ac:dyDescent="0.2">
      <c r="B13828" s="3"/>
      <c r="C13828" s="3"/>
      <c r="D13828" s="6"/>
      <c r="E13828" s="8"/>
      <c r="O13828" s="9"/>
    </row>
    <row r="13829" spans="2:15" x14ac:dyDescent="0.2">
      <c r="B13829" s="3"/>
      <c r="C13829" s="3"/>
      <c r="D13829" s="6"/>
      <c r="E13829" s="8"/>
      <c r="O13829" s="9"/>
    </row>
    <row r="13830" spans="2:15" x14ac:dyDescent="0.2">
      <c r="B13830" s="3"/>
      <c r="C13830" s="3"/>
      <c r="D13830" s="6"/>
      <c r="E13830" s="8"/>
      <c r="O13830" s="9"/>
    </row>
    <row r="13831" spans="2:15" x14ac:dyDescent="0.2">
      <c r="B13831" s="3"/>
      <c r="C13831" s="3"/>
      <c r="D13831" s="6"/>
      <c r="E13831" s="8"/>
      <c r="O13831" s="9"/>
    </row>
    <row r="13832" spans="2:15" x14ac:dyDescent="0.2">
      <c r="B13832" s="3"/>
      <c r="C13832" s="3"/>
      <c r="D13832" s="6"/>
      <c r="E13832" s="8"/>
      <c r="O13832" s="9"/>
    </row>
    <row r="13833" spans="2:15" x14ac:dyDescent="0.2">
      <c r="B13833" s="3"/>
      <c r="C13833" s="3"/>
      <c r="D13833" s="6"/>
      <c r="E13833" s="8"/>
      <c r="O13833" s="9"/>
    </row>
    <row r="13834" spans="2:15" x14ac:dyDescent="0.2">
      <c r="B13834" s="3"/>
      <c r="C13834" s="3"/>
      <c r="D13834" s="6"/>
      <c r="E13834" s="8"/>
      <c r="O13834" s="9"/>
    </row>
    <row r="13835" spans="2:15" x14ac:dyDescent="0.2">
      <c r="B13835" s="3"/>
      <c r="C13835" s="3"/>
      <c r="D13835" s="6"/>
      <c r="E13835" s="8"/>
      <c r="O13835" s="9"/>
    </row>
    <row r="13836" spans="2:15" x14ac:dyDescent="0.2">
      <c r="B13836" s="3"/>
      <c r="C13836" s="3"/>
      <c r="D13836" s="6"/>
      <c r="E13836" s="8"/>
      <c r="O13836" s="9"/>
    </row>
    <row r="13837" spans="2:15" x14ac:dyDescent="0.2">
      <c r="B13837" s="3"/>
      <c r="C13837" s="3"/>
      <c r="D13837" s="6"/>
      <c r="E13837" s="8"/>
      <c r="O13837" s="9"/>
    </row>
    <row r="13838" spans="2:15" x14ac:dyDescent="0.2">
      <c r="B13838" s="3"/>
      <c r="C13838" s="3"/>
      <c r="D13838" s="6"/>
      <c r="E13838" s="8"/>
      <c r="O13838" s="9"/>
    </row>
    <row r="13839" spans="2:15" x14ac:dyDescent="0.2">
      <c r="B13839" s="3"/>
      <c r="C13839" s="3"/>
      <c r="D13839" s="6"/>
      <c r="E13839" s="8"/>
      <c r="O13839" s="9"/>
    </row>
    <row r="13840" spans="2:15" x14ac:dyDescent="0.2">
      <c r="B13840" s="3"/>
      <c r="C13840" s="3"/>
      <c r="D13840" s="6"/>
      <c r="E13840" s="8"/>
      <c r="O13840" s="9"/>
    </row>
    <row r="13841" spans="2:15" x14ac:dyDescent="0.2">
      <c r="B13841" s="3"/>
      <c r="C13841" s="3"/>
      <c r="D13841" s="6"/>
      <c r="E13841" s="8"/>
      <c r="O13841" s="9"/>
    </row>
    <row r="13842" spans="2:15" x14ac:dyDescent="0.2">
      <c r="B13842" s="3"/>
      <c r="C13842" s="3"/>
      <c r="D13842" s="6"/>
      <c r="E13842" s="8"/>
      <c r="O13842" s="9"/>
    </row>
    <row r="13843" spans="2:15" x14ac:dyDescent="0.2">
      <c r="B13843" s="3"/>
      <c r="C13843" s="3"/>
      <c r="D13843" s="6"/>
      <c r="E13843" s="8"/>
      <c r="O13843" s="9"/>
    </row>
    <row r="13844" spans="2:15" x14ac:dyDescent="0.2">
      <c r="B13844" s="3"/>
      <c r="C13844" s="3"/>
      <c r="D13844" s="6"/>
      <c r="E13844" s="8"/>
      <c r="O13844" s="9"/>
    </row>
    <row r="13845" spans="2:15" x14ac:dyDescent="0.2">
      <c r="B13845" s="3"/>
      <c r="C13845" s="3"/>
      <c r="D13845" s="6"/>
      <c r="E13845" s="8"/>
      <c r="O13845" s="9"/>
    </row>
    <row r="13846" spans="2:15" x14ac:dyDescent="0.2">
      <c r="B13846" s="3"/>
      <c r="C13846" s="3"/>
      <c r="D13846" s="6"/>
      <c r="E13846" s="8"/>
      <c r="O13846" s="9"/>
    </row>
    <row r="13847" spans="2:15" x14ac:dyDescent="0.2">
      <c r="B13847" s="3"/>
      <c r="C13847" s="3"/>
      <c r="D13847" s="6"/>
      <c r="E13847" s="8"/>
      <c r="O13847" s="9"/>
    </row>
    <row r="13848" spans="2:15" x14ac:dyDescent="0.2">
      <c r="B13848" s="3"/>
      <c r="C13848" s="3"/>
      <c r="D13848" s="6"/>
      <c r="E13848" s="8"/>
      <c r="O13848" s="9"/>
    </row>
    <row r="13849" spans="2:15" x14ac:dyDescent="0.2">
      <c r="B13849" s="3"/>
      <c r="C13849" s="3"/>
      <c r="D13849" s="6"/>
      <c r="E13849" s="8"/>
      <c r="O13849" s="9"/>
    </row>
    <row r="13850" spans="2:15" x14ac:dyDescent="0.2">
      <c r="B13850" s="3"/>
      <c r="C13850" s="3"/>
      <c r="D13850" s="6"/>
      <c r="E13850" s="8"/>
      <c r="O13850" s="9"/>
    </row>
    <row r="13851" spans="2:15" x14ac:dyDescent="0.2">
      <c r="B13851" s="3"/>
      <c r="C13851" s="3"/>
      <c r="D13851" s="6"/>
      <c r="E13851" s="8"/>
      <c r="O13851" s="9"/>
    </row>
    <row r="13852" spans="2:15" x14ac:dyDescent="0.2">
      <c r="B13852" s="3"/>
      <c r="C13852" s="3"/>
      <c r="D13852" s="6"/>
      <c r="E13852" s="8"/>
      <c r="O13852" s="9"/>
    </row>
    <row r="13853" spans="2:15" x14ac:dyDescent="0.2">
      <c r="B13853" s="3"/>
      <c r="C13853" s="3"/>
      <c r="D13853" s="6"/>
      <c r="E13853" s="8"/>
      <c r="O13853" s="9"/>
    </row>
    <row r="13854" spans="2:15" x14ac:dyDescent="0.2">
      <c r="B13854" s="3"/>
      <c r="C13854" s="3"/>
      <c r="D13854" s="6"/>
      <c r="E13854" s="8"/>
      <c r="O13854" s="9"/>
    </row>
    <row r="13855" spans="2:15" x14ac:dyDescent="0.2">
      <c r="B13855" s="3"/>
      <c r="C13855" s="3"/>
      <c r="D13855" s="6"/>
      <c r="E13855" s="8"/>
      <c r="O13855" s="9"/>
    </row>
    <row r="13856" spans="2:15" x14ac:dyDescent="0.2">
      <c r="B13856" s="3"/>
      <c r="C13856" s="3"/>
      <c r="D13856" s="6"/>
      <c r="E13856" s="8"/>
      <c r="O13856" s="9"/>
    </row>
    <row r="13857" spans="2:15" x14ac:dyDescent="0.2">
      <c r="B13857" s="3"/>
      <c r="C13857" s="3"/>
      <c r="D13857" s="6"/>
      <c r="E13857" s="8"/>
      <c r="O13857" s="9"/>
    </row>
    <row r="13858" spans="2:15" x14ac:dyDescent="0.2">
      <c r="B13858" s="3"/>
      <c r="C13858" s="3"/>
      <c r="D13858" s="6"/>
      <c r="E13858" s="8"/>
      <c r="O13858" s="9"/>
    </row>
    <row r="13859" spans="2:15" x14ac:dyDescent="0.2">
      <c r="B13859" s="3"/>
      <c r="C13859" s="3"/>
      <c r="D13859" s="6"/>
      <c r="E13859" s="8"/>
      <c r="O13859" s="9"/>
    </row>
    <row r="13860" spans="2:15" x14ac:dyDescent="0.2">
      <c r="B13860" s="3"/>
      <c r="C13860" s="3"/>
      <c r="D13860" s="6"/>
      <c r="E13860" s="8"/>
      <c r="O13860" s="9"/>
    </row>
    <row r="13861" spans="2:15" x14ac:dyDescent="0.2">
      <c r="B13861" s="3"/>
      <c r="C13861" s="3"/>
      <c r="D13861" s="6"/>
      <c r="E13861" s="8"/>
      <c r="O13861" s="9"/>
    </row>
    <row r="13862" spans="2:15" x14ac:dyDescent="0.2">
      <c r="B13862" s="3"/>
      <c r="C13862" s="3"/>
      <c r="D13862" s="6"/>
      <c r="E13862" s="8"/>
      <c r="O13862" s="9"/>
    </row>
    <row r="13863" spans="2:15" x14ac:dyDescent="0.2">
      <c r="B13863" s="3"/>
      <c r="C13863" s="3"/>
      <c r="D13863" s="6"/>
      <c r="E13863" s="8"/>
      <c r="O13863" s="9"/>
    </row>
    <row r="13864" spans="2:15" x14ac:dyDescent="0.2">
      <c r="B13864" s="3"/>
      <c r="C13864" s="3"/>
      <c r="D13864" s="6"/>
      <c r="E13864" s="8"/>
      <c r="O13864" s="9"/>
    </row>
    <row r="13865" spans="2:15" x14ac:dyDescent="0.2">
      <c r="B13865" s="3"/>
      <c r="C13865" s="3"/>
      <c r="D13865" s="6"/>
      <c r="E13865" s="8"/>
      <c r="O13865" s="9"/>
    </row>
    <row r="13866" spans="2:15" x14ac:dyDescent="0.2">
      <c r="B13866" s="3"/>
      <c r="C13866" s="3"/>
      <c r="D13866" s="6"/>
      <c r="E13866" s="8"/>
      <c r="O13866" s="9"/>
    </row>
    <row r="13867" spans="2:15" x14ac:dyDescent="0.2">
      <c r="B13867" s="3"/>
      <c r="C13867" s="3"/>
      <c r="D13867" s="6"/>
      <c r="E13867" s="8"/>
      <c r="O13867" s="9"/>
    </row>
    <row r="13868" spans="2:15" x14ac:dyDescent="0.2">
      <c r="B13868" s="3"/>
      <c r="C13868" s="3"/>
      <c r="D13868" s="6"/>
      <c r="E13868" s="8"/>
      <c r="O13868" s="9"/>
    </row>
    <row r="13869" spans="2:15" x14ac:dyDescent="0.2">
      <c r="B13869" s="3"/>
      <c r="C13869" s="3"/>
      <c r="D13869" s="6"/>
      <c r="E13869" s="8"/>
      <c r="O13869" s="9"/>
    </row>
    <row r="13870" spans="2:15" x14ac:dyDescent="0.2">
      <c r="B13870" s="3"/>
      <c r="C13870" s="3"/>
      <c r="D13870" s="6"/>
      <c r="E13870" s="8"/>
      <c r="O13870" s="9"/>
    </row>
    <row r="13871" spans="2:15" x14ac:dyDescent="0.2">
      <c r="B13871" s="3"/>
      <c r="C13871" s="3"/>
      <c r="D13871" s="6"/>
      <c r="E13871" s="8"/>
      <c r="O13871" s="9"/>
    </row>
    <row r="13872" spans="2:15" x14ac:dyDescent="0.2">
      <c r="B13872" s="3"/>
      <c r="C13872" s="3"/>
      <c r="D13872" s="6"/>
      <c r="E13872" s="8"/>
      <c r="O13872" s="9"/>
    </row>
    <row r="13873" spans="2:15" x14ac:dyDescent="0.2">
      <c r="B13873" s="3"/>
      <c r="C13873" s="3"/>
      <c r="D13873" s="6"/>
      <c r="E13873" s="8"/>
      <c r="O13873" s="9"/>
    </row>
    <row r="13874" spans="2:15" x14ac:dyDescent="0.2">
      <c r="B13874" s="3"/>
      <c r="C13874" s="3"/>
      <c r="D13874" s="6"/>
      <c r="E13874" s="8"/>
      <c r="O13874" s="9"/>
    </row>
    <row r="13875" spans="2:15" x14ac:dyDescent="0.2">
      <c r="B13875" s="3"/>
      <c r="C13875" s="3"/>
      <c r="D13875" s="6"/>
      <c r="E13875" s="8"/>
      <c r="O13875" s="9"/>
    </row>
    <row r="13876" spans="2:15" x14ac:dyDescent="0.2">
      <c r="B13876" s="3"/>
      <c r="C13876" s="3"/>
      <c r="D13876" s="6"/>
      <c r="E13876" s="8"/>
      <c r="O13876" s="9"/>
    </row>
    <row r="13877" spans="2:15" x14ac:dyDescent="0.2">
      <c r="B13877" s="3"/>
      <c r="C13877" s="3"/>
      <c r="D13877" s="6"/>
      <c r="E13877" s="8"/>
      <c r="O13877" s="9"/>
    </row>
    <row r="13878" spans="2:15" x14ac:dyDescent="0.2">
      <c r="B13878" s="3"/>
      <c r="C13878" s="3"/>
      <c r="D13878" s="6"/>
      <c r="E13878" s="8"/>
      <c r="O13878" s="9"/>
    </row>
    <row r="13879" spans="2:15" x14ac:dyDescent="0.2">
      <c r="B13879" s="3"/>
      <c r="C13879" s="3"/>
      <c r="D13879" s="6"/>
      <c r="E13879" s="8"/>
      <c r="O13879" s="9"/>
    </row>
    <row r="13880" spans="2:15" x14ac:dyDescent="0.2">
      <c r="B13880" s="3"/>
      <c r="C13880" s="3"/>
      <c r="D13880" s="6"/>
      <c r="E13880" s="8"/>
      <c r="O13880" s="9"/>
    </row>
    <row r="13881" spans="2:15" x14ac:dyDescent="0.2">
      <c r="B13881" s="3"/>
      <c r="C13881" s="3"/>
      <c r="D13881" s="6"/>
      <c r="E13881" s="8"/>
      <c r="O13881" s="9"/>
    </row>
    <row r="13882" spans="2:15" x14ac:dyDescent="0.2">
      <c r="B13882" s="3"/>
      <c r="C13882" s="3"/>
      <c r="D13882" s="6"/>
      <c r="E13882" s="8"/>
      <c r="O13882" s="9"/>
    </row>
    <row r="13883" spans="2:15" x14ac:dyDescent="0.2">
      <c r="B13883" s="3"/>
      <c r="C13883" s="3"/>
      <c r="D13883" s="6"/>
      <c r="E13883" s="8"/>
      <c r="O13883" s="9"/>
    </row>
    <row r="13884" spans="2:15" x14ac:dyDescent="0.2">
      <c r="B13884" s="3"/>
      <c r="C13884" s="3"/>
      <c r="D13884" s="6"/>
      <c r="E13884" s="8"/>
      <c r="O13884" s="9"/>
    </row>
    <row r="13885" spans="2:15" x14ac:dyDescent="0.2">
      <c r="B13885" s="3"/>
      <c r="C13885" s="3"/>
      <c r="D13885" s="6"/>
      <c r="E13885" s="8"/>
      <c r="O13885" s="9"/>
    </row>
    <row r="13886" spans="2:15" x14ac:dyDescent="0.2">
      <c r="B13886" s="3"/>
      <c r="C13886" s="3"/>
      <c r="D13886" s="6"/>
      <c r="E13886" s="8"/>
      <c r="O13886" s="9"/>
    </row>
    <row r="13887" spans="2:15" x14ac:dyDescent="0.2">
      <c r="B13887" s="3"/>
      <c r="C13887" s="3"/>
      <c r="D13887" s="6"/>
      <c r="E13887" s="8"/>
      <c r="O13887" s="9"/>
    </row>
    <row r="13888" spans="2:15" x14ac:dyDescent="0.2">
      <c r="B13888" s="3"/>
      <c r="C13888" s="3"/>
      <c r="D13888" s="6"/>
      <c r="E13888" s="8"/>
      <c r="O13888" s="9"/>
    </row>
    <row r="13889" spans="2:15" x14ac:dyDescent="0.2">
      <c r="B13889" s="3"/>
      <c r="C13889" s="3"/>
      <c r="D13889" s="6"/>
      <c r="E13889" s="8"/>
      <c r="O13889" s="9"/>
    </row>
    <row r="13890" spans="2:15" x14ac:dyDescent="0.2">
      <c r="B13890" s="3"/>
      <c r="C13890" s="3"/>
      <c r="D13890" s="6"/>
      <c r="E13890" s="8"/>
      <c r="O13890" s="9"/>
    </row>
    <row r="13891" spans="2:15" x14ac:dyDescent="0.2">
      <c r="B13891" s="3"/>
      <c r="C13891" s="3"/>
      <c r="D13891" s="6"/>
      <c r="E13891" s="8"/>
      <c r="O13891" s="9"/>
    </row>
    <row r="13892" spans="2:15" x14ac:dyDescent="0.2">
      <c r="B13892" s="3"/>
      <c r="C13892" s="3"/>
      <c r="D13892" s="6"/>
      <c r="E13892" s="8"/>
      <c r="O13892" s="9"/>
    </row>
    <row r="13893" spans="2:15" x14ac:dyDescent="0.2">
      <c r="B13893" s="3"/>
      <c r="C13893" s="3"/>
      <c r="D13893" s="6"/>
      <c r="E13893" s="8"/>
      <c r="O13893" s="9"/>
    </row>
    <row r="13894" spans="2:15" x14ac:dyDescent="0.2">
      <c r="B13894" s="3"/>
      <c r="C13894" s="3"/>
      <c r="D13894" s="6"/>
      <c r="E13894" s="8"/>
      <c r="O13894" s="9"/>
    </row>
    <row r="13895" spans="2:15" x14ac:dyDescent="0.2">
      <c r="B13895" s="3"/>
      <c r="C13895" s="3"/>
      <c r="D13895" s="6"/>
      <c r="E13895" s="8"/>
      <c r="O13895" s="9"/>
    </row>
    <row r="13896" spans="2:15" x14ac:dyDescent="0.2">
      <c r="B13896" s="3"/>
      <c r="C13896" s="3"/>
      <c r="D13896" s="6"/>
      <c r="E13896" s="8"/>
      <c r="O13896" s="9"/>
    </row>
    <row r="13897" spans="2:15" x14ac:dyDescent="0.2">
      <c r="B13897" s="3"/>
      <c r="C13897" s="3"/>
      <c r="D13897" s="6"/>
      <c r="E13897" s="8"/>
      <c r="O13897" s="9"/>
    </row>
    <row r="13898" spans="2:15" x14ac:dyDescent="0.2">
      <c r="B13898" s="3"/>
      <c r="C13898" s="3"/>
      <c r="D13898" s="6"/>
      <c r="E13898" s="8"/>
      <c r="O13898" s="9"/>
    </row>
    <row r="13899" spans="2:15" x14ac:dyDescent="0.2">
      <c r="B13899" s="3"/>
      <c r="C13899" s="3"/>
      <c r="D13899" s="6"/>
      <c r="E13899" s="8"/>
      <c r="O13899" s="9"/>
    </row>
    <row r="13900" spans="2:15" x14ac:dyDescent="0.2">
      <c r="B13900" s="3"/>
      <c r="C13900" s="3"/>
      <c r="D13900" s="6"/>
      <c r="E13900" s="8"/>
      <c r="O13900" s="9"/>
    </row>
    <row r="13901" spans="2:15" x14ac:dyDescent="0.2">
      <c r="B13901" s="3"/>
      <c r="C13901" s="3"/>
      <c r="D13901" s="6"/>
      <c r="E13901" s="8"/>
      <c r="O13901" s="9"/>
    </row>
    <row r="13902" spans="2:15" x14ac:dyDescent="0.2">
      <c r="B13902" s="3"/>
      <c r="C13902" s="3"/>
      <c r="D13902" s="6"/>
      <c r="E13902" s="8"/>
      <c r="O13902" s="9"/>
    </row>
    <row r="13903" spans="2:15" x14ac:dyDescent="0.2">
      <c r="B13903" s="3"/>
      <c r="C13903" s="3"/>
      <c r="D13903" s="6"/>
      <c r="E13903" s="8"/>
      <c r="O13903" s="9"/>
    </row>
    <row r="13904" spans="2:15" x14ac:dyDescent="0.2">
      <c r="B13904" s="3"/>
      <c r="C13904" s="3"/>
      <c r="D13904" s="6"/>
      <c r="E13904" s="8"/>
      <c r="O13904" s="9"/>
    </row>
    <row r="13905" spans="2:15" x14ac:dyDescent="0.2">
      <c r="B13905" s="3"/>
      <c r="C13905" s="3"/>
      <c r="D13905" s="6"/>
      <c r="E13905" s="8"/>
      <c r="O13905" s="9"/>
    </row>
    <row r="13906" spans="2:15" x14ac:dyDescent="0.2">
      <c r="B13906" s="3"/>
      <c r="C13906" s="3"/>
      <c r="D13906" s="6"/>
      <c r="E13906" s="8"/>
      <c r="O13906" s="9"/>
    </row>
    <row r="13907" spans="2:15" x14ac:dyDescent="0.2">
      <c r="B13907" s="3"/>
      <c r="C13907" s="3"/>
      <c r="D13907" s="6"/>
      <c r="E13907" s="8"/>
      <c r="O13907" s="9"/>
    </row>
    <row r="13908" spans="2:15" x14ac:dyDescent="0.2">
      <c r="B13908" s="3"/>
      <c r="C13908" s="3"/>
      <c r="D13908" s="6"/>
      <c r="E13908" s="8"/>
      <c r="O13908" s="9"/>
    </row>
    <row r="13909" spans="2:15" x14ac:dyDescent="0.2">
      <c r="B13909" s="3"/>
      <c r="C13909" s="3"/>
      <c r="D13909" s="6"/>
      <c r="E13909" s="8"/>
      <c r="O13909" s="9"/>
    </row>
    <row r="13910" spans="2:15" x14ac:dyDescent="0.2">
      <c r="B13910" s="3"/>
      <c r="C13910" s="3"/>
      <c r="D13910" s="6"/>
      <c r="E13910" s="8"/>
      <c r="O13910" s="9"/>
    </row>
    <row r="13911" spans="2:15" x14ac:dyDescent="0.2">
      <c r="B13911" s="3"/>
      <c r="C13911" s="3"/>
      <c r="D13911" s="6"/>
      <c r="E13911" s="8"/>
      <c r="O13911" s="9"/>
    </row>
    <row r="13912" spans="2:15" x14ac:dyDescent="0.2">
      <c r="B13912" s="3"/>
      <c r="C13912" s="3"/>
      <c r="D13912" s="6"/>
      <c r="E13912" s="8"/>
      <c r="O13912" s="9"/>
    </row>
    <row r="13913" spans="2:15" x14ac:dyDescent="0.2">
      <c r="B13913" s="3"/>
      <c r="C13913" s="3"/>
      <c r="D13913" s="6"/>
      <c r="E13913" s="8"/>
      <c r="O13913" s="9"/>
    </row>
    <row r="13914" spans="2:15" x14ac:dyDescent="0.2">
      <c r="B13914" s="3"/>
      <c r="C13914" s="3"/>
      <c r="D13914" s="6"/>
      <c r="E13914" s="8"/>
      <c r="O13914" s="9"/>
    </row>
    <row r="13915" spans="2:15" x14ac:dyDescent="0.2">
      <c r="B13915" s="3"/>
      <c r="C13915" s="3"/>
      <c r="D13915" s="6"/>
      <c r="E13915" s="8"/>
      <c r="O13915" s="9"/>
    </row>
    <row r="13916" spans="2:15" x14ac:dyDescent="0.2">
      <c r="B13916" s="3"/>
      <c r="C13916" s="3"/>
      <c r="D13916" s="6"/>
      <c r="E13916" s="8"/>
      <c r="O13916" s="9"/>
    </row>
    <row r="13917" spans="2:15" x14ac:dyDescent="0.2">
      <c r="B13917" s="3"/>
      <c r="C13917" s="3"/>
      <c r="D13917" s="6"/>
      <c r="E13917" s="8"/>
      <c r="O13917" s="9"/>
    </row>
    <row r="13918" spans="2:15" x14ac:dyDescent="0.2">
      <c r="B13918" s="3"/>
      <c r="C13918" s="3"/>
      <c r="D13918" s="6"/>
      <c r="E13918" s="8"/>
      <c r="O13918" s="9"/>
    </row>
    <row r="13919" spans="2:15" x14ac:dyDescent="0.2">
      <c r="B13919" s="3"/>
      <c r="C13919" s="3"/>
      <c r="D13919" s="6"/>
      <c r="E13919" s="8"/>
      <c r="O13919" s="9"/>
    </row>
    <row r="13920" spans="2:15" x14ac:dyDescent="0.2">
      <c r="B13920" s="3"/>
      <c r="C13920" s="3"/>
      <c r="D13920" s="6"/>
      <c r="E13920" s="8"/>
      <c r="O13920" s="9"/>
    </row>
    <row r="13921" spans="2:15" x14ac:dyDescent="0.2">
      <c r="B13921" s="3"/>
      <c r="C13921" s="3"/>
      <c r="D13921" s="6"/>
      <c r="E13921" s="8"/>
      <c r="O13921" s="9"/>
    </row>
    <row r="13922" spans="2:15" x14ac:dyDescent="0.2">
      <c r="B13922" s="3"/>
      <c r="C13922" s="3"/>
      <c r="D13922" s="6"/>
      <c r="E13922" s="8"/>
      <c r="O13922" s="9"/>
    </row>
    <row r="13923" spans="2:15" x14ac:dyDescent="0.2">
      <c r="B13923" s="3"/>
      <c r="C13923" s="3"/>
      <c r="D13923" s="6"/>
      <c r="E13923" s="8"/>
      <c r="O13923" s="9"/>
    </row>
    <row r="13924" spans="2:15" x14ac:dyDescent="0.2">
      <c r="B13924" s="3"/>
      <c r="C13924" s="3"/>
      <c r="D13924" s="6"/>
      <c r="E13924" s="8"/>
      <c r="O13924" s="9"/>
    </row>
    <row r="13925" spans="2:15" x14ac:dyDescent="0.2">
      <c r="B13925" s="3"/>
      <c r="C13925" s="3"/>
      <c r="D13925" s="6"/>
      <c r="E13925" s="8"/>
      <c r="O13925" s="9"/>
    </row>
    <row r="13926" spans="2:15" x14ac:dyDescent="0.2">
      <c r="B13926" s="3"/>
      <c r="C13926" s="3"/>
      <c r="D13926" s="6"/>
      <c r="E13926" s="8"/>
      <c r="O13926" s="9"/>
    </row>
    <row r="13927" spans="2:15" x14ac:dyDescent="0.2">
      <c r="B13927" s="3"/>
      <c r="C13927" s="3"/>
      <c r="D13927" s="6"/>
      <c r="E13927" s="8"/>
      <c r="O13927" s="9"/>
    </row>
    <row r="13928" spans="2:15" x14ac:dyDescent="0.2">
      <c r="B13928" s="3"/>
      <c r="C13928" s="3"/>
      <c r="D13928" s="6"/>
      <c r="E13928" s="8"/>
      <c r="O13928" s="9"/>
    </row>
    <row r="13929" spans="2:15" x14ac:dyDescent="0.2">
      <c r="B13929" s="3"/>
      <c r="C13929" s="3"/>
      <c r="D13929" s="6"/>
      <c r="E13929" s="8"/>
      <c r="O13929" s="9"/>
    </row>
    <row r="13930" spans="2:15" x14ac:dyDescent="0.2">
      <c r="B13930" s="3"/>
      <c r="C13930" s="3"/>
      <c r="D13930" s="6"/>
      <c r="E13930" s="8"/>
      <c r="O13930" s="9"/>
    </row>
    <row r="13931" spans="2:15" x14ac:dyDescent="0.2">
      <c r="B13931" s="3"/>
      <c r="C13931" s="3"/>
      <c r="D13931" s="6"/>
      <c r="E13931" s="8"/>
      <c r="O13931" s="9"/>
    </row>
    <row r="13932" spans="2:15" x14ac:dyDescent="0.2">
      <c r="B13932" s="3"/>
      <c r="C13932" s="3"/>
      <c r="D13932" s="6"/>
      <c r="E13932" s="8"/>
      <c r="O13932" s="9"/>
    </row>
    <row r="13933" spans="2:15" x14ac:dyDescent="0.2">
      <c r="B13933" s="3"/>
      <c r="C13933" s="3"/>
      <c r="D13933" s="6"/>
      <c r="E13933" s="8"/>
      <c r="O13933" s="9"/>
    </row>
    <row r="13934" spans="2:15" x14ac:dyDescent="0.2">
      <c r="B13934" s="3"/>
      <c r="C13934" s="3"/>
      <c r="D13934" s="6"/>
      <c r="E13934" s="8"/>
      <c r="O13934" s="9"/>
    </row>
    <row r="13935" spans="2:15" x14ac:dyDescent="0.2">
      <c r="B13935" s="3"/>
      <c r="C13935" s="3"/>
      <c r="D13935" s="6"/>
      <c r="E13935" s="8"/>
      <c r="O13935" s="9"/>
    </row>
    <row r="13936" spans="2:15" x14ac:dyDescent="0.2">
      <c r="B13936" s="3"/>
      <c r="C13936" s="3"/>
      <c r="D13936" s="6"/>
      <c r="E13936" s="8"/>
      <c r="O13936" s="9"/>
    </row>
    <row r="13937" spans="2:15" x14ac:dyDescent="0.2">
      <c r="B13937" s="3"/>
      <c r="C13937" s="3"/>
      <c r="D13937" s="6"/>
      <c r="E13937" s="8"/>
      <c r="O13937" s="9"/>
    </row>
    <row r="13938" spans="2:15" x14ac:dyDescent="0.2">
      <c r="B13938" s="3"/>
      <c r="C13938" s="3"/>
      <c r="D13938" s="6"/>
      <c r="E13938" s="8"/>
      <c r="O13938" s="9"/>
    </row>
    <row r="13939" spans="2:15" x14ac:dyDescent="0.2">
      <c r="B13939" s="3"/>
      <c r="C13939" s="3"/>
      <c r="D13939" s="6"/>
      <c r="E13939" s="8"/>
      <c r="O13939" s="9"/>
    </row>
    <row r="13940" spans="2:15" x14ac:dyDescent="0.2">
      <c r="B13940" s="3"/>
      <c r="C13940" s="3"/>
      <c r="D13940" s="6"/>
      <c r="E13940" s="8"/>
      <c r="O13940" s="9"/>
    </row>
    <row r="13941" spans="2:15" x14ac:dyDescent="0.2">
      <c r="B13941" s="3"/>
      <c r="C13941" s="3"/>
      <c r="D13941" s="6"/>
      <c r="E13941" s="8"/>
      <c r="O13941" s="9"/>
    </row>
    <row r="13942" spans="2:15" x14ac:dyDescent="0.2">
      <c r="B13942" s="3"/>
      <c r="C13942" s="3"/>
      <c r="D13942" s="6"/>
      <c r="E13942" s="8"/>
      <c r="O13942" s="9"/>
    </row>
    <row r="13943" spans="2:15" x14ac:dyDescent="0.2">
      <c r="B13943" s="3"/>
      <c r="C13943" s="3"/>
      <c r="D13943" s="6"/>
      <c r="E13943" s="8"/>
      <c r="O13943" s="9"/>
    </row>
    <row r="13944" spans="2:15" x14ac:dyDescent="0.2">
      <c r="B13944" s="3"/>
      <c r="C13944" s="3"/>
      <c r="D13944" s="6"/>
      <c r="E13944" s="8"/>
      <c r="O13944" s="9"/>
    </row>
    <row r="13945" spans="2:15" x14ac:dyDescent="0.2">
      <c r="B13945" s="3"/>
      <c r="C13945" s="3"/>
      <c r="D13945" s="6"/>
      <c r="E13945" s="8"/>
      <c r="O13945" s="9"/>
    </row>
    <row r="13946" spans="2:15" x14ac:dyDescent="0.2">
      <c r="B13946" s="3"/>
      <c r="C13946" s="3"/>
      <c r="D13946" s="6"/>
      <c r="E13946" s="8"/>
      <c r="O13946" s="9"/>
    </row>
    <row r="13947" spans="2:15" x14ac:dyDescent="0.2">
      <c r="B13947" s="3"/>
      <c r="C13947" s="3"/>
      <c r="D13947" s="6"/>
      <c r="E13947" s="8"/>
      <c r="O13947" s="9"/>
    </row>
    <row r="13948" spans="2:15" x14ac:dyDescent="0.2">
      <c r="B13948" s="3"/>
      <c r="C13948" s="3"/>
      <c r="D13948" s="6"/>
      <c r="E13948" s="8"/>
      <c r="O13948" s="9"/>
    </row>
    <row r="13949" spans="2:15" x14ac:dyDescent="0.2">
      <c r="B13949" s="3"/>
      <c r="C13949" s="3"/>
      <c r="D13949" s="6"/>
      <c r="E13949" s="8"/>
      <c r="O13949" s="9"/>
    </row>
    <row r="13950" spans="2:15" x14ac:dyDescent="0.2">
      <c r="B13950" s="3"/>
      <c r="C13950" s="3"/>
      <c r="D13950" s="6"/>
      <c r="E13950" s="8"/>
      <c r="O13950" s="9"/>
    </row>
    <row r="13951" spans="2:15" x14ac:dyDescent="0.2">
      <c r="B13951" s="3"/>
      <c r="C13951" s="3"/>
      <c r="D13951" s="6"/>
      <c r="E13951" s="8"/>
      <c r="O13951" s="9"/>
    </row>
    <row r="13952" spans="2:15" x14ac:dyDescent="0.2">
      <c r="B13952" s="3"/>
      <c r="C13952" s="3"/>
      <c r="D13952" s="6"/>
      <c r="E13952" s="8"/>
      <c r="O13952" s="9"/>
    </row>
    <row r="13953" spans="2:15" x14ac:dyDescent="0.2">
      <c r="B13953" s="3"/>
      <c r="C13953" s="3"/>
      <c r="D13953" s="6"/>
      <c r="E13953" s="8"/>
      <c r="O13953" s="9"/>
    </row>
    <row r="13954" spans="2:15" x14ac:dyDescent="0.2">
      <c r="B13954" s="3"/>
      <c r="C13954" s="3"/>
      <c r="D13954" s="6"/>
      <c r="E13954" s="8"/>
      <c r="O13954" s="9"/>
    </row>
    <row r="13955" spans="2:15" x14ac:dyDescent="0.2">
      <c r="B13955" s="3"/>
      <c r="C13955" s="3"/>
      <c r="D13955" s="6"/>
      <c r="E13955" s="8"/>
      <c r="O13955" s="9"/>
    </row>
    <row r="13956" spans="2:15" x14ac:dyDescent="0.2">
      <c r="B13956" s="3"/>
      <c r="C13956" s="3"/>
      <c r="D13956" s="6"/>
      <c r="E13956" s="8"/>
      <c r="O13956" s="9"/>
    </row>
    <row r="13957" spans="2:15" x14ac:dyDescent="0.2">
      <c r="B13957" s="3"/>
      <c r="C13957" s="3"/>
      <c r="D13957" s="6"/>
      <c r="E13957" s="8"/>
      <c r="O13957" s="9"/>
    </row>
    <row r="13958" spans="2:15" x14ac:dyDescent="0.2">
      <c r="B13958" s="3"/>
      <c r="C13958" s="3"/>
      <c r="D13958" s="6"/>
      <c r="E13958" s="8"/>
      <c r="O13958" s="9"/>
    </row>
    <row r="13959" spans="2:15" x14ac:dyDescent="0.2">
      <c r="B13959" s="3"/>
      <c r="C13959" s="3"/>
      <c r="D13959" s="6"/>
      <c r="E13959" s="8"/>
      <c r="O13959" s="9"/>
    </row>
    <row r="13960" spans="2:15" x14ac:dyDescent="0.2">
      <c r="B13960" s="3"/>
      <c r="C13960" s="3"/>
      <c r="D13960" s="6"/>
      <c r="E13960" s="8"/>
      <c r="O13960" s="9"/>
    </row>
    <row r="13961" spans="2:15" x14ac:dyDescent="0.2">
      <c r="B13961" s="3"/>
      <c r="C13961" s="3"/>
      <c r="D13961" s="6"/>
      <c r="E13961" s="8"/>
      <c r="O13961" s="9"/>
    </row>
    <row r="13962" spans="2:15" x14ac:dyDescent="0.2">
      <c r="B13962" s="3"/>
      <c r="C13962" s="3"/>
      <c r="D13962" s="6"/>
      <c r="E13962" s="8"/>
      <c r="O13962" s="9"/>
    </row>
    <row r="13963" spans="2:15" x14ac:dyDescent="0.2">
      <c r="B13963" s="3"/>
      <c r="C13963" s="3"/>
      <c r="D13963" s="6"/>
      <c r="E13963" s="8"/>
      <c r="O13963" s="9"/>
    </row>
    <row r="13964" spans="2:15" x14ac:dyDescent="0.2">
      <c r="B13964" s="3"/>
      <c r="C13964" s="3"/>
      <c r="D13964" s="6"/>
      <c r="E13964" s="8"/>
      <c r="O13964" s="9"/>
    </row>
    <row r="13965" spans="2:15" x14ac:dyDescent="0.2">
      <c r="B13965" s="3"/>
      <c r="C13965" s="3"/>
      <c r="D13965" s="6"/>
      <c r="E13965" s="8"/>
      <c r="O13965" s="9"/>
    </row>
    <row r="13966" spans="2:15" x14ac:dyDescent="0.2">
      <c r="B13966" s="3"/>
      <c r="C13966" s="3"/>
      <c r="D13966" s="6"/>
      <c r="E13966" s="8"/>
      <c r="O13966" s="9"/>
    </row>
    <row r="13967" spans="2:15" x14ac:dyDescent="0.2">
      <c r="B13967" s="3"/>
      <c r="C13967" s="3"/>
      <c r="D13967" s="6"/>
      <c r="E13967" s="8"/>
      <c r="O13967" s="9"/>
    </row>
    <row r="13968" spans="2:15" x14ac:dyDescent="0.2">
      <c r="B13968" s="3"/>
      <c r="C13968" s="3"/>
      <c r="D13968" s="6"/>
      <c r="E13968" s="8"/>
      <c r="O13968" s="9"/>
    </row>
    <row r="13969" spans="2:15" x14ac:dyDescent="0.2">
      <c r="B13969" s="3"/>
      <c r="C13969" s="3"/>
      <c r="D13969" s="6"/>
      <c r="E13969" s="8"/>
      <c r="O13969" s="9"/>
    </row>
    <row r="13970" spans="2:15" x14ac:dyDescent="0.2">
      <c r="B13970" s="3"/>
      <c r="C13970" s="3"/>
      <c r="D13970" s="6"/>
      <c r="E13970" s="8"/>
      <c r="O13970" s="9"/>
    </row>
    <row r="13971" spans="2:15" x14ac:dyDescent="0.2">
      <c r="B13971" s="3"/>
      <c r="C13971" s="3"/>
      <c r="D13971" s="6"/>
      <c r="E13971" s="8"/>
      <c r="O13971" s="9"/>
    </row>
    <row r="13972" spans="2:15" x14ac:dyDescent="0.2">
      <c r="B13972" s="3"/>
      <c r="C13972" s="3"/>
      <c r="D13972" s="6"/>
      <c r="E13972" s="8"/>
      <c r="O13972" s="9"/>
    </row>
    <row r="13973" spans="2:15" x14ac:dyDescent="0.2">
      <c r="B13973" s="3"/>
      <c r="C13973" s="3"/>
      <c r="D13973" s="6"/>
      <c r="E13973" s="8"/>
      <c r="O13973" s="9"/>
    </row>
    <row r="13974" spans="2:15" x14ac:dyDescent="0.2">
      <c r="B13974" s="3"/>
      <c r="C13974" s="3"/>
      <c r="D13974" s="6"/>
      <c r="E13974" s="8"/>
      <c r="O13974" s="9"/>
    </row>
    <row r="13975" spans="2:15" x14ac:dyDescent="0.2">
      <c r="B13975" s="3"/>
      <c r="C13975" s="3"/>
      <c r="D13975" s="6"/>
      <c r="E13975" s="8"/>
      <c r="O13975" s="9"/>
    </row>
    <row r="13976" spans="2:15" x14ac:dyDescent="0.2">
      <c r="B13976" s="3"/>
      <c r="C13976" s="3"/>
      <c r="D13976" s="6"/>
      <c r="E13976" s="8"/>
      <c r="O13976" s="9"/>
    </row>
    <row r="13977" spans="2:15" x14ac:dyDescent="0.2">
      <c r="B13977" s="3"/>
      <c r="C13977" s="3"/>
      <c r="D13977" s="6"/>
      <c r="E13977" s="8"/>
      <c r="O13977" s="9"/>
    </row>
    <row r="13978" spans="2:15" x14ac:dyDescent="0.2">
      <c r="B13978" s="3"/>
      <c r="C13978" s="3"/>
      <c r="D13978" s="6"/>
      <c r="E13978" s="8"/>
      <c r="O13978" s="9"/>
    </row>
    <row r="13979" spans="2:15" x14ac:dyDescent="0.2">
      <c r="B13979" s="3"/>
      <c r="C13979" s="3"/>
      <c r="D13979" s="6"/>
      <c r="E13979" s="8"/>
      <c r="O13979" s="9"/>
    </row>
    <row r="13980" spans="2:15" x14ac:dyDescent="0.2">
      <c r="B13980" s="3"/>
      <c r="C13980" s="3"/>
      <c r="D13980" s="6"/>
      <c r="E13980" s="8"/>
      <c r="O13980" s="9"/>
    </row>
    <row r="13981" spans="2:15" x14ac:dyDescent="0.2">
      <c r="B13981" s="3"/>
      <c r="C13981" s="3"/>
      <c r="D13981" s="6"/>
      <c r="E13981" s="8"/>
      <c r="O13981" s="9"/>
    </row>
    <row r="13982" spans="2:15" x14ac:dyDescent="0.2">
      <c r="B13982" s="3"/>
      <c r="C13982" s="3"/>
      <c r="D13982" s="6"/>
      <c r="E13982" s="8"/>
      <c r="O13982" s="9"/>
    </row>
    <row r="13983" spans="2:15" x14ac:dyDescent="0.2">
      <c r="B13983" s="3"/>
      <c r="C13983" s="3"/>
      <c r="D13983" s="6"/>
      <c r="E13983" s="8"/>
      <c r="O13983" s="9"/>
    </row>
    <row r="13984" spans="2:15" x14ac:dyDescent="0.2">
      <c r="B13984" s="3"/>
      <c r="C13984" s="3"/>
      <c r="D13984" s="6"/>
      <c r="E13984" s="8"/>
      <c r="O13984" s="9"/>
    </row>
    <row r="13985" spans="2:15" x14ac:dyDescent="0.2">
      <c r="B13985" s="3"/>
      <c r="C13985" s="3"/>
      <c r="D13985" s="6"/>
      <c r="E13985" s="8"/>
      <c r="O13985" s="9"/>
    </row>
    <row r="13986" spans="2:15" x14ac:dyDescent="0.2">
      <c r="B13986" s="3"/>
      <c r="C13986" s="3"/>
      <c r="D13986" s="6"/>
      <c r="E13986" s="8"/>
      <c r="O13986" s="9"/>
    </row>
    <row r="13987" spans="2:15" x14ac:dyDescent="0.2">
      <c r="B13987" s="3"/>
      <c r="C13987" s="3"/>
      <c r="D13987" s="6"/>
      <c r="E13987" s="8"/>
      <c r="O13987" s="9"/>
    </row>
    <row r="13988" spans="2:15" x14ac:dyDescent="0.2">
      <c r="B13988" s="3"/>
      <c r="C13988" s="3"/>
      <c r="D13988" s="6"/>
      <c r="E13988" s="8"/>
      <c r="O13988" s="9"/>
    </row>
    <row r="13989" spans="2:15" x14ac:dyDescent="0.2">
      <c r="B13989" s="3"/>
      <c r="C13989" s="3"/>
      <c r="D13989" s="6"/>
      <c r="E13989" s="8"/>
      <c r="O13989" s="9"/>
    </row>
    <row r="13990" spans="2:15" x14ac:dyDescent="0.2">
      <c r="B13990" s="3"/>
      <c r="C13990" s="3"/>
      <c r="D13990" s="6"/>
      <c r="E13990" s="8"/>
      <c r="O13990" s="9"/>
    </row>
    <row r="13991" spans="2:15" x14ac:dyDescent="0.2">
      <c r="B13991" s="3"/>
      <c r="C13991" s="3"/>
      <c r="D13991" s="6"/>
      <c r="E13991" s="8"/>
      <c r="O13991" s="9"/>
    </row>
    <row r="13992" spans="2:15" x14ac:dyDescent="0.2">
      <c r="B13992" s="3"/>
      <c r="C13992" s="3"/>
      <c r="D13992" s="6"/>
      <c r="E13992" s="8"/>
      <c r="O13992" s="9"/>
    </row>
    <row r="13993" spans="2:15" x14ac:dyDescent="0.2">
      <c r="B13993" s="3"/>
      <c r="C13993" s="3"/>
      <c r="D13993" s="6"/>
      <c r="E13993" s="8"/>
      <c r="O13993" s="9"/>
    </row>
    <row r="13994" spans="2:15" x14ac:dyDescent="0.2">
      <c r="B13994" s="3"/>
      <c r="C13994" s="3"/>
      <c r="D13994" s="6"/>
      <c r="E13994" s="8"/>
      <c r="O13994" s="9"/>
    </row>
    <row r="13995" spans="2:15" x14ac:dyDescent="0.2">
      <c r="B13995" s="3"/>
      <c r="C13995" s="3"/>
      <c r="D13995" s="6"/>
      <c r="E13995" s="8"/>
      <c r="O13995" s="9"/>
    </row>
    <row r="13996" spans="2:15" x14ac:dyDescent="0.2">
      <c r="B13996" s="3"/>
      <c r="C13996" s="3"/>
      <c r="D13996" s="6"/>
      <c r="E13996" s="8"/>
      <c r="O13996" s="9"/>
    </row>
    <row r="13997" spans="2:15" x14ac:dyDescent="0.2">
      <c r="B13997" s="3"/>
      <c r="C13997" s="3"/>
      <c r="D13997" s="6"/>
      <c r="E13997" s="8"/>
      <c r="O13997" s="9"/>
    </row>
    <row r="13998" spans="2:15" x14ac:dyDescent="0.2">
      <c r="B13998" s="3"/>
      <c r="C13998" s="3"/>
      <c r="D13998" s="6"/>
      <c r="E13998" s="8"/>
      <c r="O13998" s="9"/>
    </row>
    <row r="13999" spans="2:15" x14ac:dyDescent="0.2">
      <c r="B13999" s="3"/>
      <c r="C13999" s="3"/>
      <c r="D13999" s="6"/>
      <c r="E13999" s="8"/>
      <c r="O13999" s="9"/>
    </row>
    <row r="14000" spans="2:15" x14ac:dyDescent="0.2">
      <c r="B14000" s="3"/>
      <c r="C14000" s="3"/>
      <c r="D14000" s="6"/>
      <c r="E14000" s="8"/>
      <c r="O14000" s="9"/>
    </row>
    <row r="14001" spans="2:15" x14ac:dyDescent="0.2">
      <c r="B14001" s="3"/>
      <c r="C14001" s="3"/>
      <c r="D14001" s="6"/>
      <c r="E14001" s="8"/>
      <c r="O14001" s="9"/>
    </row>
    <row r="14002" spans="2:15" x14ac:dyDescent="0.2">
      <c r="B14002" s="3"/>
      <c r="C14002" s="3"/>
      <c r="D14002" s="6"/>
      <c r="E14002" s="8"/>
      <c r="O14002" s="9"/>
    </row>
    <row r="14003" spans="2:15" x14ac:dyDescent="0.2">
      <c r="B14003" s="3"/>
      <c r="C14003" s="3"/>
      <c r="D14003" s="6"/>
      <c r="E14003" s="8"/>
      <c r="O14003" s="9"/>
    </row>
    <row r="14004" spans="2:15" x14ac:dyDescent="0.2">
      <c r="B14004" s="3"/>
      <c r="C14004" s="3"/>
      <c r="D14004" s="6"/>
      <c r="E14004" s="8"/>
      <c r="O14004" s="9"/>
    </row>
    <row r="14005" spans="2:15" x14ac:dyDescent="0.2">
      <c r="B14005" s="3"/>
      <c r="C14005" s="3"/>
      <c r="D14005" s="6"/>
      <c r="E14005" s="8"/>
      <c r="O14005" s="9"/>
    </row>
    <row r="14006" spans="2:15" x14ac:dyDescent="0.2">
      <c r="B14006" s="3"/>
      <c r="C14006" s="3"/>
      <c r="D14006" s="6"/>
      <c r="E14006" s="8"/>
      <c r="O14006" s="9"/>
    </row>
    <row r="14007" spans="2:15" x14ac:dyDescent="0.2">
      <c r="B14007" s="3"/>
      <c r="C14007" s="3"/>
      <c r="D14007" s="6"/>
      <c r="E14007" s="8"/>
      <c r="O14007" s="9"/>
    </row>
    <row r="14008" spans="2:15" x14ac:dyDescent="0.2">
      <c r="B14008" s="3"/>
      <c r="C14008" s="3"/>
      <c r="D14008" s="6"/>
      <c r="E14008" s="8"/>
      <c r="O14008" s="9"/>
    </row>
    <row r="14009" spans="2:15" x14ac:dyDescent="0.2">
      <c r="B14009" s="3"/>
      <c r="C14009" s="3"/>
      <c r="D14009" s="6"/>
      <c r="E14009" s="8"/>
      <c r="O14009" s="9"/>
    </row>
    <row r="14010" spans="2:15" x14ac:dyDescent="0.2">
      <c r="B14010" s="3"/>
      <c r="C14010" s="3"/>
      <c r="D14010" s="6"/>
      <c r="E14010" s="8"/>
      <c r="O14010" s="9"/>
    </row>
    <row r="14011" spans="2:15" x14ac:dyDescent="0.2">
      <c r="B14011" s="3"/>
      <c r="C14011" s="3"/>
      <c r="D14011" s="6"/>
      <c r="E14011" s="8"/>
      <c r="O14011" s="9"/>
    </row>
    <row r="14012" spans="2:15" x14ac:dyDescent="0.2">
      <c r="B14012" s="3"/>
      <c r="C14012" s="3"/>
      <c r="D14012" s="6"/>
      <c r="E14012" s="8"/>
      <c r="O14012" s="9"/>
    </row>
    <row r="14013" spans="2:15" x14ac:dyDescent="0.2">
      <c r="B14013" s="3"/>
      <c r="C14013" s="3"/>
      <c r="D14013" s="6"/>
      <c r="E14013" s="8"/>
      <c r="O14013" s="9"/>
    </row>
    <row r="14014" spans="2:15" x14ac:dyDescent="0.2">
      <c r="B14014" s="3"/>
      <c r="C14014" s="3"/>
      <c r="D14014" s="6"/>
      <c r="E14014" s="8"/>
      <c r="O14014" s="9"/>
    </row>
    <row r="14015" spans="2:15" x14ac:dyDescent="0.2">
      <c r="B14015" s="3"/>
      <c r="C14015" s="3"/>
      <c r="D14015" s="6"/>
      <c r="E14015" s="8"/>
      <c r="O14015" s="9"/>
    </row>
    <row r="14016" spans="2:15" x14ac:dyDescent="0.2">
      <c r="B14016" s="3"/>
      <c r="C14016" s="3"/>
      <c r="D14016" s="6"/>
      <c r="E14016" s="8"/>
      <c r="O14016" s="9"/>
    </row>
    <row r="14017" spans="2:15" x14ac:dyDescent="0.2">
      <c r="B14017" s="3"/>
      <c r="C14017" s="3"/>
      <c r="D14017" s="6"/>
      <c r="E14017" s="8"/>
      <c r="O14017" s="9"/>
    </row>
    <row r="14018" spans="2:15" x14ac:dyDescent="0.2">
      <c r="B14018" s="3"/>
      <c r="C14018" s="3"/>
      <c r="D14018" s="6"/>
      <c r="E14018" s="8"/>
      <c r="O14018" s="9"/>
    </row>
    <row r="14019" spans="2:15" x14ac:dyDescent="0.2">
      <c r="B14019" s="3"/>
      <c r="C14019" s="3"/>
      <c r="D14019" s="6"/>
      <c r="E14019" s="8"/>
      <c r="O14019" s="9"/>
    </row>
    <row r="14020" spans="2:15" x14ac:dyDescent="0.2">
      <c r="B14020" s="3"/>
      <c r="C14020" s="3"/>
      <c r="D14020" s="6"/>
      <c r="E14020" s="8"/>
      <c r="O14020" s="9"/>
    </row>
    <row r="14021" spans="2:15" x14ac:dyDescent="0.2">
      <c r="B14021" s="3"/>
      <c r="C14021" s="3"/>
      <c r="D14021" s="6"/>
      <c r="E14021" s="8"/>
      <c r="O14021" s="9"/>
    </row>
    <row r="14022" spans="2:15" x14ac:dyDescent="0.2">
      <c r="B14022" s="3"/>
      <c r="C14022" s="3"/>
      <c r="D14022" s="6"/>
      <c r="E14022" s="8"/>
      <c r="O14022" s="9"/>
    </row>
    <row r="14023" spans="2:15" x14ac:dyDescent="0.2">
      <c r="B14023" s="3"/>
      <c r="C14023" s="3"/>
      <c r="D14023" s="6"/>
      <c r="E14023" s="8"/>
      <c r="O14023" s="9"/>
    </row>
    <row r="14024" spans="2:15" x14ac:dyDescent="0.2">
      <c r="B14024" s="3"/>
      <c r="C14024" s="3"/>
      <c r="D14024" s="6"/>
      <c r="E14024" s="8"/>
      <c r="O14024" s="9"/>
    </row>
    <row r="14025" spans="2:15" x14ac:dyDescent="0.2">
      <c r="B14025" s="3"/>
      <c r="C14025" s="3"/>
      <c r="D14025" s="6"/>
      <c r="E14025" s="8"/>
      <c r="O14025" s="9"/>
    </row>
    <row r="14026" spans="2:15" x14ac:dyDescent="0.2">
      <c r="B14026" s="3"/>
      <c r="C14026" s="3"/>
      <c r="D14026" s="6"/>
      <c r="E14026" s="8"/>
      <c r="O14026" s="9"/>
    </row>
    <row r="14027" spans="2:15" x14ac:dyDescent="0.2">
      <c r="B14027" s="3"/>
      <c r="C14027" s="3"/>
      <c r="D14027" s="6"/>
      <c r="E14027" s="8"/>
      <c r="O14027" s="9"/>
    </row>
    <row r="14028" spans="2:15" x14ac:dyDescent="0.2">
      <c r="B14028" s="3"/>
      <c r="C14028" s="3"/>
      <c r="D14028" s="6"/>
      <c r="E14028" s="8"/>
      <c r="O14028" s="9"/>
    </row>
    <row r="14029" spans="2:15" x14ac:dyDescent="0.2">
      <c r="B14029" s="3"/>
      <c r="C14029" s="3"/>
      <c r="D14029" s="6"/>
      <c r="E14029" s="8"/>
      <c r="O14029" s="9"/>
    </row>
    <row r="14030" spans="2:15" x14ac:dyDescent="0.2">
      <c r="B14030" s="3"/>
      <c r="C14030" s="3"/>
      <c r="D14030" s="6"/>
      <c r="E14030" s="8"/>
      <c r="O14030" s="9"/>
    </row>
    <row r="14031" spans="2:15" x14ac:dyDescent="0.2">
      <c r="B14031" s="3"/>
      <c r="C14031" s="3"/>
      <c r="D14031" s="6"/>
      <c r="E14031" s="8"/>
      <c r="O14031" s="9"/>
    </row>
    <row r="14032" spans="2:15" x14ac:dyDescent="0.2">
      <c r="B14032" s="3"/>
      <c r="C14032" s="3"/>
      <c r="D14032" s="6"/>
      <c r="E14032" s="8"/>
      <c r="O14032" s="9"/>
    </row>
    <row r="14033" spans="2:15" x14ac:dyDescent="0.2">
      <c r="B14033" s="3"/>
      <c r="C14033" s="3"/>
      <c r="D14033" s="6"/>
      <c r="E14033" s="8"/>
      <c r="O14033" s="9"/>
    </row>
    <row r="14034" spans="2:15" x14ac:dyDescent="0.2">
      <c r="B14034" s="3"/>
      <c r="C14034" s="3"/>
      <c r="D14034" s="6"/>
      <c r="E14034" s="8"/>
      <c r="O14034" s="9"/>
    </row>
    <row r="14035" spans="2:15" x14ac:dyDescent="0.2">
      <c r="B14035" s="3"/>
      <c r="C14035" s="3"/>
      <c r="D14035" s="6"/>
      <c r="E14035" s="8"/>
      <c r="O14035" s="9"/>
    </row>
    <row r="14036" spans="2:15" x14ac:dyDescent="0.2">
      <c r="B14036" s="3"/>
      <c r="C14036" s="3"/>
      <c r="D14036" s="6"/>
      <c r="E14036" s="8"/>
      <c r="O14036" s="9"/>
    </row>
    <row r="14037" spans="2:15" x14ac:dyDescent="0.2">
      <c r="B14037" s="3"/>
      <c r="C14037" s="3"/>
      <c r="D14037" s="6"/>
      <c r="E14037" s="8"/>
      <c r="O14037" s="9"/>
    </row>
    <row r="14038" spans="2:15" x14ac:dyDescent="0.2">
      <c r="B14038" s="3"/>
      <c r="C14038" s="3"/>
      <c r="D14038" s="6"/>
      <c r="E14038" s="8"/>
      <c r="O14038" s="9"/>
    </row>
    <row r="14039" spans="2:15" x14ac:dyDescent="0.2">
      <c r="B14039" s="3"/>
      <c r="C14039" s="3"/>
      <c r="D14039" s="6"/>
      <c r="E14039" s="8"/>
      <c r="O14039" s="9"/>
    </row>
    <row r="14040" spans="2:15" x14ac:dyDescent="0.2">
      <c r="B14040" s="3"/>
      <c r="C14040" s="3"/>
      <c r="D14040" s="6"/>
      <c r="E14040" s="8"/>
      <c r="O14040" s="9"/>
    </row>
    <row r="14041" spans="2:15" x14ac:dyDescent="0.2">
      <c r="B14041" s="3"/>
      <c r="C14041" s="3"/>
      <c r="D14041" s="6"/>
      <c r="E14041" s="8"/>
      <c r="O14041" s="9"/>
    </row>
    <row r="14042" spans="2:15" x14ac:dyDescent="0.2">
      <c r="B14042" s="3"/>
      <c r="C14042" s="3"/>
      <c r="D14042" s="6"/>
      <c r="E14042" s="8"/>
      <c r="O14042" s="9"/>
    </row>
    <row r="14043" spans="2:15" x14ac:dyDescent="0.2">
      <c r="B14043" s="3"/>
      <c r="C14043" s="3"/>
      <c r="D14043" s="6"/>
      <c r="E14043" s="8"/>
      <c r="O14043" s="9"/>
    </row>
    <row r="14044" spans="2:15" x14ac:dyDescent="0.2">
      <c r="B14044" s="3"/>
      <c r="C14044" s="3"/>
      <c r="D14044" s="6"/>
      <c r="E14044" s="8"/>
      <c r="O14044" s="9"/>
    </row>
    <row r="14045" spans="2:15" x14ac:dyDescent="0.2">
      <c r="B14045" s="3"/>
      <c r="C14045" s="3"/>
      <c r="D14045" s="6"/>
      <c r="E14045" s="8"/>
      <c r="O14045" s="9"/>
    </row>
    <row r="14046" spans="2:15" x14ac:dyDescent="0.2">
      <c r="B14046" s="3"/>
      <c r="C14046" s="3"/>
      <c r="D14046" s="6"/>
      <c r="E14046" s="8"/>
      <c r="O14046" s="9"/>
    </row>
    <row r="14047" spans="2:15" x14ac:dyDescent="0.2">
      <c r="B14047" s="3"/>
      <c r="C14047" s="3"/>
      <c r="D14047" s="6"/>
      <c r="E14047" s="8"/>
      <c r="O14047" s="9"/>
    </row>
    <row r="14048" spans="2:15" x14ac:dyDescent="0.2">
      <c r="B14048" s="3"/>
      <c r="C14048" s="3"/>
      <c r="D14048" s="6"/>
      <c r="E14048" s="8"/>
      <c r="O14048" s="9"/>
    </row>
    <row r="14049" spans="2:15" x14ac:dyDescent="0.2">
      <c r="B14049" s="3"/>
      <c r="C14049" s="3"/>
      <c r="D14049" s="6"/>
      <c r="E14049" s="8"/>
      <c r="O14049" s="9"/>
    </row>
    <row r="14050" spans="2:15" x14ac:dyDescent="0.2">
      <c r="B14050" s="3"/>
      <c r="C14050" s="3"/>
      <c r="D14050" s="6"/>
      <c r="E14050" s="8"/>
      <c r="O14050" s="9"/>
    </row>
    <row r="14051" spans="2:15" x14ac:dyDescent="0.2">
      <c r="B14051" s="3"/>
      <c r="C14051" s="3"/>
      <c r="D14051" s="6"/>
      <c r="E14051" s="8"/>
      <c r="O14051" s="9"/>
    </row>
    <row r="14052" spans="2:15" x14ac:dyDescent="0.2">
      <c r="B14052" s="3"/>
      <c r="C14052" s="3"/>
      <c r="D14052" s="6"/>
      <c r="E14052" s="8"/>
      <c r="O14052" s="9"/>
    </row>
    <row r="14053" spans="2:15" x14ac:dyDescent="0.2">
      <c r="B14053" s="3"/>
      <c r="C14053" s="3"/>
      <c r="D14053" s="6"/>
      <c r="E14053" s="8"/>
      <c r="O14053" s="9"/>
    </row>
    <row r="14054" spans="2:15" x14ac:dyDescent="0.2">
      <c r="B14054" s="3"/>
      <c r="C14054" s="3"/>
      <c r="D14054" s="6"/>
      <c r="E14054" s="8"/>
      <c r="O14054" s="9"/>
    </row>
    <row r="14055" spans="2:15" x14ac:dyDescent="0.2">
      <c r="B14055" s="3"/>
      <c r="C14055" s="3"/>
      <c r="D14055" s="6"/>
      <c r="E14055" s="8"/>
      <c r="O14055" s="9"/>
    </row>
    <row r="14056" spans="2:15" x14ac:dyDescent="0.2">
      <c r="B14056" s="3"/>
      <c r="C14056" s="3"/>
      <c r="D14056" s="6"/>
      <c r="E14056" s="8"/>
      <c r="O14056" s="9"/>
    </row>
    <row r="14057" spans="2:15" x14ac:dyDescent="0.2">
      <c r="B14057" s="3"/>
      <c r="C14057" s="3"/>
      <c r="D14057" s="6"/>
      <c r="E14057" s="8"/>
      <c r="O14057" s="9"/>
    </row>
    <row r="14058" spans="2:15" x14ac:dyDescent="0.2">
      <c r="B14058" s="3"/>
      <c r="C14058" s="3"/>
      <c r="D14058" s="6"/>
      <c r="E14058" s="8"/>
      <c r="O14058" s="9"/>
    </row>
    <row r="14059" spans="2:15" x14ac:dyDescent="0.2">
      <c r="B14059" s="3"/>
      <c r="C14059" s="3"/>
      <c r="D14059" s="6"/>
      <c r="E14059" s="8"/>
      <c r="O14059" s="9"/>
    </row>
    <row r="14060" spans="2:15" x14ac:dyDescent="0.2">
      <c r="B14060" s="3"/>
      <c r="C14060" s="3"/>
      <c r="D14060" s="6"/>
      <c r="E14060" s="8"/>
      <c r="O14060" s="9"/>
    </row>
    <row r="14061" spans="2:15" x14ac:dyDescent="0.2">
      <c r="B14061" s="3"/>
      <c r="C14061" s="3"/>
      <c r="D14061" s="6"/>
      <c r="E14061" s="8"/>
      <c r="O14061" s="9"/>
    </row>
    <row r="14062" spans="2:15" x14ac:dyDescent="0.2">
      <c r="B14062" s="3"/>
      <c r="C14062" s="3"/>
      <c r="D14062" s="6"/>
      <c r="E14062" s="8"/>
      <c r="O14062" s="9"/>
    </row>
    <row r="14063" spans="2:15" x14ac:dyDescent="0.2">
      <c r="B14063" s="3"/>
      <c r="C14063" s="3"/>
      <c r="D14063" s="6"/>
      <c r="E14063" s="8"/>
      <c r="O14063" s="9"/>
    </row>
    <row r="14064" spans="2:15" x14ac:dyDescent="0.2">
      <c r="B14064" s="3"/>
      <c r="C14064" s="3"/>
      <c r="D14064" s="6"/>
      <c r="E14064" s="8"/>
      <c r="O14064" s="9"/>
    </row>
    <row r="14065" spans="2:15" x14ac:dyDescent="0.2">
      <c r="B14065" s="3"/>
      <c r="C14065" s="3"/>
      <c r="D14065" s="6"/>
      <c r="E14065" s="8"/>
      <c r="O14065" s="9"/>
    </row>
    <row r="14066" spans="2:15" x14ac:dyDescent="0.2">
      <c r="B14066" s="3"/>
      <c r="C14066" s="3"/>
      <c r="D14066" s="6"/>
      <c r="E14066" s="8"/>
      <c r="O14066" s="9"/>
    </row>
    <row r="14067" spans="2:15" x14ac:dyDescent="0.2">
      <c r="B14067" s="3"/>
      <c r="C14067" s="3"/>
      <c r="D14067" s="6"/>
      <c r="E14067" s="8"/>
      <c r="O14067" s="9"/>
    </row>
    <row r="14068" spans="2:15" x14ac:dyDescent="0.2">
      <c r="B14068" s="3"/>
      <c r="C14068" s="3"/>
      <c r="D14068" s="6"/>
      <c r="E14068" s="8"/>
      <c r="O14068" s="9"/>
    </row>
    <row r="14069" spans="2:15" x14ac:dyDescent="0.2">
      <c r="B14069" s="3"/>
      <c r="C14069" s="3"/>
      <c r="D14069" s="6"/>
      <c r="E14069" s="8"/>
      <c r="O14069" s="9"/>
    </row>
    <row r="14070" spans="2:15" x14ac:dyDescent="0.2">
      <c r="B14070" s="3"/>
      <c r="C14070" s="3"/>
      <c r="D14070" s="6"/>
      <c r="E14070" s="8"/>
      <c r="O14070" s="9"/>
    </row>
    <row r="14071" spans="2:15" x14ac:dyDescent="0.2">
      <c r="B14071" s="3"/>
      <c r="C14071" s="3"/>
      <c r="D14071" s="6"/>
      <c r="E14071" s="8"/>
      <c r="O14071" s="9"/>
    </row>
    <row r="14072" spans="2:15" x14ac:dyDescent="0.2">
      <c r="B14072" s="3"/>
      <c r="C14072" s="3"/>
      <c r="D14072" s="6"/>
      <c r="E14072" s="8"/>
      <c r="O14072" s="9"/>
    </row>
    <row r="14073" spans="2:15" x14ac:dyDescent="0.2">
      <c r="B14073" s="3"/>
      <c r="C14073" s="3"/>
      <c r="D14073" s="6"/>
      <c r="E14073" s="8"/>
      <c r="O14073" s="9"/>
    </row>
    <row r="14074" spans="2:15" x14ac:dyDescent="0.2">
      <c r="B14074" s="3"/>
      <c r="C14074" s="3"/>
      <c r="D14074" s="6"/>
      <c r="E14074" s="8"/>
      <c r="O14074" s="9"/>
    </row>
    <row r="14075" spans="2:15" x14ac:dyDescent="0.2">
      <c r="B14075" s="3"/>
      <c r="C14075" s="3"/>
      <c r="D14075" s="6"/>
      <c r="E14075" s="8"/>
      <c r="O14075" s="9"/>
    </row>
    <row r="14076" spans="2:15" x14ac:dyDescent="0.2">
      <c r="B14076" s="3"/>
      <c r="C14076" s="3"/>
      <c r="D14076" s="6"/>
      <c r="E14076" s="8"/>
      <c r="O14076" s="9"/>
    </row>
    <row r="14077" spans="2:15" x14ac:dyDescent="0.2">
      <c r="B14077" s="3"/>
      <c r="C14077" s="3"/>
      <c r="D14077" s="6"/>
      <c r="E14077" s="8"/>
      <c r="O14077" s="9"/>
    </row>
    <row r="14078" spans="2:15" x14ac:dyDescent="0.2">
      <c r="B14078" s="3"/>
      <c r="C14078" s="3"/>
      <c r="D14078" s="6"/>
      <c r="E14078" s="8"/>
      <c r="O14078" s="9"/>
    </row>
    <row r="14079" spans="2:15" x14ac:dyDescent="0.2">
      <c r="B14079" s="3"/>
      <c r="C14079" s="3"/>
      <c r="D14079" s="6"/>
      <c r="E14079" s="8"/>
      <c r="O14079" s="9"/>
    </row>
    <row r="14080" spans="2:15" x14ac:dyDescent="0.2">
      <c r="B14080" s="3"/>
      <c r="C14080" s="3"/>
      <c r="D14080" s="6"/>
      <c r="E14080" s="8"/>
      <c r="O14080" s="9"/>
    </row>
    <row r="14081" spans="2:15" x14ac:dyDescent="0.2">
      <c r="B14081" s="3"/>
      <c r="C14081" s="3"/>
      <c r="D14081" s="6"/>
      <c r="E14081" s="8"/>
      <c r="O14081" s="9"/>
    </row>
    <row r="14082" spans="2:15" x14ac:dyDescent="0.2">
      <c r="B14082" s="3"/>
      <c r="C14082" s="3"/>
      <c r="D14082" s="6"/>
      <c r="E14082" s="8"/>
      <c r="O14082" s="9"/>
    </row>
    <row r="14083" spans="2:15" x14ac:dyDescent="0.2">
      <c r="B14083" s="3"/>
      <c r="C14083" s="3"/>
      <c r="D14083" s="6"/>
      <c r="E14083" s="8"/>
      <c r="O14083" s="9"/>
    </row>
    <row r="14084" spans="2:15" x14ac:dyDescent="0.2">
      <c r="B14084" s="3"/>
      <c r="C14084" s="3"/>
      <c r="D14084" s="6"/>
      <c r="E14084" s="8"/>
      <c r="O14084" s="9"/>
    </row>
    <row r="14085" spans="2:15" x14ac:dyDescent="0.2">
      <c r="B14085" s="3"/>
      <c r="C14085" s="3"/>
      <c r="D14085" s="6"/>
      <c r="E14085" s="8"/>
      <c r="O14085" s="9"/>
    </row>
    <row r="14086" spans="2:15" x14ac:dyDescent="0.2">
      <c r="B14086" s="3"/>
      <c r="C14086" s="3"/>
      <c r="D14086" s="6"/>
      <c r="E14086" s="8"/>
      <c r="O14086" s="9"/>
    </row>
    <row r="14087" spans="2:15" x14ac:dyDescent="0.2">
      <c r="B14087" s="3"/>
      <c r="C14087" s="3"/>
      <c r="D14087" s="6"/>
      <c r="E14087" s="8"/>
      <c r="O14087" s="9"/>
    </row>
    <row r="14088" spans="2:15" x14ac:dyDescent="0.2">
      <c r="B14088" s="3"/>
      <c r="C14088" s="3"/>
      <c r="D14088" s="6"/>
      <c r="E14088" s="8"/>
      <c r="O14088" s="9"/>
    </row>
    <row r="14089" spans="2:15" x14ac:dyDescent="0.2">
      <c r="B14089" s="3"/>
      <c r="C14089" s="3"/>
      <c r="D14089" s="6"/>
      <c r="E14089" s="8"/>
      <c r="O14089" s="9"/>
    </row>
    <row r="14090" spans="2:15" x14ac:dyDescent="0.2">
      <c r="B14090" s="3"/>
      <c r="C14090" s="3"/>
      <c r="D14090" s="6"/>
      <c r="E14090" s="8"/>
      <c r="O14090" s="9"/>
    </row>
    <row r="14091" spans="2:15" x14ac:dyDescent="0.2">
      <c r="B14091" s="3"/>
      <c r="C14091" s="3"/>
      <c r="D14091" s="6"/>
      <c r="E14091" s="8"/>
      <c r="O14091" s="9"/>
    </row>
    <row r="14092" spans="2:15" x14ac:dyDescent="0.2">
      <c r="B14092" s="3"/>
      <c r="C14092" s="3"/>
      <c r="D14092" s="6"/>
      <c r="E14092" s="8"/>
      <c r="O14092" s="9"/>
    </row>
    <row r="14093" spans="2:15" x14ac:dyDescent="0.2">
      <c r="B14093" s="3"/>
      <c r="C14093" s="3"/>
      <c r="D14093" s="6"/>
      <c r="E14093" s="8"/>
      <c r="O14093" s="9"/>
    </row>
    <row r="14094" spans="2:15" x14ac:dyDescent="0.2">
      <c r="B14094" s="3"/>
      <c r="C14094" s="3"/>
      <c r="D14094" s="6"/>
      <c r="E14094" s="8"/>
      <c r="O14094" s="9"/>
    </row>
    <row r="14095" spans="2:15" x14ac:dyDescent="0.2">
      <c r="B14095" s="3"/>
      <c r="C14095" s="3"/>
      <c r="D14095" s="6"/>
      <c r="E14095" s="8"/>
      <c r="O14095" s="9"/>
    </row>
    <row r="14096" spans="2:15" x14ac:dyDescent="0.2">
      <c r="B14096" s="3"/>
      <c r="C14096" s="3"/>
      <c r="D14096" s="6"/>
      <c r="E14096" s="8"/>
      <c r="O14096" s="9"/>
    </row>
    <row r="14097" spans="2:15" x14ac:dyDescent="0.2">
      <c r="B14097" s="3"/>
      <c r="C14097" s="3"/>
      <c r="D14097" s="6"/>
      <c r="E14097" s="8"/>
      <c r="O14097" s="9"/>
    </row>
    <row r="14098" spans="2:15" x14ac:dyDescent="0.2">
      <c r="B14098" s="3"/>
      <c r="C14098" s="3"/>
      <c r="D14098" s="6"/>
      <c r="E14098" s="8"/>
      <c r="O14098" s="9"/>
    </row>
    <row r="14099" spans="2:15" x14ac:dyDescent="0.2">
      <c r="B14099" s="3"/>
      <c r="C14099" s="3"/>
      <c r="D14099" s="6"/>
      <c r="E14099" s="8"/>
      <c r="O14099" s="9"/>
    </row>
    <row r="14100" spans="2:15" x14ac:dyDescent="0.2">
      <c r="B14100" s="3"/>
      <c r="C14100" s="3"/>
      <c r="D14100" s="6"/>
      <c r="E14100" s="8"/>
      <c r="O14100" s="9"/>
    </row>
    <row r="14101" spans="2:15" x14ac:dyDescent="0.2">
      <c r="B14101" s="3"/>
      <c r="C14101" s="3"/>
      <c r="D14101" s="6"/>
      <c r="E14101" s="8"/>
      <c r="O14101" s="9"/>
    </row>
    <row r="14102" spans="2:15" x14ac:dyDescent="0.2">
      <c r="B14102" s="3"/>
      <c r="C14102" s="3"/>
      <c r="D14102" s="6"/>
      <c r="E14102" s="8"/>
      <c r="O14102" s="9"/>
    </row>
    <row r="14103" spans="2:15" x14ac:dyDescent="0.2">
      <c r="B14103" s="3"/>
      <c r="C14103" s="3"/>
      <c r="D14103" s="6"/>
      <c r="E14103" s="8"/>
      <c r="O14103" s="9"/>
    </row>
    <row r="14104" spans="2:15" x14ac:dyDescent="0.2">
      <c r="B14104" s="3"/>
      <c r="C14104" s="3"/>
      <c r="D14104" s="6"/>
      <c r="E14104" s="8"/>
      <c r="O14104" s="9"/>
    </row>
    <row r="14105" spans="2:15" x14ac:dyDescent="0.2">
      <c r="B14105" s="3"/>
      <c r="C14105" s="3"/>
      <c r="D14105" s="6"/>
      <c r="E14105" s="8"/>
      <c r="O14105" s="9"/>
    </row>
    <row r="14106" spans="2:15" x14ac:dyDescent="0.2">
      <c r="B14106" s="3"/>
      <c r="C14106" s="3"/>
      <c r="D14106" s="6"/>
      <c r="E14106" s="8"/>
      <c r="O14106" s="9"/>
    </row>
    <row r="14107" spans="2:15" x14ac:dyDescent="0.2">
      <c r="B14107" s="3"/>
      <c r="C14107" s="3"/>
      <c r="D14107" s="6"/>
      <c r="E14107" s="8"/>
      <c r="O14107" s="9"/>
    </row>
    <row r="14108" spans="2:15" x14ac:dyDescent="0.2">
      <c r="B14108" s="3"/>
      <c r="C14108" s="3"/>
      <c r="D14108" s="6"/>
      <c r="E14108" s="8"/>
      <c r="O14108" s="9"/>
    </row>
    <row r="14109" spans="2:15" x14ac:dyDescent="0.2">
      <c r="B14109" s="3"/>
      <c r="C14109" s="3"/>
      <c r="D14109" s="6"/>
      <c r="E14109" s="8"/>
      <c r="O14109" s="9"/>
    </row>
    <row r="14110" spans="2:15" x14ac:dyDescent="0.2">
      <c r="B14110" s="3"/>
      <c r="C14110" s="3"/>
      <c r="D14110" s="6"/>
      <c r="E14110" s="8"/>
      <c r="O14110" s="9"/>
    </row>
    <row r="14111" spans="2:15" x14ac:dyDescent="0.2">
      <c r="B14111" s="3"/>
      <c r="C14111" s="3"/>
      <c r="D14111" s="6"/>
      <c r="E14111" s="8"/>
      <c r="O14111" s="9"/>
    </row>
    <row r="14112" spans="2:15" x14ac:dyDescent="0.2">
      <c r="B14112" s="3"/>
      <c r="C14112" s="3"/>
      <c r="D14112" s="6"/>
      <c r="E14112" s="8"/>
      <c r="O14112" s="9"/>
    </row>
    <row r="14113" spans="2:15" x14ac:dyDescent="0.2">
      <c r="B14113" s="3"/>
      <c r="C14113" s="3"/>
      <c r="D14113" s="6"/>
      <c r="E14113" s="8"/>
      <c r="O14113" s="9"/>
    </row>
    <row r="14114" spans="2:15" x14ac:dyDescent="0.2">
      <c r="B14114" s="3"/>
      <c r="C14114" s="3"/>
      <c r="D14114" s="6"/>
      <c r="E14114" s="8"/>
      <c r="O14114" s="9"/>
    </row>
    <row r="14115" spans="2:15" x14ac:dyDescent="0.2">
      <c r="B14115" s="3"/>
      <c r="C14115" s="3"/>
      <c r="D14115" s="6"/>
      <c r="E14115" s="8"/>
      <c r="O14115" s="9"/>
    </row>
    <row r="14116" spans="2:15" x14ac:dyDescent="0.2">
      <c r="B14116" s="3"/>
      <c r="C14116" s="3"/>
      <c r="D14116" s="6"/>
      <c r="E14116" s="8"/>
      <c r="O14116" s="9"/>
    </row>
    <row r="14117" spans="2:15" x14ac:dyDescent="0.2">
      <c r="B14117" s="3"/>
      <c r="C14117" s="3"/>
      <c r="D14117" s="6"/>
      <c r="E14117" s="8"/>
      <c r="O14117" s="9"/>
    </row>
    <row r="14118" spans="2:15" x14ac:dyDescent="0.2">
      <c r="B14118" s="3"/>
      <c r="C14118" s="3"/>
      <c r="D14118" s="6"/>
      <c r="E14118" s="8"/>
      <c r="O14118" s="9"/>
    </row>
    <row r="14119" spans="2:15" x14ac:dyDescent="0.2">
      <c r="B14119" s="3"/>
      <c r="C14119" s="3"/>
      <c r="D14119" s="6"/>
      <c r="E14119" s="8"/>
      <c r="O14119" s="9"/>
    </row>
    <row r="14120" spans="2:15" x14ac:dyDescent="0.2">
      <c r="B14120" s="3"/>
      <c r="C14120" s="3"/>
      <c r="D14120" s="6"/>
      <c r="E14120" s="8"/>
      <c r="O14120" s="9"/>
    </row>
    <row r="14121" spans="2:15" x14ac:dyDescent="0.2">
      <c r="B14121" s="3"/>
      <c r="C14121" s="3"/>
      <c r="D14121" s="6"/>
      <c r="E14121" s="8"/>
      <c r="O14121" s="9"/>
    </row>
    <row r="14122" spans="2:15" x14ac:dyDescent="0.2">
      <c r="B14122" s="3"/>
      <c r="C14122" s="3"/>
      <c r="D14122" s="6"/>
      <c r="E14122" s="8"/>
      <c r="O14122" s="9"/>
    </row>
    <row r="14123" spans="2:15" x14ac:dyDescent="0.2">
      <c r="B14123" s="3"/>
      <c r="C14123" s="3"/>
      <c r="D14123" s="6"/>
      <c r="E14123" s="8"/>
      <c r="O14123" s="9"/>
    </row>
    <row r="14124" spans="2:15" x14ac:dyDescent="0.2">
      <c r="B14124" s="3"/>
      <c r="C14124" s="3"/>
      <c r="D14124" s="6"/>
      <c r="E14124" s="8"/>
      <c r="O14124" s="9"/>
    </row>
    <row r="14125" spans="2:15" x14ac:dyDescent="0.2">
      <c r="B14125" s="3"/>
      <c r="C14125" s="3"/>
      <c r="D14125" s="6"/>
      <c r="E14125" s="8"/>
      <c r="O14125" s="9"/>
    </row>
    <row r="14126" spans="2:15" x14ac:dyDescent="0.2">
      <c r="B14126" s="3"/>
      <c r="C14126" s="3"/>
      <c r="D14126" s="6"/>
      <c r="E14126" s="8"/>
      <c r="O14126" s="9"/>
    </row>
    <row r="14127" spans="2:15" x14ac:dyDescent="0.2">
      <c r="B14127" s="3"/>
      <c r="C14127" s="3"/>
      <c r="D14127" s="6"/>
      <c r="E14127" s="8"/>
      <c r="O14127" s="9"/>
    </row>
    <row r="14128" spans="2:15" x14ac:dyDescent="0.2">
      <c r="B14128" s="3"/>
      <c r="C14128" s="3"/>
      <c r="D14128" s="6"/>
      <c r="E14128" s="8"/>
      <c r="O14128" s="9"/>
    </row>
    <row r="14129" spans="2:15" x14ac:dyDescent="0.2">
      <c r="B14129" s="3"/>
      <c r="C14129" s="3"/>
      <c r="D14129" s="6"/>
      <c r="E14129" s="8"/>
      <c r="O14129" s="9"/>
    </row>
    <row r="14130" spans="2:15" x14ac:dyDescent="0.2">
      <c r="B14130" s="3"/>
      <c r="C14130" s="3"/>
      <c r="D14130" s="6"/>
      <c r="E14130" s="8"/>
      <c r="O14130" s="9"/>
    </row>
    <row r="14131" spans="2:15" x14ac:dyDescent="0.2">
      <c r="B14131" s="3"/>
      <c r="C14131" s="3"/>
      <c r="D14131" s="6"/>
      <c r="E14131" s="8"/>
      <c r="O14131" s="9"/>
    </row>
    <row r="14132" spans="2:15" x14ac:dyDescent="0.2">
      <c r="B14132" s="3"/>
      <c r="C14132" s="3"/>
      <c r="D14132" s="6"/>
      <c r="E14132" s="8"/>
      <c r="O14132" s="9"/>
    </row>
    <row r="14133" spans="2:15" x14ac:dyDescent="0.2">
      <c r="B14133" s="3"/>
      <c r="C14133" s="3"/>
      <c r="D14133" s="6"/>
      <c r="E14133" s="8"/>
      <c r="O14133" s="9"/>
    </row>
    <row r="14134" spans="2:15" x14ac:dyDescent="0.2">
      <c r="B14134" s="3"/>
      <c r="C14134" s="3"/>
      <c r="D14134" s="6"/>
      <c r="E14134" s="8"/>
      <c r="O14134" s="9"/>
    </row>
    <row r="14135" spans="2:15" x14ac:dyDescent="0.2">
      <c r="B14135" s="3"/>
      <c r="C14135" s="3"/>
      <c r="D14135" s="6"/>
      <c r="E14135" s="8"/>
      <c r="O14135" s="9"/>
    </row>
    <row r="14136" spans="2:15" x14ac:dyDescent="0.2">
      <c r="B14136" s="3"/>
      <c r="C14136" s="3"/>
      <c r="D14136" s="6"/>
      <c r="E14136" s="8"/>
      <c r="O14136" s="9"/>
    </row>
    <row r="14137" spans="2:15" x14ac:dyDescent="0.2">
      <c r="B14137" s="3"/>
      <c r="C14137" s="3"/>
      <c r="D14137" s="6"/>
      <c r="E14137" s="8"/>
      <c r="O14137" s="9"/>
    </row>
    <row r="14138" spans="2:15" x14ac:dyDescent="0.2">
      <c r="B14138" s="3"/>
      <c r="C14138" s="3"/>
      <c r="D14138" s="6"/>
      <c r="E14138" s="8"/>
      <c r="O14138" s="9"/>
    </row>
    <row r="14139" spans="2:15" x14ac:dyDescent="0.2">
      <c r="B14139" s="3"/>
      <c r="C14139" s="3"/>
      <c r="D14139" s="6"/>
      <c r="E14139" s="8"/>
      <c r="O14139" s="9"/>
    </row>
    <row r="14140" spans="2:15" x14ac:dyDescent="0.2">
      <c r="B14140" s="3"/>
      <c r="C14140" s="3"/>
      <c r="D14140" s="6"/>
      <c r="E14140" s="8"/>
      <c r="O14140" s="9"/>
    </row>
    <row r="14141" spans="2:15" x14ac:dyDescent="0.2">
      <c r="B14141" s="3"/>
      <c r="C14141" s="3"/>
      <c r="D14141" s="6"/>
      <c r="E14141" s="8"/>
      <c r="O14141" s="9"/>
    </row>
    <row r="14142" spans="2:15" x14ac:dyDescent="0.2">
      <c r="B14142" s="3"/>
      <c r="C14142" s="3"/>
      <c r="D14142" s="6"/>
      <c r="E14142" s="8"/>
      <c r="O14142" s="9"/>
    </row>
    <row r="14143" spans="2:15" x14ac:dyDescent="0.2">
      <c r="B14143" s="3"/>
      <c r="C14143" s="3"/>
      <c r="D14143" s="6"/>
      <c r="E14143" s="8"/>
      <c r="O14143" s="9"/>
    </row>
    <row r="14144" spans="2:15" x14ac:dyDescent="0.2">
      <c r="B14144" s="3"/>
      <c r="C14144" s="3"/>
      <c r="D14144" s="6"/>
      <c r="E14144" s="8"/>
      <c r="O14144" s="9"/>
    </row>
    <row r="14145" spans="2:15" x14ac:dyDescent="0.2">
      <c r="B14145" s="3"/>
      <c r="C14145" s="3"/>
      <c r="D14145" s="6"/>
      <c r="E14145" s="8"/>
      <c r="O14145" s="9"/>
    </row>
    <row r="14146" spans="2:15" x14ac:dyDescent="0.2">
      <c r="B14146" s="3"/>
      <c r="C14146" s="3"/>
      <c r="D14146" s="6"/>
      <c r="E14146" s="8"/>
      <c r="O14146" s="9"/>
    </row>
    <row r="14147" spans="2:15" x14ac:dyDescent="0.2">
      <c r="B14147" s="3"/>
      <c r="C14147" s="3"/>
      <c r="D14147" s="6"/>
      <c r="E14147" s="8"/>
      <c r="O14147" s="9"/>
    </row>
    <row r="14148" spans="2:15" x14ac:dyDescent="0.2">
      <c r="B14148" s="3"/>
      <c r="C14148" s="3"/>
      <c r="D14148" s="6"/>
      <c r="E14148" s="8"/>
      <c r="O14148" s="9"/>
    </row>
    <row r="14149" spans="2:15" x14ac:dyDescent="0.2">
      <c r="B14149" s="3"/>
      <c r="C14149" s="3"/>
      <c r="D14149" s="6"/>
      <c r="E14149" s="8"/>
      <c r="O14149" s="9"/>
    </row>
    <row r="14150" spans="2:15" x14ac:dyDescent="0.2">
      <c r="B14150" s="3"/>
      <c r="C14150" s="3"/>
      <c r="D14150" s="6"/>
      <c r="E14150" s="8"/>
      <c r="O14150" s="9"/>
    </row>
    <row r="14151" spans="2:15" x14ac:dyDescent="0.2">
      <c r="B14151" s="3"/>
      <c r="C14151" s="3"/>
      <c r="D14151" s="6"/>
      <c r="E14151" s="8"/>
      <c r="O14151" s="9"/>
    </row>
    <row r="14152" spans="2:15" x14ac:dyDescent="0.2">
      <c r="B14152" s="3"/>
      <c r="C14152" s="3"/>
      <c r="D14152" s="6"/>
      <c r="E14152" s="8"/>
      <c r="O14152" s="9"/>
    </row>
    <row r="14153" spans="2:15" x14ac:dyDescent="0.2">
      <c r="B14153" s="3"/>
      <c r="C14153" s="3"/>
      <c r="D14153" s="6"/>
      <c r="E14153" s="8"/>
      <c r="O14153" s="9"/>
    </row>
    <row r="14154" spans="2:15" x14ac:dyDescent="0.2">
      <c r="B14154" s="3"/>
      <c r="C14154" s="3"/>
      <c r="D14154" s="6"/>
      <c r="E14154" s="8"/>
      <c r="O14154" s="9"/>
    </row>
    <row r="14155" spans="2:15" x14ac:dyDescent="0.2">
      <c r="B14155" s="3"/>
      <c r="C14155" s="3"/>
      <c r="D14155" s="6"/>
      <c r="E14155" s="8"/>
      <c r="O14155" s="9"/>
    </row>
    <row r="14156" spans="2:15" x14ac:dyDescent="0.2">
      <c r="B14156" s="3"/>
      <c r="C14156" s="3"/>
      <c r="D14156" s="6"/>
      <c r="E14156" s="8"/>
      <c r="O14156" s="9"/>
    </row>
    <row r="14157" spans="2:15" x14ac:dyDescent="0.2">
      <c r="B14157" s="3"/>
      <c r="C14157" s="3"/>
      <c r="D14157" s="6"/>
      <c r="E14157" s="8"/>
      <c r="O14157" s="9"/>
    </row>
    <row r="14158" spans="2:15" x14ac:dyDescent="0.2">
      <c r="B14158" s="3"/>
      <c r="C14158" s="3"/>
      <c r="D14158" s="6"/>
      <c r="E14158" s="8"/>
      <c r="O14158" s="9"/>
    </row>
    <row r="14159" spans="2:15" x14ac:dyDescent="0.2">
      <c r="B14159" s="3"/>
      <c r="C14159" s="3"/>
      <c r="D14159" s="6"/>
      <c r="E14159" s="8"/>
      <c r="O14159" s="9"/>
    </row>
    <row r="14160" spans="2:15" x14ac:dyDescent="0.2">
      <c r="B14160" s="3"/>
      <c r="C14160" s="3"/>
      <c r="D14160" s="6"/>
      <c r="E14160" s="8"/>
      <c r="O14160" s="9"/>
    </row>
    <row r="14161" spans="2:15" x14ac:dyDescent="0.2">
      <c r="B14161" s="3"/>
      <c r="C14161" s="3"/>
      <c r="D14161" s="6"/>
      <c r="E14161" s="8"/>
      <c r="O14161" s="9"/>
    </row>
    <row r="14162" spans="2:15" x14ac:dyDescent="0.2">
      <c r="B14162" s="3"/>
      <c r="C14162" s="3"/>
      <c r="D14162" s="6"/>
      <c r="E14162" s="8"/>
      <c r="O14162" s="9"/>
    </row>
    <row r="14163" spans="2:15" x14ac:dyDescent="0.2">
      <c r="B14163" s="3"/>
      <c r="C14163" s="3"/>
      <c r="D14163" s="6"/>
      <c r="E14163" s="8"/>
      <c r="O14163" s="9"/>
    </row>
    <row r="14164" spans="2:15" x14ac:dyDescent="0.2">
      <c r="B14164" s="3"/>
      <c r="C14164" s="3"/>
      <c r="D14164" s="6"/>
      <c r="E14164" s="8"/>
      <c r="O14164" s="9"/>
    </row>
    <row r="14165" spans="2:15" x14ac:dyDescent="0.2">
      <c r="B14165" s="3"/>
      <c r="C14165" s="3"/>
      <c r="D14165" s="6"/>
      <c r="E14165" s="8"/>
      <c r="O14165" s="9"/>
    </row>
    <row r="14166" spans="2:15" x14ac:dyDescent="0.2">
      <c r="B14166" s="3"/>
      <c r="C14166" s="3"/>
      <c r="D14166" s="6"/>
      <c r="E14166" s="8"/>
      <c r="O14166" s="9"/>
    </row>
    <row r="14167" spans="2:15" x14ac:dyDescent="0.2">
      <c r="B14167" s="3"/>
      <c r="C14167" s="3"/>
      <c r="D14167" s="6"/>
      <c r="E14167" s="8"/>
      <c r="O14167" s="9"/>
    </row>
    <row r="14168" spans="2:15" x14ac:dyDescent="0.2">
      <c r="B14168" s="3"/>
      <c r="C14168" s="3"/>
      <c r="D14168" s="6"/>
      <c r="E14168" s="8"/>
      <c r="O14168" s="9"/>
    </row>
    <row r="14169" spans="2:15" x14ac:dyDescent="0.2">
      <c r="B14169" s="3"/>
      <c r="C14169" s="3"/>
      <c r="D14169" s="6"/>
      <c r="E14169" s="8"/>
      <c r="O14169" s="9"/>
    </row>
    <row r="14170" spans="2:15" x14ac:dyDescent="0.2">
      <c r="B14170" s="3"/>
      <c r="C14170" s="3"/>
      <c r="D14170" s="6"/>
      <c r="E14170" s="8"/>
      <c r="O14170" s="9"/>
    </row>
    <row r="14171" spans="2:15" x14ac:dyDescent="0.2">
      <c r="B14171" s="3"/>
      <c r="C14171" s="3"/>
      <c r="D14171" s="6"/>
      <c r="E14171" s="8"/>
      <c r="O14171" s="9"/>
    </row>
    <row r="14172" spans="2:15" x14ac:dyDescent="0.2">
      <c r="B14172" s="3"/>
      <c r="C14172" s="3"/>
      <c r="D14172" s="6"/>
      <c r="E14172" s="8"/>
      <c r="O14172" s="9"/>
    </row>
    <row r="14173" spans="2:15" x14ac:dyDescent="0.2">
      <c r="B14173" s="3"/>
      <c r="C14173" s="3"/>
      <c r="D14173" s="6"/>
      <c r="E14173" s="8"/>
      <c r="O14173" s="9"/>
    </row>
    <row r="14174" spans="2:15" x14ac:dyDescent="0.2">
      <c r="B14174" s="3"/>
      <c r="C14174" s="3"/>
      <c r="D14174" s="6"/>
      <c r="E14174" s="8"/>
      <c r="O14174" s="9"/>
    </row>
    <row r="14175" spans="2:15" x14ac:dyDescent="0.2">
      <c r="B14175" s="3"/>
      <c r="C14175" s="3"/>
      <c r="D14175" s="6"/>
      <c r="E14175" s="8"/>
      <c r="O14175" s="9"/>
    </row>
    <row r="14176" spans="2:15" x14ac:dyDescent="0.2">
      <c r="B14176" s="3"/>
      <c r="C14176" s="3"/>
      <c r="D14176" s="6"/>
      <c r="E14176" s="8"/>
      <c r="O14176" s="9"/>
    </row>
    <row r="14177" spans="2:15" x14ac:dyDescent="0.2">
      <c r="B14177" s="3"/>
      <c r="C14177" s="3"/>
      <c r="D14177" s="6"/>
      <c r="E14177" s="8"/>
      <c r="O14177" s="9"/>
    </row>
    <row r="14178" spans="2:15" x14ac:dyDescent="0.2">
      <c r="B14178" s="3"/>
      <c r="C14178" s="3"/>
      <c r="D14178" s="6"/>
      <c r="E14178" s="8"/>
      <c r="O14178" s="9"/>
    </row>
    <row r="14179" spans="2:15" x14ac:dyDescent="0.2">
      <c r="B14179" s="3"/>
      <c r="C14179" s="3"/>
      <c r="D14179" s="6"/>
      <c r="E14179" s="8"/>
      <c r="O14179" s="9"/>
    </row>
    <row r="14180" spans="2:15" x14ac:dyDescent="0.2">
      <c r="B14180" s="3"/>
      <c r="C14180" s="3"/>
      <c r="D14180" s="6"/>
      <c r="E14180" s="8"/>
      <c r="O14180" s="9"/>
    </row>
    <row r="14181" spans="2:15" x14ac:dyDescent="0.2">
      <c r="B14181" s="3"/>
      <c r="C14181" s="3"/>
      <c r="D14181" s="6"/>
      <c r="E14181" s="8"/>
      <c r="O14181" s="9"/>
    </row>
    <row r="14182" spans="2:15" x14ac:dyDescent="0.2">
      <c r="B14182" s="3"/>
      <c r="C14182" s="3"/>
      <c r="D14182" s="6"/>
      <c r="E14182" s="8"/>
      <c r="O14182" s="9"/>
    </row>
    <row r="14183" spans="2:15" x14ac:dyDescent="0.2">
      <c r="B14183" s="3"/>
      <c r="C14183" s="3"/>
      <c r="D14183" s="6"/>
      <c r="E14183" s="8"/>
      <c r="O14183" s="9"/>
    </row>
    <row r="14184" spans="2:15" x14ac:dyDescent="0.2">
      <c r="B14184" s="3"/>
      <c r="C14184" s="3"/>
      <c r="D14184" s="6"/>
      <c r="E14184" s="8"/>
      <c r="O14184" s="9"/>
    </row>
    <row r="14185" spans="2:15" x14ac:dyDescent="0.2">
      <c r="B14185" s="3"/>
      <c r="C14185" s="3"/>
      <c r="D14185" s="6"/>
      <c r="E14185" s="8"/>
      <c r="O14185" s="9"/>
    </row>
    <row r="14186" spans="2:15" x14ac:dyDescent="0.2">
      <c r="B14186" s="3"/>
      <c r="C14186" s="3"/>
      <c r="D14186" s="6"/>
      <c r="E14186" s="8"/>
      <c r="O14186" s="9"/>
    </row>
    <row r="14187" spans="2:15" x14ac:dyDescent="0.2">
      <c r="B14187" s="3"/>
      <c r="C14187" s="3"/>
      <c r="D14187" s="6"/>
      <c r="E14187" s="8"/>
      <c r="O14187" s="9"/>
    </row>
    <row r="14188" spans="2:15" x14ac:dyDescent="0.2">
      <c r="B14188" s="3"/>
      <c r="C14188" s="3"/>
      <c r="D14188" s="6"/>
      <c r="E14188" s="8"/>
      <c r="O14188" s="9"/>
    </row>
    <row r="14189" spans="2:15" x14ac:dyDescent="0.2">
      <c r="B14189" s="3"/>
      <c r="C14189" s="3"/>
      <c r="D14189" s="6"/>
      <c r="E14189" s="8"/>
      <c r="O14189" s="9"/>
    </row>
    <row r="14190" spans="2:15" x14ac:dyDescent="0.2">
      <c r="B14190" s="3"/>
      <c r="C14190" s="3"/>
      <c r="D14190" s="6"/>
      <c r="E14190" s="8"/>
      <c r="O14190" s="9"/>
    </row>
    <row r="14191" spans="2:15" x14ac:dyDescent="0.2">
      <c r="B14191" s="3"/>
      <c r="C14191" s="3"/>
      <c r="D14191" s="6"/>
      <c r="E14191" s="8"/>
      <c r="O14191" s="9"/>
    </row>
    <row r="14192" spans="2:15" x14ac:dyDescent="0.2">
      <c r="B14192" s="3"/>
      <c r="C14192" s="3"/>
      <c r="D14192" s="6"/>
      <c r="E14192" s="8"/>
      <c r="O14192" s="9"/>
    </row>
    <row r="14193" spans="2:15" x14ac:dyDescent="0.2">
      <c r="B14193" s="3"/>
      <c r="C14193" s="3"/>
      <c r="D14193" s="6"/>
      <c r="E14193" s="8"/>
      <c r="O14193" s="9"/>
    </row>
    <row r="14194" spans="2:15" x14ac:dyDescent="0.2">
      <c r="B14194" s="3"/>
      <c r="C14194" s="3"/>
      <c r="D14194" s="6"/>
      <c r="E14194" s="8"/>
      <c r="O14194" s="9"/>
    </row>
    <row r="14195" spans="2:15" x14ac:dyDescent="0.2">
      <c r="B14195" s="3"/>
      <c r="C14195" s="3"/>
      <c r="D14195" s="6"/>
      <c r="E14195" s="8"/>
      <c r="O14195" s="9"/>
    </row>
    <row r="14196" spans="2:15" x14ac:dyDescent="0.2">
      <c r="B14196" s="3"/>
      <c r="C14196" s="3"/>
      <c r="D14196" s="6"/>
      <c r="E14196" s="8"/>
      <c r="O14196" s="9"/>
    </row>
    <row r="14197" spans="2:15" x14ac:dyDescent="0.2">
      <c r="B14197" s="3"/>
      <c r="C14197" s="3"/>
      <c r="D14197" s="6"/>
      <c r="E14197" s="8"/>
      <c r="O14197" s="9"/>
    </row>
    <row r="14198" spans="2:15" x14ac:dyDescent="0.2">
      <c r="B14198" s="3"/>
      <c r="C14198" s="3"/>
      <c r="D14198" s="6"/>
      <c r="E14198" s="8"/>
      <c r="O14198" s="9"/>
    </row>
    <row r="14199" spans="2:15" x14ac:dyDescent="0.2">
      <c r="B14199" s="3"/>
      <c r="C14199" s="3"/>
      <c r="D14199" s="6"/>
      <c r="E14199" s="8"/>
      <c r="O14199" s="9"/>
    </row>
    <row r="14200" spans="2:15" x14ac:dyDescent="0.2">
      <c r="B14200" s="3"/>
      <c r="C14200" s="3"/>
      <c r="D14200" s="6"/>
      <c r="E14200" s="8"/>
      <c r="O14200" s="9"/>
    </row>
    <row r="14201" spans="2:15" x14ac:dyDescent="0.2">
      <c r="B14201" s="3"/>
      <c r="C14201" s="3"/>
      <c r="D14201" s="6"/>
      <c r="E14201" s="8"/>
      <c r="O14201" s="9"/>
    </row>
    <row r="14202" spans="2:15" x14ac:dyDescent="0.2">
      <c r="B14202" s="3"/>
      <c r="C14202" s="3"/>
      <c r="D14202" s="6"/>
      <c r="E14202" s="8"/>
      <c r="O14202" s="9"/>
    </row>
    <row r="14203" spans="2:15" x14ac:dyDescent="0.2">
      <c r="B14203" s="3"/>
      <c r="C14203" s="3"/>
      <c r="D14203" s="6"/>
      <c r="E14203" s="8"/>
      <c r="O14203" s="9"/>
    </row>
    <row r="14204" spans="2:15" x14ac:dyDescent="0.2">
      <c r="B14204" s="3"/>
      <c r="C14204" s="3"/>
      <c r="D14204" s="6"/>
      <c r="E14204" s="8"/>
      <c r="O14204" s="9"/>
    </row>
    <row r="14205" spans="2:15" x14ac:dyDescent="0.2">
      <c r="B14205" s="3"/>
      <c r="C14205" s="3"/>
      <c r="D14205" s="6"/>
      <c r="E14205" s="8"/>
      <c r="O14205" s="9"/>
    </row>
    <row r="14206" spans="2:15" x14ac:dyDescent="0.2">
      <c r="B14206" s="3"/>
      <c r="C14206" s="3"/>
      <c r="D14206" s="6"/>
      <c r="E14206" s="8"/>
      <c r="O14206" s="9"/>
    </row>
    <row r="14207" spans="2:15" x14ac:dyDescent="0.2">
      <c r="B14207" s="3"/>
      <c r="C14207" s="3"/>
      <c r="D14207" s="6"/>
      <c r="E14207" s="8"/>
      <c r="O14207" s="9"/>
    </row>
    <row r="14208" spans="2:15" x14ac:dyDescent="0.2">
      <c r="B14208" s="3"/>
      <c r="C14208" s="3"/>
      <c r="D14208" s="6"/>
      <c r="E14208" s="8"/>
      <c r="O14208" s="9"/>
    </row>
    <row r="14209" spans="2:15" x14ac:dyDescent="0.2">
      <c r="B14209" s="3"/>
      <c r="C14209" s="3"/>
      <c r="D14209" s="6"/>
      <c r="E14209" s="8"/>
      <c r="O14209" s="9"/>
    </row>
    <row r="14210" spans="2:15" x14ac:dyDescent="0.2">
      <c r="B14210" s="3"/>
      <c r="C14210" s="3"/>
      <c r="D14210" s="6"/>
      <c r="E14210" s="8"/>
      <c r="O14210" s="9"/>
    </row>
    <row r="14211" spans="2:15" x14ac:dyDescent="0.2">
      <c r="B14211" s="3"/>
      <c r="C14211" s="3"/>
      <c r="D14211" s="6"/>
      <c r="E14211" s="8"/>
      <c r="O14211" s="9"/>
    </row>
    <row r="14212" spans="2:15" x14ac:dyDescent="0.2">
      <c r="B14212" s="3"/>
      <c r="C14212" s="3"/>
      <c r="D14212" s="6"/>
      <c r="E14212" s="8"/>
      <c r="O14212" s="9"/>
    </row>
    <row r="14213" spans="2:15" x14ac:dyDescent="0.2">
      <c r="B14213" s="3"/>
      <c r="C14213" s="3"/>
      <c r="D14213" s="6"/>
      <c r="E14213" s="8"/>
      <c r="O14213" s="9"/>
    </row>
    <row r="14214" spans="2:15" x14ac:dyDescent="0.2">
      <c r="B14214" s="3"/>
      <c r="C14214" s="3"/>
      <c r="D14214" s="6"/>
      <c r="E14214" s="8"/>
      <c r="O14214" s="9"/>
    </row>
    <row r="14215" spans="2:15" x14ac:dyDescent="0.2">
      <c r="B14215" s="3"/>
      <c r="C14215" s="3"/>
      <c r="D14215" s="6"/>
      <c r="E14215" s="8"/>
      <c r="O14215" s="9"/>
    </row>
    <row r="14216" spans="2:15" x14ac:dyDescent="0.2">
      <c r="B14216" s="3"/>
      <c r="C14216" s="3"/>
      <c r="D14216" s="6"/>
      <c r="E14216" s="8"/>
      <c r="O14216" s="9"/>
    </row>
    <row r="14217" spans="2:15" x14ac:dyDescent="0.2">
      <c r="B14217" s="3"/>
      <c r="C14217" s="3"/>
      <c r="D14217" s="6"/>
      <c r="E14217" s="8"/>
      <c r="O14217" s="9"/>
    </row>
    <row r="14218" spans="2:15" x14ac:dyDescent="0.2">
      <c r="B14218" s="3"/>
      <c r="C14218" s="3"/>
      <c r="D14218" s="6"/>
      <c r="E14218" s="8"/>
      <c r="O14218" s="9"/>
    </row>
    <row r="14219" spans="2:15" x14ac:dyDescent="0.2">
      <c r="B14219" s="3"/>
      <c r="C14219" s="3"/>
      <c r="D14219" s="6"/>
      <c r="E14219" s="8"/>
      <c r="O14219" s="9"/>
    </row>
    <row r="14220" spans="2:15" x14ac:dyDescent="0.2">
      <c r="B14220" s="3"/>
      <c r="C14220" s="3"/>
      <c r="D14220" s="6"/>
      <c r="E14220" s="8"/>
      <c r="O14220" s="9"/>
    </row>
    <row r="14221" spans="2:15" x14ac:dyDescent="0.2">
      <c r="B14221" s="3"/>
      <c r="C14221" s="3"/>
      <c r="D14221" s="6"/>
      <c r="E14221" s="8"/>
      <c r="O14221" s="9"/>
    </row>
    <row r="14222" spans="2:15" x14ac:dyDescent="0.2">
      <c r="B14222" s="3"/>
      <c r="C14222" s="3"/>
      <c r="D14222" s="6"/>
      <c r="E14222" s="8"/>
      <c r="O14222" s="9"/>
    </row>
    <row r="14223" spans="2:15" x14ac:dyDescent="0.2">
      <c r="B14223" s="3"/>
      <c r="C14223" s="3"/>
      <c r="D14223" s="6"/>
      <c r="E14223" s="8"/>
      <c r="O14223" s="9"/>
    </row>
    <row r="14224" spans="2:15" x14ac:dyDescent="0.2">
      <c r="B14224" s="3"/>
      <c r="C14224" s="3"/>
      <c r="D14224" s="6"/>
      <c r="E14224" s="8"/>
      <c r="O14224" s="9"/>
    </row>
    <row r="14225" spans="2:15" x14ac:dyDescent="0.2">
      <c r="B14225" s="3"/>
      <c r="C14225" s="3"/>
      <c r="D14225" s="6"/>
      <c r="E14225" s="8"/>
      <c r="O14225" s="9"/>
    </row>
    <row r="14226" spans="2:15" x14ac:dyDescent="0.2">
      <c r="B14226" s="3"/>
      <c r="C14226" s="3"/>
      <c r="D14226" s="6"/>
      <c r="E14226" s="8"/>
      <c r="O14226" s="9"/>
    </row>
    <row r="14227" spans="2:15" x14ac:dyDescent="0.2">
      <c r="B14227" s="3"/>
      <c r="C14227" s="3"/>
      <c r="D14227" s="6"/>
      <c r="E14227" s="8"/>
      <c r="O14227" s="9"/>
    </row>
    <row r="14228" spans="2:15" x14ac:dyDescent="0.2">
      <c r="B14228" s="3"/>
      <c r="C14228" s="3"/>
      <c r="D14228" s="6"/>
      <c r="E14228" s="8"/>
      <c r="O14228" s="9"/>
    </row>
    <row r="14229" spans="2:15" x14ac:dyDescent="0.2">
      <c r="B14229" s="3"/>
      <c r="C14229" s="3"/>
      <c r="D14229" s="6"/>
      <c r="E14229" s="8"/>
      <c r="O14229" s="9"/>
    </row>
    <row r="14230" spans="2:15" x14ac:dyDescent="0.2">
      <c r="B14230" s="3"/>
      <c r="C14230" s="3"/>
      <c r="D14230" s="6"/>
      <c r="E14230" s="8"/>
      <c r="O14230" s="9"/>
    </row>
    <row r="14231" spans="2:15" x14ac:dyDescent="0.2">
      <c r="B14231" s="3"/>
      <c r="C14231" s="3"/>
      <c r="D14231" s="6"/>
      <c r="E14231" s="8"/>
      <c r="O14231" s="9"/>
    </row>
    <row r="14232" spans="2:15" x14ac:dyDescent="0.2">
      <c r="B14232" s="3"/>
      <c r="C14232" s="3"/>
      <c r="D14232" s="6"/>
      <c r="E14232" s="8"/>
      <c r="O14232" s="9"/>
    </row>
    <row r="14233" spans="2:15" x14ac:dyDescent="0.2">
      <c r="B14233" s="3"/>
      <c r="C14233" s="3"/>
      <c r="D14233" s="6"/>
      <c r="E14233" s="8"/>
      <c r="O14233" s="9"/>
    </row>
    <row r="14234" spans="2:15" x14ac:dyDescent="0.2">
      <c r="B14234" s="3"/>
      <c r="C14234" s="3"/>
      <c r="D14234" s="6"/>
      <c r="E14234" s="8"/>
      <c r="O14234" s="9"/>
    </row>
    <row r="14235" spans="2:15" x14ac:dyDescent="0.2">
      <c r="B14235" s="3"/>
      <c r="C14235" s="3"/>
      <c r="D14235" s="6"/>
      <c r="E14235" s="8"/>
      <c r="O14235" s="9"/>
    </row>
    <row r="14236" spans="2:15" x14ac:dyDescent="0.2">
      <c r="B14236" s="3"/>
      <c r="C14236" s="3"/>
      <c r="D14236" s="6"/>
      <c r="E14236" s="8"/>
      <c r="O14236" s="9"/>
    </row>
    <row r="14237" spans="2:15" x14ac:dyDescent="0.2">
      <c r="B14237" s="3"/>
      <c r="C14237" s="3"/>
      <c r="D14237" s="6"/>
      <c r="E14237" s="8"/>
      <c r="O14237" s="9"/>
    </row>
    <row r="14238" spans="2:15" x14ac:dyDescent="0.2">
      <c r="B14238" s="3"/>
      <c r="C14238" s="3"/>
      <c r="D14238" s="6"/>
      <c r="E14238" s="8"/>
      <c r="O14238" s="9"/>
    </row>
    <row r="14239" spans="2:15" x14ac:dyDescent="0.2">
      <c r="B14239" s="3"/>
      <c r="C14239" s="3"/>
      <c r="D14239" s="6"/>
      <c r="E14239" s="8"/>
      <c r="O14239" s="9"/>
    </row>
    <row r="14240" spans="2:15" x14ac:dyDescent="0.2">
      <c r="B14240" s="3"/>
      <c r="C14240" s="3"/>
      <c r="D14240" s="6"/>
      <c r="E14240" s="8"/>
      <c r="O14240" s="9"/>
    </row>
    <row r="14241" spans="2:15" x14ac:dyDescent="0.2">
      <c r="B14241" s="3"/>
      <c r="C14241" s="3"/>
      <c r="D14241" s="6"/>
      <c r="E14241" s="8"/>
      <c r="O14241" s="9"/>
    </row>
    <row r="14242" spans="2:15" x14ac:dyDescent="0.2">
      <c r="B14242" s="3"/>
      <c r="C14242" s="3"/>
      <c r="D14242" s="6"/>
      <c r="E14242" s="8"/>
      <c r="O14242" s="9"/>
    </row>
    <row r="14243" spans="2:15" x14ac:dyDescent="0.2">
      <c r="B14243" s="3"/>
      <c r="C14243" s="3"/>
      <c r="D14243" s="6"/>
      <c r="E14243" s="8"/>
      <c r="O14243" s="9"/>
    </row>
    <row r="14244" spans="2:15" x14ac:dyDescent="0.2">
      <c r="B14244" s="3"/>
      <c r="C14244" s="3"/>
      <c r="D14244" s="6"/>
      <c r="E14244" s="8"/>
      <c r="O14244" s="9"/>
    </row>
    <row r="14245" spans="2:15" x14ac:dyDescent="0.2">
      <c r="B14245" s="3"/>
      <c r="C14245" s="3"/>
      <c r="D14245" s="6"/>
      <c r="E14245" s="8"/>
      <c r="O14245" s="9"/>
    </row>
    <row r="14246" spans="2:15" x14ac:dyDescent="0.2">
      <c r="B14246" s="3"/>
      <c r="C14246" s="3"/>
      <c r="D14246" s="6"/>
      <c r="E14246" s="8"/>
      <c r="O14246" s="9"/>
    </row>
    <row r="14247" spans="2:15" x14ac:dyDescent="0.2">
      <c r="B14247" s="3"/>
      <c r="C14247" s="3"/>
      <c r="D14247" s="6"/>
      <c r="E14247" s="8"/>
      <c r="O14247" s="9"/>
    </row>
    <row r="14248" spans="2:15" x14ac:dyDescent="0.2">
      <c r="B14248" s="3"/>
      <c r="C14248" s="3"/>
      <c r="D14248" s="6"/>
      <c r="E14248" s="8"/>
      <c r="O14248" s="9"/>
    </row>
    <row r="14249" spans="2:15" x14ac:dyDescent="0.2">
      <c r="B14249" s="3"/>
      <c r="C14249" s="3"/>
      <c r="D14249" s="6"/>
      <c r="E14249" s="8"/>
      <c r="O14249" s="9"/>
    </row>
    <row r="14250" spans="2:15" x14ac:dyDescent="0.2">
      <c r="B14250" s="3"/>
      <c r="C14250" s="3"/>
      <c r="D14250" s="6"/>
      <c r="E14250" s="8"/>
      <c r="O14250" s="9"/>
    </row>
    <row r="14251" spans="2:15" x14ac:dyDescent="0.2">
      <c r="B14251" s="3"/>
      <c r="C14251" s="3"/>
      <c r="D14251" s="6"/>
      <c r="E14251" s="8"/>
      <c r="O14251" s="9"/>
    </row>
    <row r="14252" spans="2:15" x14ac:dyDescent="0.2">
      <c r="B14252" s="3"/>
      <c r="C14252" s="3"/>
      <c r="D14252" s="6"/>
      <c r="E14252" s="8"/>
      <c r="O14252" s="9"/>
    </row>
    <row r="14253" spans="2:15" x14ac:dyDescent="0.2">
      <c r="B14253" s="3"/>
      <c r="C14253" s="3"/>
      <c r="D14253" s="6"/>
      <c r="E14253" s="8"/>
      <c r="O14253" s="9"/>
    </row>
    <row r="14254" spans="2:15" x14ac:dyDescent="0.2">
      <c r="B14254" s="3"/>
      <c r="C14254" s="3"/>
      <c r="D14254" s="6"/>
      <c r="E14254" s="8"/>
      <c r="O14254" s="9"/>
    </row>
    <row r="14255" spans="2:15" x14ac:dyDescent="0.2">
      <c r="B14255" s="3"/>
      <c r="C14255" s="3"/>
      <c r="D14255" s="6"/>
      <c r="E14255" s="8"/>
      <c r="O14255" s="9"/>
    </row>
    <row r="14256" spans="2:15" x14ac:dyDescent="0.2">
      <c r="B14256" s="3"/>
      <c r="C14256" s="3"/>
      <c r="D14256" s="6"/>
      <c r="E14256" s="8"/>
      <c r="O14256" s="9"/>
    </row>
    <row r="14257" spans="2:15" x14ac:dyDescent="0.2">
      <c r="B14257" s="3"/>
      <c r="C14257" s="3"/>
      <c r="D14257" s="6"/>
      <c r="E14257" s="8"/>
      <c r="O14257" s="9"/>
    </row>
    <row r="14258" spans="2:15" x14ac:dyDescent="0.2">
      <c r="B14258" s="3"/>
      <c r="C14258" s="3"/>
      <c r="D14258" s="6"/>
      <c r="E14258" s="8"/>
      <c r="O14258" s="9"/>
    </row>
    <row r="14259" spans="2:15" x14ac:dyDescent="0.2">
      <c r="B14259" s="3"/>
      <c r="C14259" s="3"/>
      <c r="D14259" s="6"/>
      <c r="E14259" s="8"/>
      <c r="O14259" s="9"/>
    </row>
    <row r="14260" spans="2:15" x14ac:dyDescent="0.2">
      <c r="B14260" s="3"/>
      <c r="C14260" s="3"/>
      <c r="D14260" s="6"/>
      <c r="E14260" s="8"/>
      <c r="O14260" s="9"/>
    </row>
    <row r="14261" spans="2:15" x14ac:dyDescent="0.2">
      <c r="B14261" s="3"/>
      <c r="C14261" s="3"/>
      <c r="D14261" s="6"/>
      <c r="E14261" s="8"/>
      <c r="O14261" s="9"/>
    </row>
    <row r="14262" spans="2:15" x14ac:dyDescent="0.2">
      <c r="B14262" s="3"/>
      <c r="C14262" s="3"/>
      <c r="D14262" s="6"/>
      <c r="E14262" s="8"/>
      <c r="O14262" s="9"/>
    </row>
    <row r="14263" spans="2:15" x14ac:dyDescent="0.2">
      <c r="B14263" s="3"/>
      <c r="C14263" s="3"/>
      <c r="D14263" s="6"/>
      <c r="E14263" s="8"/>
      <c r="O14263" s="9"/>
    </row>
    <row r="14264" spans="2:15" x14ac:dyDescent="0.2">
      <c r="B14264" s="3"/>
      <c r="C14264" s="3"/>
      <c r="D14264" s="6"/>
      <c r="E14264" s="8"/>
      <c r="O14264" s="9"/>
    </row>
    <row r="14265" spans="2:15" x14ac:dyDescent="0.2">
      <c r="B14265" s="3"/>
      <c r="C14265" s="3"/>
      <c r="D14265" s="6"/>
      <c r="E14265" s="8"/>
      <c r="O14265" s="9"/>
    </row>
    <row r="14266" spans="2:15" x14ac:dyDescent="0.2">
      <c r="B14266" s="3"/>
      <c r="C14266" s="3"/>
      <c r="D14266" s="6"/>
      <c r="E14266" s="8"/>
      <c r="O14266" s="9"/>
    </row>
    <row r="14267" spans="2:15" x14ac:dyDescent="0.2">
      <c r="B14267" s="3"/>
      <c r="C14267" s="3"/>
      <c r="D14267" s="6"/>
      <c r="E14267" s="8"/>
      <c r="O14267" s="9"/>
    </row>
    <row r="14268" spans="2:15" x14ac:dyDescent="0.2">
      <c r="B14268" s="3"/>
      <c r="C14268" s="3"/>
      <c r="D14268" s="6"/>
      <c r="E14268" s="8"/>
      <c r="O14268" s="9"/>
    </row>
    <row r="14269" spans="2:15" x14ac:dyDescent="0.2">
      <c r="B14269" s="3"/>
      <c r="C14269" s="3"/>
      <c r="D14269" s="6"/>
      <c r="E14269" s="8"/>
      <c r="O14269" s="9"/>
    </row>
    <row r="14270" spans="2:15" x14ac:dyDescent="0.2">
      <c r="B14270" s="3"/>
      <c r="C14270" s="3"/>
      <c r="D14270" s="6"/>
      <c r="E14270" s="8"/>
      <c r="O14270" s="9"/>
    </row>
    <row r="14271" spans="2:15" x14ac:dyDescent="0.2">
      <c r="B14271" s="3"/>
      <c r="C14271" s="3"/>
      <c r="D14271" s="6"/>
      <c r="E14271" s="8"/>
      <c r="O14271" s="9"/>
    </row>
    <row r="14272" spans="2:15" x14ac:dyDescent="0.2">
      <c r="B14272" s="3"/>
      <c r="C14272" s="3"/>
      <c r="D14272" s="6"/>
      <c r="E14272" s="8"/>
      <c r="O14272" s="9"/>
    </row>
    <row r="14273" spans="2:15" x14ac:dyDescent="0.2">
      <c r="B14273" s="3"/>
      <c r="C14273" s="3"/>
      <c r="D14273" s="6"/>
      <c r="E14273" s="8"/>
      <c r="O14273" s="9"/>
    </row>
    <row r="14274" spans="2:15" x14ac:dyDescent="0.2">
      <c r="B14274" s="3"/>
      <c r="C14274" s="3"/>
      <c r="D14274" s="6"/>
      <c r="E14274" s="8"/>
      <c r="O14274" s="9"/>
    </row>
    <row r="14275" spans="2:15" x14ac:dyDescent="0.2">
      <c r="B14275" s="3"/>
      <c r="C14275" s="3"/>
      <c r="D14275" s="6"/>
      <c r="E14275" s="8"/>
      <c r="O14275" s="9"/>
    </row>
    <row r="14276" spans="2:15" x14ac:dyDescent="0.2">
      <c r="B14276" s="3"/>
      <c r="C14276" s="3"/>
      <c r="D14276" s="6"/>
      <c r="E14276" s="8"/>
      <c r="O14276" s="9"/>
    </row>
    <row r="14277" spans="2:15" x14ac:dyDescent="0.2">
      <c r="B14277" s="3"/>
      <c r="C14277" s="3"/>
      <c r="D14277" s="6"/>
      <c r="E14277" s="8"/>
      <c r="O14277" s="9"/>
    </row>
    <row r="14278" spans="2:15" x14ac:dyDescent="0.2">
      <c r="B14278" s="3"/>
      <c r="C14278" s="3"/>
      <c r="D14278" s="6"/>
      <c r="E14278" s="8"/>
      <c r="O14278" s="9"/>
    </row>
    <row r="14279" spans="2:15" x14ac:dyDescent="0.2">
      <c r="B14279" s="3"/>
      <c r="C14279" s="3"/>
      <c r="D14279" s="6"/>
      <c r="E14279" s="8"/>
      <c r="O14279" s="9"/>
    </row>
    <row r="14280" spans="2:15" x14ac:dyDescent="0.2">
      <c r="B14280" s="3"/>
      <c r="C14280" s="3"/>
      <c r="D14280" s="6"/>
      <c r="E14280" s="8"/>
      <c r="O14280" s="9"/>
    </row>
    <row r="14281" spans="2:15" x14ac:dyDescent="0.2">
      <c r="B14281" s="3"/>
      <c r="C14281" s="3"/>
      <c r="D14281" s="6"/>
      <c r="E14281" s="8"/>
      <c r="O14281" s="9"/>
    </row>
    <row r="14282" spans="2:15" x14ac:dyDescent="0.2">
      <c r="B14282" s="3"/>
      <c r="C14282" s="3"/>
      <c r="D14282" s="6"/>
      <c r="E14282" s="8"/>
      <c r="O14282" s="9"/>
    </row>
    <row r="14283" spans="2:15" x14ac:dyDescent="0.2">
      <c r="B14283" s="3"/>
      <c r="C14283" s="3"/>
      <c r="D14283" s="6"/>
      <c r="E14283" s="8"/>
      <c r="O14283" s="9"/>
    </row>
    <row r="14284" spans="2:15" x14ac:dyDescent="0.2">
      <c r="B14284" s="3"/>
      <c r="C14284" s="3"/>
      <c r="D14284" s="6"/>
      <c r="E14284" s="8"/>
      <c r="O14284" s="9"/>
    </row>
    <row r="14285" spans="2:15" x14ac:dyDescent="0.2">
      <c r="B14285" s="3"/>
      <c r="C14285" s="3"/>
      <c r="D14285" s="6"/>
      <c r="E14285" s="8"/>
      <c r="O14285" s="9"/>
    </row>
    <row r="14286" spans="2:15" x14ac:dyDescent="0.2">
      <c r="B14286" s="3"/>
      <c r="C14286" s="3"/>
      <c r="D14286" s="6"/>
      <c r="E14286" s="8"/>
      <c r="O14286" s="9"/>
    </row>
    <row r="14287" spans="2:15" x14ac:dyDescent="0.2">
      <c r="B14287" s="3"/>
      <c r="C14287" s="3"/>
      <c r="D14287" s="6"/>
      <c r="E14287" s="8"/>
      <c r="O14287" s="9"/>
    </row>
    <row r="14288" spans="2:15" x14ac:dyDescent="0.2">
      <c r="B14288" s="3"/>
      <c r="C14288" s="3"/>
      <c r="D14288" s="6"/>
      <c r="E14288" s="8"/>
      <c r="O14288" s="9"/>
    </row>
    <row r="14289" spans="2:15" x14ac:dyDescent="0.2">
      <c r="B14289" s="3"/>
      <c r="C14289" s="3"/>
      <c r="D14289" s="6"/>
      <c r="E14289" s="8"/>
      <c r="O14289" s="9"/>
    </row>
    <row r="14290" spans="2:15" x14ac:dyDescent="0.2">
      <c r="B14290" s="3"/>
      <c r="C14290" s="3"/>
      <c r="D14290" s="6"/>
      <c r="E14290" s="8"/>
      <c r="O14290" s="9"/>
    </row>
    <row r="14291" spans="2:15" x14ac:dyDescent="0.2">
      <c r="B14291" s="3"/>
      <c r="C14291" s="3"/>
      <c r="D14291" s="6"/>
      <c r="E14291" s="8"/>
      <c r="O14291" s="9"/>
    </row>
    <row r="14292" spans="2:15" x14ac:dyDescent="0.2">
      <c r="B14292" s="3"/>
      <c r="C14292" s="3"/>
      <c r="D14292" s="6"/>
      <c r="E14292" s="8"/>
      <c r="O14292" s="9"/>
    </row>
    <row r="14293" spans="2:15" x14ac:dyDescent="0.2">
      <c r="B14293" s="3"/>
      <c r="C14293" s="3"/>
      <c r="D14293" s="6"/>
      <c r="E14293" s="8"/>
      <c r="O14293" s="9"/>
    </row>
    <row r="14294" spans="2:15" x14ac:dyDescent="0.2">
      <c r="B14294" s="3"/>
      <c r="C14294" s="3"/>
      <c r="D14294" s="6"/>
      <c r="E14294" s="8"/>
      <c r="O14294" s="9"/>
    </row>
    <row r="14295" spans="2:15" x14ac:dyDescent="0.2">
      <c r="B14295" s="3"/>
      <c r="C14295" s="3"/>
      <c r="D14295" s="6"/>
      <c r="E14295" s="8"/>
      <c r="O14295" s="9"/>
    </row>
    <row r="14296" spans="2:15" x14ac:dyDescent="0.2">
      <c r="B14296" s="3"/>
      <c r="C14296" s="3"/>
      <c r="D14296" s="6"/>
      <c r="E14296" s="8"/>
      <c r="O14296" s="9"/>
    </row>
    <row r="14297" spans="2:15" x14ac:dyDescent="0.2">
      <c r="B14297" s="3"/>
      <c r="C14297" s="3"/>
      <c r="D14297" s="6"/>
      <c r="E14297" s="8"/>
      <c r="O14297" s="9"/>
    </row>
    <row r="14298" spans="2:15" x14ac:dyDescent="0.2">
      <c r="B14298" s="3"/>
      <c r="C14298" s="3"/>
      <c r="D14298" s="6"/>
      <c r="E14298" s="8"/>
      <c r="O14298" s="9"/>
    </row>
    <row r="14299" spans="2:15" x14ac:dyDescent="0.2">
      <c r="B14299" s="3"/>
      <c r="C14299" s="3"/>
      <c r="D14299" s="6"/>
      <c r="E14299" s="8"/>
      <c r="O14299" s="9"/>
    </row>
    <row r="14300" spans="2:15" x14ac:dyDescent="0.2">
      <c r="B14300" s="3"/>
      <c r="C14300" s="3"/>
      <c r="D14300" s="6"/>
      <c r="E14300" s="8"/>
      <c r="O14300" s="9"/>
    </row>
    <row r="14301" spans="2:15" x14ac:dyDescent="0.2">
      <c r="B14301" s="3"/>
      <c r="C14301" s="3"/>
      <c r="D14301" s="6"/>
      <c r="E14301" s="8"/>
      <c r="O14301" s="9"/>
    </row>
    <row r="14302" spans="2:15" x14ac:dyDescent="0.2">
      <c r="B14302" s="3"/>
      <c r="C14302" s="3"/>
      <c r="D14302" s="6"/>
      <c r="E14302" s="8"/>
      <c r="O14302" s="9"/>
    </row>
    <row r="14303" spans="2:15" x14ac:dyDescent="0.2">
      <c r="B14303" s="3"/>
      <c r="C14303" s="3"/>
      <c r="D14303" s="6"/>
      <c r="E14303" s="8"/>
      <c r="O14303" s="9"/>
    </row>
    <row r="14304" spans="2:15" x14ac:dyDescent="0.2">
      <c r="B14304" s="3"/>
      <c r="C14304" s="3"/>
      <c r="D14304" s="6"/>
      <c r="E14304" s="8"/>
      <c r="O14304" s="9"/>
    </row>
    <row r="14305" spans="2:15" x14ac:dyDescent="0.2">
      <c r="B14305" s="3"/>
      <c r="C14305" s="3"/>
      <c r="D14305" s="6"/>
      <c r="E14305" s="8"/>
      <c r="O14305" s="9"/>
    </row>
    <row r="14306" spans="2:15" x14ac:dyDescent="0.2">
      <c r="B14306" s="3"/>
      <c r="C14306" s="3"/>
      <c r="D14306" s="6"/>
      <c r="E14306" s="8"/>
      <c r="O14306" s="9"/>
    </row>
    <row r="14307" spans="2:15" x14ac:dyDescent="0.2">
      <c r="B14307" s="3"/>
      <c r="C14307" s="3"/>
      <c r="D14307" s="6"/>
      <c r="E14307" s="8"/>
      <c r="O14307" s="9"/>
    </row>
    <row r="14308" spans="2:15" x14ac:dyDescent="0.2">
      <c r="B14308" s="3"/>
      <c r="C14308" s="3"/>
      <c r="D14308" s="6"/>
      <c r="E14308" s="8"/>
      <c r="O14308" s="9"/>
    </row>
    <row r="14309" spans="2:15" x14ac:dyDescent="0.2">
      <c r="B14309" s="3"/>
      <c r="C14309" s="3"/>
      <c r="D14309" s="6"/>
      <c r="E14309" s="8"/>
      <c r="O14309" s="9"/>
    </row>
    <row r="14310" spans="2:15" x14ac:dyDescent="0.2">
      <c r="B14310" s="3"/>
      <c r="C14310" s="3"/>
      <c r="D14310" s="6"/>
      <c r="E14310" s="8"/>
      <c r="O14310" s="9"/>
    </row>
    <row r="14311" spans="2:15" x14ac:dyDescent="0.2">
      <c r="B14311" s="3"/>
      <c r="C14311" s="3"/>
      <c r="D14311" s="6"/>
      <c r="E14311" s="8"/>
      <c r="O14311" s="9"/>
    </row>
    <row r="14312" spans="2:15" x14ac:dyDescent="0.2">
      <c r="B14312" s="3"/>
      <c r="C14312" s="3"/>
      <c r="D14312" s="6"/>
      <c r="E14312" s="8"/>
      <c r="O14312" s="9"/>
    </row>
    <row r="14313" spans="2:15" x14ac:dyDescent="0.2">
      <c r="B14313" s="3"/>
      <c r="C14313" s="3"/>
      <c r="D14313" s="6"/>
      <c r="E14313" s="8"/>
      <c r="O14313" s="9"/>
    </row>
    <row r="14314" spans="2:15" x14ac:dyDescent="0.2">
      <c r="B14314" s="3"/>
      <c r="C14314" s="3"/>
      <c r="D14314" s="6"/>
      <c r="E14314" s="8"/>
      <c r="O14314" s="9"/>
    </row>
    <row r="14315" spans="2:15" x14ac:dyDescent="0.2">
      <c r="B14315" s="3"/>
      <c r="C14315" s="3"/>
      <c r="D14315" s="6"/>
      <c r="E14315" s="8"/>
      <c r="O14315" s="9"/>
    </row>
    <row r="14316" spans="2:15" x14ac:dyDescent="0.2">
      <c r="B14316" s="3"/>
      <c r="C14316" s="3"/>
      <c r="D14316" s="6"/>
      <c r="E14316" s="8"/>
      <c r="O14316" s="9"/>
    </row>
    <row r="14317" spans="2:15" x14ac:dyDescent="0.2">
      <c r="B14317" s="3"/>
      <c r="C14317" s="3"/>
      <c r="D14317" s="6"/>
      <c r="E14317" s="8"/>
      <c r="O14317" s="9"/>
    </row>
    <row r="14318" spans="2:15" x14ac:dyDescent="0.2">
      <c r="B14318" s="3"/>
      <c r="C14318" s="3"/>
      <c r="D14318" s="6"/>
      <c r="E14318" s="8"/>
      <c r="O14318" s="9"/>
    </row>
    <row r="14319" spans="2:15" x14ac:dyDescent="0.2">
      <c r="B14319" s="3"/>
      <c r="C14319" s="3"/>
      <c r="D14319" s="6"/>
      <c r="E14319" s="8"/>
      <c r="O14319" s="9"/>
    </row>
    <row r="14320" spans="2:15" x14ac:dyDescent="0.2">
      <c r="B14320" s="3"/>
      <c r="C14320" s="3"/>
      <c r="D14320" s="6"/>
      <c r="E14320" s="8"/>
      <c r="O14320" s="9"/>
    </row>
    <row r="14321" spans="2:15" x14ac:dyDescent="0.2">
      <c r="B14321" s="3"/>
      <c r="C14321" s="3"/>
      <c r="D14321" s="6"/>
      <c r="E14321" s="8"/>
      <c r="O14321" s="9"/>
    </row>
    <row r="14322" spans="2:15" x14ac:dyDescent="0.2">
      <c r="B14322" s="3"/>
      <c r="C14322" s="3"/>
      <c r="D14322" s="6"/>
      <c r="E14322" s="8"/>
      <c r="O14322" s="9"/>
    </row>
    <row r="14323" spans="2:15" x14ac:dyDescent="0.2">
      <c r="B14323" s="3"/>
      <c r="C14323" s="3"/>
      <c r="D14323" s="6"/>
      <c r="E14323" s="8"/>
      <c r="O14323" s="9"/>
    </row>
    <row r="14324" spans="2:15" x14ac:dyDescent="0.2">
      <c r="B14324" s="3"/>
      <c r="C14324" s="3"/>
      <c r="D14324" s="6"/>
      <c r="E14324" s="8"/>
      <c r="O14324" s="9"/>
    </row>
    <row r="14325" spans="2:15" x14ac:dyDescent="0.2">
      <c r="B14325" s="3"/>
      <c r="C14325" s="3"/>
      <c r="D14325" s="6"/>
      <c r="E14325" s="8"/>
      <c r="O14325" s="9"/>
    </row>
    <row r="14326" spans="2:15" x14ac:dyDescent="0.2">
      <c r="B14326" s="3"/>
      <c r="C14326" s="3"/>
      <c r="D14326" s="6"/>
      <c r="E14326" s="8"/>
      <c r="O14326" s="9"/>
    </row>
    <row r="14327" spans="2:15" x14ac:dyDescent="0.2">
      <c r="B14327" s="3"/>
      <c r="C14327" s="3"/>
      <c r="D14327" s="6"/>
      <c r="E14327" s="8"/>
      <c r="O14327" s="9"/>
    </row>
    <row r="14328" spans="2:15" x14ac:dyDescent="0.2">
      <c r="B14328" s="3"/>
      <c r="C14328" s="3"/>
      <c r="D14328" s="6"/>
      <c r="E14328" s="8"/>
      <c r="O14328" s="9"/>
    </row>
    <row r="14329" spans="2:15" x14ac:dyDescent="0.2">
      <c r="B14329" s="3"/>
      <c r="C14329" s="3"/>
      <c r="D14329" s="6"/>
      <c r="E14329" s="8"/>
      <c r="O14329" s="9"/>
    </row>
    <row r="14330" spans="2:15" x14ac:dyDescent="0.2">
      <c r="B14330" s="3"/>
      <c r="C14330" s="3"/>
      <c r="D14330" s="6"/>
      <c r="E14330" s="8"/>
      <c r="O14330" s="9"/>
    </row>
    <row r="14331" spans="2:15" x14ac:dyDescent="0.2">
      <c r="B14331" s="3"/>
      <c r="C14331" s="3"/>
      <c r="D14331" s="6"/>
      <c r="E14331" s="8"/>
      <c r="O14331" s="9"/>
    </row>
    <row r="14332" spans="2:15" x14ac:dyDescent="0.2">
      <c r="B14332" s="3"/>
      <c r="C14332" s="3"/>
      <c r="D14332" s="6"/>
      <c r="E14332" s="8"/>
      <c r="O14332" s="9"/>
    </row>
    <row r="14333" spans="2:15" x14ac:dyDescent="0.2">
      <c r="B14333" s="3"/>
      <c r="C14333" s="3"/>
      <c r="D14333" s="6"/>
      <c r="E14333" s="8"/>
      <c r="O14333" s="9"/>
    </row>
    <row r="14334" spans="2:15" x14ac:dyDescent="0.2">
      <c r="B14334" s="3"/>
      <c r="C14334" s="3"/>
      <c r="D14334" s="6"/>
      <c r="E14334" s="8"/>
      <c r="O14334" s="9"/>
    </row>
    <row r="14335" spans="2:15" x14ac:dyDescent="0.2">
      <c r="B14335" s="3"/>
      <c r="C14335" s="3"/>
      <c r="D14335" s="6"/>
      <c r="E14335" s="8"/>
      <c r="O14335" s="9"/>
    </row>
    <row r="14336" spans="2:15" x14ac:dyDescent="0.2">
      <c r="B14336" s="3"/>
      <c r="C14336" s="3"/>
      <c r="D14336" s="6"/>
      <c r="E14336" s="8"/>
      <c r="O14336" s="9"/>
    </row>
    <row r="14337" spans="2:15" x14ac:dyDescent="0.2">
      <c r="B14337" s="3"/>
      <c r="C14337" s="3"/>
      <c r="D14337" s="6"/>
      <c r="E14337" s="8"/>
      <c r="O14337" s="9"/>
    </row>
    <row r="14338" spans="2:15" x14ac:dyDescent="0.2">
      <c r="B14338" s="3"/>
      <c r="C14338" s="3"/>
      <c r="D14338" s="6"/>
      <c r="E14338" s="8"/>
      <c r="O14338" s="9"/>
    </row>
    <row r="14339" spans="2:15" x14ac:dyDescent="0.2">
      <c r="B14339" s="3"/>
      <c r="C14339" s="3"/>
      <c r="D14339" s="6"/>
      <c r="E14339" s="8"/>
      <c r="O14339" s="9"/>
    </row>
    <row r="14340" spans="2:15" x14ac:dyDescent="0.2">
      <c r="B14340" s="3"/>
      <c r="C14340" s="3"/>
      <c r="D14340" s="6"/>
      <c r="E14340" s="8"/>
      <c r="O14340" s="9"/>
    </row>
    <row r="14341" spans="2:15" x14ac:dyDescent="0.2">
      <c r="B14341" s="3"/>
      <c r="C14341" s="3"/>
      <c r="D14341" s="6"/>
      <c r="E14341" s="8"/>
      <c r="O14341" s="9"/>
    </row>
    <row r="14342" spans="2:15" x14ac:dyDescent="0.2">
      <c r="B14342" s="3"/>
      <c r="C14342" s="3"/>
      <c r="D14342" s="6"/>
      <c r="E14342" s="8"/>
      <c r="O14342" s="9"/>
    </row>
    <row r="14343" spans="2:15" x14ac:dyDescent="0.2">
      <c r="B14343" s="3"/>
      <c r="C14343" s="3"/>
      <c r="D14343" s="6"/>
      <c r="E14343" s="8"/>
      <c r="O14343" s="9"/>
    </row>
    <row r="14344" spans="2:15" x14ac:dyDescent="0.2">
      <c r="B14344" s="3"/>
      <c r="C14344" s="3"/>
      <c r="D14344" s="6"/>
      <c r="E14344" s="8"/>
      <c r="O14344" s="9"/>
    </row>
    <row r="14345" spans="2:15" x14ac:dyDescent="0.2">
      <c r="B14345" s="3"/>
      <c r="C14345" s="3"/>
      <c r="D14345" s="6"/>
      <c r="E14345" s="8"/>
      <c r="O14345" s="9"/>
    </row>
    <row r="14346" spans="2:15" x14ac:dyDescent="0.2">
      <c r="B14346" s="3"/>
      <c r="C14346" s="3"/>
      <c r="D14346" s="6"/>
      <c r="E14346" s="8"/>
      <c r="O14346" s="9"/>
    </row>
    <row r="14347" spans="2:15" x14ac:dyDescent="0.2">
      <c r="B14347" s="3"/>
      <c r="C14347" s="3"/>
      <c r="D14347" s="6"/>
      <c r="E14347" s="8"/>
      <c r="O14347" s="9"/>
    </row>
    <row r="14348" spans="2:15" x14ac:dyDescent="0.2">
      <c r="B14348" s="3"/>
      <c r="C14348" s="3"/>
      <c r="D14348" s="6"/>
      <c r="E14348" s="8"/>
      <c r="O14348" s="9"/>
    </row>
    <row r="14349" spans="2:15" x14ac:dyDescent="0.2">
      <c r="B14349" s="3"/>
      <c r="C14349" s="3"/>
      <c r="D14349" s="6"/>
      <c r="E14349" s="8"/>
      <c r="O14349" s="9"/>
    </row>
    <row r="14350" spans="2:15" x14ac:dyDescent="0.2">
      <c r="B14350" s="3"/>
      <c r="C14350" s="3"/>
      <c r="D14350" s="6"/>
      <c r="E14350" s="8"/>
      <c r="O14350" s="9"/>
    </row>
    <row r="14351" spans="2:15" x14ac:dyDescent="0.2">
      <c r="B14351" s="3"/>
      <c r="C14351" s="3"/>
      <c r="D14351" s="6"/>
      <c r="E14351" s="8"/>
      <c r="O14351" s="9"/>
    </row>
    <row r="14352" spans="2:15" x14ac:dyDescent="0.2">
      <c r="B14352" s="3"/>
      <c r="C14352" s="3"/>
      <c r="D14352" s="6"/>
      <c r="E14352" s="8"/>
      <c r="O14352" s="9"/>
    </row>
    <row r="14353" spans="2:15" x14ac:dyDescent="0.2">
      <c r="B14353" s="3"/>
      <c r="C14353" s="3"/>
      <c r="D14353" s="6"/>
      <c r="E14353" s="8"/>
      <c r="O14353" s="9"/>
    </row>
    <row r="14354" spans="2:15" x14ac:dyDescent="0.2">
      <c r="B14354" s="3"/>
      <c r="C14354" s="3"/>
      <c r="D14354" s="6"/>
      <c r="E14354" s="8"/>
      <c r="O14354" s="9"/>
    </row>
    <row r="14355" spans="2:15" x14ac:dyDescent="0.2">
      <c r="B14355" s="3"/>
      <c r="C14355" s="3"/>
      <c r="D14355" s="6"/>
      <c r="E14355" s="8"/>
      <c r="O14355" s="9"/>
    </row>
    <row r="14356" spans="2:15" x14ac:dyDescent="0.2">
      <c r="B14356" s="3"/>
      <c r="C14356" s="3"/>
      <c r="D14356" s="6"/>
      <c r="E14356" s="8"/>
      <c r="O14356" s="9"/>
    </row>
    <row r="14357" spans="2:15" x14ac:dyDescent="0.2">
      <c r="B14357" s="3"/>
      <c r="C14357" s="3"/>
      <c r="D14357" s="6"/>
      <c r="E14357" s="8"/>
      <c r="O14357" s="9"/>
    </row>
    <row r="14358" spans="2:15" x14ac:dyDescent="0.2">
      <c r="B14358" s="3"/>
      <c r="C14358" s="3"/>
      <c r="D14358" s="6"/>
      <c r="E14358" s="8"/>
      <c r="O14358" s="9"/>
    </row>
    <row r="14359" spans="2:15" x14ac:dyDescent="0.2">
      <c r="B14359" s="3"/>
      <c r="C14359" s="3"/>
      <c r="D14359" s="6"/>
      <c r="E14359" s="8"/>
      <c r="O14359" s="9"/>
    </row>
    <row r="14360" spans="2:15" x14ac:dyDescent="0.2">
      <c r="B14360" s="3"/>
      <c r="C14360" s="3"/>
      <c r="D14360" s="6"/>
      <c r="E14360" s="8"/>
      <c r="O14360" s="9"/>
    </row>
    <row r="14361" spans="2:15" x14ac:dyDescent="0.2">
      <c r="B14361" s="3"/>
      <c r="C14361" s="3"/>
      <c r="D14361" s="6"/>
      <c r="E14361" s="8"/>
      <c r="O14361" s="9"/>
    </row>
    <row r="14362" spans="2:15" x14ac:dyDescent="0.2">
      <c r="B14362" s="3"/>
      <c r="C14362" s="3"/>
      <c r="D14362" s="6"/>
      <c r="E14362" s="8"/>
      <c r="O14362" s="9"/>
    </row>
    <row r="14363" spans="2:15" x14ac:dyDescent="0.2">
      <c r="B14363" s="3"/>
      <c r="C14363" s="3"/>
      <c r="D14363" s="6"/>
      <c r="E14363" s="8"/>
      <c r="O14363" s="9"/>
    </row>
    <row r="14364" spans="2:15" x14ac:dyDescent="0.2">
      <c r="B14364" s="3"/>
      <c r="C14364" s="3"/>
      <c r="D14364" s="6"/>
      <c r="E14364" s="8"/>
      <c r="O14364" s="9"/>
    </row>
    <row r="14365" spans="2:15" x14ac:dyDescent="0.2">
      <c r="B14365" s="3"/>
      <c r="C14365" s="3"/>
      <c r="D14365" s="6"/>
      <c r="E14365" s="8"/>
      <c r="O14365" s="9"/>
    </row>
    <row r="14366" spans="2:15" x14ac:dyDescent="0.2">
      <c r="B14366" s="3"/>
      <c r="C14366" s="3"/>
      <c r="D14366" s="6"/>
      <c r="E14366" s="8"/>
      <c r="O14366" s="9"/>
    </row>
    <row r="14367" spans="2:15" x14ac:dyDescent="0.2">
      <c r="B14367" s="3"/>
      <c r="C14367" s="3"/>
      <c r="D14367" s="6"/>
      <c r="E14367" s="8"/>
      <c r="O14367" s="9"/>
    </row>
    <row r="14368" spans="2:15" x14ac:dyDescent="0.2">
      <c r="B14368" s="3"/>
      <c r="C14368" s="3"/>
      <c r="D14368" s="6"/>
      <c r="E14368" s="8"/>
      <c r="O14368" s="9"/>
    </row>
    <row r="14369" spans="2:15" x14ac:dyDescent="0.2">
      <c r="B14369" s="3"/>
      <c r="C14369" s="3"/>
      <c r="D14369" s="6"/>
      <c r="E14369" s="8"/>
      <c r="O14369" s="9"/>
    </row>
    <row r="14370" spans="2:15" x14ac:dyDescent="0.2">
      <c r="B14370" s="3"/>
      <c r="C14370" s="3"/>
      <c r="D14370" s="6"/>
      <c r="E14370" s="8"/>
      <c r="O14370" s="9"/>
    </row>
    <row r="14371" spans="2:15" x14ac:dyDescent="0.2">
      <c r="B14371" s="3"/>
      <c r="C14371" s="3"/>
      <c r="D14371" s="6"/>
      <c r="E14371" s="8"/>
      <c r="O14371" s="9"/>
    </row>
    <row r="14372" spans="2:15" x14ac:dyDescent="0.2">
      <c r="B14372" s="3"/>
      <c r="C14372" s="3"/>
      <c r="D14372" s="6"/>
      <c r="E14372" s="8"/>
      <c r="O14372" s="9"/>
    </row>
    <row r="14373" spans="2:15" x14ac:dyDescent="0.2">
      <c r="B14373" s="3"/>
      <c r="C14373" s="3"/>
      <c r="D14373" s="6"/>
      <c r="E14373" s="8"/>
      <c r="O14373" s="9"/>
    </row>
    <row r="14374" spans="2:15" x14ac:dyDescent="0.2">
      <c r="B14374" s="3"/>
      <c r="C14374" s="3"/>
      <c r="D14374" s="6"/>
      <c r="E14374" s="8"/>
      <c r="O14374" s="9"/>
    </row>
    <row r="14375" spans="2:15" x14ac:dyDescent="0.2">
      <c r="B14375" s="3"/>
      <c r="C14375" s="3"/>
      <c r="D14375" s="6"/>
      <c r="E14375" s="8"/>
      <c r="O14375" s="9"/>
    </row>
    <row r="14376" spans="2:15" x14ac:dyDescent="0.2">
      <c r="B14376" s="3"/>
      <c r="C14376" s="3"/>
      <c r="D14376" s="6"/>
      <c r="E14376" s="8"/>
      <c r="O14376" s="9"/>
    </row>
    <row r="14377" spans="2:15" x14ac:dyDescent="0.2">
      <c r="B14377" s="3"/>
      <c r="C14377" s="3"/>
      <c r="D14377" s="6"/>
      <c r="E14377" s="8"/>
      <c r="O14377" s="9"/>
    </row>
    <row r="14378" spans="2:15" x14ac:dyDescent="0.2">
      <c r="B14378" s="3"/>
      <c r="C14378" s="3"/>
      <c r="D14378" s="6"/>
      <c r="E14378" s="8"/>
      <c r="O14378" s="9"/>
    </row>
    <row r="14379" spans="2:15" x14ac:dyDescent="0.2">
      <c r="B14379" s="3"/>
      <c r="C14379" s="3"/>
      <c r="D14379" s="6"/>
      <c r="E14379" s="8"/>
      <c r="O14379" s="9"/>
    </row>
    <row r="14380" spans="2:15" x14ac:dyDescent="0.2">
      <c r="B14380" s="3"/>
      <c r="C14380" s="3"/>
      <c r="D14380" s="6"/>
      <c r="E14380" s="8"/>
      <c r="O14380" s="9"/>
    </row>
    <row r="14381" spans="2:15" x14ac:dyDescent="0.2">
      <c r="B14381" s="3"/>
      <c r="C14381" s="3"/>
      <c r="D14381" s="6"/>
      <c r="E14381" s="8"/>
      <c r="O14381" s="9"/>
    </row>
    <row r="14382" spans="2:15" x14ac:dyDescent="0.2">
      <c r="B14382" s="3"/>
      <c r="C14382" s="3"/>
      <c r="D14382" s="6"/>
      <c r="E14382" s="8"/>
      <c r="O14382" s="9"/>
    </row>
    <row r="14383" spans="2:15" x14ac:dyDescent="0.2">
      <c r="B14383" s="3"/>
      <c r="C14383" s="3"/>
      <c r="D14383" s="6"/>
      <c r="E14383" s="8"/>
      <c r="O14383" s="9"/>
    </row>
    <row r="14384" spans="2:15" x14ac:dyDescent="0.2">
      <c r="B14384" s="3"/>
      <c r="C14384" s="3"/>
      <c r="D14384" s="6"/>
      <c r="E14384" s="8"/>
      <c r="O14384" s="9"/>
    </row>
    <row r="14385" spans="2:15" x14ac:dyDescent="0.2">
      <c r="B14385" s="3"/>
      <c r="C14385" s="3"/>
      <c r="D14385" s="6"/>
      <c r="E14385" s="8"/>
      <c r="O14385" s="9"/>
    </row>
    <row r="14386" spans="2:15" x14ac:dyDescent="0.2">
      <c r="B14386" s="3"/>
      <c r="C14386" s="3"/>
      <c r="D14386" s="6"/>
      <c r="E14386" s="8"/>
      <c r="O14386" s="9"/>
    </row>
    <row r="14387" spans="2:15" x14ac:dyDescent="0.2">
      <c r="B14387" s="3"/>
      <c r="C14387" s="3"/>
      <c r="D14387" s="6"/>
      <c r="E14387" s="8"/>
      <c r="O14387" s="9"/>
    </row>
    <row r="14388" spans="2:15" x14ac:dyDescent="0.2">
      <c r="B14388" s="3"/>
      <c r="C14388" s="3"/>
      <c r="D14388" s="6"/>
      <c r="E14388" s="8"/>
      <c r="O14388" s="9"/>
    </row>
    <row r="14389" spans="2:15" x14ac:dyDescent="0.2">
      <c r="B14389" s="3"/>
      <c r="C14389" s="3"/>
      <c r="D14389" s="6"/>
      <c r="E14389" s="8"/>
      <c r="O14389" s="9"/>
    </row>
    <row r="14390" spans="2:15" x14ac:dyDescent="0.2">
      <c r="B14390" s="3"/>
      <c r="C14390" s="3"/>
      <c r="D14390" s="6"/>
      <c r="E14390" s="8"/>
      <c r="O14390" s="9"/>
    </row>
    <row r="14391" spans="2:15" x14ac:dyDescent="0.2">
      <c r="B14391" s="3"/>
      <c r="C14391" s="3"/>
      <c r="D14391" s="6"/>
      <c r="E14391" s="8"/>
      <c r="O14391" s="9"/>
    </row>
    <row r="14392" spans="2:15" x14ac:dyDescent="0.2">
      <c r="B14392" s="3"/>
      <c r="C14392" s="3"/>
      <c r="D14392" s="6"/>
      <c r="E14392" s="8"/>
      <c r="O14392" s="9"/>
    </row>
    <row r="14393" spans="2:15" x14ac:dyDescent="0.2">
      <c r="B14393" s="3"/>
      <c r="C14393" s="3"/>
      <c r="D14393" s="6"/>
      <c r="E14393" s="8"/>
      <c r="O14393" s="9"/>
    </row>
    <row r="14394" spans="2:15" x14ac:dyDescent="0.2">
      <c r="B14394" s="3"/>
      <c r="C14394" s="3"/>
      <c r="D14394" s="6"/>
      <c r="E14394" s="8"/>
      <c r="O14394" s="9"/>
    </row>
    <row r="14395" spans="2:15" x14ac:dyDescent="0.2">
      <c r="B14395" s="3"/>
      <c r="C14395" s="3"/>
      <c r="D14395" s="6"/>
      <c r="E14395" s="8"/>
      <c r="O14395" s="9"/>
    </row>
    <row r="14396" spans="2:15" x14ac:dyDescent="0.2">
      <c r="B14396" s="3"/>
      <c r="C14396" s="3"/>
      <c r="D14396" s="6"/>
      <c r="E14396" s="8"/>
      <c r="O14396" s="9"/>
    </row>
    <row r="14397" spans="2:15" x14ac:dyDescent="0.2">
      <c r="B14397" s="3"/>
      <c r="C14397" s="3"/>
      <c r="D14397" s="6"/>
      <c r="E14397" s="8"/>
      <c r="O14397" s="9"/>
    </row>
    <row r="14398" spans="2:15" x14ac:dyDescent="0.2">
      <c r="B14398" s="3"/>
      <c r="C14398" s="3"/>
      <c r="D14398" s="6"/>
      <c r="E14398" s="8"/>
      <c r="O14398" s="9"/>
    </row>
    <row r="14399" spans="2:15" x14ac:dyDescent="0.2">
      <c r="B14399" s="3"/>
      <c r="C14399" s="3"/>
      <c r="D14399" s="6"/>
      <c r="E14399" s="8"/>
      <c r="O14399" s="9"/>
    </row>
    <row r="14400" spans="2:15" x14ac:dyDescent="0.2">
      <c r="B14400" s="3"/>
      <c r="C14400" s="3"/>
      <c r="D14400" s="6"/>
      <c r="E14400" s="8"/>
      <c r="O14400" s="9"/>
    </row>
    <row r="14401" spans="2:15" x14ac:dyDescent="0.2">
      <c r="B14401" s="3"/>
      <c r="C14401" s="3"/>
      <c r="D14401" s="6"/>
      <c r="E14401" s="8"/>
      <c r="O14401" s="9"/>
    </row>
    <row r="14402" spans="2:15" x14ac:dyDescent="0.2">
      <c r="B14402" s="3"/>
      <c r="C14402" s="3"/>
      <c r="D14402" s="6"/>
      <c r="E14402" s="8"/>
      <c r="O14402" s="9"/>
    </row>
    <row r="14403" spans="2:15" x14ac:dyDescent="0.2">
      <c r="B14403" s="3"/>
      <c r="C14403" s="3"/>
      <c r="D14403" s="6"/>
      <c r="E14403" s="8"/>
      <c r="O14403" s="9"/>
    </row>
    <row r="14404" spans="2:15" x14ac:dyDescent="0.2">
      <c r="B14404" s="3"/>
      <c r="C14404" s="3"/>
      <c r="D14404" s="6"/>
      <c r="E14404" s="8"/>
      <c r="O14404" s="9"/>
    </row>
    <row r="14405" spans="2:15" x14ac:dyDescent="0.2">
      <c r="B14405" s="3"/>
      <c r="C14405" s="3"/>
      <c r="D14405" s="6"/>
      <c r="E14405" s="8"/>
      <c r="O14405" s="9"/>
    </row>
    <row r="14406" spans="2:15" x14ac:dyDescent="0.2">
      <c r="B14406" s="3"/>
      <c r="C14406" s="3"/>
      <c r="D14406" s="6"/>
      <c r="E14406" s="8"/>
      <c r="O14406" s="9"/>
    </row>
    <row r="14407" spans="2:15" x14ac:dyDescent="0.2">
      <c r="B14407" s="3"/>
      <c r="C14407" s="3"/>
      <c r="D14407" s="6"/>
      <c r="E14407" s="8"/>
      <c r="O14407" s="9"/>
    </row>
    <row r="14408" spans="2:15" x14ac:dyDescent="0.2">
      <c r="B14408" s="3"/>
      <c r="C14408" s="3"/>
      <c r="D14408" s="6"/>
      <c r="E14408" s="8"/>
      <c r="O14408" s="9"/>
    </row>
    <row r="14409" spans="2:15" x14ac:dyDescent="0.2">
      <c r="B14409" s="3"/>
      <c r="C14409" s="3"/>
      <c r="D14409" s="6"/>
      <c r="E14409" s="8"/>
      <c r="O14409" s="9"/>
    </row>
    <row r="14410" spans="2:15" x14ac:dyDescent="0.2">
      <c r="B14410" s="3"/>
      <c r="C14410" s="3"/>
      <c r="D14410" s="6"/>
      <c r="E14410" s="8"/>
      <c r="O14410" s="9"/>
    </row>
    <row r="14411" spans="2:15" x14ac:dyDescent="0.2">
      <c r="B14411" s="3"/>
      <c r="C14411" s="3"/>
      <c r="D14411" s="6"/>
      <c r="E14411" s="8"/>
      <c r="O14411" s="9"/>
    </row>
    <row r="14412" spans="2:15" x14ac:dyDescent="0.2">
      <c r="B14412" s="3"/>
      <c r="C14412" s="3"/>
      <c r="D14412" s="6"/>
      <c r="E14412" s="8"/>
      <c r="O14412" s="9"/>
    </row>
    <row r="14413" spans="2:15" x14ac:dyDescent="0.2">
      <c r="B14413" s="3"/>
      <c r="C14413" s="3"/>
      <c r="D14413" s="6"/>
      <c r="E14413" s="8"/>
      <c r="O14413" s="9"/>
    </row>
    <row r="14414" spans="2:15" x14ac:dyDescent="0.2">
      <c r="B14414" s="3"/>
      <c r="C14414" s="3"/>
      <c r="D14414" s="6"/>
      <c r="E14414" s="8"/>
      <c r="O14414" s="9"/>
    </row>
    <row r="14415" spans="2:15" x14ac:dyDescent="0.2">
      <c r="B14415" s="3"/>
      <c r="C14415" s="3"/>
      <c r="D14415" s="6"/>
      <c r="E14415" s="8"/>
      <c r="O14415" s="9"/>
    </row>
    <row r="14416" spans="2:15" x14ac:dyDescent="0.2">
      <c r="B14416" s="3"/>
      <c r="C14416" s="3"/>
      <c r="D14416" s="6"/>
      <c r="E14416" s="8"/>
      <c r="O14416" s="9"/>
    </row>
    <row r="14417" spans="2:15" x14ac:dyDescent="0.2">
      <c r="B14417" s="3"/>
      <c r="C14417" s="3"/>
      <c r="D14417" s="6"/>
      <c r="E14417" s="8"/>
      <c r="O14417" s="9"/>
    </row>
    <row r="14418" spans="2:15" x14ac:dyDescent="0.2">
      <c r="B14418" s="3"/>
      <c r="C14418" s="3"/>
      <c r="D14418" s="6"/>
      <c r="E14418" s="8"/>
      <c r="O14418" s="9"/>
    </row>
    <row r="14419" spans="2:15" x14ac:dyDescent="0.2">
      <c r="B14419" s="3"/>
      <c r="C14419" s="3"/>
      <c r="D14419" s="6"/>
      <c r="E14419" s="8"/>
      <c r="O14419" s="9"/>
    </row>
    <row r="14420" spans="2:15" x14ac:dyDescent="0.2">
      <c r="B14420" s="3"/>
      <c r="C14420" s="3"/>
      <c r="D14420" s="6"/>
      <c r="E14420" s="8"/>
      <c r="O14420" s="9"/>
    </row>
    <row r="14421" spans="2:15" x14ac:dyDescent="0.2">
      <c r="B14421" s="3"/>
      <c r="C14421" s="3"/>
      <c r="D14421" s="6"/>
      <c r="E14421" s="8"/>
      <c r="O14421" s="9"/>
    </row>
    <row r="14422" spans="2:15" x14ac:dyDescent="0.2">
      <c r="B14422" s="3"/>
      <c r="C14422" s="3"/>
      <c r="D14422" s="6"/>
      <c r="E14422" s="8"/>
      <c r="O14422" s="9"/>
    </row>
    <row r="14423" spans="2:15" x14ac:dyDescent="0.2">
      <c r="B14423" s="3"/>
      <c r="C14423" s="3"/>
      <c r="D14423" s="6"/>
      <c r="E14423" s="8"/>
      <c r="O14423" s="9"/>
    </row>
    <row r="14424" spans="2:15" x14ac:dyDescent="0.2">
      <c r="B14424" s="3"/>
      <c r="C14424" s="3"/>
      <c r="D14424" s="6"/>
      <c r="E14424" s="8"/>
      <c r="O14424" s="9"/>
    </row>
    <row r="14425" spans="2:15" x14ac:dyDescent="0.2">
      <c r="B14425" s="3"/>
      <c r="C14425" s="3"/>
      <c r="D14425" s="6"/>
      <c r="E14425" s="8"/>
      <c r="O14425" s="9"/>
    </row>
    <row r="14426" spans="2:15" x14ac:dyDescent="0.2">
      <c r="B14426" s="3"/>
      <c r="C14426" s="3"/>
      <c r="D14426" s="6"/>
      <c r="E14426" s="8"/>
      <c r="O14426" s="9"/>
    </row>
    <row r="14427" spans="2:15" x14ac:dyDescent="0.2">
      <c r="B14427" s="3"/>
      <c r="C14427" s="3"/>
      <c r="D14427" s="6"/>
      <c r="E14427" s="8"/>
      <c r="O14427" s="9"/>
    </row>
    <row r="14428" spans="2:15" x14ac:dyDescent="0.2">
      <c r="B14428" s="3"/>
      <c r="C14428" s="3"/>
      <c r="D14428" s="6"/>
      <c r="E14428" s="8"/>
      <c r="O14428" s="9"/>
    </row>
    <row r="14429" spans="2:15" x14ac:dyDescent="0.2">
      <c r="B14429" s="3"/>
      <c r="C14429" s="3"/>
      <c r="D14429" s="6"/>
      <c r="E14429" s="8"/>
      <c r="O14429" s="9"/>
    </row>
    <row r="14430" spans="2:15" x14ac:dyDescent="0.2">
      <c r="B14430" s="3"/>
      <c r="C14430" s="3"/>
      <c r="D14430" s="6"/>
      <c r="E14430" s="8"/>
      <c r="O14430" s="9"/>
    </row>
    <row r="14431" spans="2:15" x14ac:dyDescent="0.2">
      <c r="B14431" s="3"/>
      <c r="C14431" s="3"/>
      <c r="D14431" s="6"/>
      <c r="E14431" s="8"/>
      <c r="O14431" s="9"/>
    </row>
    <row r="14432" spans="2:15" x14ac:dyDescent="0.2">
      <c r="B14432" s="3"/>
      <c r="C14432" s="3"/>
      <c r="D14432" s="6"/>
      <c r="E14432" s="8"/>
      <c r="O14432" s="9"/>
    </row>
    <row r="14433" spans="2:15" x14ac:dyDescent="0.2">
      <c r="B14433" s="3"/>
      <c r="C14433" s="3"/>
      <c r="D14433" s="6"/>
      <c r="E14433" s="8"/>
      <c r="O14433" s="9"/>
    </row>
    <row r="14434" spans="2:15" x14ac:dyDescent="0.2">
      <c r="B14434" s="3"/>
      <c r="C14434" s="3"/>
      <c r="D14434" s="6"/>
      <c r="E14434" s="8"/>
      <c r="O14434" s="9"/>
    </row>
    <row r="14435" spans="2:15" x14ac:dyDescent="0.2">
      <c r="B14435" s="3"/>
      <c r="C14435" s="3"/>
      <c r="D14435" s="6"/>
      <c r="E14435" s="8"/>
      <c r="O14435" s="9"/>
    </row>
    <row r="14436" spans="2:15" x14ac:dyDescent="0.2">
      <c r="B14436" s="3"/>
      <c r="C14436" s="3"/>
      <c r="D14436" s="6"/>
      <c r="E14436" s="8"/>
      <c r="O14436" s="9"/>
    </row>
    <row r="14437" spans="2:15" x14ac:dyDescent="0.2">
      <c r="B14437" s="3"/>
      <c r="C14437" s="3"/>
      <c r="D14437" s="6"/>
      <c r="E14437" s="8"/>
      <c r="O14437" s="9"/>
    </row>
    <row r="14438" spans="2:15" x14ac:dyDescent="0.2">
      <c r="B14438" s="3"/>
      <c r="C14438" s="3"/>
      <c r="D14438" s="6"/>
      <c r="E14438" s="8"/>
      <c r="O14438" s="9"/>
    </row>
    <row r="14439" spans="2:15" x14ac:dyDescent="0.2">
      <c r="B14439" s="3"/>
      <c r="C14439" s="3"/>
      <c r="D14439" s="6"/>
      <c r="E14439" s="8"/>
      <c r="O14439" s="9"/>
    </row>
    <row r="14440" spans="2:15" x14ac:dyDescent="0.2">
      <c r="B14440" s="3"/>
      <c r="C14440" s="3"/>
      <c r="D14440" s="6"/>
      <c r="E14440" s="8"/>
      <c r="O14440" s="9"/>
    </row>
    <row r="14441" spans="2:15" x14ac:dyDescent="0.2">
      <c r="B14441" s="3"/>
      <c r="C14441" s="3"/>
      <c r="D14441" s="6"/>
      <c r="E14441" s="8"/>
      <c r="O14441" s="9"/>
    </row>
    <row r="14442" spans="2:15" x14ac:dyDescent="0.2">
      <c r="B14442" s="3"/>
      <c r="C14442" s="3"/>
      <c r="D14442" s="6"/>
      <c r="E14442" s="8"/>
      <c r="O14442" s="9"/>
    </row>
    <row r="14443" spans="2:15" x14ac:dyDescent="0.2">
      <c r="B14443" s="3"/>
      <c r="C14443" s="3"/>
      <c r="D14443" s="6"/>
      <c r="E14443" s="8"/>
      <c r="O14443" s="9"/>
    </row>
    <row r="14444" spans="2:15" x14ac:dyDescent="0.2">
      <c r="B14444" s="3"/>
      <c r="C14444" s="3"/>
      <c r="D14444" s="6"/>
      <c r="E14444" s="8"/>
      <c r="O14444" s="9"/>
    </row>
    <row r="14445" spans="2:15" x14ac:dyDescent="0.2">
      <c r="B14445" s="3"/>
      <c r="C14445" s="3"/>
      <c r="D14445" s="6"/>
      <c r="E14445" s="8"/>
      <c r="O14445" s="9"/>
    </row>
    <row r="14446" spans="2:15" x14ac:dyDescent="0.2">
      <c r="B14446" s="3"/>
      <c r="C14446" s="3"/>
      <c r="D14446" s="6"/>
      <c r="E14446" s="8"/>
      <c r="O14446" s="9"/>
    </row>
    <row r="14447" spans="2:15" x14ac:dyDescent="0.2">
      <c r="B14447" s="3"/>
      <c r="C14447" s="3"/>
      <c r="D14447" s="6"/>
      <c r="E14447" s="8"/>
      <c r="O14447" s="9"/>
    </row>
    <row r="14448" spans="2:15" x14ac:dyDescent="0.2">
      <c r="B14448" s="3"/>
      <c r="C14448" s="3"/>
      <c r="D14448" s="6"/>
      <c r="E14448" s="8"/>
      <c r="O14448" s="9"/>
    </row>
    <row r="14449" spans="2:15" x14ac:dyDescent="0.2">
      <c r="B14449" s="3"/>
      <c r="C14449" s="3"/>
      <c r="D14449" s="6"/>
      <c r="E14449" s="8"/>
      <c r="O14449" s="9"/>
    </row>
    <row r="14450" spans="2:15" x14ac:dyDescent="0.2">
      <c r="B14450" s="3"/>
      <c r="C14450" s="3"/>
      <c r="D14450" s="6"/>
      <c r="E14450" s="8"/>
      <c r="O14450" s="9"/>
    </row>
    <row r="14451" spans="2:15" x14ac:dyDescent="0.2">
      <c r="B14451" s="3"/>
      <c r="C14451" s="3"/>
      <c r="D14451" s="6"/>
      <c r="E14451" s="8"/>
      <c r="O14451" s="9"/>
    </row>
    <row r="14452" spans="2:15" x14ac:dyDescent="0.2">
      <c r="B14452" s="3"/>
      <c r="C14452" s="3"/>
      <c r="D14452" s="6"/>
      <c r="E14452" s="8"/>
      <c r="O14452" s="9"/>
    </row>
    <row r="14453" spans="2:15" x14ac:dyDescent="0.2">
      <c r="B14453" s="3"/>
      <c r="C14453" s="3"/>
      <c r="D14453" s="6"/>
      <c r="E14453" s="8"/>
      <c r="O14453" s="9"/>
    </row>
    <row r="14454" spans="2:15" x14ac:dyDescent="0.2">
      <c r="B14454" s="3"/>
      <c r="C14454" s="3"/>
      <c r="D14454" s="6"/>
      <c r="E14454" s="8"/>
      <c r="O14454" s="9"/>
    </row>
    <row r="14455" spans="2:15" x14ac:dyDescent="0.2">
      <c r="B14455" s="3"/>
      <c r="C14455" s="3"/>
      <c r="D14455" s="6"/>
      <c r="E14455" s="8"/>
      <c r="O14455" s="9"/>
    </row>
    <row r="14456" spans="2:15" x14ac:dyDescent="0.2">
      <c r="B14456" s="3"/>
      <c r="C14456" s="3"/>
      <c r="D14456" s="6"/>
      <c r="E14456" s="8"/>
      <c r="O14456" s="9"/>
    </row>
    <row r="14457" spans="2:15" x14ac:dyDescent="0.2">
      <c r="B14457" s="3"/>
      <c r="C14457" s="3"/>
      <c r="D14457" s="6"/>
      <c r="E14457" s="8"/>
      <c r="O14457" s="9"/>
    </row>
    <row r="14458" spans="2:15" x14ac:dyDescent="0.2">
      <c r="B14458" s="3"/>
      <c r="C14458" s="3"/>
      <c r="D14458" s="6"/>
      <c r="E14458" s="8"/>
      <c r="O14458" s="9"/>
    </row>
    <row r="14459" spans="2:15" x14ac:dyDescent="0.2">
      <c r="B14459" s="3"/>
      <c r="C14459" s="3"/>
      <c r="D14459" s="6"/>
      <c r="E14459" s="8"/>
      <c r="O14459" s="9"/>
    </row>
    <row r="14460" spans="2:15" x14ac:dyDescent="0.2">
      <c r="B14460" s="3"/>
      <c r="C14460" s="3"/>
      <c r="D14460" s="6"/>
      <c r="E14460" s="8"/>
      <c r="O14460" s="9"/>
    </row>
    <row r="14461" spans="2:15" x14ac:dyDescent="0.2">
      <c r="B14461" s="3"/>
      <c r="C14461" s="3"/>
      <c r="D14461" s="6"/>
      <c r="E14461" s="8"/>
      <c r="O14461" s="9"/>
    </row>
    <row r="14462" spans="2:15" x14ac:dyDescent="0.2">
      <c r="B14462" s="3"/>
      <c r="C14462" s="3"/>
      <c r="D14462" s="6"/>
      <c r="E14462" s="8"/>
      <c r="O14462" s="9"/>
    </row>
    <row r="14463" spans="2:15" x14ac:dyDescent="0.2">
      <c r="B14463" s="3"/>
      <c r="C14463" s="3"/>
      <c r="D14463" s="6"/>
      <c r="E14463" s="8"/>
      <c r="O14463" s="9"/>
    </row>
    <row r="14464" spans="2:15" x14ac:dyDescent="0.2">
      <c r="B14464" s="3"/>
      <c r="C14464" s="3"/>
      <c r="D14464" s="6"/>
      <c r="E14464" s="8"/>
      <c r="O14464" s="9"/>
    </row>
    <row r="14465" spans="2:15" x14ac:dyDescent="0.2">
      <c r="B14465" s="3"/>
      <c r="C14465" s="3"/>
      <c r="D14465" s="6"/>
      <c r="E14465" s="8"/>
      <c r="O14465" s="9"/>
    </row>
    <row r="14466" spans="2:15" x14ac:dyDescent="0.2">
      <c r="B14466" s="3"/>
      <c r="C14466" s="3"/>
      <c r="D14466" s="6"/>
      <c r="E14466" s="8"/>
      <c r="O14466" s="9"/>
    </row>
    <row r="14467" spans="2:15" x14ac:dyDescent="0.2">
      <c r="B14467" s="3"/>
      <c r="C14467" s="3"/>
      <c r="D14467" s="6"/>
      <c r="E14467" s="8"/>
      <c r="O14467" s="9"/>
    </row>
    <row r="14468" spans="2:15" x14ac:dyDescent="0.2">
      <c r="B14468" s="3"/>
      <c r="C14468" s="3"/>
      <c r="D14468" s="6"/>
      <c r="E14468" s="8"/>
      <c r="O14468" s="9"/>
    </row>
    <row r="14469" spans="2:15" x14ac:dyDescent="0.2">
      <c r="B14469" s="3"/>
      <c r="C14469" s="3"/>
      <c r="D14469" s="6"/>
      <c r="E14469" s="8"/>
      <c r="O14469" s="9"/>
    </row>
    <row r="14470" spans="2:15" x14ac:dyDescent="0.2">
      <c r="B14470" s="3"/>
      <c r="C14470" s="3"/>
      <c r="D14470" s="6"/>
      <c r="E14470" s="8"/>
      <c r="O14470" s="9"/>
    </row>
    <row r="14471" spans="2:15" x14ac:dyDescent="0.2">
      <c r="B14471" s="3"/>
      <c r="C14471" s="3"/>
      <c r="D14471" s="6"/>
      <c r="E14471" s="8"/>
      <c r="O14471" s="9"/>
    </row>
    <row r="14472" spans="2:15" x14ac:dyDescent="0.2">
      <c r="B14472" s="3"/>
      <c r="C14472" s="3"/>
      <c r="D14472" s="6"/>
      <c r="E14472" s="8"/>
      <c r="O14472" s="9"/>
    </row>
    <row r="14473" spans="2:15" x14ac:dyDescent="0.2">
      <c r="B14473" s="3"/>
      <c r="C14473" s="3"/>
      <c r="D14473" s="6"/>
      <c r="E14473" s="8"/>
      <c r="O14473" s="9"/>
    </row>
    <row r="14474" spans="2:15" x14ac:dyDescent="0.2">
      <c r="B14474" s="3"/>
      <c r="C14474" s="3"/>
      <c r="D14474" s="6"/>
      <c r="E14474" s="8"/>
      <c r="O14474" s="9"/>
    </row>
    <row r="14475" spans="2:15" x14ac:dyDescent="0.2">
      <c r="B14475" s="3"/>
      <c r="C14475" s="3"/>
      <c r="D14475" s="6"/>
      <c r="E14475" s="8"/>
      <c r="O14475" s="9"/>
    </row>
    <row r="14476" spans="2:15" x14ac:dyDescent="0.2">
      <c r="B14476" s="3"/>
      <c r="C14476" s="3"/>
      <c r="D14476" s="6"/>
      <c r="E14476" s="8"/>
      <c r="O14476" s="9"/>
    </row>
    <row r="14477" spans="2:15" x14ac:dyDescent="0.2">
      <c r="B14477" s="3"/>
      <c r="C14477" s="3"/>
      <c r="D14477" s="6"/>
      <c r="E14477" s="8"/>
      <c r="O14477" s="9"/>
    </row>
    <row r="14478" spans="2:15" x14ac:dyDescent="0.2">
      <c r="B14478" s="3"/>
      <c r="C14478" s="3"/>
      <c r="D14478" s="6"/>
      <c r="E14478" s="8"/>
      <c r="O14478" s="9"/>
    </row>
    <row r="14479" spans="2:15" x14ac:dyDescent="0.2">
      <c r="B14479" s="3"/>
      <c r="C14479" s="3"/>
      <c r="D14479" s="6"/>
      <c r="E14479" s="8"/>
      <c r="O14479" s="9"/>
    </row>
    <row r="14480" spans="2:15" x14ac:dyDescent="0.2">
      <c r="B14480" s="3"/>
      <c r="C14480" s="3"/>
      <c r="D14480" s="6"/>
      <c r="E14480" s="8"/>
      <c r="O14480" s="9"/>
    </row>
    <row r="14481" spans="2:15" x14ac:dyDescent="0.2">
      <c r="B14481" s="3"/>
      <c r="C14481" s="3"/>
      <c r="D14481" s="6"/>
      <c r="E14481" s="8"/>
      <c r="O14481" s="9"/>
    </row>
    <row r="14482" spans="2:15" x14ac:dyDescent="0.2">
      <c r="B14482" s="3"/>
      <c r="C14482" s="3"/>
      <c r="D14482" s="6"/>
      <c r="E14482" s="8"/>
      <c r="O14482" s="9"/>
    </row>
    <row r="14483" spans="2:15" x14ac:dyDescent="0.2">
      <c r="B14483" s="3"/>
      <c r="C14483" s="3"/>
      <c r="D14483" s="6"/>
      <c r="E14483" s="8"/>
      <c r="O14483" s="9"/>
    </row>
    <row r="14484" spans="2:15" x14ac:dyDescent="0.2">
      <c r="B14484" s="3"/>
      <c r="C14484" s="3"/>
      <c r="D14484" s="6"/>
      <c r="E14484" s="8"/>
      <c r="O14484" s="9"/>
    </row>
    <row r="14485" spans="2:15" x14ac:dyDescent="0.2">
      <c r="B14485" s="3"/>
      <c r="C14485" s="3"/>
      <c r="D14485" s="6"/>
      <c r="E14485" s="8"/>
      <c r="O14485" s="9"/>
    </row>
    <row r="14486" spans="2:15" x14ac:dyDescent="0.2">
      <c r="B14486" s="3"/>
      <c r="C14486" s="3"/>
      <c r="D14486" s="6"/>
      <c r="E14486" s="8"/>
      <c r="O14486" s="9"/>
    </row>
    <row r="14487" spans="2:15" x14ac:dyDescent="0.2">
      <c r="B14487" s="3"/>
      <c r="C14487" s="3"/>
      <c r="D14487" s="6"/>
      <c r="E14487" s="8"/>
      <c r="O14487" s="9"/>
    </row>
    <row r="14488" spans="2:15" x14ac:dyDescent="0.2">
      <c r="B14488" s="3"/>
      <c r="C14488" s="3"/>
      <c r="D14488" s="6"/>
      <c r="E14488" s="8"/>
      <c r="O14488" s="9"/>
    </row>
    <row r="14489" spans="2:15" x14ac:dyDescent="0.2">
      <c r="B14489" s="3"/>
      <c r="C14489" s="3"/>
      <c r="D14489" s="6"/>
      <c r="E14489" s="8"/>
      <c r="O14489" s="9"/>
    </row>
    <row r="14490" spans="2:15" x14ac:dyDescent="0.2">
      <c r="B14490" s="3"/>
      <c r="C14490" s="3"/>
      <c r="D14490" s="6"/>
      <c r="E14490" s="8"/>
      <c r="O14490" s="9"/>
    </row>
    <row r="14491" spans="2:15" x14ac:dyDescent="0.2">
      <c r="B14491" s="3"/>
      <c r="C14491" s="3"/>
      <c r="D14491" s="6"/>
      <c r="E14491" s="8"/>
      <c r="O14491" s="9"/>
    </row>
    <row r="14492" spans="2:15" x14ac:dyDescent="0.2">
      <c r="B14492" s="3"/>
      <c r="C14492" s="3"/>
      <c r="D14492" s="6"/>
      <c r="E14492" s="8"/>
      <c r="O14492" s="9"/>
    </row>
    <row r="14493" spans="2:15" x14ac:dyDescent="0.2">
      <c r="B14493" s="3"/>
      <c r="C14493" s="3"/>
      <c r="D14493" s="6"/>
      <c r="E14493" s="8"/>
      <c r="O14493" s="9"/>
    </row>
    <row r="14494" spans="2:15" x14ac:dyDescent="0.2">
      <c r="B14494" s="3"/>
      <c r="C14494" s="3"/>
      <c r="D14494" s="6"/>
      <c r="E14494" s="8"/>
      <c r="O14494" s="9"/>
    </row>
    <row r="14495" spans="2:15" x14ac:dyDescent="0.2">
      <c r="B14495" s="3"/>
      <c r="C14495" s="3"/>
      <c r="D14495" s="6"/>
      <c r="E14495" s="8"/>
      <c r="O14495" s="9"/>
    </row>
    <row r="14496" spans="2:15" x14ac:dyDescent="0.2">
      <c r="B14496" s="3"/>
      <c r="C14496" s="3"/>
      <c r="D14496" s="6"/>
      <c r="E14496" s="8"/>
      <c r="O14496" s="9"/>
    </row>
    <row r="14497" spans="2:15" x14ac:dyDescent="0.2">
      <c r="B14497" s="3"/>
      <c r="C14497" s="3"/>
      <c r="D14497" s="6"/>
      <c r="E14497" s="8"/>
      <c r="O14497" s="9"/>
    </row>
    <row r="14498" spans="2:15" x14ac:dyDescent="0.2">
      <c r="B14498" s="3"/>
      <c r="C14498" s="3"/>
      <c r="D14498" s="6"/>
      <c r="E14498" s="8"/>
      <c r="O14498" s="9"/>
    </row>
    <row r="14499" spans="2:15" x14ac:dyDescent="0.2">
      <c r="B14499" s="3"/>
      <c r="C14499" s="3"/>
      <c r="D14499" s="6"/>
      <c r="E14499" s="8"/>
      <c r="O14499" s="9"/>
    </row>
    <row r="14500" spans="2:15" x14ac:dyDescent="0.2">
      <c r="B14500" s="3"/>
      <c r="C14500" s="3"/>
      <c r="D14500" s="6"/>
      <c r="E14500" s="8"/>
      <c r="O14500" s="9"/>
    </row>
    <row r="14501" spans="2:15" x14ac:dyDescent="0.2">
      <c r="B14501" s="3"/>
      <c r="C14501" s="3"/>
      <c r="D14501" s="6"/>
      <c r="E14501" s="8"/>
      <c r="O14501" s="9"/>
    </row>
    <row r="14502" spans="2:15" x14ac:dyDescent="0.2">
      <c r="B14502" s="3"/>
      <c r="C14502" s="3"/>
      <c r="D14502" s="6"/>
      <c r="E14502" s="8"/>
      <c r="O14502" s="9"/>
    </row>
    <row r="14503" spans="2:15" x14ac:dyDescent="0.2">
      <c r="B14503" s="3"/>
      <c r="C14503" s="3"/>
      <c r="D14503" s="6"/>
      <c r="E14503" s="8"/>
      <c r="O14503" s="9"/>
    </row>
    <row r="14504" spans="2:15" x14ac:dyDescent="0.2">
      <c r="B14504" s="3"/>
      <c r="C14504" s="3"/>
      <c r="D14504" s="6"/>
      <c r="E14504" s="8"/>
      <c r="O14504" s="9"/>
    </row>
    <row r="14505" spans="2:15" x14ac:dyDescent="0.2">
      <c r="B14505" s="3"/>
      <c r="C14505" s="3"/>
      <c r="D14505" s="6"/>
      <c r="E14505" s="8"/>
      <c r="O14505" s="9"/>
    </row>
    <row r="14506" spans="2:15" x14ac:dyDescent="0.2">
      <c r="B14506" s="3"/>
      <c r="C14506" s="3"/>
      <c r="D14506" s="6"/>
      <c r="E14506" s="8"/>
      <c r="O14506" s="9"/>
    </row>
    <row r="14507" spans="2:15" x14ac:dyDescent="0.2">
      <c r="B14507" s="3"/>
      <c r="C14507" s="3"/>
      <c r="D14507" s="6"/>
      <c r="E14507" s="8"/>
      <c r="O14507" s="9"/>
    </row>
    <row r="14508" spans="2:15" x14ac:dyDescent="0.2">
      <c r="B14508" s="3"/>
      <c r="C14508" s="3"/>
      <c r="D14508" s="6"/>
      <c r="E14508" s="8"/>
      <c r="O14508" s="9"/>
    </row>
    <row r="14509" spans="2:15" x14ac:dyDescent="0.2">
      <c r="B14509" s="3"/>
      <c r="C14509" s="3"/>
      <c r="D14509" s="6"/>
      <c r="E14509" s="8"/>
      <c r="O14509" s="9"/>
    </row>
    <row r="14510" spans="2:15" x14ac:dyDescent="0.2">
      <c r="B14510" s="3"/>
      <c r="C14510" s="3"/>
      <c r="D14510" s="6"/>
      <c r="E14510" s="8"/>
      <c r="O14510" s="9"/>
    </row>
    <row r="14511" spans="2:15" x14ac:dyDescent="0.2">
      <c r="B14511" s="3"/>
      <c r="C14511" s="3"/>
      <c r="D14511" s="6"/>
      <c r="E14511" s="8"/>
      <c r="O14511" s="9"/>
    </row>
    <row r="14512" spans="2:15" x14ac:dyDescent="0.2">
      <c r="B14512" s="3"/>
      <c r="C14512" s="3"/>
      <c r="D14512" s="6"/>
      <c r="E14512" s="8"/>
      <c r="O14512" s="9"/>
    </row>
    <row r="14513" spans="2:15" x14ac:dyDescent="0.2">
      <c r="B14513" s="3"/>
      <c r="C14513" s="3"/>
      <c r="D14513" s="6"/>
      <c r="E14513" s="8"/>
      <c r="O14513" s="9"/>
    </row>
    <row r="14514" spans="2:15" x14ac:dyDescent="0.2">
      <c r="B14514" s="3"/>
      <c r="C14514" s="3"/>
      <c r="D14514" s="6"/>
      <c r="E14514" s="8"/>
      <c r="O14514" s="9"/>
    </row>
    <row r="14515" spans="2:15" x14ac:dyDescent="0.2">
      <c r="B14515" s="3"/>
      <c r="C14515" s="3"/>
      <c r="D14515" s="6"/>
      <c r="E14515" s="8"/>
      <c r="O14515" s="9"/>
    </row>
    <row r="14516" spans="2:15" x14ac:dyDescent="0.2">
      <c r="B14516" s="3"/>
      <c r="C14516" s="3"/>
      <c r="D14516" s="6"/>
      <c r="E14516" s="8"/>
      <c r="O14516" s="9"/>
    </row>
    <row r="14517" spans="2:15" x14ac:dyDescent="0.2">
      <c r="B14517" s="3"/>
      <c r="C14517" s="3"/>
      <c r="D14517" s="6"/>
      <c r="E14517" s="8"/>
      <c r="O14517" s="9"/>
    </row>
    <row r="14518" spans="2:15" x14ac:dyDescent="0.2">
      <c r="B14518" s="3"/>
      <c r="C14518" s="3"/>
      <c r="D14518" s="6"/>
      <c r="E14518" s="8"/>
      <c r="O14518" s="9"/>
    </row>
    <row r="14519" spans="2:15" x14ac:dyDescent="0.2">
      <c r="B14519" s="3"/>
      <c r="C14519" s="3"/>
      <c r="D14519" s="6"/>
      <c r="E14519" s="8"/>
      <c r="O14519" s="9"/>
    </row>
    <row r="14520" spans="2:15" x14ac:dyDescent="0.2">
      <c r="B14520" s="3"/>
      <c r="C14520" s="3"/>
      <c r="D14520" s="6"/>
      <c r="E14520" s="8"/>
      <c r="O14520" s="9"/>
    </row>
    <row r="14521" spans="2:15" x14ac:dyDescent="0.2">
      <c r="B14521" s="3"/>
      <c r="C14521" s="3"/>
      <c r="D14521" s="6"/>
      <c r="E14521" s="8"/>
      <c r="O14521" s="9"/>
    </row>
    <row r="14522" spans="2:15" x14ac:dyDescent="0.2">
      <c r="B14522" s="3"/>
      <c r="C14522" s="3"/>
      <c r="D14522" s="6"/>
      <c r="E14522" s="8"/>
      <c r="O14522" s="9"/>
    </row>
    <row r="14523" spans="2:15" x14ac:dyDescent="0.2">
      <c r="B14523" s="3"/>
      <c r="C14523" s="3"/>
      <c r="D14523" s="6"/>
      <c r="E14523" s="8"/>
      <c r="O14523" s="9"/>
    </row>
    <row r="14524" spans="2:15" x14ac:dyDescent="0.2">
      <c r="B14524" s="3"/>
      <c r="C14524" s="3"/>
      <c r="D14524" s="6"/>
      <c r="E14524" s="8"/>
      <c r="O14524" s="9"/>
    </row>
    <row r="14525" spans="2:15" x14ac:dyDescent="0.2">
      <c r="B14525" s="3"/>
      <c r="C14525" s="3"/>
      <c r="D14525" s="6"/>
      <c r="E14525" s="8"/>
      <c r="O14525" s="9"/>
    </row>
    <row r="14526" spans="2:15" x14ac:dyDescent="0.2">
      <c r="B14526" s="3"/>
      <c r="C14526" s="3"/>
      <c r="D14526" s="6"/>
      <c r="E14526" s="8"/>
      <c r="O14526" s="9"/>
    </row>
    <row r="14527" spans="2:15" x14ac:dyDescent="0.2">
      <c r="B14527" s="3"/>
      <c r="C14527" s="3"/>
      <c r="D14527" s="6"/>
      <c r="E14527" s="8"/>
      <c r="O14527" s="9"/>
    </row>
    <row r="14528" spans="2:15" x14ac:dyDescent="0.2">
      <c r="B14528" s="3"/>
      <c r="C14528" s="3"/>
      <c r="D14528" s="6"/>
      <c r="E14528" s="8"/>
      <c r="O14528" s="9"/>
    </row>
    <row r="14529" spans="2:15" x14ac:dyDescent="0.2">
      <c r="B14529" s="3"/>
      <c r="C14529" s="3"/>
      <c r="D14529" s="6"/>
      <c r="E14529" s="8"/>
      <c r="O14529" s="9"/>
    </row>
    <row r="14530" spans="2:15" x14ac:dyDescent="0.2">
      <c r="B14530" s="3"/>
      <c r="C14530" s="3"/>
      <c r="D14530" s="6"/>
      <c r="E14530" s="8"/>
      <c r="O14530" s="9"/>
    </row>
    <row r="14531" spans="2:15" x14ac:dyDescent="0.2">
      <c r="B14531" s="3"/>
      <c r="C14531" s="3"/>
      <c r="D14531" s="6"/>
      <c r="E14531" s="8"/>
      <c r="O14531" s="9"/>
    </row>
    <row r="14532" spans="2:15" x14ac:dyDescent="0.2">
      <c r="B14532" s="3"/>
      <c r="C14532" s="3"/>
      <c r="D14532" s="6"/>
      <c r="E14532" s="8"/>
      <c r="O14532" s="9"/>
    </row>
    <row r="14533" spans="2:15" x14ac:dyDescent="0.2">
      <c r="B14533" s="3"/>
      <c r="C14533" s="3"/>
      <c r="D14533" s="6"/>
      <c r="E14533" s="8"/>
      <c r="O14533" s="9"/>
    </row>
    <row r="14534" spans="2:15" x14ac:dyDescent="0.2">
      <c r="B14534" s="3"/>
      <c r="C14534" s="3"/>
      <c r="D14534" s="6"/>
      <c r="E14534" s="8"/>
      <c r="O14534" s="9"/>
    </row>
    <row r="14535" spans="2:15" x14ac:dyDescent="0.2">
      <c r="B14535" s="3"/>
      <c r="C14535" s="3"/>
      <c r="D14535" s="6"/>
      <c r="E14535" s="8"/>
      <c r="O14535" s="9"/>
    </row>
    <row r="14536" spans="2:15" x14ac:dyDescent="0.2">
      <c r="B14536" s="3"/>
      <c r="C14536" s="3"/>
      <c r="D14536" s="6"/>
      <c r="E14536" s="8"/>
      <c r="O14536" s="9"/>
    </row>
    <row r="14537" spans="2:15" x14ac:dyDescent="0.2">
      <c r="B14537" s="3"/>
      <c r="C14537" s="3"/>
      <c r="D14537" s="6"/>
      <c r="E14537" s="8"/>
      <c r="O14537" s="9"/>
    </row>
    <row r="14538" spans="2:15" x14ac:dyDescent="0.2">
      <c r="B14538" s="3"/>
      <c r="C14538" s="3"/>
      <c r="D14538" s="6"/>
      <c r="E14538" s="8"/>
      <c r="O14538" s="9"/>
    </row>
    <row r="14539" spans="2:15" x14ac:dyDescent="0.2">
      <c r="B14539" s="3"/>
      <c r="C14539" s="3"/>
      <c r="D14539" s="6"/>
      <c r="E14539" s="8"/>
      <c r="O14539" s="9"/>
    </row>
    <row r="14540" spans="2:15" x14ac:dyDescent="0.2">
      <c r="B14540" s="3"/>
      <c r="C14540" s="3"/>
      <c r="D14540" s="6"/>
      <c r="E14540" s="8"/>
      <c r="O14540" s="9"/>
    </row>
    <row r="14541" spans="2:15" x14ac:dyDescent="0.2">
      <c r="B14541" s="3"/>
      <c r="C14541" s="3"/>
      <c r="D14541" s="6"/>
      <c r="E14541" s="8"/>
      <c r="O14541" s="9"/>
    </row>
    <row r="14542" spans="2:15" x14ac:dyDescent="0.2">
      <c r="B14542" s="3"/>
      <c r="C14542" s="3"/>
      <c r="D14542" s="6"/>
      <c r="E14542" s="8"/>
      <c r="O14542" s="9"/>
    </row>
    <row r="14543" spans="2:15" x14ac:dyDescent="0.2">
      <c r="B14543" s="3"/>
      <c r="C14543" s="3"/>
      <c r="D14543" s="6"/>
      <c r="E14543" s="8"/>
      <c r="O14543" s="9"/>
    </row>
    <row r="14544" spans="2:15" x14ac:dyDescent="0.2">
      <c r="B14544" s="3"/>
      <c r="C14544" s="3"/>
      <c r="D14544" s="6"/>
      <c r="E14544" s="8"/>
      <c r="O14544" s="9"/>
    </row>
    <row r="14545" spans="2:15" x14ac:dyDescent="0.2">
      <c r="B14545" s="3"/>
      <c r="C14545" s="3"/>
      <c r="D14545" s="6"/>
      <c r="E14545" s="8"/>
      <c r="O14545" s="9"/>
    </row>
    <row r="14546" spans="2:15" x14ac:dyDescent="0.2">
      <c r="B14546" s="3"/>
      <c r="C14546" s="3"/>
      <c r="D14546" s="6"/>
      <c r="E14546" s="8"/>
      <c r="O14546" s="9"/>
    </row>
    <row r="14547" spans="2:15" x14ac:dyDescent="0.2">
      <c r="B14547" s="3"/>
      <c r="C14547" s="3"/>
      <c r="D14547" s="6"/>
      <c r="E14547" s="8"/>
      <c r="O14547" s="9"/>
    </row>
    <row r="14548" spans="2:15" x14ac:dyDescent="0.2">
      <c r="B14548" s="3"/>
      <c r="C14548" s="3"/>
      <c r="D14548" s="6"/>
      <c r="E14548" s="8"/>
      <c r="O14548" s="9"/>
    </row>
    <row r="14549" spans="2:15" x14ac:dyDescent="0.2">
      <c r="B14549" s="3"/>
      <c r="C14549" s="3"/>
      <c r="D14549" s="6"/>
      <c r="E14549" s="8"/>
      <c r="O14549" s="9"/>
    </row>
    <row r="14550" spans="2:15" x14ac:dyDescent="0.2">
      <c r="B14550" s="3"/>
      <c r="C14550" s="3"/>
      <c r="D14550" s="6"/>
      <c r="E14550" s="8"/>
      <c r="O14550" s="9"/>
    </row>
    <row r="14551" spans="2:15" x14ac:dyDescent="0.2">
      <c r="B14551" s="3"/>
      <c r="C14551" s="3"/>
      <c r="D14551" s="6"/>
      <c r="E14551" s="8"/>
      <c r="O14551" s="9"/>
    </row>
    <row r="14552" spans="2:15" x14ac:dyDescent="0.2">
      <c r="B14552" s="3"/>
      <c r="C14552" s="3"/>
      <c r="D14552" s="6"/>
      <c r="E14552" s="8"/>
      <c r="O14552" s="9"/>
    </row>
    <row r="14553" spans="2:15" x14ac:dyDescent="0.2">
      <c r="B14553" s="3"/>
      <c r="C14553" s="3"/>
      <c r="D14553" s="6"/>
      <c r="E14553" s="8"/>
      <c r="O14553" s="9"/>
    </row>
    <row r="14554" spans="2:15" x14ac:dyDescent="0.2">
      <c r="B14554" s="3"/>
      <c r="C14554" s="3"/>
      <c r="D14554" s="6"/>
      <c r="E14554" s="8"/>
      <c r="O14554" s="9"/>
    </row>
    <row r="14555" spans="2:15" x14ac:dyDescent="0.2">
      <c r="B14555" s="3"/>
      <c r="C14555" s="3"/>
      <c r="D14555" s="6"/>
      <c r="E14555" s="8"/>
      <c r="O14555" s="9"/>
    </row>
    <row r="14556" spans="2:15" x14ac:dyDescent="0.2">
      <c r="B14556" s="3"/>
      <c r="C14556" s="3"/>
      <c r="D14556" s="6"/>
      <c r="E14556" s="8"/>
      <c r="O14556" s="9"/>
    </row>
    <row r="14557" spans="2:15" x14ac:dyDescent="0.2">
      <c r="B14557" s="3"/>
      <c r="C14557" s="3"/>
      <c r="D14557" s="6"/>
      <c r="E14557" s="8"/>
      <c r="O14557" s="9"/>
    </row>
    <row r="14558" spans="2:15" x14ac:dyDescent="0.2">
      <c r="B14558" s="3"/>
      <c r="C14558" s="3"/>
      <c r="D14558" s="6"/>
      <c r="E14558" s="8"/>
      <c r="O14558" s="9"/>
    </row>
    <row r="14559" spans="2:15" x14ac:dyDescent="0.2">
      <c r="B14559" s="3"/>
      <c r="C14559" s="3"/>
      <c r="D14559" s="6"/>
      <c r="E14559" s="8"/>
      <c r="O14559" s="9"/>
    </row>
    <row r="14560" spans="2:15" x14ac:dyDescent="0.2">
      <c r="B14560" s="3"/>
      <c r="C14560" s="3"/>
      <c r="D14560" s="6"/>
      <c r="E14560" s="8"/>
      <c r="O14560" s="9"/>
    </row>
    <row r="14561" spans="2:15" x14ac:dyDescent="0.2">
      <c r="B14561" s="3"/>
      <c r="C14561" s="3"/>
      <c r="D14561" s="6"/>
      <c r="E14561" s="8"/>
      <c r="O14561" s="9"/>
    </row>
    <row r="14562" spans="2:15" x14ac:dyDescent="0.2">
      <c r="B14562" s="3"/>
      <c r="C14562" s="3"/>
      <c r="D14562" s="6"/>
      <c r="E14562" s="8"/>
      <c r="O14562" s="9"/>
    </row>
    <row r="14563" spans="2:15" x14ac:dyDescent="0.2">
      <c r="B14563" s="3"/>
      <c r="C14563" s="3"/>
      <c r="D14563" s="6"/>
      <c r="E14563" s="8"/>
      <c r="O14563" s="9"/>
    </row>
    <row r="14564" spans="2:15" x14ac:dyDescent="0.2">
      <c r="B14564" s="3"/>
      <c r="C14564" s="3"/>
      <c r="D14564" s="6"/>
      <c r="E14564" s="8"/>
      <c r="O14564" s="9"/>
    </row>
    <row r="14565" spans="2:15" x14ac:dyDescent="0.2">
      <c r="B14565" s="3"/>
      <c r="C14565" s="3"/>
      <c r="D14565" s="6"/>
      <c r="E14565" s="8"/>
      <c r="O14565" s="9"/>
    </row>
    <row r="14566" spans="2:15" x14ac:dyDescent="0.2">
      <c r="B14566" s="3"/>
      <c r="C14566" s="3"/>
      <c r="D14566" s="6"/>
      <c r="E14566" s="8"/>
      <c r="O14566" s="9"/>
    </row>
    <row r="14567" spans="2:15" x14ac:dyDescent="0.2">
      <c r="B14567" s="3"/>
      <c r="C14567" s="3"/>
      <c r="D14567" s="6"/>
      <c r="E14567" s="8"/>
      <c r="O14567" s="9"/>
    </row>
    <row r="14568" spans="2:15" x14ac:dyDescent="0.2">
      <c r="B14568" s="3"/>
      <c r="C14568" s="3"/>
      <c r="D14568" s="6"/>
      <c r="E14568" s="8"/>
      <c r="O14568" s="9"/>
    </row>
    <row r="14569" spans="2:15" x14ac:dyDescent="0.2">
      <c r="B14569" s="3"/>
      <c r="C14569" s="3"/>
      <c r="D14569" s="6"/>
      <c r="E14569" s="8"/>
      <c r="O14569" s="9"/>
    </row>
    <row r="14570" spans="2:15" x14ac:dyDescent="0.2">
      <c r="B14570" s="3"/>
      <c r="C14570" s="3"/>
      <c r="D14570" s="6"/>
      <c r="E14570" s="8"/>
      <c r="O14570" s="9"/>
    </row>
    <row r="14571" spans="2:15" x14ac:dyDescent="0.2">
      <c r="B14571" s="3"/>
      <c r="C14571" s="3"/>
      <c r="D14571" s="6"/>
      <c r="E14571" s="8"/>
      <c r="O14571" s="9"/>
    </row>
    <row r="14572" spans="2:15" x14ac:dyDescent="0.2">
      <c r="B14572" s="3"/>
      <c r="C14572" s="3"/>
      <c r="D14572" s="6"/>
      <c r="E14572" s="8"/>
      <c r="O14572" s="9"/>
    </row>
    <row r="14573" spans="2:15" x14ac:dyDescent="0.2">
      <c r="B14573" s="3"/>
      <c r="C14573" s="3"/>
      <c r="D14573" s="6"/>
      <c r="E14573" s="8"/>
      <c r="O14573" s="9"/>
    </row>
    <row r="14574" spans="2:15" x14ac:dyDescent="0.2">
      <c r="B14574" s="3"/>
      <c r="C14574" s="3"/>
      <c r="D14574" s="6"/>
      <c r="E14574" s="8"/>
      <c r="O14574" s="9"/>
    </row>
    <row r="14575" spans="2:15" x14ac:dyDescent="0.2">
      <c r="B14575" s="3"/>
      <c r="C14575" s="3"/>
      <c r="D14575" s="6"/>
      <c r="E14575" s="8"/>
      <c r="O14575" s="9"/>
    </row>
    <row r="14576" spans="2:15" x14ac:dyDescent="0.2">
      <c r="B14576" s="3"/>
      <c r="C14576" s="3"/>
      <c r="D14576" s="6"/>
      <c r="E14576" s="8"/>
      <c r="O14576" s="9"/>
    </row>
    <row r="14577" spans="2:15" x14ac:dyDescent="0.2">
      <c r="B14577" s="3"/>
      <c r="C14577" s="3"/>
      <c r="D14577" s="6"/>
      <c r="E14577" s="8"/>
      <c r="O14577" s="9"/>
    </row>
    <row r="14578" spans="2:15" x14ac:dyDescent="0.2">
      <c r="B14578" s="3"/>
      <c r="C14578" s="3"/>
      <c r="D14578" s="6"/>
      <c r="E14578" s="8"/>
      <c r="O14578" s="9"/>
    </row>
    <row r="14579" spans="2:15" x14ac:dyDescent="0.2">
      <c r="B14579" s="3"/>
      <c r="C14579" s="3"/>
      <c r="D14579" s="6"/>
      <c r="E14579" s="8"/>
      <c r="O14579" s="9"/>
    </row>
    <row r="14580" spans="2:15" x14ac:dyDescent="0.2">
      <c r="B14580" s="3"/>
      <c r="C14580" s="3"/>
      <c r="D14580" s="6"/>
      <c r="E14580" s="8"/>
      <c r="O14580" s="9"/>
    </row>
    <row r="14581" spans="2:15" x14ac:dyDescent="0.2">
      <c r="B14581" s="3"/>
      <c r="C14581" s="3"/>
      <c r="D14581" s="6"/>
      <c r="E14581" s="8"/>
      <c r="O14581" s="9"/>
    </row>
    <row r="14582" spans="2:15" x14ac:dyDescent="0.2">
      <c r="B14582" s="3"/>
      <c r="C14582" s="3"/>
      <c r="D14582" s="6"/>
      <c r="E14582" s="8"/>
      <c r="O14582" s="9"/>
    </row>
    <row r="14583" spans="2:15" x14ac:dyDescent="0.2">
      <c r="B14583" s="3"/>
      <c r="C14583" s="3"/>
      <c r="D14583" s="6"/>
      <c r="E14583" s="8"/>
      <c r="O14583" s="9"/>
    </row>
    <row r="14584" spans="2:15" x14ac:dyDescent="0.2">
      <c r="B14584" s="3"/>
      <c r="C14584" s="3"/>
      <c r="D14584" s="6"/>
      <c r="E14584" s="8"/>
      <c r="O14584" s="9"/>
    </row>
    <row r="14585" spans="2:15" x14ac:dyDescent="0.2">
      <c r="B14585" s="3"/>
      <c r="C14585" s="3"/>
      <c r="D14585" s="6"/>
      <c r="E14585" s="8"/>
      <c r="O14585" s="9"/>
    </row>
    <row r="14586" spans="2:15" x14ac:dyDescent="0.2">
      <c r="B14586" s="3"/>
      <c r="C14586" s="3"/>
      <c r="D14586" s="6"/>
      <c r="E14586" s="8"/>
      <c r="O14586" s="9"/>
    </row>
    <row r="14587" spans="2:15" x14ac:dyDescent="0.2">
      <c r="B14587" s="3"/>
      <c r="C14587" s="3"/>
      <c r="D14587" s="6"/>
      <c r="E14587" s="8"/>
      <c r="O14587" s="9"/>
    </row>
    <row r="14588" spans="2:15" x14ac:dyDescent="0.2">
      <c r="B14588" s="3"/>
      <c r="C14588" s="3"/>
      <c r="D14588" s="6"/>
      <c r="E14588" s="8"/>
      <c r="O14588" s="9"/>
    </row>
    <row r="14589" spans="2:15" x14ac:dyDescent="0.2">
      <c r="B14589" s="3"/>
      <c r="C14589" s="3"/>
      <c r="D14589" s="6"/>
      <c r="E14589" s="8"/>
      <c r="O14589" s="9"/>
    </row>
    <row r="14590" spans="2:15" x14ac:dyDescent="0.2">
      <c r="B14590" s="3"/>
      <c r="C14590" s="3"/>
      <c r="D14590" s="6"/>
      <c r="E14590" s="8"/>
      <c r="O14590" s="9"/>
    </row>
    <row r="14591" spans="2:15" x14ac:dyDescent="0.2">
      <c r="B14591" s="3"/>
      <c r="C14591" s="3"/>
      <c r="D14591" s="6"/>
      <c r="E14591" s="8"/>
      <c r="O14591" s="9"/>
    </row>
    <row r="14592" spans="2:15" x14ac:dyDescent="0.2">
      <c r="B14592" s="3"/>
      <c r="C14592" s="3"/>
      <c r="D14592" s="6"/>
      <c r="E14592" s="8"/>
      <c r="O14592" s="9"/>
    </row>
    <row r="14593" spans="2:15" x14ac:dyDescent="0.2">
      <c r="B14593" s="3"/>
      <c r="C14593" s="3"/>
      <c r="D14593" s="6"/>
      <c r="E14593" s="8"/>
      <c r="O14593" s="9"/>
    </row>
    <row r="14594" spans="2:15" x14ac:dyDescent="0.2">
      <c r="B14594" s="3"/>
      <c r="C14594" s="3"/>
      <c r="D14594" s="6"/>
      <c r="E14594" s="8"/>
      <c r="O14594" s="9"/>
    </row>
    <row r="14595" spans="2:15" x14ac:dyDescent="0.2">
      <c r="B14595" s="3"/>
      <c r="C14595" s="3"/>
      <c r="D14595" s="6"/>
      <c r="E14595" s="8"/>
      <c r="O14595" s="9"/>
    </row>
    <row r="14596" spans="2:15" x14ac:dyDescent="0.2">
      <c r="B14596" s="3"/>
      <c r="C14596" s="3"/>
      <c r="D14596" s="6"/>
      <c r="E14596" s="8"/>
      <c r="O14596" s="9"/>
    </row>
    <row r="14597" spans="2:15" x14ac:dyDescent="0.2">
      <c r="B14597" s="3"/>
      <c r="C14597" s="3"/>
      <c r="D14597" s="6"/>
      <c r="E14597" s="8"/>
      <c r="O14597" s="9"/>
    </row>
    <row r="14598" spans="2:15" x14ac:dyDescent="0.2">
      <c r="B14598" s="3"/>
      <c r="C14598" s="3"/>
      <c r="D14598" s="6"/>
      <c r="E14598" s="8"/>
      <c r="O14598" s="9"/>
    </row>
    <row r="14599" spans="2:15" x14ac:dyDescent="0.2">
      <c r="B14599" s="3"/>
      <c r="C14599" s="3"/>
      <c r="D14599" s="6"/>
      <c r="E14599" s="8"/>
      <c r="O14599" s="9"/>
    </row>
    <row r="14600" spans="2:15" x14ac:dyDescent="0.2">
      <c r="B14600" s="3"/>
      <c r="C14600" s="3"/>
      <c r="D14600" s="6"/>
      <c r="E14600" s="8"/>
      <c r="O14600" s="9"/>
    </row>
    <row r="14601" spans="2:15" x14ac:dyDescent="0.2">
      <c r="B14601" s="3"/>
      <c r="C14601" s="3"/>
      <c r="D14601" s="6"/>
      <c r="E14601" s="8"/>
      <c r="O14601" s="9"/>
    </row>
    <row r="14602" spans="2:15" x14ac:dyDescent="0.2">
      <c r="B14602" s="3"/>
      <c r="C14602" s="3"/>
      <c r="D14602" s="6"/>
      <c r="E14602" s="8"/>
      <c r="O14602" s="9"/>
    </row>
    <row r="14603" spans="2:15" x14ac:dyDescent="0.2">
      <c r="B14603" s="3"/>
      <c r="C14603" s="3"/>
      <c r="D14603" s="6"/>
      <c r="E14603" s="8"/>
      <c r="O14603" s="9"/>
    </row>
    <row r="14604" spans="2:15" x14ac:dyDescent="0.2">
      <c r="B14604" s="3"/>
      <c r="C14604" s="3"/>
      <c r="D14604" s="6"/>
      <c r="E14604" s="8"/>
      <c r="O14604" s="9"/>
    </row>
    <row r="14605" spans="2:15" x14ac:dyDescent="0.2">
      <c r="B14605" s="3"/>
      <c r="C14605" s="3"/>
      <c r="D14605" s="6"/>
      <c r="E14605" s="8"/>
      <c r="O14605" s="9"/>
    </row>
    <row r="14606" spans="2:15" x14ac:dyDescent="0.2">
      <c r="B14606" s="3"/>
      <c r="C14606" s="3"/>
      <c r="D14606" s="6"/>
      <c r="E14606" s="8"/>
      <c r="O14606" s="9"/>
    </row>
    <row r="14607" spans="2:15" x14ac:dyDescent="0.2">
      <c r="B14607" s="3"/>
      <c r="C14607" s="3"/>
      <c r="D14607" s="6"/>
      <c r="E14607" s="8"/>
      <c r="O14607" s="9"/>
    </row>
    <row r="14608" spans="2:15" x14ac:dyDescent="0.2">
      <c r="B14608" s="3"/>
      <c r="C14608" s="3"/>
      <c r="D14608" s="6"/>
      <c r="E14608" s="8"/>
      <c r="O14608" s="9"/>
    </row>
    <row r="14609" spans="2:15" x14ac:dyDescent="0.2">
      <c r="B14609" s="3"/>
      <c r="C14609" s="3"/>
      <c r="D14609" s="6"/>
      <c r="E14609" s="8"/>
      <c r="O14609" s="9"/>
    </row>
    <row r="14610" spans="2:15" x14ac:dyDescent="0.2">
      <c r="B14610" s="3"/>
      <c r="C14610" s="3"/>
      <c r="D14610" s="6"/>
      <c r="E14610" s="8"/>
      <c r="O14610" s="9"/>
    </row>
    <row r="14611" spans="2:15" x14ac:dyDescent="0.2">
      <c r="B14611" s="3"/>
      <c r="C14611" s="3"/>
      <c r="D14611" s="6"/>
      <c r="E14611" s="8"/>
      <c r="O14611" s="9"/>
    </row>
    <row r="14612" spans="2:15" x14ac:dyDescent="0.2">
      <c r="B14612" s="3"/>
      <c r="C14612" s="3"/>
      <c r="D14612" s="6"/>
      <c r="E14612" s="8"/>
      <c r="O14612" s="9"/>
    </row>
    <row r="14613" spans="2:15" x14ac:dyDescent="0.2">
      <c r="B14613" s="3"/>
      <c r="C14613" s="3"/>
      <c r="D14613" s="6"/>
      <c r="E14613" s="8"/>
      <c r="O14613" s="9"/>
    </row>
    <row r="14614" spans="2:15" x14ac:dyDescent="0.2">
      <c r="B14614" s="3"/>
      <c r="C14614" s="3"/>
      <c r="D14614" s="6"/>
      <c r="E14614" s="8"/>
      <c r="O14614" s="9"/>
    </row>
    <row r="14615" spans="2:15" x14ac:dyDescent="0.2">
      <c r="B14615" s="3"/>
      <c r="C14615" s="3"/>
      <c r="D14615" s="6"/>
      <c r="E14615" s="8"/>
      <c r="O14615" s="9"/>
    </row>
    <row r="14616" spans="2:15" x14ac:dyDescent="0.2">
      <c r="B14616" s="3"/>
      <c r="C14616" s="3"/>
      <c r="D14616" s="6"/>
      <c r="E14616" s="8"/>
      <c r="O14616" s="9"/>
    </row>
    <row r="14617" spans="2:15" x14ac:dyDescent="0.2">
      <c r="B14617" s="3"/>
      <c r="C14617" s="3"/>
      <c r="D14617" s="6"/>
      <c r="E14617" s="8"/>
      <c r="O14617" s="9"/>
    </row>
    <row r="14618" spans="2:15" x14ac:dyDescent="0.2">
      <c r="B14618" s="3"/>
      <c r="C14618" s="3"/>
      <c r="D14618" s="6"/>
      <c r="E14618" s="8"/>
      <c r="O14618" s="9"/>
    </row>
    <row r="14619" spans="2:15" x14ac:dyDescent="0.2">
      <c r="B14619" s="3"/>
      <c r="C14619" s="3"/>
      <c r="D14619" s="6"/>
      <c r="E14619" s="8"/>
      <c r="O14619" s="9"/>
    </row>
    <row r="14620" spans="2:15" x14ac:dyDescent="0.2">
      <c r="B14620" s="3"/>
      <c r="C14620" s="3"/>
      <c r="D14620" s="6"/>
      <c r="E14620" s="8"/>
      <c r="O14620" s="9"/>
    </row>
    <row r="14621" spans="2:15" x14ac:dyDescent="0.2">
      <c r="B14621" s="3"/>
      <c r="C14621" s="3"/>
      <c r="D14621" s="6"/>
      <c r="E14621" s="8"/>
      <c r="O14621" s="9"/>
    </row>
    <row r="14622" spans="2:15" x14ac:dyDescent="0.2">
      <c r="B14622" s="3"/>
      <c r="C14622" s="3"/>
      <c r="D14622" s="6"/>
      <c r="E14622" s="8"/>
      <c r="O14622" s="9"/>
    </row>
    <row r="14623" spans="2:15" x14ac:dyDescent="0.2">
      <c r="B14623" s="3"/>
      <c r="C14623" s="3"/>
      <c r="D14623" s="6"/>
      <c r="E14623" s="8"/>
      <c r="O14623" s="9"/>
    </row>
    <row r="14624" spans="2:15" x14ac:dyDescent="0.2">
      <c r="B14624" s="3"/>
      <c r="C14624" s="3"/>
      <c r="D14624" s="6"/>
      <c r="E14624" s="8"/>
      <c r="O14624" s="9"/>
    </row>
    <row r="14625" spans="2:15" x14ac:dyDescent="0.2">
      <c r="B14625" s="3"/>
      <c r="C14625" s="3"/>
      <c r="D14625" s="6"/>
      <c r="E14625" s="8"/>
      <c r="O14625" s="9"/>
    </row>
    <row r="14626" spans="2:15" x14ac:dyDescent="0.2">
      <c r="B14626" s="3"/>
      <c r="C14626" s="3"/>
      <c r="D14626" s="6"/>
      <c r="E14626" s="8"/>
      <c r="O14626" s="9"/>
    </row>
    <row r="14627" spans="2:15" x14ac:dyDescent="0.2">
      <c r="B14627" s="3"/>
      <c r="C14627" s="3"/>
      <c r="D14627" s="6"/>
      <c r="E14627" s="8"/>
      <c r="O14627" s="9"/>
    </row>
    <row r="14628" spans="2:15" x14ac:dyDescent="0.2">
      <c r="B14628" s="3"/>
      <c r="C14628" s="3"/>
      <c r="D14628" s="6"/>
      <c r="E14628" s="8"/>
      <c r="O14628" s="9"/>
    </row>
    <row r="14629" spans="2:15" x14ac:dyDescent="0.2">
      <c r="B14629" s="3"/>
      <c r="C14629" s="3"/>
      <c r="D14629" s="6"/>
      <c r="E14629" s="8"/>
      <c r="O14629" s="9"/>
    </row>
    <row r="14630" spans="2:15" x14ac:dyDescent="0.2">
      <c r="B14630" s="3"/>
      <c r="C14630" s="3"/>
      <c r="D14630" s="6"/>
      <c r="E14630" s="8"/>
      <c r="O14630" s="9"/>
    </row>
    <row r="14631" spans="2:15" x14ac:dyDescent="0.2">
      <c r="B14631" s="3"/>
      <c r="C14631" s="3"/>
      <c r="D14631" s="6"/>
      <c r="E14631" s="8"/>
      <c r="O14631" s="9"/>
    </row>
    <row r="14632" spans="2:15" x14ac:dyDescent="0.2">
      <c r="B14632" s="3"/>
      <c r="C14632" s="3"/>
      <c r="D14632" s="6"/>
      <c r="E14632" s="8"/>
      <c r="O14632" s="9"/>
    </row>
    <row r="14633" spans="2:15" x14ac:dyDescent="0.2">
      <c r="B14633" s="3"/>
      <c r="C14633" s="3"/>
      <c r="D14633" s="6"/>
      <c r="E14633" s="8"/>
      <c r="O14633" s="9"/>
    </row>
    <row r="14634" spans="2:15" x14ac:dyDescent="0.2">
      <c r="B14634" s="3"/>
      <c r="C14634" s="3"/>
      <c r="D14634" s="6"/>
      <c r="E14634" s="8"/>
      <c r="O14634" s="9"/>
    </row>
    <row r="14635" spans="2:15" x14ac:dyDescent="0.2">
      <c r="B14635" s="3"/>
      <c r="C14635" s="3"/>
      <c r="D14635" s="6"/>
      <c r="E14635" s="8"/>
      <c r="O14635" s="9"/>
    </row>
    <row r="14636" spans="2:15" x14ac:dyDescent="0.2">
      <c r="B14636" s="3"/>
      <c r="C14636" s="3"/>
      <c r="D14636" s="6"/>
      <c r="E14636" s="8"/>
      <c r="O14636" s="9"/>
    </row>
    <row r="14637" spans="2:15" x14ac:dyDescent="0.2">
      <c r="B14637" s="3"/>
      <c r="C14637" s="3"/>
      <c r="D14637" s="6"/>
      <c r="E14637" s="8"/>
      <c r="O14637" s="9"/>
    </row>
    <row r="14638" spans="2:15" x14ac:dyDescent="0.2">
      <c r="B14638" s="3"/>
      <c r="C14638" s="3"/>
      <c r="D14638" s="6"/>
      <c r="E14638" s="8"/>
      <c r="O14638" s="9"/>
    </row>
    <row r="14639" spans="2:15" x14ac:dyDescent="0.2">
      <c r="B14639" s="3"/>
      <c r="C14639" s="3"/>
      <c r="D14639" s="6"/>
      <c r="E14639" s="8"/>
      <c r="O14639" s="9"/>
    </row>
    <row r="14640" spans="2:15" x14ac:dyDescent="0.2">
      <c r="B14640" s="3"/>
      <c r="C14640" s="3"/>
      <c r="D14640" s="6"/>
      <c r="E14640" s="8"/>
      <c r="O14640" s="9"/>
    </row>
    <row r="14641" spans="2:15" x14ac:dyDescent="0.2">
      <c r="B14641" s="3"/>
      <c r="C14641" s="3"/>
      <c r="D14641" s="6"/>
      <c r="E14641" s="8"/>
      <c r="O14641" s="9"/>
    </row>
    <row r="14642" spans="2:15" x14ac:dyDescent="0.2">
      <c r="B14642" s="3"/>
      <c r="C14642" s="3"/>
      <c r="D14642" s="6"/>
      <c r="E14642" s="8"/>
      <c r="O14642" s="9"/>
    </row>
    <row r="14643" spans="2:15" x14ac:dyDescent="0.2">
      <c r="B14643" s="3"/>
      <c r="C14643" s="3"/>
      <c r="D14643" s="6"/>
      <c r="E14643" s="8"/>
      <c r="O14643" s="9"/>
    </row>
    <row r="14644" spans="2:15" x14ac:dyDescent="0.2">
      <c r="B14644" s="3"/>
      <c r="C14644" s="3"/>
      <c r="D14644" s="6"/>
      <c r="E14644" s="8"/>
      <c r="O14644" s="9"/>
    </row>
    <row r="14645" spans="2:15" x14ac:dyDescent="0.2">
      <c r="B14645" s="3"/>
      <c r="C14645" s="3"/>
      <c r="D14645" s="6"/>
      <c r="E14645" s="8"/>
      <c r="O14645" s="9"/>
    </row>
    <row r="14646" spans="2:15" x14ac:dyDescent="0.2">
      <c r="B14646" s="3"/>
      <c r="C14646" s="3"/>
      <c r="D14646" s="6"/>
      <c r="E14646" s="8"/>
      <c r="O14646" s="9"/>
    </row>
    <row r="14647" spans="2:15" x14ac:dyDescent="0.2">
      <c r="B14647" s="3"/>
      <c r="C14647" s="3"/>
      <c r="D14647" s="6"/>
      <c r="E14647" s="8"/>
      <c r="O14647" s="9"/>
    </row>
    <row r="14648" spans="2:15" x14ac:dyDescent="0.2">
      <c r="B14648" s="3"/>
      <c r="C14648" s="3"/>
      <c r="D14648" s="6"/>
      <c r="E14648" s="8"/>
      <c r="O14648" s="9"/>
    </row>
    <row r="14649" spans="2:15" x14ac:dyDescent="0.2">
      <c r="B14649" s="3"/>
      <c r="C14649" s="3"/>
      <c r="D14649" s="6"/>
      <c r="E14649" s="8"/>
      <c r="O14649" s="9"/>
    </row>
    <row r="14650" spans="2:15" x14ac:dyDescent="0.2">
      <c r="B14650" s="3"/>
      <c r="C14650" s="3"/>
      <c r="D14650" s="6"/>
      <c r="E14650" s="8"/>
      <c r="O14650" s="9"/>
    </row>
    <row r="14651" spans="2:15" x14ac:dyDescent="0.2">
      <c r="B14651" s="3"/>
      <c r="C14651" s="3"/>
      <c r="D14651" s="6"/>
      <c r="E14651" s="8"/>
      <c r="O14651" s="9"/>
    </row>
    <row r="14652" spans="2:15" x14ac:dyDescent="0.2">
      <c r="B14652" s="3"/>
      <c r="C14652" s="3"/>
      <c r="D14652" s="6"/>
      <c r="E14652" s="8"/>
      <c r="O14652" s="9"/>
    </row>
    <row r="14653" spans="2:15" x14ac:dyDescent="0.2">
      <c r="B14653" s="3"/>
      <c r="C14653" s="3"/>
      <c r="D14653" s="6"/>
      <c r="E14653" s="8"/>
      <c r="O14653" s="9"/>
    </row>
    <row r="14654" spans="2:15" x14ac:dyDescent="0.2">
      <c r="B14654" s="3"/>
      <c r="C14654" s="3"/>
      <c r="D14654" s="6"/>
      <c r="E14654" s="8"/>
      <c r="O14654" s="9"/>
    </row>
    <row r="14655" spans="2:15" x14ac:dyDescent="0.2">
      <c r="B14655" s="3"/>
      <c r="C14655" s="3"/>
      <c r="D14655" s="6"/>
      <c r="E14655" s="8"/>
      <c r="O14655" s="9"/>
    </row>
    <row r="14656" spans="2:15" x14ac:dyDescent="0.2">
      <c r="B14656" s="3"/>
      <c r="C14656" s="3"/>
      <c r="D14656" s="6"/>
      <c r="E14656" s="8"/>
      <c r="O14656" s="9"/>
    </row>
    <row r="14657" spans="2:15" x14ac:dyDescent="0.2">
      <c r="B14657" s="3"/>
      <c r="C14657" s="3"/>
      <c r="D14657" s="6"/>
      <c r="E14657" s="8"/>
      <c r="O14657" s="9"/>
    </row>
    <row r="14658" spans="2:15" x14ac:dyDescent="0.2">
      <c r="B14658" s="3"/>
      <c r="C14658" s="3"/>
      <c r="D14658" s="6"/>
      <c r="E14658" s="8"/>
      <c r="O14658" s="9"/>
    </row>
    <row r="14659" spans="2:15" x14ac:dyDescent="0.2">
      <c r="B14659" s="3"/>
      <c r="C14659" s="3"/>
      <c r="D14659" s="6"/>
      <c r="E14659" s="8"/>
      <c r="O14659" s="9"/>
    </row>
    <row r="14660" spans="2:15" x14ac:dyDescent="0.2">
      <c r="B14660" s="3"/>
      <c r="C14660" s="3"/>
      <c r="D14660" s="6"/>
      <c r="E14660" s="8"/>
      <c r="O14660" s="9"/>
    </row>
    <row r="14661" spans="2:15" x14ac:dyDescent="0.2">
      <c r="B14661" s="3"/>
      <c r="C14661" s="3"/>
      <c r="D14661" s="6"/>
      <c r="E14661" s="8"/>
      <c r="O14661" s="9"/>
    </row>
    <row r="14662" spans="2:15" x14ac:dyDescent="0.2">
      <c r="B14662" s="3"/>
      <c r="C14662" s="3"/>
      <c r="D14662" s="6"/>
      <c r="E14662" s="8"/>
      <c r="O14662" s="9"/>
    </row>
    <row r="14663" spans="2:15" x14ac:dyDescent="0.2">
      <c r="B14663" s="3"/>
      <c r="C14663" s="3"/>
      <c r="D14663" s="6"/>
      <c r="E14663" s="8"/>
      <c r="O14663" s="9"/>
    </row>
    <row r="14664" spans="2:15" x14ac:dyDescent="0.2">
      <c r="B14664" s="3"/>
      <c r="C14664" s="3"/>
      <c r="D14664" s="6"/>
      <c r="E14664" s="8"/>
      <c r="O14664" s="9"/>
    </row>
    <row r="14665" spans="2:15" x14ac:dyDescent="0.2">
      <c r="B14665" s="3"/>
      <c r="C14665" s="3"/>
      <c r="D14665" s="6"/>
      <c r="E14665" s="8"/>
      <c r="O14665" s="9"/>
    </row>
    <row r="14666" spans="2:15" x14ac:dyDescent="0.2">
      <c r="B14666" s="3"/>
      <c r="C14666" s="3"/>
      <c r="D14666" s="6"/>
      <c r="E14666" s="8"/>
      <c r="O14666" s="9"/>
    </row>
    <row r="14667" spans="2:15" x14ac:dyDescent="0.2">
      <c r="B14667" s="3"/>
      <c r="C14667" s="3"/>
      <c r="D14667" s="6"/>
      <c r="E14667" s="8"/>
      <c r="O14667" s="9"/>
    </row>
    <row r="14668" spans="2:15" x14ac:dyDescent="0.2">
      <c r="B14668" s="3"/>
      <c r="C14668" s="3"/>
      <c r="D14668" s="6"/>
      <c r="E14668" s="8"/>
      <c r="O14668" s="9"/>
    </row>
    <row r="14669" spans="2:15" x14ac:dyDescent="0.2">
      <c r="B14669" s="3"/>
      <c r="C14669" s="3"/>
      <c r="D14669" s="6"/>
      <c r="E14669" s="8"/>
      <c r="O14669" s="9"/>
    </row>
    <row r="14670" spans="2:15" x14ac:dyDescent="0.2">
      <c r="B14670" s="3"/>
      <c r="C14670" s="3"/>
      <c r="D14670" s="6"/>
      <c r="E14670" s="8"/>
      <c r="O14670" s="9"/>
    </row>
    <row r="14671" spans="2:15" x14ac:dyDescent="0.2">
      <c r="B14671" s="3"/>
      <c r="C14671" s="3"/>
      <c r="D14671" s="6"/>
      <c r="E14671" s="8"/>
      <c r="O14671" s="9"/>
    </row>
    <row r="14672" spans="2:15" x14ac:dyDescent="0.2">
      <c r="B14672" s="3"/>
      <c r="C14672" s="3"/>
      <c r="D14672" s="6"/>
      <c r="E14672" s="8"/>
      <c r="O14672" s="9"/>
    </row>
    <row r="14673" spans="2:15" x14ac:dyDescent="0.2">
      <c r="B14673" s="3"/>
      <c r="C14673" s="3"/>
      <c r="D14673" s="6"/>
      <c r="E14673" s="8"/>
      <c r="O14673" s="9"/>
    </row>
    <row r="14674" spans="2:15" x14ac:dyDescent="0.2">
      <c r="B14674" s="3"/>
      <c r="C14674" s="3"/>
      <c r="D14674" s="6"/>
      <c r="E14674" s="8"/>
      <c r="O14674" s="9"/>
    </row>
    <row r="14675" spans="2:15" x14ac:dyDescent="0.2">
      <c r="B14675" s="3"/>
      <c r="C14675" s="3"/>
      <c r="D14675" s="6"/>
      <c r="E14675" s="8"/>
      <c r="O14675" s="9"/>
    </row>
    <row r="14676" spans="2:15" x14ac:dyDescent="0.2">
      <c r="B14676" s="3"/>
      <c r="C14676" s="3"/>
      <c r="D14676" s="6"/>
      <c r="E14676" s="8"/>
      <c r="O14676" s="9"/>
    </row>
    <row r="14677" spans="2:15" x14ac:dyDescent="0.2">
      <c r="B14677" s="3"/>
      <c r="C14677" s="3"/>
      <c r="D14677" s="6"/>
      <c r="E14677" s="8"/>
      <c r="O14677" s="9"/>
    </row>
    <row r="14678" spans="2:15" x14ac:dyDescent="0.2">
      <c r="B14678" s="3"/>
      <c r="C14678" s="3"/>
      <c r="D14678" s="6"/>
      <c r="E14678" s="8"/>
      <c r="O14678" s="9"/>
    </row>
    <row r="14679" spans="2:15" x14ac:dyDescent="0.2">
      <c r="B14679" s="3"/>
      <c r="C14679" s="3"/>
      <c r="D14679" s="6"/>
      <c r="E14679" s="8"/>
      <c r="O14679" s="9"/>
    </row>
    <row r="14680" spans="2:15" x14ac:dyDescent="0.2">
      <c r="B14680" s="3"/>
      <c r="C14680" s="3"/>
      <c r="D14680" s="6"/>
      <c r="E14680" s="8"/>
      <c r="O14680" s="9"/>
    </row>
    <row r="14681" spans="2:15" x14ac:dyDescent="0.2">
      <c r="B14681" s="3"/>
      <c r="C14681" s="3"/>
      <c r="D14681" s="6"/>
      <c r="E14681" s="8"/>
      <c r="O14681" s="9"/>
    </row>
    <row r="14682" spans="2:15" x14ac:dyDescent="0.2">
      <c r="B14682" s="3"/>
      <c r="C14682" s="3"/>
      <c r="D14682" s="6"/>
      <c r="E14682" s="8"/>
      <c r="O14682" s="9"/>
    </row>
    <row r="14683" spans="2:15" x14ac:dyDescent="0.2">
      <c r="B14683" s="3"/>
      <c r="C14683" s="3"/>
      <c r="D14683" s="6"/>
      <c r="E14683" s="8"/>
      <c r="O14683" s="9"/>
    </row>
    <row r="14684" spans="2:15" x14ac:dyDescent="0.2">
      <c r="B14684" s="3"/>
      <c r="C14684" s="3"/>
      <c r="D14684" s="6"/>
      <c r="E14684" s="8"/>
      <c r="O14684" s="9"/>
    </row>
    <row r="14685" spans="2:15" x14ac:dyDescent="0.2">
      <c r="B14685" s="3"/>
      <c r="C14685" s="3"/>
      <c r="D14685" s="6"/>
      <c r="E14685" s="8"/>
      <c r="O14685" s="9"/>
    </row>
    <row r="14686" spans="2:15" x14ac:dyDescent="0.2">
      <c r="B14686" s="3"/>
      <c r="C14686" s="3"/>
      <c r="D14686" s="6"/>
      <c r="E14686" s="8"/>
      <c r="O14686" s="9"/>
    </row>
    <row r="14687" spans="2:15" x14ac:dyDescent="0.2">
      <c r="B14687" s="3"/>
      <c r="C14687" s="3"/>
      <c r="D14687" s="6"/>
      <c r="E14687" s="8"/>
      <c r="O14687" s="9"/>
    </row>
    <row r="14688" spans="2:15" x14ac:dyDescent="0.2">
      <c r="B14688" s="3"/>
      <c r="C14688" s="3"/>
      <c r="D14688" s="6"/>
      <c r="E14688" s="8"/>
      <c r="O14688" s="9"/>
    </row>
    <row r="14689" spans="2:15" x14ac:dyDescent="0.2">
      <c r="B14689" s="3"/>
      <c r="C14689" s="3"/>
      <c r="D14689" s="6"/>
      <c r="E14689" s="8"/>
      <c r="O14689" s="9"/>
    </row>
    <row r="14690" spans="2:15" x14ac:dyDescent="0.2">
      <c r="B14690" s="3"/>
      <c r="C14690" s="3"/>
      <c r="D14690" s="6"/>
      <c r="E14690" s="8"/>
      <c r="O14690" s="9"/>
    </row>
    <row r="14691" spans="2:15" x14ac:dyDescent="0.2">
      <c r="B14691" s="3"/>
      <c r="C14691" s="3"/>
      <c r="D14691" s="6"/>
      <c r="E14691" s="8"/>
      <c r="O14691" s="9"/>
    </row>
    <row r="14692" spans="2:15" x14ac:dyDescent="0.2">
      <c r="B14692" s="3"/>
      <c r="C14692" s="3"/>
      <c r="D14692" s="6"/>
      <c r="E14692" s="8"/>
      <c r="O14692" s="9"/>
    </row>
    <row r="14693" spans="2:15" x14ac:dyDescent="0.2">
      <c r="B14693" s="3"/>
      <c r="C14693" s="3"/>
      <c r="D14693" s="6"/>
      <c r="E14693" s="8"/>
      <c r="O14693" s="9"/>
    </row>
    <row r="14694" spans="2:15" x14ac:dyDescent="0.2">
      <c r="B14694" s="3"/>
      <c r="C14694" s="3"/>
      <c r="D14694" s="6"/>
      <c r="E14694" s="8"/>
      <c r="O14694" s="9"/>
    </row>
    <row r="14695" spans="2:15" x14ac:dyDescent="0.2">
      <c r="B14695" s="3"/>
      <c r="C14695" s="3"/>
      <c r="D14695" s="6"/>
      <c r="E14695" s="8"/>
      <c r="O14695" s="9"/>
    </row>
    <row r="14696" spans="2:15" x14ac:dyDescent="0.2">
      <c r="B14696" s="3"/>
      <c r="C14696" s="3"/>
      <c r="D14696" s="6"/>
      <c r="E14696" s="8"/>
      <c r="O14696" s="9"/>
    </row>
    <row r="14697" spans="2:15" x14ac:dyDescent="0.2">
      <c r="B14697" s="3"/>
      <c r="C14697" s="3"/>
      <c r="D14697" s="6"/>
      <c r="E14697" s="8"/>
      <c r="O14697" s="9"/>
    </row>
    <row r="14698" spans="2:15" x14ac:dyDescent="0.2">
      <c r="B14698" s="3"/>
      <c r="C14698" s="3"/>
      <c r="D14698" s="6"/>
      <c r="E14698" s="8"/>
      <c r="O14698" s="9"/>
    </row>
    <row r="14699" spans="2:15" x14ac:dyDescent="0.2">
      <c r="B14699" s="3"/>
      <c r="C14699" s="3"/>
      <c r="D14699" s="6"/>
      <c r="E14699" s="8"/>
      <c r="O14699" s="9"/>
    </row>
    <row r="14700" spans="2:15" x14ac:dyDescent="0.2">
      <c r="B14700" s="3"/>
      <c r="C14700" s="3"/>
      <c r="D14700" s="6"/>
      <c r="E14700" s="8"/>
      <c r="O14700" s="9"/>
    </row>
    <row r="14701" spans="2:15" x14ac:dyDescent="0.2">
      <c r="B14701" s="3"/>
      <c r="C14701" s="3"/>
      <c r="D14701" s="6"/>
      <c r="E14701" s="8"/>
      <c r="O14701" s="9"/>
    </row>
    <row r="14702" spans="2:15" x14ac:dyDescent="0.2">
      <c r="B14702" s="3"/>
      <c r="C14702" s="3"/>
      <c r="D14702" s="6"/>
      <c r="E14702" s="8"/>
      <c r="O14702" s="9"/>
    </row>
    <row r="14703" spans="2:15" x14ac:dyDescent="0.2">
      <c r="B14703" s="3"/>
      <c r="C14703" s="3"/>
      <c r="D14703" s="6"/>
      <c r="E14703" s="8"/>
      <c r="O14703" s="9"/>
    </row>
    <row r="14704" spans="2:15" x14ac:dyDescent="0.2">
      <c r="B14704" s="3"/>
      <c r="C14704" s="3"/>
      <c r="D14704" s="6"/>
      <c r="E14704" s="8"/>
      <c r="O14704" s="9"/>
    </row>
    <row r="14705" spans="2:15" x14ac:dyDescent="0.2">
      <c r="B14705" s="3"/>
      <c r="C14705" s="3"/>
      <c r="D14705" s="6"/>
      <c r="E14705" s="8"/>
      <c r="O14705" s="9"/>
    </row>
    <row r="14706" spans="2:15" x14ac:dyDescent="0.2">
      <c r="B14706" s="3"/>
      <c r="C14706" s="3"/>
      <c r="D14706" s="6"/>
      <c r="E14706" s="8"/>
      <c r="O14706" s="9"/>
    </row>
    <row r="14707" spans="2:15" x14ac:dyDescent="0.2">
      <c r="B14707" s="3"/>
      <c r="C14707" s="3"/>
      <c r="D14707" s="6"/>
      <c r="E14707" s="8"/>
      <c r="O14707" s="9"/>
    </row>
    <row r="14708" spans="2:15" x14ac:dyDescent="0.2">
      <c r="B14708" s="3"/>
      <c r="C14708" s="3"/>
      <c r="D14708" s="6"/>
      <c r="E14708" s="8"/>
      <c r="O14708" s="9"/>
    </row>
    <row r="14709" spans="2:15" x14ac:dyDescent="0.2">
      <c r="B14709" s="3"/>
      <c r="C14709" s="3"/>
      <c r="D14709" s="6"/>
      <c r="E14709" s="8"/>
      <c r="O14709" s="9"/>
    </row>
    <row r="14710" spans="2:15" x14ac:dyDescent="0.2">
      <c r="B14710" s="3"/>
      <c r="C14710" s="3"/>
      <c r="D14710" s="6"/>
      <c r="E14710" s="8"/>
      <c r="O14710" s="9"/>
    </row>
    <row r="14711" spans="2:15" x14ac:dyDescent="0.2">
      <c r="B14711" s="3"/>
      <c r="C14711" s="3"/>
      <c r="D14711" s="6"/>
      <c r="E14711" s="8"/>
      <c r="O14711" s="9"/>
    </row>
    <row r="14712" spans="2:15" x14ac:dyDescent="0.2">
      <c r="B14712" s="3"/>
      <c r="C14712" s="3"/>
      <c r="D14712" s="6"/>
      <c r="E14712" s="8"/>
      <c r="O14712" s="9"/>
    </row>
    <row r="14713" spans="2:15" x14ac:dyDescent="0.2">
      <c r="B14713" s="3"/>
      <c r="C14713" s="3"/>
      <c r="D14713" s="6"/>
      <c r="E14713" s="8"/>
      <c r="O14713" s="9"/>
    </row>
    <row r="14714" spans="2:15" x14ac:dyDescent="0.2">
      <c r="B14714" s="3"/>
      <c r="C14714" s="3"/>
      <c r="D14714" s="6"/>
      <c r="E14714" s="8"/>
      <c r="O14714" s="9"/>
    </row>
    <row r="14715" spans="2:15" x14ac:dyDescent="0.2">
      <c r="B14715" s="3"/>
      <c r="C14715" s="3"/>
      <c r="D14715" s="6"/>
      <c r="E14715" s="8"/>
      <c r="O14715" s="9"/>
    </row>
    <row r="14716" spans="2:15" x14ac:dyDescent="0.2">
      <c r="B14716" s="3"/>
      <c r="C14716" s="3"/>
      <c r="D14716" s="6"/>
      <c r="E14716" s="8"/>
      <c r="O14716" s="9"/>
    </row>
    <row r="14717" spans="2:15" x14ac:dyDescent="0.2">
      <c r="B14717" s="3"/>
      <c r="C14717" s="3"/>
      <c r="D14717" s="6"/>
      <c r="E14717" s="8"/>
      <c r="O14717" s="9"/>
    </row>
    <row r="14718" spans="2:15" x14ac:dyDescent="0.2">
      <c r="B14718" s="3"/>
      <c r="C14718" s="3"/>
      <c r="D14718" s="6"/>
      <c r="E14718" s="8"/>
      <c r="O14718" s="9"/>
    </row>
    <row r="14719" spans="2:15" x14ac:dyDescent="0.2">
      <c r="B14719" s="3"/>
      <c r="C14719" s="3"/>
      <c r="D14719" s="6"/>
      <c r="E14719" s="8"/>
      <c r="O14719" s="9"/>
    </row>
    <row r="14720" spans="2:15" x14ac:dyDescent="0.2">
      <c r="B14720" s="3"/>
      <c r="C14720" s="3"/>
      <c r="D14720" s="6"/>
      <c r="E14720" s="8"/>
      <c r="O14720" s="9"/>
    </row>
    <row r="14721" spans="2:15" x14ac:dyDescent="0.2">
      <c r="B14721" s="3"/>
      <c r="C14721" s="3"/>
      <c r="D14721" s="6"/>
      <c r="E14721" s="8"/>
      <c r="O14721" s="9"/>
    </row>
    <row r="14722" spans="2:15" x14ac:dyDescent="0.2">
      <c r="B14722" s="3"/>
      <c r="C14722" s="3"/>
      <c r="D14722" s="6"/>
      <c r="E14722" s="8"/>
      <c r="O14722" s="9"/>
    </row>
    <row r="14723" spans="2:15" x14ac:dyDescent="0.2">
      <c r="B14723" s="3"/>
      <c r="C14723" s="3"/>
      <c r="D14723" s="6"/>
      <c r="E14723" s="8"/>
      <c r="O14723" s="9"/>
    </row>
    <row r="14724" spans="2:15" x14ac:dyDescent="0.2">
      <c r="B14724" s="3"/>
      <c r="C14724" s="3"/>
      <c r="D14724" s="6"/>
      <c r="E14724" s="8"/>
      <c r="O14724" s="9"/>
    </row>
    <row r="14725" spans="2:15" x14ac:dyDescent="0.2">
      <c r="B14725" s="3"/>
      <c r="C14725" s="3"/>
      <c r="D14725" s="6"/>
      <c r="E14725" s="8"/>
      <c r="O14725" s="9"/>
    </row>
    <row r="14726" spans="2:15" x14ac:dyDescent="0.2">
      <c r="B14726" s="3"/>
      <c r="C14726" s="3"/>
      <c r="D14726" s="6"/>
      <c r="E14726" s="8"/>
      <c r="O14726" s="9"/>
    </row>
    <row r="14727" spans="2:15" x14ac:dyDescent="0.2">
      <c r="B14727" s="3"/>
      <c r="C14727" s="3"/>
      <c r="D14727" s="6"/>
      <c r="E14727" s="8"/>
      <c r="O14727" s="9"/>
    </row>
    <row r="14728" spans="2:15" x14ac:dyDescent="0.2">
      <c r="B14728" s="3"/>
      <c r="C14728" s="3"/>
      <c r="D14728" s="6"/>
      <c r="E14728" s="8"/>
      <c r="O14728" s="9"/>
    </row>
    <row r="14729" spans="2:15" x14ac:dyDescent="0.2">
      <c r="B14729" s="3"/>
      <c r="C14729" s="3"/>
      <c r="D14729" s="6"/>
      <c r="E14729" s="8"/>
      <c r="O14729" s="9"/>
    </row>
    <row r="14730" spans="2:15" x14ac:dyDescent="0.2">
      <c r="B14730" s="3"/>
      <c r="C14730" s="3"/>
      <c r="D14730" s="6"/>
      <c r="E14730" s="8"/>
      <c r="O14730" s="9"/>
    </row>
    <row r="14731" spans="2:15" x14ac:dyDescent="0.2">
      <c r="B14731" s="3"/>
      <c r="C14731" s="3"/>
      <c r="D14731" s="6"/>
      <c r="E14731" s="8"/>
      <c r="O14731" s="9"/>
    </row>
    <row r="14732" spans="2:15" x14ac:dyDescent="0.2">
      <c r="B14732" s="3"/>
      <c r="C14732" s="3"/>
      <c r="D14732" s="6"/>
      <c r="E14732" s="8"/>
      <c r="O14732" s="9"/>
    </row>
    <row r="14733" spans="2:15" x14ac:dyDescent="0.2">
      <c r="B14733" s="3"/>
      <c r="C14733" s="3"/>
      <c r="D14733" s="6"/>
      <c r="E14733" s="8"/>
      <c r="O14733" s="9"/>
    </row>
    <row r="14734" spans="2:15" x14ac:dyDescent="0.2">
      <c r="B14734" s="3"/>
      <c r="C14734" s="3"/>
      <c r="D14734" s="6"/>
      <c r="E14734" s="8"/>
      <c r="O14734" s="9"/>
    </row>
    <row r="14735" spans="2:15" x14ac:dyDescent="0.2">
      <c r="B14735" s="3"/>
      <c r="C14735" s="3"/>
      <c r="D14735" s="6"/>
      <c r="E14735" s="8"/>
      <c r="O14735" s="9"/>
    </row>
    <row r="14736" spans="2:15" x14ac:dyDescent="0.2">
      <c r="B14736" s="3"/>
      <c r="C14736" s="3"/>
      <c r="D14736" s="6"/>
      <c r="E14736" s="8"/>
      <c r="O14736" s="9"/>
    </row>
    <row r="14737" spans="2:15" x14ac:dyDescent="0.2">
      <c r="B14737" s="3"/>
      <c r="C14737" s="3"/>
      <c r="D14737" s="6"/>
      <c r="E14737" s="8"/>
      <c r="O14737" s="9"/>
    </row>
    <row r="14738" spans="2:15" x14ac:dyDescent="0.2">
      <c r="B14738" s="3"/>
      <c r="C14738" s="3"/>
      <c r="D14738" s="6"/>
      <c r="E14738" s="8"/>
      <c r="O14738" s="9"/>
    </row>
    <row r="14739" spans="2:15" x14ac:dyDescent="0.2">
      <c r="B14739" s="3"/>
      <c r="C14739" s="3"/>
      <c r="D14739" s="6"/>
      <c r="E14739" s="8"/>
      <c r="O14739" s="9"/>
    </row>
    <row r="14740" spans="2:15" x14ac:dyDescent="0.2">
      <c r="B14740" s="3"/>
      <c r="C14740" s="3"/>
      <c r="D14740" s="6"/>
      <c r="E14740" s="8"/>
      <c r="O14740" s="9"/>
    </row>
    <row r="14741" spans="2:15" x14ac:dyDescent="0.2">
      <c r="B14741" s="3"/>
      <c r="C14741" s="3"/>
      <c r="D14741" s="6"/>
      <c r="E14741" s="8"/>
      <c r="O14741" s="9"/>
    </row>
    <row r="14742" spans="2:15" x14ac:dyDescent="0.2">
      <c r="B14742" s="3"/>
      <c r="C14742" s="3"/>
      <c r="D14742" s="6"/>
      <c r="E14742" s="8"/>
      <c r="O14742" s="9"/>
    </row>
    <row r="14743" spans="2:15" x14ac:dyDescent="0.2">
      <c r="B14743" s="3"/>
      <c r="C14743" s="3"/>
      <c r="D14743" s="6"/>
      <c r="E14743" s="8"/>
      <c r="O14743" s="9"/>
    </row>
    <row r="14744" spans="2:15" x14ac:dyDescent="0.2">
      <c r="B14744" s="3"/>
      <c r="C14744" s="3"/>
      <c r="D14744" s="6"/>
      <c r="E14744" s="8"/>
      <c r="O14744" s="9"/>
    </row>
    <row r="14745" spans="2:15" x14ac:dyDescent="0.2">
      <c r="B14745" s="3"/>
      <c r="C14745" s="3"/>
      <c r="D14745" s="6"/>
      <c r="E14745" s="8"/>
      <c r="O14745" s="9"/>
    </row>
    <row r="14746" spans="2:15" x14ac:dyDescent="0.2">
      <c r="B14746" s="3"/>
      <c r="C14746" s="3"/>
      <c r="D14746" s="6"/>
      <c r="E14746" s="8"/>
      <c r="O14746" s="9"/>
    </row>
    <row r="14747" spans="2:15" x14ac:dyDescent="0.2">
      <c r="B14747" s="3"/>
      <c r="C14747" s="3"/>
      <c r="D14747" s="6"/>
      <c r="E14747" s="8"/>
      <c r="O14747" s="9"/>
    </row>
    <row r="14748" spans="2:15" x14ac:dyDescent="0.2">
      <c r="B14748" s="3"/>
      <c r="C14748" s="3"/>
      <c r="D14748" s="6"/>
      <c r="E14748" s="8"/>
      <c r="O14748" s="9"/>
    </row>
    <row r="14749" spans="2:15" x14ac:dyDescent="0.2">
      <c r="B14749" s="3"/>
      <c r="C14749" s="3"/>
      <c r="D14749" s="6"/>
      <c r="E14749" s="8"/>
      <c r="O14749" s="9"/>
    </row>
    <row r="14750" spans="2:15" x14ac:dyDescent="0.2">
      <c r="B14750" s="3"/>
      <c r="C14750" s="3"/>
      <c r="D14750" s="6"/>
      <c r="E14750" s="8"/>
      <c r="O14750" s="9"/>
    </row>
    <row r="14751" spans="2:15" x14ac:dyDescent="0.2">
      <c r="B14751" s="3"/>
      <c r="C14751" s="3"/>
      <c r="D14751" s="6"/>
      <c r="E14751" s="8"/>
      <c r="O14751" s="9"/>
    </row>
    <row r="14752" spans="2:15" x14ac:dyDescent="0.2">
      <c r="B14752" s="3"/>
      <c r="C14752" s="3"/>
      <c r="D14752" s="6"/>
      <c r="E14752" s="8"/>
      <c r="O14752" s="9"/>
    </row>
    <row r="14753" spans="2:15" x14ac:dyDescent="0.2">
      <c r="B14753" s="3"/>
      <c r="C14753" s="3"/>
      <c r="D14753" s="6"/>
      <c r="E14753" s="8"/>
      <c r="O14753" s="9"/>
    </row>
    <row r="14754" spans="2:15" x14ac:dyDescent="0.2">
      <c r="B14754" s="3"/>
      <c r="C14754" s="3"/>
      <c r="D14754" s="6"/>
      <c r="E14754" s="8"/>
      <c r="O14754" s="9"/>
    </row>
    <row r="14755" spans="2:15" x14ac:dyDescent="0.2">
      <c r="B14755" s="3"/>
      <c r="C14755" s="3"/>
      <c r="D14755" s="6"/>
      <c r="E14755" s="8"/>
      <c r="O14755" s="9"/>
    </row>
    <row r="14756" spans="2:15" x14ac:dyDescent="0.2">
      <c r="B14756" s="3"/>
      <c r="C14756" s="3"/>
      <c r="D14756" s="6"/>
      <c r="E14756" s="8"/>
      <c r="O14756" s="9"/>
    </row>
    <row r="14757" spans="2:15" x14ac:dyDescent="0.2">
      <c r="B14757" s="3"/>
      <c r="C14757" s="3"/>
      <c r="D14757" s="6"/>
      <c r="E14757" s="8"/>
      <c r="O14757" s="9"/>
    </row>
    <row r="14758" spans="2:15" x14ac:dyDescent="0.2">
      <c r="B14758" s="3"/>
      <c r="C14758" s="3"/>
      <c r="D14758" s="6"/>
      <c r="E14758" s="8"/>
      <c r="O14758" s="9"/>
    </row>
    <row r="14759" spans="2:15" x14ac:dyDescent="0.2">
      <c r="B14759" s="3"/>
      <c r="C14759" s="3"/>
      <c r="D14759" s="6"/>
      <c r="E14759" s="8"/>
      <c r="O14759" s="9"/>
    </row>
    <row r="14760" spans="2:15" x14ac:dyDescent="0.2">
      <c r="B14760" s="3"/>
      <c r="C14760" s="3"/>
      <c r="D14760" s="6"/>
      <c r="E14760" s="8"/>
      <c r="O14760" s="9"/>
    </row>
    <row r="14761" spans="2:15" x14ac:dyDescent="0.2">
      <c r="B14761" s="3"/>
      <c r="C14761" s="3"/>
      <c r="D14761" s="6"/>
      <c r="E14761" s="8"/>
      <c r="O14761" s="9"/>
    </row>
    <row r="14762" spans="2:15" x14ac:dyDescent="0.2">
      <c r="B14762" s="3"/>
      <c r="C14762" s="3"/>
      <c r="D14762" s="6"/>
      <c r="E14762" s="8"/>
      <c r="O14762" s="9"/>
    </row>
    <row r="14763" spans="2:15" x14ac:dyDescent="0.2">
      <c r="B14763" s="3"/>
      <c r="C14763" s="3"/>
      <c r="D14763" s="6"/>
      <c r="E14763" s="8"/>
      <c r="O14763" s="9"/>
    </row>
    <row r="14764" spans="2:15" x14ac:dyDescent="0.2">
      <c r="B14764" s="3"/>
      <c r="C14764" s="3"/>
      <c r="D14764" s="6"/>
      <c r="E14764" s="8"/>
      <c r="O14764" s="9"/>
    </row>
    <row r="14765" spans="2:15" x14ac:dyDescent="0.2">
      <c r="B14765" s="3"/>
      <c r="C14765" s="3"/>
      <c r="D14765" s="6"/>
      <c r="E14765" s="8"/>
      <c r="O14765" s="9"/>
    </row>
    <row r="14766" spans="2:15" x14ac:dyDescent="0.2">
      <c r="B14766" s="3"/>
      <c r="C14766" s="3"/>
      <c r="D14766" s="6"/>
      <c r="E14766" s="8"/>
      <c r="O14766" s="9"/>
    </row>
    <row r="14767" spans="2:15" x14ac:dyDescent="0.2">
      <c r="B14767" s="3"/>
      <c r="C14767" s="3"/>
      <c r="D14767" s="6"/>
      <c r="E14767" s="8"/>
      <c r="O14767" s="9"/>
    </row>
    <row r="14768" spans="2:15" x14ac:dyDescent="0.2">
      <c r="B14768" s="3"/>
      <c r="C14768" s="3"/>
      <c r="D14768" s="6"/>
      <c r="E14768" s="8"/>
      <c r="O14768" s="9"/>
    </row>
    <row r="14769" spans="2:15" x14ac:dyDescent="0.2">
      <c r="B14769" s="3"/>
      <c r="C14769" s="3"/>
      <c r="D14769" s="6"/>
      <c r="E14769" s="8"/>
      <c r="O14769" s="9"/>
    </row>
    <row r="14770" spans="2:15" x14ac:dyDescent="0.2">
      <c r="B14770" s="3"/>
      <c r="C14770" s="3"/>
      <c r="D14770" s="6"/>
      <c r="E14770" s="8"/>
      <c r="O14770" s="9"/>
    </row>
    <row r="14771" spans="2:15" x14ac:dyDescent="0.2">
      <c r="B14771" s="3"/>
      <c r="C14771" s="3"/>
      <c r="D14771" s="6"/>
      <c r="E14771" s="8"/>
      <c r="O14771" s="9"/>
    </row>
    <row r="14772" spans="2:15" x14ac:dyDescent="0.2">
      <c r="B14772" s="3"/>
      <c r="C14772" s="3"/>
      <c r="D14772" s="6"/>
      <c r="E14772" s="8"/>
      <c r="O14772" s="9"/>
    </row>
    <row r="14773" spans="2:15" x14ac:dyDescent="0.2">
      <c r="B14773" s="3"/>
      <c r="C14773" s="3"/>
      <c r="D14773" s="6"/>
      <c r="E14773" s="8"/>
      <c r="O14773" s="9"/>
    </row>
    <row r="14774" spans="2:15" x14ac:dyDescent="0.2">
      <c r="B14774" s="3"/>
      <c r="C14774" s="3"/>
      <c r="D14774" s="6"/>
      <c r="E14774" s="8"/>
      <c r="O14774" s="9"/>
    </row>
    <row r="14775" spans="2:15" x14ac:dyDescent="0.2">
      <c r="B14775" s="3"/>
      <c r="C14775" s="3"/>
      <c r="D14775" s="6"/>
      <c r="E14775" s="8"/>
      <c r="O14775" s="9"/>
    </row>
    <row r="14776" spans="2:15" x14ac:dyDescent="0.2">
      <c r="B14776" s="3"/>
      <c r="C14776" s="3"/>
      <c r="D14776" s="6"/>
      <c r="E14776" s="8"/>
      <c r="O14776" s="9"/>
    </row>
    <row r="14777" spans="2:15" x14ac:dyDescent="0.2">
      <c r="B14777" s="3"/>
      <c r="C14777" s="3"/>
      <c r="D14777" s="6"/>
      <c r="E14777" s="8"/>
      <c r="O14777" s="9"/>
    </row>
    <row r="14778" spans="2:15" x14ac:dyDescent="0.2">
      <c r="B14778" s="3"/>
      <c r="C14778" s="3"/>
      <c r="D14778" s="6"/>
      <c r="E14778" s="8"/>
      <c r="O14778" s="9"/>
    </row>
    <row r="14779" spans="2:15" x14ac:dyDescent="0.2">
      <c r="B14779" s="3"/>
      <c r="C14779" s="3"/>
      <c r="D14779" s="6"/>
      <c r="E14779" s="8"/>
      <c r="O14779" s="9"/>
    </row>
    <row r="14780" spans="2:15" x14ac:dyDescent="0.2">
      <c r="B14780" s="3"/>
      <c r="C14780" s="3"/>
      <c r="D14780" s="6"/>
      <c r="E14780" s="8"/>
      <c r="O14780" s="9"/>
    </row>
    <row r="14781" spans="2:15" x14ac:dyDescent="0.2">
      <c r="B14781" s="3"/>
      <c r="C14781" s="3"/>
      <c r="D14781" s="6"/>
      <c r="E14781" s="8"/>
      <c r="O14781" s="9"/>
    </row>
    <row r="14782" spans="2:15" x14ac:dyDescent="0.2">
      <c r="B14782" s="3"/>
      <c r="C14782" s="3"/>
      <c r="D14782" s="6"/>
      <c r="E14782" s="8"/>
      <c r="O14782" s="9"/>
    </row>
    <row r="14783" spans="2:15" x14ac:dyDescent="0.2">
      <c r="B14783" s="3"/>
      <c r="C14783" s="3"/>
      <c r="D14783" s="6"/>
      <c r="E14783" s="8"/>
      <c r="O14783" s="9"/>
    </row>
    <row r="14784" spans="2:15" x14ac:dyDescent="0.2">
      <c r="B14784" s="3"/>
      <c r="C14784" s="3"/>
      <c r="D14784" s="6"/>
      <c r="E14784" s="8"/>
      <c r="O14784" s="9"/>
    </row>
    <row r="14785" spans="2:15" x14ac:dyDescent="0.2">
      <c r="B14785" s="3"/>
      <c r="C14785" s="3"/>
      <c r="D14785" s="6"/>
      <c r="E14785" s="8"/>
      <c r="O14785" s="9"/>
    </row>
    <row r="14786" spans="2:15" x14ac:dyDescent="0.2">
      <c r="B14786" s="3"/>
      <c r="C14786" s="3"/>
      <c r="D14786" s="6"/>
      <c r="E14786" s="8"/>
      <c r="O14786" s="9"/>
    </row>
    <row r="14787" spans="2:15" x14ac:dyDescent="0.2">
      <c r="B14787" s="3"/>
      <c r="C14787" s="3"/>
      <c r="D14787" s="6"/>
      <c r="E14787" s="8"/>
      <c r="O14787" s="9"/>
    </row>
    <row r="14788" spans="2:15" x14ac:dyDescent="0.2">
      <c r="B14788" s="3"/>
      <c r="C14788" s="3"/>
      <c r="D14788" s="6"/>
      <c r="E14788" s="8"/>
      <c r="O14788" s="9"/>
    </row>
    <row r="14789" spans="2:15" x14ac:dyDescent="0.2">
      <c r="B14789" s="3"/>
      <c r="C14789" s="3"/>
      <c r="D14789" s="6"/>
      <c r="E14789" s="8"/>
      <c r="O14789" s="9"/>
    </row>
    <row r="14790" spans="2:15" x14ac:dyDescent="0.2">
      <c r="B14790" s="3"/>
      <c r="C14790" s="3"/>
      <c r="D14790" s="6"/>
      <c r="E14790" s="8"/>
      <c r="O14790" s="9"/>
    </row>
    <row r="14791" spans="2:15" x14ac:dyDescent="0.2">
      <c r="B14791" s="3"/>
      <c r="C14791" s="3"/>
      <c r="D14791" s="6"/>
      <c r="E14791" s="8"/>
      <c r="O14791" s="9"/>
    </row>
    <row r="14792" spans="2:15" x14ac:dyDescent="0.2">
      <c r="B14792" s="3"/>
      <c r="C14792" s="3"/>
      <c r="D14792" s="6"/>
      <c r="E14792" s="8"/>
      <c r="O14792" s="9"/>
    </row>
    <row r="14793" spans="2:15" x14ac:dyDescent="0.2">
      <c r="B14793" s="3"/>
      <c r="C14793" s="3"/>
      <c r="D14793" s="6"/>
      <c r="E14793" s="8"/>
      <c r="O14793" s="9"/>
    </row>
    <row r="14794" spans="2:15" x14ac:dyDescent="0.2">
      <c r="B14794" s="3"/>
      <c r="C14794" s="3"/>
      <c r="D14794" s="6"/>
      <c r="E14794" s="8"/>
      <c r="O14794" s="9"/>
    </row>
    <row r="14795" spans="2:15" x14ac:dyDescent="0.2">
      <c r="B14795" s="3"/>
      <c r="C14795" s="3"/>
      <c r="D14795" s="6"/>
      <c r="E14795" s="8"/>
      <c r="O14795" s="9"/>
    </row>
    <row r="14796" spans="2:15" x14ac:dyDescent="0.2">
      <c r="B14796" s="3"/>
      <c r="C14796" s="3"/>
      <c r="D14796" s="6"/>
      <c r="E14796" s="8"/>
      <c r="O14796" s="9"/>
    </row>
    <row r="14797" spans="2:15" x14ac:dyDescent="0.2">
      <c r="B14797" s="3"/>
      <c r="C14797" s="3"/>
      <c r="D14797" s="6"/>
      <c r="E14797" s="8"/>
      <c r="O14797" s="9"/>
    </row>
    <row r="14798" spans="2:15" x14ac:dyDescent="0.2">
      <c r="B14798" s="3"/>
      <c r="C14798" s="3"/>
      <c r="D14798" s="6"/>
      <c r="E14798" s="8"/>
      <c r="O14798" s="9"/>
    </row>
    <row r="14799" spans="2:15" x14ac:dyDescent="0.2">
      <c r="B14799" s="3"/>
      <c r="C14799" s="3"/>
      <c r="D14799" s="6"/>
      <c r="E14799" s="8"/>
      <c r="O14799" s="9"/>
    </row>
    <row r="14800" spans="2:15" x14ac:dyDescent="0.2">
      <c r="B14800" s="3"/>
      <c r="C14800" s="3"/>
      <c r="D14800" s="6"/>
      <c r="E14800" s="8"/>
      <c r="O14800" s="9"/>
    </row>
    <row r="14801" spans="2:15" x14ac:dyDescent="0.2">
      <c r="B14801" s="3"/>
      <c r="C14801" s="3"/>
      <c r="D14801" s="6"/>
      <c r="E14801" s="8"/>
      <c r="O14801" s="9"/>
    </row>
    <row r="14802" spans="2:15" x14ac:dyDescent="0.2">
      <c r="B14802" s="3"/>
      <c r="C14802" s="3"/>
      <c r="D14802" s="6"/>
      <c r="E14802" s="8"/>
      <c r="O14802" s="9"/>
    </row>
    <row r="14803" spans="2:15" x14ac:dyDescent="0.2">
      <c r="B14803" s="3"/>
      <c r="C14803" s="3"/>
      <c r="D14803" s="6"/>
      <c r="E14803" s="8"/>
      <c r="O14803" s="9"/>
    </row>
    <row r="14804" spans="2:15" x14ac:dyDescent="0.2">
      <c r="B14804" s="3"/>
      <c r="C14804" s="3"/>
      <c r="D14804" s="6"/>
      <c r="E14804" s="8"/>
      <c r="O14804" s="9"/>
    </row>
    <row r="14805" spans="2:15" x14ac:dyDescent="0.2">
      <c r="B14805" s="3"/>
      <c r="C14805" s="3"/>
      <c r="D14805" s="6"/>
      <c r="E14805" s="8"/>
      <c r="O14805" s="9"/>
    </row>
    <row r="14806" spans="2:15" x14ac:dyDescent="0.2">
      <c r="B14806" s="3"/>
      <c r="C14806" s="3"/>
      <c r="D14806" s="6"/>
      <c r="E14806" s="8"/>
      <c r="O14806" s="9"/>
    </row>
    <row r="14807" spans="2:15" x14ac:dyDescent="0.2">
      <c r="B14807" s="3"/>
      <c r="C14807" s="3"/>
      <c r="D14807" s="6"/>
      <c r="E14807" s="8"/>
      <c r="O14807" s="9"/>
    </row>
    <row r="14808" spans="2:15" x14ac:dyDescent="0.2">
      <c r="B14808" s="3"/>
      <c r="C14808" s="3"/>
      <c r="D14808" s="6"/>
      <c r="E14808" s="8"/>
      <c r="O14808" s="9"/>
    </row>
    <row r="14809" spans="2:15" x14ac:dyDescent="0.2">
      <c r="B14809" s="3"/>
      <c r="C14809" s="3"/>
      <c r="D14809" s="6"/>
      <c r="E14809" s="8"/>
      <c r="O14809" s="9"/>
    </row>
    <row r="14810" spans="2:15" x14ac:dyDescent="0.2">
      <c r="B14810" s="3"/>
      <c r="C14810" s="3"/>
      <c r="D14810" s="6"/>
      <c r="E14810" s="8"/>
      <c r="O14810" s="9"/>
    </row>
    <row r="14811" spans="2:15" x14ac:dyDescent="0.2">
      <c r="B14811" s="3"/>
      <c r="C14811" s="3"/>
      <c r="D14811" s="6"/>
      <c r="E14811" s="8"/>
      <c r="O14811" s="9"/>
    </row>
    <row r="14812" spans="2:15" x14ac:dyDescent="0.2">
      <c r="B14812" s="3"/>
      <c r="C14812" s="3"/>
      <c r="D14812" s="6"/>
      <c r="E14812" s="8"/>
      <c r="O14812" s="9"/>
    </row>
    <row r="14813" spans="2:15" x14ac:dyDescent="0.2">
      <c r="B14813" s="3"/>
      <c r="C14813" s="3"/>
      <c r="D14813" s="6"/>
      <c r="E14813" s="8"/>
      <c r="O14813" s="9"/>
    </row>
    <row r="14814" spans="2:15" x14ac:dyDescent="0.2">
      <c r="B14814" s="3"/>
      <c r="C14814" s="3"/>
      <c r="D14814" s="6"/>
      <c r="E14814" s="8"/>
      <c r="O14814" s="9"/>
    </row>
    <row r="14815" spans="2:15" x14ac:dyDescent="0.2">
      <c r="B14815" s="3"/>
      <c r="C14815" s="3"/>
      <c r="D14815" s="6"/>
      <c r="E14815" s="8"/>
      <c r="O14815" s="9"/>
    </row>
    <row r="14816" spans="2:15" x14ac:dyDescent="0.2">
      <c r="B14816" s="3"/>
      <c r="C14816" s="3"/>
      <c r="D14816" s="6"/>
      <c r="E14816" s="8"/>
      <c r="O14816" s="9"/>
    </row>
    <row r="14817" spans="2:15" x14ac:dyDescent="0.2">
      <c r="B14817" s="3"/>
      <c r="C14817" s="3"/>
      <c r="D14817" s="6"/>
      <c r="E14817" s="8"/>
      <c r="O14817" s="9"/>
    </row>
    <row r="14818" spans="2:15" x14ac:dyDescent="0.2">
      <c r="B14818" s="3"/>
      <c r="C14818" s="3"/>
      <c r="D14818" s="6"/>
      <c r="E14818" s="8"/>
      <c r="O14818" s="9"/>
    </row>
    <row r="14819" spans="2:15" x14ac:dyDescent="0.2">
      <c r="B14819" s="3"/>
      <c r="C14819" s="3"/>
      <c r="D14819" s="6"/>
      <c r="E14819" s="8"/>
      <c r="O14819" s="9"/>
    </row>
    <row r="14820" spans="2:15" x14ac:dyDescent="0.2">
      <c r="B14820" s="3"/>
      <c r="C14820" s="3"/>
      <c r="D14820" s="6"/>
      <c r="E14820" s="8"/>
      <c r="O14820" s="9"/>
    </row>
    <row r="14821" spans="2:15" x14ac:dyDescent="0.2">
      <c r="B14821" s="3"/>
      <c r="C14821" s="3"/>
      <c r="D14821" s="6"/>
      <c r="E14821" s="8"/>
      <c r="O14821" s="9"/>
    </row>
    <row r="14822" spans="2:15" x14ac:dyDescent="0.2">
      <c r="B14822" s="3"/>
      <c r="C14822" s="3"/>
      <c r="D14822" s="6"/>
      <c r="E14822" s="8"/>
      <c r="O14822" s="9"/>
    </row>
    <row r="14823" spans="2:15" x14ac:dyDescent="0.2">
      <c r="B14823" s="3"/>
      <c r="C14823" s="3"/>
      <c r="D14823" s="6"/>
      <c r="E14823" s="8"/>
      <c r="O14823" s="9"/>
    </row>
    <row r="14824" spans="2:15" x14ac:dyDescent="0.2">
      <c r="B14824" s="3"/>
      <c r="C14824" s="3"/>
      <c r="D14824" s="6"/>
      <c r="E14824" s="8"/>
      <c r="O14824" s="9"/>
    </row>
    <row r="14825" spans="2:15" x14ac:dyDescent="0.2">
      <c r="B14825" s="3"/>
      <c r="C14825" s="3"/>
      <c r="D14825" s="6"/>
      <c r="E14825" s="8"/>
      <c r="O14825" s="9"/>
    </row>
    <row r="14826" spans="2:15" x14ac:dyDescent="0.2">
      <c r="B14826" s="3"/>
      <c r="C14826" s="3"/>
      <c r="D14826" s="6"/>
      <c r="E14826" s="8"/>
      <c r="O14826" s="9"/>
    </row>
    <row r="14827" spans="2:15" x14ac:dyDescent="0.2">
      <c r="B14827" s="3"/>
      <c r="C14827" s="3"/>
      <c r="D14827" s="6"/>
      <c r="E14827" s="8"/>
      <c r="O14827" s="9"/>
    </row>
    <row r="14828" spans="2:15" x14ac:dyDescent="0.2">
      <c r="B14828" s="3"/>
      <c r="C14828" s="3"/>
      <c r="D14828" s="6"/>
      <c r="E14828" s="8"/>
      <c r="O14828" s="9"/>
    </row>
    <row r="14829" spans="2:15" x14ac:dyDescent="0.2">
      <c r="B14829" s="3"/>
      <c r="C14829" s="3"/>
      <c r="D14829" s="6"/>
      <c r="E14829" s="8"/>
      <c r="O14829" s="9"/>
    </row>
    <row r="14830" spans="2:15" x14ac:dyDescent="0.2">
      <c r="B14830" s="3"/>
      <c r="C14830" s="3"/>
      <c r="D14830" s="6"/>
      <c r="E14830" s="8"/>
      <c r="O14830" s="9"/>
    </row>
    <row r="14831" spans="2:15" x14ac:dyDescent="0.2">
      <c r="B14831" s="3"/>
      <c r="C14831" s="3"/>
      <c r="D14831" s="6"/>
      <c r="E14831" s="8"/>
      <c r="O14831" s="9"/>
    </row>
    <row r="14832" spans="2:15" x14ac:dyDescent="0.2">
      <c r="B14832" s="3"/>
      <c r="C14832" s="3"/>
      <c r="D14832" s="6"/>
      <c r="E14832" s="8"/>
      <c r="O14832" s="9"/>
    </row>
    <row r="14833" spans="2:15" x14ac:dyDescent="0.2">
      <c r="B14833" s="3"/>
      <c r="C14833" s="3"/>
      <c r="D14833" s="6"/>
      <c r="E14833" s="8"/>
      <c r="O14833" s="9"/>
    </row>
    <row r="14834" spans="2:15" x14ac:dyDescent="0.2">
      <c r="B14834" s="3"/>
      <c r="C14834" s="3"/>
      <c r="D14834" s="6"/>
      <c r="E14834" s="8"/>
      <c r="O14834" s="9"/>
    </row>
    <row r="14835" spans="2:15" x14ac:dyDescent="0.2">
      <c r="B14835" s="3"/>
      <c r="C14835" s="3"/>
      <c r="D14835" s="6"/>
      <c r="E14835" s="8"/>
      <c r="O14835" s="9"/>
    </row>
    <row r="14836" spans="2:15" x14ac:dyDescent="0.2">
      <c r="B14836" s="3"/>
      <c r="C14836" s="3"/>
      <c r="D14836" s="6"/>
      <c r="E14836" s="8"/>
      <c r="O14836" s="9"/>
    </row>
    <row r="14837" spans="2:15" x14ac:dyDescent="0.2">
      <c r="B14837" s="3"/>
      <c r="C14837" s="3"/>
      <c r="D14837" s="6"/>
      <c r="E14837" s="8"/>
      <c r="O14837" s="9"/>
    </row>
    <row r="14838" spans="2:15" x14ac:dyDescent="0.2">
      <c r="B14838" s="3"/>
      <c r="C14838" s="3"/>
      <c r="D14838" s="6"/>
      <c r="E14838" s="8"/>
      <c r="O14838" s="9"/>
    </row>
    <row r="14839" spans="2:15" x14ac:dyDescent="0.2">
      <c r="B14839" s="3"/>
      <c r="C14839" s="3"/>
      <c r="D14839" s="6"/>
      <c r="E14839" s="8"/>
      <c r="O14839" s="9"/>
    </row>
    <row r="14840" spans="2:15" x14ac:dyDescent="0.2">
      <c r="B14840" s="3"/>
      <c r="C14840" s="3"/>
      <c r="D14840" s="6"/>
      <c r="E14840" s="8"/>
      <c r="O14840" s="9"/>
    </row>
    <row r="14841" spans="2:15" x14ac:dyDescent="0.2">
      <c r="B14841" s="3"/>
      <c r="C14841" s="3"/>
      <c r="D14841" s="6"/>
      <c r="E14841" s="8"/>
      <c r="O14841" s="9"/>
    </row>
    <row r="14842" spans="2:15" x14ac:dyDescent="0.2">
      <c r="B14842" s="3"/>
      <c r="C14842" s="3"/>
      <c r="D14842" s="6"/>
      <c r="E14842" s="8"/>
      <c r="O14842" s="9"/>
    </row>
    <row r="14843" spans="2:15" x14ac:dyDescent="0.2">
      <c r="B14843" s="3"/>
      <c r="C14843" s="3"/>
      <c r="D14843" s="6"/>
      <c r="E14843" s="8"/>
      <c r="O14843" s="9"/>
    </row>
    <row r="14844" spans="2:15" x14ac:dyDescent="0.2">
      <c r="B14844" s="3"/>
      <c r="C14844" s="3"/>
      <c r="D14844" s="6"/>
      <c r="E14844" s="8"/>
      <c r="O14844" s="9"/>
    </row>
    <row r="14845" spans="2:15" x14ac:dyDescent="0.2">
      <c r="B14845" s="3"/>
      <c r="C14845" s="3"/>
      <c r="D14845" s="6"/>
      <c r="E14845" s="8"/>
      <c r="O14845" s="9"/>
    </row>
    <row r="14846" spans="2:15" x14ac:dyDescent="0.2">
      <c r="B14846" s="3"/>
      <c r="C14846" s="3"/>
      <c r="D14846" s="6"/>
      <c r="E14846" s="8"/>
      <c r="O14846" s="9"/>
    </row>
    <row r="14847" spans="2:15" x14ac:dyDescent="0.2">
      <c r="B14847" s="3"/>
      <c r="C14847" s="3"/>
      <c r="D14847" s="6"/>
      <c r="E14847" s="8"/>
      <c r="O14847" s="9"/>
    </row>
    <row r="14848" spans="2:15" x14ac:dyDescent="0.2">
      <c r="B14848" s="3"/>
      <c r="C14848" s="3"/>
      <c r="D14848" s="6"/>
      <c r="E14848" s="8"/>
      <c r="O14848" s="9"/>
    </row>
    <row r="14849" spans="2:15" x14ac:dyDescent="0.2">
      <c r="B14849" s="3"/>
      <c r="C14849" s="3"/>
      <c r="D14849" s="6"/>
      <c r="E14849" s="8"/>
      <c r="O14849" s="9"/>
    </row>
    <row r="14850" spans="2:15" x14ac:dyDescent="0.2">
      <c r="B14850" s="3"/>
      <c r="C14850" s="3"/>
      <c r="D14850" s="6"/>
      <c r="E14850" s="8"/>
      <c r="O14850" s="9"/>
    </row>
    <row r="14851" spans="2:15" x14ac:dyDescent="0.2">
      <c r="B14851" s="3"/>
      <c r="C14851" s="3"/>
      <c r="D14851" s="6"/>
      <c r="E14851" s="8"/>
      <c r="O14851" s="9"/>
    </row>
    <row r="14852" spans="2:15" x14ac:dyDescent="0.2">
      <c r="B14852" s="3"/>
      <c r="C14852" s="3"/>
      <c r="D14852" s="6"/>
      <c r="E14852" s="8"/>
      <c r="O14852" s="9"/>
    </row>
    <row r="14853" spans="2:15" x14ac:dyDescent="0.2">
      <c r="B14853" s="3"/>
      <c r="C14853" s="3"/>
      <c r="D14853" s="6"/>
      <c r="E14853" s="8"/>
      <c r="O14853" s="9"/>
    </row>
    <row r="14854" spans="2:15" x14ac:dyDescent="0.2">
      <c r="B14854" s="3"/>
      <c r="C14854" s="3"/>
      <c r="D14854" s="6"/>
      <c r="E14854" s="8"/>
      <c r="O14854" s="9"/>
    </row>
    <row r="14855" spans="2:15" x14ac:dyDescent="0.2">
      <c r="B14855" s="3"/>
      <c r="C14855" s="3"/>
      <c r="D14855" s="6"/>
      <c r="E14855" s="8"/>
      <c r="O14855" s="9"/>
    </row>
    <row r="14856" spans="2:15" x14ac:dyDescent="0.2">
      <c r="B14856" s="3"/>
      <c r="C14856" s="3"/>
      <c r="D14856" s="6"/>
      <c r="E14856" s="8"/>
      <c r="O14856" s="9"/>
    </row>
    <row r="14857" spans="2:15" x14ac:dyDescent="0.2">
      <c r="B14857" s="3"/>
      <c r="C14857" s="3"/>
      <c r="D14857" s="6"/>
      <c r="E14857" s="8"/>
      <c r="O14857" s="9"/>
    </row>
    <row r="14858" spans="2:15" x14ac:dyDescent="0.2">
      <c r="B14858" s="3"/>
      <c r="C14858" s="3"/>
      <c r="D14858" s="6"/>
      <c r="E14858" s="8"/>
      <c r="O14858" s="9"/>
    </row>
    <row r="14859" spans="2:15" x14ac:dyDescent="0.2">
      <c r="B14859" s="3"/>
      <c r="C14859" s="3"/>
      <c r="D14859" s="6"/>
      <c r="E14859" s="8"/>
      <c r="O14859" s="9"/>
    </row>
    <row r="14860" spans="2:15" x14ac:dyDescent="0.2">
      <c r="B14860" s="3"/>
      <c r="C14860" s="3"/>
      <c r="D14860" s="6"/>
      <c r="E14860" s="8"/>
      <c r="O14860" s="9"/>
    </row>
    <row r="14861" spans="2:15" x14ac:dyDescent="0.2">
      <c r="B14861" s="3"/>
      <c r="C14861" s="3"/>
      <c r="D14861" s="6"/>
      <c r="E14861" s="8"/>
      <c r="O14861" s="9"/>
    </row>
    <row r="14862" spans="2:15" x14ac:dyDescent="0.2">
      <c r="B14862" s="3"/>
      <c r="C14862" s="3"/>
      <c r="D14862" s="6"/>
      <c r="E14862" s="8"/>
      <c r="O14862" s="9"/>
    </row>
    <row r="14863" spans="2:15" x14ac:dyDescent="0.2">
      <c r="B14863" s="3"/>
      <c r="C14863" s="3"/>
      <c r="D14863" s="6"/>
      <c r="E14863" s="8"/>
      <c r="O14863" s="9"/>
    </row>
    <row r="14864" spans="2:15" x14ac:dyDescent="0.2">
      <c r="B14864" s="3"/>
      <c r="C14864" s="3"/>
      <c r="D14864" s="6"/>
      <c r="E14864" s="8"/>
      <c r="O14864" s="9"/>
    </row>
    <row r="14865" spans="2:15" x14ac:dyDescent="0.2">
      <c r="B14865" s="3"/>
      <c r="C14865" s="3"/>
      <c r="D14865" s="6"/>
      <c r="E14865" s="8"/>
      <c r="O14865" s="9"/>
    </row>
    <row r="14866" spans="2:15" x14ac:dyDescent="0.2">
      <c r="B14866" s="3"/>
      <c r="C14866" s="3"/>
      <c r="D14866" s="6"/>
      <c r="E14866" s="8"/>
      <c r="O14866" s="9"/>
    </row>
    <row r="14867" spans="2:15" x14ac:dyDescent="0.2">
      <c r="B14867" s="3"/>
      <c r="C14867" s="3"/>
      <c r="D14867" s="6"/>
      <c r="E14867" s="8"/>
      <c r="O14867" s="9"/>
    </row>
    <row r="14868" spans="2:15" x14ac:dyDescent="0.2">
      <c r="B14868" s="3"/>
      <c r="C14868" s="3"/>
      <c r="D14868" s="6"/>
      <c r="E14868" s="8"/>
      <c r="O14868" s="9"/>
    </row>
    <row r="14869" spans="2:15" x14ac:dyDescent="0.2">
      <c r="B14869" s="3"/>
      <c r="C14869" s="3"/>
      <c r="D14869" s="6"/>
      <c r="E14869" s="8"/>
      <c r="O14869" s="9"/>
    </row>
    <row r="14870" spans="2:15" x14ac:dyDescent="0.2">
      <c r="B14870" s="3"/>
      <c r="C14870" s="3"/>
      <c r="D14870" s="6"/>
      <c r="E14870" s="8"/>
      <c r="O14870" s="9"/>
    </row>
    <row r="14871" spans="2:15" x14ac:dyDescent="0.2">
      <c r="B14871" s="3"/>
      <c r="C14871" s="3"/>
      <c r="D14871" s="6"/>
      <c r="E14871" s="8"/>
      <c r="O14871" s="9"/>
    </row>
    <row r="14872" spans="2:15" x14ac:dyDescent="0.2">
      <c r="B14872" s="3"/>
      <c r="C14872" s="3"/>
      <c r="D14872" s="6"/>
      <c r="E14872" s="8"/>
      <c r="O14872" s="9"/>
    </row>
    <row r="14873" spans="2:15" x14ac:dyDescent="0.2">
      <c r="B14873" s="3"/>
      <c r="C14873" s="3"/>
      <c r="D14873" s="6"/>
      <c r="E14873" s="8"/>
      <c r="O14873" s="9"/>
    </row>
    <row r="14874" spans="2:15" x14ac:dyDescent="0.2">
      <c r="B14874" s="3"/>
      <c r="C14874" s="3"/>
      <c r="D14874" s="6"/>
      <c r="E14874" s="8"/>
      <c r="O14874" s="9"/>
    </row>
    <row r="14875" spans="2:15" x14ac:dyDescent="0.2">
      <c r="B14875" s="3"/>
      <c r="C14875" s="3"/>
      <c r="D14875" s="6"/>
      <c r="E14875" s="8"/>
      <c r="O14875" s="9"/>
    </row>
    <row r="14876" spans="2:15" x14ac:dyDescent="0.2">
      <c r="B14876" s="3"/>
      <c r="C14876" s="3"/>
      <c r="D14876" s="6"/>
      <c r="E14876" s="8"/>
      <c r="O14876" s="9"/>
    </row>
    <row r="14877" spans="2:15" x14ac:dyDescent="0.2">
      <c r="B14877" s="3"/>
      <c r="C14877" s="3"/>
      <c r="D14877" s="6"/>
      <c r="E14877" s="8"/>
      <c r="O14877" s="9"/>
    </row>
    <row r="14878" spans="2:15" x14ac:dyDescent="0.2">
      <c r="B14878" s="3"/>
      <c r="C14878" s="3"/>
      <c r="D14878" s="6"/>
      <c r="E14878" s="8"/>
      <c r="O14878" s="9"/>
    </row>
    <row r="14879" spans="2:15" x14ac:dyDescent="0.2">
      <c r="B14879" s="3"/>
      <c r="C14879" s="3"/>
      <c r="D14879" s="6"/>
      <c r="E14879" s="8"/>
      <c r="O14879" s="9"/>
    </row>
    <row r="14880" spans="2:15" x14ac:dyDescent="0.2">
      <c r="B14880" s="3"/>
      <c r="C14880" s="3"/>
      <c r="D14880" s="6"/>
      <c r="E14880" s="8"/>
      <c r="O14880" s="9"/>
    </row>
    <row r="14881" spans="2:15" x14ac:dyDescent="0.2">
      <c r="B14881" s="3"/>
      <c r="C14881" s="3"/>
      <c r="D14881" s="6"/>
      <c r="E14881" s="8"/>
      <c r="O14881" s="9"/>
    </row>
    <row r="14882" spans="2:15" x14ac:dyDescent="0.2">
      <c r="B14882" s="3"/>
      <c r="C14882" s="3"/>
      <c r="D14882" s="6"/>
      <c r="E14882" s="8"/>
      <c r="O14882" s="9"/>
    </row>
    <row r="14883" spans="2:15" x14ac:dyDescent="0.2">
      <c r="B14883" s="3"/>
      <c r="C14883" s="3"/>
      <c r="D14883" s="6"/>
      <c r="E14883" s="8"/>
      <c r="O14883" s="9"/>
    </row>
    <row r="14884" spans="2:15" x14ac:dyDescent="0.2">
      <c r="B14884" s="3"/>
      <c r="C14884" s="3"/>
      <c r="D14884" s="6"/>
      <c r="E14884" s="8"/>
      <c r="O14884" s="9"/>
    </row>
    <row r="14885" spans="2:15" x14ac:dyDescent="0.2">
      <c r="B14885" s="3"/>
      <c r="C14885" s="3"/>
      <c r="D14885" s="6"/>
      <c r="E14885" s="8"/>
      <c r="O14885" s="9"/>
    </row>
    <row r="14886" spans="2:15" x14ac:dyDescent="0.2">
      <c r="B14886" s="3"/>
      <c r="C14886" s="3"/>
      <c r="D14886" s="6"/>
      <c r="E14886" s="8"/>
      <c r="O14886" s="9"/>
    </row>
    <row r="14887" spans="2:15" x14ac:dyDescent="0.2">
      <c r="B14887" s="3"/>
      <c r="C14887" s="3"/>
      <c r="D14887" s="6"/>
      <c r="E14887" s="8"/>
      <c r="O14887" s="9"/>
    </row>
    <row r="14888" spans="2:15" x14ac:dyDescent="0.2">
      <c r="B14888" s="3"/>
      <c r="C14888" s="3"/>
      <c r="D14888" s="6"/>
      <c r="E14888" s="8"/>
      <c r="O14888" s="9"/>
    </row>
    <row r="14889" spans="2:15" x14ac:dyDescent="0.2">
      <c r="B14889" s="3"/>
      <c r="C14889" s="3"/>
      <c r="D14889" s="6"/>
      <c r="E14889" s="8"/>
      <c r="O14889" s="9"/>
    </row>
    <row r="14890" spans="2:15" x14ac:dyDescent="0.2">
      <c r="B14890" s="3"/>
      <c r="C14890" s="3"/>
      <c r="D14890" s="6"/>
      <c r="E14890" s="8"/>
      <c r="O14890" s="9"/>
    </row>
    <row r="14891" spans="2:15" x14ac:dyDescent="0.2">
      <c r="B14891" s="3"/>
      <c r="C14891" s="3"/>
      <c r="D14891" s="6"/>
      <c r="E14891" s="8"/>
      <c r="O14891" s="9"/>
    </row>
    <row r="14892" spans="2:15" x14ac:dyDescent="0.2">
      <c r="B14892" s="3"/>
      <c r="C14892" s="3"/>
      <c r="D14892" s="6"/>
      <c r="E14892" s="8"/>
      <c r="O14892" s="9"/>
    </row>
    <row r="14893" spans="2:15" x14ac:dyDescent="0.2">
      <c r="B14893" s="3"/>
      <c r="C14893" s="3"/>
      <c r="D14893" s="6"/>
      <c r="E14893" s="8"/>
      <c r="O14893" s="9"/>
    </row>
    <row r="14894" spans="2:15" x14ac:dyDescent="0.2">
      <c r="B14894" s="3"/>
      <c r="C14894" s="3"/>
      <c r="D14894" s="6"/>
      <c r="E14894" s="8"/>
      <c r="O14894" s="9"/>
    </row>
    <row r="14895" spans="2:15" x14ac:dyDescent="0.2">
      <c r="B14895" s="3"/>
      <c r="C14895" s="3"/>
      <c r="D14895" s="6"/>
      <c r="E14895" s="8"/>
      <c r="O14895" s="9"/>
    </row>
    <row r="14896" spans="2:15" x14ac:dyDescent="0.2">
      <c r="B14896" s="3"/>
      <c r="C14896" s="3"/>
      <c r="D14896" s="6"/>
      <c r="E14896" s="8"/>
      <c r="O14896" s="9"/>
    </row>
    <row r="14897" spans="2:15" x14ac:dyDescent="0.2">
      <c r="B14897" s="3"/>
      <c r="C14897" s="3"/>
      <c r="D14897" s="6"/>
      <c r="E14897" s="8"/>
      <c r="O14897" s="9"/>
    </row>
    <row r="14898" spans="2:15" x14ac:dyDescent="0.2">
      <c r="B14898" s="3"/>
      <c r="C14898" s="3"/>
      <c r="D14898" s="6"/>
      <c r="E14898" s="8"/>
      <c r="O14898" s="9"/>
    </row>
    <row r="14899" spans="2:15" x14ac:dyDescent="0.2">
      <c r="B14899" s="3"/>
      <c r="C14899" s="3"/>
      <c r="D14899" s="6"/>
      <c r="E14899" s="8"/>
      <c r="O14899" s="9"/>
    </row>
    <row r="14900" spans="2:15" x14ac:dyDescent="0.2">
      <c r="B14900" s="3"/>
      <c r="C14900" s="3"/>
      <c r="D14900" s="6"/>
      <c r="E14900" s="8"/>
      <c r="O14900" s="9"/>
    </row>
    <row r="14901" spans="2:15" x14ac:dyDescent="0.2">
      <c r="B14901" s="3"/>
      <c r="C14901" s="3"/>
      <c r="D14901" s="6"/>
      <c r="E14901" s="8"/>
      <c r="O14901" s="9"/>
    </row>
    <row r="14902" spans="2:15" x14ac:dyDescent="0.2">
      <c r="B14902" s="3"/>
      <c r="C14902" s="3"/>
      <c r="D14902" s="6"/>
      <c r="E14902" s="8"/>
      <c r="O14902" s="9"/>
    </row>
    <row r="14903" spans="2:15" x14ac:dyDescent="0.2">
      <c r="B14903" s="3"/>
      <c r="C14903" s="3"/>
      <c r="D14903" s="6"/>
      <c r="E14903" s="8"/>
      <c r="O14903" s="9"/>
    </row>
    <row r="14904" spans="2:15" x14ac:dyDescent="0.2">
      <c r="B14904" s="3"/>
      <c r="C14904" s="3"/>
      <c r="D14904" s="6"/>
      <c r="E14904" s="8"/>
      <c r="O14904" s="9"/>
    </row>
    <row r="14905" spans="2:15" x14ac:dyDescent="0.2">
      <c r="B14905" s="3"/>
      <c r="C14905" s="3"/>
      <c r="D14905" s="6"/>
      <c r="E14905" s="8"/>
      <c r="O14905" s="9"/>
    </row>
    <row r="14906" spans="2:15" x14ac:dyDescent="0.2">
      <c r="B14906" s="3"/>
      <c r="C14906" s="3"/>
      <c r="D14906" s="6"/>
      <c r="E14906" s="8"/>
      <c r="O14906" s="9"/>
    </row>
    <row r="14907" spans="2:15" x14ac:dyDescent="0.2">
      <c r="B14907" s="3"/>
      <c r="C14907" s="3"/>
      <c r="D14907" s="6"/>
      <c r="E14907" s="8"/>
      <c r="O14907" s="9"/>
    </row>
    <row r="14908" spans="2:15" x14ac:dyDescent="0.2">
      <c r="B14908" s="3"/>
      <c r="C14908" s="3"/>
      <c r="D14908" s="6"/>
      <c r="E14908" s="8"/>
      <c r="O14908" s="9"/>
    </row>
    <row r="14909" spans="2:15" x14ac:dyDescent="0.2">
      <c r="B14909" s="3"/>
      <c r="C14909" s="3"/>
      <c r="D14909" s="6"/>
      <c r="E14909" s="8"/>
      <c r="O14909" s="9"/>
    </row>
    <row r="14910" spans="2:15" x14ac:dyDescent="0.2">
      <c r="B14910" s="3"/>
      <c r="C14910" s="3"/>
      <c r="D14910" s="6"/>
      <c r="E14910" s="8"/>
      <c r="O14910" s="9"/>
    </row>
    <row r="14911" spans="2:15" x14ac:dyDescent="0.2">
      <c r="B14911" s="3"/>
      <c r="C14911" s="3"/>
      <c r="D14911" s="6"/>
      <c r="E14911" s="8"/>
      <c r="O14911" s="9"/>
    </row>
    <row r="14912" spans="2:15" x14ac:dyDescent="0.2">
      <c r="B14912" s="3"/>
      <c r="C14912" s="3"/>
      <c r="D14912" s="6"/>
      <c r="E14912" s="8"/>
      <c r="O14912" s="9"/>
    </row>
    <row r="14913" spans="2:15" x14ac:dyDescent="0.2">
      <c r="B14913" s="3"/>
      <c r="C14913" s="3"/>
      <c r="D14913" s="6"/>
      <c r="E14913" s="8"/>
      <c r="O14913" s="9"/>
    </row>
    <row r="14914" spans="2:15" x14ac:dyDescent="0.2">
      <c r="B14914" s="3"/>
      <c r="C14914" s="3"/>
      <c r="D14914" s="6"/>
      <c r="E14914" s="8"/>
      <c r="O14914" s="9"/>
    </row>
    <row r="14915" spans="2:15" x14ac:dyDescent="0.2">
      <c r="B14915" s="3"/>
      <c r="C14915" s="3"/>
      <c r="D14915" s="6"/>
      <c r="E14915" s="8"/>
      <c r="O14915" s="9"/>
    </row>
    <row r="14916" spans="2:15" x14ac:dyDescent="0.2">
      <c r="B14916" s="3"/>
      <c r="C14916" s="3"/>
      <c r="D14916" s="6"/>
      <c r="E14916" s="8"/>
      <c r="O14916" s="9"/>
    </row>
    <row r="14917" spans="2:15" x14ac:dyDescent="0.2">
      <c r="B14917" s="3"/>
      <c r="C14917" s="3"/>
      <c r="D14917" s="6"/>
      <c r="E14917" s="8"/>
      <c r="O14917" s="9"/>
    </row>
    <row r="14918" spans="2:15" x14ac:dyDescent="0.2">
      <c r="B14918" s="3"/>
      <c r="C14918" s="3"/>
      <c r="D14918" s="6"/>
      <c r="E14918" s="8"/>
      <c r="O14918" s="9"/>
    </row>
    <row r="14919" spans="2:15" x14ac:dyDescent="0.2">
      <c r="B14919" s="3"/>
      <c r="C14919" s="3"/>
      <c r="D14919" s="6"/>
      <c r="E14919" s="8"/>
      <c r="O14919" s="9"/>
    </row>
    <row r="14920" spans="2:15" x14ac:dyDescent="0.2">
      <c r="B14920" s="3"/>
      <c r="C14920" s="3"/>
      <c r="D14920" s="6"/>
      <c r="E14920" s="8"/>
      <c r="O14920" s="9"/>
    </row>
    <row r="14921" spans="2:15" x14ac:dyDescent="0.2">
      <c r="B14921" s="3"/>
      <c r="C14921" s="3"/>
      <c r="D14921" s="6"/>
      <c r="E14921" s="8"/>
      <c r="O14921" s="9"/>
    </row>
    <row r="14922" spans="2:15" x14ac:dyDescent="0.2">
      <c r="B14922" s="3"/>
      <c r="C14922" s="3"/>
      <c r="D14922" s="6"/>
      <c r="E14922" s="8"/>
      <c r="O14922" s="9"/>
    </row>
    <row r="14923" spans="2:15" x14ac:dyDescent="0.2">
      <c r="B14923" s="3"/>
      <c r="C14923" s="3"/>
      <c r="D14923" s="6"/>
      <c r="E14923" s="8"/>
      <c r="O14923" s="9"/>
    </row>
    <row r="14924" spans="2:15" x14ac:dyDescent="0.2">
      <c r="B14924" s="3"/>
      <c r="C14924" s="3"/>
      <c r="D14924" s="6"/>
      <c r="E14924" s="8"/>
      <c r="O14924" s="9"/>
    </row>
    <row r="14925" spans="2:15" x14ac:dyDescent="0.2">
      <c r="B14925" s="3"/>
      <c r="C14925" s="3"/>
      <c r="D14925" s="6"/>
      <c r="E14925" s="8"/>
      <c r="O14925" s="9"/>
    </row>
    <row r="14926" spans="2:15" x14ac:dyDescent="0.2">
      <c r="B14926" s="3"/>
      <c r="C14926" s="3"/>
      <c r="D14926" s="6"/>
      <c r="E14926" s="8"/>
      <c r="O14926" s="9"/>
    </row>
    <row r="14927" spans="2:15" x14ac:dyDescent="0.2">
      <c r="B14927" s="3"/>
      <c r="C14927" s="3"/>
      <c r="D14927" s="6"/>
      <c r="E14927" s="8"/>
      <c r="O14927" s="9"/>
    </row>
    <row r="14928" spans="2:15" x14ac:dyDescent="0.2">
      <c r="B14928" s="3"/>
      <c r="C14928" s="3"/>
      <c r="D14928" s="6"/>
      <c r="E14928" s="8"/>
      <c r="O14928" s="9"/>
    </row>
    <row r="14929" spans="2:15" x14ac:dyDescent="0.2">
      <c r="B14929" s="3"/>
      <c r="C14929" s="3"/>
      <c r="D14929" s="6"/>
      <c r="E14929" s="8"/>
      <c r="O14929" s="9"/>
    </row>
    <row r="14930" spans="2:15" x14ac:dyDescent="0.2">
      <c r="B14930" s="3"/>
      <c r="C14930" s="3"/>
      <c r="D14930" s="6"/>
      <c r="E14930" s="8"/>
      <c r="O14930" s="9"/>
    </row>
    <row r="14931" spans="2:15" x14ac:dyDescent="0.2">
      <c r="B14931" s="3"/>
      <c r="C14931" s="3"/>
      <c r="D14931" s="6"/>
      <c r="E14931" s="8"/>
      <c r="O14931" s="9"/>
    </row>
    <row r="14932" spans="2:15" x14ac:dyDescent="0.2">
      <c r="B14932" s="3"/>
      <c r="C14932" s="3"/>
      <c r="D14932" s="6"/>
      <c r="E14932" s="8"/>
      <c r="O14932" s="9"/>
    </row>
    <row r="14933" spans="2:15" x14ac:dyDescent="0.2">
      <c r="B14933" s="3"/>
      <c r="C14933" s="3"/>
      <c r="D14933" s="6"/>
      <c r="E14933" s="8"/>
      <c r="O14933" s="9"/>
    </row>
    <row r="14934" spans="2:15" x14ac:dyDescent="0.2">
      <c r="B14934" s="3"/>
      <c r="C14934" s="3"/>
      <c r="D14934" s="6"/>
      <c r="E14934" s="8"/>
      <c r="O14934" s="9"/>
    </row>
    <row r="14935" spans="2:15" x14ac:dyDescent="0.2">
      <c r="B14935" s="3"/>
      <c r="C14935" s="3"/>
      <c r="D14935" s="6"/>
      <c r="E14935" s="8"/>
      <c r="O14935" s="9"/>
    </row>
    <row r="14936" spans="2:15" x14ac:dyDescent="0.2">
      <c r="B14936" s="3"/>
      <c r="C14936" s="3"/>
      <c r="D14936" s="6"/>
      <c r="E14936" s="8"/>
      <c r="O14936" s="9"/>
    </row>
    <row r="14937" spans="2:15" x14ac:dyDescent="0.2">
      <c r="B14937" s="3"/>
      <c r="C14937" s="3"/>
      <c r="D14937" s="6"/>
      <c r="E14937" s="8"/>
      <c r="O14937" s="9"/>
    </row>
    <row r="14938" spans="2:15" x14ac:dyDescent="0.2">
      <c r="B14938" s="3"/>
      <c r="C14938" s="3"/>
      <c r="D14938" s="6"/>
      <c r="E14938" s="8"/>
      <c r="O14938" s="9"/>
    </row>
    <row r="14939" spans="2:15" x14ac:dyDescent="0.2">
      <c r="B14939" s="3"/>
      <c r="C14939" s="3"/>
      <c r="D14939" s="6"/>
      <c r="E14939" s="8"/>
      <c r="O14939" s="9"/>
    </row>
    <row r="14940" spans="2:15" x14ac:dyDescent="0.2">
      <c r="B14940" s="3"/>
      <c r="C14940" s="3"/>
      <c r="D14940" s="6"/>
      <c r="E14940" s="8"/>
      <c r="O14940" s="9"/>
    </row>
    <row r="14941" spans="2:15" x14ac:dyDescent="0.2">
      <c r="B14941" s="3"/>
      <c r="C14941" s="3"/>
      <c r="D14941" s="6"/>
      <c r="E14941" s="8"/>
      <c r="O14941" s="9"/>
    </row>
    <row r="14942" spans="2:15" x14ac:dyDescent="0.2">
      <c r="B14942" s="3"/>
      <c r="C14942" s="3"/>
      <c r="D14942" s="6"/>
      <c r="E14942" s="8"/>
      <c r="O14942" s="9"/>
    </row>
    <row r="14943" spans="2:15" x14ac:dyDescent="0.2">
      <c r="B14943" s="3"/>
      <c r="C14943" s="3"/>
      <c r="D14943" s="6"/>
      <c r="E14943" s="8"/>
      <c r="O14943" s="9"/>
    </row>
    <row r="14944" spans="2:15" x14ac:dyDescent="0.2">
      <c r="B14944" s="3"/>
      <c r="C14944" s="3"/>
      <c r="D14944" s="6"/>
      <c r="E14944" s="8"/>
      <c r="O14944" s="9"/>
    </row>
    <row r="14945" spans="2:15" x14ac:dyDescent="0.2">
      <c r="B14945" s="3"/>
      <c r="C14945" s="3"/>
      <c r="D14945" s="6"/>
      <c r="E14945" s="8"/>
      <c r="O14945" s="9"/>
    </row>
    <row r="14946" spans="2:15" x14ac:dyDescent="0.2">
      <c r="B14946" s="3"/>
      <c r="C14946" s="3"/>
      <c r="D14946" s="6"/>
      <c r="E14946" s="8"/>
      <c r="O14946" s="9"/>
    </row>
    <row r="14947" spans="2:15" x14ac:dyDescent="0.2">
      <c r="B14947" s="3"/>
      <c r="C14947" s="3"/>
      <c r="D14947" s="6"/>
      <c r="E14947" s="8"/>
      <c r="O14947" s="9"/>
    </row>
    <row r="14948" spans="2:15" x14ac:dyDescent="0.2">
      <c r="B14948" s="3"/>
      <c r="C14948" s="3"/>
      <c r="D14948" s="6"/>
      <c r="E14948" s="8"/>
      <c r="O14948" s="9"/>
    </row>
    <row r="14949" spans="2:15" x14ac:dyDescent="0.2">
      <c r="B14949" s="3"/>
      <c r="C14949" s="3"/>
      <c r="D14949" s="6"/>
      <c r="E14949" s="8"/>
      <c r="O14949" s="9"/>
    </row>
    <row r="14950" spans="2:15" x14ac:dyDescent="0.2">
      <c r="B14950" s="3"/>
      <c r="C14950" s="3"/>
      <c r="D14950" s="6"/>
      <c r="E14950" s="8"/>
      <c r="O14950" s="9"/>
    </row>
    <row r="14951" spans="2:15" x14ac:dyDescent="0.2">
      <c r="B14951" s="3"/>
      <c r="C14951" s="3"/>
      <c r="D14951" s="6"/>
      <c r="E14951" s="8"/>
      <c r="O14951" s="9"/>
    </row>
    <row r="14952" spans="2:15" x14ac:dyDescent="0.2">
      <c r="B14952" s="3"/>
      <c r="C14952" s="3"/>
      <c r="D14952" s="6"/>
      <c r="E14952" s="8"/>
      <c r="O14952" s="9"/>
    </row>
    <row r="14953" spans="2:15" x14ac:dyDescent="0.2">
      <c r="B14953" s="3"/>
      <c r="C14953" s="3"/>
      <c r="D14953" s="6"/>
      <c r="E14953" s="8"/>
      <c r="O14953" s="9"/>
    </row>
    <row r="14954" spans="2:15" x14ac:dyDescent="0.2">
      <c r="B14954" s="3"/>
      <c r="C14954" s="3"/>
      <c r="D14954" s="6"/>
      <c r="E14954" s="8"/>
      <c r="O14954" s="9"/>
    </row>
    <row r="14955" spans="2:15" x14ac:dyDescent="0.2">
      <c r="B14955" s="3"/>
      <c r="C14955" s="3"/>
      <c r="D14955" s="6"/>
      <c r="E14955" s="8"/>
      <c r="O14955" s="9"/>
    </row>
    <row r="14956" spans="2:15" x14ac:dyDescent="0.2">
      <c r="B14956" s="3"/>
      <c r="C14956" s="3"/>
      <c r="D14956" s="6"/>
      <c r="E14956" s="8"/>
      <c r="O14956" s="9"/>
    </row>
    <row r="14957" spans="2:15" x14ac:dyDescent="0.2">
      <c r="B14957" s="3"/>
      <c r="C14957" s="3"/>
      <c r="D14957" s="6"/>
      <c r="E14957" s="8"/>
      <c r="O14957" s="9"/>
    </row>
    <row r="14958" spans="2:15" x14ac:dyDescent="0.2">
      <c r="B14958" s="3"/>
      <c r="C14958" s="3"/>
      <c r="D14958" s="6"/>
      <c r="E14958" s="8"/>
      <c r="O14958" s="9"/>
    </row>
    <row r="14959" spans="2:15" x14ac:dyDescent="0.2">
      <c r="B14959" s="3"/>
      <c r="C14959" s="3"/>
      <c r="D14959" s="6"/>
      <c r="E14959" s="8"/>
      <c r="O14959" s="9"/>
    </row>
    <row r="14960" spans="2:15" x14ac:dyDescent="0.2">
      <c r="B14960" s="3"/>
      <c r="C14960" s="3"/>
      <c r="D14960" s="6"/>
      <c r="E14960" s="8"/>
      <c r="O14960" s="9"/>
    </row>
    <row r="14961" spans="2:15" x14ac:dyDescent="0.2">
      <c r="B14961" s="3"/>
      <c r="C14961" s="3"/>
      <c r="D14961" s="6"/>
      <c r="E14961" s="8"/>
      <c r="O14961" s="9"/>
    </row>
    <row r="14962" spans="2:15" x14ac:dyDescent="0.2">
      <c r="B14962" s="3"/>
      <c r="C14962" s="3"/>
      <c r="D14962" s="6"/>
      <c r="E14962" s="8"/>
      <c r="O14962" s="9"/>
    </row>
    <row r="14963" spans="2:15" x14ac:dyDescent="0.2">
      <c r="B14963" s="3"/>
      <c r="C14963" s="3"/>
      <c r="D14963" s="6"/>
      <c r="E14963" s="8"/>
      <c r="O14963" s="9"/>
    </row>
    <row r="14964" spans="2:15" x14ac:dyDescent="0.2">
      <c r="B14964" s="3"/>
      <c r="C14964" s="3"/>
      <c r="D14964" s="6"/>
      <c r="E14964" s="8"/>
      <c r="O14964" s="9"/>
    </row>
    <row r="14965" spans="2:15" x14ac:dyDescent="0.2">
      <c r="B14965" s="3"/>
      <c r="C14965" s="3"/>
      <c r="D14965" s="6"/>
      <c r="E14965" s="8"/>
      <c r="O14965" s="9"/>
    </row>
    <row r="14966" spans="2:15" x14ac:dyDescent="0.2">
      <c r="B14966" s="3"/>
      <c r="C14966" s="3"/>
      <c r="D14966" s="6"/>
      <c r="E14966" s="8"/>
      <c r="O14966" s="9"/>
    </row>
    <row r="14967" spans="2:15" x14ac:dyDescent="0.2">
      <c r="B14967" s="3"/>
      <c r="C14967" s="3"/>
      <c r="D14967" s="6"/>
      <c r="E14967" s="8"/>
      <c r="O14967" s="9"/>
    </row>
    <row r="14968" spans="2:15" x14ac:dyDescent="0.2">
      <c r="B14968" s="3"/>
      <c r="C14968" s="3"/>
      <c r="D14968" s="6"/>
      <c r="E14968" s="8"/>
      <c r="O14968" s="9"/>
    </row>
    <row r="14969" spans="2:15" x14ac:dyDescent="0.2">
      <c r="B14969" s="3"/>
      <c r="C14969" s="3"/>
      <c r="D14969" s="6"/>
      <c r="E14969" s="8"/>
      <c r="O14969" s="9"/>
    </row>
    <row r="14970" spans="2:15" x14ac:dyDescent="0.2">
      <c r="B14970" s="3"/>
      <c r="C14970" s="3"/>
      <c r="D14970" s="6"/>
      <c r="E14970" s="8"/>
      <c r="O14970" s="9"/>
    </row>
    <row r="14971" spans="2:15" x14ac:dyDescent="0.2">
      <c r="B14971" s="3"/>
      <c r="C14971" s="3"/>
      <c r="D14971" s="6"/>
      <c r="E14971" s="8"/>
      <c r="O14971" s="9"/>
    </row>
    <row r="14972" spans="2:15" x14ac:dyDescent="0.2">
      <c r="B14972" s="3"/>
      <c r="C14972" s="3"/>
      <c r="D14972" s="6"/>
      <c r="E14972" s="8"/>
      <c r="O14972" s="9"/>
    </row>
    <row r="14973" spans="2:15" x14ac:dyDescent="0.2">
      <c r="B14973" s="3"/>
      <c r="C14973" s="3"/>
      <c r="D14973" s="6"/>
      <c r="E14973" s="8"/>
      <c r="O14973" s="9"/>
    </row>
    <row r="14974" spans="2:15" x14ac:dyDescent="0.2">
      <c r="B14974" s="3"/>
      <c r="C14974" s="3"/>
      <c r="D14974" s="6"/>
      <c r="E14974" s="8"/>
      <c r="O14974" s="9"/>
    </row>
    <row r="14975" spans="2:15" x14ac:dyDescent="0.2">
      <c r="B14975" s="3"/>
      <c r="C14975" s="3"/>
      <c r="D14975" s="6"/>
      <c r="E14975" s="8"/>
      <c r="O14975" s="9"/>
    </row>
    <row r="14976" spans="2:15" x14ac:dyDescent="0.2">
      <c r="B14976" s="3"/>
      <c r="C14976" s="3"/>
      <c r="D14976" s="6"/>
      <c r="E14976" s="8"/>
      <c r="O14976" s="9"/>
    </row>
    <row r="14977" spans="2:15" x14ac:dyDescent="0.2">
      <c r="B14977" s="3"/>
      <c r="C14977" s="3"/>
      <c r="D14977" s="6"/>
      <c r="E14977" s="8"/>
      <c r="O14977" s="9"/>
    </row>
    <row r="14978" spans="2:15" x14ac:dyDescent="0.2">
      <c r="B14978" s="3"/>
      <c r="C14978" s="3"/>
      <c r="D14978" s="6"/>
      <c r="E14978" s="8"/>
      <c r="O14978" s="9"/>
    </row>
    <row r="14979" spans="2:15" x14ac:dyDescent="0.2">
      <c r="B14979" s="3"/>
      <c r="C14979" s="3"/>
      <c r="D14979" s="6"/>
      <c r="E14979" s="8"/>
      <c r="O14979" s="9"/>
    </row>
    <row r="14980" spans="2:15" x14ac:dyDescent="0.2">
      <c r="B14980" s="3"/>
      <c r="C14980" s="3"/>
      <c r="D14980" s="6"/>
      <c r="E14980" s="8"/>
      <c r="O14980" s="9"/>
    </row>
    <row r="14981" spans="2:15" x14ac:dyDescent="0.2">
      <c r="B14981" s="3"/>
      <c r="C14981" s="3"/>
      <c r="D14981" s="6"/>
      <c r="E14981" s="8"/>
      <c r="O14981" s="9"/>
    </row>
    <row r="14982" spans="2:15" x14ac:dyDescent="0.2">
      <c r="B14982" s="3"/>
      <c r="C14982" s="3"/>
      <c r="D14982" s="6"/>
      <c r="E14982" s="8"/>
      <c r="O14982" s="9"/>
    </row>
    <row r="14983" spans="2:15" x14ac:dyDescent="0.2">
      <c r="B14983" s="3"/>
      <c r="C14983" s="3"/>
      <c r="D14983" s="6"/>
      <c r="E14983" s="8"/>
      <c r="O14983" s="9"/>
    </row>
    <row r="14984" spans="2:15" x14ac:dyDescent="0.2">
      <c r="B14984" s="3"/>
      <c r="C14984" s="3"/>
      <c r="D14984" s="6"/>
      <c r="E14984" s="8"/>
      <c r="O14984" s="9"/>
    </row>
    <row r="14985" spans="2:15" x14ac:dyDescent="0.2">
      <c r="B14985" s="3"/>
      <c r="C14985" s="3"/>
      <c r="D14985" s="6"/>
      <c r="E14985" s="8"/>
      <c r="O14985" s="9"/>
    </row>
    <row r="14986" spans="2:15" x14ac:dyDescent="0.2">
      <c r="B14986" s="3"/>
      <c r="C14986" s="3"/>
      <c r="D14986" s="6"/>
      <c r="E14986" s="8"/>
      <c r="O14986" s="9"/>
    </row>
    <row r="14987" spans="2:15" x14ac:dyDescent="0.2">
      <c r="B14987" s="3"/>
      <c r="C14987" s="3"/>
      <c r="D14987" s="6"/>
      <c r="E14987" s="8"/>
      <c r="O14987" s="9"/>
    </row>
    <row r="14988" spans="2:15" x14ac:dyDescent="0.2">
      <c r="B14988" s="3"/>
      <c r="C14988" s="3"/>
      <c r="D14988" s="6"/>
      <c r="E14988" s="8"/>
      <c r="O14988" s="9"/>
    </row>
    <row r="14989" spans="2:15" x14ac:dyDescent="0.2">
      <c r="B14989" s="3"/>
      <c r="C14989" s="3"/>
      <c r="D14989" s="6"/>
      <c r="E14989" s="8"/>
      <c r="O14989" s="9"/>
    </row>
    <row r="14990" spans="2:15" x14ac:dyDescent="0.2">
      <c r="B14990" s="3"/>
      <c r="C14990" s="3"/>
      <c r="D14990" s="6"/>
      <c r="E14990" s="8"/>
      <c r="O14990" s="9"/>
    </row>
    <row r="14991" spans="2:15" x14ac:dyDescent="0.2">
      <c r="B14991" s="3"/>
      <c r="C14991" s="3"/>
      <c r="D14991" s="6"/>
      <c r="E14991" s="8"/>
      <c r="O14991" s="9"/>
    </row>
    <row r="14992" spans="2:15" x14ac:dyDescent="0.2">
      <c r="B14992" s="3"/>
      <c r="C14992" s="3"/>
      <c r="D14992" s="6"/>
      <c r="E14992" s="8"/>
      <c r="O14992" s="9"/>
    </row>
    <row r="14993" spans="2:15" x14ac:dyDescent="0.2">
      <c r="B14993" s="3"/>
      <c r="C14993" s="3"/>
      <c r="D14993" s="6"/>
      <c r="E14993" s="8"/>
      <c r="O14993" s="9"/>
    </row>
    <row r="14994" spans="2:15" x14ac:dyDescent="0.2">
      <c r="B14994" s="3"/>
      <c r="C14994" s="3"/>
      <c r="D14994" s="6"/>
      <c r="E14994" s="8"/>
      <c r="O14994" s="9"/>
    </row>
    <row r="14995" spans="2:15" x14ac:dyDescent="0.2">
      <c r="B14995" s="3"/>
      <c r="C14995" s="3"/>
      <c r="D14995" s="6"/>
      <c r="E14995" s="8"/>
      <c r="O14995" s="9"/>
    </row>
    <row r="14996" spans="2:15" x14ac:dyDescent="0.2">
      <c r="B14996" s="3"/>
      <c r="C14996" s="3"/>
      <c r="D14996" s="6"/>
      <c r="E14996" s="8"/>
      <c r="O14996" s="9"/>
    </row>
    <row r="14997" spans="2:15" x14ac:dyDescent="0.2">
      <c r="B14997" s="3"/>
      <c r="C14997" s="3"/>
      <c r="D14997" s="6"/>
      <c r="E14997" s="8"/>
      <c r="O14997" s="9"/>
    </row>
    <row r="14998" spans="2:15" x14ac:dyDescent="0.2">
      <c r="B14998" s="3"/>
      <c r="C14998" s="3"/>
      <c r="D14998" s="6"/>
      <c r="E14998" s="8"/>
      <c r="O14998" s="9"/>
    </row>
    <row r="14999" spans="2:15" x14ac:dyDescent="0.2">
      <c r="B14999" s="3"/>
      <c r="C14999" s="3"/>
      <c r="D14999" s="6"/>
      <c r="E14999" s="8"/>
      <c r="O14999" s="9"/>
    </row>
    <row r="15000" spans="2:15" x14ac:dyDescent="0.2">
      <c r="B15000" s="3"/>
      <c r="C15000" s="3"/>
      <c r="D15000" s="6"/>
      <c r="E15000" s="8"/>
      <c r="O15000" s="9"/>
    </row>
    <row r="15001" spans="2:15" x14ac:dyDescent="0.2">
      <c r="B15001" s="3"/>
      <c r="C15001" s="3"/>
      <c r="D15001" s="6"/>
      <c r="E15001" s="8"/>
      <c r="O15001" s="9"/>
    </row>
    <row r="15002" spans="2:15" x14ac:dyDescent="0.2">
      <c r="B15002" s="3"/>
      <c r="C15002" s="3"/>
      <c r="D15002" s="6"/>
      <c r="E15002" s="8"/>
      <c r="O15002" s="9"/>
    </row>
    <row r="15003" spans="2:15" x14ac:dyDescent="0.2">
      <c r="B15003" s="3"/>
      <c r="C15003" s="3"/>
      <c r="D15003" s="6"/>
      <c r="E15003" s="8"/>
      <c r="O15003" s="9"/>
    </row>
    <row r="15004" spans="2:15" x14ac:dyDescent="0.2">
      <c r="B15004" s="3"/>
      <c r="C15004" s="3"/>
      <c r="D15004" s="6"/>
      <c r="E15004" s="8"/>
      <c r="O15004" s="9"/>
    </row>
    <row r="15005" spans="2:15" x14ac:dyDescent="0.2">
      <c r="B15005" s="3"/>
      <c r="C15005" s="3"/>
      <c r="D15005" s="6"/>
      <c r="E15005" s="8"/>
      <c r="O15005" s="9"/>
    </row>
    <row r="15006" spans="2:15" x14ac:dyDescent="0.2">
      <c r="B15006" s="3"/>
      <c r="C15006" s="3"/>
      <c r="D15006" s="6"/>
      <c r="E15006" s="8"/>
      <c r="O15006" s="9"/>
    </row>
    <row r="15007" spans="2:15" x14ac:dyDescent="0.2">
      <c r="B15007" s="3"/>
      <c r="C15007" s="3"/>
      <c r="D15007" s="6"/>
      <c r="E15007" s="8"/>
      <c r="O15007" s="9"/>
    </row>
    <row r="15008" spans="2:15" x14ac:dyDescent="0.2">
      <c r="B15008" s="3"/>
      <c r="C15008" s="3"/>
      <c r="D15008" s="6"/>
      <c r="E15008" s="8"/>
      <c r="O15008" s="9"/>
    </row>
    <row r="15009" spans="2:15" x14ac:dyDescent="0.2">
      <c r="B15009" s="3"/>
      <c r="C15009" s="3"/>
      <c r="D15009" s="6"/>
      <c r="E15009" s="8"/>
      <c r="O15009" s="9"/>
    </row>
    <row r="15010" spans="2:15" x14ac:dyDescent="0.2">
      <c r="B15010" s="3"/>
      <c r="C15010" s="3"/>
      <c r="D15010" s="6"/>
      <c r="E15010" s="8"/>
      <c r="O15010" s="9"/>
    </row>
    <row r="15011" spans="2:15" x14ac:dyDescent="0.2">
      <c r="B15011" s="3"/>
      <c r="C15011" s="3"/>
      <c r="D15011" s="6"/>
      <c r="E15011" s="8"/>
      <c r="O15011" s="9"/>
    </row>
    <row r="15012" spans="2:15" x14ac:dyDescent="0.2">
      <c r="B15012" s="3"/>
      <c r="C15012" s="3"/>
      <c r="D15012" s="6"/>
      <c r="E15012" s="8"/>
      <c r="O15012" s="9"/>
    </row>
    <row r="15013" spans="2:15" x14ac:dyDescent="0.2">
      <c r="B15013" s="3"/>
      <c r="C15013" s="3"/>
      <c r="D15013" s="6"/>
      <c r="E15013" s="8"/>
      <c r="O15013" s="9"/>
    </row>
    <row r="15014" spans="2:15" x14ac:dyDescent="0.2">
      <c r="B15014" s="3"/>
      <c r="C15014" s="3"/>
      <c r="D15014" s="6"/>
      <c r="E15014" s="8"/>
      <c r="O15014" s="9"/>
    </row>
    <row r="15015" spans="2:15" x14ac:dyDescent="0.2">
      <c r="B15015" s="3"/>
      <c r="C15015" s="3"/>
      <c r="D15015" s="6"/>
      <c r="E15015" s="8"/>
      <c r="O15015" s="9"/>
    </row>
    <row r="15016" spans="2:15" x14ac:dyDescent="0.2">
      <c r="B15016" s="3"/>
      <c r="C15016" s="3"/>
      <c r="D15016" s="6"/>
      <c r="E15016" s="8"/>
      <c r="O15016" s="9"/>
    </row>
    <row r="15017" spans="2:15" x14ac:dyDescent="0.2">
      <c r="B15017" s="3"/>
      <c r="C15017" s="3"/>
      <c r="D15017" s="6"/>
      <c r="E15017" s="8"/>
      <c r="O15017" s="9"/>
    </row>
    <row r="15018" spans="2:15" x14ac:dyDescent="0.2">
      <c r="B15018" s="3"/>
      <c r="C15018" s="3"/>
      <c r="D15018" s="6"/>
      <c r="E15018" s="8"/>
      <c r="O15018" s="9"/>
    </row>
    <row r="15019" spans="2:15" x14ac:dyDescent="0.2">
      <c r="B15019" s="3"/>
      <c r="C15019" s="3"/>
      <c r="D15019" s="6"/>
      <c r="E15019" s="8"/>
      <c r="O15019" s="9"/>
    </row>
    <row r="15020" spans="2:15" x14ac:dyDescent="0.2">
      <c r="B15020" s="3"/>
      <c r="C15020" s="3"/>
      <c r="D15020" s="6"/>
      <c r="E15020" s="8"/>
      <c r="O15020" s="9"/>
    </row>
    <row r="15021" spans="2:15" x14ac:dyDescent="0.2">
      <c r="B15021" s="3"/>
      <c r="C15021" s="3"/>
      <c r="D15021" s="6"/>
      <c r="E15021" s="8"/>
      <c r="O15021" s="9"/>
    </row>
    <row r="15022" spans="2:15" x14ac:dyDescent="0.2">
      <c r="B15022" s="3"/>
      <c r="C15022" s="3"/>
      <c r="D15022" s="6"/>
      <c r="E15022" s="8"/>
      <c r="O15022" s="9"/>
    </row>
    <row r="15023" spans="2:15" x14ac:dyDescent="0.2">
      <c r="B15023" s="3"/>
      <c r="C15023" s="3"/>
      <c r="D15023" s="6"/>
      <c r="E15023" s="8"/>
      <c r="O15023" s="9"/>
    </row>
    <row r="15024" spans="2:15" x14ac:dyDescent="0.2">
      <c r="B15024" s="3"/>
      <c r="C15024" s="3"/>
      <c r="D15024" s="6"/>
      <c r="E15024" s="8"/>
      <c r="O15024" s="9"/>
    </row>
    <row r="15025" spans="2:15" x14ac:dyDescent="0.2">
      <c r="B15025" s="3"/>
      <c r="C15025" s="3"/>
      <c r="D15025" s="6"/>
      <c r="E15025" s="8"/>
      <c r="O15025" s="9"/>
    </row>
    <row r="15026" spans="2:15" x14ac:dyDescent="0.2">
      <c r="B15026" s="3"/>
      <c r="C15026" s="3"/>
      <c r="D15026" s="6"/>
      <c r="E15026" s="8"/>
      <c r="O15026" s="9"/>
    </row>
    <row r="15027" spans="2:15" x14ac:dyDescent="0.2">
      <c r="B15027" s="3"/>
      <c r="C15027" s="3"/>
      <c r="D15027" s="6"/>
      <c r="E15027" s="8"/>
      <c r="O15027" s="9"/>
    </row>
    <row r="15028" spans="2:15" x14ac:dyDescent="0.2">
      <c r="B15028" s="3"/>
      <c r="C15028" s="3"/>
      <c r="D15028" s="6"/>
      <c r="E15028" s="8"/>
      <c r="O15028" s="9"/>
    </row>
    <row r="15029" spans="2:15" x14ac:dyDescent="0.2">
      <c r="B15029" s="3"/>
      <c r="C15029" s="3"/>
      <c r="D15029" s="6"/>
      <c r="E15029" s="8"/>
      <c r="O15029" s="9"/>
    </row>
    <row r="15030" spans="2:15" x14ac:dyDescent="0.2">
      <c r="B15030" s="3"/>
      <c r="C15030" s="3"/>
      <c r="D15030" s="6"/>
      <c r="E15030" s="8"/>
      <c r="O15030" s="9"/>
    </row>
    <row r="15031" spans="2:15" x14ac:dyDescent="0.2">
      <c r="B15031" s="3"/>
      <c r="C15031" s="3"/>
      <c r="D15031" s="6"/>
      <c r="E15031" s="8"/>
      <c r="O15031" s="9"/>
    </row>
    <row r="15032" spans="2:15" x14ac:dyDescent="0.2">
      <c r="B15032" s="3"/>
      <c r="C15032" s="3"/>
      <c r="D15032" s="6"/>
      <c r="E15032" s="8"/>
      <c r="O15032" s="9"/>
    </row>
    <row r="15033" spans="2:15" x14ac:dyDescent="0.2">
      <c r="B15033" s="3"/>
      <c r="C15033" s="3"/>
      <c r="D15033" s="6"/>
      <c r="E15033" s="8"/>
      <c r="O15033" s="9"/>
    </row>
    <row r="15034" spans="2:15" x14ac:dyDescent="0.2">
      <c r="B15034" s="3"/>
      <c r="C15034" s="3"/>
      <c r="D15034" s="6"/>
      <c r="E15034" s="8"/>
      <c r="O15034" s="9"/>
    </row>
    <row r="15035" spans="2:15" x14ac:dyDescent="0.2">
      <c r="B15035" s="3"/>
      <c r="C15035" s="3"/>
      <c r="D15035" s="6"/>
      <c r="E15035" s="8"/>
      <c r="O15035" s="9"/>
    </row>
    <row r="15036" spans="2:15" x14ac:dyDescent="0.2">
      <c r="B15036" s="3"/>
      <c r="C15036" s="3"/>
      <c r="D15036" s="6"/>
      <c r="E15036" s="8"/>
      <c r="O15036" s="9"/>
    </row>
    <row r="15037" spans="2:15" x14ac:dyDescent="0.2">
      <c r="B15037" s="3"/>
      <c r="C15037" s="3"/>
      <c r="D15037" s="6"/>
      <c r="E15037" s="8"/>
      <c r="O15037" s="9"/>
    </row>
    <row r="15038" spans="2:15" x14ac:dyDescent="0.2">
      <c r="B15038" s="3"/>
      <c r="C15038" s="3"/>
      <c r="D15038" s="6"/>
      <c r="E15038" s="8"/>
      <c r="O15038" s="9"/>
    </row>
    <row r="15039" spans="2:15" x14ac:dyDescent="0.2">
      <c r="B15039" s="3"/>
      <c r="C15039" s="3"/>
      <c r="D15039" s="6"/>
      <c r="E15039" s="8"/>
      <c r="O15039" s="9"/>
    </row>
    <row r="15040" spans="2:15" x14ac:dyDescent="0.2">
      <c r="B15040" s="3"/>
      <c r="C15040" s="3"/>
      <c r="D15040" s="6"/>
      <c r="E15040" s="8"/>
      <c r="O15040" s="9"/>
    </row>
    <row r="15041" spans="2:15" x14ac:dyDescent="0.2">
      <c r="B15041" s="3"/>
      <c r="C15041" s="3"/>
      <c r="D15041" s="6"/>
      <c r="E15041" s="8"/>
      <c r="O15041" s="9"/>
    </row>
    <row r="15042" spans="2:15" x14ac:dyDescent="0.2">
      <c r="B15042" s="3"/>
      <c r="C15042" s="3"/>
      <c r="D15042" s="6"/>
      <c r="E15042" s="8"/>
      <c r="O15042" s="9"/>
    </row>
    <row r="15043" spans="2:15" x14ac:dyDescent="0.2">
      <c r="B15043" s="3"/>
      <c r="C15043" s="3"/>
      <c r="D15043" s="6"/>
      <c r="E15043" s="8"/>
      <c r="O15043" s="9"/>
    </row>
    <row r="15044" spans="2:15" x14ac:dyDescent="0.2">
      <c r="B15044" s="3"/>
      <c r="C15044" s="3"/>
      <c r="D15044" s="6"/>
      <c r="E15044" s="8"/>
      <c r="O15044" s="9"/>
    </row>
    <row r="15045" spans="2:15" x14ac:dyDescent="0.2">
      <c r="B15045" s="3"/>
      <c r="C15045" s="3"/>
      <c r="D15045" s="6"/>
      <c r="E15045" s="8"/>
      <c r="O15045" s="9"/>
    </row>
    <row r="15046" spans="2:15" x14ac:dyDescent="0.2">
      <c r="B15046" s="3"/>
      <c r="C15046" s="3"/>
      <c r="D15046" s="6"/>
      <c r="E15046" s="8"/>
      <c r="O15046" s="9"/>
    </row>
    <row r="15047" spans="2:15" x14ac:dyDescent="0.2">
      <c r="B15047" s="3"/>
      <c r="C15047" s="3"/>
      <c r="D15047" s="6"/>
      <c r="E15047" s="8"/>
      <c r="O15047" s="9"/>
    </row>
    <row r="15048" spans="2:15" x14ac:dyDescent="0.2">
      <c r="B15048" s="3"/>
      <c r="C15048" s="3"/>
      <c r="D15048" s="6"/>
      <c r="E15048" s="8"/>
      <c r="O15048" s="9"/>
    </row>
    <row r="15049" spans="2:15" x14ac:dyDescent="0.2">
      <c r="B15049" s="3"/>
      <c r="C15049" s="3"/>
      <c r="D15049" s="6"/>
      <c r="E15049" s="8"/>
      <c r="O15049" s="9"/>
    </row>
    <row r="15050" spans="2:15" x14ac:dyDescent="0.2">
      <c r="B15050" s="3"/>
      <c r="C15050" s="3"/>
      <c r="D15050" s="6"/>
      <c r="E15050" s="8"/>
      <c r="O15050" s="9"/>
    </row>
    <row r="15051" spans="2:15" x14ac:dyDescent="0.2">
      <c r="B15051" s="3"/>
      <c r="C15051" s="3"/>
      <c r="D15051" s="6"/>
      <c r="E15051" s="8"/>
      <c r="O15051" s="9"/>
    </row>
    <row r="15052" spans="2:15" x14ac:dyDescent="0.2">
      <c r="B15052" s="3"/>
      <c r="C15052" s="3"/>
      <c r="D15052" s="6"/>
      <c r="E15052" s="8"/>
      <c r="O15052" s="9"/>
    </row>
    <row r="15053" spans="2:15" x14ac:dyDescent="0.2">
      <c r="B15053" s="3"/>
      <c r="C15053" s="3"/>
      <c r="D15053" s="6"/>
      <c r="E15053" s="8"/>
      <c r="O15053" s="9"/>
    </row>
    <row r="15054" spans="2:15" x14ac:dyDescent="0.2">
      <c r="B15054" s="3"/>
      <c r="C15054" s="3"/>
      <c r="D15054" s="6"/>
      <c r="E15054" s="8"/>
      <c r="O15054" s="9"/>
    </row>
    <row r="15055" spans="2:15" x14ac:dyDescent="0.2">
      <c r="B15055" s="3"/>
      <c r="C15055" s="3"/>
      <c r="D15055" s="6"/>
      <c r="E15055" s="8"/>
      <c r="O15055" s="9"/>
    </row>
    <row r="15056" spans="2:15" x14ac:dyDescent="0.2">
      <c r="B15056" s="3"/>
      <c r="C15056" s="3"/>
      <c r="D15056" s="6"/>
      <c r="E15056" s="8"/>
      <c r="O15056" s="9"/>
    </row>
    <row r="15057" spans="2:15" x14ac:dyDescent="0.2">
      <c r="B15057" s="3"/>
      <c r="C15057" s="3"/>
      <c r="D15057" s="6"/>
      <c r="E15057" s="8"/>
      <c r="O15057" s="9"/>
    </row>
    <row r="15058" spans="2:15" x14ac:dyDescent="0.2">
      <c r="B15058" s="3"/>
      <c r="C15058" s="3"/>
      <c r="D15058" s="6"/>
      <c r="E15058" s="8"/>
      <c r="O15058" s="9"/>
    </row>
    <row r="15059" spans="2:15" x14ac:dyDescent="0.2">
      <c r="B15059" s="3"/>
      <c r="C15059" s="3"/>
      <c r="D15059" s="6"/>
      <c r="E15059" s="8"/>
      <c r="O15059" s="9"/>
    </row>
    <row r="15060" spans="2:15" x14ac:dyDescent="0.2">
      <c r="B15060" s="3"/>
      <c r="C15060" s="3"/>
      <c r="D15060" s="6"/>
      <c r="E15060" s="8"/>
      <c r="O15060" s="9"/>
    </row>
    <row r="15061" spans="2:15" x14ac:dyDescent="0.2">
      <c r="B15061" s="3"/>
      <c r="C15061" s="3"/>
      <c r="D15061" s="6"/>
      <c r="E15061" s="8"/>
      <c r="O15061" s="9"/>
    </row>
    <row r="15062" spans="2:15" x14ac:dyDescent="0.2">
      <c r="B15062" s="3"/>
      <c r="C15062" s="3"/>
      <c r="D15062" s="6"/>
      <c r="E15062" s="8"/>
      <c r="O15062" s="9"/>
    </row>
    <row r="15063" spans="2:15" x14ac:dyDescent="0.2">
      <c r="B15063" s="3"/>
      <c r="C15063" s="3"/>
      <c r="D15063" s="6"/>
      <c r="E15063" s="8"/>
      <c r="O15063" s="9"/>
    </row>
    <row r="15064" spans="2:15" x14ac:dyDescent="0.2">
      <c r="B15064" s="3"/>
      <c r="C15064" s="3"/>
      <c r="D15064" s="6"/>
      <c r="E15064" s="8"/>
      <c r="O15064" s="9"/>
    </row>
    <row r="15065" spans="2:15" x14ac:dyDescent="0.2">
      <c r="B15065" s="3"/>
      <c r="C15065" s="3"/>
      <c r="D15065" s="6"/>
      <c r="E15065" s="8"/>
      <c r="O15065" s="9"/>
    </row>
    <row r="15066" spans="2:15" x14ac:dyDescent="0.2">
      <c r="B15066" s="3"/>
      <c r="C15066" s="3"/>
      <c r="D15066" s="6"/>
      <c r="E15066" s="8"/>
      <c r="O15066" s="9"/>
    </row>
    <row r="15067" spans="2:15" x14ac:dyDescent="0.2">
      <c r="B15067" s="3"/>
      <c r="C15067" s="3"/>
      <c r="D15067" s="6"/>
      <c r="E15067" s="8"/>
      <c r="O15067" s="9"/>
    </row>
    <row r="15068" spans="2:15" x14ac:dyDescent="0.2">
      <c r="B15068" s="3"/>
      <c r="C15068" s="3"/>
      <c r="D15068" s="6"/>
      <c r="E15068" s="8"/>
      <c r="O15068" s="9"/>
    </row>
    <row r="15069" spans="2:15" x14ac:dyDescent="0.2">
      <c r="B15069" s="3"/>
      <c r="C15069" s="3"/>
      <c r="D15069" s="6"/>
      <c r="E15069" s="8"/>
      <c r="O15069" s="9"/>
    </row>
    <row r="15070" spans="2:15" x14ac:dyDescent="0.2">
      <c r="B15070" s="3"/>
      <c r="C15070" s="3"/>
      <c r="D15070" s="6"/>
      <c r="E15070" s="8"/>
      <c r="O15070" s="9"/>
    </row>
    <row r="15071" spans="2:15" x14ac:dyDescent="0.2">
      <c r="B15071" s="3"/>
      <c r="C15071" s="3"/>
      <c r="D15071" s="6"/>
      <c r="E15071" s="8"/>
      <c r="O15071" s="9"/>
    </row>
    <row r="15072" spans="2:15" x14ac:dyDescent="0.2">
      <c r="B15072" s="3"/>
      <c r="C15072" s="3"/>
      <c r="D15072" s="6"/>
      <c r="E15072" s="8"/>
      <c r="O15072" s="9"/>
    </row>
    <row r="15073" spans="2:15" x14ac:dyDescent="0.2">
      <c r="B15073" s="3"/>
      <c r="C15073" s="3"/>
      <c r="D15073" s="6"/>
      <c r="E15073" s="8"/>
      <c r="O15073" s="9"/>
    </row>
    <row r="15074" spans="2:15" x14ac:dyDescent="0.2">
      <c r="B15074" s="3"/>
      <c r="C15074" s="3"/>
      <c r="D15074" s="6"/>
      <c r="E15074" s="8"/>
      <c r="O15074" s="9"/>
    </row>
    <row r="15075" spans="2:15" x14ac:dyDescent="0.2">
      <c r="B15075" s="3"/>
      <c r="C15075" s="3"/>
      <c r="D15075" s="6"/>
      <c r="E15075" s="8"/>
      <c r="O15075" s="9"/>
    </row>
    <row r="15076" spans="2:15" x14ac:dyDescent="0.2">
      <c r="B15076" s="3"/>
      <c r="C15076" s="3"/>
      <c r="D15076" s="6"/>
      <c r="E15076" s="8"/>
      <c r="O15076" s="9"/>
    </row>
    <row r="15077" spans="2:15" x14ac:dyDescent="0.2">
      <c r="B15077" s="3"/>
      <c r="C15077" s="3"/>
      <c r="D15077" s="6"/>
      <c r="E15077" s="8"/>
      <c r="O15077" s="9"/>
    </row>
    <row r="15078" spans="2:15" x14ac:dyDescent="0.2">
      <c r="B15078" s="3"/>
      <c r="C15078" s="3"/>
      <c r="D15078" s="6"/>
      <c r="E15078" s="8"/>
      <c r="O15078" s="9"/>
    </row>
    <row r="15079" spans="2:15" x14ac:dyDescent="0.2">
      <c r="B15079" s="3"/>
      <c r="C15079" s="3"/>
      <c r="D15079" s="6"/>
      <c r="E15079" s="8"/>
      <c r="O15079" s="9"/>
    </row>
    <row r="15080" spans="2:15" x14ac:dyDescent="0.2">
      <c r="B15080" s="3"/>
      <c r="C15080" s="3"/>
      <c r="D15080" s="6"/>
      <c r="E15080" s="8"/>
      <c r="O15080" s="9"/>
    </row>
    <row r="15081" spans="2:15" x14ac:dyDescent="0.2">
      <c r="B15081" s="3"/>
      <c r="C15081" s="3"/>
      <c r="D15081" s="6"/>
      <c r="E15081" s="8"/>
      <c r="O15081" s="9"/>
    </row>
    <row r="15082" spans="2:15" x14ac:dyDescent="0.2">
      <c r="B15082" s="3"/>
      <c r="C15082" s="3"/>
      <c r="D15082" s="6"/>
      <c r="E15082" s="8"/>
      <c r="O15082" s="9"/>
    </row>
    <row r="15083" spans="2:15" x14ac:dyDescent="0.2">
      <c r="B15083" s="3"/>
      <c r="C15083" s="3"/>
      <c r="D15083" s="6"/>
      <c r="E15083" s="8"/>
      <c r="O15083" s="9"/>
    </row>
    <row r="15084" spans="2:15" x14ac:dyDescent="0.2">
      <c r="B15084" s="3"/>
      <c r="C15084" s="3"/>
      <c r="D15084" s="6"/>
      <c r="E15084" s="8"/>
      <c r="O15084" s="9"/>
    </row>
    <row r="15085" spans="2:15" x14ac:dyDescent="0.2">
      <c r="B15085" s="3"/>
      <c r="C15085" s="3"/>
      <c r="D15085" s="6"/>
      <c r="E15085" s="8"/>
      <c r="O15085" s="9"/>
    </row>
    <row r="15086" spans="2:15" x14ac:dyDescent="0.2">
      <c r="B15086" s="3"/>
      <c r="C15086" s="3"/>
      <c r="D15086" s="6"/>
      <c r="E15086" s="8"/>
      <c r="O15086" s="9"/>
    </row>
    <row r="15087" spans="2:15" x14ac:dyDescent="0.2">
      <c r="B15087" s="3"/>
      <c r="C15087" s="3"/>
      <c r="D15087" s="6"/>
      <c r="E15087" s="8"/>
      <c r="O15087" s="9"/>
    </row>
    <row r="15088" spans="2:15" x14ac:dyDescent="0.2">
      <c r="B15088" s="3"/>
      <c r="C15088" s="3"/>
      <c r="D15088" s="6"/>
      <c r="E15088" s="8"/>
      <c r="O15088" s="9"/>
    </row>
    <row r="15089" spans="2:15" x14ac:dyDescent="0.2">
      <c r="B15089" s="3"/>
      <c r="C15089" s="3"/>
      <c r="D15089" s="6"/>
      <c r="E15089" s="8"/>
      <c r="O15089" s="9"/>
    </row>
    <row r="15090" spans="2:15" x14ac:dyDescent="0.2">
      <c r="B15090" s="3"/>
      <c r="C15090" s="3"/>
      <c r="D15090" s="6"/>
      <c r="E15090" s="8"/>
      <c r="O15090" s="9"/>
    </row>
    <row r="15091" spans="2:15" x14ac:dyDescent="0.2">
      <c r="B15091" s="3"/>
      <c r="C15091" s="3"/>
      <c r="D15091" s="6"/>
      <c r="E15091" s="8"/>
      <c r="O15091" s="9"/>
    </row>
    <row r="15092" spans="2:15" x14ac:dyDescent="0.2">
      <c r="B15092" s="3"/>
      <c r="C15092" s="3"/>
      <c r="D15092" s="6"/>
      <c r="E15092" s="8"/>
      <c r="O15092" s="9"/>
    </row>
    <row r="15093" spans="2:15" x14ac:dyDescent="0.2">
      <c r="B15093" s="3"/>
      <c r="C15093" s="3"/>
      <c r="D15093" s="6"/>
      <c r="E15093" s="8"/>
      <c r="O15093" s="9"/>
    </row>
    <row r="15094" spans="2:15" x14ac:dyDescent="0.2">
      <c r="B15094" s="3"/>
      <c r="C15094" s="3"/>
      <c r="D15094" s="6"/>
      <c r="E15094" s="8"/>
      <c r="O15094" s="9"/>
    </row>
    <row r="15095" spans="2:15" x14ac:dyDescent="0.2">
      <c r="B15095" s="3"/>
      <c r="C15095" s="3"/>
      <c r="D15095" s="6"/>
      <c r="E15095" s="8"/>
      <c r="O15095" s="9"/>
    </row>
    <row r="15096" spans="2:15" x14ac:dyDescent="0.2">
      <c r="B15096" s="3"/>
      <c r="C15096" s="3"/>
      <c r="D15096" s="6"/>
      <c r="E15096" s="8"/>
      <c r="O15096" s="9"/>
    </row>
    <row r="15097" spans="2:15" x14ac:dyDescent="0.2">
      <c r="B15097" s="3"/>
      <c r="C15097" s="3"/>
      <c r="D15097" s="6"/>
      <c r="E15097" s="8"/>
      <c r="O15097" s="9"/>
    </row>
    <row r="15098" spans="2:15" x14ac:dyDescent="0.2">
      <c r="B15098" s="3"/>
      <c r="C15098" s="3"/>
      <c r="D15098" s="6"/>
      <c r="E15098" s="8"/>
      <c r="O15098" s="9"/>
    </row>
    <row r="15099" spans="2:15" x14ac:dyDescent="0.2">
      <c r="B15099" s="3"/>
      <c r="C15099" s="3"/>
      <c r="D15099" s="6"/>
      <c r="E15099" s="8"/>
      <c r="O15099" s="9"/>
    </row>
    <row r="15100" spans="2:15" x14ac:dyDescent="0.2">
      <c r="B15100" s="3"/>
      <c r="C15100" s="3"/>
      <c r="D15100" s="6"/>
      <c r="E15100" s="8"/>
      <c r="O15100" s="9"/>
    </row>
    <row r="15101" spans="2:15" x14ac:dyDescent="0.2">
      <c r="B15101" s="3"/>
      <c r="C15101" s="3"/>
      <c r="D15101" s="6"/>
      <c r="E15101" s="8"/>
      <c r="O15101" s="9"/>
    </row>
    <row r="15102" spans="2:15" x14ac:dyDescent="0.2">
      <c r="B15102" s="3"/>
      <c r="C15102" s="3"/>
      <c r="D15102" s="6"/>
      <c r="E15102" s="8"/>
      <c r="O15102" s="9"/>
    </row>
    <row r="15103" spans="2:15" x14ac:dyDescent="0.2">
      <c r="B15103" s="3"/>
      <c r="C15103" s="3"/>
      <c r="D15103" s="6"/>
      <c r="E15103" s="8"/>
      <c r="O15103" s="9"/>
    </row>
    <row r="15104" spans="2:15" x14ac:dyDescent="0.2">
      <c r="B15104" s="3"/>
      <c r="C15104" s="3"/>
      <c r="D15104" s="6"/>
      <c r="E15104" s="8"/>
      <c r="O15104" s="9"/>
    </row>
    <row r="15105" spans="2:15" x14ac:dyDescent="0.2">
      <c r="B15105" s="3"/>
      <c r="C15105" s="3"/>
      <c r="D15105" s="6"/>
      <c r="E15105" s="8"/>
      <c r="O15105" s="9"/>
    </row>
    <row r="15106" spans="2:15" x14ac:dyDescent="0.2">
      <c r="B15106" s="3"/>
      <c r="C15106" s="3"/>
      <c r="D15106" s="6"/>
      <c r="E15106" s="8"/>
      <c r="O15106" s="9"/>
    </row>
    <row r="15107" spans="2:15" x14ac:dyDescent="0.2">
      <c r="B15107" s="3"/>
      <c r="C15107" s="3"/>
      <c r="D15107" s="6"/>
      <c r="E15107" s="8"/>
      <c r="O15107" s="9"/>
    </row>
    <row r="15108" spans="2:15" x14ac:dyDescent="0.2">
      <c r="B15108" s="3"/>
      <c r="C15108" s="3"/>
      <c r="D15108" s="6"/>
      <c r="E15108" s="8"/>
      <c r="O15108" s="9"/>
    </row>
    <row r="15109" spans="2:15" x14ac:dyDescent="0.2">
      <c r="B15109" s="3"/>
      <c r="C15109" s="3"/>
      <c r="D15109" s="6"/>
      <c r="E15109" s="8"/>
      <c r="O15109" s="9"/>
    </row>
    <row r="15110" spans="2:15" x14ac:dyDescent="0.2">
      <c r="B15110" s="3"/>
      <c r="C15110" s="3"/>
      <c r="D15110" s="6"/>
      <c r="E15110" s="8"/>
      <c r="O15110" s="9"/>
    </row>
    <row r="15111" spans="2:15" x14ac:dyDescent="0.2">
      <c r="B15111" s="3"/>
      <c r="C15111" s="3"/>
      <c r="D15111" s="6"/>
      <c r="E15111" s="8"/>
      <c r="O15111" s="9"/>
    </row>
    <row r="15112" spans="2:15" x14ac:dyDescent="0.2">
      <c r="B15112" s="3"/>
      <c r="C15112" s="3"/>
      <c r="D15112" s="6"/>
      <c r="E15112" s="8"/>
      <c r="O15112" s="9"/>
    </row>
    <row r="15113" spans="2:15" x14ac:dyDescent="0.2">
      <c r="B15113" s="3"/>
      <c r="C15113" s="3"/>
      <c r="D15113" s="6"/>
      <c r="E15113" s="8"/>
      <c r="O15113" s="9"/>
    </row>
    <row r="15114" spans="2:15" x14ac:dyDescent="0.2">
      <c r="B15114" s="3"/>
      <c r="C15114" s="3"/>
      <c r="D15114" s="6"/>
      <c r="E15114" s="8"/>
      <c r="O15114" s="9"/>
    </row>
    <row r="15115" spans="2:15" x14ac:dyDescent="0.2">
      <c r="B15115" s="3"/>
      <c r="C15115" s="3"/>
      <c r="D15115" s="6"/>
      <c r="E15115" s="8"/>
      <c r="O15115" s="9"/>
    </row>
    <row r="15116" spans="2:15" x14ac:dyDescent="0.2">
      <c r="B15116" s="3"/>
      <c r="C15116" s="3"/>
      <c r="D15116" s="6"/>
      <c r="E15116" s="8"/>
      <c r="O15116" s="9"/>
    </row>
    <row r="15117" spans="2:15" x14ac:dyDescent="0.2">
      <c r="B15117" s="3"/>
      <c r="C15117" s="3"/>
      <c r="D15117" s="6"/>
      <c r="E15117" s="8"/>
      <c r="O15117" s="9"/>
    </row>
    <row r="15118" spans="2:15" x14ac:dyDescent="0.2">
      <c r="B15118" s="3"/>
      <c r="C15118" s="3"/>
      <c r="D15118" s="6"/>
      <c r="E15118" s="8"/>
      <c r="O15118" s="9"/>
    </row>
    <row r="15119" spans="2:15" x14ac:dyDescent="0.2">
      <c r="B15119" s="3"/>
      <c r="C15119" s="3"/>
      <c r="D15119" s="6"/>
      <c r="E15119" s="8"/>
      <c r="O15119" s="9"/>
    </row>
    <row r="15120" spans="2:15" x14ac:dyDescent="0.2">
      <c r="B15120" s="3"/>
      <c r="C15120" s="3"/>
      <c r="D15120" s="6"/>
      <c r="E15120" s="8"/>
      <c r="O15120" s="9"/>
    </row>
    <row r="15121" spans="2:15" x14ac:dyDescent="0.2">
      <c r="B15121" s="3"/>
      <c r="C15121" s="3"/>
      <c r="D15121" s="6"/>
      <c r="E15121" s="8"/>
      <c r="O15121" s="9"/>
    </row>
    <row r="15122" spans="2:15" x14ac:dyDescent="0.2">
      <c r="B15122" s="3"/>
      <c r="C15122" s="3"/>
      <c r="D15122" s="6"/>
      <c r="E15122" s="8"/>
      <c r="O15122" s="9"/>
    </row>
    <row r="15123" spans="2:15" x14ac:dyDescent="0.2">
      <c r="B15123" s="3"/>
      <c r="C15123" s="3"/>
      <c r="D15123" s="6"/>
      <c r="E15123" s="8"/>
      <c r="O15123" s="9"/>
    </row>
    <row r="15124" spans="2:15" x14ac:dyDescent="0.2">
      <c r="B15124" s="3"/>
      <c r="C15124" s="3"/>
      <c r="D15124" s="6"/>
      <c r="E15124" s="8"/>
      <c r="O15124" s="9"/>
    </row>
    <row r="15125" spans="2:15" x14ac:dyDescent="0.2">
      <c r="B15125" s="3"/>
      <c r="C15125" s="3"/>
      <c r="D15125" s="6"/>
      <c r="E15125" s="8"/>
      <c r="O15125" s="9"/>
    </row>
    <row r="15126" spans="2:15" x14ac:dyDescent="0.2">
      <c r="B15126" s="3"/>
      <c r="C15126" s="3"/>
      <c r="D15126" s="6"/>
      <c r="E15126" s="8"/>
      <c r="O15126" s="9"/>
    </row>
    <row r="15127" spans="2:15" x14ac:dyDescent="0.2">
      <c r="B15127" s="3"/>
      <c r="C15127" s="3"/>
      <c r="D15127" s="6"/>
      <c r="E15127" s="8"/>
      <c r="O15127" s="9"/>
    </row>
    <row r="15128" spans="2:15" x14ac:dyDescent="0.2">
      <c r="B15128" s="3"/>
      <c r="C15128" s="3"/>
      <c r="D15128" s="6"/>
      <c r="E15128" s="8"/>
      <c r="O15128" s="9"/>
    </row>
    <row r="15129" spans="2:15" x14ac:dyDescent="0.2">
      <c r="B15129" s="3"/>
      <c r="C15129" s="3"/>
      <c r="D15129" s="6"/>
      <c r="E15129" s="8"/>
      <c r="O15129" s="9"/>
    </row>
    <row r="15130" spans="2:15" x14ac:dyDescent="0.2">
      <c r="B15130" s="3"/>
      <c r="C15130" s="3"/>
      <c r="D15130" s="6"/>
      <c r="E15130" s="8"/>
      <c r="O15130" s="9"/>
    </row>
    <row r="15131" spans="2:15" x14ac:dyDescent="0.2">
      <c r="B15131" s="3"/>
      <c r="C15131" s="3"/>
      <c r="D15131" s="6"/>
      <c r="E15131" s="8"/>
      <c r="O15131" s="9"/>
    </row>
    <row r="15132" spans="2:15" x14ac:dyDescent="0.2">
      <c r="B15132" s="3"/>
      <c r="C15132" s="3"/>
      <c r="D15132" s="6"/>
      <c r="E15132" s="8"/>
      <c r="O15132" s="9"/>
    </row>
    <row r="15133" spans="2:15" x14ac:dyDescent="0.2">
      <c r="B15133" s="3"/>
      <c r="C15133" s="3"/>
      <c r="D15133" s="6"/>
      <c r="E15133" s="8"/>
      <c r="O15133" s="9"/>
    </row>
    <row r="15134" spans="2:15" x14ac:dyDescent="0.2">
      <c r="B15134" s="3"/>
      <c r="C15134" s="3"/>
      <c r="D15134" s="6"/>
      <c r="E15134" s="8"/>
      <c r="O15134" s="9"/>
    </row>
    <row r="15135" spans="2:15" x14ac:dyDescent="0.2">
      <c r="B15135" s="3"/>
      <c r="C15135" s="3"/>
      <c r="D15135" s="6"/>
      <c r="E15135" s="8"/>
      <c r="O15135" s="9"/>
    </row>
    <row r="15136" spans="2:15" x14ac:dyDescent="0.2">
      <c r="B15136" s="3"/>
      <c r="C15136" s="3"/>
      <c r="D15136" s="6"/>
      <c r="E15136" s="8"/>
      <c r="O15136" s="9"/>
    </row>
    <row r="15137" spans="2:15" x14ac:dyDescent="0.2">
      <c r="B15137" s="3"/>
      <c r="C15137" s="3"/>
      <c r="D15137" s="6"/>
      <c r="E15137" s="8"/>
      <c r="O15137" s="9"/>
    </row>
    <row r="15138" spans="2:15" x14ac:dyDescent="0.2">
      <c r="B15138" s="3"/>
      <c r="C15138" s="3"/>
      <c r="D15138" s="6"/>
      <c r="E15138" s="8"/>
      <c r="O15138" s="9"/>
    </row>
    <row r="15139" spans="2:15" x14ac:dyDescent="0.2">
      <c r="B15139" s="3"/>
      <c r="C15139" s="3"/>
      <c r="D15139" s="6"/>
      <c r="E15139" s="8"/>
      <c r="O15139" s="9"/>
    </row>
    <row r="15140" spans="2:15" x14ac:dyDescent="0.2">
      <c r="B15140" s="3"/>
      <c r="C15140" s="3"/>
      <c r="D15140" s="6"/>
      <c r="E15140" s="8"/>
      <c r="O15140" s="9"/>
    </row>
    <row r="15141" spans="2:15" x14ac:dyDescent="0.2">
      <c r="B15141" s="3"/>
      <c r="C15141" s="3"/>
      <c r="D15141" s="6"/>
      <c r="E15141" s="8"/>
      <c r="O15141" s="9"/>
    </row>
    <row r="15142" spans="2:15" x14ac:dyDescent="0.2">
      <c r="B15142" s="3"/>
      <c r="C15142" s="3"/>
      <c r="D15142" s="6"/>
      <c r="E15142" s="8"/>
      <c r="O15142" s="9"/>
    </row>
    <row r="15143" spans="2:15" x14ac:dyDescent="0.2">
      <c r="B15143" s="3"/>
      <c r="C15143" s="3"/>
      <c r="D15143" s="6"/>
      <c r="E15143" s="8"/>
      <c r="O15143" s="9"/>
    </row>
    <row r="15144" spans="2:15" x14ac:dyDescent="0.2">
      <c r="B15144" s="3"/>
      <c r="C15144" s="3"/>
      <c r="D15144" s="6"/>
      <c r="E15144" s="8"/>
      <c r="O15144" s="9"/>
    </row>
    <row r="15145" spans="2:15" x14ac:dyDescent="0.2">
      <c r="B15145" s="3"/>
      <c r="C15145" s="3"/>
      <c r="D15145" s="6"/>
      <c r="E15145" s="8"/>
      <c r="O15145" s="9"/>
    </row>
    <row r="15146" spans="2:15" x14ac:dyDescent="0.2">
      <c r="B15146" s="3"/>
      <c r="C15146" s="3"/>
      <c r="D15146" s="6"/>
      <c r="E15146" s="8"/>
      <c r="O15146" s="9"/>
    </row>
    <row r="15147" spans="2:15" x14ac:dyDescent="0.2">
      <c r="B15147" s="3"/>
      <c r="C15147" s="3"/>
      <c r="D15147" s="6"/>
      <c r="E15147" s="8"/>
      <c r="O15147" s="9"/>
    </row>
    <row r="15148" spans="2:15" x14ac:dyDescent="0.2">
      <c r="B15148" s="3"/>
      <c r="C15148" s="3"/>
      <c r="D15148" s="6"/>
      <c r="E15148" s="8"/>
      <c r="O15148" s="9"/>
    </row>
    <row r="15149" spans="2:15" x14ac:dyDescent="0.2">
      <c r="B15149" s="3"/>
      <c r="C15149" s="3"/>
      <c r="D15149" s="6"/>
      <c r="E15149" s="8"/>
      <c r="O15149" s="9"/>
    </row>
    <row r="15150" spans="2:15" x14ac:dyDescent="0.2">
      <c r="B15150" s="3"/>
      <c r="C15150" s="3"/>
      <c r="D15150" s="6"/>
      <c r="E15150" s="8"/>
      <c r="O15150" s="9"/>
    </row>
    <row r="15151" spans="2:15" x14ac:dyDescent="0.2">
      <c r="B15151" s="3"/>
      <c r="C15151" s="3"/>
      <c r="D15151" s="6"/>
      <c r="E15151" s="8"/>
      <c r="O15151" s="9"/>
    </row>
    <row r="15152" spans="2:15" x14ac:dyDescent="0.2">
      <c r="B15152" s="3"/>
      <c r="C15152" s="3"/>
      <c r="D15152" s="6"/>
      <c r="E15152" s="8"/>
      <c r="O15152" s="9"/>
    </row>
    <row r="15153" spans="2:15" x14ac:dyDescent="0.2">
      <c r="B15153" s="3"/>
      <c r="C15153" s="3"/>
      <c r="D15153" s="6"/>
      <c r="E15153" s="8"/>
      <c r="O15153" s="9"/>
    </row>
    <row r="15154" spans="2:15" x14ac:dyDescent="0.2">
      <c r="B15154" s="3"/>
      <c r="C15154" s="3"/>
      <c r="D15154" s="6"/>
      <c r="E15154" s="8"/>
      <c r="O15154" s="9"/>
    </row>
    <row r="15155" spans="2:15" x14ac:dyDescent="0.2">
      <c r="B15155" s="3"/>
      <c r="C15155" s="3"/>
      <c r="D15155" s="6"/>
      <c r="E15155" s="8"/>
      <c r="O15155" s="9"/>
    </row>
    <row r="15156" spans="2:15" x14ac:dyDescent="0.2">
      <c r="B15156" s="3"/>
      <c r="C15156" s="3"/>
      <c r="D15156" s="6"/>
      <c r="E15156" s="8"/>
      <c r="O15156" s="9"/>
    </row>
    <row r="15157" spans="2:15" x14ac:dyDescent="0.2">
      <c r="B15157" s="3"/>
      <c r="C15157" s="3"/>
      <c r="D15157" s="6"/>
      <c r="E15157" s="8"/>
      <c r="O15157" s="9"/>
    </row>
    <row r="15158" spans="2:15" x14ac:dyDescent="0.2">
      <c r="B15158" s="3"/>
      <c r="C15158" s="3"/>
      <c r="D15158" s="6"/>
      <c r="E15158" s="8"/>
      <c r="O15158" s="9"/>
    </row>
    <row r="15159" spans="2:15" x14ac:dyDescent="0.2">
      <c r="B15159" s="3"/>
      <c r="C15159" s="3"/>
      <c r="D15159" s="6"/>
      <c r="E15159" s="8"/>
      <c r="O15159" s="9"/>
    </row>
    <row r="15160" spans="2:15" x14ac:dyDescent="0.2">
      <c r="B15160" s="3"/>
      <c r="C15160" s="3"/>
      <c r="D15160" s="6"/>
      <c r="E15160" s="8"/>
      <c r="O15160" s="9"/>
    </row>
    <row r="15161" spans="2:15" x14ac:dyDescent="0.2">
      <c r="B15161" s="3"/>
      <c r="C15161" s="3"/>
      <c r="D15161" s="6"/>
      <c r="E15161" s="8"/>
      <c r="O15161" s="9"/>
    </row>
    <row r="15162" spans="2:15" x14ac:dyDescent="0.2">
      <c r="B15162" s="3"/>
      <c r="C15162" s="3"/>
      <c r="D15162" s="6"/>
      <c r="E15162" s="8"/>
      <c r="O15162" s="9"/>
    </row>
    <row r="15163" spans="2:15" x14ac:dyDescent="0.2">
      <c r="B15163" s="3"/>
      <c r="C15163" s="3"/>
      <c r="D15163" s="6"/>
      <c r="E15163" s="8"/>
      <c r="O15163" s="9"/>
    </row>
    <row r="15164" spans="2:15" x14ac:dyDescent="0.2">
      <c r="B15164" s="3"/>
      <c r="C15164" s="3"/>
      <c r="D15164" s="6"/>
      <c r="E15164" s="8"/>
      <c r="O15164" s="9"/>
    </row>
    <row r="15165" spans="2:15" x14ac:dyDescent="0.2">
      <c r="B15165" s="3"/>
      <c r="C15165" s="3"/>
      <c r="D15165" s="6"/>
      <c r="E15165" s="8"/>
      <c r="O15165" s="9"/>
    </row>
    <row r="15166" spans="2:15" x14ac:dyDescent="0.2">
      <c r="B15166" s="3"/>
      <c r="C15166" s="3"/>
      <c r="D15166" s="6"/>
      <c r="E15166" s="8"/>
      <c r="O15166" s="9"/>
    </row>
    <row r="15167" spans="2:15" x14ac:dyDescent="0.2">
      <c r="B15167" s="3"/>
      <c r="C15167" s="3"/>
      <c r="D15167" s="6"/>
      <c r="E15167" s="8"/>
      <c r="O15167" s="9"/>
    </row>
    <row r="15168" spans="2:15" x14ac:dyDescent="0.2">
      <c r="B15168" s="3"/>
      <c r="C15168" s="3"/>
      <c r="D15168" s="6"/>
      <c r="E15168" s="8"/>
      <c r="O15168" s="9"/>
    </row>
    <row r="15169" spans="2:15" x14ac:dyDescent="0.2">
      <c r="B15169" s="3"/>
      <c r="C15169" s="3"/>
      <c r="D15169" s="6"/>
      <c r="E15169" s="8"/>
      <c r="O15169" s="9"/>
    </row>
    <row r="15170" spans="2:15" x14ac:dyDescent="0.2">
      <c r="B15170" s="3"/>
      <c r="C15170" s="3"/>
      <c r="D15170" s="6"/>
      <c r="E15170" s="8"/>
      <c r="O15170" s="9"/>
    </row>
    <row r="15171" spans="2:15" x14ac:dyDescent="0.2">
      <c r="B15171" s="3"/>
      <c r="C15171" s="3"/>
      <c r="D15171" s="6"/>
      <c r="E15171" s="8"/>
      <c r="O15171" s="9"/>
    </row>
    <row r="15172" spans="2:15" x14ac:dyDescent="0.2">
      <c r="B15172" s="3"/>
      <c r="C15172" s="3"/>
      <c r="D15172" s="6"/>
      <c r="E15172" s="8"/>
      <c r="O15172" s="9"/>
    </row>
    <row r="15173" spans="2:15" x14ac:dyDescent="0.2">
      <c r="B15173" s="3"/>
      <c r="C15173" s="3"/>
      <c r="D15173" s="6"/>
      <c r="E15173" s="8"/>
      <c r="O15173" s="9"/>
    </row>
    <row r="15174" spans="2:15" x14ac:dyDescent="0.2">
      <c r="B15174" s="3"/>
      <c r="C15174" s="3"/>
      <c r="D15174" s="6"/>
      <c r="E15174" s="8"/>
      <c r="O15174" s="9"/>
    </row>
    <row r="15175" spans="2:15" x14ac:dyDescent="0.2">
      <c r="B15175" s="3"/>
      <c r="C15175" s="3"/>
      <c r="D15175" s="6"/>
      <c r="E15175" s="8"/>
      <c r="O15175" s="9"/>
    </row>
    <row r="15176" spans="2:15" x14ac:dyDescent="0.2">
      <c r="B15176" s="3"/>
      <c r="C15176" s="3"/>
      <c r="D15176" s="6"/>
      <c r="E15176" s="8"/>
      <c r="O15176" s="9"/>
    </row>
    <row r="15177" spans="2:15" x14ac:dyDescent="0.2">
      <c r="B15177" s="3"/>
      <c r="C15177" s="3"/>
      <c r="D15177" s="6"/>
      <c r="E15177" s="8"/>
      <c r="O15177" s="9"/>
    </row>
    <row r="15178" spans="2:15" x14ac:dyDescent="0.2">
      <c r="B15178" s="3"/>
      <c r="C15178" s="3"/>
      <c r="D15178" s="6"/>
      <c r="E15178" s="8"/>
      <c r="O15178" s="9"/>
    </row>
    <row r="15179" spans="2:15" x14ac:dyDescent="0.2">
      <c r="B15179" s="3"/>
      <c r="C15179" s="3"/>
      <c r="D15179" s="6"/>
      <c r="E15179" s="8"/>
      <c r="O15179" s="9"/>
    </row>
    <row r="15180" spans="2:15" x14ac:dyDescent="0.2">
      <c r="B15180" s="3"/>
      <c r="C15180" s="3"/>
      <c r="D15180" s="6"/>
      <c r="E15180" s="8"/>
      <c r="O15180" s="9"/>
    </row>
    <row r="15181" spans="2:15" x14ac:dyDescent="0.2">
      <c r="B15181" s="3"/>
      <c r="C15181" s="3"/>
      <c r="D15181" s="6"/>
      <c r="E15181" s="8"/>
      <c r="O15181" s="9"/>
    </row>
    <row r="15182" spans="2:15" x14ac:dyDescent="0.2">
      <c r="B15182" s="3"/>
      <c r="C15182" s="3"/>
      <c r="D15182" s="6"/>
      <c r="E15182" s="8"/>
      <c r="O15182" s="9"/>
    </row>
    <row r="15183" spans="2:15" x14ac:dyDescent="0.2">
      <c r="B15183" s="3"/>
      <c r="C15183" s="3"/>
      <c r="D15183" s="6"/>
      <c r="E15183" s="8"/>
      <c r="O15183" s="9"/>
    </row>
    <row r="15184" spans="2:15" x14ac:dyDescent="0.2">
      <c r="B15184" s="3"/>
      <c r="C15184" s="3"/>
      <c r="D15184" s="6"/>
      <c r="E15184" s="8"/>
      <c r="O15184" s="9"/>
    </row>
    <row r="15185" spans="2:15" x14ac:dyDescent="0.2">
      <c r="B15185" s="3"/>
      <c r="C15185" s="3"/>
      <c r="D15185" s="6"/>
      <c r="E15185" s="8"/>
      <c r="O15185" s="9"/>
    </row>
    <row r="15186" spans="2:15" x14ac:dyDescent="0.2">
      <c r="B15186" s="3"/>
      <c r="C15186" s="3"/>
      <c r="D15186" s="6"/>
      <c r="E15186" s="8"/>
      <c r="O15186" s="9"/>
    </row>
    <row r="15187" spans="2:15" x14ac:dyDescent="0.2">
      <c r="B15187" s="3"/>
      <c r="C15187" s="3"/>
      <c r="D15187" s="6"/>
      <c r="E15187" s="8"/>
      <c r="O15187" s="9"/>
    </row>
    <row r="15188" spans="2:15" x14ac:dyDescent="0.2">
      <c r="B15188" s="3"/>
      <c r="C15188" s="3"/>
      <c r="D15188" s="6"/>
      <c r="E15188" s="8"/>
      <c r="O15188" s="9"/>
    </row>
    <row r="15189" spans="2:15" x14ac:dyDescent="0.2">
      <c r="B15189" s="3"/>
      <c r="C15189" s="3"/>
      <c r="D15189" s="6"/>
      <c r="E15189" s="8"/>
      <c r="O15189" s="9"/>
    </row>
    <row r="15190" spans="2:15" x14ac:dyDescent="0.2">
      <c r="B15190" s="3"/>
      <c r="C15190" s="3"/>
      <c r="D15190" s="6"/>
      <c r="E15190" s="8"/>
      <c r="O15190" s="9"/>
    </row>
    <row r="15191" spans="2:15" x14ac:dyDescent="0.2">
      <c r="B15191" s="3"/>
      <c r="C15191" s="3"/>
      <c r="D15191" s="6"/>
      <c r="E15191" s="8"/>
      <c r="O15191" s="9"/>
    </row>
    <row r="15192" spans="2:15" x14ac:dyDescent="0.2">
      <c r="B15192" s="3"/>
      <c r="C15192" s="3"/>
      <c r="D15192" s="6"/>
      <c r="E15192" s="8"/>
      <c r="O15192" s="9"/>
    </row>
    <row r="15193" spans="2:15" x14ac:dyDescent="0.2">
      <c r="B15193" s="3"/>
      <c r="C15193" s="3"/>
      <c r="D15193" s="6"/>
      <c r="E15193" s="8"/>
      <c r="O15193" s="9"/>
    </row>
    <row r="15194" spans="2:15" x14ac:dyDescent="0.2">
      <c r="B15194" s="3"/>
      <c r="C15194" s="3"/>
      <c r="D15194" s="6"/>
      <c r="E15194" s="8"/>
      <c r="O15194" s="9"/>
    </row>
    <row r="15195" spans="2:15" x14ac:dyDescent="0.2">
      <c r="B15195" s="3"/>
      <c r="C15195" s="3"/>
      <c r="D15195" s="6"/>
      <c r="E15195" s="8"/>
      <c r="O15195" s="9"/>
    </row>
    <row r="15196" spans="2:15" x14ac:dyDescent="0.2">
      <c r="B15196" s="3"/>
      <c r="C15196" s="3"/>
      <c r="D15196" s="6"/>
      <c r="E15196" s="8"/>
      <c r="O15196" s="9"/>
    </row>
    <row r="15197" spans="2:15" x14ac:dyDescent="0.2">
      <c r="B15197" s="3"/>
      <c r="C15197" s="3"/>
      <c r="D15197" s="6"/>
      <c r="E15197" s="8"/>
      <c r="O15197" s="9"/>
    </row>
    <row r="15198" spans="2:15" x14ac:dyDescent="0.2">
      <c r="B15198" s="3"/>
      <c r="C15198" s="3"/>
      <c r="D15198" s="6"/>
      <c r="E15198" s="8"/>
      <c r="O15198" s="9"/>
    </row>
    <row r="15199" spans="2:15" x14ac:dyDescent="0.2">
      <c r="B15199" s="3"/>
      <c r="C15199" s="3"/>
      <c r="D15199" s="6"/>
      <c r="E15199" s="8"/>
      <c r="O15199" s="9"/>
    </row>
    <row r="15200" spans="2:15" x14ac:dyDescent="0.2">
      <c r="B15200" s="3"/>
      <c r="C15200" s="3"/>
      <c r="D15200" s="6"/>
      <c r="E15200" s="8"/>
      <c r="O15200" s="9"/>
    </row>
    <row r="15201" spans="2:15" x14ac:dyDescent="0.2">
      <c r="B15201" s="3"/>
      <c r="C15201" s="3"/>
      <c r="D15201" s="6"/>
      <c r="E15201" s="8"/>
      <c r="O15201" s="9"/>
    </row>
    <row r="15202" spans="2:15" x14ac:dyDescent="0.2">
      <c r="B15202" s="3"/>
      <c r="C15202" s="3"/>
      <c r="D15202" s="6"/>
      <c r="E15202" s="8"/>
      <c r="O15202" s="9"/>
    </row>
    <row r="15203" spans="2:15" x14ac:dyDescent="0.2">
      <c r="B15203" s="3"/>
      <c r="C15203" s="3"/>
      <c r="D15203" s="6"/>
      <c r="E15203" s="8"/>
      <c r="O15203" s="9"/>
    </row>
    <row r="15204" spans="2:15" x14ac:dyDescent="0.2">
      <c r="B15204" s="3"/>
      <c r="C15204" s="3"/>
      <c r="D15204" s="6"/>
      <c r="E15204" s="8"/>
      <c r="O15204" s="9"/>
    </row>
    <row r="15205" spans="2:15" x14ac:dyDescent="0.2">
      <c r="B15205" s="3"/>
      <c r="C15205" s="3"/>
      <c r="D15205" s="6"/>
      <c r="E15205" s="8"/>
      <c r="O15205" s="9"/>
    </row>
    <row r="15206" spans="2:15" x14ac:dyDescent="0.2">
      <c r="B15206" s="3"/>
      <c r="C15206" s="3"/>
      <c r="D15206" s="6"/>
      <c r="E15206" s="8"/>
      <c r="O15206" s="9"/>
    </row>
    <row r="15207" spans="2:15" x14ac:dyDescent="0.2">
      <c r="B15207" s="3"/>
      <c r="C15207" s="3"/>
      <c r="D15207" s="6"/>
      <c r="E15207" s="8"/>
      <c r="O15207" s="9"/>
    </row>
    <row r="15208" spans="2:15" x14ac:dyDescent="0.2">
      <c r="B15208" s="3"/>
      <c r="C15208" s="3"/>
      <c r="D15208" s="6"/>
      <c r="E15208" s="8"/>
      <c r="O15208" s="9"/>
    </row>
    <row r="15209" spans="2:15" x14ac:dyDescent="0.2">
      <c r="B15209" s="3"/>
      <c r="C15209" s="3"/>
      <c r="D15209" s="6"/>
      <c r="E15209" s="8"/>
      <c r="O15209" s="9"/>
    </row>
    <row r="15210" spans="2:15" x14ac:dyDescent="0.2">
      <c r="B15210" s="3"/>
      <c r="C15210" s="3"/>
      <c r="D15210" s="6"/>
      <c r="E15210" s="8"/>
      <c r="O15210" s="9"/>
    </row>
    <row r="15211" spans="2:15" x14ac:dyDescent="0.2">
      <c r="B15211" s="3"/>
      <c r="C15211" s="3"/>
      <c r="D15211" s="6"/>
      <c r="E15211" s="8"/>
      <c r="O15211" s="9"/>
    </row>
    <row r="15212" spans="2:15" x14ac:dyDescent="0.2">
      <c r="B15212" s="3"/>
      <c r="C15212" s="3"/>
      <c r="D15212" s="6"/>
      <c r="E15212" s="8"/>
      <c r="O15212" s="9"/>
    </row>
    <row r="15213" spans="2:15" x14ac:dyDescent="0.2">
      <c r="B15213" s="3"/>
      <c r="C15213" s="3"/>
      <c r="D15213" s="6"/>
      <c r="E15213" s="8"/>
      <c r="O15213" s="9"/>
    </row>
    <row r="15214" spans="2:15" x14ac:dyDescent="0.2">
      <c r="B15214" s="3"/>
      <c r="C15214" s="3"/>
      <c r="D15214" s="6"/>
      <c r="E15214" s="8"/>
      <c r="O15214" s="9"/>
    </row>
    <row r="15215" spans="2:15" x14ac:dyDescent="0.2">
      <c r="B15215" s="3"/>
      <c r="C15215" s="3"/>
      <c r="D15215" s="6"/>
      <c r="E15215" s="8"/>
      <c r="O15215" s="9"/>
    </row>
    <row r="15216" spans="2:15" x14ac:dyDescent="0.2">
      <c r="B15216" s="3"/>
      <c r="C15216" s="3"/>
      <c r="D15216" s="6"/>
      <c r="E15216" s="8"/>
      <c r="O15216" s="9"/>
    </row>
    <row r="15217" spans="2:15" x14ac:dyDescent="0.2">
      <c r="B15217" s="3"/>
      <c r="C15217" s="3"/>
      <c r="D15217" s="6"/>
      <c r="E15217" s="8"/>
      <c r="O15217" s="9"/>
    </row>
    <row r="15218" spans="2:15" x14ac:dyDescent="0.2">
      <c r="B15218" s="3"/>
      <c r="C15218" s="3"/>
      <c r="D15218" s="6"/>
      <c r="E15218" s="8"/>
      <c r="O15218" s="9"/>
    </row>
    <row r="15219" spans="2:15" x14ac:dyDescent="0.2">
      <c r="B15219" s="3"/>
      <c r="C15219" s="3"/>
      <c r="D15219" s="6"/>
      <c r="E15219" s="8"/>
      <c r="O15219" s="9"/>
    </row>
    <row r="15220" spans="2:15" x14ac:dyDescent="0.2">
      <c r="B15220" s="3"/>
      <c r="C15220" s="3"/>
      <c r="D15220" s="6"/>
      <c r="E15220" s="8"/>
      <c r="O15220" s="9"/>
    </row>
    <row r="15221" spans="2:15" x14ac:dyDescent="0.2">
      <c r="B15221" s="3"/>
      <c r="C15221" s="3"/>
      <c r="D15221" s="6"/>
      <c r="E15221" s="8"/>
      <c r="O15221" s="9"/>
    </row>
    <row r="15222" spans="2:15" x14ac:dyDescent="0.2">
      <c r="B15222" s="3"/>
      <c r="C15222" s="3"/>
      <c r="D15222" s="6"/>
      <c r="E15222" s="8"/>
      <c r="O15222" s="9"/>
    </row>
    <row r="15223" spans="2:15" x14ac:dyDescent="0.2">
      <c r="B15223" s="3"/>
      <c r="C15223" s="3"/>
      <c r="D15223" s="6"/>
      <c r="E15223" s="8"/>
      <c r="O15223" s="9"/>
    </row>
    <row r="15224" spans="2:15" x14ac:dyDescent="0.2">
      <c r="B15224" s="3"/>
      <c r="C15224" s="3"/>
      <c r="D15224" s="6"/>
      <c r="E15224" s="8"/>
      <c r="O15224" s="9"/>
    </row>
    <row r="15225" spans="2:15" x14ac:dyDescent="0.2">
      <c r="B15225" s="3"/>
      <c r="C15225" s="3"/>
      <c r="D15225" s="6"/>
      <c r="E15225" s="8"/>
      <c r="O15225" s="9"/>
    </row>
    <row r="15226" spans="2:15" x14ac:dyDescent="0.2">
      <c r="B15226" s="3"/>
      <c r="C15226" s="3"/>
      <c r="D15226" s="6"/>
      <c r="E15226" s="8"/>
      <c r="O15226" s="9"/>
    </row>
    <row r="15227" spans="2:15" x14ac:dyDescent="0.2">
      <c r="B15227" s="3"/>
      <c r="C15227" s="3"/>
      <c r="D15227" s="6"/>
      <c r="E15227" s="8"/>
      <c r="O15227" s="9"/>
    </row>
    <row r="15228" spans="2:15" x14ac:dyDescent="0.2">
      <c r="B15228" s="3"/>
      <c r="C15228" s="3"/>
      <c r="D15228" s="6"/>
      <c r="E15228" s="8"/>
      <c r="O15228" s="9"/>
    </row>
    <row r="15229" spans="2:15" x14ac:dyDescent="0.2">
      <c r="B15229" s="3"/>
      <c r="C15229" s="3"/>
      <c r="D15229" s="6"/>
      <c r="E15229" s="8"/>
      <c r="O15229" s="9"/>
    </row>
    <row r="15230" spans="2:15" x14ac:dyDescent="0.2">
      <c r="B15230" s="3"/>
      <c r="C15230" s="3"/>
      <c r="D15230" s="6"/>
      <c r="E15230" s="8"/>
      <c r="O15230" s="9"/>
    </row>
    <row r="15231" spans="2:15" x14ac:dyDescent="0.2">
      <c r="B15231" s="3"/>
      <c r="C15231" s="3"/>
      <c r="D15231" s="6"/>
      <c r="E15231" s="8"/>
      <c r="O15231" s="9"/>
    </row>
    <row r="15232" spans="2:15" x14ac:dyDescent="0.2">
      <c r="B15232" s="3"/>
      <c r="C15232" s="3"/>
      <c r="D15232" s="6"/>
      <c r="E15232" s="8"/>
      <c r="O15232" s="9"/>
    </row>
    <row r="15233" spans="2:15" x14ac:dyDescent="0.2">
      <c r="B15233" s="3"/>
      <c r="C15233" s="3"/>
      <c r="D15233" s="6"/>
      <c r="E15233" s="8"/>
      <c r="O15233" s="9"/>
    </row>
    <row r="15234" spans="2:15" x14ac:dyDescent="0.2">
      <c r="B15234" s="3"/>
      <c r="C15234" s="3"/>
      <c r="D15234" s="6"/>
      <c r="E15234" s="8"/>
      <c r="O15234" s="9"/>
    </row>
    <row r="15235" spans="2:15" x14ac:dyDescent="0.2">
      <c r="B15235" s="3"/>
      <c r="C15235" s="3"/>
      <c r="D15235" s="6"/>
      <c r="E15235" s="8"/>
      <c r="O15235" s="9"/>
    </row>
    <row r="15236" spans="2:15" x14ac:dyDescent="0.2">
      <c r="B15236" s="3"/>
      <c r="C15236" s="3"/>
      <c r="D15236" s="6"/>
      <c r="E15236" s="8"/>
      <c r="O15236" s="9"/>
    </row>
    <row r="15237" spans="2:15" x14ac:dyDescent="0.2">
      <c r="B15237" s="3"/>
      <c r="C15237" s="3"/>
      <c r="D15237" s="6"/>
      <c r="E15237" s="8"/>
      <c r="O15237" s="9"/>
    </row>
    <row r="15238" spans="2:15" x14ac:dyDescent="0.2">
      <c r="B15238" s="3"/>
      <c r="C15238" s="3"/>
      <c r="D15238" s="6"/>
      <c r="E15238" s="8"/>
      <c r="O15238" s="9"/>
    </row>
    <row r="15239" spans="2:15" x14ac:dyDescent="0.2">
      <c r="B15239" s="3"/>
      <c r="C15239" s="3"/>
      <c r="D15239" s="6"/>
      <c r="E15239" s="8"/>
      <c r="O15239" s="9"/>
    </row>
    <row r="15240" spans="2:15" x14ac:dyDescent="0.2">
      <c r="B15240" s="3"/>
      <c r="C15240" s="3"/>
      <c r="D15240" s="6"/>
      <c r="E15240" s="8"/>
      <c r="O15240" s="9"/>
    </row>
    <row r="15241" spans="2:15" x14ac:dyDescent="0.2">
      <c r="B15241" s="3"/>
      <c r="C15241" s="3"/>
      <c r="D15241" s="6"/>
      <c r="E15241" s="8"/>
      <c r="O15241" s="9"/>
    </row>
    <row r="15242" spans="2:15" x14ac:dyDescent="0.2">
      <c r="B15242" s="3"/>
      <c r="C15242" s="3"/>
      <c r="D15242" s="6"/>
      <c r="E15242" s="8"/>
      <c r="O15242" s="9"/>
    </row>
    <row r="15243" spans="2:15" x14ac:dyDescent="0.2">
      <c r="B15243" s="3"/>
      <c r="C15243" s="3"/>
      <c r="D15243" s="6"/>
      <c r="E15243" s="8"/>
      <c r="O15243" s="9"/>
    </row>
    <row r="15244" spans="2:15" x14ac:dyDescent="0.2">
      <c r="B15244" s="3"/>
      <c r="C15244" s="3"/>
      <c r="D15244" s="6"/>
      <c r="E15244" s="8"/>
      <c r="O15244" s="9"/>
    </row>
    <row r="15245" spans="2:15" x14ac:dyDescent="0.2">
      <c r="B15245" s="3"/>
      <c r="C15245" s="3"/>
      <c r="D15245" s="6"/>
      <c r="E15245" s="8"/>
      <c r="O15245" s="9"/>
    </row>
    <row r="15246" spans="2:15" x14ac:dyDescent="0.2">
      <c r="B15246" s="3"/>
      <c r="C15246" s="3"/>
      <c r="D15246" s="6"/>
      <c r="E15246" s="8"/>
      <c r="O15246" s="9"/>
    </row>
    <row r="15247" spans="2:15" x14ac:dyDescent="0.2">
      <c r="B15247" s="3"/>
      <c r="C15247" s="3"/>
      <c r="D15247" s="6"/>
      <c r="E15247" s="8"/>
      <c r="O15247" s="9"/>
    </row>
    <row r="15248" spans="2:15" x14ac:dyDescent="0.2">
      <c r="B15248" s="3"/>
      <c r="C15248" s="3"/>
      <c r="D15248" s="6"/>
      <c r="E15248" s="8"/>
      <c r="O15248" s="9"/>
    </row>
    <row r="15249" spans="2:15" x14ac:dyDescent="0.2">
      <c r="B15249" s="3"/>
      <c r="C15249" s="3"/>
      <c r="D15249" s="6"/>
      <c r="E15249" s="8"/>
      <c r="O15249" s="9"/>
    </row>
    <row r="15250" spans="2:15" x14ac:dyDescent="0.2">
      <c r="B15250" s="3"/>
      <c r="C15250" s="3"/>
      <c r="D15250" s="6"/>
      <c r="E15250" s="8"/>
      <c r="O15250" s="9"/>
    </row>
    <row r="15251" spans="2:15" x14ac:dyDescent="0.2">
      <c r="B15251" s="3"/>
      <c r="C15251" s="3"/>
      <c r="D15251" s="6"/>
      <c r="E15251" s="8"/>
      <c r="O15251" s="9"/>
    </row>
    <row r="15252" spans="2:15" x14ac:dyDescent="0.2">
      <c r="B15252" s="3"/>
      <c r="C15252" s="3"/>
      <c r="D15252" s="6"/>
      <c r="E15252" s="8"/>
      <c r="O15252" s="9"/>
    </row>
    <row r="15253" spans="2:15" x14ac:dyDescent="0.2">
      <c r="B15253" s="3"/>
      <c r="C15253" s="3"/>
      <c r="D15253" s="6"/>
      <c r="E15253" s="8"/>
      <c r="O15253" s="9"/>
    </row>
    <row r="15254" spans="2:15" x14ac:dyDescent="0.2">
      <c r="B15254" s="3"/>
      <c r="C15254" s="3"/>
      <c r="D15254" s="6"/>
      <c r="E15254" s="8"/>
      <c r="O15254" s="9"/>
    </row>
    <row r="15255" spans="2:15" x14ac:dyDescent="0.2">
      <c r="B15255" s="3"/>
      <c r="C15255" s="3"/>
      <c r="D15255" s="6"/>
      <c r="E15255" s="8"/>
      <c r="O15255" s="9"/>
    </row>
    <row r="15256" spans="2:15" x14ac:dyDescent="0.2">
      <c r="B15256" s="3"/>
      <c r="C15256" s="3"/>
      <c r="D15256" s="6"/>
      <c r="E15256" s="8"/>
      <c r="O15256" s="9"/>
    </row>
    <row r="15257" spans="2:15" x14ac:dyDescent="0.2">
      <c r="B15257" s="3"/>
      <c r="C15257" s="3"/>
      <c r="D15257" s="6"/>
      <c r="E15257" s="8"/>
      <c r="O15257" s="9"/>
    </row>
    <row r="15258" spans="2:15" x14ac:dyDescent="0.2">
      <c r="B15258" s="3"/>
      <c r="C15258" s="3"/>
      <c r="D15258" s="6"/>
      <c r="E15258" s="8"/>
      <c r="O15258" s="9"/>
    </row>
    <row r="15259" spans="2:15" x14ac:dyDescent="0.2">
      <c r="B15259" s="3"/>
      <c r="C15259" s="3"/>
      <c r="D15259" s="6"/>
      <c r="E15259" s="8"/>
      <c r="O15259" s="9"/>
    </row>
    <row r="15260" spans="2:15" x14ac:dyDescent="0.2">
      <c r="B15260" s="3"/>
      <c r="C15260" s="3"/>
      <c r="D15260" s="6"/>
      <c r="E15260" s="8"/>
      <c r="O15260" s="9"/>
    </row>
    <row r="15261" spans="2:15" x14ac:dyDescent="0.2">
      <c r="B15261" s="3"/>
      <c r="C15261" s="3"/>
      <c r="D15261" s="6"/>
      <c r="E15261" s="8"/>
      <c r="O15261" s="9"/>
    </row>
    <row r="15262" spans="2:15" x14ac:dyDescent="0.2">
      <c r="B15262" s="3"/>
      <c r="C15262" s="3"/>
      <c r="D15262" s="6"/>
      <c r="E15262" s="8"/>
      <c r="O15262" s="9"/>
    </row>
    <row r="15263" spans="2:15" x14ac:dyDescent="0.2">
      <c r="B15263" s="3"/>
      <c r="C15263" s="3"/>
      <c r="D15263" s="6"/>
      <c r="E15263" s="8"/>
      <c r="O15263" s="9"/>
    </row>
    <row r="15264" spans="2:15" x14ac:dyDescent="0.2">
      <c r="B15264" s="3"/>
      <c r="C15264" s="3"/>
      <c r="D15264" s="6"/>
      <c r="E15264" s="8"/>
      <c r="O15264" s="9"/>
    </row>
    <row r="15265" spans="2:15" x14ac:dyDescent="0.2">
      <c r="B15265" s="3"/>
      <c r="C15265" s="3"/>
      <c r="D15265" s="6"/>
      <c r="E15265" s="8"/>
      <c r="O15265" s="9"/>
    </row>
    <row r="15266" spans="2:15" x14ac:dyDescent="0.2">
      <c r="B15266" s="3"/>
      <c r="C15266" s="3"/>
      <c r="D15266" s="6"/>
      <c r="E15266" s="8"/>
      <c r="O15266" s="9"/>
    </row>
    <row r="15267" spans="2:15" x14ac:dyDescent="0.2">
      <c r="B15267" s="3"/>
      <c r="C15267" s="3"/>
      <c r="D15267" s="6"/>
      <c r="E15267" s="8"/>
      <c r="O15267" s="9"/>
    </row>
    <row r="15268" spans="2:15" x14ac:dyDescent="0.2">
      <c r="B15268" s="3"/>
      <c r="C15268" s="3"/>
      <c r="D15268" s="6"/>
      <c r="E15268" s="8"/>
      <c r="O15268" s="9"/>
    </row>
    <row r="15269" spans="2:15" x14ac:dyDescent="0.2">
      <c r="B15269" s="3"/>
      <c r="C15269" s="3"/>
      <c r="D15269" s="6"/>
      <c r="E15269" s="8"/>
      <c r="O15269" s="9"/>
    </row>
    <row r="15270" spans="2:15" x14ac:dyDescent="0.2">
      <c r="B15270" s="3"/>
      <c r="C15270" s="3"/>
      <c r="D15270" s="6"/>
      <c r="E15270" s="8"/>
      <c r="O15270" s="9"/>
    </row>
    <row r="15271" spans="2:15" x14ac:dyDescent="0.2">
      <c r="B15271" s="3"/>
      <c r="C15271" s="3"/>
      <c r="D15271" s="6"/>
      <c r="E15271" s="8"/>
      <c r="O15271" s="9"/>
    </row>
    <row r="15272" spans="2:15" x14ac:dyDescent="0.2">
      <c r="B15272" s="3"/>
      <c r="C15272" s="3"/>
      <c r="D15272" s="6"/>
      <c r="E15272" s="8"/>
      <c r="O15272" s="9"/>
    </row>
    <row r="15273" spans="2:15" x14ac:dyDescent="0.2">
      <c r="B15273" s="3"/>
      <c r="C15273" s="3"/>
      <c r="D15273" s="6"/>
      <c r="E15273" s="8"/>
      <c r="O15273" s="9"/>
    </row>
    <row r="15274" spans="2:15" x14ac:dyDescent="0.2">
      <c r="B15274" s="3"/>
      <c r="C15274" s="3"/>
      <c r="D15274" s="6"/>
      <c r="E15274" s="8"/>
      <c r="O15274" s="9"/>
    </row>
    <row r="15275" spans="2:15" x14ac:dyDescent="0.2">
      <c r="B15275" s="3"/>
      <c r="C15275" s="3"/>
      <c r="D15275" s="6"/>
      <c r="E15275" s="8"/>
      <c r="O15275" s="9"/>
    </row>
    <row r="15276" spans="2:15" x14ac:dyDescent="0.2">
      <c r="B15276" s="3"/>
      <c r="C15276" s="3"/>
      <c r="D15276" s="6"/>
      <c r="E15276" s="8"/>
      <c r="O15276" s="9"/>
    </row>
    <row r="15277" spans="2:15" x14ac:dyDescent="0.2">
      <c r="B15277" s="3"/>
      <c r="C15277" s="3"/>
      <c r="D15277" s="6"/>
      <c r="E15277" s="8"/>
      <c r="O15277" s="9"/>
    </row>
    <row r="15278" spans="2:15" x14ac:dyDescent="0.2">
      <c r="B15278" s="3"/>
      <c r="C15278" s="3"/>
      <c r="D15278" s="6"/>
      <c r="E15278" s="8"/>
      <c r="O15278" s="9"/>
    </row>
    <row r="15279" spans="2:15" x14ac:dyDescent="0.2">
      <c r="B15279" s="3"/>
      <c r="C15279" s="3"/>
      <c r="D15279" s="6"/>
      <c r="E15279" s="8"/>
      <c r="O15279" s="9"/>
    </row>
    <row r="15280" spans="2:15" x14ac:dyDescent="0.2">
      <c r="B15280" s="3"/>
      <c r="C15280" s="3"/>
      <c r="D15280" s="6"/>
      <c r="E15280" s="8"/>
      <c r="O15280" s="9"/>
    </row>
    <row r="15281" spans="2:15" x14ac:dyDescent="0.2">
      <c r="B15281" s="3"/>
      <c r="C15281" s="3"/>
      <c r="D15281" s="6"/>
      <c r="E15281" s="8"/>
      <c r="O15281" s="9"/>
    </row>
    <row r="15282" spans="2:15" x14ac:dyDescent="0.2">
      <c r="B15282" s="3"/>
      <c r="C15282" s="3"/>
      <c r="D15282" s="6"/>
      <c r="E15282" s="8"/>
      <c r="O15282" s="9"/>
    </row>
    <row r="15283" spans="2:15" x14ac:dyDescent="0.2">
      <c r="B15283" s="3"/>
      <c r="C15283" s="3"/>
      <c r="D15283" s="6"/>
      <c r="E15283" s="8"/>
      <c r="O15283" s="9"/>
    </row>
    <row r="15284" spans="2:15" x14ac:dyDescent="0.2">
      <c r="B15284" s="3"/>
      <c r="C15284" s="3"/>
      <c r="D15284" s="6"/>
      <c r="E15284" s="8"/>
      <c r="O15284" s="9"/>
    </row>
    <row r="15285" spans="2:15" x14ac:dyDescent="0.2">
      <c r="B15285" s="3"/>
      <c r="C15285" s="3"/>
      <c r="D15285" s="6"/>
      <c r="E15285" s="8"/>
      <c r="O15285" s="9"/>
    </row>
    <row r="15286" spans="2:15" x14ac:dyDescent="0.2">
      <c r="B15286" s="3"/>
      <c r="C15286" s="3"/>
      <c r="D15286" s="6"/>
      <c r="E15286" s="8"/>
      <c r="O15286" s="9"/>
    </row>
    <row r="15287" spans="2:15" x14ac:dyDescent="0.2">
      <c r="B15287" s="3"/>
      <c r="C15287" s="3"/>
      <c r="D15287" s="6"/>
      <c r="E15287" s="8"/>
      <c r="O15287" s="9"/>
    </row>
    <row r="15288" spans="2:15" x14ac:dyDescent="0.2">
      <c r="B15288" s="3"/>
      <c r="C15288" s="3"/>
      <c r="D15288" s="6"/>
      <c r="E15288" s="8"/>
      <c r="O15288" s="9"/>
    </row>
    <row r="15289" spans="2:15" x14ac:dyDescent="0.2">
      <c r="B15289" s="3"/>
      <c r="C15289" s="3"/>
      <c r="D15289" s="6"/>
      <c r="E15289" s="8"/>
      <c r="O15289" s="9"/>
    </row>
    <row r="15290" spans="2:15" x14ac:dyDescent="0.2">
      <c r="B15290" s="3"/>
      <c r="C15290" s="3"/>
      <c r="D15290" s="6"/>
      <c r="E15290" s="8"/>
      <c r="O15290" s="9"/>
    </row>
    <row r="15291" spans="2:15" x14ac:dyDescent="0.2">
      <c r="B15291" s="3"/>
      <c r="C15291" s="3"/>
      <c r="D15291" s="6"/>
      <c r="E15291" s="8"/>
      <c r="O15291" s="9"/>
    </row>
    <row r="15292" spans="2:15" x14ac:dyDescent="0.2">
      <c r="B15292" s="3"/>
      <c r="C15292" s="3"/>
      <c r="D15292" s="6"/>
      <c r="E15292" s="8"/>
      <c r="O15292" s="9"/>
    </row>
    <row r="15293" spans="2:15" x14ac:dyDescent="0.2">
      <c r="B15293" s="3"/>
      <c r="C15293" s="3"/>
      <c r="D15293" s="6"/>
      <c r="E15293" s="8"/>
      <c r="O15293" s="9"/>
    </row>
    <row r="15294" spans="2:15" x14ac:dyDescent="0.2">
      <c r="B15294" s="3"/>
      <c r="C15294" s="3"/>
      <c r="D15294" s="6"/>
      <c r="E15294" s="8"/>
      <c r="O15294" s="9"/>
    </row>
    <row r="15295" spans="2:15" x14ac:dyDescent="0.2">
      <c r="B15295" s="3"/>
      <c r="C15295" s="3"/>
      <c r="D15295" s="6"/>
      <c r="E15295" s="8"/>
      <c r="O15295" s="9"/>
    </row>
    <row r="15296" spans="2:15" x14ac:dyDescent="0.2">
      <c r="B15296" s="3"/>
      <c r="C15296" s="3"/>
      <c r="D15296" s="6"/>
      <c r="E15296" s="8"/>
      <c r="O15296" s="9"/>
    </row>
    <row r="15297" spans="2:15" x14ac:dyDescent="0.2">
      <c r="B15297" s="3"/>
      <c r="C15297" s="3"/>
      <c r="D15297" s="6"/>
      <c r="E15297" s="8"/>
      <c r="O15297" s="9"/>
    </row>
    <row r="15298" spans="2:15" x14ac:dyDescent="0.2">
      <c r="B15298" s="3"/>
      <c r="C15298" s="3"/>
      <c r="D15298" s="6"/>
      <c r="E15298" s="8"/>
      <c r="O15298" s="9"/>
    </row>
    <row r="15299" spans="2:15" x14ac:dyDescent="0.2">
      <c r="B15299" s="3"/>
      <c r="C15299" s="3"/>
      <c r="D15299" s="6"/>
      <c r="E15299" s="8"/>
      <c r="O15299" s="9"/>
    </row>
    <row r="15300" spans="2:15" x14ac:dyDescent="0.2">
      <c r="B15300" s="3"/>
      <c r="C15300" s="3"/>
      <c r="D15300" s="6"/>
      <c r="E15300" s="8"/>
      <c r="O15300" s="9"/>
    </row>
    <row r="15301" spans="2:15" x14ac:dyDescent="0.2">
      <c r="B15301" s="3"/>
      <c r="C15301" s="3"/>
      <c r="D15301" s="6"/>
      <c r="E15301" s="8"/>
      <c r="O15301" s="9"/>
    </row>
    <row r="15302" spans="2:15" x14ac:dyDescent="0.2">
      <c r="B15302" s="3"/>
      <c r="C15302" s="3"/>
      <c r="D15302" s="6"/>
      <c r="E15302" s="8"/>
      <c r="O15302" s="9"/>
    </row>
    <row r="15303" spans="2:15" x14ac:dyDescent="0.2">
      <c r="B15303" s="3"/>
      <c r="C15303" s="3"/>
      <c r="D15303" s="6"/>
      <c r="E15303" s="8"/>
      <c r="O15303" s="9"/>
    </row>
    <row r="15304" spans="2:15" x14ac:dyDescent="0.2">
      <c r="B15304" s="3"/>
      <c r="C15304" s="3"/>
      <c r="D15304" s="6"/>
      <c r="E15304" s="8"/>
      <c r="O15304" s="9"/>
    </row>
    <row r="15305" spans="2:15" x14ac:dyDescent="0.2">
      <c r="B15305" s="3"/>
      <c r="C15305" s="3"/>
      <c r="D15305" s="6"/>
      <c r="E15305" s="8"/>
      <c r="O15305" s="9"/>
    </row>
    <row r="15306" spans="2:15" x14ac:dyDescent="0.2">
      <c r="B15306" s="3"/>
      <c r="C15306" s="3"/>
      <c r="D15306" s="6"/>
      <c r="E15306" s="8"/>
      <c r="O15306" s="9"/>
    </row>
    <row r="15307" spans="2:15" x14ac:dyDescent="0.2">
      <c r="B15307" s="3"/>
      <c r="C15307" s="3"/>
      <c r="D15307" s="6"/>
      <c r="E15307" s="8"/>
      <c r="O15307" s="9"/>
    </row>
    <row r="15308" spans="2:15" x14ac:dyDescent="0.2">
      <c r="B15308" s="3"/>
      <c r="C15308" s="3"/>
      <c r="D15308" s="6"/>
      <c r="E15308" s="8"/>
      <c r="O15308" s="9"/>
    </row>
    <row r="15309" spans="2:15" x14ac:dyDescent="0.2">
      <c r="B15309" s="3"/>
      <c r="C15309" s="3"/>
      <c r="D15309" s="6"/>
      <c r="E15309" s="8"/>
      <c r="O15309" s="9"/>
    </row>
    <row r="15310" spans="2:15" x14ac:dyDescent="0.2">
      <c r="B15310" s="3"/>
      <c r="C15310" s="3"/>
      <c r="D15310" s="6"/>
      <c r="E15310" s="8"/>
      <c r="O15310" s="9"/>
    </row>
    <row r="15311" spans="2:15" x14ac:dyDescent="0.2">
      <c r="B15311" s="3"/>
      <c r="C15311" s="3"/>
      <c r="D15311" s="6"/>
      <c r="E15311" s="8"/>
      <c r="O15311" s="9"/>
    </row>
    <row r="15312" spans="2:15" x14ac:dyDescent="0.2">
      <c r="B15312" s="3"/>
      <c r="C15312" s="3"/>
      <c r="D15312" s="6"/>
      <c r="E15312" s="8"/>
      <c r="O15312" s="9"/>
    </row>
    <row r="15313" spans="2:15" x14ac:dyDescent="0.2">
      <c r="B15313" s="3"/>
      <c r="C15313" s="3"/>
      <c r="D15313" s="6"/>
      <c r="E15313" s="8"/>
      <c r="O15313" s="9"/>
    </row>
    <row r="15314" spans="2:15" x14ac:dyDescent="0.2">
      <c r="B15314" s="3"/>
      <c r="C15314" s="3"/>
      <c r="D15314" s="6"/>
      <c r="E15314" s="8"/>
      <c r="O15314" s="9"/>
    </row>
    <row r="15315" spans="2:15" x14ac:dyDescent="0.2">
      <c r="B15315" s="3"/>
      <c r="C15315" s="3"/>
      <c r="D15315" s="6"/>
      <c r="E15315" s="8"/>
      <c r="O15315" s="9"/>
    </row>
    <row r="15316" spans="2:15" x14ac:dyDescent="0.2">
      <c r="B15316" s="3"/>
      <c r="C15316" s="3"/>
      <c r="D15316" s="6"/>
      <c r="E15316" s="8"/>
      <c r="O15316" s="9"/>
    </row>
    <row r="15317" spans="2:15" x14ac:dyDescent="0.2">
      <c r="B15317" s="3"/>
      <c r="C15317" s="3"/>
      <c r="D15317" s="6"/>
      <c r="E15317" s="8"/>
      <c r="O15317" s="9"/>
    </row>
    <row r="15318" spans="2:15" x14ac:dyDescent="0.2">
      <c r="B15318" s="3"/>
      <c r="C15318" s="3"/>
      <c r="D15318" s="6"/>
      <c r="E15318" s="8"/>
      <c r="O15318" s="9"/>
    </row>
    <row r="15319" spans="2:15" x14ac:dyDescent="0.2">
      <c r="B15319" s="3"/>
      <c r="C15319" s="3"/>
      <c r="D15319" s="6"/>
      <c r="E15319" s="8"/>
      <c r="O15319" s="9"/>
    </row>
    <row r="15320" spans="2:15" x14ac:dyDescent="0.2">
      <c r="B15320" s="3"/>
      <c r="C15320" s="3"/>
      <c r="D15320" s="6"/>
      <c r="E15320" s="8"/>
      <c r="O15320" s="9"/>
    </row>
    <row r="15321" spans="2:15" x14ac:dyDescent="0.2">
      <c r="B15321" s="3"/>
      <c r="C15321" s="3"/>
      <c r="D15321" s="6"/>
      <c r="E15321" s="8"/>
      <c r="O15321" s="9"/>
    </row>
    <row r="15322" spans="2:15" x14ac:dyDescent="0.2">
      <c r="B15322" s="3"/>
      <c r="C15322" s="3"/>
      <c r="D15322" s="6"/>
      <c r="E15322" s="8"/>
      <c r="O15322" s="9"/>
    </row>
    <row r="15323" spans="2:15" x14ac:dyDescent="0.2">
      <c r="B15323" s="3"/>
      <c r="C15323" s="3"/>
      <c r="D15323" s="6"/>
      <c r="E15323" s="8"/>
      <c r="O15323" s="9"/>
    </row>
    <row r="15324" spans="2:15" x14ac:dyDescent="0.2">
      <c r="B15324" s="3"/>
      <c r="C15324" s="3"/>
      <c r="D15324" s="6"/>
      <c r="E15324" s="8"/>
      <c r="O15324" s="9"/>
    </row>
    <row r="15325" spans="2:15" x14ac:dyDescent="0.2">
      <c r="B15325" s="3"/>
      <c r="C15325" s="3"/>
      <c r="D15325" s="6"/>
      <c r="E15325" s="8"/>
      <c r="O15325" s="9"/>
    </row>
    <row r="15326" spans="2:15" x14ac:dyDescent="0.2">
      <c r="B15326" s="3"/>
      <c r="C15326" s="3"/>
      <c r="D15326" s="6"/>
      <c r="E15326" s="8"/>
      <c r="O15326" s="9"/>
    </row>
    <row r="15327" spans="2:15" x14ac:dyDescent="0.2">
      <c r="B15327" s="3"/>
      <c r="C15327" s="3"/>
      <c r="D15327" s="6"/>
      <c r="E15327" s="8"/>
      <c r="O15327" s="9"/>
    </row>
    <row r="15328" spans="2:15" x14ac:dyDescent="0.2">
      <c r="B15328" s="3"/>
      <c r="C15328" s="3"/>
      <c r="D15328" s="6"/>
      <c r="E15328" s="8"/>
      <c r="O15328" s="9"/>
    </row>
    <row r="15329" spans="2:15" x14ac:dyDescent="0.2">
      <c r="B15329" s="3"/>
      <c r="C15329" s="3"/>
      <c r="D15329" s="6"/>
      <c r="E15329" s="8"/>
      <c r="O15329" s="9"/>
    </row>
    <row r="15330" spans="2:15" x14ac:dyDescent="0.2">
      <c r="B15330" s="3"/>
      <c r="C15330" s="3"/>
      <c r="D15330" s="6"/>
      <c r="E15330" s="8"/>
      <c r="O15330" s="9"/>
    </row>
    <row r="15331" spans="2:15" x14ac:dyDescent="0.2">
      <c r="B15331" s="3"/>
      <c r="C15331" s="3"/>
      <c r="D15331" s="6"/>
      <c r="E15331" s="8"/>
      <c r="O15331" s="9"/>
    </row>
    <row r="15332" spans="2:15" x14ac:dyDescent="0.2">
      <c r="B15332" s="3"/>
      <c r="C15332" s="3"/>
      <c r="D15332" s="6"/>
      <c r="E15332" s="8"/>
      <c r="O15332" s="9"/>
    </row>
    <row r="15333" spans="2:15" x14ac:dyDescent="0.2">
      <c r="B15333" s="3"/>
      <c r="C15333" s="3"/>
      <c r="D15333" s="6"/>
      <c r="E15333" s="8"/>
      <c r="O15333" s="9"/>
    </row>
    <row r="15334" spans="2:15" x14ac:dyDescent="0.2">
      <c r="B15334" s="3"/>
      <c r="C15334" s="3"/>
      <c r="D15334" s="6"/>
      <c r="E15334" s="8"/>
      <c r="O15334" s="9"/>
    </row>
    <row r="15335" spans="2:15" x14ac:dyDescent="0.2">
      <c r="B15335" s="3"/>
      <c r="C15335" s="3"/>
      <c r="D15335" s="6"/>
      <c r="E15335" s="8"/>
      <c r="O15335" s="9"/>
    </row>
    <row r="15336" spans="2:15" x14ac:dyDescent="0.2">
      <c r="B15336" s="3"/>
      <c r="C15336" s="3"/>
      <c r="D15336" s="6"/>
      <c r="E15336" s="8"/>
      <c r="O15336" s="9"/>
    </row>
    <row r="15337" spans="2:15" x14ac:dyDescent="0.2">
      <c r="B15337" s="3"/>
      <c r="C15337" s="3"/>
      <c r="D15337" s="6"/>
      <c r="E15337" s="8"/>
      <c r="O15337" s="9"/>
    </row>
    <row r="15338" spans="2:15" x14ac:dyDescent="0.2">
      <c r="B15338" s="3"/>
      <c r="C15338" s="3"/>
      <c r="D15338" s="6"/>
      <c r="E15338" s="8"/>
      <c r="O15338" s="9"/>
    </row>
    <row r="15339" spans="2:15" x14ac:dyDescent="0.2">
      <c r="B15339" s="3"/>
      <c r="C15339" s="3"/>
      <c r="D15339" s="6"/>
      <c r="E15339" s="8"/>
      <c r="O15339" s="9"/>
    </row>
    <row r="15340" spans="2:15" x14ac:dyDescent="0.2">
      <c r="B15340" s="3"/>
      <c r="C15340" s="3"/>
      <c r="D15340" s="6"/>
      <c r="E15340" s="8"/>
      <c r="O15340" s="9"/>
    </row>
    <row r="15341" spans="2:15" x14ac:dyDescent="0.2">
      <c r="B15341" s="3"/>
      <c r="C15341" s="3"/>
      <c r="D15341" s="6"/>
      <c r="E15341" s="8"/>
      <c r="O15341" s="9"/>
    </row>
    <row r="15342" spans="2:15" x14ac:dyDescent="0.2">
      <c r="B15342" s="3"/>
      <c r="C15342" s="3"/>
      <c r="D15342" s="6"/>
      <c r="E15342" s="8"/>
      <c r="O15342" s="9"/>
    </row>
    <row r="15343" spans="2:15" x14ac:dyDescent="0.2">
      <c r="B15343" s="3"/>
      <c r="C15343" s="3"/>
      <c r="D15343" s="6"/>
      <c r="E15343" s="8"/>
      <c r="O15343" s="9"/>
    </row>
    <row r="15344" spans="2:15" x14ac:dyDescent="0.2">
      <c r="B15344" s="3"/>
      <c r="C15344" s="3"/>
      <c r="D15344" s="6"/>
      <c r="E15344" s="8"/>
      <c r="O15344" s="9"/>
    </row>
    <row r="15345" spans="2:15" x14ac:dyDescent="0.2">
      <c r="B15345" s="3"/>
      <c r="C15345" s="3"/>
      <c r="D15345" s="6"/>
      <c r="E15345" s="8"/>
      <c r="O15345" s="9"/>
    </row>
    <row r="15346" spans="2:15" x14ac:dyDescent="0.2">
      <c r="B15346" s="3"/>
      <c r="C15346" s="3"/>
      <c r="D15346" s="6"/>
      <c r="E15346" s="8"/>
      <c r="O15346" s="9"/>
    </row>
    <row r="15347" spans="2:15" x14ac:dyDescent="0.2">
      <c r="B15347" s="3"/>
      <c r="C15347" s="3"/>
      <c r="D15347" s="6"/>
      <c r="E15347" s="8"/>
      <c r="O15347" s="9"/>
    </row>
    <row r="15348" spans="2:15" x14ac:dyDescent="0.2">
      <c r="B15348" s="3"/>
      <c r="C15348" s="3"/>
      <c r="D15348" s="6"/>
      <c r="E15348" s="8"/>
      <c r="O15348" s="9"/>
    </row>
    <row r="15349" spans="2:15" x14ac:dyDescent="0.2">
      <c r="B15349" s="3"/>
      <c r="C15349" s="3"/>
      <c r="D15349" s="6"/>
      <c r="E15349" s="8"/>
      <c r="O15349" s="9"/>
    </row>
    <row r="15350" spans="2:15" x14ac:dyDescent="0.2">
      <c r="B15350" s="3"/>
      <c r="C15350" s="3"/>
      <c r="D15350" s="6"/>
      <c r="E15350" s="8"/>
      <c r="O15350" s="9"/>
    </row>
    <row r="15351" spans="2:15" x14ac:dyDescent="0.2">
      <c r="B15351" s="3"/>
      <c r="C15351" s="3"/>
      <c r="D15351" s="6"/>
      <c r="E15351" s="8"/>
      <c r="O15351" s="9"/>
    </row>
    <row r="15352" spans="2:15" x14ac:dyDescent="0.2">
      <c r="B15352" s="3"/>
      <c r="C15352" s="3"/>
      <c r="D15352" s="6"/>
      <c r="E15352" s="8"/>
      <c r="O15352" s="9"/>
    </row>
    <row r="15353" spans="2:15" x14ac:dyDescent="0.2">
      <c r="B15353" s="3"/>
      <c r="C15353" s="3"/>
      <c r="D15353" s="6"/>
      <c r="E15353" s="8"/>
      <c r="O15353" s="9"/>
    </row>
    <row r="15354" spans="2:15" x14ac:dyDescent="0.2">
      <c r="B15354" s="3"/>
      <c r="C15354" s="3"/>
      <c r="D15354" s="6"/>
      <c r="E15354" s="8"/>
      <c r="O15354" s="9"/>
    </row>
    <row r="15355" spans="2:15" x14ac:dyDescent="0.2">
      <c r="B15355" s="3"/>
      <c r="C15355" s="3"/>
      <c r="D15355" s="6"/>
      <c r="E15355" s="8"/>
      <c r="O15355" s="9"/>
    </row>
    <row r="15356" spans="2:15" x14ac:dyDescent="0.2">
      <c r="B15356" s="3"/>
      <c r="C15356" s="3"/>
      <c r="D15356" s="6"/>
      <c r="E15356" s="8"/>
      <c r="O15356" s="9"/>
    </row>
    <row r="15357" spans="2:15" x14ac:dyDescent="0.2">
      <c r="B15357" s="3"/>
      <c r="C15357" s="3"/>
      <c r="D15357" s="6"/>
      <c r="E15357" s="8"/>
      <c r="O15357" s="9"/>
    </row>
    <row r="15358" spans="2:15" x14ac:dyDescent="0.2">
      <c r="B15358" s="3"/>
      <c r="C15358" s="3"/>
      <c r="D15358" s="6"/>
      <c r="E15358" s="8"/>
      <c r="O15358" s="9"/>
    </row>
    <row r="15359" spans="2:15" x14ac:dyDescent="0.2">
      <c r="B15359" s="3"/>
      <c r="C15359" s="3"/>
      <c r="D15359" s="6"/>
      <c r="E15359" s="8"/>
      <c r="O15359" s="9"/>
    </row>
    <row r="15360" spans="2:15" x14ac:dyDescent="0.2">
      <c r="B15360" s="3"/>
      <c r="C15360" s="3"/>
      <c r="D15360" s="6"/>
      <c r="E15360" s="8"/>
      <c r="O15360" s="9"/>
    </row>
    <row r="15361" spans="2:15" x14ac:dyDescent="0.2">
      <c r="B15361" s="3"/>
      <c r="C15361" s="3"/>
      <c r="D15361" s="6"/>
      <c r="E15361" s="8"/>
      <c r="O15361" s="9"/>
    </row>
    <row r="15362" spans="2:15" x14ac:dyDescent="0.2">
      <c r="B15362" s="3"/>
      <c r="C15362" s="3"/>
      <c r="D15362" s="6"/>
      <c r="E15362" s="8"/>
      <c r="O15362" s="9"/>
    </row>
    <row r="15363" spans="2:15" x14ac:dyDescent="0.2">
      <c r="B15363" s="3"/>
      <c r="C15363" s="3"/>
      <c r="D15363" s="6"/>
      <c r="E15363" s="8"/>
      <c r="O15363" s="9"/>
    </row>
    <row r="15364" spans="2:15" x14ac:dyDescent="0.2">
      <c r="B15364" s="3"/>
      <c r="C15364" s="3"/>
      <c r="D15364" s="6"/>
      <c r="E15364" s="8"/>
      <c r="O15364" s="9"/>
    </row>
    <row r="15365" spans="2:15" x14ac:dyDescent="0.2">
      <c r="B15365" s="3"/>
      <c r="C15365" s="3"/>
      <c r="D15365" s="6"/>
      <c r="E15365" s="8"/>
      <c r="O15365" s="9"/>
    </row>
    <row r="15366" spans="2:15" x14ac:dyDescent="0.2">
      <c r="B15366" s="3"/>
      <c r="C15366" s="3"/>
      <c r="D15366" s="6"/>
      <c r="E15366" s="8"/>
      <c r="O15366" s="9"/>
    </row>
    <row r="15367" spans="2:15" x14ac:dyDescent="0.2">
      <c r="B15367" s="3"/>
      <c r="C15367" s="3"/>
      <c r="D15367" s="6"/>
      <c r="E15367" s="8"/>
      <c r="O15367" s="9"/>
    </row>
    <row r="15368" spans="2:15" x14ac:dyDescent="0.2">
      <c r="B15368" s="3"/>
      <c r="C15368" s="3"/>
      <c r="D15368" s="6"/>
      <c r="E15368" s="8"/>
      <c r="O15368" s="9"/>
    </row>
    <row r="15369" spans="2:15" x14ac:dyDescent="0.2">
      <c r="B15369" s="3"/>
      <c r="C15369" s="3"/>
      <c r="D15369" s="6"/>
      <c r="E15369" s="8"/>
      <c r="O15369" s="9"/>
    </row>
    <row r="15370" spans="2:15" x14ac:dyDescent="0.2">
      <c r="B15370" s="3"/>
      <c r="C15370" s="3"/>
      <c r="D15370" s="6"/>
      <c r="E15370" s="8"/>
      <c r="O15370" s="9"/>
    </row>
    <row r="15371" spans="2:15" x14ac:dyDescent="0.2">
      <c r="B15371" s="3"/>
      <c r="C15371" s="3"/>
      <c r="D15371" s="6"/>
      <c r="E15371" s="8"/>
      <c r="O15371" s="9"/>
    </row>
    <row r="15372" spans="2:15" x14ac:dyDescent="0.2">
      <c r="B15372" s="3"/>
      <c r="C15372" s="3"/>
      <c r="D15372" s="6"/>
      <c r="E15372" s="8"/>
      <c r="O15372" s="9"/>
    </row>
    <row r="15373" spans="2:15" x14ac:dyDescent="0.2">
      <c r="B15373" s="3"/>
      <c r="C15373" s="3"/>
      <c r="D15373" s="6"/>
      <c r="E15373" s="8"/>
      <c r="O15373" s="9"/>
    </row>
    <row r="15374" spans="2:15" x14ac:dyDescent="0.2">
      <c r="B15374" s="3"/>
      <c r="C15374" s="3"/>
      <c r="D15374" s="6"/>
      <c r="E15374" s="8"/>
      <c r="O15374" s="9"/>
    </row>
    <row r="15375" spans="2:15" x14ac:dyDescent="0.2">
      <c r="B15375" s="3"/>
      <c r="C15375" s="3"/>
      <c r="D15375" s="6"/>
      <c r="E15375" s="8"/>
      <c r="O15375" s="9"/>
    </row>
    <row r="15376" spans="2:15" x14ac:dyDescent="0.2">
      <c r="B15376" s="3"/>
      <c r="C15376" s="3"/>
      <c r="D15376" s="6"/>
      <c r="E15376" s="8"/>
      <c r="O15376" s="9"/>
    </row>
    <row r="15377" spans="2:15" x14ac:dyDescent="0.2">
      <c r="B15377" s="3"/>
      <c r="C15377" s="3"/>
      <c r="D15377" s="6"/>
      <c r="E15377" s="8"/>
      <c r="O15377" s="9"/>
    </row>
    <row r="15378" spans="2:15" x14ac:dyDescent="0.2">
      <c r="B15378" s="3"/>
      <c r="C15378" s="3"/>
      <c r="D15378" s="6"/>
      <c r="E15378" s="8"/>
      <c r="O15378" s="9"/>
    </row>
    <row r="15379" spans="2:15" x14ac:dyDescent="0.2">
      <c r="B15379" s="3"/>
      <c r="C15379" s="3"/>
      <c r="D15379" s="6"/>
      <c r="E15379" s="8"/>
      <c r="O15379" s="9"/>
    </row>
    <row r="15380" spans="2:15" x14ac:dyDescent="0.2">
      <c r="B15380" s="3"/>
      <c r="C15380" s="3"/>
      <c r="D15380" s="6"/>
      <c r="E15380" s="8"/>
      <c r="O15380" s="9"/>
    </row>
    <row r="15381" spans="2:15" x14ac:dyDescent="0.2">
      <c r="B15381" s="3"/>
      <c r="C15381" s="3"/>
      <c r="D15381" s="6"/>
      <c r="E15381" s="8"/>
      <c r="O15381" s="9"/>
    </row>
    <row r="15382" spans="2:15" x14ac:dyDescent="0.2">
      <c r="B15382" s="3"/>
      <c r="C15382" s="3"/>
      <c r="D15382" s="6"/>
      <c r="E15382" s="8"/>
      <c r="O15382" s="9"/>
    </row>
    <row r="15383" spans="2:15" x14ac:dyDescent="0.2">
      <c r="B15383" s="3"/>
      <c r="C15383" s="3"/>
      <c r="D15383" s="6"/>
      <c r="E15383" s="8"/>
      <c r="O15383" s="9"/>
    </row>
    <row r="15384" spans="2:15" x14ac:dyDescent="0.2">
      <c r="B15384" s="3"/>
      <c r="C15384" s="3"/>
      <c r="D15384" s="6"/>
      <c r="E15384" s="8"/>
      <c r="O15384" s="9"/>
    </row>
    <row r="15385" spans="2:15" x14ac:dyDescent="0.2">
      <c r="B15385" s="3"/>
      <c r="C15385" s="3"/>
      <c r="D15385" s="6"/>
      <c r="E15385" s="8"/>
      <c r="O15385" s="9"/>
    </row>
    <row r="15386" spans="2:15" x14ac:dyDescent="0.2">
      <c r="B15386" s="3"/>
      <c r="C15386" s="3"/>
      <c r="D15386" s="6"/>
      <c r="E15386" s="8"/>
      <c r="O15386" s="9"/>
    </row>
    <row r="15387" spans="2:15" x14ac:dyDescent="0.2">
      <c r="B15387" s="3"/>
      <c r="C15387" s="3"/>
      <c r="D15387" s="6"/>
      <c r="E15387" s="8"/>
      <c r="O15387" s="9"/>
    </row>
    <row r="15388" spans="2:15" x14ac:dyDescent="0.2">
      <c r="B15388" s="3"/>
      <c r="C15388" s="3"/>
      <c r="D15388" s="6"/>
      <c r="E15388" s="8"/>
      <c r="O15388" s="9"/>
    </row>
    <row r="15389" spans="2:15" x14ac:dyDescent="0.2">
      <c r="B15389" s="3"/>
      <c r="C15389" s="3"/>
      <c r="D15389" s="6"/>
      <c r="E15389" s="8"/>
      <c r="O15389" s="9"/>
    </row>
    <row r="15390" spans="2:15" x14ac:dyDescent="0.2">
      <c r="B15390" s="3"/>
      <c r="C15390" s="3"/>
      <c r="D15390" s="6"/>
      <c r="E15390" s="8"/>
      <c r="O15390" s="9"/>
    </row>
    <row r="15391" spans="2:15" x14ac:dyDescent="0.2">
      <c r="B15391" s="3"/>
      <c r="C15391" s="3"/>
      <c r="D15391" s="6"/>
      <c r="E15391" s="8"/>
      <c r="O15391" s="9"/>
    </row>
    <row r="15392" spans="2:15" x14ac:dyDescent="0.2">
      <c r="B15392" s="3"/>
      <c r="C15392" s="3"/>
      <c r="D15392" s="6"/>
      <c r="E15392" s="8"/>
      <c r="O15392" s="9"/>
    </row>
    <row r="15393" spans="2:15" x14ac:dyDescent="0.2">
      <c r="B15393" s="3"/>
      <c r="C15393" s="3"/>
      <c r="D15393" s="6"/>
      <c r="E15393" s="8"/>
      <c r="O15393" s="9"/>
    </row>
    <row r="15394" spans="2:15" x14ac:dyDescent="0.2">
      <c r="B15394" s="3"/>
      <c r="C15394" s="3"/>
      <c r="D15394" s="6"/>
      <c r="E15394" s="8"/>
      <c r="O15394" s="9"/>
    </row>
    <row r="15395" spans="2:15" x14ac:dyDescent="0.2">
      <c r="B15395" s="3"/>
      <c r="C15395" s="3"/>
      <c r="D15395" s="6"/>
      <c r="E15395" s="8"/>
      <c r="O15395" s="9"/>
    </row>
    <row r="15396" spans="2:15" x14ac:dyDescent="0.2">
      <c r="B15396" s="3"/>
      <c r="C15396" s="3"/>
      <c r="D15396" s="6"/>
      <c r="E15396" s="8"/>
      <c r="O15396" s="9"/>
    </row>
    <row r="15397" spans="2:15" x14ac:dyDescent="0.2">
      <c r="B15397" s="3"/>
      <c r="C15397" s="3"/>
      <c r="D15397" s="6"/>
      <c r="E15397" s="8"/>
      <c r="O15397" s="9"/>
    </row>
    <row r="15398" spans="2:15" x14ac:dyDescent="0.2">
      <c r="B15398" s="3"/>
      <c r="C15398" s="3"/>
      <c r="D15398" s="6"/>
      <c r="E15398" s="8"/>
      <c r="O15398" s="9"/>
    </row>
    <row r="15399" spans="2:15" x14ac:dyDescent="0.2">
      <c r="B15399" s="3"/>
      <c r="C15399" s="3"/>
      <c r="D15399" s="6"/>
      <c r="E15399" s="8"/>
      <c r="O15399" s="9"/>
    </row>
    <row r="15400" spans="2:15" x14ac:dyDescent="0.2">
      <c r="B15400" s="3"/>
      <c r="C15400" s="3"/>
      <c r="D15400" s="6"/>
      <c r="E15400" s="8"/>
      <c r="O15400" s="9"/>
    </row>
    <row r="15401" spans="2:15" x14ac:dyDescent="0.2">
      <c r="B15401" s="3"/>
      <c r="C15401" s="3"/>
      <c r="D15401" s="6"/>
      <c r="E15401" s="8"/>
      <c r="O15401" s="9"/>
    </row>
    <row r="15402" spans="2:15" x14ac:dyDescent="0.2">
      <c r="B15402" s="3"/>
      <c r="C15402" s="3"/>
      <c r="D15402" s="6"/>
      <c r="E15402" s="8"/>
      <c r="O15402" s="9"/>
    </row>
    <row r="15403" spans="2:15" x14ac:dyDescent="0.2">
      <c r="B15403" s="3"/>
      <c r="C15403" s="3"/>
      <c r="D15403" s="6"/>
      <c r="E15403" s="8"/>
      <c r="O15403" s="9"/>
    </row>
    <row r="15404" spans="2:15" x14ac:dyDescent="0.2">
      <c r="B15404" s="3"/>
      <c r="C15404" s="3"/>
      <c r="D15404" s="6"/>
      <c r="E15404" s="8"/>
      <c r="O15404" s="9"/>
    </row>
    <row r="15405" spans="2:15" x14ac:dyDescent="0.2">
      <c r="B15405" s="3"/>
      <c r="C15405" s="3"/>
      <c r="D15405" s="6"/>
      <c r="E15405" s="8"/>
      <c r="O15405" s="9"/>
    </row>
    <row r="15406" spans="2:15" x14ac:dyDescent="0.2">
      <c r="B15406" s="3"/>
      <c r="C15406" s="3"/>
      <c r="D15406" s="6"/>
      <c r="E15406" s="8"/>
      <c r="O15406" s="9"/>
    </row>
    <row r="15407" spans="2:15" x14ac:dyDescent="0.2">
      <c r="B15407" s="3"/>
      <c r="C15407" s="3"/>
      <c r="D15407" s="6"/>
      <c r="E15407" s="8"/>
      <c r="O15407" s="9"/>
    </row>
    <row r="15408" spans="2:15" x14ac:dyDescent="0.2">
      <c r="B15408" s="3"/>
      <c r="C15408" s="3"/>
      <c r="D15408" s="6"/>
      <c r="E15408" s="8"/>
      <c r="O15408" s="9"/>
    </row>
    <row r="15409" spans="2:15" x14ac:dyDescent="0.2">
      <c r="B15409" s="3"/>
      <c r="C15409" s="3"/>
      <c r="D15409" s="6"/>
      <c r="E15409" s="8"/>
      <c r="O15409" s="9"/>
    </row>
    <row r="15410" spans="2:15" x14ac:dyDescent="0.2">
      <c r="B15410" s="3"/>
      <c r="C15410" s="3"/>
      <c r="D15410" s="6"/>
      <c r="E15410" s="8"/>
      <c r="O15410" s="9"/>
    </row>
    <row r="15411" spans="2:15" x14ac:dyDescent="0.2">
      <c r="B15411" s="3"/>
      <c r="C15411" s="3"/>
      <c r="D15411" s="6"/>
      <c r="E15411" s="8"/>
      <c r="O15411" s="9"/>
    </row>
    <row r="15412" spans="2:15" x14ac:dyDescent="0.2">
      <c r="B15412" s="3"/>
      <c r="C15412" s="3"/>
      <c r="D15412" s="6"/>
      <c r="E15412" s="8"/>
      <c r="O15412" s="9"/>
    </row>
    <row r="15413" spans="2:15" x14ac:dyDescent="0.2">
      <c r="B15413" s="3"/>
      <c r="C15413" s="3"/>
      <c r="D15413" s="6"/>
      <c r="E15413" s="8"/>
      <c r="O15413" s="9"/>
    </row>
    <row r="15414" spans="2:15" x14ac:dyDescent="0.2">
      <c r="B15414" s="3"/>
      <c r="C15414" s="3"/>
      <c r="D15414" s="6"/>
      <c r="E15414" s="8"/>
      <c r="O15414" s="9"/>
    </row>
    <row r="15415" spans="2:15" x14ac:dyDescent="0.2">
      <c r="B15415" s="3"/>
      <c r="C15415" s="3"/>
      <c r="D15415" s="6"/>
      <c r="E15415" s="8"/>
      <c r="O15415" s="9"/>
    </row>
    <row r="15416" spans="2:15" x14ac:dyDescent="0.2">
      <c r="B15416" s="3"/>
      <c r="C15416" s="3"/>
      <c r="D15416" s="6"/>
      <c r="E15416" s="8"/>
      <c r="O15416" s="9"/>
    </row>
    <row r="15417" spans="2:15" x14ac:dyDescent="0.2">
      <c r="B15417" s="3"/>
      <c r="C15417" s="3"/>
      <c r="D15417" s="6"/>
      <c r="E15417" s="8"/>
      <c r="O15417" s="9"/>
    </row>
    <row r="15418" spans="2:15" x14ac:dyDescent="0.2">
      <c r="B15418" s="3"/>
      <c r="C15418" s="3"/>
      <c r="D15418" s="6"/>
      <c r="E15418" s="8"/>
      <c r="O15418" s="9"/>
    </row>
    <row r="15419" spans="2:15" x14ac:dyDescent="0.2">
      <c r="B15419" s="3"/>
      <c r="C15419" s="3"/>
      <c r="D15419" s="6"/>
      <c r="E15419" s="8"/>
      <c r="O15419" s="9"/>
    </row>
    <row r="15420" spans="2:15" x14ac:dyDescent="0.2">
      <c r="B15420" s="3"/>
      <c r="C15420" s="3"/>
      <c r="D15420" s="6"/>
      <c r="E15420" s="8"/>
      <c r="O15420" s="9"/>
    </row>
    <row r="15421" spans="2:15" x14ac:dyDescent="0.2">
      <c r="B15421" s="3"/>
      <c r="C15421" s="3"/>
      <c r="D15421" s="6"/>
      <c r="E15421" s="8"/>
      <c r="O15421" s="9"/>
    </row>
    <row r="15422" spans="2:15" x14ac:dyDescent="0.2">
      <c r="B15422" s="3"/>
      <c r="C15422" s="3"/>
      <c r="D15422" s="6"/>
      <c r="E15422" s="8"/>
      <c r="O15422" s="9"/>
    </row>
    <row r="15423" spans="2:15" x14ac:dyDescent="0.2">
      <c r="B15423" s="3"/>
      <c r="C15423" s="3"/>
      <c r="D15423" s="6"/>
      <c r="E15423" s="8"/>
      <c r="O15423" s="9"/>
    </row>
    <row r="15424" spans="2:15" x14ac:dyDescent="0.2">
      <c r="B15424" s="3"/>
      <c r="C15424" s="3"/>
      <c r="D15424" s="6"/>
      <c r="E15424" s="8"/>
      <c r="O15424" s="9"/>
    </row>
    <row r="15425" spans="2:15" x14ac:dyDescent="0.2">
      <c r="B15425" s="3"/>
      <c r="C15425" s="3"/>
      <c r="D15425" s="6"/>
      <c r="E15425" s="8"/>
      <c r="O15425" s="9"/>
    </row>
    <row r="15426" spans="2:15" x14ac:dyDescent="0.2">
      <c r="B15426" s="3"/>
      <c r="C15426" s="3"/>
      <c r="D15426" s="6"/>
      <c r="E15426" s="8"/>
      <c r="O15426" s="9"/>
    </row>
    <row r="15427" spans="2:15" x14ac:dyDescent="0.2">
      <c r="B15427" s="3"/>
      <c r="C15427" s="3"/>
      <c r="D15427" s="6"/>
      <c r="E15427" s="8"/>
      <c r="O15427" s="9"/>
    </row>
    <row r="15428" spans="2:15" x14ac:dyDescent="0.2">
      <c r="B15428" s="3"/>
      <c r="C15428" s="3"/>
      <c r="D15428" s="6"/>
      <c r="E15428" s="8"/>
      <c r="O15428" s="9"/>
    </row>
    <row r="15429" spans="2:15" x14ac:dyDescent="0.2">
      <c r="B15429" s="3"/>
      <c r="C15429" s="3"/>
      <c r="D15429" s="6"/>
      <c r="E15429" s="8"/>
      <c r="O15429" s="9"/>
    </row>
    <row r="15430" spans="2:15" x14ac:dyDescent="0.2">
      <c r="B15430" s="3"/>
      <c r="C15430" s="3"/>
      <c r="D15430" s="6"/>
      <c r="E15430" s="8"/>
      <c r="O15430" s="9"/>
    </row>
    <row r="15431" spans="2:15" x14ac:dyDescent="0.2">
      <c r="B15431" s="3"/>
      <c r="C15431" s="3"/>
      <c r="D15431" s="6"/>
      <c r="E15431" s="8"/>
      <c r="O15431" s="9"/>
    </row>
    <row r="15432" spans="2:15" x14ac:dyDescent="0.2">
      <c r="B15432" s="3"/>
      <c r="C15432" s="3"/>
      <c r="D15432" s="6"/>
      <c r="E15432" s="8"/>
      <c r="O15432" s="9"/>
    </row>
    <row r="15433" spans="2:15" x14ac:dyDescent="0.2">
      <c r="B15433" s="3"/>
      <c r="C15433" s="3"/>
      <c r="D15433" s="6"/>
      <c r="E15433" s="8"/>
      <c r="O15433" s="9"/>
    </row>
    <row r="15434" spans="2:15" x14ac:dyDescent="0.2">
      <c r="B15434" s="3"/>
      <c r="C15434" s="3"/>
      <c r="D15434" s="6"/>
      <c r="E15434" s="8"/>
      <c r="O15434" s="9"/>
    </row>
    <row r="15435" spans="2:15" x14ac:dyDescent="0.2">
      <c r="B15435" s="3"/>
      <c r="C15435" s="3"/>
      <c r="D15435" s="6"/>
      <c r="E15435" s="8"/>
      <c r="O15435" s="9"/>
    </row>
    <row r="15436" spans="2:15" x14ac:dyDescent="0.2">
      <c r="B15436" s="3"/>
      <c r="C15436" s="3"/>
      <c r="D15436" s="6"/>
      <c r="E15436" s="8"/>
      <c r="O15436" s="9"/>
    </row>
    <row r="15437" spans="2:15" x14ac:dyDescent="0.2">
      <c r="B15437" s="3"/>
      <c r="C15437" s="3"/>
      <c r="D15437" s="6"/>
      <c r="E15437" s="8"/>
      <c r="O15437" s="9"/>
    </row>
    <row r="15438" spans="2:15" x14ac:dyDescent="0.2">
      <c r="B15438" s="3"/>
      <c r="C15438" s="3"/>
      <c r="D15438" s="6"/>
      <c r="E15438" s="8"/>
      <c r="O15438" s="9"/>
    </row>
    <row r="15439" spans="2:15" x14ac:dyDescent="0.2">
      <c r="B15439" s="3"/>
      <c r="C15439" s="3"/>
      <c r="D15439" s="6"/>
      <c r="E15439" s="8"/>
      <c r="O15439" s="9"/>
    </row>
    <row r="15440" spans="2:15" x14ac:dyDescent="0.2">
      <c r="B15440" s="3"/>
      <c r="C15440" s="3"/>
      <c r="D15440" s="6"/>
      <c r="E15440" s="8"/>
      <c r="O15440" s="9"/>
    </row>
    <row r="15441" spans="2:15" x14ac:dyDescent="0.2">
      <c r="B15441" s="3"/>
      <c r="C15441" s="3"/>
      <c r="D15441" s="6"/>
      <c r="E15441" s="8"/>
      <c r="O15441" s="9"/>
    </row>
    <row r="15442" spans="2:15" x14ac:dyDescent="0.2">
      <c r="B15442" s="3"/>
      <c r="C15442" s="3"/>
      <c r="D15442" s="6"/>
      <c r="E15442" s="8"/>
      <c r="O15442" s="9"/>
    </row>
    <row r="15443" spans="2:15" x14ac:dyDescent="0.2">
      <c r="B15443" s="3"/>
      <c r="C15443" s="3"/>
      <c r="D15443" s="6"/>
      <c r="E15443" s="8"/>
      <c r="O15443" s="9"/>
    </row>
    <row r="15444" spans="2:15" x14ac:dyDescent="0.2">
      <c r="B15444" s="3"/>
      <c r="C15444" s="3"/>
      <c r="D15444" s="6"/>
      <c r="E15444" s="8"/>
      <c r="O15444" s="9"/>
    </row>
    <row r="15445" spans="2:15" x14ac:dyDescent="0.2">
      <c r="B15445" s="3"/>
      <c r="C15445" s="3"/>
      <c r="D15445" s="6"/>
      <c r="E15445" s="8"/>
      <c r="O15445" s="9"/>
    </row>
    <row r="15446" spans="2:15" x14ac:dyDescent="0.2">
      <c r="B15446" s="3"/>
      <c r="C15446" s="3"/>
      <c r="D15446" s="6"/>
      <c r="E15446" s="8"/>
      <c r="O15446" s="9"/>
    </row>
    <row r="15447" spans="2:15" x14ac:dyDescent="0.2">
      <c r="B15447" s="3"/>
      <c r="C15447" s="3"/>
      <c r="D15447" s="6"/>
      <c r="E15447" s="8"/>
      <c r="O15447" s="9"/>
    </row>
    <row r="15448" spans="2:15" x14ac:dyDescent="0.2">
      <c r="B15448" s="3"/>
      <c r="C15448" s="3"/>
      <c r="D15448" s="6"/>
      <c r="E15448" s="8"/>
      <c r="O15448" s="9"/>
    </row>
    <row r="15449" spans="2:15" x14ac:dyDescent="0.2">
      <c r="B15449" s="3"/>
      <c r="C15449" s="3"/>
      <c r="D15449" s="6"/>
      <c r="E15449" s="8"/>
      <c r="O15449" s="9"/>
    </row>
    <row r="15450" spans="2:15" x14ac:dyDescent="0.2">
      <c r="B15450" s="3"/>
      <c r="C15450" s="3"/>
      <c r="D15450" s="6"/>
      <c r="E15450" s="8"/>
      <c r="O15450" s="9"/>
    </row>
    <row r="15451" spans="2:15" x14ac:dyDescent="0.2">
      <c r="B15451" s="3"/>
      <c r="C15451" s="3"/>
      <c r="D15451" s="6"/>
      <c r="E15451" s="8"/>
      <c r="O15451" s="9"/>
    </row>
    <row r="15452" spans="2:15" x14ac:dyDescent="0.2">
      <c r="B15452" s="3"/>
      <c r="C15452" s="3"/>
      <c r="D15452" s="6"/>
      <c r="E15452" s="8"/>
      <c r="O15452" s="9"/>
    </row>
    <row r="15453" spans="2:15" x14ac:dyDescent="0.2">
      <c r="B15453" s="3"/>
      <c r="C15453" s="3"/>
      <c r="D15453" s="6"/>
      <c r="E15453" s="8"/>
      <c r="O15453" s="9"/>
    </row>
    <row r="15454" spans="2:15" x14ac:dyDescent="0.2">
      <c r="B15454" s="3"/>
      <c r="C15454" s="3"/>
      <c r="D15454" s="6"/>
      <c r="E15454" s="8"/>
      <c r="O15454" s="9"/>
    </row>
    <row r="15455" spans="2:15" x14ac:dyDescent="0.2">
      <c r="B15455" s="3"/>
      <c r="C15455" s="3"/>
      <c r="D15455" s="6"/>
      <c r="E15455" s="8"/>
      <c r="O15455" s="9"/>
    </row>
    <row r="15456" spans="2:15" x14ac:dyDescent="0.2">
      <c r="B15456" s="3"/>
      <c r="C15456" s="3"/>
      <c r="D15456" s="6"/>
      <c r="E15456" s="8"/>
      <c r="O15456" s="9"/>
    </row>
    <row r="15457" spans="2:15" x14ac:dyDescent="0.2">
      <c r="B15457" s="3"/>
      <c r="C15457" s="3"/>
      <c r="D15457" s="6"/>
      <c r="E15457" s="8"/>
      <c r="O15457" s="9"/>
    </row>
    <row r="15458" spans="2:15" x14ac:dyDescent="0.2">
      <c r="B15458" s="3"/>
      <c r="C15458" s="3"/>
      <c r="D15458" s="6"/>
      <c r="E15458" s="8"/>
      <c r="O15458" s="9"/>
    </row>
    <row r="15459" spans="2:15" x14ac:dyDescent="0.2">
      <c r="B15459" s="3"/>
      <c r="C15459" s="3"/>
      <c r="D15459" s="6"/>
      <c r="E15459" s="8"/>
      <c r="O15459" s="9"/>
    </row>
    <row r="15460" spans="2:15" x14ac:dyDescent="0.2">
      <c r="B15460" s="3"/>
      <c r="C15460" s="3"/>
      <c r="D15460" s="6"/>
      <c r="E15460" s="8"/>
      <c r="O15460" s="9"/>
    </row>
    <row r="15461" spans="2:15" x14ac:dyDescent="0.2">
      <c r="B15461" s="3"/>
      <c r="C15461" s="3"/>
      <c r="D15461" s="6"/>
      <c r="E15461" s="8"/>
      <c r="O15461" s="9"/>
    </row>
    <row r="15462" spans="2:15" x14ac:dyDescent="0.2">
      <c r="B15462" s="3"/>
      <c r="C15462" s="3"/>
      <c r="D15462" s="6"/>
      <c r="E15462" s="8"/>
      <c r="O15462" s="9"/>
    </row>
    <row r="15463" spans="2:15" x14ac:dyDescent="0.2">
      <c r="B15463" s="3"/>
      <c r="C15463" s="3"/>
      <c r="D15463" s="6"/>
      <c r="E15463" s="8"/>
      <c r="O15463" s="9"/>
    </row>
    <row r="15464" spans="2:15" x14ac:dyDescent="0.2">
      <c r="B15464" s="3"/>
      <c r="C15464" s="3"/>
      <c r="D15464" s="6"/>
      <c r="E15464" s="8"/>
      <c r="O15464" s="9"/>
    </row>
    <row r="15465" spans="2:15" x14ac:dyDescent="0.2">
      <c r="B15465" s="3"/>
      <c r="C15465" s="3"/>
      <c r="D15465" s="6"/>
      <c r="E15465" s="8"/>
      <c r="O15465" s="9"/>
    </row>
    <row r="15466" spans="2:15" x14ac:dyDescent="0.2">
      <c r="B15466" s="3"/>
      <c r="C15466" s="3"/>
      <c r="D15466" s="6"/>
      <c r="E15466" s="8"/>
      <c r="O15466" s="9"/>
    </row>
    <row r="15467" spans="2:15" x14ac:dyDescent="0.2">
      <c r="B15467" s="3"/>
      <c r="C15467" s="3"/>
      <c r="D15467" s="6"/>
      <c r="E15467" s="8"/>
      <c r="O15467" s="9"/>
    </row>
    <row r="15468" spans="2:15" x14ac:dyDescent="0.2">
      <c r="B15468" s="3"/>
      <c r="C15468" s="3"/>
      <c r="D15468" s="6"/>
      <c r="E15468" s="8"/>
      <c r="O15468" s="9"/>
    </row>
    <row r="15469" spans="2:15" x14ac:dyDescent="0.2">
      <c r="B15469" s="3"/>
      <c r="C15469" s="3"/>
      <c r="D15469" s="6"/>
      <c r="E15469" s="8"/>
      <c r="O15469" s="9"/>
    </row>
    <row r="15470" spans="2:15" x14ac:dyDescent="0.2">
      <c r="B15470" s="3"/>
      <c r="C15470" s="3"/>
      <c r="D15470" s="6"/>
      <c r="E15470" s="8"/>
      <c r="O15470" s="9"/>
    </row>
    <row r="15471" spans="2:15" x14ac:dyDescent="0.2">
      <c r="B15471" s="3"/>
      <c r="C15471" s="3"/>
      <c r="D15471" s="6"/>
      <c r="E15471" s="8"/>
      <c r="O15471" s="9"/>
    </row>
    <row r="15472" spans="2:15" x14ac:dyDescent="0.2">
      <c r="B15472" s="3"/>
      <c r="C15472" s="3"/>
      <c r="D15472" s="6"/>
      <c r="E15472" s="8"/>
      <c r="O15472" s="9"/>
    </row>
    <row r="15473" spans="2:15" x14ac:dyDescent="0.2">
      <c r="B15473" s="3"/>
      <c r="C15473" s="3"/>
      <c r="D15473" s="6"/>
      <c r="E15473" s="8"/>
      <c r="O15473" s="9"/>
    </row>
    <row r="15474" spans="2:15" x14ac:dyDescent="0.2">
      <c r="B15474" s="3"/>
      <c r="C15474" s="3"/>
      <c r="D15474" s="6"/>
      <c r="E15474" s="8"/>
      <c r="O15474" s="9"/>
    </row>
    <row r="15475" spans="2:15" x14ac:dyDescent="0.2">
      <c r="B15475" s="3"/>
      <c r="C15475" s="3"/>
      <c r="D15475" s="6"/>
      <c r="E15475" s="8"/>
      <c r="O15475" s="9"/>
    </row>
    <row r="15476" spans="2:15" x14ac:dyDescent="0.2">
      <c r="B15476" s="3"/>
      <c r="C15476" s="3"/>
      <c r="D15476" s="6"/>
      <c r="E15476" s="8"/>
      <c r="O15476" s="9"/>
    </row>
    <row r="15477" spans="2:15" x14ac:dyDescent="0.2">
      <c r="B15477" s="3"/>
      <c r="C15477" s="3"/>
      <c r="D15477" s="6"/>
      <c r="E15477" s="8"/>
      <c r="O15477" s="9"/>
    </row>
    <row r="15478" spans="2:15" x14ac:dyDescent="0.2">
      <c r="B15478" s="3"/>
      <c r="C15478" s="3"/>
      <c r="D15478" s="6"/>
      <c r="E15478" s="8"/>
      <c r="O15478" s="9"/>
    </row>
    <row r="15479" spans="2:15" x14ac:dyDescent="0.2">
      <c r="B15479" s="3"/>
      <c r="C15479" s="3"/>
      <c r="D15479" s="6"/>
      <c r="E15479" s="8"/>
      <c r="O15479" s="9"/>
    </row>
    <row r="15480" spans="2:15" x14ac:dyDescent="0.2">
      <c r="B15480" s="3"/>
      <c r="C15480" s="3"/>
      <c r="D15480" s="6"/>
      <c r="E15480" s="8"/>
      <c r="O15480" s="9"/>
    </row>
    <row r="15481" spans="2:15" x14ac:dyDescent="0.2">
      <c r="B15481" s="3"/>
      <c r="C15481" s="3"/>
      <c r="D15481" s="6"/>
      <c r="E15481" s="8"/>
      <c r="O15481" s="9"/>
    </row>
    <row r="15482" spans="2:15" x14ac:dyDescent="0.2">
      <c r="B15482" s="3"/>
      <c r="C15482" s="3"/>
      <c r="D15482" s="6"/>
      <c r="E15482" s="8"/>
      <c r="O15482" s="9"/>
    </row>
    <row r="15483" spans="2:15" x14ac:dyDescent="0.2">
      <c r="B15483" s="3"/>
      <c r="C15483" s="3"/>
      <c r="D15483" s="6"/>
      <c r="E15483" s="8"/>
      <c r="O15483" s="9"/>
    </row>
    <row r="15484" spans="2:15" x14ac:dyDescent="0.2">
      <c r="B15484" s="3"/>
      <c r="C15484" s="3"/>
      <c r="D15484" s="6"/>
      <c r="E15484" s="8"/>
      <c r="O15484" s="9"/>
    </row>
    <row r="15485" spans="2:15" x14ac:dyDescent="0.2">
      <c r="B15485" s="3"/>
      <c r="C15485" s="3"/>
      <c r="D15485" s="6"/>
      <c r="E15485" s="8"/>
      <c r="O15485" s="9"/>
    </row>
    <row r="15486" spans="2:15" x14ac:dyDescent="0.2">
      <c r="B15486" s="3"/>
      <c r="C15486" s="3"/>
      <c r="D15486" s="6"/>
      <c r="E15486" s="8"/>
      <c r="O15486" s="9"/>
    </row>
    <row r="15487" spans="2:15" x14ac:dyDescent="0.2">
      <c r="B15487" s="3"/>
      <c r="C15487" s="3"/>
      <c r="D15487" s="6"/>
      <c r="E15487" s="8"/>
      <c r="O15487" s="9"/>
    </row>
    <row r="15488" spans="2:15" x14ac:dyDescent="0.2">
      <c r="B15488" s="3"/>
      <c r="C15488" s="3"/>
      <c r="D15488" s="6"/>
      <c r="E15488" s="8"/>
      <c r="O15488" s="9"/>
    </row>
    <row r="15489" spans="2:15" x14ac:dyDescent="0.2">
      <c r="B15489" s="3"/>
      <c r="C15489" s="3"/>
      <c r="D15489" s="6"/>
      <c r="E15489" s="8"/>
      <c r="O15489" s="9"/>
    </row>
    <row r="15490" spans="2:15" x14ac:dyDescent="0.2">
      <c r="B15490" s="3"/>
      <c r="C15490" s="3"/>
      <c r="D15490" s="6"/>
      <c r="E15490" s="8"/>
      <c r="O15490" s="9"/>
    </row>
    <row r="15491" spans="2:15" x14ac:dyDescent="0.2">
      <c r="B15491" s="3"/>
      <c r="C15491" s="3"/>
      <c r="D15491" s="6"/>
      <c r="E15491" s="8"/>
      <c r="O15491" s="9"/>
    </row>
    <row r="15492" spans="2:15" x14ac:dyDescent="0.2">
      <c r="B15492" s="3"/>
      <c r="C15492" s="3"/>
      <c r="D15492" s="6"/>
      <c r="E15492" s="8"/>
      <c r="O15492" s="9"/>
    </row>
    <row r="15493" spans="2:15" x14ac:dyDescent="0.2">
      <c r="B15493" s="3"/>
      <c r="C15493" s="3"/>
      <c r="D15493" s="6"/>
      <c r="E15493" s="8"/>
      <c r="O15493" s="9"/>
    </row>
    <row r="15494" spans="2:15" x14ac:dyDescent="0.2">
      <c r="B15494" s="3"/>
      <c r="C15494" s="3"/>
      <c r="D15494" s="6"/>
      <c r="E15494" s="8"/>
      <c r="O15494" s="9"/>
    </row>
    <row r="15495" spans="2:15" x14ac:dyDescent="0.2">
      <c r="B15495" s="3"/>
      <c r="C15495" s="3"/>
      <c r="D15495" s="6"/>
      <c r="E15495" s="8"/>
      <c r="O15495" s="9"/>
    </row>
    <row r="15496" spans="2:15" x14ac:dyDescent="0.2">
      <c r="B15496" s="3"/>
      <c r="C15496" s="3"/>
      <c r="D15496" s="6"/>
      <c r="E15496" s="8"/>
      <c r="O15496" s="9"/>
    </row>
    <row r="15497" spans="2:15" x14ac:dyDescent="0.2">
      <c r="B15497" s="3"/>
      <c r="C15497" s="3"/>
      <c r="D15497" s="6"/>
      <c r="E15497" s="8"/>
      <c r="O15497" s="9"/>
    </row>
    <row r="15498" spans="2:15" x14ac:dyDescent="0.2">
      <c r="B15498" s="3"/>
      <c r="C15498" s="3"/>
      <c r="D15498" s="6"/>
      <c r="E15498" s="8"/>
      <c r="O15498" s="9"/>
    </row>
    <row r="15499" spans="2:15" x14ac:dyDescent="0.2">
      <c r="B15499" s="3"/>
      <c r="C15499" s="3"/>
      <c r="D15499" s="6"/>
      <c r="E15499" s="8"/>
      <c r="O15499" s="9"/>
    </row>
    <row r="15500" spans="2:15" x14ac:dyDescent="0.2">
      <c r="B15500" s="3"/>
      <c r="C15500" s="3"/>
      <c r="D15500" s="6"/>
      <c r="E15500" s="8"/>
      <c r="O15500" s="9"/>
    </row>
    <row r="15501" spans="2:15" x14ac:dyDescent="0.2">
      <c r="B15501" s="3"/>
      <c r="C15501" s="3"/>
      <c r="D15501" s="6"/>
      <c r="E15501" s="8"/>
      <c r="O15501" s="9"/>
    </row>
    <row r="15502" spans="2:15" x14ac:dyDescent="0.2">
      <c r="B15502" s="3"/>
      <c r="C15502" s="3"/>
      <c r="D15502" s="6"/>
      <c r="E15502" s="8"/>
      <c r="O15502" s="9"/>
    </row>
    <row r="15503" spans="2:15" x14ac:dyDescent="0.2">
      <c r="B15503" s="3"/>
      <c r="C15503" s="3"/>
      <c r="D15503" s="6"/>
      <c r="E15503" s="8"/>
      <c r="O15503" s="9"/>
    </row>
    <row r="15504" spans="2:15" x14ac:dyDescent="0.2">
      <c r="B15504" s="3"/>
      <c r="C15504" s="3"/>
      <c r="D15504" s="6"/>
      <c r="E15504" s="8"/>
      <c r="O15504" s="9"/>
    </row>
    <row r="15505" spans="2:15" x14ac:dyDescent="0.2">
      <c r="B15505" s="3"/>
      <c r="C15505" s="3"/>
      <c r="D15505" s="6"/>
      <c r="E15505" s="8"/>
      <c r="O15505" s="9"/>
    </row>
    <row r="15506" spans="2:15" x14ac:dyDescent="0.2">
      <c r="B15506" s="3"/>
      <c r="C15506" s="3"/>
      <c r="D15506" s="6"/>
      <c r="E15506" s="8"/>
      <c r="O15506" s="9"/>
    </row>
    <row r="15507" spans="2:15" x14ac:dyDescent="0.2">
      <c r="B15507" s="3"/>
      <c r="C15507" s="3"/>
      <c r="D15507" s="6"/>
      <c r="E15507" s="8"/>
      <c r="O15507" s="9"/>
    </row>
    <row r="15508" spans="2:15" x14ac:dyDescent="0.2">
      <c r="B15508" s="3"/>
      <c r="C15508" s="3"/>
      <c r="D15508" s="6"/>
      <c r="E15508" s="8"/>
      <c r="O15508" s="9"/>
    </row>
    <row r="15509" spans="2:15" x14ac:dyDescent="0.2">
      <c r="B15509" s="3"/>
      <c r="C15509" s="3"/>
      <c r="D15509" s="6"/>
      <c r="E15509" s="8"/>
      <c r="O15509" s="9"/>
    </row>
    <row r="15510" spans="2:15" x14ac:dyDescent="0.2">
      <c r="B15510" s="3"/>
      <c r="C15510" s="3"/>
      <c r="D15510" s="6"/>
      <c r="E15510" s="8"/>
      <c r="O15510" s="9"/>
    </row>
    <row r="15511" spans="2:15" x14ac:dyDescent="0.2">
      <c r="B15511" s="3"/>
      <c r="C15511" s="3"/>
      <c r="D15511" s="6"/>
      <c r="E15511" s="8"/>
      <c r="O15511" s="9"/>
    </row>
    <row r="15512" spans="2:15" x14ac:dyDescent="0.2">
      <c r="B15512" s="3"/>
      <c r="C15512" s="3"/>
      <c r="D15512" s="6"/>
      <c r="E15512" s="8"/>
      <c r="O15512" s="9"/>
    </row>
    <row r="15513" spans="2:15" x14ac:dyDescent="0.2">
      <c r="B15513" s="3"/>
      <c r="C15513" s="3"/>
      <c r="D15513" s="6"/>
      <c r="E15513" s="8"/>
      <c r="O15513" s="9"/>
    </row>
    <row r="15514" spans="2:15" x14ac:dyDescent="0.2">
      <c r="B15514" s="3"/>
      <c r="C15514" s="3"/>
      <c r="D15514" s="6"/>
      <c r="E15514" s="8"/>
      <c r="O15514" s="9"/>
    </row>
    <row r="15515" spans="2:15" x14ac:dyDescent="0.2">
      <c r="B15515" s="3"/>
      <c r="C15515" s="3"/>
      <c r="D15515" s="6"/>
      <c r="E15515" s="8"/>
      <c r="O15515" s="9"/>
    </row>
    <row r="15516" spans="2:15" x14ac:dyDescent="0.2">
      <c r="B15516" s="3"/>
      <c r="C15516" s="3"/>
      <c r="D15516" s="6"/>
      <c r="E15516" s="8"/>
      <c r="O15516" s="9"/>
    </row>
    <row r="15517" spans="2:15" x14ac:dyDescent="0.2">
      <c r="B15517" s="3"/>
      <c r="C15517" s="3"/>
      <c r="D15517" s="6"/>
      <c r="E15517" s="8"/>
      <c r="O15517" s="9"/>
    </row>
    <row r="15518" spans="2:15" x14ac:dyDescent="0.2">
      <c r="B15518" s="3"/>
      <c r="C15518" s="3"/>
      <c r="D15518" s="6"/>
      <c r="E15518" s="8"/>
      <c r="O15518" s="9"/>
    </row>
    <row r="15519" spans="2:15" x14ac:dyDescent="0.2">
      <c r="B15519" s="3"/>
      <c r="C15519" s="3"/>
      <c r="D15519" s="6"/>
      <c r="E15519" s="8"/>
      <c r="O15519" s="9"/>
    </row>
    <row r="15520" spans="2:15" x14ac:dyDescent="0.2">
      <c r="B15520" s="3"/>
      <c r="C15520" s="3"/>
      <c r="D15520" s="6"/>
      <c r="E15520" s="8"/>
      <c r="O15520" s="9"/>
    </row>
    <row r="15521" spans="2:15" x14ac:dyDescent="0.2">
      <c r="B15521" s="3"/>
      <c r="C15521" s="3"/>
      <c r="D15521" s="6"/>
      <c r="E15521" s="8"/>
      <c r="O15521" s="9"/>
    </row>
    <row r="15522" spans="2:15" x14ac:dyDescent="0.2">
      <c r="B15522" s="3"/>
      <c r="C15522" s="3"/>
      <c r="D15522" s="6"/>
      <c r="E15522" s="8"/>
      <c r="O15522" s="9"/>
    </row>
    <row r="15523" spans="2:15" x14ac:dyDescent="0.2">
      <c r="B15523" s="3"/>
      <c r="C15523" s="3"/>
      <c r="D15523" s="6"/>
      <c r="E15523" s="8"/>
      <c r="O15523" s="9"/>
    </row>
    <row r="15524" spans="2:15" x14ac:dyDescent="0.2">
      <c r="B15524" s="3"/>
      <c r="C15524" s="3"/>
      <c r="D15524" s="6"/>
      <c r="E15524" s="8"/>
      <c r="O15524" s="9"/>
    </row>
    <row r="15525" spans="2:15" x14ac:dyDescent="0.2">
      <c r="B15525" s="3"/>
      <c r="C15525" s="3"/>
      <c r="D15525" s="6"/>
      <c r="E15525" s="8"/>
      <c r="O15525" s="9"/>
    </row>
    <row r="15526" spans="2:15" x14ac:dyDescent="0.2">
      <c r="B15526" s="3"/>
      <c r="C15526" s="3"/>
      <c r="D15526" s="6"/>
      <c r="E15526" s="8"/>
      <c r="O15526" s="9"/>
    </row>
    <row r="15527" spans="2:15" x14ac:dyDescent="0.2">
      <c r="B15527" s="3"/>
      <c r="C15527" s="3"/>
      <c r="D15527" s="6"/>
      <c r="E15527" s="8"/>
      <c r="O15527" s="9"/>
    </row>
    <row r="15528" spans="2:15" x14ac:dyDescent="0.2">
      <c r="B15528" s="3"/>
      <c r="C15528" s="3"/>
      <c r="D15528" s="6"/>
      <c r="E15528" s="8"/>
      <c r="O15528" s="9"/>
    </row>
    <row r="15529" spans="2:15" x14ac:dyDescent="0.2">
      <c r="B15529" s="3"/>
      <c r="C15529" s="3"/>
      <c r="D15529" s="6"/>
      <c r="E15529" s="8"/>
      <c r="O15529" s="9"/>
    </row>
    <row r="15530" spans="2:15" x14ac:dyDescent="0.2">
      <c r="B15530" s="3"/>
      <c r="C15530" s="3"/>
      <c r="D15530" s="6"/>
      <c r="E15530" s="8"/>
      <c r="O15530" s="9"/>
    </row>
    <row r="15531" spans="2:15" x14ac:dyDescent="0.2">
      <c r="B15531" s="3"/>
      <c r="C15531" s="3"/>
      <c r="D15531" s="6"/>
      <c r="E15531" s="8"/>
      <c r="O15531" s="9"/>
    </row>
    <row r="15532" spans="2:15" x14ac:dyDescent="0.2">
      <c r="B15532" s="3"/>
      <c r="C15532" s="3"/>
      <c r="D15532" s="6"/>
      <c r="E15532" s="8"/>
      <c r="O15532" s="9"/>
    </row>
    <row r="15533" spans="2:15" x14ac:dyDescent="0.2">
      <c r="B15533" s="3"/>
      <c r="C15533" s="3"/>
      <c r="D15533" s="6"/>
      <c r="E15533" s="8"/>
      <c r="O15533" s="9"/>
    </row>
    <row r="15534" spans="2:15" x14ac:dyDescent="0.2">
      <c r="B15534" s="3"/>
      <c r="C15534" s="3"/>
      <c r="D15534" s="6"/>
      <c r="E15534" s="8"/>
      <c r="O15534" s="9"/>
    </row>
    <row r="15535" spans="2:15" x14ac:dyDescent="0.2">
      <c r="B15535" s="3"/>
      <c r="C15535" s="3"/>
      <c r="D15535" s="6"/>
      <c r="E15535" s="8"/>
      <c r="O15535" s="9"/>
    </row>
    <row r="15536" spans="2:15" x14ac:dyDescent="0.2">
      <c r="B15536" s="3"/>
      <c r="C15536" s="3"/>
      <c r="D15536" s="6"/>
      <c r="E15536" s="8"/>
      <c r="O15536" s="9"/>
    </row>
    <row r="15537" spans="2:15" x14ac:dyDescent="0.2">
      <c r="B15537" s="3"/>
      <c r="C15537" s="3"/>
      <c r="D15537" s="6"/>
      <c r="E15537" s="8"/>
      <c r="O15537" s="9"/>
    </row>
    <row r="15538" spans="2:15" x14ac:dyDescent="0.2">
      <c r="B15538" s="3"/>
      <c r="C15538" s="3"/>
      <c r="D15538" s="6"/>
      <c r="E15538" s="8"/>
      <c r="O15538" s="9"/>
    </row>
    <row r="15539" spans="2:15" x14ac:dyDescent="0.2">
      <c r="B15539" s="3"/>
      <c r="C15539" s="3"/>
      <c r="D15539" s="6"/>
      <c r="E15539" s="8"/>
      <c r="O15539" s="9"/>
    </row>
    <row r="15540" spans="2:15" x14ac:dyDescent="0.2">
      <c r="B15540" s="3"/>
      <c r="C15540" s="3"/>
      <c r="D15540" s="6"/>
      <c r="E15540" s="8"/>
      <c r="O15540" s="9"/>
    </row>
    <row r="15541" spans="2:15" x14ac:dyDescent="0.2">
      <c r="B15541" s="3"/>
      <c r="C15541" s="3"/>
      <c r="D15541" s="6"/>
      <c r="E15541" s="8"/>
      <c r="O15541" s="9"/>
    </row>
    <row r="15542" spans="2:15" x14ac:dyDescent="0.2">
      <c r="B15542" s="3"/>
      <c r="C15542" s="3"/>
      <c r="D15542" s="6"/>
      <c r="E15542" s="8"/>
      <c r="O15542" s="9"/>
    </row>
    <row r="15543" spans="2:15" x14ac:dyDescent="0.2">
      <c r="B15543" s="3"/>
      <c r="C15543" s="3"/>
      <c r="D15543" s="6"/>
      <c r="E15543" s="8"/>
      <c r="O15543" s="9"/>
    </row>
    <row r="15544" spans="2:15" x14ac:dyDescent="0.2">
      <c r="B15544" s="3"/>
      <c r="C15544" s="3"/>
      <c r="D15544" s="6"/>
      <c r="E15544" s="8"/>
      <c r="O15544" s="9"/>
    </row>
    <row r="15545" spans="2:15" x14ac:dyDescent="0.2">
      <c r="B15545" s="3"/>
      <c r="C15545" s="3"/>
      <c r="D15545" s="6"/>
      <c r="E15545" s="8"/>
      <c r="O15545" s="9"/>
    </row>
    <row r="15546" spans="2:15" x14ac:dyDescent="0.2">
      <c r="B15546" s="3"/>
      <c r="C15546" s="3"/>
      <c r="D15546" s="6"/>
      <c r="E15546" s="8"/>
      <c r="O15546" s="9"/>
    </row>
    <row r="15547" spans="2:15" x14ac:dyDescent="0.2">
      <c r="B15547" s="3"/>
      <c r="C15547" s="3"/>
      <c r="D15547" s="6"/>
      <c r="E15547" s="8"/>
      <c r="O15547" s="9"/>
    </row>
    <row r="15548" spans="2:15" x14ac:dyDescent="0.2">
      <c r="B15548" s="3"/>
      <c r="C15548" s="3"/>
      <c r="D15548" s="6"/>
      <c r="E15548" s="8"/>
      <c r="O15548" s="9"/>
    </row>
    <row r="15549" spans="2:15" x14ac:dyDescent="0.2">
      <c r="B15549" s="3"/>
      <c r="C15549" s="3"/>
      <c r="D15549" s="6"/>
      <c r="E15549" s="8"/>
      <c r="O15549" s="9"/>
    </row>
    <row r="15550" spans="2:15" x14ac:dyDescent="0.2">
      <c r="B15550" s="3"/>
      <c r="C15550" s="3"/>
      <c r="D15550" s="6"/>
      <c r="E15550" s="8"/>
      <c r="O15550" s="9"/>
    </row>
    <row r="15551" spans="2:15" x14ac:dyDescent="0.2">
      <c r="B15551" s="3"/>
      <c r="C15551" s="3"/>
      <c r="D15551" s="6"/>
      <c r="E15551" s="8"/>
      <c r="O15551" s="9"/>
    </row>
    <row r="15552" spans="2:15" x14ac:dyDescent="0.2">
      <c r="B15552" s="3"/>
      <c r="C15552" s="3"/>
      <c r="D15552" s="6"/>
      <c r="E15552" s="8"/>
      <c r="O15552" s="9"/>
    </row>
    <row r="15553" spans="2:15" x14ac:dyDescent="0.2">
      <c r="B15553" s="3"/>
      <c r="C15553" s="3"/>
      <c r="D15553" s="6"/>
      <c r="E15553" s="8"/>
      <c r="O15553" s="9"/>
    </row>
    <row r="15554" spans="2:15" x14ac:dyDescent="0.2">
      <c r="B15554" s="3"/>
      <c r="C15554" s="3"/>
      <c r="D15554" s="6"/>
      <c r="E15554" s="8"/>
      <c r="O15554" s="9"/>
    </row>
    <row r="15555" spans="2:15" x14ac:dyDescent="0.2">
      <c r="B15555" s="3"/>
      <c r="C15555" s="3"/>
      <c r="D15555" s="6"/>
      <c r="E15555" s="8"/>
      <c r="O15555" s="9"/>
    </row>
    <row r="15556" spans="2:15" x14ac:dyDescent="0.2">
      <c r="B15556" s="3"/>
      <c r="C15556" s="3"/>
      <c r="D15556" s="6"/>
      <c r="E15556" s="8"/>
      <c r="O15556" s="9"/>
    </row>
    <row r="15557" spans="2:15" x14ac:dyDescent="0.2">
      <c r="B15557" s="3"/>
      <c r="C15557" s="3"/>
      <c r="D15557" s="6"/>
      <c r="E15557" s="8"/>
      <c r="O15557" s="9"/>
    </row>
    <row r="15558" spans="2:15" x14ac:dyDescent="0.2">
      <c r="B15558" s="3"/>
      <c r="C15558" s="3"/>
      <c r="D15558" s="6"/>
      <c r="E15558" s="8"/>
      <c r="O15558" s="9"/>
    </row>
    <row r="15559" spans="2:15" x14ac:dyDescent="0.2">
      <c r="B15559" s="3"/>
      <c r="C15559" s="3"/>
      <c r="D15559" s="6"/>
      <c r="E15559" s="8"/>
      <c r="O15559" s="9"/>
    </row>
    <row r="15560" spans="2:15" x14ac:dyDescent="0.2">
      <c r="B15560" s="3"/>
      <c r="C15560" s="3"/>
      <c r="D15560" s="6"/>
      <c r="E15560" s="8"/>
      <c r="O15560" s="9"/>
    </row>
    <row r="15561" spans="2:15" x14ac:dyDescent="0.2">
      <c r="B15561" s="3"/>
      <c r="C15561" s="3"/>
      <c r="D15561" s="6"/>
      <c r="E15561" s="8"/>
      <c r="O15561" s="9"/>
    </row>
    <row r="15562" spans="2:15" x14ac:dyDescent="0.2">
      <c r="B15562" s="3"/>
      <c r="C15562" s="3"/>
      <c r="D15562" s="6"/>
      <c r="E15562" s="8"/>
      <c r="O15562" s="9"/>
    </row>
    <row r="15563" spans="2:15" x14ac:dyDescent="0.2">
      <c r="B15563" s="3"/>
      <c r="C15563" s="3"/>
      <c r="D15563" s="6"/>
      <c r="E15563" s="8"/>
      <c r="O15563" s="9"/>
    </row>
    <row r="15564" spans="2:15" x14ac:dyDescent="0.2">
      <c r="B15564" s="3"/>
      <c r="C15564" s="3"/>
      <c r="D15564" s="6"/>
      <c r="E15564" s="8"/>
      <c r="O15564" s="9"/>
    </row>
    <row r="15565" spans="2:15" x14ac:dyDescent="0.2">
      <c r="B15565" s="3"/>
      <c r="C15565" s="3"/>
      <c r="D15565" s="6"/>
      <c r="E15565" s="8"/>
      <c r="O15565" s="9"/>
    </row>
    <row r="15566" spans="2:15" x14ac:dyDescent="0.2">
      <c r="B15566" s="3"/>
      <c r="C15566" s="3"/>
      <c r="D15566" s="6"/>
      <c r="E15566" s="8"/>
      <c r="O15566" s="9"/>
    </row>
    <row r="15567" spans="2:15" x14ac:dyDescent="0.2">
      <c r="B15567" s="3"/>
      <c r="C15567" s="3"/>
      <c r="D15567" s="6"/>
      <c r="E15567" s="8"/>
      <c r="O15567" s="9"/>
    </row>
    <row r="15568" spans="2:15" x14ac:dyDescent="0.2">
      <c r="B15568" s="3"/>
      <c r="C15568" s="3"/>
      <c r="D15568" s="6"/>
      <c r="E15568" s="8"/>
      <c r="O15568" s="9"/>
    </row>
    <row r="15569" spans="2:15" x14ac:dyDescent="0.2">
      <c r="B15569" s="3"/>
      <c r="C15569" s="3"/>
      <c r="D15569" s="6"/>
      <c r="E15569" s="8"/>
      <c r="O15569" s="9"/>
    </row>
    <row r="15570" spans="2:15" x14ac:dyDescent="0.2">
      <c r="B15570" s="3"/>
      <c r="C15570" s="3"/>
      <c r="D15570" s="6"/>
      <c r="E15570" s="8"/>
      <c r="O15570" s="9"/>
    </row>
    <row r="15571" spans="2:15" x14ac:dyDescent="0.2">
      <c r="B15571" s="3"/>
      <c r="C15571" s="3"/>
      <c r="D15571" s="6"/>
      <c r="E15571" s="8"/>
      <c r="O15571" s="9"/>
    </row>
    <row r="15572" spans="2:15" x14ac:dyDescent="0.2">
      <c r="B15572" s="3"/>
      <c r="C15572" s="3"/>
      <c r="D15572" s="6"/>
      <c r="E15572" s="8"/>
      <c r="O15572" s="9"/>
    </row>
    <row r="15573" spans="2:15" x14ac:dyDescent="0.2">
      <c r="B15573" s="3"/>
      <c r="C15573" s="3"/>
      <c r="D15573" s="6"/>
      <c r="E15573" s="8"/>
      <c r="O15573" s="9"/>
    </row>
    <row r="15574" spans="2:15" x14ac:dyDescent="0.2">
      <c r="B15574" s="3"/>
      <c r="C15574" s="3"/>
      <c r="D15574" s="6"/>
      <c r="E15574" s="8"/>
      <c r="O15574" s="9"/>
    </row>
    <row r="15575" spans="2:15" x14ac:dyDescent="0.2">
      <c r="B15575" s="3"/>
      <c r="C15575" s="3"/>
      <c r="D15575" s="6"/>
      <c r="E15575" s="8"/>
      <c r="O15575" s="9"/>
    </row>
    <row r="15576" spans="2:15" x14ac:dyDescent="0.2">
      <c r="B15576" s="3"/>
      <c r="C15576" s="3"/>
      <c r="D15576" s="6"/>
      <c r="E15576" s="8"/>
      <c r="O15576" s="9"/>
    </row>
    <row r="15577" spans="2:15" x14ac:dyDescent="0.2">
      <c r="B15577" s="3"/>
      <c r="C15577" s="3"/>
      <c r="D15577" s="6"/>
      <c r="E15577" s="8"/>
      <c r="O15577" s="9"/>
    </row>
    <row r="15578" spans="2:15" x14ac:dyDescent="0.2">
      <c r="B15578" s="3"/>
      <c r="C15578" s="3"/>
      <c r="D15578" s="6"/>
      <c r="E15578" s="8"/>
      <c r="O15578" s="9"/>
    </row>
    <row r="15579" spans="2:15" x14ac:dyDescent="0.2">
      <c r="B15579" s="3"/>
      <c r="C15579" s="3"/>
      <c r="D15579" s="6"/>
      <c r="E15579" s="8"/>
      <c r="O15579" s="9"/>
    </row>
    <row r="15580" spans="2:15" x14ac:dyDescent="0.2">
      <c r="B15580" s="3"/>
      <c r="C15580" s="3"/>
      <c r="D15580" s="6"/>
      <c r="E15580" s="8"/>
      <c r="O15580" s="9"/>
    </row>
    <row r="15581" spans="2:15" x14ac:dyDescent="0.2">
      <c r="B15581" s="3"/>
      <c r="C15581" s="3"/>
      <c r="D15581" s="6"/>
      <c r="E15581" s="8"/>
      <c r="O15581" s="9"/>
    </row>
    <row r="15582" spans="2:15" x14ac:dyDescent="0.2">
      <c r="B15582" s="3"/>
      <c r="C15582" s="3"/>
      <c r="D15582" s="6"/>
      <c r="E15582" s="8"/>
      <c r="O15582" s="9"/>
    </row>
    <row r="15583" spans="2:15" x14ac:dyDescent="0.2">
      <c r="B15583" s="3"/>
      <c r="C15583" s="3"/>
      <c r="D15583" s="6"/>
      <c r="E15583" s="8"/>
      <c r="O15583" s="9"/>
    </row>
    <row r="15584" spans="2:15" x14ac:dyDescent="0.2">
      <c r="B15584" s="3"/>
      <c r="C15584" s="3"/>
      <c r="D15584" s="6"/>
      <c r="E15584" s="8"/>
      <c r="O15584" s="9"/>
    </row>
    <row r="15585" spans="2:15" x14ac:dyDescent="0.2">
      <c r="B15585" s="3"/>
      <c r="C15585" s="3"/>
      <c r="D15585" s="6"/>
      <c r="E15585" s="8"/>
      <c r="O15585" s="9"/>
    </row>
    <row r="15586" spans="2:15" x14ac:dyDescent="0.2">
      <c r="B15586" s="3"/>
      <c r="C15586" s="3"/>
      <c r="D15586" s="6"/>
      <c r="E15586" s="8"/>
      <c r="O15586" s="9"/>
    </row>
    <row r="15587" spans="2:15" x14ac:dyDescent="0.2">
      <c r="B15587" s="3"/>
      <c r="C15587" s="3"/>
      <c r="D15587" s="6"/>
      <c r="E15587" s="8"/>
      <c r="O15587" s="9"/>
    </row>
    <row r="15588" spans="2:15" x14ac:dyDescent="0.2">
      <c r="B15588" s="3"/>
      <c r="C15588" s="3"/>
      <c r="D15588" s="6"/>
      <c r="E15588" s="8"/>
      <c r="O15588" s="9"/>
    </row>
    <row r="15589" spans="2:15" x14ac:dyDescent="0.2">
      <c r="B15589" s="3"/>
      <c r="C15589" s="3"/>
      <c r="D15589" s="6"/>
      <c r="E15589" s="8"/>
      <c r="O15589" s="9"/>
    </row>
    <row r="15590" spans="2:15" x14ac:dyDescent="0.2">
      <c r="B15590" s="3"/>
      <c r="C15590" s="3"/>
      <c r="D15590" s="6"/>
      <c r="E15590" s="8"/>
      <c r="O15590" s="9"/>
    </row>
    <row r="15591" spans="2:15" x14ac:dyDescent="0.2">
      <c r="B15591" s="3"/>
      <c r="C15591" s="3"/>
      <c r="D15591" s="6"/>
      <c r="E15591" s="8"/>
      <c r="O15591" s="9"/>
    </row>
    <row r="15592" spans="2:15" x14ac:dyDescent="0.2">
      <c r="B15592" s="3"/>
      <c r="C15592" s="3"/>
      <c r="D15592" s="6"/>
      <c r="E15592" s="8"/>
      <c r="O15592" s="9"/>
    </row>
    <row r="15593" spans="2:15" x14ac:dyDescent="0.2">
      <c r="B15593" s="3"/>
      <c r="C15593" s="3"/>
      <c r="D15593" s="6"/>
      <c r="E15593" s="8"/>
      <c r="O15593" s="9"/>
    </row>
    <row r="15594" spans="2:15" x14ac:dyDescent="0.2">
      <c r="B15594" s="3"/>
      <c r="C15594" s="3"/>
      <c r="D15594" s="6"/>
      <c r="E15594" s="8"/>
      <c r="O15594" s="9"/>
    </row>
    <row r="15595" spans="2:15" x14ac:dyDescent="0.2">
      <c r="B15595" s="3"/>
      <c r="C15595" s="3"/>
      <c r="D15595" s="6"/>
      <c r="E15595" s="8"/>
      <c r="O15595" s="9"/>
    </row>
    <row r="15596" spans="2:15" x14ac:dyDescent="0.2">
      <c r="B15596" s="3"/>
      <c r="C15596" s="3"/>
      <c r="D15596" s="6"/>
      <c r="E15596" s="8"/>
      <c r="O15596" s="9"/>
    </row>
    <row r="15597" spans="2:15" x14ac:dyDescent="0.2">
      <c r="B15597" s="3"/>
      <c r="C15597" s="3"/>
      <c r="D15597" s="6"/>
      <c r="E15597" s="8"/>
      <c r="O15597" s="9"/>
    </row>
    <row r="15598" spans="2:15" x14ac:dyDescent="0.2">
      <c r="B15598" s="3"/>
      <c r="C15598" s="3"/>
      <c r="D15598" s="6"/>
      <c r="E15598" s="8"/>
      <c r="O15598" s="9"/>
    </row>
    <row r="15599" spans="2:15" x14ac:dyDescent="0.2">
      <c r="B15599" s="3"/>
      <c r="C15599" s="3"/>
      <c r="D15599" s="6"/>
      <c r="E15599" s="8"/>
      <c r="O15599" s="9"/>
    </row>
    <row r="15600" spans="2:15" x14ac:dyDescent="0.2">
      <c r="B15600" s="3"/>
      <c r="C15600" s="3"/>
      <c r="D15600" s="6"/>
      <c r="E15600" s="8"/>
      <c r="O15600" s="9"/>
    </row>
    <row r="15601" spans="2:15" x14ac:dyDescent="0.2">
      <c r="B15601" s="3"/>
      <c r="C15601" s="3"/>
      <c r="D15601" s="6"/>
      <c r="E15601" s="8"/>
      <c r="O15601" s="9"/>
    </row>
    <row r="15602" spans="2:15" x14ac:dyDescent="0.2">
      <c r="B15602" s="3"/>
      <c r="C15602" s="3"/>
      <c r="D15602" s="6"/>
      <c r="E15602" s="8"/>
      <c r="O15602" s="9"/>
    </row>
    <row r="15603" spans="2:15" x14ac:dyDescent="0.2">
      <c r="B15603" s="3"/>
      <c r="C15603" s="3"/>
      <c r="D15603" s="6"/>
      <c r="E15603" s="8"/>
      <c r="O15603" s="9"/>
    </row>
    <row r="15604" spans="2:15" x14ac:dyDescent="0.2">
      <c r="B15604" s="3"/>
      <c r="C15604" s="3"/>
      <c r="D15604" s="6"/>
      <c r="E15604" s="8"/>
      <c r="O15604" s="9"/>
    </row>
    <row r="15605" spans="2:15" x14ac:dyDescent="0.2">
      <c r="B15605" s="3"/>
      <c r="C15605" s="3"/>
      <c r="D15605" s="6"/>
      <c r="E15605" s="8"/>
      <c r="O15605" s="9"/>
    </row>
    <row r="15606" spans="2:15" x14ac:dyDescent="0.2">
      <c r="B15606" s="3"/>
      <c r="C15606" s="3"/>
      <c r="D15606" s="6"/>
      <c r="E15606" s="8"/>
      <c r="O15606" s="9"/>
    </row>
    <row r="15607" spans="2:15" x14ac:dyDescent="0.2">
      <c r="B15607" s="3"/>
      <c r="C15607" s="3"/>
      <c r="D15607" s="6"/>
      <c r="E15607" s="8"/>
      <c r="O15607" s="9"/>
    </row>
    <row r="15608" spans="2:15" x14ac:dyDescent="0.2">
      <c r="B15608" s="3"/>
      <c r="C15608" s="3"/>
      <c r="D15608" s="6"/>
      <c r="E15608" s="8"/>
      <c r="O15608" s="9"/>
    </row>
    <row r="15609" spans="2:15" x14ac:dyDescent="0.2">
      <c r="B15609" s="3"/>
      <c r="C15609" s="3"/>
      <c r="D15609" s="6"/>
      <c r="E15609" s="8"/>
      <c r="O15609" s="9"/>
    </row>
    <row r="15610" spans="2:15" x14ac:dyDescent="0.2">
      <c r="B15610" s="3"/>
      <c r="C15610" s="3"/>
      <c r="D15610" s="6"/>
      <c r="E15610" s="8"/>
      <c r="O15610" s="9"/>
    </row>
    <row r="15611" spans="2:15" x14ac:dyDescent="0.2">
      <c r="B15611" s="3"/>
      <c r="C15611" s="3"/>
      <c r="D15611" s="6"/>
      <c r="E15611" s="8"/>
      <c r="O15611" s="9"/>
    </row>
    <row r="15612" spans="2:15" x14ac:dyDescent="0.2">
      <c r="B15612" s="3"/>
      <c r="C15612" s="3"/>
      <c r="D15612" s="6"/>
      <c r="E15612" s="8"/>
      <c r="O15612" s="9"/>
    </row>
    <row r="15613" spans="2:15" x14ac:dyDescent="0.2">
      <c r="B15613" s="3"/>
      <c r="C15613" s="3"/>
      <c r="D15613" s="6"/>
      <c r="E15613" s="8"/>
      <c r="O15613" s="9"/>
    </row>
    <row r="15614" spans="2:15" x14ac:dyDescent="0.2">
      <c r="B15614" s="3"/>
      <c r="C15614" s="3"/>
      <c r="D15614" s="6"/>
      <c r="E15614" s="8"/>
      <c r="O15614" s="9"/>
    </row>
    <row r="15615" spans="2:15" x14ac:dyDescent="0.2">
      <c r="B15615" s="3"/>
      <c r="C15615" s="3"/>
      <c r="D15615" s="6"/>
      <c r="E15615" s="8"/>
      <c r="O15615" s="9"/>
    </row>
    <row r="15616" spans="2:15" x14ac:dyDescent="0.2">
      <c r="B15616" s="3"/>
      <c r="C15616" s="3"/>
      <c r="D15616" s="6"/>
      <c r="E15616" s="8"/>
      <c r="O15616" s="9"/>
    </row>
    <row r="15617" spans="2:15" x14ac:dyDescent="0.2">
      <c r="B15617" s="3"/>
      <c r="C15617" s="3"/>
      <c r="D15617" s="6"/>
      <c r="E15617" s="8"/>
      <c r="O15617" s="9"/>
    </row>
    <row r="15618" spans="2:15" x14ac:dyDescent="0.2">
      <c r="B15618" s="3"/>
      <c r="C15618" s="3"/>
      <c r="D15618" s="6"/>
      <c r="E15618" s="8"/>
      <c r="O15618" s="9"/>
    </row>
    <row r="15619" spans="2:15" x14ac:dyDescent="0.2">
      <c r="B15619" s="3"/>
      <c r="C15619" s="3"/>
      <c r="D15619" s="6"/>
      <c r="E15619" s="8"/>
      <c r="O15619" s="9"/>
    </row>
    <row r="15620" spans="2:15" x14ac:dyDescent="0.2">
      <c r="B15620" s="3"/>
      <c r="C15620" s="3"/>
      <c r="D15620" s="6"/>
      <c r="E15620" s="8"/>
      <c r="O15620" s="9"/>
    </row>
    <row r="15621" spans="2:15" x14ac:dyDescent="0.2">
      <c r="B15621" s="3"/>
      <c r="C15621" s="3"/>
      <c r="D15621" s="6"/>
      <c r="E15621" s="8"/>
      <c r="O15621" s="9"/>
    </row>
    <row r="15622" spans="2:15" x14ac:dyDescent="0.2">
      <c r="B15622" s="3"/>
      <c r="C15622" s="3"/>
      <c r="D15622" s="6"/>
      <c r="E15622" s="8"/>
      <c r="O15622" s="9"/>
    </row>
    <row r="15623" spans="2:15" x14ac:dyDescent="0.2">
      <c r="B15623" s="3"/>
      <c r="C15623" s="3"/>
      <c r="D15623" s="6"/>
      <c r="E15623" s="8"/>
      <c r="O15623" s="9"/>
    </row>
    <row r="15624" spans="2:15" x14ac:dyDescent="0.2">
      <c r="B15624" s="3"/>
      <c r="C15624" s="3"/>
      <c r="D15624" s="6"/>
      <c r="E15624" s="8"/>
      <c r="O15624" s="9"/>
    </row>
    <row r="15625" spans="2:15" x14ac:dyDescent="0.2">
      <c r="B15625" s="3"/>
      <c r="C15625" s="3"/>
      <c r="D15625" s="6"/>
      <c r="E15625" s="8"/>
      <c r="O15625" s="9"/>
    </row>
    <row r="15626" spans="2:15" x14ac:dyDescent="0.2">
      <c r="B15626" s="3"/>
      <c r="C15626" s="3"/>
      <c r="D15626" s="6"/>
      <c r="E15626" s="8"/>
      <c r="O15626" s="9"/>
    </row>
    <row r="15627" spans="2:15" x14ac:dyDescent="0.2">
      <c r="B15627" s="3"/>
      <c r="C15627" s="3"/>
      <c r="D15627" s="6"/>
      <c r="E15627" s="8"/>
      <c r="O15627" s="9"/>
    </row>
    <row r="15628" spans="2:15" x14ac:dyDescent="0.2">
      <c r="B15628" s="3"/>
      <c r="C15628" s="3"/>
      <c r="D15628" s="6"/>
      <c r="E15628" s="8"/>
      <c r="O15628" s="9"/>
    </row>
    <row r="15629" spans="2:15" x14ac:dyDescent="0.2">
      <c r="B15629" s="3"/>
      <c r="C15629" s="3"/>
      <c r="D15629" s="6"/>
      <c r="E15629" s="8"/>
      <c r="O15629" s="9"/>
    </row>
    <row r="15630" spans="2:15" x14ac:dyDescent="0.2">
      <c r="B15630" s="3"/>
      <c r="C15630" s="3"/>
      <c r="D15630" s="6"/>
      <c r="E15630" s="8"/>
      <c r="O15630" s="9"/>
    </row>
    <row r="15631" spans="2:15" x14ac:dyDescent="0.2">
      <c r="B15631" s="3"/>
      <c r="C15631" s="3"/>
      <c r="D15631" s="6"/>
      <c r="E15631" s="8"/>
      <c r="O15631" s="9"/>
    </row>
    <row r="15632" spans="2:15" x14ac:dyDescent="0.2">
      <c r="B15632" s="3"/>
      <c r="C15632" s="3"/>
      <c r="D15632" s="6"/>
      <c r="E15632" s="8"/>
      <c r="O15632" s="9"/>
    </row>
    <row r="15633" spans="2:15" x14ac:dyDescent="0.2">
      <c r="B15633" s="3"/>
      <c r="C15633" s="3"/>
      <c r="D15633" s="6"/>
      <c r="E15633" s="8"/>
      <c r="O15633" s="9"/>
    </row>
    <row r="15634" spans="2:15" x14ac:dyDescent="0.2">
      <c r="B15634" s="3"/>
      <c r="C15634" s="3"/>
      <c r="D15634" s="6"/>
      <c r="E15634" s="8"/>
      <c r="O15634" s="9"/>
    </row>
    <row r="15635" spans="2:15" x14ac:dyDescent="0.2">
      <c r="B15635" s="3"/>
      <c r="C15635" s="3"/>
      <c r="D15635" s="6"/>
      <c r="E15635" s="8"/>
      <c r="O15635" s="9"/>
    </row>
    <row r="15636" spans="2:15" x14ac:dyDescent="0.2">
      <c r="B15636" s="3"/>
      <c r="C15636" s="3"/>
      <c r="D15636" s="6"/>
      <c r="E15636" s="8"/>
      <c r="O15636" s="9"/>
    </row>
    <row r="15637" spans="2:15" x14ac:dyDescent="0.2">
      <c r="B15637" s="3"/>
      <c r="C15637" s="3"/>
      <c r="D15637" s="6"/>
      <c r="E15637" s="8"/>
      <c r="O15637" s="9"/>
    </row>
    <row r="15638" spans="2:15" x14ac:dyDescent="0.2">
      <c r="B15638" s="3"/>
      <c r="C15638" s="3"/>
      <c r="D15638" s="6"/>
      <c r="E15638" s="8"/>
      <c r="O15638" s="9"/>
    </row>
    <row r="15639" spans="2:15" x14ac:dyDescent="0.2">
      <c r="B15639" s="3"/>
      <c r="C15639" s="3"/>
      <c r="D15639" s="6"/>
      <c r="E15639" s="8"/>
      <c r="O15639" s="9"/>
    </row>
    <row r="15640" spans="2:15" x14ac:dyDescent="0.2">
      <c r="B15640" s="3"/>
      <c r="C15640" s="3"/>
      <c r="D15640" s="6"/>
      <c r="E15640" s="8"/>
      <c r="O15640" s="9"/>
    </row>
    <row r="15641" spans="2:15" x14ac:dyDescent="0.2">
      <c r="B15641" s="3"/>
      <c r="C15641" s="3"/>
      <c r="D15641" s="6"/>
      <c r="E15641" s="8"/>
      <c r="O15641" s="9"/>
    </row>
    <row r="15642" spans="2:15" x14ac:dyDescent="0.2">
      <c r="B15642" s="3"/>
      <c r="C15642" s="3"/>
      <c r="D15642" s="6"/>
      <c r="E15642" s="8"/>
      <c r="O15642" s="9"/>
    </row>
    <row r="15643" spans="2:15" x14ac:dyDescent="0.2">
      <c r="B15643" s="3"/>
      <c r="C15643" s="3"/>
      <c r="D15643" s="6"/>
      <c r="E15643" s="8"/>
      <c r="O15643" s="9"/>
    </row>
    <row r="15644" spans="2:15" x14ac:dyDescent="0.2">
      <c r="B15644" s="3"/>
      <c r="C15644" s="3"/>
      <c r="D15644" s="6"/>
      <c r="E15644" s="8"/>
      <c r="O15644" s="9"/>
    </row>
    <row r="15645" spans="2:15" x14ac:dyDescent="0.2">
      <c r="B15645" s="3"/>
      <c r="C15645" s="3"/>
      <c r="D15645" s="6"/>
      <c r="E15645" s="8"/>
      <c r="O15645" s="9"/>
    </row>
    <row r="15646" spans="2:15" x14ac:dyDescent="0.2">
      <c r="B15646" s="3"/>
      <c r="C15646" s="3"/>
      <c r="D15646" s="6"/>
      <c r="E15646" s="8"/>
      <c r="O15646" s="9"/>
    </row>
    <row r="15647" spans="2:15" x14ac:dyDescent="0.2">
      <c r="B15647" s="3"/>
      <c r="C15647" s="3"/>
      <c r="D15647" s="6"/>
      <c r="E15647" s="8"/>
      <c r="O15647" s="9"/>
    </row>
    <row r="15648" spans="2:15" x14ac:dyDescent="0.2">
      <c r="B15648" s="3"/>
      <c r="C15648" s="3"/>
      <c r="D15648" s="6"/>
      <c r="E15648" s="8"/>
      <c r="O15648" s="9"/>
    </row>
    <row r="15649" spans="2:15" x14ac:dyDescent="0.2">
      <c r="B15649" s="3"/>
      <c r="C15649" s="3"/>
      <c r="D15649" s="6"/>
      <c r="E15649" s="8"/>
      <c r="O15649" s="9"/>
    </row>
    <row r="15650" spans="2:15" x14ac:dyDescent="0.2">
      <c r="B15650" s="3"/>
      <c r="C15650" s="3"/>
      <c r="D15650" s="6"/>
      <c r="E15650" s="8"/>
      <c r="O15650" s="9"/>
    </row>
    <row r="15651" spans="2:15" x14ac:dyDescent="0.2">
      <c r="B15651" s="3"/>
      <c r="C15651" s="3"/>
      <c r="D15651" s="6"/>
      <c r="E15651" s="8"/>
      <c r="O15651" s="9"/>
    </row>
    <row r="15652" spans="2:15" x14ac:dyDescent="0.2">
      <c r="B15652" s="3"/>
      <c r="C15652" s="3"/>
      <c r="D15652" s="6"/>
      <c r="E15652" s="8"/>
      <c r="O15652" s="9"/>
    </row>
    <row r="15653" spans="2:15" x14ac:dyDescent="0.2">
      <c r="B15653" s="3"/>
      <c r="C15653" s="3"/>
      <c r="D15653" s="6"/>
      <c r="E15653" s="8"/>
      <c r="O15653" s="9"/>
    </row>
    <row r="15654" spans="2:15" x14ac:dyDescent="0.2">
      <c r="B15654" s="3"/>
      <c r="C15654" s="3"/>
      <c r="D15654" s="6"/>
      <c r="E15654" s="8"/>
      <c r="O15654" s="9"/>
    </row>
    <row r="15655" spans="2:15" x14ac:dyDescent="0.2">
      <c r="B15655" s="3"/>
      <c r="C15655" s="3"/>
      <c r="D15655" s="6"/>
      <c r="E15655" s="8"/>
      <c r="O15655" s="9"/>
    </row>
    <row r="15656" spans="2:15" x14ac:dyDescent="0.2">
      <c r="B15656" s="3"/>
      <c r="C15656" s="3"/>
      <c r="D15656" s="6"/>
      <c r="E15656" s="8"/>
      <c r="O15656" s="9"/>
    </row>
    <row r="15657" spans="2:15" x14ac:dyDescent="0.2">
      <c r="B15657" s="3"/>
      <c r="C15657" s="3"/>
      <c r="D15657" s="6"/>
      <c r="E15657" s="8"/>
      <c r="O15657" s="9"/>
    </row>
    <row r="15658" spans="2:15" x14ac:dyDescent="0.2">
      <c r="B15658" s="3"/>
      <c r="C15658" s="3"/>
      <c r="D15658" s="6"/>
      <c r="E15658" s="8"/>
      <c r="O15658" s="9"/>
    </row>
    <row r="15659" spans="2:15" x14ac:dyDescent="0.2">
      <c r="B15659" s="3"/>
      <c r="C15659" s="3"/>
      <c r="D15659" s="6"/>
      <c r="E15659" s="8"/>
      <c r="O15659" s="9"/>
    </row>
    <row r="15660" spans="2:15" x14ac:dyDescent="0.2">
      <c r="B15660" s="3"/>
      <c r="C15660" s="3"/>
      <c r="D15660" s="6"/>
      <c r="E15660" s="8"/>
      <c r="O15660" s="9"/>
    </row>
    <row r="15661" spans="2:15" x14ac:dyDescent="0.2">
      <c r="B15661" s="3"/>
      <c r="C15661" s="3"/>
      <c r="D15661" s="6"/>
      <c r="E15661" s="8"/>
      <c r="O15661" s="9"/>
    </row>
    <row r="15662" spans="2:15" x14ac:dyDescent="0.2">
      <c r="B15662" s="3"/>
      <c r="C15662" s="3"/>
      <c r="D15662" s="6"/>
      <c r="E15662" s="8"/>
      <c r="O15662" s="9"/>
    </row>
    <row r="15663" spans="2:15" x14ac:dyDescent="0.2">
      <c r="B15663" s="3"/>
      <c r="C15663" s="3"/>
      <c r="D15663" s="6"/>
      <c r="E15663" s="8"/>
      <c r="O15663" s="9"/>
    </row>
    <row r="15664" spans="2:15" x14ac:dyDescent="0.2">
      <c r="B15664" s="3"/>
      <c r="C15664" s="3"/>
      <c r="D15664" s="6"/>
      <c r="E15664" s="8"/>
      <c r="O15664" s="9"/>
    </row>
    <row r="15665" spans="2:15" x14ac:dyDescent="0.2">
      <c r="B15665" s="3"/>
      <c r="C15665" s="3"/>
      <c r="D15665" s="6"/>
      <c r="E15665" s="8"/>
      <c r="O15665" s="9"/>
    </row>
    <row r="15666" spans="2:15" x14ac:dyDescent="0.2">
      <c r="B15666" s="3"/>
      <c r="C15666" s="3"/>
      <c r="D15666" s="6"/>
      <c r="E15666" s="8"/>
      <c r="O15666" s="9"/>
    </row>
    <row r="15667" spans="2:15" x14ac:dyDescent="0.2">
      <c r="B15667" s="3"/>
      <c r="C15667" s="3"/>
      <c r="D15667" s="6"/>
      <c r="E15667" s="8"/>
      <c r="O15667" s="9"/>
    </row>
    <row r="15668" spans="2:15" x14ac:dyDescent="0.2">
      <c r="B15668" s="3"/>
      <c r="C15668" s="3"/>
      <c r="D15668" s="6"/>
      <c r="E15668" s="8"/>
      <c r="O15668" s="9"/>
    </row>
    <row r="15669" spans="2:15" x14ac:dyDescent="0.2">
      <c r="B15669" s="3"/>
      <c r="C15669" s="3"/>
      <c r="D15669" s="6"/>
      <c r="E15669" s="8"/>
      <c r="O15669" s="9"/>
    </row>
    <row r="15670" spans="2:15" x14ac:dyDescent="0.2">
      <c r="B15670" s="3"/>
      <c r="C15670" s="3"/>
      <c r="D15670" s="6"/>
      <c r="E15670" s="8"/>
      <c r="O15670" s="9"/>
    </row>
    <row r="15671" spans="2:15" x14ac:dyDescent="0.2">
      <c r="B15671" s="3"/>
      <c r="C15671" s="3"/>
      <c r="D15671" s="6"/>
      <c r="E15671" s="8"/>
      <c r="O15671" s="9"/>
    </row>
    <row r="15672" spans="2:15" x14ac:dyDescent="0.2">
      <c r="B15672" s="3"/>
      <c r="C15672" s="3"/>
      <c r="D15672" s="6"/>
      <c r="E15672" s="8"/>
      <c r="O15672" s="9"/>
    </row>
    <row r="15673" spans="2:15" x14ac:dyDescent="0.2">
      <c r="B15673" s="3"/>
      <c r="C15673" s="3"/>
      <c r="D15673" s="6"/>
      <c r="E15673" s="8"/>
      <c r="O15673" s="9"/>
    </row>
    <row r="15674" spans="2:15" x14ac:dyDescent="0.2">
      <c r="B15674" s="3"/>
      <c r="C15674" s="3"/>
      <c r="D15674" s="6"/>
      <c r="E15674" s="8"/>
      <c r="O15674" s="9"/>
    </row>
    <row r="15675" spans="2:15" x14ac:dyDescent="0.2">
      <c r="B15675" s="3"/>
      <c r="C15675" s="3"/>
      <c r="D15675" s="6"/>
      <c r="E15675" s="8"/>
      <c r="O15675" s="9"/>
    </row>
    <row r="15676" spans="2:15" x14ac:dyDescent="0.2">
      <c r="B15676" s="3"/>
      <c r="C15676" s="3"/>
      <c r="D15676" s="6"/>
      <c r="E15676" s="8"/>
      <c r="O15676" s="9"/>
    </row>
    <row r="15677" spans="2:15" x14ac:dyDescent="0.2">
      <c r="B15677" s="3"/>
      <c r="C15677" s="3"/>
      <c r="D15677" s="6"/>
      <c r="E15677" s="8"/>
      <c r="O15677" s="9"/>
    </row>
    <row r="15678" spans="2:15" x14ac:dyDescent="0.2">
      <c r="B15678" s="3"/>
      <c r="C15678" s="3"/>
      <c r="D15678" s="6"/>
      <c r="E15678" s="8"/>
      <c r="O15678" s="9"/>
    </row>
    <row r="15679" spans="2:15" x14ac:dyDescent="0.2">
      <c r="B15679" s="3"/>
      <c r="C15679" s="3"/>
      <c r="D15679" s="6"/>
      <c r="E15679" s="8"/>
      <c r="O15679" s="9"/>
    </row>
    <row r="15680" spans="2:15" x14ac:dyDescent="0.2">
      <c r="B15680" s="3"/>
      <c r="C15680" s="3"/>
      <c r="D15680" s="6"/>
      <c r="E15680" s="8"/>
      <c r="O15680" s="9"/>
    </row>
    <row r="15681" spans="2:15" x14ac:dyDescent="0.2">
      <c r="B15681" s="3"/>
      <c r="C15681" s="3"/>
      <c r="D15681" s="6"/>
      <c r="E15681" s="8"/>
      <c r="O15681" s="9"/>
    </row>
    <row r="15682" spans="2:15" x14ac:dyDescent="0.2">
      <c r="B15682" s="3"/>
      <c r="C15682" s="3"/>
      <c r="D15682" s="6"/>
      <c r="E15682" s="8"/>
      <c r="O15682" s="9"/>
    </row>
    <row r="15683" spans="2:15" x14ac:dyDescent="0.2">
      <c r="B15683" s="3"/>
      <c r="C15683" s="3"/>
      <c r="D15683" s="6"/>
      <c r="E15683" s="8"/>
      <c r="O15683" s="9"/>
    </row>
    <row r="15684" spans="2:15" x14ac:dyDescent="0.2">
      <c r="B15684" s="3"/>
      <c r="C15684" s="3"/>
      <c r="D15684" s="6"/>
      <c r="E15684" s="8"/>
      <c r="O15684" s="9"/>
    </row>
    <row r="15685" spans="2:15" x14ac:dyDescent="0.2">
      <c r="B15685" s="3"/>
      <c r="C15685" s="3"/>
      <c r="D15685" s="6"/>
      <c r="E15685" s="8"/>
      <c r="O15685" s="9"/>
    </row>
    <row r="15686" spans="2:15" x14ac:dyDescent="0.2">
      <c r="B15686" s="3"/>
      <c r="C15686" s="3"/>
      <c r="D15686" s="6"/>
      <c r="E15686" s="8"/>
      <c r="O15686" s="9"/>
    </row>
    <row r="15687" spans="2:15" x14ac:dyDescent="0.2">
      <c r="B15687" s="3"/>
      <c r="C15687" s="3"/>
      <c r="D15687" s="6"/>
      <c r="E15687" s="8"/>
      <c r="O15687" s="9"/>
    </row>
    <row r="15688" spans="2:15" x14ac:dyDescent="0.2">
      <c r="B15688" s="3"/>
      <c r="C15688" s="3"/>
      <c r="D15688" s="6"/>
      <c r="E15688" s="8"/>
      <c r="O15688" s="9"/>
    </row>
    <row r="15689" spans="2:15" x14ac:dyDescent="0.2">
      <c r="B15689" s="3"/>
      <c r="C15689" s="3"/>
      <c r="D15689" s="6"/>
      <c r="E15689" s="8"/>
      <c r="O15689" s="9"/>
    </row>
    <row r="15690" spans="2:15" x14ac:dyDescent="0.2">
      <c r="B15690" s="3"/>
      <c r="C15690" s="3"/>
      <c r="D15690" s="6"/>
      <c r="E15690" s="8"/>
      <c r="O15690" s="9"/>
    </row>
    <row r="15691" spans="2:15" x14ac:dyDescent="0.2">
      <c r="B15691" s="3"/>
      <c r="C15691" s="3"/>
      <c r="D15691" s="6"/>
      <c r="E15691" s="8"/>
      <c r="O15691" s="9"/>
    </row>
    <row r="15692" spans="2:15" x14ac:dyDescent="0.2">
      <c r="B15692" s="3"/>
      <c r="C15692" s="3"/>
      <c r="D15692" s="6"/>
      <c r="E15692" s="8"/>
      <c r="O15692" s="9"/>
    </row>
    <row r="15693" spans="2:15" x14ac:dyDescent="0.2">
      <c r="B15693" s="3"/>
      <c r="C15693" s="3"/>
      <c r="D15693" s="6"/>
      <c r="E15693" s="8"/>
      <c r="O15693" s="9"/>
    </row>
    <row r="15694" spans="2:15" x14ac:dyDescent="0.2">
      <c r="B15694" s="3"/>
      <c r="C15694" s="3"/>
      <c r="D15694" s="6"/>
      <c r="E15694" s="8"/>
      <c r="O15694" s="9"/>
    </row>
    <row r="15695" spans="2:15" x14ac:dyDescent="0.2">
      <c r="B15695" s="3"/>
      <c r="C15695" s="3"/>
      <c r="D15695" s="6"/>
      <c r="E15695" s="8"/>
      <c r="O15695" s="9"/>
    </row>
    <row r="15696" spans="2:15" x14ac:dyDescent="0.2">
      <c r="B15696" s="3"/>
      <c r="C15696" s="3"/>
      <c r="D15696" s="6"/>
      <c r="E15696" s="8"/>
      <c r="O15696" s="9"/>
    </row>
    <row r="15697" spans="2:15" x14ac:dyDescent="0.2">
      <c r="B15697" s="3"/>
      <c r="C15697" s="3"/>
      <c r="D15697" s="6"/>
      <c r="E15697" s="8"/>
      <c r="O15697" s="9"/>
    </row>
    <row r="15698" spans="2:15" x14ac:dyDescent="0.2">
      <c r="B15698" s="3"/>
      <c r="C15698" s="3"/>
      <c r="D15698" s="6"/>
      <c r="E15698" s="8"/>
      <c r="O15698" s="9"/>
    </row>
    <row r="15699" spans="2:15" x14ac:dyDescent="0.2">
      <c r="B15699" s="3"/>
      <c r="C15699" s="3"/>
      <c r="D15699" s="6"/>
      <c r="E15699" s="8"/>
      <c r="O15699" s="9"/>
    </row>
    <row r="15700" spans="2:15" x14ac:dyDescent="0.2">
      <c r="B15700" s="3"/>
      <c r="C15700" s="3"/>
      <c r="D15700" s="6"/>
      <c r="E15700" s="8"/>
      <c r="O15700" s="9"/>
    </row>
    <row r="15701" spans="2:15" x14ac:dyDescent="0.2">
      <c r="B15701" s="3"/>
      <c r="C15701" s="3"/>
      <c r="D15701" s="6"/>
      <c r="E15701" s="8"/>
      <c r="O15701" s="9"/>
    </row>
    <row r="15702" spans="2:15" x14ac:dyDescent="0.2">
      <c r="B15702" s="3"/>
      <c r="C15702" s="3"/>
      <c r="D15702" s="6"/>
      <c r="E15702" s="8"/>
      <c r="O15702" s="9"/>
    </row>
    <row r="15703" spans="2:15" x14ac:dyDescent="0.2">
      <c r="B15703" s="3"/>
      <c r="C15703" s="3"/>
      <c r="D15703" s="6"/>
      <c r="E15703" s="8"/>
      <c r="O15703" s="9"/>
    </row>
    <row r="15704" spans="2:15" x14ac:dyDescent="0.2">
      <c r="B15704" s="3"/>
      <c r="C15704" s="3"/>
      <c r="D15704" s="6"/>
      <c r="E15704" s="8"/>
      <c r="O15704" s="9"/>
    </row>
    <row r="15705" spans="2:15" x14ac:dyDescent="0.2">
      <c r="B15705" s="3"/>
      <c r="C15705" s="3"/>
      <c r="D15705" s="6"/>
      <c r="E15705" s="8"/>
      <c r="O15705" s="9"/>
    </row>
    <row r="15706" spans="2:15" x14ac:dyDescent="0.2">
      <c r="B15706" s="3"/>
      <c r="C15706" s="3"/>
      <c r="D15706" s="6"/>
      <c r="E15706" s="8"/>
      <c r="O15706" s="9"/>
    </row>
    <row r="15707" spans="2:15" x14ac:dyDescent="0.2">
      <c r="B15707" s="3"/>
      <c r="C15707" s="3"/>
      <c r="D15707" s="6"/>
      <c r="E15707" s="8"/>
      <c r="O15707" s="9"/>
    </row>
    <row r="15708" spans="2:15" x14ac:dyDescent="0.2">
      <c r="B15708" s="3"/>
      <c r="C15708" s="3"/>
      <c r="D15708" s="6"/>
      <c r="E15708" s="8"/>
      <c r="O15708" s="9"/>
    </row>
    <row r="15709" spans="2:15" x14ac:dyDescent="0.2">
      <c r="B15709" s="3"/>
      <c r="C15709" s="3"/>
      <c r="D15709" s="6"/>
      <c r="E15709" s="8"/>
      <c r="O15709" s="9"/>
    </row>
    <row r="15710" spans="2:15" x14ac:dyDescent="0.2">
      <c r="B15710" s="3"/>
      <c r="C15710" s="3"/>
      <c r="D15710" s="6"/>
      <c r="E15710" s="8"/>
      <c r="O15710" s="9"/>
    </row>
    <row r="15711" spans="2:15" x14ac:dyDescent="0.2">
      <c r="B15711" s="3"/>
      <c r="C15711" s="3"/>
      <c r="D15711" s="6"/>
      <c r="E15711" s="8"/>
      <c r="O15711" s="9"/>
    </row>
    <row r="15712" spans="2:15" x14ac:dyDescent="0.2">
      <c r="B15712" s="3"/>
      <c r="C15712" s="3"/>
      <c r="D15712" s="6"/>
      <c r="E15712" s="8"/>
      <c r="O15712" s="9"/>
    </row>
    <row r="15713" spans="2:15" x14ac:dyDescent="0.2">
      <c r="B15713" s="3"/>
      <c r="C15713" s="3"/>
      <c r="D15713" s="6"/>
      <c r="E15713" s="8"/>
      <c r="O15713" s="9"/>
    </row>
    <row r="15714" spans="2:15" x14ac:dyDescent="0.2">
      <c r="B15714" s="3"/>
      <c r="C15714" s="3"/>
      <c r="D15714" s="6"/>
      <c r="E15714" s="8"/>
      <c r="O15714" s="9"/>
    </row>
    <row r="15715" spans="2:15" x14ac:dyDescent="0.2">
      <c r="B15715" s="3"/>
      <c r="C15715" s="3"/>
      <c r="D15715" s="6"/>
      <c r="E15715" s="8"/>
      <c r="O15715" s="9"/>
    </row>
    <row r="15716" spans="2:15" x14ac:dyDescent="0.2">
      <c r="B15716" s="3"/>
      <c r="C15716" s="3"/>
      <c r="D15716" s="6"/>
      <c r="E15716" s="8"/>
      <c r="O15716" s="9"/>
    </row>
    <row r="15717" spans="2:15" x14ac:dyDescent="0.2">
      <c r="B15717" s="3"/>
      <c r="C15717" s="3"/>
      <c r="D15717" s="6"/>
      <c r="E15717" s="8"/>
      <c r="O15717" s="9"/>
    </row>
    <row r="15718" spans="2:15" x14ac:dyDescent="0.2">
      <c r="B15718" s="3"/>
      <c r="C15718" s="3"/>
      <c r="D15718" s="6"/>
      <c r="E15718" s="8"/>
      <c r="O15718" s="9"/>
    </row>
    <row r="15719" spans="2:15" x14ac:dyDescent="0.2">
      <c r="B15719" s="3"/>
      <c r="C15719" s="3"/>
      <c r="D15719" s="6"/>
      <c r="E15719" s="8"/>
      <c r="O15719" s="9"/>
    </row>
    <row r="15720" spans="2:15" x14ac:dyDescent="0.2">
      <c r="B15720" s="3"/>
      <c r="C15720" s="3"/>
      <c r="D15720" s="6"/>
      <c r="E15720" s="8"/>
      <c r="O15720" s="9"/>
    </row>
    <row r="15721" spans="2:15" x14ac:dyDescent="0.2">
      <c r="B15721" s="3"/>
      <c r="C15721" s="3"/>
      <c r="D15721" s="6"/>
      <c r="E15721" s="8"/>
      <c r="O15721" s="9"/>
    </row>
    <row r="15722" spans="2:15" x14ac:dyDescent="0.2">
      <c r="B15722" s="3"/>
      <c r="C15722" s="3"/>
      <c r="D15722" s="6"/>
      <c r="E15722" s="8"/>
      <c r="O15722" s="9"/>
    </row>
    <row r="15723" spans="2:15" x14ac:dyDescent="0.2">
      <c r="B15723" s="3"/>
      <c r="C15723" s="3"/>
      <c r="D15723" s="6"/>
      <c r="E15723" s="8"/>
      <c r="O15723" s="9"/>
    </row>
    <row r="15724" spans="2:15" x14ac:dyDescent="0.2">
      <c r="B15724" s="3"/>
      <c r="C15724" s="3"/>
      <c r="D15724" s="6"/>
      <c r="E15724" s="8"/>
      <c r="O15724" s="9"/>
    </row>
    <row r="15725" spans="2:15" x14ac:dyDescent="0.2">
      <c r="B15725" s="3"/>
      <c r="C15725" s="3"/>
      <c r="D15725" s="6"/>
      <c r="E15725" s="8"/>
      <c r="O15725" s="9"/>
    </row>
    <row r="15726" spans="2:15" x14ac:dyDescent="0.2">
      <c r="B15726" s="3"/>
      <c r="C15726" s="3"/>
      <c r="D15726" s="6"/>
      <c r="E15726" s="8"/>
      <c r="O15726" s="9"/>
    </row>
    <row r="15727" spans="2:15" x14ac:dyDescent="0.2">
      <c r="B15727" s="3"/>
      <c r="C15727" s="3"/>
      <c r="D15727" s="6"/>
      <c r="E15727" s="8"/>
      <c r="O15727" s="9"/>
    </row>
    <row r="15728" spans="2:15" x14ac:dyDescent="0.2">
      <c r="B15728" s="3"/>
      <c r="C15728" s="3"/>
      <c r="D15728" s="6"/>
      <c r="E15728" s="8"/>
      <c r="O15728" s="9"/>
    </row>
    <row r="15729" spans="2:15" x14ac:dyDescent="0.2">
      <c r="B15729" s="3"/>
      <c r="C15729" s="3"/>
      <c r="D15729" s="6"/>
      <c r="E15729" s="8"/>
      <c r="O15729" s="9"/>
    </row>
    <row r="15730" spans="2:15" x14ac:dyDescent="0.2">
      <c r="B15730" s="3"/>
      <c r="C15730" s="3"/>
      <c r="D15730" s="6"/>
      <c r="E15730" s="8"/>
      <c r="O15730" s="9"/>
    </row>
    <row r="15731" spans="2:15" x14ac:dyDescent="0.2">
      <c r="B15731" s="3"/>
      <c r="C15731" s="3"/>
      <c r="D15731" s="6"/>
      <c r="E15731" s="8"/>
      <c r="O15731" s="9"/>
    </row>
    <row r="15732" spans="2:15" x14ac:dyDescent="0.2">
      <c r="B15732" s="3"/>
      <c r="C15732" s="3"/>
      <c r="D15732" s="6"/>
      <c r="E15732" s="8"/>
      <c r="O15732" s="9"/>
    </row>
    <row r="15733" spans="2:15" x14ac:dyDescent="0.2">
      <c r="B15733" s="3"/>
      <c r="C15733" s="3"/>
      <c r="D15733" s="6"/>
      <c r="E15733" s="8"/>
      <c r="O15733" s="9"/>
    </row>
    <row r="15734" spans="2:15" x14ac:dyDescent="0.2">
      <c r="B15734" s="3"/>
      <c r="C15734" s="3"/>
      <c r="D15734" s="6"/>
      <c r="E15734" s="8"/>
      <c r="O15734" s="9"/>
    </row>
    <row r="15735" spans="2:15" x14ac:dyDescent="0.2">
      <c r="B15735" s="3"/>
      <c r="C15735" s="3"/>
      <c r="D15735" s="6"/>
      <c r="E15735" s="8"/>
      <c r="O15735" s="9"/>
    </row>
    <row r="15736" spans="2:15" x14ac:dyDescent="0.2">
      <c r="B15736" s="3"/>
      <c r="C15736" s="3"/>
      <c r="D15736" s="6"/>
      <c r="E15736" s="8"/>
      <c r="O15736" s="9"/>
    </row>
    <row r="15737" spans="2:15" x14ac:dyDescent="0.2">
      <c r="B15737" s="3"/>
      <c r="C15737" s="3"/>
      <c r="D15737" s="6"/>
      <c r="E15737" s="8"/>
      <c r="O15737" s="9"/>
    </row>
    <row r="15738" spans="2:15" x14ac:dyDescent="0.2">
      <c r="B15738" s="3"/>
      <c r="C15738" s="3"/>
      <c r="D15738" s="6"/>
      <c r="E15738" s="8"/>
      <c r="O15738" s="9"/>
    </row>
    <row r="15739" spans="2:15" x14ac:dyDescent="0.2">
      <c r="B15739" s="3"/>
      <c r="C15739" s="3"/>
      <c r="D15739" s="6"/>
      <c r="E15739" s="8"/>
      <c r="O15739" s="9"/>
    </row>
    <row r="15740" spans="2:15" x14ac:dyDescent="0.2">
      <c r="B15740" s="3"/>
      <c r="C15740" s="3"/>
      <c r="D15740" s="6"/>
      <c r="E15740" s="8"/>
      <c r="O15740" s="9"/>
    </row>
    <row r="15741" spans="2:15" x14ac:dyDescent="0.2">
      <c r="B15741" s="3"/>
      <c r="C15741" s="3"/>
      <c r="D15741" s="6"/>
      <c r="E15741" s="8"/>
      <c r="O15741" s="9"/>
    </row>
    <row r="15742" spans="2:15" x14ac:dyDescent="0.2">
      <c r="B15742" s="3"/>
      <c r="C15742" s="3"/>
      <c r="D15742" s="6"/>
      <c r="E15742" s="8"/>
      <c r="O15742" s="9"/>
    </row>
    <row r="15743" spans="2:15" x14ac:dyDescent="0.2">
      <c r="B15743" s="3"/>
      <c r="C15743" s="3"/>
      <c r="D15743" s="6"/>
      <c r="E15743" s="8"/>
      <c r="O15743" s="9"/>
    </row>
    <row r="15744" spans="2:15" x14ac:dyDescent="0.2">
      <c r="B15744" s="3"/>
      <c r="C15744" s="3"/>
      <c r="D15744" s="6"/>
      <c r="E15744" s="8"/>
      <c r="O15744" s="9"/>
    </row>
    <row r="15745" spans="2:15" x14ac:dyDescent="0.2">
      <c r="B15745" s="3"/>
      <c r="C15745" s="3"/>
      <c r="D15745" s="6"/>
      <c r="E15745" s="8"/>
      <c r="O15745" s="9"/>
    </row>
    <row r="15746" spans="2:15" x14ac:dyDescent="0.2">
      <c r="B15746" s="3"/>
      <c r="C15746" s="3"/>
      <c r="D15746" s="6"/>
      <c r="E15746" s="8"/>
      <c r="O15746" s="9"/>
    </row>
    <row r="15747" spans="2:15" x14ac:dyDescent="0.2">
      <c r="B15747" s="3"/>
      <c r="C15747" s="3"/>
      <c r="D15747" s="6"/>
      <c r="E15747" s="8"/>
      <c r="O15747" s="9"/>
    </row>
    <row r="15748" spans="2:15" x14ac:dyDescent="0.2">
      <c r="B15748" s="3"/>
      <c r="C15748" s="3"/>
      <c r="D15748" s="6"/>
      <c r="E15748" s="8"/>
      <c r="O15748" s="9"/>
    </row>
    <row r="15749" spans="2:15" x14ac:dyDescent="0.2">
      <c r="B15749" s="3"/>
      <c r="C15749" s="3"/>
      <c r="D15749" s="6"/>
      <c r="E15749" s="8"/>
      <c r="O15749" s="9"/>
    </row>
    <row r="15750" spans="2:15" x14ac:dyDescent="0.2">
      <c r="B15750" s="3"/>
      <c r="C15750" s="3"/>
      <c r="D15750" s="6"/>
      <c r="E15750" s="8"/>
      <c r="O15750" s="9"/>
    </row>
    <row r="15751" spans="2:15" x14ac:dyDescent="0.2">
      <c r="B15751" s="3"/>
      <c r="C15751" s="3"/>
      <c r="D15751" s="6"/>
      <c r="E15751" s="8"/>
      <c r="O15751" s="9"/>
    </row>
    <row r="15752" spans="2:15" x14ac:dyDescent="0.2">
      <c r="B15752" s="3"/>
      <c r="C15752" s="3"/>
      <c r="D15752" s="6"/>
      <c r="E15752" s="8"/>
      <c r="O15752" s="9"/>
    </row>
    <row r="15753" spans="2:15" x14ac:dyDescent="0.2">
      <c r="B15753" s="3"/>
      <c r="C15753" s="3"/>
      <c r="D15753" s="6"/>
      <c r="E15753" s="8"/>
      <c r="O15753" s="9"/>
    </row>
    <row r="15754" spans="2:15" x14ac:dyDescent="0.2">
      <c r="B15754" s="3"/>
      <c r="C15754" s="3"/>
      <c r="D15754" s="6"/>
      <c r="E15754" s="8"/>
      <c r="O15754" s="9"/>
    </row>
    <row r="15755" spans="2:15" x14ac:dyDescent="0.2">
      <c r="B15755" s="3"/>
      <c r="C15755" s="3"/>
      <c r="D15755" s="6"/>
      <c r="E15755" s="8"/>
      <c r="O15755" s="9"/>
    </row>
    <row r="15756" spans="2:15" x14ac:dyDescent="0.2">
      <c r="B15756" s="3"/>
      <c r="C15756" s="3"/>
      <c r="D15756" s="6"/>
      <c r="E15756" s="8"/>
      <c r="O15756" s="9"/>
    </row>
    <row r="15757" spans="2:15" x14ac:dyDescent="0.2">
      <c r="B15757" s="3"/>
      <c r="C15757" s="3"/>
      <c r="D15757" s="6"/>
      <c r="E15757" s="8"/>
      <c r="O15757" s="9"/>
    </row>
    <row r="15758" spans="2:15" x14ac:dyDescent="0.2">
      <c r="B15758" s="3"/>
      <c r="C15758" s="3"/>
      <c r="D15758" s="6"/>
      <c r="E15758" s="8"/>
      <c r="O15758" s="9"/>
    </row>
    <row r="15759" spans="2:15" x14ac:dyDescent="0.2">
      <c r="B15759" s="3"/>
      <c r="C15759" s="3"/>
      <c r="D15759" s="6"/>
      <c r="E15759" s="8"/>
      <c r="O15759" s="9"/>
    </row>
    <row r="15760" spans="2:15" x14ac:dyDescent="0.2">
      <c r="B15760" s="3"/>
      <c r="C15760" s="3"/>
      <c r="D15760" s="6"/>
      <c r="E15760" s="8"/>
      <c r="O15760" s="9"/>
    </row>
    <row r="15761" spans="2:15" x14ac:dyDescent="0.2">
      <c r="B15761" s="3"/>
      <c r="C15761" s="3"/>
      <c r="D15761" s="6"/>
      <c r="E15761" s="8"/>
      <c r="O15761" s="9"/>
    </row>
    <row r="15762" spans="2:15" x14ac:dyDescent="0.2">
      <c r="B15762" s="3"/>
      <c r="C15762" s="3"/>
      <c r="D15762" s="6"/>
      <c r="E15762" s="8"/>
      <c r="O15762" s="9"/>
    </row>
    <row r="15763" spans="2:15" x14ac:dyDescent="0.2">
      <c r="B15763" s="3"/>
      <c r="C15763" s="3"/>
      <c r="D15763" s="6"/>
      <c r="E15763" s="8"/>
      <c r="O15763" s="9"/>
    </row>
    <row r="15764" spans="2:15" x14ac:dyDescent="0.2">
      <c r="B15764" s="3"/>
      <c r="C15764" s="3"/>
      <c r="D15764" s="6"/>
      <c r="E15764" s="8"/>
      <c r="O15764" s="9"/>
    </row>
    <row r="15765" spans="2:15" x14ac:dyDescent="0.2">
      <c r="B15765" s="3"/>
      <c r="C15765" s="3"/>
      <c r="D15765" s="6"/>
      <c r="E15765" s="8"/>
      <c r="O15765" s="9"/>
    </row>
    <row r="15766" spans="2:15" x14ac:dyDescent="0.2">
      <c r="B15766" s="3"/>
      <c r="C15766" s="3"/>
      <c r="D15766" s="6"/>
      <c r="E15766" s="8"/>
      <c r="O15766" s="9"/>
    </row>
    <row r="15767" spans="2:15" x14ac:dyDescent="0.2">
      <c r="B15767" s="3"/>
      <c r="C15767" s="3"/>
      <c r="D15767" s="6"/>
      <c r="E15767" s="8"/>
      <c r="O15767" s="9"/>
    </row>
    <row r="15768" spans="2:15" x14ac:dyDescent="0.2">
      <c r="B15768" s="3"/>
      <c r="C15768" s="3"/>
      <c r="D15768" s="6"/>
      <c r="E15768" s="8"/>
      <c r="O15768" s="9"/>
    </row>
    <row r="15769" spans="2:15" x14ac:dyDescent="0.2">
      <c r="B15769" s="3"/>
      <c r="C15769" s="3"/>
      <c r="D15769" s="6"/>
      <c r="E15769" s="8"/>
      <c r="O15769" s="9"/>
    </row>
    <row r="15770" spans="2:15" x14ac:dyDescent="0.2">
      <c r="B15770" s="3"/>
      <c r="C15770" s="3"/>
      <c r="D15770" s="6"/>
      <c r="E15770" s="8"/>
      <c r="O15770" s="9"/>
    </row>
    <row r="15771" spans="2:15" x14ac:dyDescent="0.2">
      <c r="B15771" s="3"/>
      <c r="C15771" s="3"/>
      <c r="D15771" s="6"/>
      <c r="E15771" s="8"/>
      <c r="O15771" s="9"/>
    </row>
    <row r="15772" spans="2:15" x14ac:dyDescent="0.2">
      <c r="B15772" s="3"/>
      <c r="C15772" s="3"/>
      <c r="D15772" s="6"/>
      <c r="E15772" s="8"/>
      <c r="O15772" s="9"/>
    </row>
    <row r="15773" spans="2:15" x14ac:dyDescent="0.2">
      <c r="B15773" s="3"/>
      <c r="C15773" s="3"/>
      <c r="D15773" s="6"/>
      <c r="E15773" s="8"/>
      <c r="O15773" s="9"/>
    </row>
    <row r="15774" spans="2:15" x14ac:dyDescent="0.2">
      <c r="B15774" s="3"/>
      <c r="C15774" s="3"/>
      <c r="D15774" s="6"/>
      <c r="E15774" s="8"/>
      <c r="O15774" s="9"/>
    </row>
    <row r="15775" spans="2:15" x14ac:dyDescent="0.2">
      <c r="B15775" s="3"/>
      <c r="C15775" s="3"/>
      <c r="D15775" s="6"/>
      <c r="E15775" s="8"/>
      <c r="O15775" s="9"/>
    </row>
    <row r="15776" spans="2:15" x14ac:dyDescent="0.2">
      <c r="B15776" s="3"/>
      <c r="C15776" s="3"/>
      <c r="D15776" s="6"/>
      <c r="E15776" s="8"/>
      <c r="O15776" s="9"/>
    </row>
    <row r="15777" spans="2:15" x14ac:dyDescent="0.2">
      <c r="B15777" s="3"/>
      <c r="C15777" s="3"/>
      <c r="D15777" s="6"/>
      <c r="E15777" s="8"/>
      <c r="O15777" s="9"/>
    </row>
    <row r="15778" spans="2:15" x14ac:dyDescent="0.2">
      <c r="B15778" s="3"/>
      <c r="C15778" s="3"/>
      <c r="D15778" s="6"/>
      <c r="E15778" s="8"/>
      <c r="O15778" s="9"/>
    </row>
    <row r="15779" spans="2:15" x14ac:dyDescent="0.2">
      <c r="B15779" s="3"/>
      <c r="C15779" s="3"/>
      <c r="D15779" s="6"/>
      <c r="E15779" s="8"/>
      <c r="O15779" s="9"/>
    </row>
    <row r="15780" spans="2:15" x14ac:dyDescent="0.2">
      <c r="B15780" s="3"/>
      <c r="C15780" s="3"/>
      <c r="D15780" s="6"/>
      <c r="E15780" s="8"/>
      <c r="O15780" s="9"/>
    </row>
    <row r="15781" spans="2:15" x14ac:dyDescent="0.2">
      <c r="B15781" s="3"/>
      <c r="C15781" s="3"/>
      <c r="D15781" s="6"/>
      <c r="E15781" s="8"/>
      <c r="O15781" s="9"/>
    </row>
    <row r="15782" spans="2:15" x14ac:dyDescent="0.2">
      <c r="B15782" s="3"/>
      <c r="C15782" s="3"/>
      <c r="D15782" s="6"/>
      <c r="E15782" s="8"/>
      <c r="O15782" s="9"/>
    </row>
    <row r="15783" spans="2:15" x14ac:dyDescent="0.2">
      <c r="B15783" s="3"/>
      <c r="C15783" s="3"/>
      <c r="D15783" s="6"/>
      <c r="E15783" s="8"/>
      <c r="O15783" s="9"/>
    </row>
    <row r="15784" spans="2:15" x14ac:dyDescent="0.2">
      <c r="B15784" s="3"/>
      <c r="C15784" s="3"/>
      <c r="D15784" s="6"/>
      <c r="E15784" s="8"/>
      <c r="O15784" s="9"/>
    </row>
    <row r="15785" spans="2:15" x14ac:dyDescent="0.2">
      <c r="B15785" s="3"/>
      <c r="C15785" s="3"/>
      <c r="D15785" s="6"/>
      <c r="E15785" s="8"/>
      <c r="O15785" s="9"/>
    </row>
    <row r="15786" spans="2:15" x14ac:dyDescent="0.2">
      <c r="B15786" s="3"/>
      <c r="C15786" s="3"/>
      <c r="D15786" s="6"/>
      <c r="E15786" s="8"/>
      <c r="O15786" s="9"/>
    </row>
    <row r="15787" spans="2:15" x14ac:dyDescent="0.2">
      <c r="B15787" s="3"/>
      <c r="C15787" s="3"/>
      <c r="D15787" s="6"/>
      <c r="E15787" s="8"/>
      <c r="O15787" s="9"/>
    </row>
    <row r="15788" spans="2:15" x14ac:dyDescent="0.2">
      <c r="B15788" s="3"/>
      <c r="C15788" s="3"/>
      <c r="D15788" s="6"/>
      <c r="E15788" s="8"/>
      <c r="O15788" s="9"/>
    </row>
    <row r="15789" spans="2:15" x14ac:dyDescent="0.2">
      <c r="B15789" s="3"/>
      <c r="C15789" s="3"/>
      <c r="D15789" s="6"/>
      <c r="E15789" s="8"/>
      <c r="O15789" s="9"/>
    </row>
    <row r="15790" spans="2:15" x14ac:dyDescent="0.2">
      <c r="B15790" s="3"/>
      <c r="C15790" s="3"/>
      <c r="D15790" s="6"/>
      <c r="E15790" s="8"/>
      <c r="O15790" s="9"/>
    </row>
    <row r="15791" spans="2:15" x14ac:dyDescent="0.2">
      <c r="B15791" s="3"/>
      <c r="C15791" s="3"/>
      <c r="D15791" s="6"/>
      <c r="E15791" s="8"/>
      <c r="O15791" s="9"/>
    </row>
    <row r="15792" spans="2:15" x14ac:dyDescent="0.2">
      <c r="B15792" s="3"/>
      <c r="C15792" s="3"/>
      <c r="D15792" s="6"/>
      <c r="E15792" s="8"/>
      <c r="O15792" s="9"/>
    </row>
    <row r="15793" spans="2:15" x14ac:dyDescent="0.2">
      <c r="B15793" s="3"/>
      <c r="C15793" s="3"/>
      <c r="D15793" s="6"/>
      <c r="E15793" s="8"/>
      <c r="O15793" s="9"/>
    </row>
    <row r="15794" spans="2:15" x14ac:dyDescent="0.2">
      <c r="B15794" s="3"/>
      <c r="C15794" s="3"/>
      <c r="D15794" s="6"/>
      <c r="E15794" s="8"/>
      <c r="O15794" s="9"/>
    </row>
    <row r="15795" spans="2:15" x14ac:dyDescent="0.2">
      <c r="B15795" s="3"/>
      <c r="C15795" s="3"/>
      <c r="D15795" s="6"/>
      <c r="E15795" s="8"/>
      <c r="O15795" s="9"/>
    </row>
    <row r="15796" spans="2:15" x14ac:dyDescent="0.2">
      <c r="B15796" s="3"/>
      <c r="C15796" s="3"/>
      <c r="D15796" s="6"/>
      <c r="E15796" s="8"/>
      <c r="O15796" s="9"/>
    </row>
    <row r="15797" spans="2:15" x14ac:dyDescent="0.2">
      <c r="B15797" s="3"/>
      <c r="C15797" s="3"/>
      <c r="D15797" s="6"/>
      <c r="E15797" s="8"/>
      <c r="O15797" s="9"/>
    </row>
    <row r="15798" spans="2:15" x14ac:dyDescent="0.2">
      <c r="B15798" s="3"/>
      <c r="C15798" s="3"/>
      <c r="D15798" s="6"/>
      <c r="E15798" s="8"/>
      <c r="O15798" s="9"/>
    </row>
    <row r="15799" spans="2:15" x14ac:dyDescent="0.2">
      <c r="B15799" s="3"/>
      <c r="C15799" s="3"/>
      <c r="D15799" s="6"/>
      <c r="E15799" s="8"/>
      <c r="O15799" s="9"/>
    </row>
    <row r="15800" spans="2:15" x14ac:dyDescent="0.2">
      <c r="B15800" s="3"/>
      <c r="C15800" s="3"/>
      <c r="D15800" s="6"/>
      <c r="E15800" s="8"/>
      <c r="O15800" s="9"/>
    </row>
    <row r="15801" spans="2:15" x14ac:dyDescent="0.2">
      <c r="B15801" s="3"/>
      <c r="C15801" s="3"/>
      <c r="D15801" s="6"/>
      <c r="E15801" s="8"/>
      <c r="O15801" s="9"/>
    </row>
    <row r="15802" spans="2:15" x14ac:dyDescent="0.2">
      <c r="B15802" s="3"/>
      <c r="C15802" s="3"/>
      <c r="D15802" s="6"/>
      <c r="E15802" s="8"/>
      <c r="O15802" s="9"/>
    </row>
    <row r="15803" spans="2:15" x14ac:dyDescent="0.2">
      <c r="B15803" s="3"/>
      <c r="C15803" s="3"/>
      <c r="D15803" s="6"/>
      <c r="E15803" s="8"/>
      <c r="O15803" s="9"/>
    </row>
    <row r="15804" spans="2:15" x14ac:dyDescent="0.2">
      <c r="B15804" s="3"/>
      <c r="C15804" s="3"/>
      <c r="D15804" s="6"/>
      <c r="E15804" s="8"/>
      <c r="O15804" s="9"/>
    </row>
    <row r="15805" spans="2:15" x14ac:dyDescent="0.2">
      <c r="B15805" s="3"/>
      <c r="C15805" s="3"/>
      <c r="D15805" s="6"/>
      <c r="E15805" s="8"/>
      <c r="O15805" s="9"/>
    </row>
    <row r="15806" spans="2:15" x14ac:dyDescent="0.2">
      <c r="B15806" s="3"/>
      <c r="C15806" s="3"/>
      <c r="D15806" s="6"/>
      <c r="E15806" s="8"/>
      <c r="O15806" s="9"/>
    </row>
    <row r="15807" spans="2:15" x14ac:dyDescent="0.2">
      <c r="B15807" s="3"/>
      <c r="C15807" s="3"/>
      <c r="D15807" s="6"/>
      <c r="E15807" s="8"/>
      <c r="O15807" s="9"/>
    </row>
    <row r="15808" spans="2:15" x14ac:dyDescent="0.2">
      <c r="B15808" s="3"/>
      <c r="C15808" s="3"/>
      <c r="D15808" s="6"/>
      <c r="E15808" s="8"/>
      <c r="O15808" s="9"/>
    </row>
    <row r="15809" spans="2:15" x14ac:dyDescent="0.2">
      <c r="B15809" s="3"/>
      <c r="C15809" s="3"/>
      <c r="D15809" s="6"/>
      <c r="E15809" s="8"/>
      <c r="O15809" s="9"/>
    </row>
    <row r="15810" spans="2:15" x14ac:dyDescent="0.2">
      <c r="B15810" s="3"/>
      <c r="C15810" s="3"/>
      <c r="D15810" s="6"/>
      <c r="E15810" s="8"/>
      <c r="O15810" s="9"/>
    </row>
    <row r="15811" spans="2:15" x14ac:dyDescent="0.2">
      <c r="B15811" s="3"/>
      <c r="C15811" s="3"/>
      <c r="D15811" s="6"/>
      <c r="E15811" s="8"/>
      <c r="O15811" s="9"/>
    </row>
    <row r="15812" spans="2:15" x14ac:dyDescent="0.2">
      <c r="B15812" s="3"/>
      <c r="C15812" s="3"/>
      <c r="D15812" s="6"/>
      <c r="E15812" s="8"/>
      <c r="O15812" s="9"/>
    </row>
    <row r="15813" spans="2:15" x14ac:dyDescent="0.2">
      <c r="B15813" s="3"/>
      <c r="C15813" s="3"/>
      <c r="D15813" s="6"/>
      <c r="E15813" s="8"/>
      <c r="O15813" s="9"/>
    </row>
    <row r="15814" spans="2:15" x14ac:dyDescent="0.2">
      <c r="B15814" s="3"/>
      <c r="C15814" s="3"/>
      <c r="D15814" s="6"/>
      <c r="E15814" s="8"/>
      <c r="O15814" s="9"/>
    </row>
    <row r="15815" spans="2:15" x14ac:dyDescent="0.2">
      <c r="B15815" s="3"/>
      <c r="C15815" s="3"/>
      <c r="D15815" s="6"/>
      <c r="E15815" s="8"/>
      <c r="O15815" s="9"/>
    </row>
    <row r="15816" spans="2:15" x14ac:dyDescent="0.2">
      <c r="B15816" s="3"/>
      <c r="C15816" s="3"/>
      <c r="D15816" s="6"/>
      <c r="E15816" s="8"/>
      <c r="O15816" s="9"/>
    </row>
    <row r="15817" spans="2:15" x14ac:dyDescent="0.2">
      <c r="B15817" s="3"/>
      <c r="C15817" s="3"/>
      <c r="D15817" s="6"/>
      <c r="E15817" s="8"/>
      <c r="O15817" s="9"/>
    </row>
    <row r="15818" spans="2:15" x14ac:dyDescent="0.2">
      <c r="B15818" s="3"/>
      <c r="C15818" s="3"/>
      <c r="D15818" s="6"/>
      <c r="E15818" s="8"/>
      <c r="O15818" s="9"/>
    </row>
    <row r="15819" spans="2:15" x14ac:dyDescent="0.2">
      <c r="B15819" s="3"/>
      <c r="C15819" s="3"/>
      <c r="D15819" s="6"/>
      <c r="E15819" s="8"/>
      <c r="O15819" s="9"/>
    </row>
    <row r="15820" spans="2:15" x14ac:dyDescent="0.2">
      <c r="B15820" s="3"/>
      <c r="C15820" s="3"/>
      <c r="D15820" s="6"/>
      <c r="E15820" s="8"/>
      <c r="O15820" s="9"/>
    </row>
    <row r="15821" spans="2:15" x14ac:dyDescent="0.2">
      <c r="B15821" s="3"/>
      <c r="C15821" s="3"/>
      <c r="D15821" s="6"/>
      <c r="E15821" s="8"/>
      <c r="O15821" s="9"/>
    </row>
    <row r="15822" spans="2:15" x14ac:dyDescent="0.2">
      <c r="B15822" s="3"/>
      <c r="C15822" s="3"/>
      <c r="D15822" s="6"/>
      <c r="E15822" s="8"/>
      <c r="O15822" s="9"/>
    </row>
    <row r="15823" spans="2:15" x14ac:dyDescent="0.2">
      <c r="B15823" s="3"/>
      <c r="C15823" s="3"/>
      <c r="D15823" s="6"/>
      <c r="E15823" s="8"/>
      <c r="O15823" s="9"/>
    </row>
    <row r="15824" spans="2:15" x14ac:dyDescent="0.2">
      <c r="B15824" s="3"/>
      <c r="C15824" s="3"/>
      <c r="D15824" s="6"/>
      <c r="E15824" s="8"/>
      <c r="O15824" s="9"/>
    </row>
    <row r="15825" spans="2:15" x14ac:dyDescent="0.2">
      <c r="B15825" s="3"/>
      <c r="C15825" s="3"/>
      <c r="D15825" s="6"/>
      <c r="E15825" s="8"/>
      <c r="O15825" s="9"/>
    </row>
    <row r="15826" spans="2:15" x14ac:dyDescent="0.2">
      <c r="B15826" s="3"/>
      <c r="C15826" s="3"/>
      <c r="D15826" s="6"/>
      <c r="E15826" s="8"/>
      <c r="O15826" s="9"/>
    </row>
    <row r="15827" spans="2:15" x14ac:dyDescent="0.2">
      <c r="B15827" s="3"/>
      <c r="C15827" s="3"/>
      <c r="D15827" s="6"/>
      <c r="E15827" s="8"/>
      <c r="O15827" s="9"/>
    </row>
    <row r="15828" spans="2:15" x14ac:dyDescent="0.2">
      <c r="B15828" s="3"/>
      <c r="C15828" s="3"/>
      <c r="D15828" s="6"/>
      <c r="E15828" s="8"/>
      <c r="O15828" s="9"/>
    </row>
    <row r="15829" spans="2:15" x14ac:dyDescent="0.2">
      <c r="B15829" s="3"/>
      <c r="C15829" s="3"/>
      <c r="D15829" s="6"/>
      <c r="E15829" s="8"/>
      <c r="O15829" s="9"/>
    </row>
    <row r="15830" spans="2:15" x14ac:dyDescent="0.2">
      <c r="B15830" s="3"/>
      <c r="C15830" s="3"/>
      <c r="D15830" s="6"/>
      <c r="E15830" s="8"/>
      <c r="O15830" s="9"/>
    </row>
    <row r="15831" spans="2:15" x14ac:dyDescent="0.2">
      <c r="B15831" s="3"/>
      <c r="C15831" s="3"/>
      <c r="D15831" s="6"/>
      <c r="E15831" s="8"/>
      <c r="O15831" s="9"/>
    </row>
    <row r="15832" spans="2:15" x14ac:dyDescent="0.2">
      <c r="B15832" s="3"/>
      <c r="C15832" s="3"/>
      <c r="D15832" s="6"/>
      <c r="E15832" s="8"/>
      <c r="O15832" s="9"/>
    </row>
    <row r="15833" spans="2:15" x14ac:dyDescent="0.2">
      <c r="B15833" s="3"/>
      <c r="C15833" s="3"/>
      <c r="D15833" s="6"/>
      <c r="E15833" s="8"/>
      <c r="O15833" s="9"/>
    </row>
    <row r="15834" spans="2:15" x14ac:dyDescent="0.2">
      <c r="B15834" s="3"/>
      <c r="C15834" s="3"/>
      <c r="D15834" s="6"/>
      <c r="E15834" s="8"/>
      <c r="O15834" s="9"/>
    </row>
    <row r="15835" spans="2:15" x14ac:dyDescent="0.2">
      <c r="B15835" s="3"/>
      <c r="C15835" s="3"/>
      <c r="D15835" s="6"/>
      <c r="E15835" s="8"/>
      <c r="O15835" s="9"/>
    </row>
    <row r="15836" spans="2:15" x14ac:dyDescent="0.2">
      <c r="B15836" s="3"/>
      <c r="C15836" s="3"/>
      <c r="D15836" s="6"/>
      <c r="E15836" s="8"/>
      <c r="O15836" s="9"/>
    </row>
    <row r="15837" spans="2:15" x14ac:dyDescent="0.2">
      <c r="B15837" s="3"/>
      <c r="C15837" s="3"/>
      <c r="D15837" s="6"/>
      <c r="E15837" s="8"/>
      <c r="O15837" s="9"/>
    </row>
    <row r="15838" spans="2:15" x14ac:dyDescent="0.2">
      <c r="B15838" s="3"/>
      <c r="C15838" s="3"/>
      <c r="D15838" s="6"/>
      <c r="E15838" s="8"/>
      <c r="O15838" s="9"/>
    </row>
    <row r="15839" spans="2:15" x14ac:dyDescent="0.2">
      <c r="B15839" s="3"/>
      <c r="C15839" s="3"/>
      <c r="D15839" s="6"/>
      <c r="E15839" s="8"/>
      <c r="O15839" s="9"/>
    </row>
    <row r="15840" spans="2:15" x14ac:dyDescent="0.2">
      <c r="B15840" s="3"/>
      <c r="C15840" s="3"/>
      <c r="D15840" s="6"/>
      <c r="E15840" s="8"/>
      <c r="O15840" s="9"/>
    </row>
    <row r="15841" spans="2:15" x14ac:dyDescent="0.2">
      <c r="B15841" s="3"/>
      <c r="C15841" s="3"/>
      <c r="D15841" s="6"/>
      <c r="E15841" s="8"/>
      <c r="O15841" s="9"/>
    </row>
    <row r="15842" spans="2:15" x14ac:dyDescent="0.2">
      <c r="B15842" s="3"/>
      <c r="C15842" s="3"/>
      <c r="D15842" s="6"/>
      <c r="E15842" s="8"/>
      <c r="O15842" s="9"/>
    </row>
    <row r="15843" spans="2:15" x14ac:dyDescent="0.2">
      <c r="B15843" s="3"/>
      <c r="C15843" s="3"/>
      <c r="D15843" s="6"/>
      <c r="E15843" s="8"/>
      <c r="O15843" s="9"/>
    </row>
    <row r="15844" spans="2:15" x14ac:dyDescent="0.2">
      <c r="B15844" s="3"/>
      <c r="C15844" s="3"/>
      <c r="D15844" s="6"/>
      <c r="E15844" s="8"/>
      <c r="O15844" s="9"/>
    </row>
    <row r="15845" spans="2:15" x14ac:dyDescent="0.2">
      <c r="B15845" s="3"/>
      <c r="C15845" s="3"/>
      <c r="D15845" s="6"/>
      <c r="E15845" s="8"/>
      <c r="O15845" s="9"/>
    </row>
    <row r="15846" spans="2:15" x14ac:dyDescent="0.2">
      <c r="B15846" s="3"/>
      <c r="C15846" s="3"/>
      <c r="D15846" s="6"/>
      <c r="E15846" s="8"/>
      <c r="O15846" s="9"/>
    </row>
    <row r="15847" spans="2:15" x14ac:dyDescent="0.2">
      <c r="B15847" s="3"/>
      <c r="C15847" s="3"/>
      <c r="D15847" s="6"/>
      <c r="E15847" s="8"/>
      <c r="O15847" s="9"/>
    </row>
    <row r="15848" spans="2:15" x14ac:dyDescent="0.2">
      <c r="B15848" s="3"/>
      <c r="C15848" s="3"/>
      <c r="D15848" s="6"/>
      <c r="E15848" s="8"/>
      <c r="O15848" s="9"/>
    </row>
    <row r="15849" spans="2:15" x14ac:dyDescent="0.2">
      <c r="B15849" s="3"/>
      <c r="C15849" s="3"/>
      <c r="D15849" s="6"/>
      <c r="E15849" s="8"/>
      <c r="O15849" s="9"/>
    </row>
    <row r="15850" spans="2:15" x14ac:dyDescent="0.2">
      <c r="B15850" s="3"/>
      <c r="C15850" s="3"/>
      <c r="D15850" s="6"/>
      <c r="E15850" s="8"/>
      <c r="O15850" s="9"/>
    </row>
    <row r="15851" spans="2:15" x14ac:dyDescent="0.2">
      <c r="B15851" s="3"/>
      <c r="C15851" s="3"/>
      <c r="D15851" s="6"/>
      <c r="E15851" s="8"/>
      <c r="O15851" s="9"/>
    </row>
    <row r="15852" spans="2:15" x14ac:dyDescent="0.2">
      <c r="B15852" s="3"/>
      <c r="C15852" s="3"/>
      <c r="D15852" s="6"/>
      <c r="E15852" s="8"/>
      <c r="O15852" s="9"/>
    </row>
    <row r="15853" spans="2:15" x14ac:dyDescent="0.2">
      <c r="B15853" s="3"/>
      <c r="C15853" s="3"/>
      <c r="D15853" s="6"/>
      <c r="E15853" s="8"/>
      <c r="O15853" s="9"/>
    </row>
    <row r="15854" spans="2:15" x14ac:dyDescent="0.2">
      <c r="B15854" s="3"/>
      <c r="C15854" s="3"/>
      <c r="D15854" s="6"/>
      <c r="E15854" s="8"/>
      <c r="O15854" s="9"/>
    </row>
    <row r="15855" spans="2:15" x14ac:dyDescent="0.2">
      <c r="B15855" s="3"/>
      <c r="C15855" s="3"/>
      <c r="D15855" s="6"/>
      <c r="E15855" s="8"/>
      <c r="O15855" s="9"/>
    </row>
    <row r="15856" spans="2:15" x14ac:dyDescent="0.2">
      <c r="B15856" s="3"/>
      <c r="C15856" s="3"/>
      <c r="D15856" s="6"/>
      <c r="E15856" s="8"/>
      <c r="O15856" s="9"/>
    </row>
    <row r="15857" spans="2:15" x14ac:dyDescent="0.2">
      <c r="B15857" s="3"/>
      <c r="C15857" s="3"/>
      <c r="D15857" s="6"/>
      <c r="E15857" s="8"/>
      <c r="O15857" s="9"/>
    </row>
    <row r="15858" spans="2:15" x14ac:dyDescent="0.2">
      <c r="B15858" s="3"/>
      <c r="C15858" s="3"/>
      <c r="D15858" s="6"/>
      <c r="E15858" s="8"/>
      <c r="O15858" s="9"/>
    </row>
    <row r="15859" spans="2:15" x14ac:dyDescent="0.2">
      <c r="B15859" s="3"/>
      <c r="C15859" s="3"/>
      <c r="D15859" s="6"/>
      <c r="E15859" s="8"/>
      <c r="O15859" s="9"/>
    </row>
    <row r="15860" spans="2:15" x14ac:dyDescent="0.2">
      <c r="B15860" s="3"/>
      <c r="C15860" s="3"/>
      <c r="D15860" s="6"/>
      <c r="E15860" s="8"/>
      <c r="O15860" s="9"/>
    </row>
    <row r="15861" spans="2:15" x14ac:dyDescent="0.2">
      <c r="B15861" s="3"/>
      <c r="C15861" s="3"/>
      <c r="D15861" s="6"/>
      <c r="E15861" s="8"/>
      <c r="O15861" s="9"/>
    </row>
    <row r="15862" spans="2:15" x14ac:dyDescent="0.2">
      <c r="B15862" s="3"/>
      <c r="C15862" s="3"/>
      <c r="D15862" s="6"/>
      <c r="E15862" s="8"/>
      <c r="O15862" s="9"/>
    </row>
    <row r="15863" spans="2:15" x14ac:dyDescent="0.2">
      <c r="B15863" s="3"/>
      <c r="C15863" s="3"/>
      <c r="D15863" s="6"/>
      <c r="E15863" s="8"/>
      <c r="O15863" s="9"/>
    </row>
    <row r="15864" spans="2:15" x14ac:dyDescent="0.2">
      <c r="B15864" s="3"/>
      <c r="C15864" s="3"/>
      <c r="D15864" s="6"/>
      <c r="E15864" s="8"/>
      <c r="O15864" s="9"/>
    </row>
    <row r="15865" spans="2:15" x14ac:dyDescent="0.2">
      <c r="B15865" s="3"/>
      <c r="C15865" s="3"/>
      <c r="D15865" s="6"/>
      <c r="E15865" s="8"/>
      <c r="O15865" s="9"/>
    </row>
    <row r="15866" spans="2:15" x14ac:dyDescent="0.2">
      <c r="B15866" s="3"/>
      <c r="C15866" s="3"/>
      <c r="D15866" s="6"/>
      <c r="E15866" s="8"/>
      <c r="O15866" s="9"/>
    </row>
    <row r="15867" spans="2:15" x14ac:dyDescent="0.2">
      <c r="B15867" s="3"/>
      <c r="C15867" s="3"/>
      <c r="D15867" s="6"/>
      <c r="E15867" s="8"/>
      <c r="O15867" s="9"/>
    </row>
    <row r="15868" spans="2:15" x14ac:dyDescent="0.2">
      <c r="B15868" s="3"/>
      <c r="C15868" s="3"/>
      <c r="D15868" s="6"/>
      <c r="E15868" s="8"/>
      <c r="O15868" s="9"/>
    </row>
    <row r="15869" spans="2:15" x14ac:dyDescent="0.2">
      <c r="B15869" s="3"/>
      <c r="C15869" s="3"/>
      <c r="D15869" s="6"/>
      <c r="E15869" s="8"/>
      <c r="O15869" s="9"/>
    </row>
    <row r="15870" spans="2:15" x14ac:dyDescent="0.2">
      <c r="B15870" s="3"/>
      <c r="C15870" s="3"/>
      <c r="D15870" s="6"/>
      <c r="E15870" s="8"/>
      <c r="O15870" s="9"/>
    </row>
    <row r="15871" spans="2:15" x14ac:dyDescent="0.2">
      <c r="B15871" s="3"/>
      <c r="C15871" s="3"/>
      <c r="D15871" s="6"/>
      <c r="E15871" s="8"/>
      <c r="O15871" s="9"/>
    </row>
    <row r="15872" spans="2:15" x14ac:dyDescent="0.2">
      <c r="B15872" s="3"/>
      <c r="C15872" s="3"/>
      <c r="D15872" s="6"/>
      <c r="E15872" s="8"/>
      <c r="O15872" s="9"/>
    </row>
    <row r="15873" spans="2:15" x14ac:dyDescent="0.2">
      <c r="B15873" s="3"/>
      <c r="C15873" s="3"/>
      <c r="D15873" s="6"/>
      <c r="E15873" s="8"/>
      <c r="O15873" s="9"/>
    </row>
    <row r="15874" spans="2:15" x14ac:dyDescent="0.2">
      <c r="B15874" s="3"/>
      <c r="C15874" s="3"/>
      <c r="D15874" s="6"/>
      <c r="E15874" s="8"/>
      <c r="O15874" s="9"/>
    </row>
    <row r="15875" spans="2:15" x14ac:dyDescent="0.2">
      <c r="B15875" s="3"/>
      <c r="C15875" s="3"/>
      <c r="D15875" s="6"/>
      <c r="E15875" s="8"/>
      <c r="O15875" s="9"/>
    </row>
    <row r="15876" spans="2:15" x14ac:dyDescent="0.2">
      <c r="B15876" s="3"/>
      <c r="C15876" s="3"/>
      <c r="D15876" s="6"/>
      <c r="E15876" s="8"/>
      <c r="O15876" s="9"/>
    </row>
    <row r="15877" spans="2:15" x14ac:dyDescent="0.2">
      <c r="B15877" s="3"/>
      <c r="C15877" s="3"/>
      <c r="D15877" s="6"/>
      <c r="E15877" s="8"/>
      <c r="O15877" s="9"/>
    </row>
    <row r="15878" spans="2:15" x14ac:dyDescent="0.2">
      <c r="B15878" s="3"/>
      <c r="C15878" s="3"/>
      <c r="D15878" s="6"/>
      <c r="E15878" s="8"/>
      <c r="O15878" s="9"/>
    </row>
    <row r="15879" spans="2:15" x14ac:dyDescent="0.2">
      <c r="B15879" s="3"/>
      <c r="C15879" s="3"/>
      <c r="D15879" s="6"/>
      <c r="E15879" s="8"/>
      <c r="O15879" s="9"/>
    </row>
    <row r="15880" spans="2:15" x14ac:dyDescent="0.2">
      <c r="B15880" s="3"/>
      <c r="C15880" s="3"/>
      <c r="D15880" s="6"/>
      <c r="E15880" s="8"/>
      <c r="O15880" s="9"/>
    </row>
    <row r="15881" spans="2:15" x14ac:dyDescent="0.2">
      <c r="B15881" s="3"/>
      <c r="C15881" s="3"/>
      <c r="D15881" s="6"/>
      <c r="E15881" s="8"/>
      <c r="O15881" s="9"/>
    </row>
    <row r="15882" spans="2:15" x14ac:dyDescent="0.2">
      <c r="B15882" s="3"/>
      <c r="C15882" s="3"/>
      <c r="D15882" s="6"/>
      <c r="E15882" s="8"/>
      <c r="O15882" s="9"/>
    </row>
    <row r="15883" spans="2:15" x14ac:dyDescent="0.2">
      <c r="B15883" s="3"/>
      <c r="C15883" s="3"/>
      <c r="D15883" s="6"/>
      <c r="E15883" s="8"/>
      <c r="O15883" s="9"/>
    </row>
    <row r="15884" spans="2:15" x14ac:dyDescent="0.2">
      <c r="B15884" s="3"/>
      <c r="C15884" s="3"/>
      <c r="D15884" s="6"/>
      <c r="E15884" s="8"/>
      <c r="O15884" s="9"/>
    </row>
    <row r="15885" spans="2:15" x14ac:dyDescent="0.2">
      <c r="B15885" s="3"/>
      <c r="C15885" s="3"/>
      <c r="D15885" s="6"/>
      <c r="E15885" s="8"/>
      <c r="O15885" s="9"/>
    </row>
    <row r="15886" spans="2:15" x14ac:dyDescent="0.2">
      <c r="B15886" s="3"/>
      <c r="C15886" s="3"/>
      <c r="D15886" s="6"/>
      <c r="E15886" s="8"/>
      <c r="O15886" s="9"/>
    </row>
    <row r="15887" spans="2:15" x14ac:dyDescent="0.2">
      <c r="B15887" s="3"/>
      <c r="C15887" s="3"/>
      <c r="D15887" s="6"/>
      <c r="E15887" s="8"/>
      <c r="O15887" s="9"/>
    </row>
    <row r="15888" spans="2:15" x14ac:dyDescent="0.2">
      <c r="B15888" s="3"/>
      <c r="C15888" s="3"/>
      <c r="D15888" s="6"/>
      <c r="E15888" s="8"/>
      <c r="O15888" s="9"/>
    </row>
    <row r="15889" spans="2:15" x14ac:dyDescent="0.2">
      <c r="B15889" s="3"/>
      <c r="C15889" s="3"/>
      <c r="D15889" s="6"/>
      <c r="E15889" s="8"/>
      <c r="O15889" s="9"/>
    </row>
    <row r="15890" spans="2:15" x14ac:dyDescent="0.2">
      <c r="B15890" s="3"/>
      <c r="C15890" s="3"/>
      <c r="D15890" s="6"/>
      <c r="E15890" s="8"/>
      <c r="O15890" s="9"/>
    </row>
    <row r="15891" spans="2:15" x14ac:dyDescent="0.2">
      <c r="B15891" s="3"/>
      <c r="C15891" s="3"/>
      <c r="D15891" s="6"/>
      <c r="E15891" s="8"/>
      <c r="O15891" s="9"/>
    </row>
    <row r="15892" spans="2:15" x14ac:dyDescent="0.2">
      <c r="B15892" s="3"/>
      <c r="C15892" s="3"/>
      <c r="D15892" s="6"/>
      <c r="E15892" s="8"/>
      <c r="O15892" s="9"/>
    </row>
    <row r="15893" spans="2:15" x14ac:dyDescent="0.2">
      <c r="B15893" s="3"/>
      <c r="C15893" s="3"/>
      <c r="D15893" s="6"/>
      <c r="E15893" s="8"/>
      <c r="O15893" s="9"/>
    </row>
    <row r="15894" spans="2:15" x14ac:dyDescent="0.2">
      <c r="B15894" s="3"/>
      <c r="C15894" s="3"/>
      <c r="D15894" s="6"/>
      <c r="E15894" s="8"/>
      <c r="O15894" s="9"/>
    </row>
    <row r="15895" spans="2:15" x14ac:dyDescent="0.2">
      <c r="B15895" s="3"/>
      <c r="C15895" s="3"/>
      <c r="D15895" s="6"/>
      <c r="E15895" s="8"/>
      <c r="O15895" s="9"/>
    </row>
    <row r="15896" spans="2:15" x14ac:dyDescent="0.2">
      <c r="B15896" s="3"/>
      <c r="C15896" s="3"/>
      <c r="D15896" s="6"/>
      <c r="E15896" s="8"/>
      <c r="O15896" s="9"/>
    </row>
    <row r="15897" spans="2:15" x14ac:dyDescent="0.2">
      <c r="B15897" s="3"/>
      <c r="C15897" s="3"/>
      <c r="D15897" s="6"/>
      <c r="E15897" s="8"/>
      <c r="O15897" s="9"/>
    </row>
    <row r="15898" spans="2:15" x14ac:dyDescent="0.2">
      <c r="B15898" s="3"/>
      <c r="C15898" s="3"/>
      <c r="D15898" s="6"/>
      <c r="E15898" s="8"/>
      <c r="O15898" s="9"/>
    </row>
    <row r="15899" spans="2:15" x14ac:dyDescent="0.2">
      <c r="B15899" s="3"/>
      <c r="C15899" s="3"/>
      <c r="D15899" s="6"/>
      <c r="E15899" s="8"/>
      <c r="O15899" s="9"/>
    </row>
    <row r="15900" spans="2:15" x14ac:dyDescent="0.2">
      <c r="B15900" s="3"/>
      <c r="C15900" s="3"/>
      <c r="D15900" s="6"/>
      <c r="E15900" s="8"/>
      <c r="O15900" s="9"/>
    </row>
    <row r="15901" spans="2:15" x14ac:dyDescent="0.2">
      <c r="B15901" s="3"/>
      <c r="C15901" s="3"/>
      <c r="D15901" s="6"/>
      <c r="E15901" s="8"/>
      <c r="O15901" s="9"/>
    </row>
    <row r="15902" spans="2:15" x14ac:dyDescent="0.2">
      <c r="B15902" s="3"/>
      <c r="C15902" s="3"/>
      <c r="D15902" s="6"/>
      <c r="E15902" s="8"/>
      <c r="O15902" s="9"/>
    </row>
    <row r="15903" spans="2:15" x14ac:dyDescent="0.2">
      <c r="B15903" s="3"/>
      <c r="C15903" s="3"/>
      <c r="D15903" s="6"/>
      <c r="E15903" s="8"/>
      <c r="O15903" s="9"/>
    </row>
    <row r="15904" spans="2:15" x14ac:dyDescent="0.2">
      <c r="B15904" s="3"/>
      <c r="C15904" s="3"/>
      <c r="D15904" s="6"/>
      <c r="E15904" s="8"/>
      <c r="O15904" s="9"/>
    </row>
    <row r="15905" spans="2:15" x14ac:dyDescent="0.2">
      <c r="B15905" s="3"/>
      <c r="C15905" s="3"/>
      <c r="D15905" s="6"/>
      <c r="E15905" s="8"/>
      <c r="O15905" s="9"/>
    </row>
    <row r="15906" spans="2:15" x14ac:dyDescent="0.2">
      <c r="B15906" s="3"/>
      <c r="C15906" s="3"/>
      <c r="D15906" s="6"/>
      <c r="E15906" s="8"/>
      <c r="O15906" s="9"/>
    </row>
    <row r="15907" spans="2:15" x14ac:dyDescent="0.2">
      <c r="B15907" s="3"/>
      <c r="C15907" s="3"/>
      <c r="D15907" s="6"/>
      <c r="E15907" s="8"/>
      <c r="O15907" s="9"/>
    </row>
    <row r="15908" spans="2:15" x14ac:dyDescent="0.2">
      <c r="B15908" s="3"/>
      <c r="C15908" s="3"/>
      <c r="D15908" s="6"/>
      <c r="E15908" s="8"/>
      <c r="O15908" s="9"/>
    </row>
    <row r="15909" spans="2:15" x14ac:dyDescent="0.2">
      <c r="B15909" s="3"/>
      <c r="C15909" s="3"/>
      <c r="D15909" s="6"/>
      <c r="E15909" s="8"/>
      <c r="O15909" s="9"/>
    </row>
    <row r="15910" spans="2:15" x14ac:dyDescent="0.2">
      <c r="B15910" s="3"/>
      <c r="C15910" s="3"/>
      <c r="D15910" s="6"/>
      <c r="E15910" s="8"/>
      <c r="O15910" s="9"/>
    </row>
    <row r="15911" spans="2:15" x14ac:dyDescent="0.2">
      <c r="B15911" s="3"/>
      <c r="C15911" s="3"/>
      <c r="D15911" s="6"/>
      <c r="E15911" s="8"/>
      <c r="O15911" s="9"/>
    </row>
    <row r="15912" spans="2:15" x14ac:dyDescent="0.2">
      <c r="B15912" s="3"/>
      <c r="C15912" s="3"/>
      <c r="D15912" s="6"/>
      <c r="E15912" s="8"/>
      <c r="O15912" s="9"/>
    </row>
    <row r="15913" spans="2:15" x14ac:dyDescent="0.2">
      <c r="B15913" s="3"/>
      <c r="C15913" s="3"/>
      <c r="D15913" s="6"/>
      <c r="E15913" s="8"/>
      <c r="O15913" s="9"/>
    </row>
    <row r="15914" spans="2:15" x14ac:dyDescent="0.2">
      <c r="B15914" s="3"/>
      <c r="C15914" s="3"/>
      <c r="D15914" s="6"/>
      <c r="E15914" s="8"/>
      <c r="O15914" s="9"/>
    </row>
    <row r="15915" spans="2:15" x14ac:dyDescent="0.2">
      <c r="B15915" s="3"/>
      <c r="C15915" s="3"/>
      <c r="D15915" s="6"/>
      <c r="E15915" s="8"/>
      <c r="O15915" s="9"/>
    </row>
    <row r="15916" spans="2:15" x14ac:dyDescent="0.2">
      <c r="B15916" s="3"/>
      <c r="C15916" s="3"/>
      <c r="D15916" s="6"/>
      <c r="E15916" s="8"/>
      <c r="O15916" s="9"/>
    </row>
    <row r="15917" spans="2:15" x14ac:dyDescent="0.2">
      <c r="B15917" s="3"/>
      <c r="C15917" s="3"/>
      <c r="D15917" s="6"/>
      <c r="E15917" s="8"/>
      <c r="O15917" s="9"/>
    </row>
    <row r="15918" spans="2:15" x14ac:dyDescent="0.2">
      <c r="B15918" s="3"/>
      <c r="C15918" s="3"/>
      <c r="D15918" s="6"/>
      <c r="E15918" s="8"/>
      <c r="O15918" s="9"/>
    </row>
    <row r="15919" spans="2:15" x14ac:dyDescent="0.2">
      <c r="B15919" s="3"/>
      <c r="C15919" s="3"/>
      <c r="D15919" s="6"/>
      <c r="E15919" s="8"/>
      <c r="O15919" s="9"/>
    </row>
    <row r="15920" spans="2:15" x14ac:dyDescent="0.2">
      <c r="B15920" s="3"/>
      <c r="C15920" s="3"/>
      <c r="D15920" s="6"/>
      <c r="E15920" s="8"/>
      <c r="O15920" s="9"/>
    </row>
    <row r="15921" spans="2:15" x14ac:dyDescent="0.2">
      <c r="B15921" s="3"/>
      <c r="C15921" s="3"/>
      <c r="D15921" s="6"/>
      <c r="E15921" s="8"/>
      <c r="O15921" s="9"/>
    </row>
    <row r="15922" spans="2:15" x14ac:dyDescent="0.2">
      <c r="B15922" s="3"/>
      <c r="C15922" s="3"/>
      <c r="D15922" s="6"/>
      <c r="E15922" s="8"/>
      <c r="O15922" s="9"/>
    </row>
    <row r="15923" spans="2:15" x14ac:dyDescent="0.2">
      <c r="B15923" s="3"/>
      <c r="C15923" s="3"/>
      <c r="D15923" s="6"/>
      <c r="E15923" s="8"/>
      <c r="O15923" s="9"/>
    </row>
    <row r="15924" spans="2:15" x14ac:dyDescent="0.2">
      <c r="B15924" s="3"/>
      <c r="C15924" s="3"/>
      <c r="D15924" s="6"/>
      <c r="E15924" s="8"/>
      <c r="O15924" s="9"/>
    </row>
    <row r="15925" spans="2:15" x14ac:dyDescent="0.2">
      <c r="B15925" s="3"/>
      <c r="C15925" s="3"/>
      <c r="D15925" s="6"/>
      <c r="E15925" s="8"/>
      <c r="O15925" s="9"/>
    </row>
    <row r="15926" spans="2:15" x14ac:dyDescent="0.2">
      <c r="B15926" s="3"/>
      <c r="C15926" s="3"/>
      <c r="D15926" s="6"/>
      <c r="E15926" s="8"/>
      <c r="O15926" s="9"/>
    </row>
    <row r="15927" spans="2:15" x14ac:dyDescent="0.2">
      <c r="B15927" s="3"/>
      <c r="C15927" s="3"/>
      <c r="D15927" s="6"/>
      <c r="E15927" s="8"/>
      <c r="O15927" s="9"/>
    </row>
    <row r="15928" spans="2:15" x14ac:dyDescent="0.2">
      <c r="B15928" s="3"/>
      <c r="C15928" s="3"/>
      <c r="D15928" s="6"/>
      <c r="E15928" s="8"/>
      <c r="O15928" s="9"/>
    </row>
    <row r="15929" spans="2:15" x14ac:dyDescent="0.2">
      <c r="B15929" s="3"/>
      <c r="C15929" s="3"/>
      <c r="D15929" s="6"/>
      <c r="E15929" s="8"/>
      <c r="O15929" s="9"/>
    </row>
    <row r="15930" spans="2:15" x14ac:dyDescent="0.2">
      <c r="B15930" s="3"/>
      <c r="C15930" s="3"/>
      <c r="D15930" s="6"/>
      <c r="E15930" s="8"/>
      <c r="O15930" s="9"/>
    </row>
    <row r="15931" spans="2:15" x14ac:dyDescent="0.2">
      <c r="B15931" s="3"/>
      <c r="C15931" s="3"/>
      <c r="D15931" s="6"/>
      <c r="E15931" s="8"/>
      <c r="O15931" s="9"/>
    </row>
    <row r="15932" spans="2:15" x14ac:dyDescent="0.2">
      <c r="B15932" s="3"/>
      <c r="C15932" s="3"/>
      <c r="D15932" s="6"/>
      <c r="E15932" s="8"/>
      <c r="O15932" s="9"/>
    </row>
    <row r="15933" spans="2:15" x14ac:dyDescent="0.2">
      <c r="B15933" s="3"/>
      <c r="C15933" s="3"/>
      <c r="D15933" s="6"/>
      <c r="E15933" s="8"/>
      <c r="O15933" s="9"/>
    </row>
    <row r="15934" spans="2:15" x14ac:dyDescent="0.2">
      <c r="B15934" s="3"/>
      <c r="C15934" s="3"/>
      <c r="D15934" s="6"/>
      <c r="E15934" s="8"/>
      <c r="O15934" s="9"/>
    </row>
    <row r="15935" spans="2:15" x14ac:dyDescent="0.2">
      <c r="B15935" s="3"/>
      <c r="C15935" s="3"/>
      <c r="D15935" s="6"/>
      <c r="E15935" s="8"/>
      <c r="O15935" s="9"/>
    </row>
    <row r="15936" spans="2:15" x14ac:dyDescent="0.2">
      <c r="B15936" s="3"/>
      <c r="C15936" s="3"/>
      <c r="D15936" s="6"/>
      <c r="E15936" s="8"/>
      <c r="O15936" s="9"/>
    </row>
    <row r="15937" spans="2:15" x14ac:dyDescent="0.2">
      <c r="B15937" s="3"/>
      <c r="C15937" s="3"/>
      <c r="D15937" s="6"/>
      <c r="E15937" s="8"/>
      <c r="O15937" s="9"/>
    </row>
    <row r="15938" spans="2:15" x14ac:dyDescent="0.2">
      <c r="B15938" s="3"/>
      <c r="C15938" s="3"/>
      <c r="D15938" s="6"/>
      <c r="E15938" s="8"/>
      <c r="O15938" s="9"/>
    </row>
    <row r="15939" spans="2:15" x14ac:dyDescent="0.2">
      <c r="B15939" s="3"/>
      <c r="C15939" s="3"/>
      <c r="D15939" s="6"/>
      <c r="E15939" s="8"/>
      <c r="O15939" s="9"/>
    </row>
    <row r="15940" spans="2:15" x14ac:dyDescent="0.2">
      <c r="B15940" s="3"/>
      <c r="C15940" s="3"/>
      <c r="D15940" s="6"/>
      <c r="E15940" s="8"/>
      <c r="O15940" s="9"/>
    </row>
    <row r="15941" spans="2:15" x14ac:dyDescent="0.2">
      <c r="B15941" s="3"/>
      <c r="C15941" s="3"/>
      <c r="D15941" s="6"/>
      <c r="E15941" s="8"/>
      <c r="O15941" s="9"/>
    </row>
    <row r="15942" spans="2:15" x14ac:dyDescent="0.2">
      <c r="B15942" s="3"/>
      <c r="C15942" s="3"/>
      <c r="D15942" s="6"/>
      <c r="E15942" s="8"/>
      <c r="O15942" s="9"/>
    </row>
    <row r="15943" spans="2:15" x14ac:dyDescent="0.2">
      <c r="B15943" s="3"/>
      <c r="C15943" s="3"/>
      <c r="D15943" s="6"/>
      <c r="E15943" s="8"/>
      <c r="O15943" s="9"/>
    </row>
    <row r="15944" spans="2:15" x14ac:dyDescent="0.2">
      <c r="B15944" s="3"/>
      <c r="C15944" s="3"/>
      <c r="D15944" s="6"/>
      <c r="E15944" s="8"/>
      <c r="O15944" s="9"/>
    </row>
    <row r="15945" spans="2:15" x14ac:dyDescent="0.2">
      <c r="B15945" s="3"/>
      <c r="C15945" s="3"/>
      <c r="D15945" s="6"/>
      <c r="E15945" s="8"/>
      <c r="O15945" s="9"/>
    </row>
    <row r="15946" spans="2:15" x14ac:dyDescent="0.2">
      <c r="B15946" s="3"/>
      <c r="C15946" s="3"/>
      <c r="D15946" s="6"/>
      <c r="E15946" s="8"/>
      <c r="O15946" s="9"/>
    </row>
    <row r="15947" spans="2:15" x14ac:dyDescent="0.2">
      <c r="B15947" s="3"/>
      <c r="C15947" s="3"/>
      <c r="D15947" s="6"/>
      <c r="E15947" s="8"/>
      <c r="O15947" s="9"/>
    </row>
    <row r="15948" spans="2:15" x14ac:dyDescent="0.2">
      <c r="B15948" s="3"/>
      <c r="C15948" s="3"/>
      <c r="D15948" s="6"/>
      <c r="E15948" s="8"/>
      <c r="O15948" s="9"/>
    </row>
    <row r="15949" spans="2:15" x14ac:dyDescent="0.2">
      <c r="B15949" s="3"/>
      <c r="C15949" s="3"/>
      <c r="D15949" s="6"/>
      <c r="E15949" s="8"/>
      <c r="O15949" s="9"/>
    </row>
    <row r="15950" spans="2:15" x14ac:dyDescent="0.2">
      <c r="B15950" s="3"/>
      <c r="C15950" s="3"/>
      <c r="D15950" s="6"/>
      <c r="E15950" s="8"/>
      <c r="O15950" s="9"/>
    </row>
    <row r="15951" spans="2:15" x14ac:dyDescent="0.2">
      <c r="B15951" s="3"/>
      <c r="C15951" s="3"/>
      <c r="D15951" s="6"/>
      <c r="E15951" s="8"/>
      <c r="O15951" s="9"/>
    </row>
    <row r="15952" spans="2:15" x14ac:dyDescent="0.2">
      <c r="B15952" s="3"/>
      <c r="C15952" s="3"/>
      <c r="D15952" s="6"/>
      <c r="E15952" s="8"/>
      <c r="O15952" s="9"/>
    </row>
    <row r="15953" spans="2:15" x14ac:dyDescent="0.2">
      <c r="B15953" s="3"/>
      <c r="C15953" s="3"/>
      <c r="D15953" s="6"/>
      <c r="E15953" s="8"/>
      <c r="O15953" s="9"/>
    </row>
    <row r="15954" spans="2:15" x14ac:dyDescent="0.2">
      <c r="B15954" s="3"/>
      <c r="C15954" s="3"/>
      <c r="D15954" s="6"/>
      <c r="E15954" s="8"/>
      <c r="O15954" s="9"/>
    </row>
    <row r="15955" spans="2:15" x14ac:dyDescent="0.2">
      <c r="B15955" s="3"/>
      <c r="C15955" s="3"/>
      <c r="D15955" s="6"/>
      <c r="E15955" s="8"/>
      <c r="O15955" s="9"/>
    </row>
    <row r="15956" spans="2:15" x14ac:dyDescent="0.2">
      <c r="B15956" s="3"/>
      <c r="C15956" s="3"/>
      <c r="D15956" s="6"/>
      <c r="E15956" s="8"/>
      <c r="O15956" s="9"/>
    </row>
    <row r="15957" spans="2:15" x14ac:dyDescent="0.2">
      <c r="B15957" s="3"/>
      <c r="C15957" s="3"/>
      <c r="D15957" s="6"/>
      <c r="E15957" s="8"/>
      <c r="O15957" s="9"/>
    </row>
    <row r="15958" spans="2:15" x14ac:dyDescent="0.2">
      <c r="B15958" s="3"/>
      <c r="C15958" s="3"/>
      <c r="D15958" s="6"/>
      <c r="E15958" s="8"/>
      <c r="O15958" s="9"/>
    </row>
    <row r="15959" spans="2:15" x14ac:dyDescent="0.2">
      <c r="B15959" s="3"/>
      <c r="C15959" s="3"/>
      <c r="D15959" s="6"/>
      <c r="E15959" s="8"/>
      <c r="O15959" s="9"/>
    </row>
    <row r="15960" spans="2:15" x14ac:dyDescent="0.2">
      <c r="B15960" s="3"/>
      <c r="C15960" s="3"/>
      <c r="D15960" s="6"/>
      <c r="E15960" s="8"/>
      <c r="O15960" s="9"/>
    </row>
    <row r="15961" spans="2:15" x14ac:dyDescent="0.2">
      <c r="B15961" s="3"/>
      <c r="C15961" s="3"/>
      <c r="D15961" s="6"/>
      <c r="E15961" s="8"/>
      <c r="O15961" s="9"/>
    </row>
    <row r="15962" spans="2:15" x14ac:dyDescent="0.2">
      <c r="B15962" s="3"/>
      <c r="C15962" s="3"/>
      <c r="D15962" s="6"/>
      <c r="E15962" s="8"/>
      <c r="O15962" s="9"/>
    </row>
    <row r="15963" spans="2:15" x14ac:dyDescent="0.2">
      <c r="B15963" s="3"/>
      <c r="C15963" s="3"/>
      <c r="D15963" s="6"/>
      <c r="E15963" s="8"/>
      <c r="O15963" s="9"/>
    </row>
    <row r="15964" spans="2:15" x14ac:dyDescent="0.2">
      <c r="B15964" s="3"/>
      <c r="C15964" s="3"/>
      <c r="D15964" s="6"/>
      <c r="E15964" s="8"/>
      <c r="O15964" s="9"/>
    </row>
    <row r="15965" spans="2:15" x14ac:dyDescent="0.2">
      <c r="B15965" s="3"/>
      <c r="C15965" s="3"/>
      <c r="D15965" s="6"/>
      <c r="E15965" s="8"/>
      <c r="O15965" s="9"/>
    </row>
    <row r="15966" spans="2:15" x14ac:dyDescent="0.2">
      <c r="B15966" s="3"/>
      <c r="C15966" s="3"/>
      <c r="D15966" s="6"/>
      <c r="E15966" s="8"/>
      <c r="O15966" s="9"/>
    </row>
    <row r="15967" spans="2:15" x14ac:dyDescent="0.2">
      <c r="B15967" s="3"/>
      <c r="C15967" s="3"/>
      <c r="D15967" s="6"/>
      <c r="E15967" s="8"/>
      <c r="O15967" s="9"/>
    </row>
    <row r="15968" spans="2:15" x14ac:dyDescent="0.2">
      <c r="B15968" s="3"/>
      <c r="C15968" s="3"/>
      <c r="D15968" s="6"/>
      <c r="E15968" s="8"/>
      <c r="O15968" s="9"/>
    </row>
    <row r="15969" spans="2:15" x14ac:dyDescent="0.2">
      <c r="B15969" s="3"/>
      <c r="C15969" s="3"/>
      <c r="D15969" s="6"/>
      <c r="E15969" s="8"/>
      <c r="O15969" s="9"/>
    </row>
    <row r="15970" spans="2:15" x14ac:dyDescent="0.2">
      <c r="B15970" s="3"/>
      <c r="C15970" s="3"/>
      <c r="D15970" s="6"/>
      <c r="E15970" s="8"/>
      <c r="O15970" s="9"/>
    </row>
    <row r="15971" spans="2:15" x14ac:dyDescent="0.2">
      <c r="B15971" s="3"/>
      <c r="C15971" s="3"/>
      <c r="D15971" s="6"/>
      <c r="E15971" s="8"/>
      <c r="O15971" s="9"/>
    </row>
    <row r="15972" spans="2:15" x14ac:dyDescent="0.2">
      <c r="B15972" s="3"/>
      <c r="C15972" s="3"/>
      <c r="D15972" s="6"/>
      <c r="E15972" s="8"/>
      <c r="O15972" s="9"/>
    </row>
    <row r="15973" spans="2:15" x14ac:dyDescent="0.2">
      <c r="B15973" s="3"/>
      <c r="C15973" s="3"/>
      <c r="D15973" s="6"/>
      <c r="E15973" s="8"/>
      <c r="O15973" s="9"/>
    </row>
    <row r="15974" spans="2:15" x14ac:dyDescent="0.2">
      <c r="B15974" s="3"/>
      <c r="C15974" s="3"/>
      <c r="D15974" s="6"/>
      <c r="E15974" s="8"/>
      <c r="O15974" s="9"/>
    </row>
    <row r="15975" spans="2:15" x14ac:dyDescent="0.2">
      <c r="B15975" s="3"/>
      <c r="C15975" s="3"/>
      <c r="D15975" s="6"/>
      <c r="E15975" s="8"/>
      <c r="O15975" s="9"/>
    </row>
    <row r="15976" spans="2:15" x14ac:dyDescent="0.2">
      <c r="B15976" s="3"/>
      <c r="C15976" s="3"/>
      <c r="D15976" s="6"/>
      <c r="E15976" s="8"/>
      <c r="O15976" s="9"/>
    </row>
    <row r="15977" spans="2:15" x14ac:dyDescent="0.2">
      <c r="B15977" s="3"/>
      <c r="C15977" s="3"/>
      <c r="D15977" s="6"/>
      <c r="E15977" s="8"/>
      <c r="O15977" s="9"/>
    </row>
    <row r="15978" spans="2:15" x14ac:dyDescent="0.2">
      <c r="B15978" s="3"/>
      <c r="C15978" s="3"/>
      <c r="D15978" s="6"/>
      <c r="E15978" s="8"/>
      <c r="O15978" s="9"/>
    </row>
    <row r="15979" spans="2:15" x14ac:dyDescent="0.2">
      <c r="B15979" s="3"/>
      <c r="C15979" s="3"/>
      <c r="D15979" s="6"/>
      <c r="E15979" s="8"/>
      <c r="O15979" s="9"/>
    </row>
    <row r="15980" spans="2:15" x14ac:dyDescent="0.2">
      <c r="B15980" s="3"/>
      <c r="C15980" s="3"/>
      <c r="D15980" s="6"/>
      <c r="E15980" s="8"/>
      <c r="O15980" s="9"/>
    </row>
    <row r="15981" spans="2:15" x14ac:dyDescent="0.2">
      <c r="B15981" s="3"/>
      <c r="C15981" s="3"/>
      <c r="D15981" s="6"/>
      <c r="E15981" s="8"/>
      <c r="O15981" s="9"/>
    </row>
    <row r="15982" spans="2:15" x14ac:dyDescent="0.2">
      <c r="B15982" s="3"/>
      <c r="C15982" s="3"/>
      <c r="D15982" s="6"/>
      <c r="E15982" s="8"/>
      <c r="O15982" s="9"/>
    </row>
    <row r="15983" spans="2:15" x14ac:dyDescent="0.2">
      <c r="B15983" s="3"/>
      <c r="C15983" s="3"/>
      <c r="D15983" s="6"/>
      <c r="E15983" s="8"/>
      <c r="O15983" s="9"/>
    </row>
    <row r="15984" spans="2:15" x14ac:dyDescent="0.2">
      <c r="B15984" s="3"/>
      <c r="C15984" s="3"/>
      <c r="D15984" s="6"/>
      <c r="E15984" s="8"/>
      <c r="O15984" s="9"/>
    </row>
    <row r="15985" spans="2:15" x14ac:dyDescent="0.2">
      <c r="B15985" s="3"/>
      <c r="C15985" s="3"/>
      <c r="D15985" s="6"/>
      <c r="E15985" s="8"/>
      <c r="O15985" s="9"/>
    </row>
    <row r="15986" spans="2:15" x14ac:dyDescent="0.2">
      <c r="B15986" s="3"/>
      <c r="C15986" s="3"/>
      <c r="D15986" s="6"/>
      <c r="E15986" s="8"/>
      <c r="O15986" s="9"/>
    </row>
    <row r="15987" spans="2:15" x14ac:dyDescent="0.2">
      <c r="B15987" s="3"/>
      <c r="C15987" s="3"/>
      <c r="D15987" s="6"/>
      <c r="E15987" s="8"/>
      <c r="O15987" s="9"/>
    </row>
    <row r="15988" spans="2:15" x14ac:dyDescent="0.2">
      <c r="B15988" s="3"/>
      <c r="C15988" s="3"/>
      <c r="D15988" s="6"/>
      <c r="E15988" s="8"/>
      <c r="O15988" s="9"/>
    </row>
    <row r="15989" spans="2:15" x14ac:dyDescent="0.2">
      <c r="B15989" s="3"/>
      <c r="C15989" s="3"/>
      <c r="D15989" s="6"/>
      <c r="E15989" s="8"/>
      <c r="O15989" s="9"/>
    </row>
    <row r="15990" spans="2:15" x14ac:dyDescent="0.2">
      <c r="B15990" s="3"/>
      <c r="C15990" s="3"/>
      <c r="D15990" s="6"/>
      <c r="E15990" s="8"/>
      <c r="O15990" s="9"/>
    </row>
    <row r="15991" spans="2:15" x14ac:dyDescent="0.2">
      <c r="B15991" s="3"/>
      <c r="C15991" s="3"/>
      <c r="D15991" s="6"/>
      <c r="E15991" s="8"/>
      <c r="O15991" s="9"/>
    </row>
    <row r="15992" spans="2:15" x14ac:dyDescent="0.2">
      <c r="B15992" s="3"/>
      <c r="C15992" s="3"/>
      <c r="D15992" s="6"/>
      <c r="E15992" s="8"/>
      <c r="O15992" s="9"/>
    </row>
    <row r="15993" spans="2:15" x14ac:dyDescent="0.2">
      <c r="B15993" s="3"/>
      <c r="C15993" s="3"/>
      <c r="D15993" s="6"/>
      <c r="E15993" s="8"/>
      <c r="O15993" s="9"/>
    </row>
    <row r="15994" spans="2:15" x14ac:dyDescent="0.2">
      <c r="B15994" s="3"/>
      <c r="C15994" s="3"/>
      <c r="D15994" s="6"/>
      <c r="E15994" s="8"/>
      <c r="O15994" s="9"/>
    </row>
    <row r="15995" spans="2:15" x14ac:dyDescent="0.2">
      <c r="B15995" s="3"/>
      <c r="C15995" s="3"/>
      <c r="D15995" s="6"/>
      <c r="E15995" s="8"/>
      <c r="O15995" s="9"/>
    </row>
    <row r="15996" spans="2:15" x14ac:dyDescent="0.2">
      <c r="B15996" s="3"/>
      <c r="C15996" s="3"/>
      <c r="D15996" s="6"/>
      <c r="E15996" s="8"/>
      <c r="O15996" s="9"/>
    </row>
    <row r="15997" spans="2:15" x14ac:dyDescent="0.2">
      <c r="B15997" s="3"/>
      <c r="C15997" s="3"/>
      <c r="D15997" s="6"/>
      <c r="E15997" s="8"/>
      <c r="O15997" s="9"/>
    </row>
    <row r="15998" spans="2:15" x14ac:dyDescent="0.2">
      <c r="B15998" s="3"/>
      <c r="C15998" s="3"/>
      <c r="D15998" s="6"/>
      <c r="E15998" s="8"/>
      <c r="O15998" s="9"/>
    </row>
    <row r="15999" spans="2:15" x14ac:dyDescent="0.2">
      <c r="B15999" s="3"/>
      <c r="C15999" s="3"/>
      <c r="D15999" s="6"/>
      <c r="E15999" s="8"/>
      <c r="O15999" s="9"/>
    </row>
    <row r="16000" spans="2:15" x14ac:dyDescent="0.2">
      <c r="B16000" s="3"/>
      <c r="C16000" s="3"/>
      <c r="D16000" s="6"/>
      <c r="E16000" s="8"/>
      <c r="O16000" s="9"/>
    </row>
    <row r="16001" spans="2:15" x14ac:dyDescent="0.2">
      <c r="B16001" s="3"/>
      <c r="C16001" s="3"/>
      <c r="D16001" s="6"/>
      <c r="E16001" s="8"/>
      <c r="O16001" s="9"/>
    </row>
    <row r="16002" spans="2:15" x14ac:dyDescent="0.2">
      <c r="B16002" s="3"/>
      <c r="C16002" s="3"/>
      <c r="D16002" s="6"/>
      <c r="E16002" s="8"/>
      <c r="O16002" s="9"/>
    </row>
    <row r="16003" spans="2:15" x14ac:dyDescent="0.2">
      <c r="B16003" s="3"/>
      <c r="C16003" s="3"/>
      <c r="D16003" s="6"/>
      <c r="E16003" s="8"/>
      <c r="O16003" s="9"/>
    </row>
    <row r="16004" spans="2:15" x14ac:dyDescent="0.2">
      <c r="B16004" s="3"/>
      <c r="C16004" s="3"/>
      <c r="D16004" s="6"/>
      <c r="E16004" s="8"/>
      <c r="O16004" s="9"/>
    </row>
    <row r="16005" spans="2:15" x14ac:dyDescent="0.2">
      <c r="B16005" s="3"/>
      <c r="C16005" s="3"/>
      <c r="D16005" s="6"/>
      <c r="E16005" s="8"/>
      <c r="O16005" s="9"/>
    </row>
    <row r="16006" spans="2:15" x14ac:dyDescent="0.2">
      <c r="B16006" s="3"/>
      <c r="C16006" s="3"/>
      <c r="D16006" s="6"/>
      <c r="E16006" s="8"/>
      <c r="O16006" s="9"/>
    </row>
    <row r="16007" spans="2:15" x14ac:dyDescent="0.2">
      <c r="B16007" s="3"/>
      <c r="C16007" s="3"/>
      <c r="D16007" s="6"/>
      <c r="E16007" s="8"/>
      <c r="O16007" s="9"/>
    </row>
    <row r="16008" spans="2:15" x14ac:dyDescent="0.2">
      <c r="B16008" s="3"/>
      <c r="C16008" s="3"/>
      <c r="D16008" s="6"/>
      <c r="E16008" s="8"/>
      <c r="O16008" s="9"/>
    </row>
    <row r="16009" spans="2:15" x14ac:dyDescent="0.2">
      <c r="B16009" s="3"/>
      <c r="C16009" s="3"/>
      <c r="D16009" s="6"/>
      <c r="E16009" s="8"/>
      <c r="O16009" s="9"/>
    </row>
    <row r="16010" spans="2:15" x14ac:dyDescent="0.2">
      <c r="B16010" s="3"/>
      <c r="C16010" s="3"/>
      <c r="D16010" s="6"/>
      <c r="E16010" s="8"/>
      <c r="O16010" s="9"/>
    </row>
    <row r="16011" spans="2:15" x14ac:dyDescent="0.2">
      <c r="B16011" s="3"/>
      <c r="C16011" s="3"/>
      <c r="D16011" s="6"/>
      <c r="E16011" s="8"/>
      <c r="O16011" s="9"/>
    </row>
    <row r="16012" spans="2:15" x14ac:dyDescent="0.2">
      <c r="B16012" s="3"/>
      <c r="C16012" s="3"/>
      <c r="D16012" s="6"/>
      <c r="E16012" s="8"/>
      <c r="O16012" s="9"/>
    </row>
    <row r="16013" spans="2:15" x14ac:dyDescent="0.2">
      <c r="B16013" s="3"/>
      <c r="C16013" s="3"/>
      <c r="D16013" s="6"/>
      <c r="E16013" s="8"/>
      <c r="O16013" s="9"/>
    </row>
    <row r="16014" spans="2:15" x14ac:dyDescent="0.2">
      <c r="B16014" s="3"/>
      <c r="C16014" s="3"/>
      <c r="D16014" s="6"/>
      <c r="E16014" s="8"/>
      <c r="O16014" s="9"/>
    </row>
    <row r="16015" spans="2:15" x14ac:dyDescent="0.2">
      <c r="B16015" s="3"/>
      <c r="C16015" s="3"/>
      <c r="D16015" s="6"/>
      <c r="E16015" s="8"/>
      <c r="O16015" s="9"/>
    </row>
    <row r="16016" spans="2:15" x14ac:dyDescent="0.2">
      <c r="B16016" s="3"/>
      <c r="C16016" s="3"/>
      <c r="D16016" s="6"/>
      <c r="E16016" s="8"/>
      <c r="O16016" s="9"/>
    </row>
    <row r="16017" spans="2:15" x14ac:dyDescent="0.2">
      <c r="B16017" s="3"/>
      <c r="C16017" s="3"/>
      <c r="D16017" s="6"/>
      <c r="E16017" s="8"/>
      <c r="O16017" s="9"/>
    </row>
    <row r="16018" spans="2:15" x14ac:dyDescent="0.2">
      <c r="B16018" s="3"/>
      <c r="C16018" s="3"/>
      <c r="D16018" s="6"/>
      <c r="E16018" s="8"/>
      <c r="O16018" s="9"/>
    </row>
    <row r="16019" spans="2:15" x14ac:dyDescent="0.2">
      <c r="B16019" s="3"/>
      <c r="C16019" s="3"/>
      <c r="D16019" s="6"/>
      <c r="E16019" s="8"/>
      <c r="O16019" s="9"/>
    </row>
    <row r="16020" spans="2:15" x14ac:dyDescent="0.2">
      <c r="B16020" s="3"/>
      <c r="C16020" s="3"/>
      <c r="D16020" s="6"/>
      <c r="E16020" s="8"/>
      <c r="O16020" s="9"/>
    </row>
    <row r="16021" spans="2:15" x14ac:dyDescent="0.2">
      <c r="B16021" s="3"/>
      <c r="C16021" s="3"/>
      <c r="D16021" s="6"/>
      <c r="E16021" s="8"/>
      <c r="O16021" s="9"/>
    </row>
    <row r="16022" spans="2:15" x14ac:dyDescent="0.2">
      <c r="B16022" s="3"/>
      <c r="C16022" s="3"/>
      <c r="D16022" s="6"/>
      <c r="E16022" s="8"/>
      <c r="O16022" s="9"/>
    </row>
    <row r="16023" spans="2:15" x14ac:dyDescent="0.2">
      <c r="B16023" s="3"/>
      <c r="C16023" s="3"/>
      <c r="D16023" s="6"/>
      <c r="E16023" s="8"/>
      <c r="O16023" s="9"/>
    </row>
    <row r="16024" spans="2:15" x14ac:dyDescent="0.2">
      <c r="B16024" s="3"/>
      <c r="C16024" s="3"/>
      <c r="D16024" s="6"/>
      <c r="E16024" s="8"/>
      <c r="O16024" s="9"/>
    </row>
    <row r="16025" spans="2:15" x14ac:dyDescent="0.2">
      <c r="B16025" s="3"/>
      <c r="C16025" s="3"/>
      <c r="D16025" s="6"/>
      <c r="E16025" s="8"/>
      <c r="O16025" s="9"/>
    </row>
    <row r="16026" spans="2:15" x14ac:dyDescent="0.2">
      <c r="B16026" s="3"/>
      <c r="C16026" s="3"/>
      <c r="D16026" s="6"/>
      <c r="E16026" s="8"/>
      <c r="O16026" s="9"/>
    </row>
    <row r="16027" spans="2:15" x14ac:dyDescent="0.2">
      <c r="B16027" s="3"/>
      <c r="C16027" s="3"/>
      <c r="D16027" s="6"/>
      <c r="E16027" s="8"/>
      <c r="O16027" s="9"/>
    </row>
    <row r="16028" spans="2:15" x14ac:dyDescent="0.2">
      <c r="B16028" s="3"/>
      <c r="C16028" s="3"/>
      <c r="D16028" s="6"/>
      <c r="E16028" s="8"/>
      <c r="O16028" s="9"/>
    </row>
    <row r="16029" spans="2:15" x14ac:dyDescent="0.2">
      <c r="B16029" s="3"/>
      <c r="C16029" s="3"/>
      <c r="D16029" s="6"/>
      <c r="E16029" s="8"/>
      <c r="O16029" s="9"/>
    </row>
    <row r="16030" spans="2:15" x14ac:dyDescent="0.2">
      <c r="B16030" s="3"/>
      <c r="C16030" s="3"/>
      <c r="D16030" s="6"/>
      <c r="E16030" s="8"/>
      <c r="O16030" s="9"/>
    </row>
    <row r="16031" spans="2:15" x14ac:dyDescent="0.2">
      <c r="B16031" s="3"/>
      <c r="C16031" s="3"/>
      <c r="D16031" s="6"/>
      <c r="E16031" s="8"/>
      <c r="O16031" s="9"/>
    </row>
    <row r="16032" spans="2:15" x14ac:dyDescent="0.2">
      <c r="B16032" s="3"/>
      <c r="C16032" s="3"/>
      <c r="D16032" s="6"/>
      <c r="E16032" s="8"/>
      <c r="O16032" s="9"/>
    </row>
    <row r="16033" spans="2:15" x14ac:dyDescent="0.2">
      <c r="B16033" s="3"/>
      <c r="C16033" s="3"/>
      <c r="D16033" s="6"/>
      <c r="E16033" s="8"/>
      <c r="O16033" s="9"/>
    </row>
    <row r="16034" spans="2:15" x14ac:dyDescent="0.2">
      <c r="B16034" s="3"/>
      <c r="C16034" s="3"/>
      <c r="D16034" s="6"/>
      <c r="E16034" s="8"/>
      <c r="O16034" s="9"/>
    </row>
    <row r="16035" spans="2:15" x14ac:dyDescent="0.2">
      <c r="B16035" s="3"/>
      <c r="C16035" s="3"/>
      <c r="D16035" s="6"/>
      <c r="E16035" s="8"/>
      <c r="O16035" s="9"/>
    </row>
    <row r="16036" spans="2:15" x14ac:dyDescent="0.2">
      <c r="B16036" s="3"/>
      <c r="C16036" s="3"/>
      <c r="D16036" s="6"/>
      <c r="E16036" s="8"/>
      <c r="O16036" s="9"/>
    </row>
    <row r="16037" spans="2:15" x14ac:dyDescent="0.2">
      <c r="B16037" s="3"/>
      <c r="C16037" s="3"/>
      <c r="D16037" s="6"/>
      <c r="E16037" s="8"/>
      <c r="O16037" s="9"/>
    </row>
    <row r="16038" spans="2:15" x14ac:dyDescent="0.2">
      <c r="B16038" s="3"/>
      <c r="C16038" s="3"/>
      <c r="D16038" s="6"/>
      <c r="E16038" s="8"/>
      <c r="O16038" s="9"/>
    </row>
    <row r="16039" spans="2:15" x14ac:dyDescent="0.2">
      <c r="B16039" s="3"/>
      <c r="C16039" s="3"/>
      <c r="D16039" s="6"/>
      <c r="E16039" s="8"/>
      <c r="O16039" s="9"/>
    </row>
    <row r="16040" spans="2:15" x14ac:dyDescent="0.2">
      <c r="B16040" s="3"/>
      <c r="C16040" s="3"/>
      <c r="D16040" s="6"/>
      <c r="E16040" s="8"/>
      <c r="O16040" s="9"/>
    </row>
    <row r="16041" spans="2:15" x14ac:dyDescent="0.2">
      <c r="B16041" s="3"/>
      <c r="C16041" s="3"/>
      <c r="D16041" s="6"/>
      <c r="E16041" s="8"/>
      <c r="O16041" s="9"/>
    </row>
    <row r="16042" spans="2:15" x14ac:dyDescent="0.2">
      <c r="B16042" s="3"/>
      <c r="C16042" s="3"/>
      <c r="D16042" s="6"/>
      <c r="E16042" s="8"/>
      <c r="O16042" s="9"/>
    </row>
    <row r="16043" spans="2:15" x14ac:dyDescent="0.2">
      <c r="B16043" s="3"/>
      <c r="C16043" s="3"/>
      <c r="D16043" s="6"/>
      <c r="E16043" s="8"/>
      <c r="O16043" s="9"/>
    </row>
    <row r="16044" spans="2:15" x14ac:dyDescent="0.2">
      <c r="B16044" s="3"/>
      <c r="C16044" s="3"/>
      <c r="D16044" s="6"/>
      <c r="E16044" s="8"/>
      <c r="O16044" s="9"/>
    </row>
    <row r="16045" spans="2:15" x14ac:dyDescent="0.2">
      <c r="B16045" s="3"/>
      <c r="C16045" s="3"/>
      <c r="D16045" s="6"/>
      <c r="E16045" s="8"/>
      <c r="O16045" s="9"/>
    </row>
    <row r="16046" spans="2:15" x14ac:dyDescent="0.2">
      <c r="B16046" s="3"/>
      <c r="C16046" s="3"/>
      <c r="D16046" s="6"/>
      <c r="E16046" s="8"/>
      <c r="O16046" s="9"/>
    </row>
    <row r="16047" spans="2:15" x14ac:dyDescent="0.2">
      <c r="B16047" s="3"/>
      <c r="C16047" s="3"/>
      <c r="D16047" s="6"/>
      <c r="E16047" s="8"/>
      <c r="O16047" s="9"/>
    </row>
    <row r="16048" spans="2:15" x14ac:dyDescent="0.2">
      <c r="B16048" s="3"/>
      <c r="C16048" s="3"/>
      <c r="D16048" s="6"/>
      <c r="E16048" s="8"/>
      <c r="O16048" s="9"/>
    </row>
    <row r="16049" spans="2:15" x14ac:dyDescent="0.2">
      <c r="B16049" s="3"/>
      <c r="C16049" s="3"/>
      <c r="D16049" s="6"/>
      <c r="E16049" s="8"/>
      <c r="O16049" s="9"/>
    </row>
    <row r="16050" spans="2:15" x14ac:dyDescent="0.2">
      <c r="B16050" s="3"/>
      <c r="C16050" s="3"/>
      <c r="D16050" s="6"/>
      <c r="E16050" s="8"/>
      <c r="O16050" s="9"/>
    </row>
    <row r="16051" spans="2:15" x14ac:dyDescent="0.2">
      <c r="B16051" s="3"/>
      <c r="C16051" s="3"/>
      <c r="D16051" s="6"/>
      <c r="E16051" s="8"/>
      <c r="O16051" s="9"/>
    </row>
    <row r="16052" spans="2:15" x14ac:dyDescent="0.2">
      <c r="B16052" s="3"/>
      <c r="C16052" s="3"/>
      <c r="D16052" s="6"/>
      <c r="E16052" s="8"/>
      <c r="O16052" s="9"/>
    </row>
    <row r="16053" spans="2:15" x14ac:dyDescent="0.2">
      <c r="B16053" s="3"/>
      <c r="C16053" s="3"/>
      <c r="D16053" s="6"/>
      <c r="E16053" s="8"/>
      <c r="O16053" s="9"/>
    </row>
    <row r="16054" spans="2:15" x14ac:dyDescent="0.2">
      <c r="B16054" s="3"/>
      <c r="C16054" s="3"/>
      <c r="D16054" s="6"/>
      <c r="E16054" s="8"/>
      <c r="O16054" s="9"/>
    </row>
    <row r="16055" spans="2:15" x14ac:dyDescent="0.2">
      <c r="B16055" s="3"/>
      <c r="C16055" s="3"/>
      <c r="D16055" s="6"/>
      <c r="E16055" s="8"/>
      <c r="O16055" s="9"/>
    </row>
    <row r="16056" spans="2:15" x14ac:dyDescent="0.2">
      <c r="B16056" s="3"/>
      <c r="C16056" s="3"/>
      <c r="D16056" s="6"/>
      <c r="E16056" s="8"/>
      <c r="O16056" s="9"/>
    </row>
    <row r="16057" spans="2:15" x14ac:dyDescent="0.2">
      <c r="B16057" s="3"/>
      <c r="C16057" s="3"/>
      <c r="D16057" s="6"/>
      <c r="E16057" s="8"/>
      <c r="O16057" s="9"/>
    </row>
    <row r="16058" spans="2:15" x14ac:dyDescent="0.2">
      <c r="B16058" s="3"/>
      <c r="C16058" s="3"/>
      <c r="D16058" s="6"/>
      <c r="E16058" s="8"/>
      <c r="O16058" s="9"/>
    </row>
    <row r="16059" spans="2:15" x14ac:dyDescent="0.2">
      <c r="B16059" s="3"/>
      <c r="C16059" s="3"/>
      <c r="D16059" s="6"/>
      <c r="E16059" s="8"/>
      <c r="O16059" s="9"/>
    </row>
    <row r="16060" spans="2:15" x14ac:dyDescent="0.2">
      <c r="B16060" s="3"/>
      <c r="C16060" s="3"/>
      <c r="D16060" s="6"/>
      <c r="E16060" s="8"/>
      <c r="O16060" s="9"/>
    </row>
    <row r="16061" spans="2:15" x14ac:dyDescent="0.2">
      <c r="B16061" s="3"/>
      <c r="C16061" s="3"/>
      <c r="D16061" s="6"/>
      <c r="E16061" s="8"/>
      <c r="O16061" s="9"/>
    </row>
    <row r="16062" spans="2:15" x14ac:dyDescent="0.2">
      <c r="B16062" s="3"/>
      <c r="C16062" s="3"/>
      <c r="D16062" s="6"/>
      <c r="E16062" s="8"/>
      <c r="O16062" s="9"/>
    </row>
    <row r="16063" spans="2:15" x14ac:dyDescent="0.2">
      <c r="B16063" s="3"/>
      <c r="C16063" s="3"/>
      <c r="D16063" s="6"/>
      <c r="E16063" s="8"/>
      <c r="O16063" s="9"/>
    </row>
    <row r="16064" spans="2:15" x14ac:dyDescent="0.2">
      <c r="B16064" s="3"/>
      <c r="C16064" s="3"/>
      <c r="D16064" s="6"/>
      <c r="E16064" s="8"/>
      <c r="O16064" s="9"/>
    </row>
    <row r="16065" spans="2:15" x14ac:dyDescent="0.2">
      <c r="B16065" s="3"/>
      <c r="C16065" s="3"/>
      <c r="D16065" s="6"/>
      <c r="E16065" s="8"/>
      <c r="O16065" s="9"/>
    </row>
    <row r="16066" spans="2:15" x14ac:dyDescent="0.2">
      <c r="B16066" s="3"/>
      <c r="C16066" s="3"/>
      <c r="D16066" s="6"/>
      <c r="E16066" s="8"/>
      <c r="O16066" s="9"/>
    </row>
    <row r="16067" spans="2:15" x14ac:dyDescent="0.2">
      <c r="B16067" s="3"/>
      <c r="C16067" s="3"/>
      <c r="D16067" s="6"/>
      <c r="E16067" s="8"/>
      <c r="O16067" s="9"/>
    </row>
    <row r="16068" spans="2:15" x14ac:dyDescent="0.2">
      <c r="B16068" s="3"/>
      <c r="C16068" s="3"/>
      <c r="D16068" s="6"/>
      <c r="E16068" s="8"/>
      <c r="O16068" s="9"/>
    </row>
    <row r="16069" spans="2:15" x14ac:dyDescent="0.2">
      <c r="B16069" s="3"/>
      <c r="C16069" s="3"/>
      <c r="D16069" s="6"/>
      <c r="E16069" s="8"/>
      <c r="O16069" s="9"/>
    </row>
    <row r="16070" spans="2:15" x14ac:dyDescent="0.2">
      <c r="B16070" s="3"/>
      <c r="C16070" s="3"/>
      <c r="D16070" s="6"/>
      <c r="E16070" s="8"/>
      <c r="O16070" s="9"/>
    </row>
    <row r="16071" spans="2:15" x14ac:dyDescent="0.2">
      <c r="B16071" s="3"/>
      <c r="C16071" s="3"/>
      <c r="D16071" s="6"/>
      <c r="E16071" s="8"/>
      <c r="O16071" s="9"/>
    </row>
    <row r="16072" spans="2:15" x14ac:dyDescent="0.2">
      <c r="B16072" s="3"/>
      <c r="C16072" s="3"/>
      <c r="D16072" s="6"/>
      <c r="E16072" s="8"/>
      <c r="O16072" s="9"/>
    </row>
    <row r="16073" spans="2:15" x14ac:dyDescent="0.2">
      <c r="B16073" s="3"/>
      <c r="C16073" s="3"/>
      <c r="D16073" s="6"/>
      <c r="E16073" s="8"/>
      <c r="O16073" s="9"/>
    </row>
    <row r="16074" spans="2:15" x14ac:dyDescent="0.2">
      <c r="B16074" s="3"/>
      <c r="C16074" s="3"/>
      <c r="D16074" s="6"/>
      <c r="E16074" s="8"/>
      <c r="O16074" s="9"/>
    </row>
    <row r="16075" spans="2:15" x14ac:dyDescent="0.2">
      <c r="B16075" s="3"/>
      <c r="C16075" s="3"/>
      <c r="D16075" s="6"/>
      <c r="E16075" s="8"/>
      <c r="O16075" s="9"/>
    </row>
    <row r="16076" spans="2:15" x14ac:dyDescent="0.2">
      <c r="B16076" s="3"/>
      <c r="C16076" s="3"/>
      <c r="D16076" s="6"/>
      <c r="E16076" s="8"/>
      <c r="O16076" s="9"/>
    </row>
    <row r="16077" spans="2:15" x14ac:dyDescent="0.2">
      <c r="B16077" s="3"/>
      <c r="C16077" s="3"/>
      <c r="D16077" s="6"/>
      <c r="E16077" s="8"/>
      <c r="O16077" s="9"/>
    </row>
    <row r="16078" spans="2:15" x14ac:dyDescent="0.2">
      <c r="B16078" s="3"/>
      <c r="C16078" s="3"/>
      <c r="D16078" s="6"/>
      <c r="E16078" s="8"/>
      <c r="O16078" s="9"/>
    </row>
    <row r="16079" spans="2:15" x14ac:dyDescent="0.2">
      <c r="B16079" s="3"/>
      <c r="C16079" s="3"/>
      <c r="D16079" s="6"/>
      <c r="E16079" s="8"/>
      <c r="O16079" s="9"/>
    </row>
    <row r="16080" spans="2:15" x14ac:dyDescent="0.2">
      <c r="B16080" s="3"/>
      <c r="C16080" s="3"/>
      <c r="D16080" s="6"/>
      <c r="E16080" s="8"/>
      <c r="O16080" s="9"/>
    </row>
    <row r="16081" spans="2:15" x14ac:dyDescent="0.2">
      <c r="B16081" s="3"/>
      <c r="C16081" s="3"/>
      <c r="D16081" s="6"/>
      <c r="E16081" s="8"/>
      <c r="O16081" s="9"/>
    </row>
    <row r="16082" spans="2:15" x14ac:dyDescent="0.2">
      <c r="B16082" s="3"/>
      <c r="C16082" s="3"/>
      <c r="D16082" s="6"/>
      <c r="E16082" s="8"/>
      <c r="O16082" s="9"/>
    </row>
    <row r="16083" spans="2:15" x14ac:dyDescent="0.2">
      <c r="B16083" s="3"/>
      <c r="C16083" s="3"/>
      <c r="D16083" s="6"/>
      <c r="E16083" s="8"/>
      <c r="O16083" s="9"/>
    </row>
    <row r="16084" spans="2:15" x14ac:dyDescent="0.2">
      <c r="B16084" s="3"/>
      <c r="C16084" s="3"/>
      <c r="D16084" s="6"/>
      <c r="E16084" s="8"/>
      <c r="O16084" s="9"/>
    </row>
    <row r="16085" spans="2:15" x14ac:dyDescent="0.2">
      <c r="B16085" s="3"/>
      <c r="C16085" s="3"/>
      <c r="D16085" s="6"/>
      <c r="E16085" s="8"/>
      <c r="O16085" s="9"/>
    </row>
    <row r="16086" spans="2:15" x14ac:dyDescent="0.2">
      <c r="B16086" s="3"/>
      <c r="C16086" s="3"/>
      <c r="D16086" s="6"/>
      <c r="E16086" s="8"/>
      <c r="O16086" s="9"/>
    </row>
    <row r="16087" spans="2:15" x14ac:dyDescent="0.2">
      <c r="B16087" s="3"/>
      <c r="C16087" s="3"/>
      <c r="D16087" s="6"/>
      <c r="E16087" s="8"/>
      <c r="O16087" s="9"/>
    </row>
    <row r="16088" spans="2:15" x14ac:dyDescent="0.2">
      <c r="B16088" s="3"/>
      <c r="C16088" s="3"/>
      <c r="D16088" s="6"/>
      <c r="E16088" s="8"/>
      <c r="O16088" s="9"/>
    </row>
    <row r="16089" spans="2:15" x14ac:dyDescent="0.2">
      <c r="B16089" s="3"/>
      <c r="C16089" s="3"/>
      <c r="D16089" s="6"/>
      <c r="E16089" s="8"/>
      <c r="O16089" s="9"/>
    </row>
    <row r="16090" spans="2:15" x14ac:dyDescent="0.2">
      <c r="B16090" s="3"/>
      <c r="C16090" s="3"/>
      <c r="D16090" s="6"/>
      <c r="E16090" s="8"/>
      <c r="O16090" s="9"/>
    </row>
    <row r="16091" spans="2:15" x14ac:dyDescent="0.2">
      <c r="B16091" s="3"/>
      <c r="C16091" s="3"/>
      <c r="D16091" s="6"/>
      <c r="E16091" s="8"/>
      <c r="O16091" s="9"/>
    </row>
    <row r="16092" spans="2:15" x14ac:dyDescent="0.2">
      <c r="B16092" s="3"/>
      <c r="C16092" s="3"/>
      <c r="D16092" s="6"/>
      <c r="E16092" s="8"/>
      <c r="O16092" s="9"/>
    </row>
    <row r="16093" spans="2:15" x14ac:dyDescent="0.2">
      <c r="B16093" s="3"/>
      <c r="C16093" s="3"/>
      <c r="D16093" s="6"/>
      <c r="E16093" s="8"/>
      <c r="O16093" s="9"/>
    </row>
    <row r="16094" spans="2:15" x14ac:dyDescent="0.2">
      <c r="B16094" s="3"/>
      <c r="C16094" s="3"/>
      <c r="D16094" s="6"/>
      <c r="E16094" s="8"/>
      <c r="O16094" s="9"/>
    </row>
    <row r="16095" spans="2:15" x14ac:dyDescent="0.2">
      <c r="B16095" s="3"/>
      <c r="C16095" s="3"/>
      <c r="D16095" s="6"/>
      <c r="E16095" s="8"/>
      <c r="O16095" s="9"/>
    </row>
    <row r="16096" spans="2:15" x14ac:dyDescent="0.2">
      <c r="B16096" s="3"/>
      <c r="C16096" s="3"/>
      <c r="D16096" s="6"/>
      <c r="E16096" s="8"/>
      <c r="O16096" s="9"/>
    </row>
    <row r="16097" spans="2:15" x14ac:dyDescent="0.2">
      <c r="B16097" s="3"/>
      <c r="C16097" s="3"/>
      <c r="D16097" s="6"/>
      <c r="E16097" s="8"/>
      <c r="O16097" s="9"/>
    </row>
    <row r="16098" spans="2:15" x14ac:dyDescent="0.2">
      <c r="B16098" s="3"/>
      <c r="C16098" s="3"/>
      <c r="D16098" s="6"/>
      <c r="E16098" s="8"/>
      <c r="O16098" s="9"/>
    </row>
    <row r="16099" spans="2:15" x14ac:dyDescent="0.2">
      <c r="B16099" s="3"/>
      <c r="C16099" s="3"/>
      <c r="D16099" s="6"/>
      <c r="E16099" s="8"/>
      <c r="O16099" s="9"/>
    </row>
    <row r="16100" spans="2:15" x14ac:dyDescent="0.2">
      <c r="B16100" s="3"/>
      <c r="C16100" s="3"/>
      <c r="D16100" s="6"/>
      <c r="E16100" s="8"/>
      <c r="O16100" s="9"/>
    </row>
    <row r="16101" spans="2:15" x14ac:dyDescent="0.2">
      <c r="B16101" s="3"/>
      <c r="C16101" s="3"/>
      <c r="D16101" s="6"/>
      <c r="E16101" s="8"/>
      <c r="O16101" s="9"/>
    </row>
    <row r="16102" spans="2:15" x14ac:dyDescent="0.2">
      <c r="B16102" s="3"/>
      <c r="C16102" s="3"/>
      <c r="D16102" s="6"/>
      <c r="E16102" s="8"/>
      <c r="O16102" s="9"/>
    </row>
    <row r="16103" spans="2:15" x14ac:dyDescent="0.2">
      <c r="B16103" s="3"/>
      <c r="C16103" s="3"/>
      <c r="D16103" s="6"/>
      <c r="E16103" s="8"/>
      <c r="O16103" s="9"/>
    </row>
    <row r="16104" spans="2:15" x14ac:dyDescent="0.2">
      <c r="B16104" s="3"/>
      <c r="C16104" s="3"/>
      <c r="D16104" s="6"/>
      <c r="E16104" s="8"/>
      <c r="O16104" s="9"/>
    </row>
    <row r="16105" spans="2:15" x14ac:dyDescent="0.2">
      <c r="B16105" s="3"/>
      <c r="C16105" s="3"/>
      <c r="D16105" s="6"/>
      <c r="E16105" s="8"/>
      <c r="O16105" s="9"/>
    </row>
    <row r="16106" spans="2:15" x14ac:dyDescent="0.2">
      <c r="B16106" s="3"/>
      <c r="C16106" s="3"/>
      <c r="D16106" s="6"/>
      <c r="E16106" s="8"/>
      <c r="O16106" s="9"/>
    </row>
    <row r="16107" spans="2:15" x14ac:dyDescent="0.2">
      <c r="B16107" s="3"/>
      <c r="C16107" s="3"/>
      <c r="D16107" s="6"/>
      <c r="E16107" s="8"/>
      <c r="O16107" s="9"/>
    </row>
    <row r="16108" spans="2:15" x14ac:dyDescent="0.2">
      <c r="B16108" s="3"/>
      <c r="C16108" s="3"/>
      <c r="D16108" s="6"/>
      <c r="E16108" s="8"/>
      <c r="O16108" s="9"/>
    </row>
    <row r="16109" spans="2:15" x14ac:dyDescent="0.2">
      <c r="B16109" s="3"/>
      <c r="C16109" s="3"/>
      <c r="D16109" s="6"/>
      <c r="E16109" s="8"/>
      <c r="O16109" s="9"/>
    </row>
    <row r="16110" spans="2:15" x14ac:dyDescent="0.2">
      <c r="B16110" s="3"/>
      <c r="C16110" s="3"/>
      <c r="D16110" s="6"/>
      <c r="E16110" s="8"/>
      <c r="O16110" s="9"/>
    </row>
    <row r="16111" spans="2:15" x14ac:dyDescent="0.2">
      <c r="B16111" s="3"/>
      <c r="C16111" s="3"/>
      <c r="D16111" s="6"/>
      <c r="E16111" s="8"/>
      <c r="O16111" s="9"/>
    </row>
    <row r="16112" spans="2:15" x14ac:dyDescent="0.2">
      <c r="B16112" s="3"/>
      <c r="C16112" s="3"/>
      <c r="D16112" s="6"/>
      <c r="E16112" s="8"/>
      <c r="O16112" s="9"/>
    </row>
    <row r="16113" spans="2:15" x14ac:dyDescent="0.2">
      <c r="B16113" s="3"/>
      <c r="C16113" s="3"/>
      <c r="D16113" s="6"/>
      <c r="E16113" s="8"/>
      <c r="O16113" s="9"/>
    </row>
    <row r="16114" spans="2:15" x14ac:dyDescent="0.2">
      <c r="B16114" s="3"/>
      <c r="C16114" s="3"/>
      <c r="D16114" s="6"/>
      <c r="E16114" s="8"/>
      <c r="O16114" s="9"/>
    </row>
    <row r="16115" spans="2:15" x14ac:dyDescent="0.2">
      <c r="B16115" s="3"/>
      <c r="C16115" s="3"/>
      <c r="D16115" s="6"/>
      <c r="E16115" s="8"/>
      <c r="O16115" s="9"/>
    </row>
    <row r="16116" spans="2:15" x14ac:dyDescent="0.2">
      <c r="B16116" s="3"/>
      <c r="C16116" s="3"/>
      <c r="D16116" s="6"/>
      <c r="E16116" s="8"/>
      <c r="O16116" s="9"/>
    </row>
    <row r="16117" spans="2:15" x14ac:dyDescent="0.2">
      <c r="B16117" s="3"/>
      <c r="C16117" s="3"/>
      <c r="D16117" s="6"/>
      <c r="E16117" s="8"/>
      <c r="O16117" s="9"/>
    </row>
    <row r="16118" spans="2:15" x14ac:dyDescent="0.2">
      <c r="B16118" s="3"/>
      <c r="C16118" s="3"/>
      <c r="D16118" s="6"/>
      <c r="E16118" s="8"/>
      <c r="O16118" s="9"/>
    </row>
    <row r="16119" spans="2:15" x14ac:dyDescent="0.2">
      <c r="B16119" s="3"/>
      <c r="C16119" s="3"/>
      <c r="D16119" s="6"/>
      <c r="E16119" s="8"/>
      <c r="O16119" s="9"/>
    </row>
    <row r="16120" spans="2:15" x14ac:dyDescent="0.2">
      <c r="B16120" s="3"/>
      <c r="C16120" s="3"/>
      <c r="D16120" s="6"/>
      <c r="E16120" s="8"/>
      <c r="O16120" s="9"/>
    </row>
    <row r="16121" spans="2:15" x14ac:dyDescent="0.2">
      <c r="B16121" s="3"/>
      <c r="C16121" s="3"/>
      <c r="D16121" s="6"/>
      <c r="E16121" s="8"/>
      <c r="O16121" s="9"/>
    </row>
    <row r="16122" spans="2:15" x14ac:dyDescent="0.2">
      <c r="B16122" s="3"/>
      <c r="C16122" s="3"/>
      <c r="D16122" s="6"/>
      <c r="E16122" s="8"/>
      <c r="O16122" s="9"/>
    </row>
    <row r="16123" spans="2:15" x14ac:dyDescent="0.2">
      <c r="B16123" s="3"/>
      <c r="C16123" s="3"/>
      <c r="D16123" s="6"/>
      <c r="E16123" s="8"/>
      <c r="O16123" s="9"/>
    </row>
    <row r="16124" spans="2:15" x14ac:dyDescent="0.2">
      <c r="B16124" s="3"/>
      <c r="C16124" s="3"/>
      <c r="D16124" s="6"/>
      <c r="E16124" s="8"/>
      <c r="O16124" s="9"/>
    </row>
    <row r="16125" spans="2:15" x14ac:dyDescent="0.2">
      <c r="B16125" s="3"/>
      <c r="C16125" s="3"/>
      <c r="D16125" s="6"/>
      <c r="E16125" s="8"/>
      <c r="O16125" s="9"/>
    </row>
    <row r="16126" spans="2:15" x14ac:dyDescent="0.2">
      <c r="B16126" s="3"/>
      <c r="C16126" s="3"/>
      <c r="D16126" s="6"/>
      <c r="E16126" s="8"/>
      <c r="O16126" s="9"/>
    </row>
    <row r="16127" spans="2:15" x14ac:dyDescent="0.2">
      <c r="B16127" s="3"/>
      <c r="C16127" s="3"/>
      <c r="D16127" s="6"/>
      <c r="E16127" s="8"/>
      <c r="O16127" s="9"/>
    </row>
    <row r="16128" spans="2:15" x14ac:dyDescent="0.2">
      <c r="B16128" s="3"/>
      <c r="C16128" s="3"/>
      <c r="D16128" s="6"/>
      <c r="E16128" s="8"/>
      <c r="O16128" s="9"/>
    </row>
    <row r="16129" spans="2:15" x14ac:dyDescent="0.2">
      <c r="B16129" s="3"/>
      <c r="C16129" s="3"/>
      <c r="D16129" s="6"/>
      <c r="E16129" s="8"/>
      <c r="O16129" s="9"/>
    </row>
    <row r="16130" spans="2:15" x14ac:dyDescent="0.2">
      <c r="B16130" s="3"/>
      <c r="C16130" s="3"/>
      <c r="D16130" s="6"/>
      <c r="E16130" s="8"/>
      <c r="O16130" s="9"/>
    </row>
    <row r="16131" spans="2:15" x14ac:dyDescent="0.2">
      <c r="B16131" s="3"/>
      <c r="C16131" s="3"/>
      <c r="D16131" s="6"/>
      <c r="E16131" s="8"/>
      <c r="O16131" s="9"/>
    </row>
    <row r="16132" spans="2:15" x14ac:dyDescent="0.2">
      <c r="B16132" s="3"/>
      <c r="C16132" s="3"/>
      <c r="D16132" s="6"/>
      <c r="E16132" s="8"/>
      <c r="O16132" s="9"/>
    </row>
    <row r="16133" spans="2:15" x14ac:dyDescent="0.2">
      <c r="B16133" s="3"/>
      <c r="C16133" s="3"/>
      <c r="D16133" s="6"/>
      <c r="E16133" s="8"/>
      <c r="O16133" s="9"/>
    </row>
    <row r="16134" spans="2:15" x14ac:dyDescent="0.2">
      <c r="B16134" s="3"/>
      <c r="C16134" s="3"/>
      <c r="D16134" s="6"/>
      <c r="E16134" s="8"/>
      <c r="O16134" s="9"/>
    </row>
    <row r="16135" spans="2:15" x14ac:dyDescent="0.2">
      <c r="B16135" s="3"/>
      <c r="C16135" s="3"/>
      <c r="D16135" s="6"/>
      <c r="E16135" s="8"/>
      <c r="O16135" s="9"/>
    </row>
    <row r="16136" spans="2:15" x14ac:dyDescent="0.2">
      <c r="B16136" s="3"/>
      <c r="C16136" s="3"/>
      <c r="D16136" s="6"/>
      <c r="E16136" s="8"/>
      <c r="O16136" s="9"/>
    </row>
    <row r="16137" spans="2:15" x14ac:dyDescent="0.2">
      <c r="B16137" s="3"/>
      <c r="C16137" s="3"/>
      <c r="D16137" s="6"/>
      <c r="E16137" s="8"/>
      <c r="O16137" s="9"/>
    </row>
    <row r="16138" spans="2:15" x14ac:dyDescent="0.2">
      <c r="B16138" s="3"/>
      <c r="C16138" s="3"/>
      <c r="D16138" s="6"/>
      <c r="E16138" s="8"/>
      <c r="O16138" s="9"/>
    </row>
    <row r="16139" spans="2:15" x14ac:dyDescent="0.2">
      <c r="B16139" s="3"/>
      <c r="C16139" s="3"/>
      <c r="D16139" s="6"/>
      <c r="E16139" s="8"/>
      <c r="O16139" s="9"/>
    </row>
    <row r="16140" spans="2:15" x14ac:dyDescent="0.2">
      <c r="B16140" s="3"/>
      <c r="C16140" s="3"/>
      <c r="D16140" s="6"/>
      <c r="E16140" s="8"/>
      <c r="O16140" s="9"/>
    </row>
    <row r="16141" spans="2:15" x14ac:dyDescent="0.2">
      <c r="B16141" s="3"/>
      <c r="C16141" s="3"/>
      <c r="D16141" s="6"/>
      <c r="E16141" s="8"/>
      <c r="O16141" s="9"/>
    </row>
    <row r="16142" spans="2:15" x14ac:dyDescent="0.2">
      <c r="B16142" s="3"/>
      <c r="C16142" s="3"/>
      <c r="D16142" s="6"/>
      <c r="E16142" s="8"/>
      <c r="O16142" s="9"/>
    </row>
    <row r="16143" spans="2:15" x14ac:dyDescent="0.2">
      <c r="B16143" s="3"/>
      <c r="C16143" s="3"/>
      <c r="D16143" s="6"/>
      <c r="E16143" s="8"/>
      <c r="O16143" s="9"/>
    </row>
    <row r="16144" spans="2:15" x14ac:dyDescent="0.2">
      <c r="B16144" s="3"/>
      <c r="C16144" s="3"/>
      <c r="D16144" s="6"/>
      <c r="E16144" s="8"/>
      <c r="O16144" s="9"/>
    </row>
    <row r="16145" spans="2:15" x14ac:dyDescent="0.2">
      <c r="B16145" s="3"/>
      <c r="C16145" s="3"/>
      <c r="D16145" s="6"/>
      <c r="E16145" s="8"/>
      <c r="O16145" s="9"/>
    </row>
    <row r="16146" spans="2:15" x14ac:dyDescent="0.2">
      <c r="B16146" s="3"/>
      <c r="C16146" s="3"/>
      <c r="D16146" s="6"/>
      <c r="E16146" s="8"/>
      <c r="O16146" s="9"/>
    </row>
    <row r="16147" spans="2:15" x14ac:dyDescent="0.2">
      <c r="B16147" s="3"/>
      <c r="C16147" s="3"/>
      <c r="D16147" s="6"/>
      <c r="E16147" s="8"/>
      <c r="O16147" s="9"/>
    </row>
    <row r="16148" spans="2:15" x14ac:dyDescent="0.2">
      <c r="B16148" s="3"/>
      <c r="C16148" s="3"/>
      <c r="D16148" s="6"/>
      <c r="E16148" s="8"/>
      <c r="O16148" s="9"/>
    </row>
    <row r="16149" spans="2:15" x14ac:dyDescent="0.2">
      <c r="B16149" s="3"/>
      <c r="C16149" s="3"/>
      <c r="D16149" s="6"/>
      <c r="E16149" s="8"/>
      <c r="O16149" s="9"/>
    </row>
    <row r="16150" spans="2:15" x14ac:dyDescent="0.2">
      <c r="B16150" s="3"/>
      <c r="C16150" s="3"/>
      <c r="D16150" s="6"/>
      <c r="E16150" s="8"/>
      <c r="O16150" s="9"/>
    </row>
    <row r="16151" spans="2:15" x14ac:dyDescent="0.2">
      <c r="B16151" s="3"/>
      <c r="C16151" s="3"/>
      <c r="D16151" s="6"/>
      <c r="E16151" s="8"/>
      <c r="O16151" s="9"/>
    </row>
    <row r="16152" spans="2:15" x14ac:dyDescent="0.2">
      <c r="B16152" s="3"/>
      <c r="C16152" s="3"/>
      <c r="D16152" s="6"/>
      <c r="E16152" s="8"/>
      <c r="O16152" s="9"/>
    </row>
    <row r="16153" spans="2:15" x14ac:dyDescent="0.2">
      <c r="B16153" s="3"/>
      <c r="C16153" s="3"/>
      <c r="D16153" s="6"/>
      <c r="E16153" s="8"/>
      <c r="O16153" s="9"/>
    </row>
    <row r="16154" spans="2:15" x14ac:dyDescent="0.2">
      <c r="B16154" s="3"/>
      <c r="C16154" s="3"/>
      <c r="D16154" s="6"/>
      <c r="E16154" s="8"/>
      <c r="O16154" s="9"/>
    </row>
    <row r="16155" spans="2:15" x14ac:dyDescent="0.2">
      <c r="B16155" s="3"/>
      <c r="C16155" s="3"/>
      <c r="D16155" s="6"/>
      <c r="E16155" s="8"/>
      <c r="O16155" s="9"/>
    </row>
    <row r="16156" spans="2:15" x14ac:dyDescent="0.2">
      <c r="B16156" s="3"/>
      <c r="C16156" s="3"/>
      <c r="D16156" s="6"/>
      <c r="E16156" s="8"/>
      <c r="O16156" s="9"/>
    </row>
    <row r="16157" spans="2:15" x14ac:dyDescent="0.2">
      <c r="B16157" s="3"/>
      <c r="C16157" s="3"/>
      <c r="D16157" s="6"/>
      <c r="E16157" s="8"/>
      <c r="O16157" s="9"/>
    </row>
    <row r="16158" spans="2:15" x14ac:dyDescent="0.2">
      <c r="B16158" s="3"/>
      <c r="C16158" s="3"/>
      <c r="D16158" s="6"/>
      <c r="E16158" s="8"/>
      <c r="O16158" s="9"/>
    </row>
    <row r="16159" spans="2:15" x14ac:dyDescent="0.2">
      <c r="B16159" s="3"/>
      <c r="C16159" s="3"/>
      <c r="D16159" s="6"/>
      <c r="E16159" s="8"/>
      <c r="O16159" s="9"/>
    </row>
    <row r="16160" spans="2:15" x14ac:dyDescent="0.2">
      <c r="B16160" s="3"/>
      <c r="C16160" s="3"/>
      <c r="D16160" s="6"/>
      <c r="E16160" s="8"/>
      <c r="O16160" s="9"/>
    </row>
    <row r="16161" spans="2:15" x14ac:dyDescent="0.2">
      <c r="B16161" s="3"/>
      <c r="C16161" s="3"/>
      <c r="D16161" s="6"/>
      <c r="E16161" s="8"/>
      <c r="O16161" s="9"/>
    </row>
    <row r="16162" spans="2:15" x14ac:dyDescent="0.2">
      <c r="B16162" s="3"/>
      <c r="C16162" s="3"/>
      <c r="D16162" s="6"/>
      <c r="E16162" s="8"/>
      <c r="O16162" s="9"/>
    </row>
    <row r="16163" spans="2:15" x14ac:dyDescent="0.2">
      <c r="B16163" s="3"/>
      <c r="C16163" s="3"/>
      <c r="D16163" s="6"/>
      <c r="E16163" s="8"/>
      <c r="O16163" s="9"/>
    </row>
    <row r="16164" spans="2:15" x14ac:dyDescent="0.2">
      <c r="B16164" s="3"/>
      <c r="C16164" s="3"/>
      <c r="D16164" s="6"/>
      <c r="E16164" s="8"/>
      <c r="O16164" s="9"/>
    </row>
    <row r="16165" spans="2:15" x14ac:dyDescent="0.2">
      <c r="B16165" s="3"/>
      <c r="C16165" s="3"/>
      <c r="D16165" s="6"/>
      <c r="E16165" s="8"/>
      <c r="O16165" s="9"/>
    </row>
    <row r="16166" spans="2:15" x14ac:dyDescent="0.2">
      <c r="B16166" s="3"/>
      <c r="C16166" s="3"/>
      <c r="D16166" s="6"/>
      <c r="E16166" s="8"/>
      <c r="O16166" s="9"/>
    </row>
    <row r="16167" spans="2:15" x14ac:dyDescent="0.2">
      <c r="B16167" s="3"/>
      <c r="C16167" s="3"/>
      <c r="D16167" s="6"/>
      <c r="E16167" s="8"/>
      <c r="O16167" s="9"/>
    </row>
    <row r="16168" spans="2:15" x14ac:dyDescent="0.2">
      <c r="B16168" s="3"/>
      <c r="C16168" s="3"/>
      <c r="D16168" s="6"/>
      <c r="E16168" s="8"/>
      <c r="O16168" s="9"/>
    </row>
    <row r="16169" spans="2:15" x14ac:dyDescent="0.2">
      <c r="B16169" s="3"/>
      <c r="C16169" s="3"/>
      <c r="D16169" s="6"/>
      <c r="E16169" s="8"/>
      <c r="O16169" s="9"/>
    </row>
    <row r="16170" spans="2:15" x14ac:dyDescent="0.2">
      <c r="B16170" s="3"/>
      <c r="C16170" s="3"/>
      <c r="D16170" s="6"/>
      <c r="E16170" s="8"/>
      <c r="O16170" s="9"/>
    </row>
    <row r="16171" spans="2:15" x14ac:dyDescent="0.2">
      <c r="B16171" s="3"/>
      <c r="C16171" s="3"/>
      <c r="D16171" s="6"/>
      <c r="E16171" s="8"/>
      <c r="O16171" s="9"/>
    </row>
    <row r="16172" spans="2:15" x14ac:dyDescent="0.2">
      <c r="B16172" s="3"/>
      <c r="C16172" s="3"/>
      <c r="D16172" s="6"/>
      <c r="E16172" s="8"/>
      <c r="O16172" s="9"/>
    </row>
    <row r="16173" spans="2:15" x14ac:dyDescent="0.2">
      <c r="B16173" s="3"/>
      <c r="C16173" s="3"/>
      <c r="D16173" s="6"/>
      <c r="E16173" s="8"/>
      <c r="O16173" s="9"/>
    </row>
    <row r="16174" spans="2:15" x14ac:dyDescent="0.2">
      <c r="B16174" s="3"/>
      <c r="C16174" s="3"/>
      <c r="D16174" s="6"/>
      <c r="E16174" s="8"/>
      <c r="O16174" s="9"/>
    </row>
    <row r="16175" spans="2:15" x14ac:dyDescent="0.2">
      <c r="B16175" s="3"/>
      <c r="C16175" s="3"/>
      <c r="D16175" s="6"/>
      <c r="E16175" s="8"/>
      <c r="O16175" s="9"/>
    </row>
    <row r="16176" spans="2:15" x14ac:dyDescent="0.2">
      <c r="B16176" s="3"/>
      <c r="C16176" s="3"/>
      <c r="D16176" s="6"/>
      <c r="E16176" s="8"/>
      <c r="O16176" s="9"/>
    </row>
    <row r="16177" spans="2:15" x14ac:dyDescent="0.2">
      <c r="B16177" s="3"/>
      <c r="C16177" s="3"/>
      <c r="D16177" s="6"/>
      <c r="E16177" s="8"/>
      <c r="O16177" s="9"/>
    </row>
    <row r="16178" spans="2:15" x14ac:dyDescent="0.2">
      <c r="B16178" s="3"/>
      <c r="C16178" s="3"/>
      <c r="D16178" s="6"/>
      <c r="E16178" s="8"/>
      <c r="O16178" s="9"/>
    </row>
    <row r="16179" spans="2:15" x14ac:dyDescent="0.2">
      <c r="B16179" s="3"/>
      <c r="C16179" s="3"/>
      <c r="D16179" s="6"/>
      <c r="E16179" s="8"/>
      <c r="O16179" s="9"/>
    </row>
    <row r="16180" spans="2:15" x14ac:dyDescent="0.2">
      <c r="B16180" s="3"/>
      <c r="C16180" s="3"/>
      <c r="D16180" s="6"/>
      <c r="E16180" s="8"/>
      <c r="O16180" s="9"/>
    </row>
    <row r="16181" spans="2:15" x14ac:dyDescent="0.2">
      <c r="B16181" s="3"/>
      <c r="C16181" s="3"/>
      <c r="D16181" s="6"/>
      <c r="E16181" s="8"/>
      <c r="O16181" s="9"/>
    </row>
    <row r="16182" spans="2:15" x14ac:dyDescent="0.2">
      <c r="B16182" s="3"/>
      <c r="C16182" s="3"/>
      <c r="D16182" s="6"/>
      <c r="E16182" s="8"/>
      <c r="O16182" s="9"/>
    </row>
    <row r="16183" spans="2:15" x14ac:dyDescent="0.2">
      <c r="B16183" s="3"/>
      <c r="C16183" s="3"/>
      <c r="D16183" s="6"/>
      <c r="E16183" s="8"/>
      <c r="O16183" s="9"/>
    </row>
    <row r="16184" spans="2:15" x14ac:dyDescent="0.2">
      <c r="B16184" s="3"/>
      <c r="C16184" s="3"/>
      <c r="D16184" s="6"/>
      <c r="E16184" s="8"/>
      <c r="O16184" s="9"/>
    </row>
    <row r="16185" spans="2:15" x14ac:dyDescent="0.2">
      <c r="B16185" s="3"/>
      <c r="C16185" s="3"/>
      <c r="D16185" s="6"/>
      <c r="E16185" s="8"/>
      <c r="O16185" s="9"/>
    </row>
    <row r="16186" spans="2:15" x14ac:dyDescent="0.2">
      <c r="B16186" s="3"/>
      <c r="C16186" s="3"/>
      <c r="D16186" s="6"/>
      <c r="E16186" s="8"/>
      <c r="O16186" s="9"/>
    </row>
    <row r="16187" spans="2:15" x14ac:dyDescent="0.2">
      <c r="B16187" s="3"/>
      <c r="C16187" s="3"/>
      <c r="D16187" s="6"/>
      <c r="E16187" s="8"/>
      <c r="O16187" s="9"/>
    </row>
    <row r="16188" spans="2:15" x14ac:dyDescent="0.2">
      <c r="B16188" s="3"/>
      <c r="C16188" s="3"/>
      <c r="D16188" s="6"/>
      <c r="E16188" s="8"/>
      <c r="O16188" s="9"/>
    </row>
    <row r="16189" spans="2:15" x14ac:dyDescent="0.2">
      <c r="B16189" s="3"/>
      <c r="C16189" s="3"/>
      <c r="D16189" s="6"/>
      <c r="E16189" s="8"/>
      <c r="O16189" s="9"/>
    </row>
    <row r="16190" spans="2:15" x14ac:dyDescent="0.2">
      <c r="B16190" s="3"/>
      <c r="C16190" s="3"/>
      <c r="D16190" s="6"/>
      <c r="E16190" s="8"/>
      <c r="O16190" s="9"/>
    </row>
    <row r="16191" spans="2:15" x14ac:dyDescent="0.2">
      <c r="B16191" s="3"/>
      <c r="C16191" s="3"/>
      <c r="D16191" s="6"/>
      <c r="E16191" s="8"/>
      <c r="O16191" s="9"/>
    </row>
    <row r="16192" spans="2:15" x14ac:dyDescent="0.2">
      <c r="B16192" s="3"/>
      <c r="C16192" s="3"/>
      <c r="D16192" s="6"/>
      <c r="E16192" s="8"/>
      <c r="O16192" s="9"/>
    </row>
    <row r="16193" spans="2:15" x14ac:dyDescent="0.2">
      <c r="B16193" s="3"/>
      <c r="C16193" s="3"/>
      <c r="D16193" s="6"/>
      <c r="E16193" s="8"/>
      <c r="O16193" s="9"/>
    </row>
    <row r="16194" spans="2:15" x14ac:dyDescent="0.2">
      <c r="B16194" s="3"/>
      <c r="C16194" s="3"/>
      <c r="D16194" s="6"/>
      <c r="E16194" s="8"/>
      <c r="O16194" s="9"/>
    </row>
    <row r="16195" spans="2:15" x14ac:dyDescent="0.2">
      <c r="B16195" s="3"/>
      <c r="C16195" s="3"/>
      <c r="D16195" s="6"/>
      <c r="E16195" s="8"/>
      <c r="O16195" s="9"/>
    </row>
    <row r="16196" spans="2:15" x14ac:dyDescent="0.2">
      <c r="B16196" s="3"/>
      <c r="C16196" s="3"/>
      <c r="D16196" s="6"/>
      <c r="E16196" s="8"/>
      <c r="O16196" s="9"/>
    </row>
    <row r="16197" spans="2:15" x14ac:dyDescent="0.2">
      <c r="B16197" s="3"/>
      <c r="C16197" s="3"/>
      <c r="D16197" s="6"/>
      <c r="E16197" s="8"/>
      <c r="O16197" s="9"/>
    </row>
    <row r="16198" spans="2:15" x14ac:dyDescent="0.2">
      <c r="B16198" s="3"/>
      <c r="C16198" s="3"/>
      <c r="D16198" s="6"/>
      <c r="E16198" s="8"/>
      <c r="O16198" s="9"/>
    </row>
    <row r="16199" spans="2:15" x14ac:dyDescent="0.2">
      <c r="B16199" s="3"/>
      <c r="C16199" s="3"/>
      <c r="D16199" s="6"/>
      <c r="E16199" s="8"/>
      <c r="O16199" s="9"/>
    </row>
    <row r="16200" spans="2:15" x14ac:dyDescent="0.2">
      <c r="B16200" s="3"/>
      <c r="C16200" s="3"/>
      <c r="D16200" s="6"/>
      <c r="E16200" s="8"/>
      <c r="O16200" s="9"/>
    </row>
    <row r="16201" spans="2:15" x14ac:dyDescent="0.2">
      <c r="B16201" s="3"/>
      <c r="C16201" s="3"/>
      <c r="D16201" s="6"/>
      <c r="E16201" s="8"/>
      <c r="O16201" s="9"/>
    </row>
    <row r="16202" spans="2:15" x14ac:dyDescent="0.2">
      <c r="B16202" s="3"/>
      <c r="C16202" s="3"/>
      <c r="D16202" s="6"/>
      <c r="E16202" s="8"/>
      <c r="O16202" s="9"/>
    </row>
    <row r="16203" spans="2:15" x14ac:dyDescent="0.2">
      <c r="B16203" s="3"/>
      <c r="C16203" s="3"/>
      <c r="D16203" s="6"/>
      <c r="E16203" s="8"/>
      <c r="O16203" s="9"/>
    </row>
    <row r="16204" spans="2:15" x14ac:dyDescent="0.2">
      <c r="B16204" s="3"/>
      <c r="C16204" s="3"/>
      <c r="D16204" s="6"/>
      <c r="E16204" s="8"/>
      <c r="O16204" s="9"/>
    </row>
    <row r="16205" spans="2:15" x14ac:dyDescent="0.2">
      <c r="B16205" s="3"/>
      <c r="C16205" s="3"/>
      <c r="D16205" s="6"/>
      <c r="E16205" s="8"/>
      <c r="O16205" s="9"/>
    </row>
    <row r="16206" spans="2:15" x14ac:dyDescent="0.2">
      <c r="B16206" s="3"/>
      <c r="C16206" s="3"/>
      <c r="D16206" s="6"/>
      <c r="E16206" s="8"/>
      <c r="O16206" s="9"/>
    </row>
    <row r="16207" spans="2:15" x14ac:dyDescent="0.2">
      <c r="B16207" s="3"/>
      <c r="C16207" s="3"/>
      <c r="D16207" s="6"/>
      <c r="E16207" s="8"/>
      <c r="O16207" s="9"/>
    </row>
    <row r="16208" spans="2:15" x14ac:dyDescent="0.2">
      <c r="B16208" s="3"/>
      <c r="C16208" s="3"/>
      <c r="D16208" s="6"/>
      <c r="E16208" s="8"/>
      <c r="O16208" s="9"/>
    </row>
    <row r="16209" spans="2:15" x14ac:dyDescent="0.2">
      <c r="B16209" s="3"/>
      <c r="C16209" s="3"/>
      <c r="D16209" s="6"/>
      <c r="E16209" s="8"/>
      <c r="O16209" s="9"/>
    </row>
    <row r="16210" spans="2:15" x14ac:dyDescent="0.2">
      <c r="B16210" s="3"/>
      <c r="C16210" s="3"/>
      <c r="D16210" s="6"/>
      <c r="E16210" s="8"/>
      <c r="O16210" s="9"/>
    </row>
    <row r="16211" spans="2:15" x14ac:dyDescent="0.2">
      <c r="B16211" s="3"/>
      <c r="C16211" s="3"/>
      <c r="D16211" s="6"/>
      <c r="E16211" s="8"/>
      <c r="O16211" s="9"/>
    </row>
    <row r="16212" spans="2:15" x14ac:dyDescent="0.2">
      <c r="B16212" s="3"/>
      <c r="C16212" s="3"/>
      <c r="D16212" s="6"/>
      <c r="E16212" s="8"/>
      <c r="O16212" s="9"/>
    </row>
    <row r="16213" spans="2:15" x14ac:dyDescent="0.2">
      <c r="B16213" s="3"/>
      <c r="C16213" s="3"/>
      <c r="D16213" s="6"/>
      <c r="E16213" s="8"/>
      <c r="O16213" s="9"/>
    </row>
    <row r="16214" spans="2:15" x14ac:dyDescent="0.2">
      <c r="B16214" s="3"/>
      <c r="C16214" s="3"/>
      <c r="D16214" s="6"/>
      <c r="E16214" s="8"/>
      <c r="O16214" s="9"/>
    </row>
    <row r="16215" spans="2:15" x14ac:dyDescent="0.2">
      <c r="B16215" s="3"/>
      <c r="C16215" s="3"/>
      <c r="D16215" s="6"/>
      <c r="E16215" s="8"/>
      <c r="O16215" s="9"/>
    </row>
    <row r="16216" spans="2:15" x14ac:dyDescent="0.2">
      <c r="B16216" s="3"/>
      <c r="C16216" s="3"/>
      <c r="D16216" s="6"/>
      <c r="E16216" s="8"/>
      <c r="O16216" s="9"/>
    </row>
    <row r="16217" spans="2:15" x14ac:dyDescent="0.2">
      <c r="B16217" s="3"/>
      <c r="C16217" s="3"/>
      <c r="D16217" s="6"/>
      <c r="E16217" s="8"/>
      <c r="O16217" s="9"/>
    </row>
    <row r="16218" spans="2:15" x14ac:dyDescent="0.2">
      <c r="B16218" s="3"/>
      <c r="C16218" s="3"/>
      <c r="D16218" s="6"/>
      <c r="E16218" s="8"/>
      <c r="O16218" s="9"/>
    </row>
    <row r="16219" spans="2:15" x14ac:dyDescent="0.2">
      <c r="B16219" s="3"/>
      <c r="C16219" s="3"/>
      <c r="D16219" s="6"/>
      <c r="E16219" s="8"/>
      <c r="O16219" s="9"/>
    </row>
    <row r="16220" spans="2:15" x14ac:dyDescent="0.2">
      <c r="B16220" s="3"/>
      <c r="C16220" s="3"/>
      <c r="D16220" s="6"/>
      <c r="E16220" s="8"/>
      <c r="O16220" s="9"/>
    </row>
    <row r="16221" spans="2:15" x14ac:dyDescent="0.2">
      <c r="B16221" s="3"/>
      <c r="C16221" s="3"/>
      <c r="D16221" s="6"/>
      <c r="E16221" s="8"/>
      <c r="O16221" s="9"/>
    </row>
    <row r="16222" spans="2:15" x14ac:dyDescent="0.2">
      <c r="B16222" s="3"/>
      <c r="C16222" s="3"/>
      <c r="D16222" s="6"/>
      <c r="E16222" s="8"/>
      <c r="O16222" s="9"/>
    </row>
    <row r="16223" spans="2:15" x14ac:dyDescent="0.2">
      <c r="B16223" s="3"/>
      <c r="C16223" s="3"/>
      <c r="D16223" s="6"/>
      <c r="E16223" s="8"/>
      <c r="O16223" s="9"/>
    </row>
    <row r="16224" spans="2:15" x14ac:dyDescent="0.2">
      <c r="B16224" s="3"/>
      <c r="C16224" s="3"/>
      <c r="D16224" s="6"/>
      <c r="E16224" s="8"/>
      <c r="O16224" s="9"/>
    </row>
    <row r="16225" spans="2:15" x14ac:dyDescent="0.2">
      <c r="B16225" s="3"/>
      <c r="C16225" s="3"/>
      <c r="D16225" s="6"/>
      <c r="E16225" s="8"/>
      <c r="O16225" s="9"/>
    </row>
    <row r="16226" spans="2:15" x14ac:dyDescent="0.2">
      <c r="B16226" s="3"/>
      <c r="C16226" s="3"/>
      <c r="D16226" s="6"/>
      <c r="E16226" s="8"/>
      <c r="O16226" s="9"/>
    </row>
    <row r="16227" spans="2:15" x14ac:dyDescent="0.2">
      <c r="B16227" s="3"/>
      <c r="C16227" s="3"/>
      <c r="D16227" s="6"/>
      <c r="E16227" s="8"/>
      <c r="O16227" s="9"/>
    </row>
    <row r="16228" spans="2:15" x14ac:dyDescent="0.2">
      <c r="B16228" s="3"/>
      <c r="C16228" s="3"/>
      <c r="D16228" s="6"/>
      <c r="E16228" s="8"/>
      <c r="O16228" s="9"/>
    </row>
    <row r="16229" spans="2:15" x14ac:dyDescent="0.2">
      <c r="B16229" s="3"/>
      <c r="C16229" s="3"/>
      <c r="D16229" s="6"/>
      <c r="E16229" s="8"/>
      <c r="O16229" s="9"/>
    </row>
    <row r="16230" spans="2:15" x14ac:dyDescent="0.2">
      <c r="B16230" s="3"/>
      <c r="C16230" s="3"/>
      <c r="D16230" s="6"/>
      <c r="E16230" s="8"/>
      <c r="O16230" s="9"/>
    </row>
    <row r="16231" spans="2:15" x14ac:dyDescent="0.2">
      <c r="B16231" s="3"/>
      <c r="C16231" s="3"/>
      <c r="D16231" s="6"/>
      <c r="E16231" s="8"/>
      <c r="O16231" s="9"/>
    </row>
    <row r="16232" spans="2:15" x14ac:dyDescent="0.2">
      <c r="B16232" s="3"/>
      <c r="C16232" s="3"/>
      <c r="D16232" s="6"/>
      <c r="E16232" s="8"/>
      <c r="O16232" s="9"/>
    </row>
    <row r="16233" spans="2:15" x14ac:dyDescent="0.2">
      <c r="B16233" s="3"/>
      <c r="C16233" s="3"/>
      <c r="D16233" s="6"/>
      <c r="E16233" s="8"/>
      <c r="O16233" s="9"/>
    </row>
    <row r="16234" spans="2:15" x14ac:dyDescent="0.2">
      <c r="B16234" s="3"/>
      <c r="C16234" s="3"/>
      <c r="D16234" s="6"/>
      <c r="E16234" s="8"/>
      <c r="O16234" s="9"/>
    </row>
    <row r="16235" spans="2:15" x14ac:dyDescent="0.2">
      <c r="B16235" s="3"/>
      <c r="C16235" s="3"/>
      <c r="D16235" s="6"/>
      <c r="E16235" s="8"/>
      <c r="O16235" s="9"/>
    </row>
    <row r="16236" spans="2:15" x14ac:dyDescent="0.2">
      <c r="B16236" s="3"/>
      <c r="C16236" s="3"/>
      <c r="D16236" s="6"/>
      <c r="E16236" s="8"/>
      <c r="O16236" s="9"/>
    </row>
    <row r="16237" spans="2:15" x14ac:dyDescent="0.2">
      <c r="B16237" s="3"/>
      <c r="C16237" s="3"/>
      <c r="D16237" s="6"/>
      <c r="E16237" s="8"/>
      <c r="O16237" s="9"/>
    </row>
    <row r="16238" spans="2:15" x14ac:dyDescent="0.2">
      <c r="B16238" s="3"/>
      <c r="C16238" s="3"/>
      <c r="D16238" s="6"/>
      <c r="E16238" s="8"/>
      <c r="O16238" s="9"/>
    </row>
    <row r="16239" spans="2:15" x14ac:dyDescent="0.2">
      <c r="B16239" s="3"/>
      <c r="C16239" s="3"/>
      <c r="D16239" s="6"/>
      <c r="E16239" s="8"/>
      <c r="O16239" s="9"/>
    </row>
    <row r="16240" spans="2:15" x14ac:dyDescent="0.2">
      <c r="B16240" s="3"/>
      <c r="C16240" s="3"/>
      <c r="D16240" s="6"/>
      <c r="E16240" s="8"/>
      <c r="O16240" s="9"/>
    </row>
    <row r="16241" spans="2:15" x14ac:dyDescent="0.2">
      <c r="B16241" s="3"/>
      <c r="C16241" s="3"/>
      <c r="D16241" s="6"/>
      <c r="E16241" s="8"/>
      <c r="O16241" s="9"/>
    </row>
    <row r="16242" spans="2:15" x14ac:dyDescent="0.2">
      <c r="B16242" s="3"/>
      <c r="C16242" s="3"/>
      <c r="D16242" s="6"/>
      <c r="E16242" s="8"/>
      <c r="O16242" s="9"/>
    </row>
    <row r="16243" spans="2:15" x14ac:dyDescent="0.2">
      <c r="B16243" s="3"/>
      <c r="C16243" s="3"/>
      <c r="D16243" s="6"/>
      <c r="E16243" s="8"/>
      <c r="O16243" s="9"/>
    </row>
    <row r="16244" spans="2:15" x14ac:dyDescent="0.2">
      <c r="B16244" s="3"/>
      <c r="C16244" s="3"/>
      <c r="D16244" s="6"/>
      <c r="E16244" s="8"/>
      <c r="O16244" s="9"/>
    </row>
    <row r="16245" spans="2:15" x14ac:dyDescent="0.2">
      <c r="B16245" s="3"/>
      <c r="C16245" s="3"/>
      <c r="D16245" s="6"/>
      <c r="E16245" s="8"/>
      <c r="O16245" s="9"/>
    </row>
    <row r="16246" spans="2:15" x14ac:dyDescent="0.2">
      <c r="B16246" s="3"/>
      <c r="C16246" s="3"/>
      <c r="D16246" s="6"/>
      <c r="E16246" s="8"/>
      <c r="O16246" s="9"/>
    </row>
    <row r="16247" spans="2:15" x14ac:dyDescent="0.2">
      <c r="B16247" s="3"/>
      <c r="C16247" s="3"/>
      <c r="D16247" s="6"/>
      <c r="E16247" s="8"/>
      <c r="O16247" s="9"/>
    </row>
    <row r="16248" spans="2:15" x14ac:dyDescent="0.2">
      <c r="B16248" s="3"/>
      <c r="C16248" s="3"/>
      <c r="D16248" s="6"/>
      <c r="E16248" s="8"/>
      <c r="O16248" s="9"/>
    </row>
    <row r="16249" spans="2:15" x14ac:dyDescent="0.2">
      <c r="B16249" s="3"/>
      <c r="C16249" s="3"/>
      <c r="D16249" s="6"/>
      <c r="E16249" s="8"/>
      <c r="O16249" s="9"/>
    </row>
    <row r="16250" spans="2:15" x14ac:dyDescent="0.2">
      <c r="B16250" s="3"/>
      <c r="C16250" s="3"/>
      <c r="D16250" s="6"/>
      <c r="E16250" s="8"/>
      <c r="O16250" s="9"/>
    </row>
    <row r="16251" spans="2:15" x14ac:dyDescent="0.2">
      <c r="B16251" s="3"/>
      <c r="C16251" s="3"/>
      <c r="D16251" s="6"/>
      <c r="E16251" s="8"/>
      <c r="O16251" s="9"/>
    </row>
    <row r="16252" spans="2:15" x14ac:dyDescent="0.2">
      <c r="B16252" s="3"/>
      <c r="C16252" s="3"/>
      <c r="D16252" s="6"/>
      <c r="E16252" s="8"/>
      <c r="O16252" s="9"/>
    </row>
    <row r="16253" spans="2:15" x14ac:dyDescent="0.2">
      <c r="B16253" s="3"/>
      <c r="C16253" s="3"/>
      <c r="D16253" s="6"/>
      <c r="E16253" s="8"/>
      <c r="O16253" s="9"/>
    </row>
    <row r="16254" spans="2:15" x14ac:dyDescent="0.2">
      <c r="B16254" s="3"/>
      <c r="C16254" s="3"/>
      <c r="D16254" s="6"/>
      <c r="E16254" s="8"/>
      <c r="O16254" s="9"/>
    </row>
    <row r="16255" spans="2:15" x14ac:dyDescent="0.2">
      <c r="B16255" s="3"/>
      <c r="C16255" s="3"/>
      <c r="D16255" s="6"/>
      <c r="E16255" s="8"/>
      <c r="O16255" s="9"/>
    </row>
    <row r="16256" spans="2:15" x14ac:dyDescent="0.2">
      <c r="B16256" s="3"/>
      <c r="C16256" s="3"/>
      <c r="D16256" s="6"/>
      <c r="E16256" s="8"/>
      <c r="O16256" s="9"/>
    </row>
    <row r="16257" spans="2:15" x14ac:dyDescent="0.2">
      <c r="B16257" s="3"/>
      <c r="C16257" s="3"/>
      <c r="D16257" s="6"/>
      <c r="E16257" s="8"/>
      <c r="O16257" s="9"/>
    </row>
    <row r="16258" spans="2:15" x14ac:dyDescent="0.2">
      <c r="B16258" s="3"/>
      <c r="C16258" s="3"/>
      <c r="D16258" s="6"/>
      <c r="E16258" s="8"/>
      <c r="O16258" s="9"/>
    </row>
    <row r="16259" spans="2:15" x14ac:dyDescent="0.2">
      <c r="B16259" s="3"/>
      <c r="C16259" s="3"/>
      <c r="D16259" s="6"/>
      <c r="E16259" s="8"/>
      <c r="O16259" s="9"/>
    </row>
    <row r="16260" spans="2:15" x14ac:dyDescent="0.2">
      <c r="B16260" s="3"/>
      <c r="C16260" s="3"/>
      <c r="D16260" s="6"/>
      <c r="E16260" s="8"/>
      <c r="O16260" s="9"/>
    </row>
    <row r="16261" spans="2:15" x14ac:dyDescent="0.2">
      <c r="B16261" s="3"/>
      <c r="C16261" s="3"/>
      <c r="D16261" s="6"/>
      <c r="E16261" s="8"/>
      <c r="O16261" s="9"/>
    </row>
    <row r="16262" spans="2:15" x14ac:dyDescent="0.2">
      <c r="B16262" s="3"/>
      <c r="C16262" s="3"/>
      <c r="D16262" s="6"/>
      <c r="E16262" s="8"/>
      <c r="O16262" s="9"/>
    </row>
    <row r="16263" spans="2:15" x14ac:dyDescent="0.2">
      <c r="B16263" s="3"/>
      <c r="C16263" s="3"/>
      <c r="D16263" s="6"/>
      <c r="E16263" s="8"/>
      <c r="O16263" s="9"/>
    </row>
    <row r="16264" spans="2:15" x14ac:dyDescent="0.2">
      <c r="B16264" s="3"/>
      <c r="C16264" s="3"/>
      <c r="D16264" s="6"/>
      <c r="E16264" s="8"/>
      <c r="O16264" s="9"/>
    </row>
    <row r="16265" spans="2:15" x14ac:dyDescent="0.2">
      <c r="B16265" s="3"/>
      <c r="C16265" s="3"/>
      <c r="D16265" s="6"/>
      <c r="E16265" s="8"/>
      <c r="O16265" s="9"/>
    </row>
    <row r="16266" spans="2:15" x14ac:dyDescent="0.2">
      <c r="B16266" s="3"/>
      <c r="C16266" s="3"/>
      <c r="D16266" s="6"/>
      <c r="E16266" s="8"/>
      <c r="O16266" s="9"/>
    </row>
    <row r="16267" spans="2:15" x14ac:dyDescent="0.2">
      <c r="B16267" s="3"/>
      <c r="C16267" s="3"/>
      <c r="D16267" s="6"/>
      <c r="E16267" s="8"/>
      <c r="O16267" s="9"/>
    </row>
    <row r="16268" spans="2:15" x14ac:dyDescent="0.2">
      <c r="B16268" s="3"/>
      <c r="C16268" s="3"/>
      <c r="D16268" s="6"/>
      <c r="E16268" s="8"/>
      <c r="O16268" s="9"/>
    </row>
    <row r="16269" spans="2:15" x14ac:dyDescent="0.2">
      <c r="B16269" s="3"/>
      <c r="C16269" s="3"/>
      <c r="D16269" s="6"/>
      <c r="E16269" s="8"/>
      <c r="O16269" s="9"/>
    </row>
    <row r="16270" spans="2:15" x14ac:dyDescent="0.2">
      <c r="B16270" s="3"/>
      <c r="C16270" s="3"/>
      <c r="D16270" s="6"/>
      <c r="E16270" s="8"/>
      <c r="O16270" s="9"/>
    </row>
    <row r="16271" spans="2:15" x14ac:dyDescent="0.2">
      <c r="B16271" s="3"/>
      <c r="C16271" s="3"/>
      <c r="D16271" s="6"/>
      <c r="E16271" s="8"/>
      <c r="O16271" s="9"/>
    </row>
    <row r="16272" spans="2:15" x14ac:dyDescent="0.2">
      <c r="B16272" s="3"/>
      <c r="C16272" s="3"/>
      <c r="D16272" s="6"/>
      <c r="E16272" s="8"/>
      <c r="O16272" s="9"/>
    </row>
    <row r="16273" spans="2:15" x14ac:dyDescent="0.2">
      <c r="B16273" s="3"/>
      <c r="C16273" s="3"/>
      <c r="D16273" s="6"/>
      <c r="E16273" s="8"/>
      <c r="O16273" s="9"/>
    </row>
    <row r="16274" spans="2:15" x14ac:dyDescent="0.2">
      <c r="B16274" s="3"/>
      <c r="C16274" s="3"/>
      <c r="D16274" s="6"/>
      <c r="E16274" s="8"/>
      <c r="O16274" s="9"/>
    </row>
    <row r="16275" spans="2:15" x14ac:dyDescent="0.2">
      <c r="B16275" s="3"/>
      <c r="C16275" s="3"/>
      <c r="D16275" s="6"/>
      <c r="E16275" s="8"/>
      <c r="O16275" s="9"/>
    </row>
    <row r="16276" spans="2:15" x14ac:dyDescent="0.2">
      <c r="B16276" s="3"/>
      <c r="C16276" s="3"/>
      <c r="D16276" s="6"/>
      <c r="E16276" s="8"/>
      <c r="O16276" s="9"/>
    </row>
    <row r="16277" spans="2:15" x14ac:dyDescent="0.2">
      <c r="B16277" s="3"/>
      <c r="C16277" s="3"/>
      <c r="D16277" s="6"/>
      <c r="E16277" s="8"/>
      <c r="O16277" s="9"/>
    </row>
    <row r="16278" spans="2:15" x14ac:dyDescent="0.2">
      <c r="B16278" s="3"/>
      <c r="C16278" s="3"/>
      <c r="D16278" s="6"/>
      <c r="E16278" s="8"/>
      <c r="O16278" s="9"/>
    </row>
    <row r="16279" spans="2:15" x14ac:dyDescent="0.2">
      <c r="B16279" s="3"/>
      <c r="C16279" s="3"/>
      <c r="D16279" s="6"/>
      <c r="E16279" s="8"/>
      <c r="O16279" s="9"/>
    </row>
    <row r="16280" spans="2:15" x14ac:dyDescent="0.2">
      <c r="B16280" s="3"/>
      <c r="C16280" s="3"/>
      <c r="D16280" s="6"/>
      <c r="E16280" s="8"/>
      <c r="O16280" s="9"/>
    </row>
    <row r="16281" spans="2:15" x14ac:dyDescent="0.2">
      <c r="B16281" s="3"/>
      <c r="C16281" s="3"/>
      <c r="D16281" s="6"/>
      <c r="E16281" s="8"/>
      <c r="O16281" s="9"/>
    </row>
    <row r="16282" spans="2:15" x14ac:dyDescent="0.2">
      <c r="B16282" s="3"/>
      <c r="C16282" s="3"/>
      <c r="D16282" s="6"/>
      <c r="E16282" s="8"/>
      <c r="O16282" s="9"/>
    </row>
    <row r="16283" spans="2:15" x14ac:dyDescent="0.2">
      <c r="B16283" s="3"/>
      <c r="C16283" s="3"/>
      <c r="D16283" s="6"/>
      <c r="E16283" s="8"/>
      <c r="O16283" s="9"/>
    </row>
    <row r="16284" spans="2:15" x14ac:dyDescent="0.2">
      <c r="B16284" s="3"/>
      <c r="C16284" s="3"/>
      <c r="D16284" s="6"/>
      <c r="E16284" s="8"/>
      <c r="O16284" s="9"/>
    </row>
    <row r="16285" spans="2:15" x14ac:dyDescent="0.2">
      <c r="B16285" s="3"/>
      <c r="C16285" s="3"/>
      <c r="D16285" s="6"/>
      <c r="E16285" s="8"/>
      <c r="O16285" s="9"/>
    </row>
    <row r="16286" spans="2:15" x14ac:dyDescent="0.2">
      <c r="B16286" s="3"/>
      <c r="C16286" s="3"/>
      <c r="D16286" s="6"/>
      <c r="E16286" s="8"/>
      <c r="O16286" s="9"/>
    </row>
    <row r="16287" spans="2:15" x14ac:dyDescent="0.2">
      <c r="B16287" s="3"/>
      <c r="C16287" s="3"/>
      <c r="D16287" s="6"/>
      <c r="E16287" s="8"/>
      <c r="O16287" s="9"/>
    </row>
    <row r="16288" spans="2:15" x14ac:dyDescent="0.2">
      <c r="B16288" s="3"/>
      <c r="C16288" s="3"/>
      <c r="D16288" s="6"/>
      <c r="E16288" s="8"/>
      <c r="O16288" s="9"/>
    </row>
    <row r="16289" spans="2:15" x14ac:dyDescent="0.2">
      <c r="B16289" s="3"/>
      <c r="C16289" s="3"/>
      <c r="D16289" s="6"/>
      <c r="E16289" s="8"/>
      <c r="O16289" s="9"/>
    </row>
    <row r="16290" spans="2:15" x14ac:dyDescent="0.2">
      <c r="B16290" s="3"/>
      <c r="C16290" s="3"/>
      <c r="D16290" s="6"/>
      <c r="E16290" s="8"/>
      <c r="O16290" s="9"/>
    </row>
    <row r="16291" spans="2:15" x14ac:dyDescent="0.2">
      <c r="B16291" s="3"/>
      <c r="C16291" s="3"/>
      <c r="D16291" s="6"/>
      <c r="E16291" s="8"/>
      <c r="O16291" s="9"/>
    </row>
    <row r="16292" spans="2:15" x14ac:dyDescent="0.2">
      <c r="B16292" s="3"/>
      <c r="C16292" s="3"/>
      <c r="D16292" s="6"/>
      <c r="E16292" s="8"/>
      <c r="O16292" s="9"/>
    </row>
    <row r="16293" spans="2:15" x14ac:dyDescent="0.2">
      <c r="B16293" s="3"/>
      <c r="C16293" s="3"/>
      <c r="D16293" s="6"/>
      <c r="E16293" s="8"/>
      <c r="O16293" s="9"/>
    </row>
    <row r="16294" spans="2:15" x14ac:dyDescent="0.2">
      <c r="B16294" s="3"/>
      <c r="C16294" s="3"/>
      <c r="D16294" s="6"/>
      <c r="E16294" s="8"/>
      <c r="O16294" s="9"/>
    </row>
    <row r="16295" spans="2:15" x14ac:dyDescent="0.2">
      <c r="B16295" s="3"/>
      <c r="C16295" s="3"/>
      <c r="D16295" s="6"/>
      <c r="E16295" s="8"/>
      <c r="O16295" s="9"/>
    </row>
    <row r="16296" spans="2:15" x14ac:dyDescent="0.2">
      <c r="B16296" s="3"/>
      <c r="C16296" s="3"/>
      <c r="D16296" s="6"/>
      <c r="E16296" s="8"/>
      <c r="O16296" s="9"/>
    </row>
    <row r="16297" spans="2:15" x14ac:dyDescent="0.2">
      <c r="B16297" s="3"/>
      <c r="C16297" s="3"/>
      <c r="D16297" s="6"/>
      <c r="E16297" s="8"/>
      <c r="O16297" s="9"/>
    </row>
    <row r="16298" spans="2:15" x14ac:dyDescent="0.2">
      <c r="B16298" s="3"/>
      <c r="C16298" s="3"/>
      <c r="D16298" s="6"/>
      <c r="E16298" s="8"/>
      <c r="O16298" s="9"/>
    </row>
    <row r="16299" spans="2:15" x14ac:dyDescent="0.2">
      <c r="B16299" s="3"/>
      <c r="C16299" s="3"/>
      <c r="D16299" s="6"/>
      <c r="E16299" s="8"/>
      <c r="O16299" s="9"/>
    </row>
    <row r="16300" spans="2:15" x14ac:dyDescent="0.2">
      <c r="B16300" s="3"/>
      <c r="C16300" s="3"/>
      <c r="D16300" s="6"/>
      <c r="E16300" s="8"/>
      <c r="O16300" s="9"/>
    </row>
    <row r="16301" spans="2:15" x14ac:dyDescent="0.2">
      <c r="B16301" s="3"/>
      <c r="C16301" s="3"/>
      <c r="D16301" s="6"/>
      <c r="E16301" s="8"/>
      <c r="O16301" s="9"/>
    </row>
    <row r="16302" spans="2:15" x14ac:dyDescent="0.2">
      <c r="B16302" s="3"/>
      <c r="C16302" s="3"/>
      <c r="D16302" s="6"/>
      <c r="E16302" s="8"/>
      <c r="O16302" s="9"/>
    </row>
    <row r="16303" spans="2:15" x14ac:dyDescent="0.2">
      <c r="B16303" s="3"/>
      <c r="C16303" s="3"/>
      <c r="D16303" s="6"/>
      <c r="E16303" s="8"/>
      <c r="O16303" s="9"/>
    </row>
    <row r="16304" spans="2:15" x14ac:dyDescent="0.2">
      <c r="B16304" s="3"/>
      <c r="C16304" s="3"/>
      <c r="D16304" s="6"/>
      <c r="E16304" s="8"/>
      <c r="O16304" s="9"/>
    </row>
    <row r="16305" spans="2:15" x14ac:dyDescent="0.2">
      <c r="B16305" s="3"/>
      <c r="C16305" s="3"/>
      <c r="D16305" s="6"/>
      <c r="E16305" s="8"/>
      <c r="O16305" s="9"/>
    </row>
    <row r="16306" spans="2:15" x14ac:dyDescent="0.2">
      <c r="B16306" s="3"/>
      <c r="C16306" s="3"/>
      <c r="D16306" s="6"/>
      <c r="E16306" s="8"/>
      <c r="O16306" s="9"/>
    </row>
    <row r="16307" spans="2:15" x14ac:dyDescent="0.2">
      <c r="B16307" s="3"/>
      <c r="C16307" s="3"/>
      <c r="D16307" s="6"/>
      <c r="E16307" s="8"/>
      <c r="O16307" s="9"/>
    </row>
    <row r="16308" spans="2:15" x14ac:dyDescent="0.2">
      <c r="B16308" s="3"/>
      <c r="C16308" s="3"/>
      <c r="D16308" s="6"/>
      <c r="E16308" s="8"/>
      <c r="O16308" s="9"/>
    </row>
    <row r="16309" spans="2:15" x14ac:dyDescent="0.2">
      <c r="B16309" s="3"/>
      <c r="C16309" s="3"/>
      <c r="D16309" s="6"/>
      <c r="E16309" s="8"/>
      <c r="O16309" s="9"/>
    </row>
    <row r="16310" spans="2:15" x14ac:dyDescent="0.2">
      <c r="B16310" s="3"/>
      <c r="C16310" s="3"/>
      <c r="D16310" s="6"/>
      <c r="E16310" s="8"/>
      <c r="O16310" s="9"/>
    </row>
    <row r="16311" spans="2:15" x14ac:dyDescent="0.2">
      <c r="B16311" s="3"/>
      <c r="C16311" s="3"/>
      <c r="D16311" s="6"/>
      <c r="E16311" s="8"/>
      <c r="O16311" s="9"/>
    </row>
    <row r="16312" spans="2:15" x14ac:dyDescent="0.2">
      <c r="B16312" s="3"/>
      <c r="C16312" s="3"/>
      <c r="D16312" s="6"/>
      <c r="E16312" s="8"/>
      <c r="O16312" s="9"/>
    </row>
    <row r="16313" spans="2:15" x14ac:dyDescent="0.2">
      <c r="B16313" s="3"/>
      <c r="C16313" s="3"/>
      <c r="D16313" s="6"/>
      <c r="E16313" s="8"/>
      <c r="O16313" s="9"/>
    </row>
    <row r="16314" spans="2:15" x14ac:dyDescent="0.2">
      <c r="B16314" s="3"/>
      <c r="C16314" s="3"/>
      <c r="D16314" s="6"/>
      <c r="E16314" s="8"/>
      <c r="O16314" s="9"/>
    </row>
    <row r="16315" spans="2:15" x14ac:dyDescent="0.2">
      <c r="B16315" s="3"/>
      <c r="C16315" s="3"/>
      <c r="D16315" s="6"/>
      <c r="E16315" s="8"/>
      <c r="O16315" s="9"/>
    </row>
    <row r="16316" spans="2:15" x14ac:dyDescent="0.2">
      <c r="B16316" s="3"/>
      <c r="C16316" s="3"/>
      <c r="D16316" s="6"/>
      <c r="E16316" s="8"/>
      <c r="O16316" s="9"/>
    </row>
    <row r="16317" spans="2:15" x14ac:dyDescent="0.2">
      <c r="B16317" s="3"/>
      <c r="C16317" s="3"/>
      <c r="D16317" s="6"/>
      <c r="E16317" s="8"/>
      <c r="O16317" s="9"/>
    </row>
    <row r="16318" spans="2:15" x14ac:dyDescent="0.2">
      <c r="B16318" s="3"/>
      <c r="C16318" s="3"/>
      <c r="D16318" s="6"/>
      <c r="E16318" s="8"/>
      <c r="O16318" s="9"/>
    </row>
    <row r="16319" spans="2:15" x14ac:dyDescent="0.2">
      <c r="B16319" s="3"/>
      <c r="C16319" s="3"/>
      <c r="D16319" s="6"/>
      <c r="E16319" s="8"/>
      <c r="O16319" s="9"/>
    </row>
    <row r="16320" spans="2:15" x14ac:dyDescent="0.2">
      <c r="B16320" s="3"/>
      <c r="C16320" s="3"/>
      <c r="D16320" s="6"/>
      <c r="E16320" s="8"/>
      <c r="O16320" s="9"/>
    </row>
    <row r="16321" spans="2:15" x14ac:dyDescent="0.2">
      <c r="B16321" s="3"/>
      <c r="C16321" s="3"/>
      <c r="D16321" s="6"/>
      <c r="E16321" s="8"/>
      <c r="O16321" s="9"/>
    </row>
    <row r="16322" spans="2:15" x14ac:dyDescent="0.2">
      <c r="B16322" s="3"/>
      <c r="C16322" s="3"/>
      <c r="D16322" s="6"/>
      <c r="E16322" s="8"/>
      <c r="O16322" s="9"/>
    </row>
    <row r="16323" spans="2:15" x14ac:dyDescent="0.2">
      <c r="B16323" s="3"/>
      <c r="C16323" s="3"/>
      <c r="D16323" s="6"/>
      <c r="E16323" s="8"/>
      <c r="O16323" s="9"/>
    </row>
    <row r="16324" spans="2:15" x14ac:dyDescent="0.2">
      <c r="B16324" s="3"/>
      <c r="C16324" s="3"/>
      <c r="D16324" s="6"/>
      <c r="E16324" s="8"/>
      <c r="O16324" s="9"/>
    </row>
    <row r="16325" spans="2:15" x14ac:dyDescent="0.2">
      <c r="B16325" s="3"/>
      <c r="C16325" s="3"/>
      <c r="D16325" s="6"/>
      <c r="E16325" s="8"/>
      <c r="O16325" s="9"/>
    </row>
    <row r="16326" spans="2:15" x14ac:dyDescent="0.2">
      <c r="B16326" s="3"/>
      <c r="C16326" s="3"/>
      <c r="D16326" s="6"/>
      <c r="E16326" s="8"/>
      <c r="O16326" s="9"/>
    </row>
    <row r="16327" spans="2:15" x14ac:dyDescent="0.2">
      <c r="B16327" s="3"/>
      <c r="C16327" s="3"/>
      <c r="D16327" s="6"/>
      <c r="E16327" s="8"/>
      <c r="O16327" s="9"/>
    </row>
    <row r="16328" spans="2:15" x14ac:dyDescent="0.2">
      <c r="B16328" s="3"/>
      <c r="C16328" s="3"/>
      <c r="D16328" s="6"/>
      <c r="E16328" s="8"/>
      <c r="O16328" s="9"/>
    </row>
    <row r="16329" spans="2:15" x14ac:dyDescent="0.2">
      <c r="B16329" s="3"/>
      <c r="C16329" s="3"/>
      <c r="D16329" s="6"/>
      <c r="E16329" s="8"/>
      <c r="O16329" s="9"/>
    </row>
    <row r="16330" spans="2:15" x14ac:dyDescent="0.2">
      <c r="B16330" s="3"/>
      <c r="C16330" s="3"/>
      <c r="D16330" s="6"/>
      <c r="E16330" s="8"/>
      <c r="O16330" s="9"/>
    </row>
    <row r="16331" spans="2:15" x14ac:dyDescent="0.2">
      <c r="B16331" s="3"/>
      <c r="C16331" s="3"/>
      <c r="D16331" s="6"/>
      <c r="E16331" s="8"/>
      <c r="O16331" s="9"/>
    </row>
    <row r="16332" spans="2:15" x14ac:dyDescent="0.2">
      <c r="B16332" s="3"/>
      <c r="C16332" s="3"/>
      <c r="D16332" s="6"/>
      <c r="E16332" s="8"/>
      <c r="O16332" s="9"/>
    </row>
    <row r="16333" spans="2:15" x14ac:dyDescent="0.2">
      <c r="B16333" s="3"/>
      <c r="C16333" s="3"/>
      <c r="D16333" s="6"/>
      <c r="E16333" s="8"/>
      <c r="O16333" s="9"/>
    </row>
    <row r="16334" spans="2:15" x14ac:dyDescent="0.2">
      <c r="B16334" s="3"/>
      <c r="C16334" s="3"/>
      <c r="D16334" s="6"/>
      <c r="E16334" s="8"/>
      <c r="O16334" s="9"/>
    </row>
    <row r="16335" spans="2:15" x14ac:dyDescent="0.2">
      <c r="B16335" s="3"/>
      <c r="C16335" s="3"/>
      <c r="D16335" s="6"/>
      <c r="E16335" s="8"/>
      <c r="O16335" s="9"/>
    </row>
    <row r="16336" spans="2:15" x14ac:dyDescent="0.2">
      <c r="B16336" s="3"/>
      <c r="C16336" s="3"/>
      <c r="D16336" s="6"/>
      <c r="E16336" s="8"/>
      <c r="O16336" s="9"/>
    </row>
    <row r="16337" spans="2:15" x14ac:dyDescent="0.2">
      <c r="B16337" s="3"/>
      <c r="C16337" s="3"/>
      <c r="D16337" s="6"/>
      <c r="E16337" s="8"/>
      <c r="O16337" s="9"/>
    </row>
    <row r="16338" spans="2:15" x14ac:dyDescent="0.2">
      <c r="B16338" s="3"/>
      <c r="C16338" s="3"/>
      <c r="D16338" s="6"/>
      <c r="E16338" s="8"/>
      <c r="O16338" s="9"/>
    </row>
    <row r="16339" spans="2:15" x14ac:dyDescent="0.2">
      <c r="B16339" s="3"/>
      <c r="C16339" s="3"/>
      <c r="D16339" s="6"/>
      <c r="E16339" s="8"/>
      <c r="O16339" s="9"/>
    </row>
    <row r="16340" spans="2:15" x14ac:dyDescent="0.2">
      <c r="B16340" s="3"/>
      <c r="C16340" s="3"/>
      <c r="D16340" s="6"/>
      <c r="E16340" s="8"/>
      <c r="O16340" s="9"/>
    </row>
    <row r="16341" spans="2:15" x14ac:dyDescent="0.2">
      <c r="B16341" s="3"/>
      <c r="C16341" s="3"/>
      <c r="D16341" s="6"/>
      <c r="E16341" s="8"/>
      <c r="O16341" s="9"/>
    </row>
    <row r="16342" spans="2:15" x14ac:dyDescent="0.2">
      <c r="B16342" s="3"/>
      <c r="C16342" s="3"/>
      <c r="D16342" s="6"/>
      <c r="E16342" s="8"/>
      <c r="O16342" s="9"/>
    </row>
    <row r="16343" spans="2:15" x14ac:dyDescent="0.2">
      <c r="B16343" s="3"/>
      <c r="C16343" s="3"/>
      <c r="D16343" s="6"/>
      <c r="E16343" s="8"/>
      <c r="O16343" s="9"/>
    </row>
    <row r="16344" spans="2:15" x14ac:dyDescent="0.2">
      <c r="B16344" s="3"/>
      <c r="C16344" s="3"/>
      <c r="D16344" s="6"/>
      <c r="E16344" s="8"/>
      <c r="O16344" s="9"/>
    </row>
    <row r="16345" spans="2:15" x14ac:dyDescent="0.2">
      <c r="B16345" s="3"/>
      <c r="C16345" s="3"/>
      <c r="D16345" s="6"/>
      <c r="E16345" s="8"/>
      <c r="O16345" s="9"/>
    </row>
    <row r="16346" spans="2:15" x14ac:dyDescent="0.2">
      <c r="B16346" s="3"/>
      <c r="C16346" s="3"/>
      <c r="D16346" s="6"/>
      <c r="E16346" s="8"/>
      <c r="O16346" s="9"/>
    </row>
    <row r="16347" spans="2:15" x14ac:dyDescent="0.2">
      <c r="B16347" s="3"/>
      <c r="C16347" s="3"/>
      <c r="D16347" s="6"/>
      <c r="E16347" s="8"/>
      <c r="O16347" s="9"/>
    </row>
    <row r="16348" spans="2:15" x14ac:dyDescent="0.2">
      <c r="B16348" s="3"/>
      <c r="C16348" s="3"/>
      <c r="D16348" s="6"/>
      <c r="E16348" s="8"/>
      <c r="O16348" s="9"/>
    </row>
    <row r="16349" spans="2:15" x14ac:dyDescent="0.2">
      <c r="B16349" s="3"/>
      <c r="C16349" s="3"/>
      <c r="D16349" s="6"/>
      <c r="E16349" s="8"/>
      <c r="O16349" s="9"/>
    </row>
    <row r="16350" spans="2:15" x14ac:dyDescent="0.2">
      <c r="B16350" s="3"/>
      <c r="C16350" s="3"/>
      <c r="D16350" s="6"/>
      <c r="E16350" s="8"/>
      <c r="O16350" s="9"/>
    </row>
    <row r="16351" spans="2:15" x14ac:dyDescent="0.2">
      <c r="B16351" s="3"/>
      <c r="C16351" s="3"/>
      <c r="D16351" s="6"/>
      <c r="E16351" s="8"/>
      <c r="O16351" s="9"/>
    </row>
    <row r="16352" spans="2:15" x14ac:dyDescent="0.2">
      <c r="B16352" s="3"/>
      <c r="C16352" s="3"/>
      <c r="D16352" s="6"/>
      <c r="E16352" s="8"/>
      <c r="O16352" s="9"/>
    </row>
    <row r="16353" spans="2:15" x14ac:dyDescent="0.2">
      <c r="B16353" s="3"/>
      <c r="C16353" s="3"/>
      <c r="D16353" s="6"/>
      <c r="E16353" s="8"/>
      <c r="O16353" s="9"/>
    </row>
    <row r="16354" spans="2:15" x14ac:dyDescent="0.2">
      <c r="B16354" s="3"/>
      <c r="C16354" s="3"/>
      <c r="D16354" s="6"/>
      <c r="E16354" s="8"/>
      <c r="O16354" s="9"/>
    </row>
    <row r="16355" spans="2:15" x14ac:dyDescent="0.2">
      <c r="B16355" s="3"/>
      <c r="C16355" s="3"/>
      <c r="D16355" s="6"/>
      <c r="E16355" s="8"/>
      <c r="O16355" s="9"/>
    </row>
    <row r="16356" spans="2:15" x14ac:dyDescent="0.2">
      <c r="B16356" s="3"/>
      <c r="C16356" s="3"/>
      <c r="D16356" s="6"/>
      <c r="E16356" s="8"/>
      <c r="O16356" s="9"/>
    </row>
    <row r="16357" spans="2:15" x14ac:dyDescent="0.2">
      <c r="B16357" s="3"/>
      <c r="C16357" s="3"/>
      <c r="D16357" s="6"/>
      <c r="E16357" s="8"/>
      <c r="O16357" s="9"/>
    </row>
    <row r="16358" spans="2:15" x14ac:dyDescent="0.2">
      <c r="B16358" s="3"/>
      <c r="C16358" s="3"/>
      <c r="D16358" s="6"/>
      <c r="E16358" s="8"/>
      <c r="O16358" s="9"/>
    </row>
    <row r="16359" spans="2:15" x14ac:dyDescent="0.2">
      <c r="B16359" s="3"/>
      <c r="C16359" s="3"/>
      <c r="D16359" s="6"/>
      <c r="E16359" s="8"/>
      <c r="O16359" s="9"/>
    </row>
    <row r="16360" spans="2:15" x14ac:dyDescent="0.2">
      <c r="B16360" s="3"/>
      <c r="C16360" s="3"/>
      <c r="D16360" s="6"/>
      <c r="E16360" s="8"/>
      <c r="O16360" s="9"/>
    </row>
    <row r="16361" spans="2:15" x14ac:dyDescent="0.2">
      <c r="B16361" s="3"/>
      <c r="C16361" s="3"/>
      <c r="D16361" s="6"/>
      <c r="E16361" s="8"/>
      <c r="O16361" s="9"/>
    </row>
    <row r="16362" spans="2:15" x14ac:dyDescent="0.2">
      <c r="B16362" s="3"/>
      <c r="C16362" s="3"/>
      <c r="D16362" s="6"/>
      <c r="E16362" s="8"/>
      <c r="O16362" s="9"/>
    </row>
    <row r="16363" spans="2:15" x14ac:dyDescent="0.2">
      <c r="B16363" s="3"/>
      <c r="C16363" s="3"/>
      <c r="D16363" s="6"/>
      <c r="E16363" s="8"/>
      <c r="O16363" s="9"/>
    </row>
    <row r="16364" spans="2:15" x14ac:dyDescent="0.2">
      <c r="B16364" s="3"/>
      <c r="C16364" s="3"/>
      <c r="D16364" s="6"/>
      <c r="E16364" s="8"/>
      <c r="O16364" s="9"/>
    </row>
    <row r="16365" spans="2:15" x14ac:dyDescent="0.2">
      <c r="B16365" s="3"/>
      <c r="C16365" s="3"/>
      <c r="D16365" s="6"/>
      <c r="E16365" s="8"/>
      <c r="O16365" s="9"/>
    </row>
    <row r="16366" spans="2:15" x14ac:dyDescent="0.2">
      <c r="B16366" s="3"/>
      <c r="C16366" s="3"/>
      <c r="D16366" s="6"/>
      <c r="E16366" s="8"/>
      <c r="O16366" s="9"/>
    </row>
    <row r="16367" spans="2:15" x14ac:dyDescent="0.2">
      <c r="B16367" s="3"/>
      <c r="C16367" s="3"/>
      <c r="D16367" s="6"/>
      <c r="E16367" s="8"/>
      <c r="O16367" s="9"/>
    </row>
    <row r="16368" spans="2:15" x14ac:dyDescent="0.2">
      <c r="B16368" s="3"/>
      <c r="C16368" s="3"/>
      <c r="D16368" s="6"/>
      <c r="E16368" s="8"/>
      <c r="O16368" s="9"/>
    </row>
    <row r="16369" spans="2:15" x14ac:dyDescent="0.2">
      <c r="B16369" s="3"/>
      <c r="C16369" s="3"/>
      <c r="D16369" s="6"/>
      <c r="E16369" s="8"/>
      <c r="O16369" s="9"/>
    </row>
    <row r="16370" spans="2:15" x14ac:dyDescent="0.2">
      <c r="B16370" s="3"/>
      <c r="C16370" s="3"/>
      <c r="D16370" s="6"/>
      <c r="E16370" s="8"/>
      <c r="O16370" s="9"/>
    </row>
    <row r="16371" spans="2:15" x14ac:dyDescent="0.2">
      <c r="B16371" s="3"/>
      <c r="C16371" s="3"/>
      <c r="D16371" s="6"/>
      <c r="E16371" s="8"/>
      <c r="O16371" s="9"/>
    </row>
    <row r="16372" spans="2:15" x14ac:dyDescent="0.2">
      <c r="B16372" s="3"/>
      <c r="C16372" s="3"/>
      <c r="D16372" s="6"/>
      <c r="E16372" s="8"/>
      <c r="O16372" s="9"/>
    </row>
    <row r="16373" spans="2:15" x14ac:dyDescent="0.2">
      <c r="B16373" s="3"/>
      <c r="C16373" s="3"/>
      <c r="D16373" s="6"/>
      <c r="E16373" s="8"/>
      <c r="O16373" s="9"/>
    </row>
    <row r="16374" spans="2:15" x14ac:dyDescent="0.2">
      <c r="B16374" s="3"/>
      <c r="C16374" s="3"/>
      <c r="D16374" s="6"/>
      <c r="E16374" s="8"/>
      <c r="O16374" s="9"/>
    </row>
    <row r="16375" spans="2:15" x14ac:dyDescent="0.2">
      <c r="B16375" s="3"/>
      <c r="C16375" s="3"/>
      <c r="D16375" s="6"/>
      <c r="E16375" s="8"/>
      <c r="O16375" s="9"/>
    </row>
    <row r="16376" spans="2:15" x14ac:dyDescent="0.2">
      <c r="B16376" s="3"/>
      <c r="C16376" s="3"/>
      <c r="D16376" s="6"/>
      <c r="E16376" s="8"/>
      <c r="O16376" s="9"/>
    </row>
    <row r="16377" spans="2:15" x14ac:dyDescent="0.2">
      <c r="B16377" s="3"/>
      <c r="C16377" s="3"/>
      <c r="D16377" s="6"/>
      <c r="E16377" s="8"/>
      <c r="O16377" s="9"/>
    </row>
    <row r="16378" spans="2:15" x14ac:dyDescent="0.2">
      <c r="B16378" s="3"/>
      <c r="C16378" s="3"/>
      <c r="D16378" s="6"/>
      <c r="E16378" s="8"/>
      <c r="O16378" s="9"/>
    </row>
    <row r="16379" spans="2:15" x14ac:dyDescent="0.2">
      <c r="B16379" s="3"/>
      <c r="C16379" s="3"/>
      <c r="D16379" s="6"/>
      <c r="E16379" s="8"/>
      <c r="O16379" s="9"/>
    </row>
    <row r="16380" spans="2:15" x14ac:dyDescent="0.2">
      <c r="B16380" s="3"/>
      <c r="C16380" s="3"/>
      <c r="D16380" s="6"/>
      <c r="E16380" s="8"/>
      <c r="O16380" s="9"/>
    </row>
    <row r="16381" spans="2:15" x14ac:dyDescent="0.2">
      <c r="B16381" s="3"/>
      <c r="C16381" s="3"/>
      <c r="D16381" s="6"/>
      <c r="E16381" s="8"/>
      <c r="O16381" s="9"/>
    </row>
    <row r="16382" spans="2:15" x14ac:dyDescent="0.2">
      <c r="B16382" s="3"/>
      <c r="C16382" s="3"/>
      <c r="D16382" s="6"/>
      <c r="E16382" s="8"/>
      <c r="O16382" s="9"/>
    </row>
    <row r="16383" spans="2:15" x14ac:dyDescent="0.2">
      <c r="B16383" s="3"/>
      <c r="C16383" s="3"/>
      <c r="D16383" s="6"/>
      <c r="E16383" s="8"/>
      <c r="O16383" s="9"/>
    </row>
    <row r="16384" spans="2:15" x14ac:dyDescent="0.2">
      <c r="B16384" s="3"/>
      <c r="C16384" s="3"/>
      <c r="D16384" s="6"/>
      <c r="E16384" s="8"/>
      <c r="O16384" s="9"/>
    </row>
    <row r="16385" spans="2:15" x14ac:dyDescent="0.2">
      <c r="B16385" s="3"/>
      <c r="C16385" s="3"/>
      <c r="D16385" s="6"/>
      <c r="E16385" s="8"/>
      <c r="O16385" s="9"/>
    </row>
    <row r="16386" spans="2:15" x14ac:dyDescent="0.2">
      <c r="B16386" s="3"/>
      <c r="C16386" s="3"/>
      <c r="D16386" s="6"/>
      <c r="E16386" s="8"/>
      <c r="O16386" s="9"/>
    </row>
    <row r="16387" spans="2:15" x14ac:dyDescent="0.2">
      <c r="B16387" s="3"/>
      <c r="C16387" s="3"/>
      <c r="D16387" s="6"/>
      <c r="E16387" s="8"/>
      <c r="O16387" s="9"/>
    </row>
    <row r="16388" spans="2:15" x14ac:dyDescent="0.2">
      <c r="B16388" s="3"/>
      <c r="C16388" s="3"/>
      <c r="D16388" s="6"/>
      <c r="E16388" s="8"/>
      <c r="O16388" s="9"/>
    </row>
    <row r="16389" spans="2:15" x14ac:dyDescent="0.2">
      <c r="B16389" s="3"/>
      <c r="C16389" s="3"/>
      <c r="D16389" s="6"/>
      <c r="E16389" s="8"/>
      <c r="O16389" s="9"/>
    </row>
    <row r="16390" spans="2:15" x14ac:dyDescent="0.2">
      <c r="B16390" s="3"/>
      <c r="C16390" s="3"/>
      <c r="D16390" s="6"/>
      <c r="E16390" s="8"/>
      <c r="O16390" s="9"/>
    </row>
    <row r="16391" spans="2:15" x14ac:dyDescent="0.2">
      <c r="B16391" s="3"/>
      <c r="C16391" s="3"/>
      <c r="D16391" s="6"/>
      <c r="E16391" s="8"/>
      <c r="O16391" s="9"/>
    </row>
    <row r="16392" spans="2:15" x14ac:dyDescent="0.2">
      <c r="B16392" s="3"/>
      <c r="C16392" s="3"/>
      <c r="D16392" s="6"/>
      <c r="E16392" s="8"/>
      <c r="O16392" s="9"/>
    </row>
    <row r="16393" spans="2:15" x14ac:dyDescent="0.2">
      <c r="B16393" s="3"/>
      <c r="C16393" s="3"/>
      <c r="D16393" s="6"/>
      <c r="E16393" s="8"/>
      <c r="O16393" s="9"/>
    </row>
    <row r="16394" spans="2:15" x14ac:dyDescent="0.2">
      <c r="B16394" s="3"/>
      <c r="C16394" s="3"/>
      <c r="D16394" s="6"/>
      <c r="E16394" s="8"/>
      <c r="O16394" s="9"/>
    </row>
    <row r="16395" spans="2:15" x14ac:dyDescent="0.2">
      <c r="B16395" s="3"/>
      <c r="C16395" s="3"/>
      <c r="D16395" s="6"/>
      <c r="E16395" s="8"/>
      <c r="O16395" s="9"/>
    </row>
    <row r="16396" spans="2:15" x14ac:dyDescent="0.2">
      <c r="B16396" s="3"/>
      <c r="C16396" s="3"/>
      <c r="D16396" s="6"/>
      <c r="E16396" s="8"/>
      <c r="O16396" s="9"/>
    </row>
    <row r="16397" spans="2:15" x14ac:dyDescent="0.2">
      <c r="B16397" s="3"/>
      <c r="C16397" s="3"/>
      <c r="D16397" s="6"/>
      <c r="E16397" s="8"/>
      <c r="O16397" s="9"/>
    </row>
    <row r="16398" spans="2:15" x14ac:dyDescent="0.2">
      <c r="B16398" s="3"/>
      <c r="C16398" s="3"/>
      <c r="D16398" s="6"/>
      <c r="E16398" s="8"/>
      <c r="O16398" s="9"/>
    </row>
    <row r="16399" spans="2:15" x14ac:dyDescent="0.2">
      <c r="B16399" s="3"/>
      <c r="C16399" s="3"/>
      <c r="D16399" s="6"/>
      <c r="E16399" s="8"/>
      <c r="O16399" s="9"/>
    </row>
    <row r="16400" spans="2:15" x14ac:dyDescent="0.2">
      <c r="B16400" s="3"/>
      <c r="C16400" s="3"/>
      <c r="D16400" s="6"/>
      <c r="E16400" s="8"/>
      <c r="O16400" s="9"/>
    </row>
    <row r="16401" spans="2:15" x14ac:dyDescent="0.2">
      <c r="B16401" s="3"/>
      <c r="C16401" s="3"/>
      <c r="D16401" s="6"/>
      <c r="E16401" s="8"/>
      <c r="O16401" s="9"/>
    </row>
    <row r="16402" spans="2:15" x14ac:dyDescent="0.2">
      <c r="B16402" s="3"/>
      <c r="C16402" s="3"/>
      <c r="D16402" s="6"/>
      <c r="E16402" s="8"/>
      <c r="O16402" s="9"/>
    </row>
    <row r="16403" spans="2:15" x14ac:dyDescent="0.2">
      <c r="B16403" s="3"/>
      <c r="C16403" s="3"/>
      <c r="D16403" s="6"/>
      <c r="E16403" s="8"/>
      <c r="O16403" s="9"/>
    </row>
    <row r="16404" spans="2:15" x14ac:dyDescent="0.2">
      <c r="B16404" s="3"/>
      <c r="C16404" s="3"/>
      <c r="D16404" s="6"/>
      <c r="E16404" s="8"/>
      <c r="O16404" s="9"/>
    </row>
    <row r="16405" spans="2:15" x14ac:dyDescent="0.2">
      <c r="B16405" s="3"/>
      <c r="C16405" s="3"/>
      <c r="D16405" s="6"/>
      <c r="E16405" s="8"/>
      <c r="O16405" s="9"/>
    </row>
    <row r="16406" spans="2:15" x14ac:dyDescent="0.2">
      <c r="B16406" s="3"/>
      <c r="C16406" s="3"/>
      <c r="D16406" s="6"/>
      <c r="E16406" s="8"/>
      <c r="O16406" s="9"/>
    </row>
    <row r="16407" spans="2:15" x14ac:dyDescent="0.2">
      <c r="B16407" s="3"/>
      <c r="C16407" s="3"/>
      <c r="D16407" s="6"/>
      <c r="E16407" s="8"/>
      <c r="O16407" s="9"/>
    </row>
    <row r="16408" spans="2:15" x14ac:dyDescent="0.2">
      <c r="B16408" s="3"/>
      <c r="C16408" s="3"/>
      <c r="D16408" s="6"/>
      <c r="E16408" s="8"/>
      <c r="O16408" s="9"/>
    </row>
    <row r="16409" spans="2:15" x14ac:dyDescent="0.2">
      <c r="B16409" s="3"/>
      <c r="C16409" s="3"/>
      <c r="D16409" s="6"/>
      <c r="E16409" s="8"/>
      <c r="O16409" s="9"/>
    </row>
    <row r="16410" spans="2:15" x14ac:dyDescent="0.2">
      <c r="B16410" s="3"/>
      <c r="C16410" s="3"/>
      <c r="D16410" s="6"/>
      <c r="E16410" s="8"/>
      <c r="O16410" s="9"/>
    </row>
    <row r="16411" spans="2:15" x14ac:dyDescent="0.2">
      <c r="B16411" s="3"/>
      <c r="C16411" s="3"/>
      <c r="D16411" s="6"/>
      <c r="E16411" s="8"/>
      <c r="O16411" s="9"/>
    </row>
    <row r="16412" spans="2:15" x14ac:dyDescent="0.2">
      <c r="B16412" s="3"/>
      <c r="C16412" s="3"/>
      <c r="D16412" s="6"/>
      <c r="E16412" s="8"/>
      <c r="O16412" s="9"/>
    </row>
    <row r="16413" spans="2:15" x14ac:dyDescent="0.2">
      <c r="B16413" s="3"/>
      <c r="C16413" s="3"/>
      <c r="D16413" s="6"/>
      <c r="E16413" s="8"/>
      <c r="O16413" s="9"/>
    </row>
    <row r="16414" spans="2:15" x14ac:dyDescent="0.2">
      <c r="B16414" s="3"/>
      <c r="C16414" s="3"/>
      <c r="D16414" s="6"/>
      <c r="E16414" s="8"/>
      <c r="O16414" s="9"/>
    </row>
    <row r="16415" spans="2:15" x14ac:dyDescent="0.2">
      <c r="B16415" s="3"/>
      <c r="C16415" s="3"/>
      <c r="D16415" s="6"/>
      <c r="E16415" s="8"/>
      <c r="O16415" s="9"/>
    </row>
    <row r="16416" spans="2:15" x14ac:dyDescent="0.2">
      <c r="B16416" s="3"/>
      <c r="C16416" s="3"/>
      <c r="D16416" s="6"/>
      <c r="E16416" s="8"/>
      <c r="O16416" s="9"/>
    </row>
    <row r="16417" spans="2:15" x14ac:dyDescent="0.2">
      <c r="B16417" s="3"/>
      <c r="C16417" s="3"/>
      <c r="D16417" s="6"/>
      <c r="E16417" s="8"/>
      <c r="O16417" s="9"/>
    </row>
    <row r="16418" spans="2:15" x14ac:dyDescent="0.2">
      <c r="B16418" s="3"/>
      <c r="C16418" s="3"/>
      <c r="D16418" s="6"/>
      <c r="E16418" s="8"/>
      <c r="O16418" s="9"/>
    </row>
    <row r="16419" spans="2:15" x14ac:dyDescent="0.2">
      <c r="B16419" s="3"/>
      <c r="C16419" s="3"/>
      <c r="D16419" s="6"/>
      <c r="E16419" s="8"/>
      <c r="O16419" s="9"/>
    </row>
    <row r="16420" spans="2:15" x14ac:dyDescent="0.2">
      <c r="B16420" s="3"/>
      <c r="C16420" s="3"/>
      <c r="D16420" s="6"/>
      <c r="E16420" s="8"/>
      <c r="O16420" s="9"/>
    </row>
    <row r="16421" spans="2:15" x14ac:dyDescent="0.2">
      <c r="B16421" s="3"/>
      <c r="C16421" s="3"/>
      <c r="D16421" s="6"/>
      <c r="E16421" s="8"/>
      <c r="O16421" s="9"/>
    </row>
    <row r="16422" spans="2:15" x14ac:dyDescent="0.2">
      <c r="B16422" s="3"/>
      <c r="C16422" s="3"/>
      <c r="D16422" s="6"/>
      <c r="E16422" s="8"/>
      <c r="O16422" s="9"/>
    </row>
    <row r="16423" spans="2:15" x14ac:dyDescent="0.2">
      <c r="B16423" s="3"/>
      <c r="C16423" s="3"/>
      <c r="D16423" s="6"/>
      <c r="E16423" s="8"/>
      <c r="O16423" s="9"/>
    </row>
    <row r="16424" spans="2:15" x14ac:dyDescent="0.2">
      <c r="B16424" s="3"/>
      <c r="C16424" s="3"/>
      <c r="D16424" s="6"/>
      <c r="E16424" s="8"/>
      <c r="O16424" s="9"/>
    </row>
    <row r="16425" spans="2:15" x14ac:dyDescent="0.2">
      <c r="B16425" s="3"/>
      <c r="C16425" s="3"/>
      <c r="D16425" s="6"/>
      <c r="E16425" s="8"/>
      <c r="O16425" s="9"/>
    </row>
    <row r="16426" spans="2:15" x14ac:dyDescent="0.2">
      <c r="B16426" s="3"/>
      <c r="C16426" s="3"/>
      <c r="D16426" s="6"/>
      <c r="E16426" s="8"/>
      <c r="O16426" s="9"/>
    </row>
    <row r="16427" spans="2:15" x14ac:dyDescent="0.2">
      <c r="B16427" s="3"/>
      <c r="C16427" s="3"/>
      <c r="D16427" s="6"/>
      <c r="E16427" s="8"/>
      <c r="O16427" s="9"/>
    </row>
    <row r="16428" spans="2:15" x14ac:dyDescent="0.2">
      <c r="B16428" s="3"/>
      <c r="C16428" s="3"/>
      <c r="D16428" s="6"/>
      <c r="E16428" s="8"/>
      <c r="O16428" s="9"/>
    </row>
    <row r="16429" spans="2:15" x14ac:dyDescent="0.2">
      <c r="B16429" s="3"/>
      <c r="C16429" s="3"/>
      <c r="D16429" s="6"/>
      <c r="E16429" s="8"/>
      <c r="O16429" s="9"/>
    </row>
    <row r="16430" spans="2:15" x14ac:dyDescent="0.2">
      <c r="B16430" s="3"/>
      <c r="C16430" s="3"/>
      <c r="D16430" s="6"/>
      <c r="E16430" s="8"/>
      <c r="O16430" s="9"/>
    </row>
    <row r="16431" spans="2:15" x14ac:dyDescent="0.2">
      <c r="B16431" s="3"/>
      <c r="C16431" s="3"/>
      <c r="D16431" s="6"/>
      <c r="E16431" s="8"/>
      <c r="O16431" s="9"/>
    </row>
    <row r="16432" spans="2:15" x14ac:dyDescent="0.2">
      <c r="B16432" s="3"/>
      <c r="C16432" s="3"/>
      <c r="D16432" s="6"/>
      <c r="E16432" s="8"/>
      <c r="O16432" s="9"/>
    </row>
    <row r="16433" spans="2:15" x14ac:dyDescent="0.2">
      <c r="B16433" s="3"/>
      <c r="C16433" s="3"/>
      <c r="D16433" s="6"/>
      <c r="E16433" s="8"/>
      <c r="O16433" s="9"/>
    </row>
    <row r="16434" spans="2:15" x14ac:dyDescent="0.2">
      <c r="B16434" s="3"/>
      <c r="C16434" s="3"/>
      <c r="D16434" s="6"/>
      <c r="E16434" s="8"/>
      <c r="O16434" s="9"/>
    </row>
    <row r="16435" spans="2:15" x14ac:dyDescent="0.2">
      <c r="B16435" s="3"/>
      <c r="C16435" s="3"/>
      <c r="D16435" s="6"/>
      <c r="E16435" s="8"/>
      <c r="O16435" s="9"/>
    </row>
    <row r="16436" spans="2:15" x14ac:dyDescent="0.2">
      <c r="B16436" s="3"/>
      <c r="C16436" s="3"/>
      <c r="D16436" s="6"/>
      <c r="E16436" s="8"/>
      <c r="O16436" s="9"/>
    </row>
    <row r="16437" spans="2:15" x14ac:dyDescent="0.2">
      <c r="B16437" s="3"/>
      <c r="C16437" s="3"/>
      <c r="D16437" s="6"/>
      <c r="E16437" s="8"/>
      <c r="O16437" s="9"/>
    </row>
    <row r="16438" spans="2:15" x14ac:dyDescent="0.2">
      <c r="B16438" s="3"/>
      <c r="C16438" s="3"/>
      <c r="D16438" s="6"/>
      <c r="E16438" s="8"/>
      <c r="O16438" s="9"/>
    </row>
    <row r="16439" spans="2:15" x14ac:dyDescent="0.2">
      <c r="B16439" s="3"/>
      <c r="C16439" s="3"/>
      <c r="D16439" s="6"/>
      <c r="E16439" s="8"/>
      <c r="O16439" s="9"/>
    </row>
    <row r="16440" spans="2:15" x14ac:dyDescent="0.2">
      <c r="B16440" s="3"/>
      <c r="C16440" s="3"/>
      <c r="D16440" s="6"/>
      <c r="E16440" s="8"/>
      <c r="O16440" s="9"/>
    </row>
    <row r="16441" spans="2:15" x14ac:dyDescent="0.2">
      <c r="B16441" s="3"/>
      <c r="C16441" s="3"/>
      <c r="D16441" s="6"/>
      <c r="E16441" s="8"/>
      <c r="O16441" s="9"/>
    </row>
    <row r="16442" spans="2:15" x14ac:dyDescent="0.2">
      <c r="B16442" s="3"/>
      <c r="C16442" s="3"/>
      <c r="D16442" s="6"/>
      <c r="E16442" s="8"/>
      <c r="O16442" s="9"/>
    </row>
    <row r="16443" spans="2:15" x14ac:dyDescent="0.2">
      <c r="B16443" s="3"/>
      <c r="C16443" s="3"/>
      <c r="D16443" s="6"/>
      <c r="E16443" s="8"/>
      <c r="O16443" s="9"/>
    </row>
    <row r="16444" spans="2:15" x14ac:dyDescent="0.2">
      <c r="B16444" s="3"/>
      <c r="C16444" s="3"/>
      <c r="D16444" s="6"/>
      <c r="E16444" s="8"/>
      <c r="O16444" s="9"/>
    </row>
    <row r="16445" spans="2:15" x14ac:dyDescent="0.2">
      <c r="B16445" s="3"/>
      <c r="C16445" s="3"/>
      <c r="D16445" s="6"/>
      <c r="E16445" s="8"/>
      <c r="O16445" s="9"/>
    </row>
    <row r="16446" spans="2:15" x14ac:dyDescent="0.2">
      <c r="B16446" s="3"/>
      <c r="C16446" s="3"/>
      <c r="D16446" s="6"/>
      <c r="E16446" s="8"/>
      <c r="O16446" s="9"/>
    </row>
    <row r="16447" spans="2:15" x14ac:dyDescent="0.2">
      <c r="B16447" s="3"/>
      <c r="C16447" s="3"/>
      <c r="D16447" s="6"/>
      <c r="E16447" s="8"/>
      <c r="O16447" s="9"/>
    </row>
    <row r="16448" spans="2:15" x14ac:dyDescent="0.2">
      <c r="B16448" s="3"/>
      <c r="C16448" s="3"/>
      <c r="D16448" s="6"/>
      <c r="E16448" s="8"/>
      <c r="O16448" s="9"/>
    </row>
    <row r="16449" spans="2:15" x14ac:dyDescent="0.2">
      <c r="B16449" s="3"/>
      <c r="C16449" s="3"/>
      <c r="D16449" s="6"/>
      <c r="E16449" s="8"/>
      <c r="O16449" s="9"/>
    </row>
    <row r="16450" spans="2:15" x14ac:dyDescent="0.2">
      <c r="B16450" s="3"/>
      <c r="C16450" s="3"/>
      <c r="D16450" s="6"/>
      <c r="E16450" s="8"/>
      <c r="O16450" s="9"/>
    </row>
    <row r="16451" spans="2:15" x14ac:dyDescent="0.2">
      <c r="B16451" s="3"/>
      <c r="C16451" s="3"/>
      <c r="D16451" s="6"/>
      <c r="E16451" s="8"/>
      <c r="O16451" s="9"/>
    </row>
    <row r="16452" spans="2:15" x14ac:dyDescent="0.2">
      <c r="B16452" s="3"/>
      <c r="C16452" s="3"/>
      <c r="D16452" s="6"/>
      <c r="E16452" s="8"/>
      <c r="O16452" s="9"/>
    </row>
    <row r="16453" spans="2:15" x14ac:dyDescent="0.2">
      <c r="B16453" s="3"/>
      <c r="C16453" s="3"/>
      <c r="D16453" s="6"/>
      <c r="E16453" s="8"/>
      <c r="O16453" s="9"/>
    </row>
    <row r="16454" spans="2:15" x14ac:dyDescent="0.2">
      <c r="B16454" s="3"/>
      <c r="C16454" s="3"/>
      <c r="D16454" s="6"/>
      <c r="E16454" s="8"/>
      <c r="O16454" s="9"/>
    </row>
    <row r="16455" spans="2:15" x14ac:dyDescent="0.2">
      <c r="B16455" s="3"/>
      <c r="C16455" s="3"/>
      <c r="D16455" s="6"/>
      <c r="E16455" s="8"/>
      <c r="O16455" s="9"/>
    </row>
    <row r="16456" spans="2:15" x14ac:dyDescent="0.2">
      <c r="B16456" s="3"/>
      <c r="C16456" s="3"/>
      <c r="D16456" s="6"/>
      <c r="E16456" s="8"/>
      <c r="O16456" s="9"/>
    </row>
    <row r="16457" spans="2:15" x14ac:dyDescent="0.2">
      <c r="B16457" s="3"/>
      <c r="C16457" s="3"/>
      <c r="D16457" s="6"/>
      <c r="E16457" s="8"/>
      <c r="O16457" s="9"/>
    </row>
    <row r="16458" spans="2:15" x14ac:dyDescent="0.2">
      <c r="B16458" s="3"/>
      <c r="C16458" s="3"/>
      <c r="D16458" s="6"/>
      <c r="E16458" s="8"/>
      <c r="O16458" s="9"/>
    </row>
    <row r="16459" spans="2:15" x14ac:dyDescent="0.2">
      <c r="B16459" s="3"/>
      <c r="C16459" s="3"/>
      <c r="D16459" s="6"/>
      <c r="E16459" s="8"/>
      <c r="O16459" s="9"/>
    </row>
    <row r="16460" spans="2:15" x14ac:dyDescent="0.2">
      <c r="B16460" s="3"/>
      <c r="C16460" s="3"/>
      <c r="D16460" s="6"/>
      <c r="E16460" s="8"/>
      <c r="O16460" s="9"/>
    </row>
    <row r="16461" spans="2:15" x14ac:dyDescent="0.2">
      <c r="B16461" s="3"/>
      <c r="C16461" s="3"/>
      <c r="D16461" s="6"/>
      <c r="E16461" s="8"/>
      <c r="O16461" s="9"/>
    </row>
    <row r="16462" spans="2:15" x14ac:dyDescent="0.2">
      <c r="B16462" s="3"/>
      <c r="C16462" s="3"/>
      <c r="D16462" s="6"/>
      <c r="E16462" s="8"/>
      <c r="O16462" s="9"/>
    </row>
    <row r="16463" spans="2:15" x14ac:dyDescent="0.2">
      <c r="B16463" s="3"/>
      <c r="C16463" s="3"/>
      <c r="D16463" s="6"/>
      <c r="E16463" s="8"/>
      <c r="O16463" s="9"/>
    </row>
    <row r="16464" spans="2:15" x14ac:dyDescent="0.2">
      <c r="B16464" s="3"/>
      <c r="C16464" s="3"/>
      <c r="D16464" s="6"/>
      <c r="E16464" s="8"/>
      <c r="O16464" s="9"/>
    </row>
    <row r="16465" spans="2:15" x14ac:dyDescent="0.2">
      <c r="B16465" s="3"/>
      <c r="C16465" s="3"/>
      <c r="D16465" s="6"/>
      <c r="E16465" s="8"/>
      <c r="O16465" s="9"/>
    </row>
    <row r="16466" spans="2:15" x14ac:dyDescent="0.2">
      <c r="B16466" s="3"/>
      <c r="C16466" s="3"/>
      <c r="D16466" s="6"/>
      <c r="E16466" s="8"/>
      <c r="O16466" s="9"/>
    </row>
    <row r="16467" spans="2:15" x14ac:dyDescent="0.2">
      <c r="B16467" s="3"/>
      <c r="C16467" s="3"/>
      <c r="D16467" s="6"/>
      <c r="E16467" s="8"/>
      <c r="O16467" s="9"/>
    </row>
    <row r="16468" spans="2:15" x14ac:dyDescent="0.2">
      <c r="B16468" s="3"/>
      <c r="C16468" s="3"/>
      <c r="D16468" s="6"/>
      <c r="E16468" s="8"/>
      <c r="O16468" s="9"/>
    </row>
    <row r="16469" spans="2:15" x14ac:dyDescent="0.2">
      <c r="B16469" s="3"/>
      <c r="C16469" s="3"/>
      <c r="D16469" s="6"/>
      <c r="E16469" s="8"/>
      <c r="O16469" s="9"/>
    </row>
    <row r="16470" spans="2:15" x14ac:dyDescent="0.2">
      <c r="B16470" s="3"/>
      <c r="C16470" s="3"/>
      <c r="D16470" s="6"/>
      <c r="E16470" s="8"/>
      <c r="O16470" s="9"/>
    </row>
    <row r="16471" spans="2:15" x14ac:dyDescent="0.2">
      <c r="B16471" s="3"/>
      <c r="C16471" s="3"/>
      <c r="D16471" s="6"/>
      <c r="E16471" s="8"/>
      <c r="O16471" s="9"/>
    </row>
    <row r="16472" spans="2:15" x14ac:dyDescent="0.2">
      <c r="B16472" s="3"/>
      <c r="C16472" s="3"/>
      <c r="D16472" s="6"/>
      <c r="E16472" s="8"/>
      <c r="O16472" s="9"/>
    </row>
    <row r="16473" spans="2:15" x14ac:dyDescent="0.2">
      <c r="B16473" s="3"/>
      <c r="C16473" s="3"/>
      <c r="D16473" s="6"/>
      <c r="E16473" s="8"/>
      <c r="O16473" s="9"/>
    </row>
    <row r="16474" spans="2:15" x14ac:dyDescent="0.2">
      <c r="B16474" s="3"/>
      <c r="C16474" s="3"/>
      <c r="D16474" s="6"/>
      <c r="E16474" s="8"/>
      <c r="O16474" s="9"/>
    </row>
    <row r="16475" spans="2:15" x14ac:dyDescent="0.2">
      <c r="B16475" s="3"/>
      <c r="C16475" s="3"/>
      <c r="D16475" s="6"/>
      <c r="E16475" s="8"/>
      <c r="O16475" s="9"/>
    </row>
    <row r="16476" spans="2:15" x14ac:dyDescent="0.2">
      <c r="B16476" s="3"/>
      <c r="C16476" s="3"/>
      <c r="D16476" s="6"/>
      <c r="E16476" s="8"/>
      <c r="O16476" s="9"/>
    </row>
    <row r="16477" spans="2:15" x14ac:dyDescent="0.2">
      <c r="B16477" s="3"/>
      <c r="C16477" s="3"/>
      <c r="D16477" s="6"/>
      <c r="E16477" s="8"/>
      <c r="O16477" s="9"/>
    </row>
    <row r="16478" spans="2:15" x14ac:dyDescent="0.2">
      <c r="B16478" s="3"/>
      <c r="C16478" s="3"/>
      <c r="D16478" s="6"/>
      <c r="E16478" s="8"/>
      <c r="O16478" s="9"/>
    </row>
    <row r="16479" spans="2:15" x14ac:dyDescent="0.2">
      <c r="B16479" s="3"/>
      <c r="C16479" s="3"/>
      <c r="D16479" s="6"/>
      <c r="E16479" s="8"/>
      <c r="O16479" s="9"/>
    </row>
    <row r="16480" spans="2:15" x14ac:dyDescent="0.2">
      <c r="B16480" s="3"/>
      <c r="C16480" s="3"/>
      <c r="D16480" s="6"/>
      <c r="E16480" s="8"/>
      <c r="O16480" s="9"/>
    </row>
    <row r="16481" spans="2:15" x14ac:dyDescent="0.2">
      <c r="B16481" s="3"/>
      <c r="C16481" s="3"/>
      <c r="D16481" s="6"/>
      <c r="E16481" s="8"/>
      <c r="O16481" s="9"/>
    </row>
    <row r="16482" spans="2:15" x14ac:dyDescent="0.2">
      <c r="B16482" s="3"/>
      <c r="C16482" s="3"/>
      <c r="D16482" s="6"/>
      <c r="E16482" s="8"/>
      <c r="O16482" s="9"/>
    </row>
    <row r="16483" spans="2:15" x14ac:dyDescent="0.2">
      <c r="B16483" s="3"/>
      <c r="C16483" s="3"/>
      <c r="D16483" s="6"/>
      <c r="E16483" s="8"/>
      <c r="O16483" s="9"/>
    </row>
    <row r="16484" spans="2:15" x14ac:dyDescent="0.2">
      <c r="B16484" s="3"/>
      <c r="C16484" s="3"/>
      <c r="D16484" s="6"/>
      <c r="E16484" s="8"/>
      <c r="O16484" s="9"/>
    </row>
    <row r="16485" spans="2:15" x14ac:dyDescent="0.2">
      <c r="B16485" s="3"/>
      <c r="C16485" s="3"/>
      <c r="D16485" s="6"/>
      <c r="E16485" s="8"/>
      <c r="O16485" s="9"/>
    </row>
    <row r="16486" spans="2:15" x14ac:dyDescent="0.2">
      <c r="B16486" s="3"/>
      <c r="C16486" s="3"/>
      <c r="D16486" s="6"/>
      <c r="E16486" s="8"/>
      <c r="O16486" s="9"/>
    </row>
    <row r="16487" spans="2:15" x14ac:dyDescent="0.2">
      <c r="B16487" s="3"/>
      <c r="C16487" s="3"/>
      <c r="D16487" s="6"/>
      <c r="E16487" s="8"/>
      <c r="O16487" s="9"/>
    </row>
    <row r="16488" spans="2:15" x14ac:dyDescent="0.2">
      <c r="B16488" s="3"/>
      <c r="C16488" s="3"/>
      <c r="D16488" s="6"/>
      <c r="E16488" s="8"/>
      <c r="O16488" s="9"/>
    </row>
    <row r="16489" spans="2:15" x14ac:dyDescent="0.2">
      <c r="B16489" s="3"/>
      <c r="C16489" s="3"/>
      <c r="D16489" s="6"/>
      <c r="E16489" s="8"/>
      <c r="O16489" s="9"/>
    </row>
    <row r="16490" spans="2:15" x14ac:dyDescent="0.2">
      <c r="B16490" s="3"/>
      <c r="C16490" s="3"/>
      <c r="D16490" s="6"/>
      <c r="E16490" s="8"/>
      <c r="O16490" s="9"/>
    </row>
    <row r="16491" spans="2:15" x14ac:dyDescent="0.2">
      <c r="B16491" s="3"/>
      <c r="C16491" s="3"/>
      <c r="D16491" s="6"/>
      <c r="E16491" s="8"/>
      <c r="O16491" s="9"/>
    </row>
    <row r="16492" spans="2:15" x14ac:dyDescent="0.2">
      <c r="B16492" s="3"/>
      <c r="C16492" s="3"/>
      <c r="D16492" s="6"/>
      <c r="E16492" s="8"/>
      <c r="O16492" s="9"/>
    </row>
    <row r="16493" spans="2:15" x14ac:dyDescent="0.2">
      <c r="B16493" s="3"/>
      <c r="C16493" s="3"/>
      <c r="D16493" s="6"/>
      <c r="E16493" s="8"/>
      <c r="O16493" s="9"/>
    </row>
    <row r="16494" spans="2:15" x14ac:dyDescent="0.2">
      <c r="B16494" s="3"/>
      <c r="C16494" s="3"/>
      <c r="D16494" s="6"/>
      <c r="E16494" s="8"/>
      <c r="O16494" s="9"/>
    </row>
    <row r="16495" spans="2:15" x14ac:dyDescent="0.2">
      <c r="B16495" s="3"/>
      <c r="C16495" s="3"/>
      <c r="D16495" s="6"/>
      <c r="E16495" s="8"/>
      <c r="O16495" s="9"/>
    </row>
    <row r="16496" spans="2:15" x14ac:dyDescent="0.2">
      <c r="B16496" s="3"/>
      <c r="C16496" s="3"/>
      <c r="D16496" s="6"/>
      <c r="E16496" s="8"/>
      <c r="O16496" s="9"/>
    </row>
    <row r="16497" spans="2:15" x14ac:dyDescent="0.2">
      <c r="B16497" s="3"/>
      <c r="C16497" s="3"/>
      <c r="D16497" s="6"/>
      <c r="E16497" s="8"/>
      <c r="O16497" s="9"/>
    </row>
    <row r="16498" spans="2:15" x14ac:dyDescent="0.2">
      <c r="B16498" s="3"/>
      <c r="C16498" s="3"/>
      <c r="D16498" s="6"/>
      <c r="E16498" s="8"/>
      <c r="O16498" s="9"/>
    </row>
    <row r="16499" spans="2:15" x14ac:dyDescent="0.2">
      <c r="B16499" s="3"/>
      <c r="C16499" s="3"/>
      <c r="D16499" s="6"/>
      <c r="E16499" s="8"/>
      <c r="O16499" s="9"/>
    </row>
    <row r="16500" spans="2:15" x14ac:dyDescent="0.2">
      <c r="B16500" s="3"/>
      <c r="C16500" s="3"/>
      <c r="D16500" s="6"/>
      <c r="E16500" s="8"/>
      <c r="O16500" s="9"/>
    </row>
    <row r="16501" spans="2:15" x14ac:dyDescent="0.2">
      <c r="B16501" s="3"/>
      <c r="C16501" s="3"/>
      <c r="D16501" s="6"/>
      <c r="E16501" s="8"/>
      <c r="O16501" s="9"/>
    </row>
    <row r="16502" spans="2:15" x14ac:dyDescent="0.2">
      <c r="B16502" s="3"/>
      <c r="C16502" s="3"/>
      <c r="D16502" s="6"/>
      <c r="E16502" s="8"/>
      <c r="O16502" s="9"/>
    </row>
    <row r="16503" spans="2:15" x14ac:dyDescent="0.2">
      <c r="B16503" s="3"/>
      <c r="C16503" s="3"/>
      <c r="D16503" s="6"/>
      <c r="E16503" s="8"/>
      <c r="O16503" s="9"/>
    </row>
    <row r="16504" spans="2:15" x14ac:dyDescent="0.2">
      <c r="B16504" s="3"/>
      <c r="C16504" s="3"/>
      <c r="D16504" s="6"/>
      <c r="E16504" s="8"/>
      <c r="O16504" s="9"/>
    </row>
    <row r="16505" spans="2:15" x14ac:dyDescent="0.2">
      <c r="B16505" s="3"/>
      <c r="C16505" s="3"/>
      <c r="D16505" s="6"/>
      <c r="E16505" s="8"/>
      <c r="O16505" s="9"/>
    </row>
    <row r="16506" spans="2:15" x14ac:dyDescent="0.2">
      <c r="B16506" s="3"/>
      <c r="C16506" s="3"/>
      <c r="D16506" s="6"/>
      <c r="E16506" s="8"/>
      <c r="O16506" s="9"/>
    </row>
    <row r="16507" spans="2:15" x14ac:dyDescent="0.2">
      <c r="B16507" s="3"/>
      <c r="C16507" s="3"/>
      <c r="D16507" s="6"/>
      <c r="E16507" s="8"/>
      <c r="O16507" s="9"/>
    </row>
    <row r="16508" spans="2:15" x14ac:dyDescent="0.2">
      <c r="B16508" s="3"/>
      <c r="C16508" s="3"/>
      <c r="D16508" s="6"/>
      <c r="E16508" s="8"/>
      <c r="O16508" s="9"/>
    </row>
    <row r="16509" spans="2:15" x14ac:dyDescent="0.2">
      <c r="B16509" s="3"/>
      <c r="C16509" s="3"/>
      <c r="D16509" s="6"/>
      <c r="E16509" s="8"/>
      <c r="O16509" s="9"/>
    </row>
    <row r="16510" spans="2:15" x14ac:dyDescent="0.2">
      <c r="B16510" s="3"/>
      <c r="C16510" s="3"/>
      <c r="D16510" s="6"/>
      <c r="E16510" s="8"/>
      <c r="O16510" s="9"/>
    </row>
    <row r="16511" spans="2:15" x14ac:dyDescent="0.2">
      <c r="B16511" s="3"/>
      <c r="C16511" s="3"/>
      <c r="D16511" s="6"/>
      <c r="E16511" s="8"/>
      <c r="O16511" s="9"/>
    </row>
    <row r="16512" spans="2:15" x14ac:dyDescent="0.2">
      <c r="B16512" s="3"/>
      <c r="C16512" s="3"/>
      <c r="D16512" s="6"/>
      <c r="E16512" s="8"/>
      <c r="O16512" s="9"/>
    </row>
    <row r="16513" spans="2:15" x14ac:dyDescent="0.2">
      <c r="B16513" s="3"/>
      <c r="C16513" s="3"/>
      <c r="D16513" s="6"/>
      <c r="E16513" s="8"/>
      <c r="O16513" s="9"/>
    </row>
    <row r="16514" spans="2:15" x14ac:dyDescent="0.2">
      <c r="B16514" s="3"/>
      <c r="C16514" s="3"/>
      <c r="D16514" s="6"/>
      <c r="E16514" s="8"/>
      <c r="O16514" s="9"/>
    </row>
    <row r="16515" spans="2:15" x14ac:dyDescent="0.2">
      <c r="B16515" s="3"/>
      <c r="C16515" s="3"/>
      <c r="D16515" s="6"/>
      <c r="E16515" s="8"/>
      <c r="O16515" s="9"/>
    </row>
    <row r="16516" spans="2:15" x14ac:dyDescent="0.2">
      <c r="B16516" s="3"/>
      <c r="C16516" s="3"/>
      <c r="D16516" s="6"/>
      <c r="E16516" s="8"/>
      <c r="O16516" s="9"/>
    </row>
    <row r="16517" spans="2:15" x14ac:dyDescent="0.2">
      <c r="B16517" s="3"/>
      <c r="C16517" s="3"/>
      <c r="D16517" s="6"/>
      <c r="E16517" s="8"/>
      <c r="O16517" s="9"/>
    </row>
    <row r="16518" spans="2:15" x14ac:dyDescent="0.2">
      <c r="B16518" s="3"/>
      <c r="C16518" s="3"/>
      <c r="D16518" s="6"/>
      <c r="E16518" s="8"/>
      <c r="O16518" s="9"/>
    </row>
    <row r="16519" spans="2:15" x14ac:dyDescent="0.2">
      <c r="B16519" s="3"/>
      <c r="C16519" s="3"/>
      <c r="D16519" s="6"/>
      <c r="E16519" s="8"/>
      <c r="O16519" s="9"/>
    </row>
    <row r="16520" spans="2:15" x14ac:dyDescent="0.2">
      <c r="B16520" s="3"/>
      <c r="C16520" s="3"/>
      <c r="D16520" s="6"/>
      <c r="E16520" s="8"/>
      <c r="O16520" s="9"/>
    </row>
    <row r="16521" spans="2:15" x14ac:dyDescent="0.2">
      <c r="B16521" s="3"/>
      <c r="C16521" s="3"/>
      <c r="D16521" s="6"/>
      <c r="E16521" s="8"/>
      <c r="O16521" s="9"/>
    </row>
    <row r="16522" spans="2:15" x14ac:dyDescent="0.2">
      <c r="B16522" s="3"/>
      <c r="C16522" s="3"/>
      <c r="D16522" s="6"/>
      <c r="E16522" s="8"/>
      <c r="O16522" s="9"/>
    </row>
    <row r="16523" spans="2:15" x14ac:dyDescent="0.2">
      <c r="B16523" s="3"/>
      <c r="C16523" s="3"/>
      <c r="D16523" s="6"/>
      <c r="E16523" s="8"/>
      <c r="O16523" s="9"/>
    </row>
    <row r="16524" spans="2:15" x14ac:dyDescent="0.2">
      <c r="B16524" s="3"/>
      <c r="C16524" s="3"/>
      <c r="D16524" s="6"/>
      <c r="E16524" s="8"/>
      <c r="O16524" s="9"/>
    </row>
    <row r="16525" spans="2:15" x14ac:dyDescent="0.2">
      <c r="B16525" s="3"/>
      <c r="C16525" s="3"/>
      <c r="D16525" s="6"/>
      <c r="E16525" s="8"/>
      <c r="O16525" s="9"/>
    </row>
    <row r="16526" spans="2:15" x14ac:dyDescent="0.2">
      <c r="B16526" s="3"/>
      <c r="C16526" s="3"/>
      <c r="D16526" s="6"/>
      <c r="E16526" s="8"/>
      <c r="O16526" s="9"/>
    </row>
    <row r="16527" spans="2:15" x14ac:dyDescent="0.2">
      <c r="B16527" s="3"/>
      <c r="C16527" s="3"/>
      <c r="D16527" s="6"/>
      <c r="E16527" s="8"/>
      <c r="O16527" s="9"/>
    </row>
    <row r="16528" spans="2:15" x14ac:dyDescent="0.2">
      <c r="B16528" s="3"/>
      <c r="C16528" s="3"/>
      <c r="D16528" s="6"/>
      <c r="E16528" s="8"/>
      <c r="O16528" s="9"/>
    </row>
    <row r="16529" spans="2:15" x14ac:dyDescent="0.2">
      <c r="B16529" s="3"/>
      <c r="C16529" s="3"/>
      <c r="D16529" s="6"/>
      <c r="E16529" s="8"/>
      <c r="O16529" s="9"/>
    </row>
    <row r="16530" spans="2:15" x14ac:dyDescent="0.2">
      <c r="B16530" s="3"/>
      <c r="C16530" s="3"/>
      <c r="D16530" s="6"/>
      <c r="E16530" s="8"/>
      <c r="O16530" s="9"/>
    </row>
    <row r="16531" spans="2:15" x14ac:dyDescent="0.2">
      <c r="B16531" s="3"/>
      <c r="C16531" s="3"/>
      <c r="D16531" s="6"/>
      <c r="E16531" s="8"/>
      <c r="O16531" s="9"/>
    </row>
    <row r="16532" spans="2:15" x14ac:dyDescent="0.2">
      <c r="B16532" s="3"/>
      <c r="C16532" s="3"/>
      <c r="D16532" s="6"/>
      <c r="E16532" s="8"/>
      <c r="O16532" s="9"/>
    </row>
    <row r="16533" spans="2:15" x14ac:dyDescent="0.2">
      <c r="B16533" s="3"/>
      <c r="C16533" s="3"/>
      <c r="D16533" s="6"/>
      <c r="E16533" s="8"/>
      <c r="O16533" s="9"/>
    </row>
    <row r="16534" spans="2:15" x14ac:dyDescent="0.2">
      <c r="B16534" s="3"/>
      <c r="C16534" s="3"/>
      <c r="D16534" s="6"/>
      <c r="E16534" s="8"/>
      <c r="O16534" s="9"/>
    </row>
    <row r="16535" spans="2:15" x14ac:dyDescent="0.2">
      <c r="B16535" s="3"/>
      <c r="C16535" s="3"/>
      <c r="D16535" s="6"/>
      <c r="E16535" s="8"/>
      <c r="O16535" s="9"/>
    </row>
    <row r="16536" spans="2:15" x14ac:dyDescent="0.2">
      <c r="B16536" s="3"/>
      <c r="C16536" s="3"/>
      <c r="D16536" s="6"/>
      <c r="E16536" s="8"/>
      <c r="O16536" s="9"/>
    </row>
    <row r="16537" spans="2:15" x14ac:dyDescent="0.2">
      <c r="B16537" s="3"/>
      <c r="C16537" s="3"/>
      <c r="D16537" s="6"/>
      <c r="E16537" s="8"/>
      <c r="O16537" s="9"/>
    </row>
    <row r="16538" spans="2:15" x14ac:dyDescent="0.2">
      <c r="B16538" s="3"/>
      <c r="C16538" s="3"/>
      <c r="D16538" s="6"/>
      <c r="E16538" s="8"/>
      <c r="O16538" s="9"/>
    </row>
    <row r="16539" spans="2:15" x14ac:dyDescent="0.2">
      <c r="B16539" s="3"/>
      <c r="C16539" s="3"/>
      <c r="D16539" s="6"/>
      <c r="E16539" s="8"/>
      <c r="O16539" s="9"/>
    </row>
    <row r="16540" spans="2:15" x14ac:dyDescent="0.2">
      <c r="B16540" s="3"/>
      <c r="C16540" s="3"/>
      <c r="D16540" s="6"/>
      <c r="E16540" s="8"/>
      <c r="O16540" s="9"/>
    </row>
    <row r="16541" spans="2:15" x14ac:dyDescent="0.2">
      <c r="B16541" s="3"/>
      <c r="C16541" s="3"/>
      <c r="D16541" s="6"/>
      <c r="E16541" s="8"/>
      <c r="O16541" s="9"/>
    </row>
    <row r="16542" spans="2:15" x14ac:dyDescent="0.2">
      <c r="B16542" s="3"/>
      <c r="C16542" s="3"/>
      <c r="D16542" s="6"/>
      <c r="E16542" s="8"/>
      <c r="O16542" s="9"/>
    </row>
    <row r="16543" spans="2:15" x14ac:dyDescent="0.2">
      <c r="B16543" s="3"/>
      <c r="C16543" s="3"/>
      <c r="D16543" s="6"/>
      <c r="E16543" s="8"/>
      <c r="O16543" s="9"/>
    </row>
    <row r="16544" spans="2:15" x14ac:dyDescent="0.2">
      <c r="B16544" s="3"/>
      <c r="C16544" s="3"/>
      <c r="D16544" s="6"/>
      <c r="E16544" s="8"/>
      <c r="O16544" s="9"/>
    </row>
    <row r="16545" spans="2:15" x14ac:dyDescent="0.2">
      <c r="B16545" s="3"/>
      <c r="C16545" s="3"/>
      <c r="D16545" s="6"/>
      <c r="E16545" s="8"/>
      <c r="O16545" s="9"/>
    </row>
    <row r="16546" spans="2:15" x14ac:dyDescent="0.2">
      <c r="B16546" s="3"/>
      <c r="C16546" s="3"/>
      <c r="D16546" s="6"/>
      <c r="E16546" s="8"/>
      <c r="O16546" s="9"/>
    </row>
    <row r="16547" spans="2:15" x14ac:dyDescent="0.2">
      <c r="B16547" s="3"/>
      <c r="C16547" s="3"/>
      <c r="D16547" s="6"/>
      <c r="E16547" s="8"/>
      <c r="O16547" s="9"/>
    </row>
    <row r="16548" spans="2:15" x14ac:dyDescent="0.2">
      <c r="B16548" s="3"/>
      <c r="C16548" s="3"/>
      <c r="D16548" s="6"/>
      <c r="E16548" s="8"/>
      <c r="O16548" s="9"/>
    </row>
    <row r="16549" spans="2:15" x14ac:dyDescent="0.2">
      <c r="B16549" s="3"/>
      <c r="C16549" s="3"/>
      <c r="D16549" s="6"/>
      <c r="E16549" s="8"/>
      <c r="O16549" s="9"/>
    </row>
    <row r="16550" spans="2:15" x14ac:dyDescent="0.2">
      <c r="B16550" s="3"/>
      <c r="C16550" s="3"/>
      <c r="D16550" s="6"/>
      <c r="E16550" s="8"/>
      <c r="O16550" s="9"/>
    </row>
    <row r="16551" spans="2:15" x14ac:dyDescent="0.2">
      <c r="B16551" s="3"/>
      <c r="C16551" s="3"/>
      <c r="D16551" s="6"/>
      <c r="E16551" s="8"/>
      <c r="O16551" s="9"/>
    </row>
    <row r="16552" spans="2:15" x14ac:dyDescent="0.2">
      <c r="B16552" s="3"/>
      <c r="C16552" s="3"/>
      <c r="D16552" s="6"/>
      <c r="E16552" s="8"/>
      <c r="O16552" s="9"/>
    </row>
    <row r="16553" spans="2:15" x14ac:dyDescent="0.2">
      <c r="B16553" s="3"/>
      <c r="C16553" s="3"/>
      <c r="D16553" s="6"/>
      <c r="E16553" s="8"/>
      <c r="O16553" s="9"/>
    </row>
    <row r="16554" spans="2:15" x14ac:dyDescent="0.2">
      <c r="B16554" s="3"/>
      <c r="C16554" s="3"/>
      <c r="D16554" s="6"/>
      <c r="E16554" s="8"/>
      <c r="O16554" s="9"/>
    </row>
    <row r="16555" spans="2:15" x14ac:dyDescent="0.2">
      <c r="B16555" s="3"/>
      <c r="C16555" s="3"/>
      <c r="D16555" s="6"/>
      <c r="E16555" s="8"/>
      <c r="O16555" s="9"/>
    </row>
    <row r="16556" spans="2:15" x14ac:dyDescent="0.2">
      <c r="B16556" s="3"/>
      <c r="C16556" s="3"/>
      <c r="D16556" s="6"/>
      <c r="E16556" s="8"/>
      <c r="O16556" s="9"/>
    </row>
    <row r="16557" spans="2:15" x14ac:dyDescent="0.2">
      <c r="B16557" s="3"/>
      <c r="C16557" s="3"/>
      <c r="D16557" s="6"/>
      <c r="E16557" s="8"/>
      <c r="O16557" s="9"/>
    </row>
    <row r="16558" spans="2:15" x14ac:dyDescent="0.2">
      <c r="B16558" s="3"/>
      <c r="C16558" s="3"/>
      <c r="D16558" s="6"/>
      <c r="E16558" s="8"/>
      <c r="O16558" s="9"/>
    </row>
    <row r="16559" spans="2:15" x14ac:dyDescent="0.2">
      <c r="B16559" s="3"/>
      <c r="C16559" s="3"/>
      <c r="D16559" s="6"/>
      <c r="E16559" s="8"/>
      <c r="O16559" s="9"/>
    </row>
    <row r="16560" spans="2:15" x14ac:dyDescent="0.2">
      <c r="B16560" s="3"/>
      <c r="C16560" s="3"/>
      <c r="D16560" s="6"/>
      <c r="E16560" s="8"/>
      <c r="O16560" s="9"/>
    </row>
    <row r="16561" spans="2:15" x14ac:dyDescent="0.2">
      <c r="B16561" s="3"/>
      <c r="C16561" s="3"/>
      <c r="D16561" s="6"/>
      <c r="E16561" s="8"/>
      <c r="O16561" s="9"/>
    </row>
    <row r="16562" spans="2:15" x14ac:dyDescent="0.2">
      <c r="B16562" s="3"/>
      <c r="C16562" s="3"/>
      <c r="D16562" s="6"/>
      <c r="E16562" s="8"/>
      <c r="O16562" s="9"/>
    </row>
    <row r="16563" spans="2:15" x14ac:dyDescent="0.2">
      <c r="B16563" s="3"/>
      <c r="C16563" s="3"/>
      <c r="D16563" s="6"/>
      <c r="E16563" s="8"/>
      <c r="O16563" s="9"/>
    </row>
    <row r="16564" spans="2:15" x14ac:dyDescent="0.2">
      <c r="B16564" s="3"/>
      <c r="C16564" s="3"/>
      <c r="D16564" s="6"/>
      <c r="E16564" s="8"/>
      <c r="O16564" s="9"/>
    </row>
    <row r="16565" spans="2:15" x14ac:dyDescent="0.2">
      <c r="B16565" s="3"/>
      <c r="C16565" s="3"/>
      <c r="D16565" s="6"/>
      <c r="E16565" s="8"/>
      <c r="O16565" s="9"/>
    </row>
    <row r="16566" spans="2:15" x14ac:dyDescent="0.2">
      <c r="B16566" s="3"/>
      <c r="C16566" s="3"/>
      <c r="D16566" s="6"/>
      <c r="E16566" s="8"/>
      <c r="O16566" s="9"/>
    </row>
    <row r="16567" spans="2:15" x14ac:dyDescent="0.2">
      <c r="B16567" s="3"/>
      <c r="C16567" s="3"/>
      <c r="D16567" s="6"/>
      <c r="E16567" s="8"/>
      <c r="O16567" s="9"/>
    </row>
    <row r="16568" spans="2:15" x14ac:dyDescent="0.2">
      <c r="B16568" s="3"/>
      <c r="C16568" s="3"/>
      <c r="D16568" s="6"/>
      <c r="E16568" s="8"/>
      <c r="O16568" s="9"/>
    </row>
    <row r="16569" spans="2:15" x14ac:dyDescent="0.2">
      <c r="B16569" s="3"/>
      <c r="C16569" s="3"/>
      <c r="D16569" s="6"/>
      <c r="E16569" s="8"/>
      <c r="O16569" s="9"/>
    </row>
    <row r="16570" spans="2:15" x14ac:dyDescent="0.2">
      <c r="B16570" s="3"/>
      <c r="C16570" s="3"/>
      <c r="D16570" s="6"/>
      <c r="E16570" s="8"/>
      <c r="O16570" s="9"/>
    </row>
    <row r="16571" spans="2:15" x14ac:dyDescent="0.2">
      <c r="B16571" s="3"/>
      <c r="C16571" s="3"/>
      <c r="D16571" s="6"/>
      <c r="E16571" s="8"/>
      <c r="O16571" s="9"/>
    </row>
    <row r="16572" spans="2:15" x14ac:dyDescent="0.2">
      <c r="B16572" s="3"/>
      <c r="C16572" s="3"/>
      <c r="D16572" s="6"/>
      <c r="E16572" s="8"/>
      <c r="O16572" s="9"/>
    </row>
    <row r="16573" spans="2:15" x14ac:dyDescent="0.2">
      <c r="B16573" s="3"/>
      <c r="C16573" s="3"/>
      <c r="D16573" s="6"/>
      <c r="E16573" s="8"/>
      <c r="O16573" s="9"/>
    </row>
    <row r="16574" spans="2:15" x14ac:dyDescent="0.2">
      <c r="B16574" s="3"/>
      <c r="C16574" s="3"/>
      <c r="D16574" s="6"/>
      <c r="E16574" s="8"/>
      <c r="O16574" s="9"/>
    </row>
    <row r="16575" spans="2:15" x14ac:dyDescent="0.2">
      <c r="B16575" s="3"/>
      <c r="C16575" s="3"/>
      <c r="D16575" s="6"/>
      <c r="E16575" s="8"/>
      <c r="O16575" s="9"/>
    </row>
    <row r="16576" spans="2:15" x14ac:dyDescent="0.2">
      <c r="B16576" s="3"/>
      <c r="C16576" s="3"/>
      <c r="D16576" s="6"/>
      <c r="E16576" s="8"/>
      <c r="O16576" s="9"/>
    </row>
    <row r="16577" spans="2:15" x14ac:dyDescent="0.2">
      <c r="B16577" s="3"/>
      <c r="C16577" s="3"/>
      <c r="D16577" s="6"/>
      <c r="E16577" s="8"/>
      <c r="O16577" s="9"/>
    </row>
    <row r="16578" spans="2:15" x14ac:dyDescent="0.2">
      <c r="B16578" s="3"/>
      <c r="C16578" s="3"/>
      <c r="D16578" s="6"/>
      <c r="E16578" s="8"/>
      <c r="O16578" s="9"/>
    </row>
    <row r="16579" spans="2:15" x14ac:dyDescent="0.2">
      <c r="B16579" s="3"/>
      <c r="C16579" s="3"/>
      <c r="D16579" s="6"/>
      <c r="E16579" s="8"/>
      <c r="O16579" s="9"/>
    </row>
    <row r="16580" spans="2:15" x14ac:dyDescent="0.2">
      <c r="B16580" s="3"/>
      <c r="C16580" s="3"/>
      <c r="D16580" s="6"/>
      <c r="E16580" s="8"/>
      <c r="O16580" s="9"/>
    </row>
    <row r="16581" spans="2:15" x14ac:dyDescent="0.2">
      <c r="B16581" s="3"/>
      <c r="C16581" s="3"/>
      <c r="D16581" s="6"/>
      <c r="E16581" s="8"/>
      <c r="O16581" s="9"/>
    </row>
    <row r="16582" spans="2:15" x14ac:dyDescent="0.2">
      <c r="B16582" s="3"/>
      <c r="C16582" s="3"/>
      <c r="D16582" s="6"/>
      <c r="E16582" s="8"/>
      <c r="O16582" s="9"/>
    </row>
    <row r="16583" spans="2:15" x14ac:dyDescent="0.2">
      <c r="B16583" s="3"/>
      <c r="C16583" s="3"/>
      <c r="D16583" s="6"/>
      <c r="E16583" s="8"/>
      <c r="O16583" s="9"/>
    </row>
    <row r="16584" spans="2:15" x14ac:dyDescent="0.2">
      <c r="B16584" s="3"/>
      <c r="C16584" s="3"/>
      <c r="D16584" s="6"/>
      <c r="E16584" s="8"/>
      <c r="O16584" s="9"/>
    </row>
    <row r="16585" spans="2:15" x14ac:dyDescent="0.2">
      <c r="B16585" s="3"/>
      <c r="C16585" s="3"/>
      <c r="D16585" s="6"/>
      <c r="E16585" s="8"/>
      <c r="O16585" s="9"/>
    </row>
    <row r="16586" spans="2:15" x14ac:dyDescent="0.2">
      <c r="B16586" s="3"/>
      <c r="C16586" s="3"/>
      <c r="D16586" s="6"/>
      <c r="E16586" s="8"/>
      <c r="O16586" s="9"/>
    </row>
    <row r="16587" spans="2:15" x14ac:dyDescent="0.2">
      <c r="B16587" s="3"/>
      <c r="C16587" s="3"/>
      <c r="D16587" s="6"/>
      <c r="E16587" s="8"/>
      <c r="O16587" s="9"/>
    </row>
    <row r="16588" spans="2:15" x14ac:dyDescent="0.2">
      <c r="B16588" s="3"/>
      <c r="C16588" s="3"/>
      <c r="D16588" s="6"/>
      <c r="E16588" s="8"/>
      <c r="O16588" s="9"/>
    </row>
    <row r="16589" spans="2:15" x14ac:dyDescent="0.2">
      <c r="B16589" s="3"/>
      <c r="C16589" s="3"/>
      <c r="D16589" s="6"/>
      <c r="E16589" s="8"/>
      <c r="O16589" s="9"/>
    </row>
    <row r="16590" spans="2:15" x14ac:dyDescent="0.2">
      <c r="B16590" s="3"/>
      <c r="C16590" s="3"/>
      <c r="D16590" s="6"/>
      <c r="E16590" s="8"/>
      <c r="O16590" s="9"/>
    </row>
    <row r="16591" spans="2:15" x14ac:dyDescent="0.2">
      <c r="B16591" s="3"/>
      <c r="C16591" s="3"/>
      <c r="D16591" s="6"/>
      <c r="E16591" s="8"/>
      <c r="O16591" s="9"/>
    </row>
    <row r="16592" spans="2:15" x14ac:dyDescent="0.2">
      <c r="B16592" s="3"/>
      <c r="C16592" s="3"/>
      <c r="D16592" s="6"/>
      <c r="E16592" s="8"/>
      <c r="O16592" s="9"/>
    </row>
    <row r="16593" spans="2:15" x14ac:dyDescent="0.2">
      <c r="B16593" s="3"/>
      <c r="C16593" s="3"/>
      <c r="D16593" s="6"/>
      <c r="E16593" s="8"/>
      <c r="O16593" s="9"/>
    </row>
    <row r="16594" spans="2:15" x14ac:dyDescent="0.2">
      <c r="B16594" s="3"/>
      <c r="C16594" s="3"/>
      <c r="D16594" s="6"/>
      <c r="E16594" s="8"/>
      <c r="O16594" s="9"/>
    </row>
    <row r="16595" spans="2:15" x14ac:dyDescent="0.2">
      <c r="B16595" s="3"/>
      <c r="C16595" s="3"/>
      <c r="D16595" s="6"/>
      <c r="E16595" s="8"/>
      <c r="O16595" s="9"/>
    </row>
    <row r="16596" spans="2:15" x14ac:dyDescent="0.2">
      <c r="B16596" s="3"/>
      <c r="C16596" s="3"/>
      <c r="D16596" s="6"/>
      <c r="E16596" s="8"/>
      <c r="O16596" s="9"/>
    </row>
    <row r="16597" spans="2:15" x14ac:dyDescent="0.2">
      <c r="B16597" s="3"/>
      <c r="C16597" s="3"/>
      <c r="D16597" s="6"/>
      <c r="E16597" s="8"/>
      <c r="O16597" s="9"/>
    </row>
    <row r="16598" spans="2:15" x14ac:dyDescent="0.2">
      <c r="B16598" s="3"/>
      <c r="C16598" s="3"/>
      <c r="D16598" s="6"/>
      <c r="E16598" s="8"/>
      <c r="O16598" s="9"/>
    </row>
    <row r="16599" spans="2:15" x14ac:dyDescent="0.2">
      <c r="B16599" s="3"/>
      <c r="C16599" s="3"/>
      <c r="D16599" s="6"/>
      <c r="E16599" s="8"/>
      <c r="O16599" s="9"/>
    </row>
    <row r="16600" spans="2:15" x14ac:dyDescent="0.2">
      <c r="B16600" s="3"/>
      <c r="C16600" s="3"/>
      <c r="D16600" s="6"/>
      <c r="E16600" s="8"/>
      <c r="O16600" s="9"/>
    </row>
    <row r="16601" spans="2:15" x14ac:dyDescent="0.2">
      <c r="B16601" s="3"/>
      <c r="C16601" s="3"/>
      <c r="D16601" s="6"/>
      <c r="E16601" s="8"/>
      <c r="O16601" s="9"/>
    </row>
    <row r="16602" spans="2:15" x14ac:dyDescent="0.2">
      <c r="B16602" s="3"/>
      <c r="C16602" s="3"/>
      <c r="D16602" s="6"/>
      <c r="E16602" s="8"/>
      <c r="O16602" s="9"/>
    </row>
    <row r="16603" spans="2:15" x14ac:dyDescent="0.2">
      <c r="B16603" s="3"/>
      <c r="C16603" s="3"/>
      <c r="D16603" s="6"/>
      <c r="E16603" s="8"/>
      <c r="O16603" s="9"/>
    </row>
    <row r="16604" spans="2:15" x14ac:dyDescent="0.2">
      <c r="B16604" s="3"/>
      <c r="C16604" s="3"/>
      <c r="D16604" s="6"/>
      <c r="E16604" s="8"/>
      <c r="O16604" s="9"/>
    </row>
    <row r="16605" spans="2:15" x14ac:dyDescent="0.2">
      <c r="B16605" s="3"/>
      <c r="C16605" s="3"/>
      <c r="D16605" s="6"/>
      <c r="E16605" s="8"/>
      <c r="O16605" s="9"/>
    </row>
    <row r="16606" spans="2:15" x14ac:dyDescent="0.2">
      <c r="B16606" s="3"/>
      <c r="C16606" s="3"/>
      <c r="D16606" s="6"/>
      <c r="E16606" s="8"/>
      <c r="O16606" s="9"/>
    </row>
    <row r="16607" spans="2:15" x14ac:dyDescent="0.2">
      <c r="B16607" s="3"/>
      <c r="C16607" s="3"/>
      <c r="D16607" s="6"/>
      <c r="E16607" s="8"/>
      <c r="O16607" s="9"/>
    </row>
    <row r="16608" spans="2:15" x14ac:dyDescent="0.2">
      <c r="B16608" s="3"/>
      <c r="C16608" s="3"/>
      <c r="D16608" s="6"/>
      <c r="E16608" s="8"/>
      <c r="O16608" s="9"/>
    </row>
    <row r="16609" spans="2:15" x14ac:dyDescent="0.2">
      <c r="B16609" s="3"/>
      <c r="C16609" s="3"/>
      <c r="D16609" s="6"/>
      <c r="E16609" s="8"/>
      <c r="O16609" s="9"/>
    </row>
    <row r="16610" spans="2:15" x14ac:dyDescent="0.2">
      <c r="B16610" s="3"/>
      <c r="C16610" s="3"/>
      <c r="D16610" s="6"/>
      <c r="E16610" s="8"/>
      <c r="O16610" s="9"/>
    </row>
    <row r="16611" spans="2:15" x14ac:dyDescent="0.2">
      <c r="B16611" s="3"/>
      <c r="C16611" s="3"/>
      <c r="D16611" s="6"/>
      <c r="E16611" s="8"/>
      <c r="O16611" s="9"/>
    </row>
    <row r="16612" spans="2:15" x14ac:dyDescent="0.2">
      <c r="B16612" s="3"/>
      <c r="C16612" s="3"/>
      <c r="D16612" s="6"/>
      <c r="E16612" s="8"/>
      <c r="O16612" s="9"/>
    </row>
    <row r="16613" spans="2:15" x14ac:dyDescent="0.2">
      <c r="B16613" s="3"/>
      <c r="C16613" s="3"/>
      <c r="D16613" s="6"/>
      <c r="E16613" s="8"/>
      <c r="O16613" s="9"/>
    </row>
    <row r="16614" spans="2:15" x14ac:dyDescent="0.2">
      <c r="B16614" s="3"/>
      <c r="C16614" s="3"/>
      <c r="D16614" s="6"/>
      <c r="E16614" s="8"/>
      <c r="O16614" s="9"/>
    </row>
    <row r="16615" spans="2:15" x14ac:dyDescent="0.2">
      <c r="B16615" s="3"/>
      <c r="C16615" s="3"/>
      <c r="D16615" s="6"/>
      <c r="E16615" s="8"/>
      <c r="O16615" s="9"/>
    </row>
    <row r="16616" spans="2:15" x14ac:dyDescent="0.2">
      <c r="B16616" s="3"/>
      <c r="C16616" s="3"/>
      <c r="D16616" s="6"/>
      <c r="E16616" s="8"/>
      <c r="O16616" s="9"/>
    </row>
    <row r="16617" spans="2:15" x14ac:dyDescent="0.2">
      <c r="B16617" s="3"/>
      <c r="C16617" s="3"/>
      <c r="D16617" s="6"/>
      <c r="E16617" s="8"/>
      <c r="O16617" s="9"/>
    </row>
    <row r="16618" spans="2:15" x14ac:dyDescent="0.2">
      <c r="B16618" s="3"/>
      <c r="C16618" s="3"/>
      <c r="D16618" s="6"/>
      <c r="E16618" s="8"/>
      <c r="O16618" s="9"/>
    </row>
    <row r="16619" spans="2:15" x14ac:dyDescent="0.2">
      <c r="B16619" s="3"/>
      <c r="C16619" s="3"/>
      <c r="D16619" s="6"/>
      <c r="E16619" s="8"/>
      <c r="O16619" s="9"/>
    </row>
    <row r="16620" spans="2:15" x14ac:dyDescent="0.2">
      <c r="B16620" s="3"/>
      <c r="C16620" s="3"/>
      <c r="D16620" s="6"/>
      <c r="E16620" s="8"/>
      <c r="O16620" s="9"/>
    </row>
    <row r="16621" spans="2:15" x14ac:dyDescent="0.2">
      <c r="B16621" s="3"/>
      <c r="C16621" s="3"/>
      <c r="D16621" s="6"/>
      <c r="E16621" s="8"/>
      <c r="O16621" s="9"/>
    </row>
    <row r="16622" spans="2:15" x14ac:dyDescent="0.2">
      <c r="B16622" s="3"/>
      <c r="C16622" s="3"/>
      <c r="D16622" s="6"/>
      <c r="E16622" s="8"/>
      <c r="O16622" s="9"/>
    </row>
    <row r="16623" spans="2:15" x14ac:dyDescent="0.2">
      <c r="B16623" s="3"/>
      <c r="C16623" s="3"/>
      <c r="D16623" s="6"/>
      <c r="E16623" s="8"/>
      <c r="O16623" s="9"/>
    </row>
    <row r="16624" spans="2:15" x14ac:dyDescent="0.2">
      <c r="B16624" s="3"/>
      <c r="C16624" s="3"/>
      <c r="D16624" s="6"/>
      <c r="E16624" s="8"/>
      <c r="O16624" s="9"/>
    </row>
    <row r="16625" spans="2:15" x14ac:dyDescent="0.2">
      <c r="B16625" s="3"/>
      <c r="C16625" s="3"/>
      <c r="D16625" s="6"/>
      <c r="E16625" s="8"/>
      <c r="O16625" s="9"/>
    </row>
    <row r="16626" spans="2:15" x14ac:dyDescent="0.2">
      <c r="B16626" s="3"/>
      <c r="C16626" s="3"/>
      <c r="D16626" s="6"/>
      <c r="E16626" s="8"/>
      <c r="O16626" s="9"/>
    </row>
    <row r="16627" spans="2:15" x14ac:dyDescent="0.2">
      <c r="B16627" s="3"/>
      <c r="C16627" s="3"/>
      <c r="D16627" s="6"/>
      <c r="E16627" s="8"/>
      <c r="O16627" s="9"/>
    </row>
    <row r="16628" spans="2:15" x14ac:dyDescent="0.2">
      <c r="B16628" s="3"/>
      <c r="C16628" s="3"/>
      <c r="D16628" s="6"/>
      <c r="E16628" s="8"/>
      <c r="O16628" s="9"/>
    </row>
    <row r="16629" spans="2:15" x14ac:dyDescent="0.2">
      <c r="B16629" s="3"/>
      <c r="C16629" s="3"/>
      <c r="D16629" s="6"/>
      <c r="E16629" s="8"/>
      <c r="O16629" s="9"/>
    </row>
    <row r="16630" spans="2:15" x14ac:dyDescent="0.2">
      <c r="B16630" s="3"/>
      <c r="C16630" s="3"/>
      <c r="D16630" s="6"/>
      <c r="E16630" s="8"/>
      <c r="O16630" s="9"/>
    </row>
    <row r="16631" spans="2:15" x14ac:dyDescent="0.2">
      <c r="B16631" s="3"/>
      <c r="C16631" s="3"/>
      <c r="D16631" s="6"/>
      <c r="E16631" s="8"/>
      <c r="O16631" s="9"/>
    </row>
    <row r="16632" spans="2:15" x14ac:dyDescent="0.2">
      <c r="B16632" s="3"/>
      <c r="C16632" s="3"/>
      <c r="D16632" s="6"/>
      <c r="E16632" s="8"/>
      <c r="O16632" s="9"/>
    </row>
    <row r="16633" spans="2:15" x14ac:dyDescent="0.2">
      <c r="B16633" s="3"/>
      <c r="C16633" s="3"/>
      <c r="D16633" s="6"/>
      <c r="E16633" s="8"/>
      <c r="O16633" s="9"/>
    </row>
    <row r="16634" spans="2:15" x14ac:dyDescent="0.2">
      <c r="B16634" s="3"/>
      <c r="C16634" s="3"/>
      <c r="D16634" s="6"/>
      <c r="E16634" s="8"/>
      <c r="O16634" s="9"/>
    </row>
    <row r="16635" spans="2:15" x14ac:dyDescent="0.2">
      <c r="B16635" s="3"/>
      <c r="C16635" s="3"/>
      <c r="D16635" s="6"/>
      <c r="E16635" s="8"/>
      <c r="O16635" s="9"/>
    </row>
    <row r="16636" spans="2:15" x14ac:dyDescent="0.2">
      <c r="B16636" s="3"/>
      <c r="C16636" s="3"/>
      <c r="D16636" s="6"/>
      <c r="E16636" s="8"/>
      <c r="O16636" s="9"/>
    </row>
    <row r="16637" spans="2:15" x14ac:dyDescent="0.2">
      <c r="B16637" s="3"/>
      <c r="C16637" s="3"/>
      <c r="D16637" s="6"/>
      <c r="E16637" s="8"/>
      <c r="O16637" s="9"/>
    </row>
    <row r="16638" spans="2:15" x14ac:dyDescent="0.2">
      <c r="B16638" s="3"/>
      <c r="C16638" s="3"/>
      <c r="D16638" s="6"/>
      <c r="E16638" s="8"/>
      <c r="O16638" s="9"/>
    </row>
    <row r="16639" spans="2:15" x14ac:dyDescent="0.2">
      <c r="B16639" s="3"/>
      <c r="C16639" s="3"/>
      <c r="D16639" s="6"/>
      <c r="E16639" s="8"/>
      <c r="O16639" s="9"/>
    </row>
    <row r="16640" spans="2:15" x14ac:dyDescent="0.2">
      <c r="B16640" s="3"/>
      <c r="C16640" s="3"/>
      <c r="D16640" s="6"/>
      <c r="E16640" s="8"/>
      <c r="O16640" s="9"/>
    </row>
    <row r="16641" spans="2:15" x14ac:dyDescent="0.2">
      <c r="B16641" s="3"/>
      <c r="C16641" s="3"/>
      <c r="D16641" s="6"/>
      <c r="E16641" s="8"/>
      <c r="O16641" s="9"/>
    </row>
    <row r="16642" spans="2:15" x14ac:dyDescent="0.2">
      <c r="B16642" s="3"/>
      <c r="C16642" s="3"/>
      <c r="D16642" s="6"/>
      <c r="E16642" s="8"/>
      <c r="O16642" s="9"/>
    </row>
    <row r="16643" spans="2:15" x14ac:dyDescent="0.2">
      <c r="B16643" s="3"/>
      <c r="C16643" s="3"/>
      <c r="D16643" s="6"/>
      <c r="E16643" s="8"/>
      <c r="O16643" s="9"/>
    </row>
    <row r="16644" spans="2:15" x14ac:dyDescent="0.2">
      <c r="B16644" s="3"/>
      <c r="C16644" s="3"/>
      <c r="D16644" s="6"/>
      <c r="E16644" s="8"/>
      <c r="O16644" s="9"/>
    </row>
    <row r="16645" spans="2:15" x14ac:dyDescent="0.2">
      <c r="B16645" s="3"/>
      <c r="C16645" s="3"/>
      <c r="D16645" s="6"/>
      <c r="E16645" s="8"/>
      <c r="O16645" s="9"/>
    </row>
    <row r="16646" spans="2:15" x14ac:dyDescent="0.2">
      <c r="B16646" s="3"/>
      <c r="C16646" s="3"/>
      <c r="D16646" s="6"/>
      <c r="E16646" s="8"/>
      <c r="O16646" s="9"/>
    </row>
    <row r="16647" spans="2:15" x14ac:dyDescent="0.2">
      <c r="B16647" s="3"/>
      <c r="C16647" s="3"/>
      <c r="D16647" s="6"/>
      <c r="E16647" s="8"/>
      <c r="O16647" s="9"/>
    </row>
    <row r="16648" spans="2:15" x14ac:dyDescent="0.2">
      <c r="B16648" s="3"/>
      <c r="C16648" s="3"/>
      <c r="D16648" s="6"/>
      <c r="E16648" s="8"/>
      <c r="O16648" s="9"/>
    </row>
    <row r="16649" spans="2:15" x14ac:dyDescent="0.2">
      <c r="B16649" s="3"/>
      <c r="C16649" s="3"/>
      <c r="D16649" s="6"/>
      <c r="E16649" s="8"/>
      <c r="O16649" s="9"/>
    </row>
    <row r="16650" spans="2:15" x14ac:dyDescent="0.2">
      <c r="B16650" s="3"/>
      <c r="C16650" s="3"/>
      <c r="D16650" s="6"/>
      <c r="E16650" s="8"/>
      <c r="O16650" s="9"/>
    </row>
    <row r="16651" spans="2:15" x14ac:dyDescent="0.2">
      <c r="B16651" s="3"/>
      <c r="C16651" s="3"/>
      <c r="D16651" s="6"/>
      <c r="E16651" s="8"/>
      <c r="O16651" s="9"/>
    </row>
    <row r="16652" spans="2:15" x14ac:dyDescent="0.2">
      <c r="B16652" s="3"/>
      <c r="C16652" s="3"/>
      <c r="D16652" s="6"/>
      <c r="E16652" s="8"/>
      <c r="O16652" s="9"/>
    </row>
    <row r="16653" spans="2:15" x14ac:dyDescent="0.2">
      <c r="B16653" s="3"/>
      <c r="C16653" s="3"/>
      <c r="D16653" s="6"/>
      <c r="E16653" s="8"/>
      <c r="O16653" s="9"/>
    </row>
    <row r="16654" spans="2:15" x14ac:dyDescent="0.2">
      <c r="B16654" s="3"/>
      <c r="C16654" s="3"/>
      <c r="D16654" s="6"/>
      <c r="E16654" s="8"/>
      <c r="O16654" s="9"/>
    </row>
    <row r="16655" spans="2:15" x14ac:dyDescent="0.2">
      <c r="B16655" s="3"/>
      <c r="C16655" s="3"/>
      <c r="D16655" s="6"/>
      <c r="E16655" s="8"/>
      <c r="O16655" s="9"/>
    </row>
    <row r="16656" spans="2:15" x14ac:dyDescent="0.2">
      <c r="B16656" s="3"/>
      <c r="C16656" s="3"/>
      <c r="D16656" s="6"/>
      <c r="E16656" s="8"/>
      <c r="O16656" s="9"/>
    </row>
    <row r="16657" spans="2:15" x14ac:dyDescent="0.2">
      <c r="B16657" s="3"/>
      <c r="C16657" s="3"/>
      <c r="D16657" s="6"/>
      <c r="E16657" s="8"/>
      <c r="O16657" s="9"/>
    </row>
    <row r="16658" spans="2:15" x14ac:dyDescent="0.2">
      <c r="B16658" s="3"/>
      <c r="C16658" s="3"/>
      <c r="D16658" s="6"/>
      <c r="E16658" s="8"/>
      <c r="O16658" s="9"/>
    </row>
    <row r="16659" spans="2:15" x14ac:dyDescent="0.2">
      <c r="B16659" s="3"/>
      <c r="C16659" s="3"/>
      <c r="D16659" s="6"/>
      <c r="E16659" s="8"/>
      <c r="O16659" s="9"/>
    </row>
    <row r="16660" spans="2:15" x14ac:dyDescent="0.2">
      <c r="B16660" s="3"/>
      <c r="C16660" s="3"/>
      <c r="D16660" s="6"/>
      <c r="E16660" s="8"/>
      <c r="O16660" s="9"/>
    </row>
    <row r="16661" spans="2:15" x14ac:dyDescent="0.2">
      <c r="B16661" s="3"/>
      <c r="C16661" s="3"/>
      <c r="D16661" s="6"/>
      <c r="E16661" s="8"/>
      <c r="O16661" s="9"/>
    </row>
    <row r="16662" spans="2:15" x14ac:dyDescent="0.2">
      <c r="B16662" s="3"/>
      <c r="C16662" s="3"/>
      <c r="D16662" s="6"/>
      <c r="E16662" s="8"/>
      <c r="O16662" s="9"/>
    </row>
    <row r="16663" spans="2:15" x14ac:dyDescent="0.2">
      <c r="B16663" s="3"/>
      <c r="C16663" s="3"/>
      <c r="D16663" s="6"/>
      <c r="E16663" s="8"/>
      <c r="O16663" s="9"/>
    </row>
    <row r="16664" spans="2:15" x14ac:dyDescent="0.2">
      <c r="B16664" s="3"/>
      <c r="C16664" s="3"/>
      <c r="D16664" s="6"/>
      <c r="E16664" s="8"/>
      <c r="O16664" s="9"/>
    </row>
    <row r="16665" spans="2:15" x14ac:dyDescent="0.2">
      <c r="B16665" s="3"/>
      <c r="C16665" s="3"/>
      <c r="D16665" s="6"/>
      <c r="E16665" s="8"/>
      <c r="O16665" s="9"/>
    </row>
    <row r="16666" spans="2:15" x14ac:dyDescent="0.2">
      <c r="B16666" s="3"/>
      <c r="C16666" s="3"/>
      <c r="D16666" s="6"/>
      <c r="E16666" s="8"/>
      <c r="O16666" s="9"/>
    </row>
    <row r="16667" spans="2:15" x14ac:dyDescent="0.2">
      <c r="B16667" s="3"/>
      <c r="C16667" s="3"/>
      <c r="D16667" s="6"/>
      <c r="E16667" s="8"/>
      <c r="O16667" s="9"/>
    </row>
    <row r="16668" spans="2:15" x14ac:dyDescent="0.2">
      <c r="B16668" s="3"/>
      <c r="C16668" s="3"/>
      <c r="D16668" s="6"/>
      <c r="E16668" s="8"/>
      <c r="O16668" s="9"/>
    </row>
    <row r="16669" spans="2:15" x14ac:dyDescent="0.2">
      <c r="B16669" s="3"/>
      <c r="C16669" s="3"/>
      <c r="D16669" s="6"/>
      <c r="E16669" s="8"/>
      <c r="O16669" s="9"/>
    </row>
    <row r="16670" spans="2:15" x14ac:dyDescent="0.2">
      <c r="B16670" s="3"/>
      <c r="C16670" s="3"/>
      <c r="D16670" s="6"/>
      <c r="E16670" s="8"/>
      <c r="O16670" s="9"/>
    </row>
    <row r="16671" spans="2:15" x14ac:dyDescent="0.2">
      <c r="B16671" s="3"/>
      <c r="C16671" s="3"/>
      <c r="D16671" s="6"/>
      <c r="E16671" s="8"/>
      <c r="O16671" s="9"/>
    </row>
    <row r="16672" spans="2:15" x14ac:dyDescent="0.2">
      <c r="B16672" s="3"/>
      <c r="C16672" s="3"/>
      <c r="D16672" s="6"/>
      <c r="E16672" s="8"/>
      <c r="O16672" s="9"/>
    </row>
    <row r="16673" spans="2:15" x14ac:dyDescent="0.2">
      <c r="B16673" s="3"/>
      <c r="C16673" s="3"/>
      <c r="D16673" s="6"/>
      <c r="E16673" s="8"/>
      <c r="O16673" s="9"/>
    </row>
    <row r="16674" spans="2:15" x14ac:dyDescent="0.2">
      <c r="B16674" s="3"/>
      <c r="C16674" s="3"/>
      <c r="D16674" s="6"/>
      <c r="E16674" s="8"/>
      <c r="O16674" s="9"/>
    </row>
    <row r="16675" spans="2:15" x14ac:dyDescent="0.2">
      <c r="B16675" s="3"/>
      <c r="C16675" s="3"/>
      <c r="D16675" s="6"/>
      <c r="E16675" s="8"/>
      <c r="O16675" s="9"/>
    </row>
    <row r="16676" spans="2:15" x14ac:dyDescent="0.2">
      <c r="B16676" s="3"/>
      <c r="C16676" s="3"/>
      <c r="D16676" s="6"/>
      <c r="E16676" s="8"/>
      <c r="O16676" s="9"/>
    </row>
    <row r="16677" spans="2:15" x14ac:dyDescent="0.2">
      <c r="B16677" s="3"/>
      <c r="C16677" s="3"/>
      <c r="D16677" s="6"/>
      <c r="E16677" s="8"/>
      <c r="O16677" s="9"/>
    </row>
    <row r="16678" spans="2:15" x14ac:dyDescent="0.2">
      <c r="B16678" s="3"/>
      <c r="C16678" s="3"/>
      <c r="D16678" s="6"/>
      <c r="E16678" s="8"/>
      <c r="O16678" s="9"/>
    </row>
    <row r="16679" spans="2:15" x14ac:dyDescent="0.2">
      <c r="B16679" s="3"/>
      <c r="C16679" s="3"/>
      <c r="D16679" s="6"/>
      <c r="E16679" s="8"/>
      <c r="O16679" s="9"/>
    </row>
    <row r="16680" spans="2:15" x14ac:dyDescent="0.2">
      <c r="B16680" s="3"/>
      <c r="C16680" s="3"/>
      <c r="D16680" s="6"/>
      <c r="E16680" s="8"/>
      <c r="O16680" s="9"/>
    </row>
    <row r="16681" spans="2:15" x14ac:dyDescent="0.2">
      <c r="B16681" s="3"/>
      <c r="C16681" s="3"/>
      <c r="D16681" s="6"/>
      <c r="E16681" s="8"/>
      <c r="O16681" s="9"/>
    </row>
    <row r="16682" spans="2:15" x14ac:dyDescent="0.2">
      <c r="B16682" s="3"/>
      <c r="C16682" s="3"/>
      <c r="D16682" s="6"/>
      <c r="E16682" s="8"/>
      <c r="O16682" s="9"/>
    </row>
    <row r="16683" spans="2:15" x14ac:dyDescent="0.2">
      <c r="B16683" s="3"/>
      <c r="C16683" s="3"/>
      <c r="D16683" s="6"/>
      <c r="E16683" s="8"/>
      <c r="O16683" s="9"/>
    </row>
    <row r="16684" spans="2:15" x14ac:dyDescent="0.2">
      <c r="B16684" s="3"/>
      <c r="C16684" s="3"/>
      <c r="D16684" s="6"/>
      <c r="E16684" s="8"/>
      <c r="O16684" s="9"/>
    </row>
    <row r="16685" spans="2:15" x14ac:dyDescent="0.2">
      <c r="B16685" s="3"/>
      <c r="C16685" s="3"/>
      <c r="D16685" s="6"/>
      <c r="E16685" s="8"/>
      <c r="O16685" s="9"/>
    </row>
    <row r="16686" spans="2:15" x14ac:dyDescent="0.2">
      <c r="B16686" s="3"/>
      <c r="C16686" s="3"/>
      <c r="D16686" s="6"/>
      <c r="E16686" s="8"/>
      <c r="O16686" s="9"/>
    </row>
    <row r="16687" spans="2:15" x14ac:dyDescent="0.2">
      <c r="B16687" s="3"/>
      <c r="C16687" s="3"/>
      <c r="D16687" s="6"/>
      <c r="E16687" s="8"/>
      <c r="O16687" s="9"/>
    </row>
    <row r="16688" spans="2:15" x14ac:dyDescent="0.2">
      <c r="B16688" s="3"/>
      <c r="C16688" s="3"/>
      <c r="D16688" s="6"/>
      <c r="E16688" s="8"/>
      <c r="O16688" s="9"/>
    </row>
    <row r="16689" spans="2:15" x14ac:dyDescent="0.2">
      <c r="B16689" s="3"/>
      <c r="C16689" s="3"/>
      <c r="D16689" s="6"/>
      <c r="E16689" s="8"/>
      <c r="O16689" s="9"/>
    </row>
    <row r="16690" spans="2:15" x14ac:dyDescent="0.2">
      <c r="B16690" s="3"/>
      <c r="C16690" s="3"/>
      <c r="D16690" s="6"/>
      <c r="E16690" s="8"/>
      <c r="O16690" s="9"/>
    </row>
    <row r="16691" spans="2:15" x14ac:dyDescent="0.2">
      <c r="B16691" s="3"/>
      <c r="C16691" s="3"/>
      <c r="D16691" s="6"/>
      <c r="E16691" s="8"/>
      <c r="O16691" s="9"/>
    </row>
    <row r="16692" spans="2:15" x14ac:dyDescent="0.2">
      <c r="B16692" s="3"/>
      <c r="C16692" s="3"/>
      <c r="D16692" s="6"/>
      <c r="E16692" s="8"/>
      <c r="O16692" s="9"/>
    </row>
    <row r="16693" spans="2:15" x14ac:dyDescent="0.2">
      <c r="B16693" s="3"/>
      <c r="C16693" s="3"/>
      <c r="D16693" s="6"/>
      <c r="E16693" s="8"/>
      <c r="O16693" s="9"/>
    </row>
    <row r="16694" spans="2:15" x14ac:dyDescent="0.2">
      <c r="B16694" s="3"/>
      <c r="C16694" s="3"/>
      <c r="D16694" s="6"/>
      <c r="E16694" s="8"/>
      <c r="O16694" s="9"/>
    </row>
    <row r="16695" spans="2:15" x14ac:dyDescent="0.2">
      <c r="B16695" s="3"/>
      <c r="C16695" s="3"/>
      <c r="D16695" s="6"/>
      <c r="E16695" s="8"/>
      <c r="O16695" s="9"/>
    </row>
    <row r="16696" spans="2:15" x14ac:dyDescent="0.2">
      <c r="B16696" s="3"/>
      <c r="C16696" s="3"/>
      <c r="D16696" s="6"/>
      <c r="E16696" s="8"/>
      <c r="O16696" s="9"/>
    </row>
    <row r="16697" spans="2:15" x14ac:dyDescent="0.2">
      <c r="B16697" s="3"/>
      <c r="C16697" s="3"/>
      <c r="D16697" s="6"/>
      <c r="E16697" s="8"/>
      <c r="O16697" s="9"/>
    </row>
    <row r="16698" spans="2:15" x14ac:dyDescent="0.2">
      <c r="B16698" s="3"/>
      <c r="C16698" s="3"/>
      <c r="D16698" s="6"/>
      <c r="E16698" s="8"/>
      <c r="O16698" s="9"/>
    </row>
    <row r="16699" spans="2:15" x14ac:dyDescent="0.2">
      <c r="B16699" s="3"/>
      <c r="C16699" s="3"/>
      <c r="D16699" s="6"/>
      <c r="E16699" s="8"/>
      <c r="O16699" s="9"/>
    </row>
    <row r="16700" spans="2:15" x14ac:dyDescent="0.2">
      <c r="B16700" s="3"/>
      <c r="C16700" s="3"/>
      <c r="D16700" s="6"/>
      <c r="E16700" s="8"/>
      <c r="O16700" s="9"/>
    </row>
    <row r="16701" spans="2:15" x14ac:dyDescent="0.2">
      <c r="B16701" s="3"/>
      <c r="C16701" s="3"/>
      <c r="D16701" s="6"/>
      <c r="E16701" s="8"/>
      <c r="O16701" s="9"/>
    </row>
    <row r="16702" spans="2:15" x14ac:dyDescent="0.2">
      <c r="B16702" s="3"/>
      <c r="C16702" s="3"/>
      <c r="D16702" s="6"/>
      <c r="E16702" s="8"/>
      <c r="O16702" s="9"/>
    </row>
    <row r="16703" spans="2:15" x14ac:dyDescent="0.2">
      <c r="B16703" s="3"/>
      <c r="C16703" s="3"/>
      <c r="D16703" s="6"/>
      <c r="E16703" s="8"/>
      <c r="O16703" s="9"/>
    </row>
    <row r="16704" spans="2:15" x14ac:dyDescent="0.2">
      <c r="B16704" s="3"/>
      <c r="C16704" s="3"/>
      <c r="D16704" s="6"/>
      <c r="E16704" s="8"/>
      <c r="O16704" s="9"/>
    </row>
    <row r="16705" spans="2:15" x14ac:dyDescent="0.2">
      <c r="B16705" s="3"/>
      <c r="C16705" s="3"/>
      <c r="D16705" s="6"/>
      <c r="E16705" s="8"/>
      <c r="O16705" s="9"/>
    </row>
    <row r="16706" spans="2:15" x14ac:dyDescent="0.2">
      <c r="B16706" s="3"/>
      <c r="C16706" s="3"/>
      <c r="D16706" s="6"/>
      <c r="E16706" s="8"/>
      <c r="O16706" s="9"/>
    </row>
    <row r="16707" spans="2:15" x14ac:dyDescent="0.2">
      <c r="B16707" s="3"/>
      <c r="C16707" s="3"/>
      <c r="D16707" s="6"/>
      <c r="E16707" s="8"/>
      <c r="O16707" s="9"/>
    </row>
    <row r="16708" spans="2:15" x14ac:dyDescent="0.2">
      <c r="B16708" s="3"/>
      <c r="C16708" s="3"/>
      <c r="D16708" s="6"/>
      <c r="E16708" s="8"/>
      <c r="O16708" s="9"/>
    </row>
    <row r="16709" spans="2:15" x14ac:dyDescent="0.2">
      <c r="B16709" s="3"/>
      <c r="C16709" s="3"/>
      <c r="D16709" s="6"/>
      <c r="E16709" s="8"/>
      <c r="O16709" s="9"/>
    </row>
    <row r="16710" spans="2:15" x14ac:dyDescent="0.2">
      <c r="B16710" s="3"/>
      <c r="C16710" s="3"/>
      <c r="D16710" s="6"/>
      <c r="E16710" s="8"/>
      <c r="O16710" s="9"/>
    </row>
    <row r="16711" spans="2:15" x14ac:dyDescent="0.2">
      <c r="B16711" s="3"/>
      <c r="C16711" s="3"/>
      <c r="D16711" s="6"/>
      <c r="E16711" s="8"/>
      <c r="O16711" s="9"/>
    </row>
    <row r="16712" spans="2:15" x14ac:dyDescent="0.2">
      <c r="B16712" s="3"/>
      <c r="C16712" s="3"/>
      <c r="D16712" s="6"/>
      <c r="E16712" s="8"/>
      <c r="O16712" s="9"/>
    </row>
    <row r="16713" spans="2:15" x14ac:dyDescent="0.2">
      <c r="B16713" s="3"/>
      <c r="C16713" s="3"/>
      <c r="D16713" s="6"/>
      <c r="E16713" s="8"/>
      <c r="O16713" s="9"/>
    </row>
    <row r="16714" spans="2:15" x14ac:dyDescent="0.2">
      <c r="B16714" s="3"/>
      <c r="C16714" s="3"/>
      <c r="D16714" s="6"/>
      <c r="E16714" s="8"/>
      <c r="O16714" s="9"/>
    </row>
    <row r="16715" spans="2:15" x14ac:dyDescent="0.2">
      <c r="B16715" s="3"/>
      <c r="C16715" s="3"/>
      <c r="D16715" s="6"/>
      <c r="E16715" s="8"/>
      <c r="O16715" s="9"/>
    </row>
    <row r="16716" spans="2:15" x14ac:dyDescent="0.2">
      <c r="B16716" s="3"/>
      <c r="C16716" s="3"/>
      <c r="D16716" s="6"/>
      <c r="E16716" s="8"/>
      <c r="O16716" s="9"/>
    </row>
    <row r="16717" spans="2:15" x14ac:dyDescent="0.2">
      <c r="B16717" s="3"/>
      <c r="C16717" s="3"/>
      <c r="D16717" s="6"/>
      <c r="E16717" s="8"/>
      <c r="O16717" s="9"/>
    </row>
    <row r="16718" spans="2:15" x14ac:dyDescent="0.2">
      <c r="B16718" s="3"/>
      <c r="C16718" s="3"/>
      <c r="D16718" s="6"/>
      <c r="E16718" s="8"/>
      <c r="O16718" s="9"/>
    </row>
    <row r="16719" spans="2:15" x14ac:dyDescent="0.2">
      <c r="B16719" s="3"/>
      <c r="C16719" s="3"/>
      <c r="D16719" s="6"/>
      <c r="E16719" s="8"/>
      <c r="O16719" s="9"/>
    </row>
    <row r="16720" spans="2:15" x14ac:dyDescent="0.2">
      <c r="B16720" s="3"/>
      <c r="C16720" s="3"/>
      <c r="D16720" s="6"/>
      <c r="E16720" s="8"/>
      <c r="O16720" s="9"/>
    </row>
    <row r="16721" spans="2:15" x14ac:dyDescent="0.2">
      <c r="B16721" s="3"/>
      <c r="C16721" s="3"/>
      <c r="D16721" s="6"/>
      <c r="E16721" s="8"/>
      <c r="O16721" s="9"/>
    </row>
    <row r="16722" spans="2:15" x14ac:dyDescent="0.2">
      <c r="B16722" s="3"/>
      <c r="C16722" s="3"/>
      <c r="D16722" s="6"/>
      <c r="E16722" s="8"/>
      <c r="O16722" s="9"/>
    </row>
    <row r="16723" spans="2:15" x14ac:dyDescent="0.2">
      <c r="B16723" s="3"/>
      <c r="C16723" s="3"/>
      <c r="D16723" s="6"/>
      <c r="E16723" s="8"/>
      <c r="O16723" s="9"/>
    </row>
    <row r="16724" spans="2:15" x14ac:dyDescent="0.2">
      <c r="B16724" s="3"/>
      <c r="C16724" s="3"/>
      <c r="D16724" s="6"/>
      <c r="E16724" s="8"/>
      <c r="O16724" s="9"/>
    </row>
    <row r="16725" spans="2:15" x14ac:dyDescent="0.2">
      <c r="B16725" s="3"/>
      <c r="C16725" s="3"/>
      <c r="D16725" s="6"/>
      <c r="E16725" s="8"/>
      <c r="O16725" s="9"/>
    </row>
    <row r="16726" spans="2:15" x14ac:dyDescent="0.2">
      <c r="B16726" s="3"/>
      <c r="C16726" s="3"/>
      <c r="D16726" s="6"/>
      <c r="E16726" s="8"/>
      <c r="O16726" s="9"/>
    </row>
    <row r="16727" spans="2:15" x14ac:dyDescent="0.2">
      <c r="B16727" s="3"/>
      <c r="C16727" s="3"/>
      <c r="D16727" s="6"/>
      <c r="E16727" s="8"/>
      <c r="O16727" s="9"/>
    </row>
    <row r="16728" spans="2:15" x14ac:dyDescent="0.2">
      <c r="B16728" s="3"/>
      <c r="C16728" s="3"/>
      <c r="D16728" s="6"/>
      <c r="E16728" s="8"/>
      <c r="O16728" s="9"/>
    </row>
    <row r="16729" spans="2:15" x14ac:dyDescent="0.2">
      <c r="B16729" s="3"/>
      <c r="C16729" s="3"/>
      <c r="D16729" s="6"/>
      <c r="E16729" s="8"/>
      <c r="O16729" s="9"/>
    </row>
    <row r="16730" spans="2:15" x14ac:dyDescent="0.2">
      <c r="B16730" s="3"/>
      <c r="C16730" s="3"/>
      <c r="D16730" s="6"/>
      <c r="E16730" s="8"/>
      <c r="O16730" s="9"/>
    </row>
    <row r="16731" spans="2:15" x14ac:dyDescent="0.2">
      <c r="B16731" s="3"/>
      <c r="C16731" s="3"/>
      <c r="D16731" s="6"/>
      <c r="E16731" s="8"/>
      <c r="O16731" s="9"/>
    </row>
    <row r="16732" spans="2:15" x14ac:dyDescent="0.2">
      <c r="B16732" s="3"/>
      <c r="C16732" s="3"/>
      <c r="D16732" s="6"/>
      <c r="E16732" s="8"/>
      <c r="O16732" s="9"/>
    </row>
    <row r="16733" spans="2:15" x14ac:dyDescent="0.2">
      <c r="B16733" s="3"/>
      <c r="C16733" s="3"/>
      <c r="D16733" s="6"/>
      <c r="E16733" s="8"/>
      <c r="O16733" s="9"/>
    </row>
    <row r="16734" spans="2:15" x14ac:dyDescent="0.2">
      <c r="B16734" s="3"/>
      <c r="C16734" s="3"/>
      <c r="D16734" s="6"/>
      <c r="E16734" s="8"/>
      <c r="O16734" s="9"/>
    </row>
    <row r="16735" spans="2:15" x14ac:dyDescent="0.2">
      <c r="B16735" s="3"/>
      <c r="C16735" s="3"/>
      <c r="D16735" s="6"/>
      <c r="E16735" s="8"/>
      <c r="O16735" s="9"/>
    </row>
    <row r="16736" spans="2:15" x14ac:dyDescent="0.2">
      <c r="B16736" s="3"/>
      <c r="C16736" s="3"/>
      <c r="D16736" s="6"/>
      <c r="E16736" s="8"/>
      <c r="O16736" s="9"/>
    </row>
    <row r="16737" spans="2:15" x14ac:dyDescent="0.2">
      <c r="B16737" s="3"/>
      <c r="C16737" s="3"/>
      <c r="D16737" s="6"/>
      <c r="E16737" s="8"/>
      <c r="O16737" s="9"/>
    </row>
    <row r="16738" spans="2:15" x14ac:dyDescent="0.2">
      <c r="B16738" s="3"/>
      <c r="C16738" s="3"/>
      <c r="D16738" s="6"/>
      <c r="E16738" s="8"/>
      <c r="O16738" s="9"/>
    </row>
    <row r="16739" spans="2:15" x14ac:dyDescent="0.2">
      <c r="B16739" s="3"/>
      <c r="C16739" s="3"/>
      <c r="D16739" s="6"/>
      <c r="E16739" s="8"/>
      <c r="O16739" s="9"/>
    </row>
    <row r="16740" spans="2:15" x14ac:dyDescent="0.2">
      <c r="B16740" s="3"/>
      <c r="C16740" s="3"/>
      <c r="D16740" s="6"/>
      <c r="E16740" s="8"/>
      <c r="O16740" s="9"/>
    </row>
    <row r="16741" spans="2:15" x14ac:dyDescent="0.2">
      <c r="B16741" s="3"/>
      <c r="C16741" s="3"/>
      <c r="D16741" s="6"/>
      <c r="E16741" s="8"/>
      <c r="O16741" s="9"/>
    </row>
    <row r="16742" spans="2:15" x14ac:dyDescent="0.2">
      <c r="B16742" s="3"/>
      <c r="C16742" s="3"/>
      <c r="D16742" s="6"/>
      <c r="E16742" s="8"/>
      <c r="O16742" s="9"/>
    </row>
    <row r="16743" spans="2:15" x14ac:dyDescent="0.2">
      <c r="B16743" s="3"/>
      <c r="C16743" s="3"/>
      <c r="D16743" s="6"/>
      <c r="E16743" s="8"/>
      <c r="O16743" s="9"/>
    </row>
    <row r="16744" spans="2:15" x14ac:dyDescent="0.2">
      <c r="B16744" s="3"/>
      <c r="C16744" s="3"/>
      <c r="D16744" s="6"/>
      <c r="E16744" s="8"/>
      <c r="O16744" s="9"/>
    </row>
    <row r="16745" spans="2:15" x14ac:dyDescent="0.2">
      <c r="B16745" s="3"/>
      <c r="C16745" s="3"/>
      <c r="D16745" s="6"/>
      <c r="E16745" s="8"/>
      <c r="O16745" s="9"/>
    </row>
    <row r="16746" spans="2:15" x14ac:dyDescent="0.2">
      <c r="B16746" s="3"/>
      <c r="C16746" s="3"/>
      <c r="D16746" s="6"/>
      <c r="E16746" s="8"/>
      <c r="O16746" s="9"/>
    </row>
    <row r="16747" spans="2:15" x14ac:dyDescent="0.2">
      <c r="B16747" s="3"/>
      <c r="C16747" s="3"/>
      <c r="D16747" s="6"/>
      <c r="E16747" s="8"/>
      <c r="O16747" s="9"/>
    </row>
    <row r="16748" spans="2:15" x14ac:dyDescent="0.2">
      <c r="B16748" s="3"/>
      <c r="C16748" s="3"/>
      <c r="D16748" s="6"/>
      <c r="E16748" s="8"/>
      <c r="O16748" s="9"/>
    </row>
    <row r="16749" spans="2:15" x14ac:dyDescent="0.2">
      <c r="B16749" s="3"/>
      <c r="C16749" s="3"/>
      <c r="D16749" s="6"/>
      <c r="E16749" s="8"/>
      <c r="O16749" s="9"/>
    </row>
    <row r="16750" spans="2:15" x14ac:dyDescent="0.2">
      <c r="B16750" s="3"/>
      <c r="C16750" s="3"/>
      <c r="D16750" s="6"/>
      <c r="E16750" s="8"/>
      <c r="O16750" s="9"/>
    </row>
    <row r="16751" spans="2:15" x14ac:dyDescent="0.2">
      <c r="B16751" s="3"/>
      <c r="C16751" s="3"/>
      <c r="D16751" s="6"/>
      <c r="E16751" s="8"/>
      <c r="O16751" s="9"/>
    </row>
    <row r="16752" spans="2:15" x14ac:dyDescent="0.2">
      <c r="B16752" s="3"/>
      <c r="C16752" s="3"/>
      <c r="D16752" s="6"/>
      <c r="E16752" s="8"/>
      <c r="O16752" s="9"/>
    </row>
    <row r="16753" spans="2:15" x14ac:dyDescent="0.2">
      <c r="B16753" s="3"/>
      <c r="C16753" s="3"/>
      <c r="D16753" s="6"/>
      <c r="E16753" s="8"/>
      <c r="O16753" s="9"/>
    </row>
    <row r="16754" spans="2:15" x14ac:dyDescent="0.2">
      <c r="B16754" s="3"/>
      <c r="C16754" s="3"/>
      <c r="D16754" s="6"/>
      <c r="E16754" s="8"/>
      <c r="O16754" s="9"/>
    </row>
    <row r="16755" spans="2:15" x14ac:dyDescent="0.2">
      <c r="B16755" s="3"/>
      <c r="C16755" s="3"/>
      <c r="D16755" s="6"/>
      <c r="E16755" s="8"/>
      <c r="O16755" s="9"/>
    </row>
    <row r="16756" spans="2:15" x14ac:dyDescent="0.2">
      <c r="B16756" s="3"/>
      <c r="C16756" s="3"/>
      <c r="D16756" s="6"/>
      <c r="E16756" s="8"/>
      <c r="O16756" s="9"/>
    </row>
    <row r="16757" spans="2:15" x14ac:dyDescent="0.2">
      <c r="B16757" s="3"/>
      <c r="C16757" s="3"/>
      <c r="D16757" s="6"/>
      <c r="E16757" s="8"/>
      <c r="O16757" s="9"/>
    </row>
    <row r="16758" spans="2:15" x14ac:dyDescent="0.2">
      <c r="B16758" s="3"/>
      <c r="C16758" s="3"/>
      <c r="D16758" s="6"/>
      <c r="E16758" s="8"/>
      <c r="O16758" s="9"/>
    </row>
    <row r="16759" spans="2:15" x14ac:dyDescent="0.2">
      <c r="B16759" s="3"/>
      <c r="C16759" s="3"/>
      <c r="D16759" s="6"/>
      <c r="E16759" s="8"/>
      <c r="O16759" s="9"/>
    </row>
    <row r="16760" spans="2:15" x14ac:dyDescent="0.2">
      <c r="B16760" s="3"/>
      <c r="C16760" s="3"/>
      <c r="D16760" s="6"/>
      <c r="E16760" s="8"/>
      <c r="O16760" s="9"/>
    </row>
    <row r="16761" spans="2:15" x14ac:dyDescent="0.2">
      <c r="B16761" s="3"/>
      <c r="C16761" s="3"/>
      <c r="D16761" s="6"/>
      <c r="E16761" s="8"/>
      <c r="O16761" s="9"/>
    </row>
    <row r="16762" spans="2:15" x14ac:dyDescent="0.2">
      <c r="B16762" s="3"/>
      <c r="C16762" s="3"/>
      <c r="D16762" s="6"/>
      <c r="E16762" s="8"/>
      <c r="O16762" s="9"/>
    </row>
    <row r="16763" spans="2:15" x14ac:dyDescent="0.2">
      <c r="B16763" s="3"/>
      <c r="C16763" s="3"/>
      <c r="D16763" s="6"/>
      <c r="E16763" s="8"/>
      <c r="O16763" s="9"/>
    </row>
    <row r="16764" spans="2:15" x14ac:dyDescent="0.2">
      <c r="B16764" s="3"/>
      <c r="C16764" s="3"/>
      <c r="D16764" s="6"/>
      <c r="E16764" s="8"/>
      <c r="O16764" s="9"/>
    </row>
    <row r="16765" spans="2:15" x14ac:dyDescent="0.2">
      <c r="B16765" s="3"/>
      <c r="C16765" s="3"/>
      <c r="D16765" s="6"/>
      <c r="E16765" s="8"/>
      <c r="O16765" s="9"/>
    </row>
    <row r="16766" spans="2:15" x14ac:dyDescent="0.2">
      <c r="B16766" s="3"/>
      <c r="C16766" s="3"/>
      <c r="D16766" s="6"/>
      <c r="E16766" s="8"/>
      <c r="O16766" s="9"/>
    </row>
    <row r="16767" spans="2:15" x14ac:dyDescent="0.2">
      <c r="B16767" s="3"/>
      <c r="C16767" s="3"/>
      <c r="D16767" s="6"/>
      <c r="E16767" s="8"/>
      <c r="O16767" s="9"/>
    </row>
    <row r="16768" spans="2:15" x14ac:dyDescent="0.2">
      <c r="B16768" s="3"/>
      <c r="C16768" s="3"/>
      <c r="D16768" s="6"/>
      <c r="E16768" s="8"/>
      <c r="O16768" s="9"/>
    </row>
    <row r="16769" spans="2:15" x14ac:dyDescent="0.2">
      <c r="B16769" s="3"/>
      <c r="C16769" s="3"/>
      <c r="D16769" s="6"/>
      <c r="E16769" s="8"/>
      <c r="O16769" s="9"/>
    </row>
    <row r="16770" spans="2:15" x14ac:dyDescent="0.2">
      <c r="B16770" s="3"/>
      <c r="C16770" s="3"/>
      <c r="D16770" s="6"/>
      <c r="E16770" s="8"/>
      <c r="O16770" s="9"/>
    </row>
    <row r="16771" spans="2:15" x14ac:dyDescent="0.2">
      <c r="B16771" s="3"/>
      <c r="C16771" s="3"/>
      <c r="D16771" s="6"/>
      <c r="E16771" s="8"/>
      <c r="O16771" s="9"/>
    </row>
    <row r="16772" spans="2:15" x14ac:dyDescent="0.2">
      <c r="B16772" s="3"/>
      <c r="C16772" s="3"/>
      <c r="D16772" s="6"/>
      <c r="E16772" s="8"/>
      <c r="O16772" s="9"/>
    </row>
    <row r="16773" spans="2:15" x14ac:dyDescent="0.2">
      <c r="B16773" s="3"/>
      <c r="C16773" s="3"/>
      <c r="D16773" s="6"/>
      <c r="E16773" s="8"/>
      <c r="O16773" s="9"/>
    </row>
    <row r="16774" spans="2:15" x14ac:dyDescent="0.2">
      <c r="B16774" s="3"/>
      <c r="C16774" s="3"/>
      <c r="D16774" s="6"/>
      <c r="E16774" s="8"/>
      <c r="O16774" s="9"/>
    </row>
    <row r="16775" spans="2:15" x14ac:dyDescent="0.2">
      <c r="B16775" s="3"/>
      <c r="C16775" s="3"/>
      <c r="D16775" s="6"/>
      <c r="E16775" s="8"/>
      <c r="O16775" s="9"/>
    </row>
    <row r="16776" spans="2:15" x14ac:dyDescent="0.2">
      <c r="B16776" s="3"/>
      <c r="C16776" s="3"/>
      <c r="D16776" s="6"/>
      <c r="E16776" s="8"/>
      <c r="O16776" s="9"/>
    </row>
    <row r="16777" spans="2:15" x14ac:dyDescent="0.2">
      <c r="B16777" s="3"/>
      <c r="C16777" s="3"/>
      <c r="D16777" s="6"/>
      <c r="E16777" s="8"/>
      <c r="O16777" s="9"/>
    </row>
    <row r="16778" spans="2:15" x14ac:dyDescent="0.2">
      <c r="B16778" s="3"/>
      <c r="C16778" s="3"/>
      <c r="D16778" s="6"/>
      <c r="E16778" s="8"/>
      <c r="O16778" s="9"/>
    </row>
    <row r="16779" spans="2:15" x14ac:dyDescent="0.2">
      <c r="B16779" s="3"/>
      <c r="C16779" s="3"/>
      <c r="D16779" s="6"/>
      <c r="E16779" s="8"/>
      <c r="O16779" s="9"/>
    </row>
    <row r="16780" spans="2:15" x14ac:dyDescent="0.2">
      <c r="B16780" s="3"/>
      <c r="C16780" s="3"/>
      <c r="D16780" s="6"/>
      <c r="E16780" s="8"/>
      <c r="O16780" s="9"/>
    </row>
    <row r="16781" spans="2:15" x14ac:dyDescent="0.2">
      <c r="B16781" s="3"/>
      <c r="C16781" s="3"/>
      <c r="D16781" s="6"/>
      <c r="E16781" s="8"/>
      <c r="O16781" s="9"/>
    </row>
    <row r="16782" spans="2:15" x14ac:dyDescent="0.2">
      <c r="B16782" s="3"/>
      <c r="C16782" s="3"/>
      <c r="D16782" s="6"/>
      <c r="E16782" s="8"/>
      <c r="O16782" s="9"/>
    </row>
    <row r="16783" spans="2:15" x14ac:dyDescent="0.2">
      <c r="B16783" s="3"/>
      <c r="C16783" s="3"/>
      <c r="D16783" s="6"/>
      <c r="E16783" s="8"/>
      <c r="O16783" s="9"/>
    </row>
    <row r="16784" spans="2:15" x14ac:dyDescent="0.2">
      <c r="B16784" s="3"/>
      <c r="C16784" s="3"/>
      <c r="D16784" s="6"/>
      <c r="E16784" s="8"/>
      <c r="O16784" s="9"/>
    </row>
    <row r="16785" spans="2:15" x14ac:dyDescent="0.2">
      <c r="B16785" s="3"/>
      <c r="C16785" s="3"/>
      <c r="D16785" s="6"/>
      <c r="E16785" s="8"/>
      <c r="O16785" s="9"/>
    </row>
    <row r="16786" spans="2:15" x14ac:dyDescent="0.2">
      <c r="B16786" s="3"/>
      <c r="C16786" s="3"/>
      <c r="D16786" s="6"/>
      <c r="E16786" s="8"/>
      <c r="O16786" s="9"/>
    </row>
    <row r="16787" spans="2:15" x14ac:dyDescent="0.2">
      <c r="B16787" s="3"/>
      <c r="C16787" s="3"/>
      <c r="D16787" s="6"/>
      <c r="E16787" s="8"/>
      <c r="O16787" s="9"/>
    </row>
    <row r="16788" spans="2:15" x14ac:dyDescent="0.2">
      <c r="B16788" s="3"/>
      <c r="C16788" s="3"/>
      <c r="D16788" s="6"/>
      <c r="E16788" s="8"/>
      <c r="O16788" s="9"/>
    </row>
    <row r="16789" spans="2:15" x14ac:dyDescent="0.2">
      <c r="B16789" s="3"/>
      <c r="C16789" s="3"/>
      <c r="D16789" s="6"/>
      <c r="E16789" s="8"/>
      <c r="O16789" s="9"/>
    </row>
    <row r="16790" spans="2:15" x14ac:dyDescent="0.2">
      <c r="B16790" s="3"/>
      <c r="C16790" s="3"/>
      <c r="D16790" s="6"/>
      <c r="E16790" s="8"/>
      <c r="O16790" s="9"/>
    </row>
    <row r="16791" spans="2:15" x14ac:dyDescent="0.2">
      <c r="B16791" s="3"/>
      <c r="C16791" s="3"/>
      <c r="D16791" s="6"/>
      <c r="E16791" s="8"/>
      <c r="O16791" s="9"/>
    </row>
    <row r="16792" spans="2:15" x14ac:dyDescent="0.2">
      <c r="B16792" s="3"/>
      <c r="C16792" s="3"/>
      <c r="D16792" s="6"/>
      <c r="E16792" s="8"/>
      <c r="O16792" s="9"/>
    </row>
    <row r="16793" spans="2:15" x14ac:dyDescent="0.2">
      <c r="B16793" s="3"/>
      <c r="C16793" s="3"/>
      <c r="D16793" s="6"/>
      <c r="E16793" s="8"/>
      <c r="O16793" s="9"/>
    </row>
    <row r="16794" spans="2:15" x14ac:dyDescent="0.2">
      <c r="B16794" s="3"/>
      <c r="C16794" s="3"/>
      <c r="D16794" s="6"/>
      <c r="E16794" s="8"/>
      <c r="O16794" s="9"/>
    </row>
    <row r="16795" spans="2:15" x14ac:dyDescent="0.2">
      <c r="B16795" s="3"/>
      <c r="C16795" s="3"/>
      <c r="D16795" s="6"/>
      <c r="E16795" s="8"/>
      <c r="O16795" s="9"/>
    </row>
    <row r="16796" spans="2:15" x14ac:dyDescent="0.2">
      <c r="B16796" s="3"/>
      <c r="C16796" s="3"/>
      <c r="D16796" s="6"/>
      <c r="E16796" s="8"/>
      <c r="O16796" s="9"/>
    </row>
    <row r="16797" spans="2:15" x14ac:dyDescent="0.2">
      <c r="B16797" s="3"/>
      <c r="C16797" s="3"/>
      <c r="D16797" s="6"/>
      <c r="E16797" s="8"/>
      <c r="O16797" s="9"/>
    </row>
    <row r="16798" spans="2:15" x14ac:dyDescent="0.2">
      <c r="B16798" s="3"/>
      <c r="C16798" s="3"/>
      <c r="D16798" s="6"/>
      <c r="E16798" s="8"/>
      <c r="O16798" s="9"/>
    </row>
    <row r="16799" spans="2:15" x14ac:dyDescent="0.2">
      <c r="B16799" s="3"/>
      <c r="C16799" s="3"/>
      <c r="D16799" s="6"/>
      <c r="E16799" s="8"/>
      <c r="O16799" s="9"/>
    </row>
    <row r="16800" spans="2:15" x14ac:dyDescent="0.2">
      <c r="B16800" s="3"/>
      <c r="C16800" s="3"/>
      <c r="D16800" s="6"/>
      <c r="E16800" s="8"/>
      <c r="O16800" s="9"/>
    </row>
    <row r="16801" spans="2:15" x14ac:dyDescent="0.2">
      <c r="B16801" s="3"/>
      <c r="C16801" s="3"/>
      <c r="D16801" s="6"/>
      <c r="E16801" s="8"/>
      <c r="O16801" s="9"/>
    </row>
    <row r="16802" spans="2:15" x14ac:dyDescent="0.2">
      <c r="B16802" s="3"/>
      <c r="C16802" s="3"/>
      <c r="D16802" s="6"/>
      <c r="E16802" s="8"/>
      <c r="O16802" s="9"/>
    </row>
    <row r="16803" spans="2:15" x14ac:dyDescent="0.2">
      <c r="B16803" s="3"/>
      <c r="C16803" s="3"/>
      <c r="D16803" s="6"/>
      <c r="E16803" s="8"/>
      <c r="O16803" s="9"/>
    </row>
    <row r="16804" spans="2:15" x14ac:dyDescent="0.2">
      <c r="B16804" s="3"/>
      <c r="C16804" s="3"/>
      <c r="D16804" s="6"/>
      <c r="E16804" s="8"/>
      <c r="O16804" s="9"/>
    </row>
    <row r="16805" spans="2:15" x14ac:dyDescent="0.2">
      <c r="B16805" s="3"/>
      <c r="C16805" s="3"/>
      <c r="D16805" s="6"/>
      <c r="E16805" s="8"/>
      <c r="O16805" s="9"/>
    </row>
    <row r="16806" spans="2:15" x14ac:dyDescent="0.2">
      <c r="B16806" s="3"/>
      <c r="C16806" s="3"/>
      <c r="D16806" s="6"/>
      <c r="E16806" s="8"/>
      <c r="O16806" s="9"/>
    </row>
    <row r="16807" spans="2:15" x14ac:dyDescent="0.2">
      <c r="B16807" s="3"/>
      <c r="C16807" s="3"/>
      <c r="D16807" s="6"/>
      <c r="E16807" s="8"/>
      <c r="O16807" s="9"/>
    </row>
    <row r="16808" spans="2:15" x14ac:dyDescent="0.2">
      <c r="B16808" s="3"/>
      <c r="C16808" s="3"/>
      <c r="D16808" s="6"/>
      <c r="E16808" s="8"/>
      <c r="O16808" s="9"/>
    </row>
    <row r="16809" spans="2:15" x14ac:dyDescent="0.2">
      <c r="B16809" s="3"/>
      <c r="C16809" s="3"/>
      <c r="D16809" s="6"/>
      <c r="E16809" s="8"/>
      <c r="O16809" s="9"/>
    </row>
    <row r="16810" spans="2:15" x14ac:dyDescent="0.2">
      <c r="B16810" s="3"/>
      <c r="C16810" s="3"/>
      <c r="D16810" s="6"/>
      <c r="E16810" s="8"/>
      <c r="O16810" s="9"/>
    </row>
    <row r="16811" spans="2:15" x14ac:dyDescent="0.2">
      <c r="B16811" s="3"/>
      <c r="C16811" s="3"/>
      <c r="D16811" s="6"/>
      <c r="E16811" s="8"/>
      <c r="O16811" s="9"/>
    </row>
    <row r="16812" spans="2:15" x14ac:dyDescent="0.2">
      <c r="B16812" s="3"/>
      <c r="C16812" s="3"/>
      <c r="D16812" s="6"/>
      <c r="E16812" s="8"/>
      <c r="O16812" s="9"/>
    </row>
    <row r="16813" spans="2:15" x14ac:dyDescent="0.2">
      <c r="B16813" s="3"/>
      <c r="C16813" s="3"/>
      <c r="D16813" s="6"/>
      <c r="E16813" s="8"/>
      <c r="O16813" s="9"/>
    </row>
    <row r="16814" spans="2:15" x14ac:dyDescent="0.2">
      <c r="B16814" s="3"/>
      <c r="C16814" s="3"/>
      <c r="D16814" s="6"/>
      <c r="E16814" s="8"/>
      <c r="O16814" s="9"/>
    </row>
    <row r="16815" spans="2:15" x14ac:dyDescent="0.2">
      <c r="B16815" s="3"/>
      <c r="C16815" s="3"/>
      <c r="D16815" s="6"/>
      <c r="E16815" s="8"/>
      <c r="O16815" s="9"/>
    </row>
    <row r="16816" spans="2:15" x14ac:dyDescent="0.2">
      <c r="B16816" s="3"/>
      <c r="C16816" s="3"/>
      <c r="D16816" s="6"/>
      <c r="E16816" s="8"/>
      <c r="O16816" s="9"/>
    </row>
    <row r="16817" spans="2:15" x14ac:dyDescent="0.2">
      <c r="B16817" s="3"/>
      <c r="C16817" s="3"/>
      <c r="D16817" s="6"/>
      <c r="E16817" s="8"/>
      <c r="O16817" s="9"/>
    </row>
    <row r="16818" spans="2:15" x14ac:dyDescent="0.2">
      <c r="B16818" s="3"/>
      <c r="C16818" s="3"/>
      <c r="D16818" s="6"/>
      <c r="E16818" s="8"/>
      <c r="O16818" s="9"/>
    </row>
    <row r="16819" spans="2:15" x14ac:dyDescent="0.2">
      <c r="B16819" s="3"/>
      <c r="C16819" s="3"/>
      <c r="D16819" s="6"/>
      <c r="E16819" s="8"/>
      <c r="O16819" s="9"/>
    </row>
    <row r="16820" spans="2:15" x14ac:dyDescent="0.2">
      <c r="B16820" s="3"/>
      <c r="C16820" s="3"/>
      <c r="D16820" s="6"/>
      <c r="E16820" s="8"/>
      <c r="O16820" s="9"/>
    </row>
    <row r="16821" spans="2:15" x14ac:dyDescent="0.2">
      <c r="B16821" s="3"/>
      <c r="C16821" s="3"/>
      <c r="D16821" s="6"/>
      <c r="E16821" s="8"/>
      <c r="O16821" s="9"/>
    </row>
    <row r="16822" spans="2:15" x14ac:dyDescent="0.2">
      <c r="B16822" s="3"/>
      <c r="C16822" s="3"/>
      <c r="D16822" s="6"/>
      <c r="E16822" s="8"/>
      <c r="O16822" s="9"/>
    </row>
    <row r="16823" spans="2:15" x14ac:dyDescent="0.2">
      <c r="B16823" s="3"/>
      <c r="C16823" s="3"/>
      <c r="D16823" s="6"/>
      <c r="E16823" s="8"/>
      <c r="O16823" s="9"/>
    </row>
    <row r="16824" spans="2:15" x14ac:dyDescent="0.2">
      <c r="B16824" s="3"/>
      <c r="C16824" s="3"/>
      <c r="D16824" s="6"/>
      <c r="E16824" s="8"/>
      <c r="O16824" s="9"/>
    </row>
    <row r="16825" spans="2:15" x14ac:dyDescent="0.2">
      <c r="B16825" s="3"/>
      <c r="C16825" s="3"/>
      <c r="D16825" s="6"/>
      <c r="E16825" s="8"/>
      <c r="O16825" s="9"/>
    </row>
    <row r="16826" spans="2:15" x14ac:dyDescent="0.2">
      <c r="B16826" s="3"/>
      <c r="C16826" s="3"/>
      <c r="D16826" s="6"/>
      <c r="E16826" s="8"/>
      <c r="O16826" s="9"/>
    </row>
    <row r="16827" spans="2:15" x14ac:dyDescent="0.2">
      <c r="B16827" s="3"/>
      <c r="C16827" s="3"/>
      <c r="D16827" s="6"/>
      <c r="E16827" s="8"/>
      <c r="O16827" s="9"/>
    </row>
    <row r="16828" spans="2:15" x14ac:dyDescent="0.2">
      <c r="B16828" s="3"/>
      <c r="C16828" s="3"/>
      <c r="D16828" s="6"/>
      <c r="E16828" s="8"/>
      <c r="O16828" s="9"/>
    </row>
    <row r="16829" spans="2:15" x14ac:dyDescent="0.2">
      <c r="B16829" s="3"/>
      <c r="C16829" s="3"/>
      <c r="D16829" s="6"/>
      <c r="E16829" s="8"/>
      <c r="O16829" s="9"/>
    </row>
    <row r="16830" spans="2:15" x14ac:dyDescent="0.2">
      <c r="B16830" s="3"/>
      <c r="C16830" s="3"/>
      <c r="D16830" s="6"/>
      <c r="E16830" s="8"/>
      <c r="O16830" s="9"/>
    </row>
    <row r="16831" spans="2:15" x14ac:dyDescent="0.2">
      <c r="B16831" s="3"/>
      <c r="C16831" s="3"/>
      <c r="D16831" s="6"/>
      <c r="E16831" s="8"/>
      <c r="O16831" s="9"/>
    </row>
    <row r="16832" spans="2:15" x14ac:dyDescent="0.2">
      <c r="B16832" s="3"/>
      <c r="C16832" s="3"/>
      <c r="D16832" s="6"/>
      <c r="E16832" s="8"/>
      <c r="O16832" s="9"/>
    </row>
    <row r="16833" spans="2:15" x14ac:dyDescent="0.2">
      <c r="B16833" s="3"/>
      <c r="C16833" s="3"/>
      <c r="D16833" s="6"/>
      <c r="E16833" s="8"/>
      <c r="O16833" s="9"/>
    </row>
    <row r="16834" spans="2:15" x14ac:dyDescent="0.2">
      <c r="B16834" s="3"/>
      <c r="C16834" s="3"/>
      <c r="D16834" s="6"/>
      <c r="E16834" s="8"/>
      <c r="O16834" s="9"/>
    </row>
    <row r="16835" spans="2:15" x14ac:dyDescent="0.2">
      <c r="B16835" s="3"/>
      <c r="C16835" s="3"/>
      <c r="D16835" s="6"/>
      <c r="E16835" s="8"/>
      <c r="O16835" s="9"/>
    </row>
    <row r="16836" spans="2:15" x14ac:dyDescent="0.2">
      <c r="B16836" s="3"/>
      <c r="C16836" s="3"/>
      <c r="D16836" s="6"/>
      <c r="E16836" s="8"/>
      <c r="O16836" s="9"/>
    </row>
    <row r="16837" spans="2:15" x14ac:dyDescent="0.2">
      <c r="B16837" s="3"/>
      <c r="C16837" s="3"/>
      <c r="D16837" s="6"/>
      <c r="E16837" s="8"/>
      <c r="O16837" s="9"/>
    </row>
    <row r="16838" spans="2:15" x14ac:dyDescent="0.2">
      <c r="B16838" s="3"/>
      <c r="C16838" s="3"/>
      <c r="D16838" s="6"/>
      <c r="E16838" s="8"/>
      <c r="O16838" s="9"/>
    </row>
    <row r="16839" spans="2:15" x14ac:dyDescent="0.2">
      <c r="B16839" s="3"/>
      <c r="C16839" s="3"/>
      <c r="D16839" s="6"/>
      <c r="E16839" s="8"/>
      <c r="O16839" s="9"/>
    </row>
    <row r="16840" spans="2:15" x14ac:dyDescent="0.2">
      <c r="B16840" s="3"/>
      <c r="C16840" s="3"/>
      <c r="D16840" s="6"/>
      <c r="E16840" s="8"/>
      <c r="O16840" s="9"/>
    </row>
    <row r="16841" spans="2:15" x14ac:dyDescent="0.2">
      <c r="B16841" s="3"/>
      <c r="C16841" s="3"/>
      <c r="D16841" s="6"/>
      <c r="E16841" s="8"/>
      <c r="O16841" s="9"/>
    </row>
    <row r="16842" spans="2:15" x14ac:dyDescent="0.2">
      <c r="B16842" s="3"/>
      <c r="C16842" s="3"/>
      <c r="D16842" s="6"/>
      <c r="E16842" s="8"/>
      <c r="O16842" s="9"/>
    </row>
    <row r="16843" spans="2:15" x14ac:dyDescent="0.2">
      <c r="B16843" s="3"/>
      <c r="C16843" s="3"/>
      <c r="D16843" s="6"/>
      <c r="E16843" s="8"/>
      <c r="O16843" s="9"/>
    </row>
    <row r="16844" spans="2:15" x14ac:dyDescent="0.2">
      <c r="B16844" s="3"/>
      <c r="C16844" s="3"/>
      <c r="D16844" s="6"/>
      <c r="E16844" s="8"/>
      <c r="O16844" s="9"/>
    </row>
    <row r="16845" spans="2:15" x14ac:dyDescent="0.2">
      <c r="B16845" s="3"/>
      <c r="C16845" s="3"/>
      <c r="D16845" s="6"/>
      <c r="E16845" s="8"/>
      <c r="O16845" s="9"/>
    </row>
    <row r="16846" spans="2:15" x14ac:dyDescent="0.2">
      <c r="B16846" s="3"/>
      <c r="C16846" s="3"/>
      <c r="D16846" s="6"/>
      <c r="E16846" s="8"/>
      <c r="O16846" s="9"/>
    </row>
    <row r="16847" spans="2:15" x14ac:dyDescent="0.2">
      <c r="B16847" s="3"/>
      <c r="C16847" s="3"/>
      <c r="D16847" s="6"/>
      <c r="E16847" s="8"/>
      <c r="O16847" s="9"/>
    </row>
    <row r="16848" spans="2:15" x14ac:dyDescent="0.2">
      <c r="B16848" s="3"/>
      <c r="C16848" s="3"/>
      <c r="D16848" s="6"/>
      <c r="E16848" s="8"/>
      <c r="O16848" s="9"/>
    </row>
    <row r="16849" spans="2:15" x14ac:dyDescent="0.2">
      <c r="B16849" s="3"/>
      <c r="C16849" s="3"/>
      <c r="D16849" s="6"/>
      <c r="E16849" s="8"/>
      <c r="O16849" s="9"/>
    </row>
    <row r="16850" spans="2:15" x14ac:dyDescent="0.2">
      <c r="B16850" s="3"/>
      <c r="C16850" s="3"/>
      <c r="D16850" s="6"/>
      <c r="E16850" s="8"/>
      <c r="O16850" s="9"/>
    </row>
    <row r="16851" spans="2:15" x14ac:dyDescent="0.2">
      <c r="B16851" s="3"/>
      <c r="C16851" s="3"/>
      <c r="D16851" s="6"/>
      <c r="E16851" s="8"/>
      <c r="O16851" s="9"/>
    </row>
    <row r="16852" spans="2:15" x14ac:dyDescent="0.2">
      <c r="B16852" s="3"/>
      <c r="C16852" s="3"/>
      <c r="D16852" s="6"/>
      <c r="E16852" s="8"/>
      <c r="O16852" s="9"/>
    </row>
    <row r="16853" spans="2:15" x14ac:dyDescent="0.2">
      <c r="B16853" s="3"/>
      <c r="C16853" s="3"/>
      <c r="D16853" s="6"/>
      <c r="E16853" s="8"/>
      <c r="O16853" s="9"/>
    </row>
    <row r="16854" spans="2:15" x14ac:dyDescent="0.2">
      <c r="B16854" s="3"/>
      <c r="C16854" s="3"/>
      <c r="D16854" s="6"/>
      <c r="E16854" s="8"/>
      <c r="O16854" s="9"/>
    </row>
    <row r="16855" spans="2:15" x14ac:dyDescent="0.2">
      <c r="B16855" s="3"/>
      <c r="C16855" s="3"/>
      <c r="D16855" s="6"/>
      <c r="E16855" s="8"/>
      <c r="O16855" s="9"/>
    </row>
    <row r="16856" spans="2:15" x14ac:dyDescent="0.2">
      <c r="B16856" s="3"/>
      <c r="C16856" s="3"/>
      <c r="D16856" s="6"/>
      <c r="E16856" s="8"/>
      <c r="O16856" s="9"/>
    </row>
    <row r="16857" spans="2:15" x14ac:dyDescent="0.2">
      <c r="B16857" s="3"/>
      <c r="C16857" s="3"/>
      <c r="D16857" s="6"/>
      <c r="E16857" s="8"/>
      <c r="O16857" s="9"/>
    </row>
    <row r="16858" spans="2:15" x14ac:dyDescent="0.2">
      <c r="B16858" s="3"/>
      <c r="C16858" s="3"/>
      <c r="D16858" s="6"/>
      <c r="E16858" s="8"/>
      <c r="O16858" s="9"/>
    </row>
    <row r="16859" spans="2:15" x14ac:dyDescent="0.2">
      <c r="B16859" s="3"/>
      <c r="C16859" s="3"/>
      <c r="D16859" s="6"/>
      <c r="E16859" s="8"/>
      <c r="O16859" s="9"/>
    </row>
    <row r="16860" spans="2:15" x14ac:dyDescent="0.2">
      <c r="B16860" s="3"/>
      <c r="C16860" s="3"/>
      <c r="D16860" s="6"/>
      <c r="E16860" s="8"/>
      <c r="O16860" s="9"/>
    </row>
    <row r="16861" spans="2:15" x14ac:dyDescent="0.2">
      <c r="B16861" s="3"/>
      <c r="C16861" s="3"/>
      <c r="D16861" s="6"/>
      <c r="E16861" s="8"/>
      <c r="O16861" s="9"/>
    </row>
    <row r="16862" spans="2:15" x14ac:dyDescent="0.2">
      <c r="B16862" s="3"/>
      <c r="C16862" s="3"/>
      <c r="D16862" s="6"/>
      <c r="E16862" s="8"/>
      <c r="O16862" s="9"/>
    </row>
    <row r="16863" spans="2:15" x14ac:dyDescent="0.2">
      <c r="B16863" s="3"/>
      <c r="C16863" s="3"/>
      <c r="D16863" s="6"/>
      <c r="E16863" s="8"/>
      <c r="O16863" s="9"/>
    </row>
    <row r="16864" spans="2:15" x14ac:dyDescent="0.2">
      <c r="B16864" s="3"/>
      <c r="C16864" s="3"/>
      <c r="D16864" s="6"/>
      <c r="E16864" s="8"/>
      <c r="O16864" s="9"/>
    </row>
    <row r="16865" spans="2:15" x14ac:dyDescent="0.2">
      <c r="B16865" s="3"/>
      <c r="C16865" s="3"/>
      <c r="D16865" s="6"/>
      <c r="E16865" s="8"/>
      <c r="O16865" s="9"/>
    </row>
    <row r="16866" spans="2:15" x14ac:dyDescent="0.2">
      <c r="B16866" s="3"/>
      <c r="C16866" s="3"/>
      <c r="D16866" s="6"/>
      <c r="E16866" s="8"/>
      <c r="O16866" s="9"/>
    </row>
    <row r="16867" spans="2:15" x14ac:dyDescent="0.2">
      <c r="B16867" s="3"/>
      <c r="C16867" s="3"/>
      <c r="D16867" s="6"/>
      <c r="E16867" s="8"/>
      <c r="O16867" s="9"/>
    </row>
    <row r="16868" spans="2:15" x14ac:dyDescent="0.2">
      <c r="B16868" s="3"/>
      <c r="C16868" s="3"/>
      <c r="D16868" s="6"/>
      <c r="E16868" s="8"/>
      <c r="O16868" s="9"/>
    </row>
    <row r="16869" spans="2:15" x14ac:dyDescent="0.2">
      <c r="B16869" s="3"/>
      <c r="C16869" s="3"/>
      <c r="D16869" s="6"/>
      <c r="E16869" s="8"/>
      <c r="O16869" s="9"/>
    </row>
    <row r="16870" spans="2:15" x14ac:dyDescent="0.2">
      <c r="B16870" s="3"/>
      <c r="C16870" s="3"/>
      <c r="D16870" s="6"/>
      <c r="E16870" s="8"/>
      <c r="O16870" s="9"/>
    </row>
    <row r="16871" spans="2:15" x14ac:dyDescent="0.2">
      <c r="B16871" s="3"/>
      <c r="C16871" s="3"/>
      <c r="D16871" s="6"/>
      <c r="E16871" s="8"/>
      <c r="O16871" s="9"/>
    </row>
    <row r="16872" spans="2:15" x14ac:dyDescent="0.2">
      <c r="B16872" s="3"/>
      <c r="C16872" s="3"/>
      <c r="D16872" s="6"/>
      <c r="E16872" s="8"/>
      <c r="O16872" s="9"/>
    </row>
    <row r="16873" spans="2:15" x14ac:dyDescent="0.2">
      <c r="B16873" s="3"/>
      <c r="C16873" s="3"/>
      <c r="D16873" s="6"/>
      <c r="E16873" s="8"/>
      <c r="O16873" s="9"/>
    </row>
    <row r="16874" spans="2:15" x14ac:dyDescent="0.2">
      <c r="B16874" s="3"/>
      <c r="C16874" s="3"/>
      <c r="D16874" s="6"/>
      <c r="E16874" s="8"/>
      <c r="O16874" s="9"/>
    </row>
    <row r="16875" spans="2:15" x14ac:dyDescent="0.2">
      <c r="B16875" s="3"/>
      <c r="C16875" s="3"/>
      <c r="D16875" s="6"/>
      <c r="E16875" s="8"/>
      <c r="O16875" s="9"/>
    </row>
    <row r="16876" spans="2:15" x14ac:dyDescent="0.2">
      <c r="B16876" s="3"/>
      <c r="C16876" s="3"/>
      <c r="D16876" s="6"/>
      <c r="E16876" s="8"/>
      <c r="O16876" s="9"/>
    </row>
    <row r="16877" spans="2:15" x14ac:dyDescent="0.2">
      <c r="B16877" s="3"/>
      <c r="C16877" s="3"/>
      <c r="D16877" s="6"/>
      <c r="E16877" s="8"/>
      <c r="O16877" s="9"/>
    </row>
    <row r="16878" spans="2:15" x14ac:dyDescent="0.2">
      <c r="B16878" s="3"/>
      <c r="C16878" s="3"/>
      <c r="D16878" s="6"/>
      <c r="E16878" s="8"/>
      <c r="O16878" s="9"/>
    </row>
    <row r="16879" spans="2:15" x14ac:dyDescent="0.2">
      <c r="B16879" s="3"/>
      <c r="C16879" s="3"/>
      <c r="D16879" s="6"/>
      <c r="E16879" s="8"/>
      <c r="O16879" s="9"/>
    </row>
    <row r="16880" spans="2:15" x14ac:dyDescent="0.2">
      <c r="B16880" s="3"/>
      <c r="C16880" s="3"/>
      <c r="D16880" s="6"/>
      <c r="E16880" s="8"/>
      <c r="O16880" s="9"/>
    </row>
    <row r="16881" spans="2:15" x14ac:dyDescent="0.2">
      <c r="B16881" s="3"/>
      <c r="C16881" s="3"/>
      <c r="D16881" s="6"/>
      <c r="E16881" s="8"/>
      <c r="O16881" s="9"/>
    </row>
    <row r="16882" spans="2:15" x14ac:dyDescent="0.2">
      <c r="B16882" s="3"/>
      <c r="C16882" s="3"/>
      <c r="D16882" s="6"/>
      <c r="E16882" s="8"/>
      <c r="O16882" s="9"/>
    </row>
    <row r="16883" spans="2:15" x14ac:dyDescent="0.2">
      <c r="B16883" s="3"/>
      <c r="C16883" s="3"/>
      <c r="D16883" s="6"/>
      <c r="E16883" s="8"/>
      <c r="O16883" s="9"/>
    </row>
    <row r="16884" spans="2:15" x14ac:dyDescent="0.2">
      <c r="B16884" s="3"/>
      <c r="C16884" s="3"/>
      <c r="D16884" s="6"/>
      <c r="E16884" s="8"/>
      <c r="O16884" s="9"/>
    </row>
    <row r="16885" spans="2:15" x14ac:dyDescent="0.2">
      <c r="B16885" s="3"/>
      <c r="C16885" s="3"/>
      <c r="D16885" s="6"/>
      <c r="E16885" s="8"/>
      <c r="O16885" s="9"/>
    </row>
    <row r="16886" spans="2:15" x14ac:dyDescent="0.2">
      <c r="B16886" s="3"/>
      <c r="C16886" s="3"/>
      <c r="D16886" s="6"/>
      <c r="E16886" s="8"/>
      <c r="O16886" s="9"/>
    </row>
    <row r="16887" spans="2:15" x14ac:dyDescent="0.2">
      <c r="B16887" s="3"/>
      <c r="C16887" s="3"/>
      <c r="D16887" s="6"/>
      <c r="E16887" s="8"/>
      <c r="O16887" s="9"/>
    </row>
    <row r="16888" spans="2:15" x14ac:dyDescent="0.2">
      <c r="B16888" s="3"/>
      <c r="C16888" s="3"/>
      <c r="D16888" s="6"/>
      <c r="E16888" s="8"/>
      <c r="O16888" s="9"/>
    </row>
    <row r="16889" spans="2:15" x14ac:dyDescent="0.2">
      <c r="B16889" s="3"/>
      <c r="C16889" s="3"/>
      <c r="D16889" s="6"/>
      <c r="E16889" s="8"/>
      <c r="O16889" s="9"/>
    </row>
    <row r="16890" spans="2:15" x14ac:dyDescent="0.2">
      <c r="B16890" s="3"/>
      <c r="C16890" s="3"/>
      <c r="D16890" s="6"/>
      <c r="E16890" s="8"/>
      <c r="O16890" s="9"/>
    </row>
    <row r="16891" spans="2:15" x14ac:dyDescent="0.2">
      <c r="B16891" s="3"/>
      <c r="C16891" s="3"/>
      <c r="D16891" s="6"/>
      <c r="E16891" s="8"/>
      <c r="O16891" s="9"/>
    </row>
    <row r="16892" spans="2:15" x14ac:dyDescent="0.2">
      <c r="B16892" s="3"/>
      <c r="C16892" s="3"/>
      <c r="D16892" s="6"/>
      <c r="E16892" s="8"/>
      <c r="O16892" s="9"/>
    </row>
    <row r="16893" spans="2:15" x14ac:dyDescent="0.2">
      <c r="B16893" s="3"/>
      <c r="C16893" s="3"/>
      <c r="D16893" s="6"/>
      <c r="E16893" s="8"/>
      <c r="O16893" s="9"/>
    </row>
    <row r="16894" spans="2:15" x14ac:dyDescent="0.2">
      <c r="B16894" s="3"/>
      <c r="C16894" s="3"/>
      <c r="D16894" s="6"/>
      <c r="E16894" s="8"/>
      <c r="O16894" s="9"/>
    </row>
    <row r="16895" spans="2:15" x14ac:dyDescent="0.2">
      <c r="B16895" s="3"/>
      <c r="C16895" s="3"/>
      <c r="D16895" s="6"/>
      <c r="E16895" s="8"/>
      <c r="O16895" s="9"/>
    </row>
    <row r="16896" spans="2:15" x14ac:dyDescent="0.2">
      <c r="B16896" s="3"/>
      <c r="C16896" s="3"/>
      <c r="D16896" s="6"/>
      <c r="E16896" s="8"/>
      <c r="O16896" s="9"/>
    </row>
    <row r="16897" spans="2:15" x14ac:dyDescent="0.2">
      <c r="B16897" s="3"/>
      <c r="C16897" s="3"/>
      <c r="D16897" s="6"/>
      <c r="E16897" s="8"/>
      <c r="O16897" s="9"/>
    </row>
    <row r="16898" spans="2:15" x14ac:dyDescent="0.2">
      <c r="B16898" s="3"/>
      <c r="C16898" s="3"/>
      <c r="D16898" s="6"/>
      <c r="E16898" s="8"/>
      <c r="O16898" s="9"/>
    </row>
    <row r="16899" spans="2:15" x14ac:dyDescent="0.2">
      <c r="B16899" s="3"/>
      <c r="C16899" s="3"/>
      <c r="D16899" s="6"/>
      <c r="E16899" s="8"/>
      <c r="O16899" s="9"/>
    </row>
    <row r="16900" spans="2:15" x14ac:dyDescent="0.2">
      <c r="B16900" s="3"/>
      <c r="C16900" s="3"/>
      <c r="D16900" s="6"/>
      <c r="E16900" s="8"/>
      <c r="O16900" s="9"/>
    </row>
    <row r="16901" spans="2:15" x14ac:dyDescent="0.2">
      <c r="B16901" s="3"/>
      <c r="C16901" s="3"/>
      <c r="D16901" s="6"/>
      <c r="E16901" s="8"/>
      <c r="O16901" s="9"/>
    </row>
    <row r="16902" spans="2:15" x14ac:dyDescent="0.2">
      <c r="B16902" s="3"/>
      <c r="C16902" s="3"/>
      <c r="D16902" s="6"/>
      <c r="E16902" s="8"/>
      <c r="O16902" s="9"/>
    </row>
    <row r="16903" spans="2:15" x14ac:dyDescent="0.2">
      <c r="B16903" s="3"/>
      <c r="C16903" s="3"/>
      <c r="D16903" s="6"/>
      <c r="E16903" s="8"/>
      <c r="O16903" s="9"/>
    </row>
    <row r="16904" spans="2:15" x14ac:dyDescent="0.2">
      <c r="B16904" s="3"/>
      <c r="C16904" s="3"/>
      <c r="D16904" s="6"/>
      <c r="E16904" s="8"/>
      <c r="O16904" s="9"/>
    </row>
    <row r="16905" spans="2:15" x14ac:dyDescent="0.2">
      <c r="B16905" s="3"/>
      <c r="C16905" s="3"/>
      <c r="D16905" s="6"/>
      <c r="E16905" s="8"/>
      <c r="O16905" s="9"/>
    </row>
    <row r="16906" spans="2:15" x14ac:dyDescent="0.2">
      <c r="B16906" s="3"/>
      <c r="C16906" s="3"/>
      <c r="D16906" s="6"/>
      <c r="E16906" s="8"/>
      <c r="O16906" s="9"/>
    </row>
    <row r="16907" spans="2:15" x14ac:dyDescent="0.2">
      <c r="B16907" s="3"/>
      <c r="C16907" s="3"/>
      <c r="D16907" s="6"/>
      <c r="E16907" s="8"/>
      <c r="O16907" s="9"/>
    </row>
    <row r="16908" spans="2:15" x14ac:dyDescent="0.2">
      <c r="B16908" s="3"/>
      <c r="C16908" s="3"/>
      <c r="D16908" s="6"/>
      <c r="E16908" s="8"/>
      <c r="O16908" s="9"/>
    </row>
    <row r="16909" spans="2:15" x14ac:dyDescent="0.2">
      <c r="B16909" s="3"/>
      <c r="C16909" s="3"/>
      <c r="D16909" s="6"/>
      <c r="E16909" s="8"/>
      <c r="O16909" s="9"/>
    </row>
    <row r="16910" spans="2:15" x14ac:dyDescent="0.2">
      <c r="B16910" s="3"/>
      <c r="C16910" s="3"/>
      <c r="D16910" s="6"/>
      <c r="E16910" s="8"/>
      <c r="O16910" s="9"/>
    </row>
    <row r="16911" spans="2:15" x14ac:dyDescent="0.2">
      <c r="B16911" s="3"/>
      <c r="C16911" s="3"/>
      <c r="D16911" s="6"/>
      <c r="E16911" s="8"/>
      <c r="O16911" s="9"/>
    </row>
    <row r="16912" spans="2:15" x14ac:dyDescent="0.2">
      <c r="B16912" s="3"/>
      <c r="C16912" s="3"/>
      <c r="D16912" s="6"/>
      <c r="E16912" s="8"/>
      <c r="O16912" s="9"/>
    </row>
    <row r="16913" spans="2:15" x14ac:dyDescent="0.2">
      <c r="B16913" s="3"/>
      <c r="C16913" s="3"/>
      <c r="D16913" s="6"/>
      <c r="E16913" s="8"/>
      <c r="O16913" s="9"/>
    </row>
    <row r="16914" spans="2:15" x14ac:dyDescent="0.2">
      <c r="B16914" s="3"/>
      <c r="C16914" s="3"/>
      <c r="D16914" s="6"/>
      <c r="E16914" s="8"/>
      <c r="O16914" s="9"/>
    </row>
    <row r="16915" spans="2:15" x14ac:dyDescent="0.2">
      <c r="B16915" s="3"/>
      <c r="C16915" s="3"/>
      <c r="D16915" s="6"/>
      <c r="E16915" s="8"/>
      <c r="O16915" s="9"/>
    </row>
    <row r="16916" spans="2:15" x14ac:dyDescent="0.2">
      <c r="B16916" s="3"/>
      <c r="C16916" s="3"/>
      <c r="D16916" s="6"/>
      <c r="E16916" s="8"/>
      <c r="O16916" s="9"/>
    </row>
    <row r="16917" spans="2:15" x14ac:dyDescent="0.2">
      <c r="B16917" s="3"/>
      <c r="C16917" s="3"/>
      <c r="D16917" s="6"/>
      <c r="E16917" s="8"/>
      <c r="O16917" s="9"/>
    </row>
    <row r="16918" spans="2:15" x14ac:dyDescent="0.2">
      <c r="B16918" s="3"/>
      <c r="C16918" s="3"/>
      <c r="D16918" s="6"/>
      <c r="E16918" s="8"/>
      <c r="O16918" s="9"/>
    </row>
    <row r="16919" spans="2:15" x14ac:dyDescent="0.2">
      <c r="B16919" s="3"/>
      <c r="C16919" s="3"/>
      <c r="D16919" s="6"/>
      <c r="E16919" s="8"/>
      <c r="O16919" s="9"/>
    </row>
    <row r="16920" spans="2:15" x14ac:dyDescent="0.2">
      <c r="B16920" s="3"/>
      <c r="C16920" s="3"/>
      <c r="D16920" s="6"/>
      <c r="E16920" s="8"/>
      <c r="O16920" s="9"/>
    </row>
    <row r="16921" spans="2:15" x14ac:dyDescent="0.2">
      <c r="B16921" s="3"/>
      <c r="C16921" s="3"/>
      <c r="D16921" s="6"/>
      <c r="E16921" s="8"/>
      <c r="O16921" s="9"/>
    </row>
    <row r="16922" spans="2:15" x14ac:dyDescent="0.2">
      <c r="B16922" s="3"/>
      <c r="C16922" s="3"/>
      <c r="D16922" s="6"/>
      <c r="E16922" s="8"/>
      <c r="O16922" s="9"/>
    </row>
    <row r="16923" spans="2:15" x14ac:dyDescent="0.2">
      <c r="B16923" s="3"/>
      <c r="C16923" s="3"/>
      <c r="D16923" s="6"/>
      <c r="E16923" s="8"/>
      <c r="O16923" s="9"/>
    </row>
    <row r="16924" spans="2:15" x14ac:dyDescent="0.2">
      <c r="B16924" s="3"/>
      <c r="C16924" s="3"/>
      <c r="D16924" s="6"/>
      <c r="E16924" s="8"/>
      <c r="O16924" s="9"/>
    </row>
    <row r="16925" spans="2:15" x14ac:dyDescent="0.2">
      <c r="B16925" s="3"/>
      <c r="C16925" s="3"/>
      <c r="D16925" s="6"/>
      <c r="E16925" s="8"/>
      <c r="O16925" s="9"/>
    </row>
    <row r="16926" spans="2:15" x14ac:dyDescent="0.2">
      <c r="B16926" s="3"/>
      <c r="C16926" s="3"/>
      <c r="D16926" s="6"/>
      <c r="E16926" s="8"/>
      <c r="O16926" s="9"/>
    </row>
    <row r="16927" spans="2:15" x14ac:dyDescent="0.2">
      <c r="B16927" s="3"/>
      <c r="C16927" s="3"/>
      <c r="D16927" s="6"/>
      <c r="E16927" s="8"/>
      <c r="O16927" s="9"/>
    </row>
    <row r="16928" spans="2:15" x14ac:dyDescent="0.2">
      <c r="B16928" s="3"/>
      <c r="C16928" s="3"/>
      <c r="D16928" s="6"/>
      <c r="E16928" s="8"/>
      <c r="O16928" s="9"/>
    </row>
    <row r="16929" spans="2:15" x14ac:dyDescent="0.2">
      <c r="B16929" s="3"/>
      <c r="C16929" s="3"/>
      <c r="D16929" s="6"/>
      <c r="E16929" s="8"/>
      <c r="O16929" s="9"/>
    </row>
    <row r="16930" spans="2:15" x14ac:dyDescent="0.2">
      <c r="B16930" s="3"/>
      <c r="C16930" s="3"/>
      <c r="D16930" s="6"/>
      <c r="E16930" s="8"/>
      <c r="O16930" s="9"/>
    </row>
    <row r="16931" spans="2:15" x14ac:dyDescent="0.2">
      <c r="B16931" s="3"/>
      <c r="C16931" s="3"/>
      <c r="D16931" s="6"/>
      <c r="E16931" s="8"/>
      <c r="O16931" s="9"/>
    </row>
    <row r="16932" spans="2:15" x14ac:dyDescent="0.2">
      <c r="B16932" s="3"/>
      <c r="C16932" s="3"/>
      <c r="D16932" s="6"/>
      <c r="E16932" s="8"/>
      <c r="O16932" s="9"/>
    </row>
    <row r="16933" spans="2:15" x14ac:dyDescent="0.2">
      <c r="B16933" s="3"/>
      <c r="C16933" s="3"/>
      <c r="D16933" s="6"/>
      <c r="E16933" s="8"/>
      <c r="O16933" s="9"/>
    </row>
    <row r="16934" spans="2:15" x14ac:dyDescent="0.2">
      <c r="B16934" s="3"/>
      <c r="C16934" s="3"/>
      <c r="D16934" s="6"/>
      <c r="E16934" s="8"/>
      <c r="O16934" s="9"/>
    </row>
    <row r="16935" spans="2:15" x14ac:dyDescent="0.2">
      <c r="B16935" s="3"/>
      <c r="C16935" s="3"/>
      <c r="D16935" s="6"/>
      <c r="E16935" s="8"/>
      <c r="O16935" s="9"/>
    </row>
    <row r="16936" spans="2:15" x14ac:dyDescent="0.2">
      <c r="B16936" s="3"/>
      <c r="C16936" s="3"/>
      <c r="D16936" s="6"/>
      <c r="E16936" s="8"/>
      <c r="O16936" s="9"/>
    </row>
    <row r="16937" spans="2:15" x14ac:dyDescent="0.2">
      <c r="B16937" s="3"/>
      <c r="C16937" s="3"/>
      <c r="D16937" s="6"/>
      <c r="E16937" s="8"/>
      <c r="O16937" s="9"/>
    </row>
    <row r="16938" spans="2:15" x14ac:dyDescent="0.2">
      <c r="B16938" s="3"/>
      <c r="C16938" s="3"/>
      <c r="D16938" s="6"/>
      <c r="E16938" s="8"/>
      <c r="O16938" s="9"/>
    </row>
    <row r="16939" spans="2:15" x14ac:dyDescent="0.2">
      <c r="B16939" s="3"/>
      <c r="C16939" s="3"/>
      <c r="D16939" s="6"/>
      <c r="E16939" s="8"/>
      <c r="O16939" s="9"/>
    </row>
    <row r="16940" spans="2:15" x14ac:dyDescent="0.2">
      <c r="B16940" s="3"/>
      <c r="C16940" s="3"/>
      <c r="D16940" s="6"/>
      <c r="E16940" s="8"/>
      <c r="O16940" s="9"/>
    </row>
    <row r="16941" spans="2:15" x14ac:dyDescent="0.2">
      <c r="B16941" s="3"/>
      <c r="C16941" s="3"/>
      <c r="D16941" s="6"/>
      <c r="E16941" s="8"/>
      <c r="O16941" s="9"/>
    </row>
    <row r="16942" spans="2:15" x14ac:dyDescent="0.2">
      <c r="B16942" s="3"/>
      <c r="C16942" s="3"/>
      <c r="D16942" s="6"/>
      <c r="E16942" s="8"/>
      <c r="O16942" s="9"/>
    </row>
    <row r="16943" spans="2:15" x14ac:dyDescent="0.2">
      <c r="B16943" s="3"/>
      <c r="C16943" s="3"/>
      <c r="D16943" s="6"/>
      <c r="E16943" s="8"/>
      <c r="O16943" s="9"/>
    </row>
    <row r="16944" spans="2:15" x14ac:dyDescent="0.2">
      <c r="B16944" s="3"/>
      <c r="C16944" s="3"/>
      <c r="D16944" s="6"/>
      <c r="E16944" s="8"/>
      <c r="O16944" s="9"/>
    </row>
    <row r="16945" spans="2:15" x14ac:dyDescent="0.2">
      <c r="B16945" s="3"/>
      <c r="C16945" s="3"/>
      <c r="D16945" s="6"/>
      <c r="E16945" s="8"/>
      <c r="O16945" s="9"/>
    </row>
    <row r="16946" spans="2:15" x14ac:dyDescent="0.2">
      <c r="B16946" s="3"/>
      <c r="C16946" s="3"/>
      <c r="D16946" s="6"/>
      <c r="E16946" s="8"/>
      <c r="O16946" s="9"/>
    </row>
    <row r="16947" spans="2:15" x14ac:dyDescent="0.2">
      <c r="B16947" s="3"/>
      <c r="C16947" s="3"/>
      <c r="D16947" s="6"/>
      <c r="E16947" s="8"/>
      <c r="O16947" s="9"/>
    </row>
    <row r="16948" spans="2:15" x14ac:dyDescent="0.2">
      <c r="B16948" s="3"/>
      <c r="C16948" s="3"/>
      <c r="D16948" s="6"/>
      <c r="E16948" s="8"/>
      <c r="O16948" s="9"/>
    </row>
    <row r="16949" spans="2:15" x14ac:dyDescent="0.2">
      <c r="B16949" s="3"/>
      <c r="C16949" s="3"/>
      <c r="D16949" s="6"/>
      <c r="E16949" s="8"/>
      <c r="O16949" s="9"/>
    </row>
    <row r="16950" spans="2:15" x14ac:dyDescent="0.2">
      <c r="B16950" s="3"/>
      <c r="C16950" s="3"/>
      <c r="D16950" s="6"/>
      <c r="E16950" s="8"/>
      <c r="O16950" s="9"/>
    </row>
    <row r="16951" spans="2:15" x14ac:dyDescent="0.2">
      <c r="B16951" s="3"/>
      <c r="C16951" s="3"/>
      <c r="D16951" s="6"/>
      <c r="E16951" s="8"/>
      <c r="O16951" s="9"/>
    </row>
    <row r="16952" spans="2:15" x14ac:dyDescent="0.2">
      <c r="B16952" s="3"/>
      <c r="C16952" s="3"/>
      <c r="D16952" s="6"/>
      <c r="E16952" s="8"/>
      <c r="O16952" s="9"/>
    </row>
    <row r="16953" spans="2:15" x14ac:dyDescent="0.2">
      <c r="B16953" s="3"/>
      <c r="C16953" s="3"/>
      <c r="D16953" s="6"/>
      <c r="E16953" s="8"/>
      <c r="O16953" s="9"/>
    </row>
    <row r="16954" spans="2:15" x14ac:dyDescent="0.2">
      <c r="B16954" s="3"/>
      <c r="C16954" s="3"/>
      <c r="D16954" s="6"/>
      <c r="E16954" s="8"/>
      <c r="O16954" s="9"/>
    </row>
    <row r="16955" spans="2:15" x14ac:dyDescent="0.2">
      <c r="B16955" s="3"/>
      <c r="C16955" s="3"/>
      <c r="D16955" s="6"/>
      <c r="E16955" s="8"/>
      <c r="O16955" s="9"/>
    </row>
    <row r="16956" spans="2:15" x14ac:dyDescent="0.2">
      <c r="B16956" s="3"/>
      <c r="C16956" s="3"/>
      <c r="D16956" s="6"/>
      <c r="E16956" s="8"/>
      <c r="O16956" s="9"/>
    </row>
    <row r="16957" spans="2:15" x14ac:dyDescent="0.2">
      <c r="B16957" s="3"/>
      <c r="C16957" s="3"/>
      <c r="D16957" s="6"/>
      <c r="E16957" s="8"/>
      <c r="O16957" s="9"/>
    </row>
    <row r="16958" spans="2:15" x14ac:dyDescent="0.2">
      <c r="B16958" s="3"/>
      <c r="C16958" s="3"/>
      <c r="D16958" s="6"/>
      <c r="E16958" s="8"/>
      <c r="O16958" s="9"/>
    </row>
    <row r="16959" spans="2:15" x14ac:dyDescent="0.2">
      <c r="B16959" s="3"/>
      <c r="C16959" s="3"/>
      <c r="D16959" s="6"/>
      <c r="E16959" s="8"/>
      <c r="O16959" s="9"/>
    </row>
    <row r="16960" spans="2:15" x14ac:dyDescent="0.2">
      <c r="B16960" s="3"/>
      <c r="C16960" s="3"/>
      <c r="D16960" s="6"/>
      <c r="E16960" s="8"/>
      <c r="O16960" s="9"/>
    </row>
    <row r="16961" spans="2:15" x14ac:dyDescent="0.2">
      <c r="B16961" s="3"/>
      <c r="C16961" s="3"/>
      <c r="D16961" s="6"/>
      <c r="E16961" s="8"/>
      <c r="O16961" s="9"/>
    </row>
    <row r="16962" spans="2:15" x14ac:dyDescent="0.2">
      <c r="B16962" s="3"/>
      <c r="C16962" s="3"/>
      <c r="D16962" s="6"/>
      <c r="E16962" s="8"/>
      <c r="O16962" s="9"/>
    </row>
    <row r="16963" spans="2:15" x14ac:dyDescent="0.2">
      <c r="B16963" s="3"/>
      <c r="C16963" s="3"/>
      <c r="D16963" s="6"/>
      <c r="E16963" s="8"/>
      <c r="O16963" s="9"/>
    </row>
    <row r="16964" spans="2:15" x14ac:dyDescent="0.2">
      <c r="B16964" s="3"/>
      <c r="C16964" s="3"/>
      <c r="D16964" s="6"/>
      <c r="E16964" s="8"/>
      <c r="O16964" s="9"/>
    </row>
    <row r="16965" spans="2:15" x14ac:dyDescent="0.2">
      <c r="B16965" s="3"/>
      <c r="C16965" s="3"/>
      <c r="D16965" s="6"/>
      <c r="E16965" s="8"/>
      <c r="O16965" s="9"/>
    </row>
    <row r="16966" spans="2:15" x14ac:dyDescent="0.2">
      <c r="B16966" s="3"/>
      <c r="C16966" s="3"/>
      <c r="D16966" s="6"/>
      <c r="E16966" s="8"/>
      <c r="O16966" s="9"/>
    </row>
    <row r="16967" spans="2:15" x14ac:dyDescent="0.2">
      <c r="B16967" s="3"/>
      <c r="C16967" s="3"/>
      <c r="D16967" s="6"/>
      <c r="E16967" s="8"/>
      <c r="O16967" s="9"/>
    </row>
    <row r="16968" spans="2:15" x14ac:dyDescent="0.2">
      <c r="B16968" s="3"/>
      <c r="C16968" s="3"/>
      <c r="D16968" s="6"/>
      <c r="E16968" s="8"/>
      <c r="O16968" s="9"/>
    </row>
    <row r="16969" spans="2:15" x14ac:dyDescent="0.2">
      <c r="B16969" s="3"/>
      <c r="C16969" s="3"/>
      <c r="D16969" s="6"/>
      <c r="E16969" s="8"/>
      <c r="O16969" s="9"/>
    </row>
    <row r="16970" spans="2:15" x14ac:dyDescent="0.2">
      <c r="B16970" s="3"/>
      <c r="C16970" s="3"/>
      <c r="D16970" s="6"/>
      <c r="E16970" s="8"/>
      <c r="O16970" s="9"/>
    </row>
    <row r="16971" spans="2:15" x14ac:dyDescent="0.2">
      <c r="B16971" s="3"/>
      <c r="C16971" s="3"/>
      <c r="D16971" s="6"/>
      <c r="E16971" s="8"/>
      <c r="O16971" s="9"/>
    </row>
    <row r="16972" spans="2:15" x14ac:dyDescent="0.2">
      <c r="B16972" s="3"/>
      <c r="C16972" s="3"/>
      <c r="D16972" s="6"/>
      <c r="E16972" s="8"/>
      <c r="O16972" s="9"/>
    </row>
    <row r="16973" spans="2:15" x14ac:dyDescent="0.2">
      <c r="B16973" s="3"/>
      <c r="C16973" s="3"/>
      <c r="D16973" s="6"/>
      <c r="E16973" s="8"/>
      <c r="O16973" s="9"/>
    </row>
    <row r="16974" spans="2:15" x14ac:dyDescent="0.2">
      <c r="B16974" s="3"/>
      <c r="C16974" s="3"/>
      <c r="D16974" s="6"/>
      <c r="E16974" s="8"/>
      <c r="O16974" s="9"/>
    </row>
    <row r="16975" spans="2:15" x14ac:dyDescent="0.2">
      <c r="B16975" s="3"/>
      <c r="C16975" s="3"/>
      <c r="D16975" s="6"/>
      <c r="E16975" s="8"/>
      <c r="O16975" s="9"/>
    </row>
    <row r="16976" spans="2:15" x14ac:dyDescent="0.2">
      <c r="B16976" s="3"/>
      <c r="C16976" s="3"/>
      <c r="D16976" s="6"/>
      <c r="E16976" s="8"/>
      <c r="O16976" s="9"/>
    </row>
    <row r="16977" spans="2:15" x14ac:dyDescent="0.2">
      <c r="B16977" s="3"/>
      <c r="C16977" s="3"/>
      <c r="D16977" s="6"/>
      <c r="E16977" s="8"/>
      <c r="O16977" s="9"/>
    </row>
    <row r="16978" spans="2:15" x14ac:dyDescent="0.2">
      <c r="B16978" s="3"/>
      <c r="C16978" s="3"/>
      <c r="D16978" s="6"/>
      <c r="E16978" s="8"/>
      <c r="O16978" s="9"/>
    </row>
    <row r="16979" spans="2:15" x14ac:dyDescent="0.2">
      <c r="B16979" s="3"/>
      <c r="C16979" s="3"/>
      <c r="D16979" s="6"/>
      <c r="E16979" s="8"/>
      <c r="O16979" s="9"/>
    </row>
    <row r="16980" spans="2:15" x14ac:dyDescent="0.2">
      <c r="B16980" s="3"/>
      <c r="C16980" s="3"/>
      <c r="D16980" s="6"/>
      <c r="E16980" s="8"/>
      <c r="O16980" s="9"/>
    </row>
    <row r="16981" spans="2:15" x14ac:dyDescent="0.2">
      <c r="B16981" s="3"/>
      <c r="C16981" s="3"/>
      <c r="D16981" s="6"/>
      <c r="E16981" s="8"/>
      <c r="O16981" s="9"/>
    </row>
    <row r="16982" spans="2:15" x14ac:dyDescent="0.2">
      <c r="B16982" s="3"/>
      <c r="C16982" s="3"/>
      <c r="D16982" s="6"/>
      <c r="E16982" s="8"/>
      <c r="O16982" s="9"/>
    </row>
    <row r="16983" spans="2:15" x14ac:dyDescent="0.2">
      <c r="B16983" s="3"/>
      <c r="C16983" s="3"/>
      <c r="D16983" s="6"/>
      <c r="E16983" s="8"/>
      <c r="O16983" s="9"/>
    </row>
    <row r="16984" spans="2:15" x14ac:dyDescent="0.2">
      <c r="B16984" s="3"/>
      <c r="C16984" s="3"/>
      <c r="D16984" s="6"/>
      <c r="E16984" s="8"/>
      <c r="O16984" s="9"/>
    </row>
    <row r="16985" spans="2:15" x14ac:dyDescent="0.2">
      <c r="B16985" s="3"/>
      <c r="C16985" s="3"/>
      <c r="D16985" s="6"/>
      <c r="E16985" s="8"/>
      <c r="O16985" s="9"/>
    </row>
    <row r="16986" spans="2:15" x14ac:dyDescent="0.2">
      <c r="B16986" s="3"/>
      <c r="C16986" s="3"/>
      <c r="D16986" s="6"/>
      <c r="E16986" s="8"/>
      <c r="O16986" s="9"/>
    </row>
    <row r="16987" spans="2:15" x14ac:dyDescent="0.2">
      <c r="B16987" s="3"/>
      <c r="C16987" s="3"/>
      <c r="D16987" s="6"/>
      <c r="E16987" s="8"/>
      <c r="O16987" s="9"/>
    </row>
    <row r="16988" spans="2:15" x14ac:dyDescent="0.2">
      <c r="B16988" s="3"/>
      <c r="C16988" s="3"/>
      <c r="D16988" s="6"/>
      <c r="E16988" s="8"/>
      <c r="O16988" s="9"/>
    </row>
    <row r="16989" spans="2:15" x14ac:dyDescent="0.2">
      <c r="B16989" s="3"/>
      <c r="C16989" s="3"/>
      <c r="D16989" s="6"/>
      <c r="E16989" s="8"/>
      <c r="O16989" s="9"/>
    </row>
    <row r="16990" spans="2:15" x14ac:dyDescent="0.2">
      <c r="B16990" s="3"/>
      <c r="C16990" s="3"/>
      <c r="D16990" s="6"/>
      <c r="E16990" s="8"/>
      <c r="O16990" s="9"/>
    </row>
    <row r="16991" spans="2:15" x14ac:dyDescent="0.2">
      <c r="B16991" s="3"/>
      <c r="C16991" s="3"/>
      <c r="D16991" s="6"/>
      <c r="E16991" s="8"/>
      <c r="O16991" s="9"/>
    </row>
    <row r="16992" spans="2:15" x14ac:dyDescent="0.2">
      <c r="B16992" s="3"/>
      <c r="C16992" s="3"/>
      <c r="D16992" s="6"/>
      <c r="E16992" s="8"/>
      <c r="O16992" s="9"/>
    </row>
    <row r="16993" spans="2:15" x14ac:dyDescent="0.2">
      <c r="B16993" s="3"/>
      <c r="C16993" s="3"/>
      <c r="D16993" s="6"/>
      <c r="E16993" s="8"/>
      <c r="O16993" s="9"/>
    </row>
    <row r="16994" spans="2:15" x14ac:dyDescent="0.2">
      <c r="B16994" s="3"/>
      <c r="C16994" s="3"/>
      <c r="D16994" s="6"/>
      <c r="E16994" s="8"/>
      <c r="O16994" s="9"/>
    </row>
    <row r="16995" spans="2:15" x14ac:dyDescent="0.2">
      <c r="B16995" s="3"/>
      <c r="C16995" s="3"/>
      <c r="D16995" s="6"/>
      <c r="E16995" s="8"/>
      <c r="O16995" s="9"/>
    </row>
    <row r="16996" spans="2:15" x14ac:dyDescent="0.2">
      <c r="B16996" s="3"/>
      <c r="C16996" s="3"/>
      <c r="D16996" s="6"/>
      <c r="E16996" s="8"/>
      <c r="O16996" s="9"/>
    </row>
    <row r="16997" spans="2:15" x14ac:dyDescent="0.2">
      <c r="B16997" s="3"/>
      <c r="C16997" s="3"/>
      <c r="D16997" s="6"/>
      <c r="E16997" s="8"/>
      <c r="O16997" s="9"/>
    </row>
    <row r="16998" spans="2:15" x14ac:dyDescent="0.2">
      <c r="B16998" s="3"/>
      <c r="C16998" s="3"/>
      <c r="D16998" s="6"/>
      <c r="E16998" s="8"/>
      <c r="O16998" s="9"/>
    </row>
    <row r="16999" spans="2:15" x14ac:dyDescent="0.2">
      <c r="B16999" s="3"/>
      <c r="C16999" s="3"/>
      <c r="D16999" s="6"/>
      <c r="E16999" s="8"/>
      <c r="O16999" s="9"/>
    </row>
    <row r="17000" spans="2:15" x14ac:dyDescent="0.2">
      <c r="B17000" s="3"/>
      <c r="C17000" s="3"/>
      <c r="D17000" s="6"/>
      <c r="E17000" s="8"/>
      <c r="O17000" s="9"/>
    </row>
    <row r="17001" spans="2:15" x14ac:dyDescent="0.2">
      <c r="B17001" s="3"/>
      <c r="C17001" s="3"/>
      <c r="D17001" s="6"/>
      <c r="E17001" s="8"/>
      <c r="O17001" s="9"/>
    </row>
    <row r="17002" spans="2:15" x14ac:dyDescent="0.2">
      <c r="B17002" s="3"/>
      <c r="C17002" s="3"/>
      <c r="D17002" s="6"/>
      <c r="E17002" s="8"/>
      <c r="O17002" s="9"/>
    </row>
    <row r="17003" spans="2:15" x14ac:dyDescent="0.2">
      <c r="B17003" s="3"/>
      <c r="C17003" s="3"/>
      <c r="D17003" s="6"/>
      <c r="E17003" s="8"/>
      <c r="O17003" s="9"/>
    </row>
    <row r="17004" spans="2:15" x14ac:dyDescent="0.2">
      <c r="B17004" s="3"/>
      <c r="C17004" s="3"/>
      <c r="D17004" s="6"/>
      <c r="E17004" s="8"/>
      <c r="O17004" s="9"/>
    </row>
    <row r="17005" spans="2:15" x14ac:dyDescent="0.2">
      <c r="B17005" s="3"/>
      <c r="C17005" s="3"/>
      <c r="D17005" s="6"/>
      <c r="E17005" s="8"/>
      <c r="O17005" s="9"/>
    </row>
    <row r="17006" spans="2:15" x14ac:dyDescent="0.2">
      <c r="B17006" s="3"/>
      <c r="C17006" s="3"/>
      <c r="D17006" s="6"/>
      <c r="E17006" s="8"/>
      <c r="O17006" s="9"/>
    </row>
    <row r="17007" spans="2:15" x14ac:dyDescent="0.2">
      <c r="B17007" s="3"/>
      <c r="C17007" s="3"/>
      <c r="D17007" s="6"/>
      <c r="E17007" s="8"/>
      <c r="O17007" s="9"/>
    </row>
    <row r="17008" spans="2:15" x14ac:dyDescent="0.2">
      <c r="B17008" s="3"/>
      <c r="C17008" s="3"/>
      <c r="D17008" s="6"/>
      <c r="E17008" s="8"/>
      <c r="O17008" s="9"/>
    </row>
    <row r="17009" spans="2:15" x14ac:dyDescent="0.2">
      <c r="B17009" s="3"/>
      <c r="C17009" s="3"/>
      <c r="D17009" s="6"/>
      <c r="E17009" s="8"/>
      <c r="O17009" s="9"/>
    </row>
    <row r="17010" spans="2:15" x14ac:dyDescent="0.2">
      <c r="B17010" s="3"/>
      <c r="C17010" s="3"/>
      <c r="D17010" s="6"/>
      <c r="E17010" s="8"/>
      <c r="O17010" s="9"/>
    </row>
    <row r="17011" spans="2:15" x14ac:dyDescent="0.2">
      <c r="B17011" s="3"/>
      <c r="C17011" s="3"/>
      <c r="D17011" s="6"/>
      <c r="E17011" s="8"/>
      <c r="O17011" s="9"/>
    </row>
    <row r="17012" spans="2:15" x14ac:dyDescent="0.2">
      <c r="B17012" s="3"/>
      <c r="C17012" s="3"/>
      <c r="D17012" s="6"/>
      <c r="E17012" s="8"/>
      <c r="O17012" s="9"/>
    </row>
    <row r="17013" spans="2:15" x14ac:dyDescent="0.2">
      <c r="B17013" s="3"/>
      <c r="C17013" s="3"/>
      <c r="D17013" s="6"/>
      <c r="E17013" s="8"/>
      <c r="O17013" s="9"/>
    </row>
    <row r="17014" spans="2:15" x14ac:dyDescent="0.2">
      <c r="B17014" s="3"/>
      <c r="C17014" s="3"/>
      <c r="D17014" s="6"/>
      <c r="E17014" s="8"/>
      <c r="O17014" s="9"/>
    </row>
    <row r="17015" spans="2:15" x14ac:dyDescent="0.2">
      <c r="B17015" s="3"/>
      <c r="C17015" s="3"/>
      <c r="D17015" s="6"/>
      <c r="E17015" s="8"/>
      <c r="O17015" s="9"/>
    </row>
    <row r="17016" spans="2:15" x14ac:dyDescent="0.2">
      <c r="B17016" s="3"/>
      <c r="C17016" s="3"/>
      <c r="D17016" s="6"/>
      <c r="E17016" s="8"/>
      <c r="O17016" s="9"/>
    </row>
    <row r="17017" spans="2:15" x14ac:dyDescent="0.2">
      <c r="B17017" s="3"/>
      <c r="C17017" s="3"/>
      <c r="D17017" s="6"/>
      <c r="E17017" s="8"/>
      <c r="O17017" s="9"/>
    </row>
    <row r="17018" spans="2:15" x14ac:dyDescent="0.2">
      <c r="B17018" s="3"/>
      <c r="C17018" s="3"/>
      <c r="D17018" s="6"/>
      <c r="E17018" s="8"/>
      <c r="O17018" s="9"/>
    </row>
    <row r="17019" spans="2:15" x14ac:dyDescent="0.2">
      <c r="B17019" s="3"/>
      <c r="C17019" s="3"/>
      <c r="D17019" s="6"/>
      <c r="E17019" s="8"/>
      <c r="O17019" s="9"/>
    </row>
    <row r="17020" spans="2:15" x14ac:dyDescent="0.2">
      <c r="B17020" s="3"/>
      <c r="C17020" s="3"/>
      <c r="D17020" s="6"/>
      <c r="E17020" s="8"/>
      <c r="O17020" s="9"/>
    </row>
    <row r="17021" spans="2:15" x14ac:dyDescent="0.2">
      <c r="B17021" s="3"/>
      <c r="C17021" s="3"/>
      <c r="D17021" s="6"/>
      <c r="E17021" s="8"/>
      <c r="O17021" s="9"/>
    </row>
    <row r="17022" spans="2:15" x14ac:dyDescent="0.2">
      <c r="B17022" s="3"/>
      <c r="C17022" s="3"/>
      <c r="D17022" s="6"/>
      <c r="E17022" s="8"/>
      <c r="O17022" s="9"/>
    </row>
    <row r="17023" spans="2:15" x14ac:dyDescent="0.2">
      <c r="B17023" s="3"/>
      <c r="C17023" s="3"/>
      <c r="D17023" s="6"/>
      <c r="E17023" s="8"/>
      <c r="O17023" s="9"/>
    </row>
    <row r="17024" spans="2:15" x14ac:dyDescent="0.2">
      <c r="B17024" s="3"/>
      <c r="C17024" s="3"/>
      <c r="D17024" s="6"/>
      <c r="E17024" s="8"/>
      <c r="O17024" s="9"/>
    </row>
    <row r="17025" spans="2:15" x14ac:dyDescent="0.2">
      <c r="B17025" s="3"/>
      <c r="C17025" s="3"/>
      <c r="D17025" s="6"/>
      <c r="E17025" s="8"/>
      <c r="O17025" s="9"/>
    </row>
    <row r="17026" spans="2:15" x14ac:dyDescent="0.2">
      <c r="B17026" s="3"/>
      <c r="C17026" s="3"/>
      <c r="D17026" s="6"/>
      <c r="E17026" s="8"/>
      <c r="O17026" s="9"/>
    </row>
    <row r="17027" spans="2:15" x14ac:dyDescent="0.2">
      <c r="B17027" s="3"/>
      <c r="C17027" s="3"/>
      <c r="D17027" s="6"/>
      <c r="E17027" s="8"/>
      <c r="O17027" s="9"/>
    </row>
    <row r="17028" spans="2:15" x14ac:dyDescent="0.2">
      <c r="B17028" s="3"/>
      <c r="C17028" s="3"/>
      <c r="D17028" s="6"/>
      <c r="E17028" s="8"/>
      <c r="O17028" s="9"/>
    </row>
    <row r="17029" spans="2:15" x14ac:dyDescent="0.2">
      <c r="B17029" s="3"/>
      <c r="C17029" s="3"/>
      <c r="D17029" s="6"/>
      <c r="E17029" s="8"/>
      <c r="O17029" s="9"/>
    </row>
    <row r="17030" spans="2:15" x14ac:dyDescent="0.2">
      <c r="B17030" s="3"/>
      <c r="C17030" s="3"/>
      <c r="D17030" s="6"/>
      <c r="E17030" s="8"/>
      <c r="O17030" s="9"/>
    </row>
    <row r="17031" spans="2:15" x14ac:dyDescent="0.2">
      <c r="B17031" s="3"/>
      <c r="C17031" s="3"/>
      <c r="D17031" s="6"/>
      <c r="E17031" s="8"/>
      <c r="O17031" s="9"/>
    </row>
    <row r="17032" spans="2:15" x14ac:dyDescent="0.2">
      <c r="B17032" s="3"/>
      <c r="C17032" s="3"/>
      <c r="D17032" s="6"/>
      <c r="E17032" s="8"/>
      <c r="O17032" s="9"/>
    </row>
    <row r="17033" spans="2:15" x14ac:dyDescent="0.2">
      <c r="B17033" s="3"/>
      <c r="C17033" s="3"/>
      <c r="D17033" s="6"/>
      <c r="E17033" s="8"/>
      <c r="O17033" s="9"/>
    </row>
    <row r="17034" spans="2:15" x14ac:dyDescent="0.2">
      <c r="B17034" s="3"/>
      <c r="C17034" s="3"/>
      <c r="D17034" s="6"/>
      <c r="E17034" s="8"/>
      <c r="O17034" s="9"/>
    </row>
    <row r="17035" spans="2:15" x14ac:dyDescent="0.2">
      <c r="B17035" s="3"/>
      <c r="C17035" s="3"/>
      <c r="D17035" s="6"/>
      <c r="E17035" s="8"/>
      <c r="O17035" s="9"/>
    </row>
    <row r="17036" spans="2:15" x14ac:dyDescent="0.2">
      <c r="B17036" s="3"/>
      <c r="C17036" s="3"/>
      <c r="D17036" s="6"/>
      <c r="E17036" s="8"/>
      <c r="O17036" s="9"/>
    </row>
    <row r="17037" spans="2:15" x14ac:dyDescent="0.2">
      <c r="B17037" s="3"/>
      <c r="C17037" s="3"/>
      <c r="D17037" s="6"/>
      <c r="E17037" s="8"/>
      <c r="O17037" s="9"/>
    </row>
    <row r="17038" spans="2:15" x14ac:dyDescent="0.2">
      <c r="B17038" s="3"/>
      <c r="C17038" s="3"/>
      <c r="D17038" s="6"/>
      <c r="E17038" s="8"/>
      <c r="O17038" s="9"/>
    </row>
    <row r="17039" spans="2:15" x14ac:dyDescent="0.2">
      <c r="B17039" s="3"/>
      <c r="C17039" s="3"/>
      <c r="D17039" s="6"/>
      <c r="E17039" s="8"/>
      <c r="O17039" s="9"/>
    </row>
    <row r="17040" spans="2:15" x14ac:dyDescent="0.2">
      <c r="B17040" s="3"/>
      <c r="C17040" s="3"/>
      <c r="D17040" s="6"/>
      <c r="E17040" s="8"/>
      <c r="O17040" s="9"/>
    </row>
    <row r="17041" spans="2:15" x14ac:dyDescent="0.2">
      <c r="B17041" s="3"/>
      <c r="C17041" s="3"/>
      <c r="D17041" s="6"/>
      <c r="E17041" s="8"/>
      <c r="O17041" s="9"/>
    </row>
    <row r="17042" spans="2:15" x14ac:dyDescent="0.2">
      <c r="B17042" s="3"/>
      <c r="C17042" s="3"/>
      <c r="D17042" s="6"/>
      <c r="E17042" s="8"/>
      <c r="O17042" s="9"/>
    </row>
    <row r="17043" spans="2:15" x14ac:dyDescent="0.2">
      <c r="B17043" s="3"/>
      <c r="C17043" s="3"/>
      <c r="D17043" s="6"/>
      <c r="E17043" s="8"/>
      <c r="O17043" s="9"/>
    </row>
    <row r="17044" spans="2:15" x14ac:dyDescent="0.2">
      <c r="B17044" s="3"/>
      <c r="C17044" s="3"/>
      <c r="D17044" s="6"/>
      <c r="E17044" s="8"/>
      <c r="O17044" s="9"/>
    </row>
    <row r="17045" spans="2:15" x14ac:dyDescent="0.2">
      <c r="B17045" s="3"/>
      <c r="C17045" s="3"/>
      <c r="D17045" s="6"/>
      <c r="E17045" s="8"/>
      <c r="O17045" s="9"/>
    </row>
    <row r="17046" spans="2:15" x14ac:dyDescent="0.2">
      <c r="B17046" s="3"/>
      <c r="C17046" s="3"/>
      <c r="D17046" s="6"/>
      <c r="E17046" s="8"/>
      <c r="O17046" s="9"/>
    </row>
    <row r="17047" spans="2:15" x14ac:dyDescent="0.2">
      <c r="B17047" s="3"/>
      <c r="C17047" s="3"/>
      <c r="D17047" s="6"/>
      <c r="E17047" s="8"/>
      <c r="O17047" s="9"/>
    </row>
    <row r="17048" spans="2:15" x14ac:dyDescent="0.2">
      <c r="B17048" s="3"/>
      <c r="C17048" s="3"/>
      <c r="D17048" s="6"/>
      <c r="E17048" s="8"/>
      <c r="O17048" s="9"/>
    </row>
    <row r="17049" spans="2:15" x14ac:dyDescent="0.2">
      <c r="B17049" s="3"/>
      <c r="C17049" s="3"/>
      <c r="D17049" s="6"/>
      <c r="E17049" s="8"/>
      <c r="O17049" s="9"/>
    </row>
    <row r="17050" spans="2:15" x14ac:dyDescent="0.2">
      <c r="B17050" s="3"/>
      <c r="C17050" s="3"/>
      <c r="D17050" s="6"/>
      <c r="E17050" s="8"/>
      <c r="O17050" s="9"/>
    </row>
    <row r="17051" spans="2:15" x14ac:dyDescent="0.2">
      <c r="B17051" s="3"/>
      <c r="C17051" s="3"/>
      <c r="D17051" s="6"/>
      <c r="E17051" s="8"/>
      <c r="O17051" s="9"/>
    </row>
    <row r="17052" spans="2:15" x14ac:dyDescent="0.2">
      <c r="B17052" s="3"/>
      <c r="C17052" s="3"/>
      <c r="D17052" s="6"/>
      <c r="E17052" s="8"/>
      <c r="O17052" s="9"/>
    </row>
    <row r="17053" spans="2:15" x14ac:dyDescent="0.2">
      <c r="B17053" s="3"/>
      <c r="C17053" s="3"/>
      <c r="D17053" s="6"/>
      <c r="E17053" s="8"/>
      <c r="O17053" s="9"/>
    </row>
    <row r="17054" spans="2:15" x14ac:dyDescent="0.2">
      <c r="B17054" s="3"/>
      <c r="C17054" s="3"/>
      <c r="D17054" s="6"/>
      <c r="E17054" s="8"/>
      <c r="O17054" s="9"/>
    </row>
    <row r="17055" spans="2:15" x14ac:dyDescent="0.2">
      <c r="B17055" s="3"/>
      <c r="C17055" s="3"/>
      <c r="D17055" s="6"/>
      <c r="E17055" s="8"/>
      <c r="O17055" s="9"/>
    </row>
    <row r="17056" spans="2:15" x14ac:dyDescent="0.2">
      <c r="B17056" s="3"/>
      <c r="C17056" s="3"/>
      <c r="D17056" s="6"/>
      <c r="E17056" s="8"/>
      <c r="O17056" s="9"/>
    </row>
    <row r="17057" spans="2:15" x14ac:dyDescent="0.2">
      <c r="B17057" s="3"/>
      <c r="C17057" s="3"/>
      <c r="D17057" s="6"/>
      <c r="E17057" s="8"/>
      <c r="O17057" s="9"/>
    </row>
    <row r="17058" spans="2:15" x14ac:dyDescent="0.2">
      <c r="B17058" s="3"/>
      <c r="C17058" s="3"/>
      <c r="D17058" s="6"/>
      <c r="E17058" s="8"/>
      <c r="O17058" s="9"/>
    </row>
    <row r="17059" spans="2:15" x14ac:dyDescent="0.2">
      <c r="B17059" s="3"/>
      <c r="C17059" s="3"/>
      <c r="D17059" s="6"/>
      <c r="E17059" s="8"/>
      <c r="O17059" s="9"/>
    </row>
    <row r="17060" spans="2:15" x14ac:dyDescent="0.2">
      <c r="B17060" s="3"/>
      <c r="C17060" s="3"/>
      <c r="D17060" s="6"/>
      <c r="E17060" s="8"/>
      <c r="O17060" s="9"/>
    </row>
    <row r="17061" spans="2:15" x14ac:dyDescent="0.2">
      <c r="B17061" s="3"/>
      <c r="C17061" s="3"/>
      <c r="D17061" s="6"/>
      <c r="E17061" s="8"/>
      <c r="O17061" s="9"/>
    </row>
    <row r="17062" spans="2:15" x14ac:dyDescent="0.2">
      <c r="B17062" s="3"/>
      <c r="C17062" s="3"/>
      <c r="D17062" s="6"/>
      <c r="E17062" s="8"/>
      <c r="O17062" s="9"/>
    </row>
    <row r="17063" spans="2:15" x14ac:dyDescent="0.2">
      <c r="B17063" s="3"/>
      <c r="C17063" s="3"/>
      <c r="D17063" s="6"/>
      <c r="E17063" s="8"/>
      <c r="O17063" s="9"/>
    </row>
    <row r="17064" spans="2:15" x14ac:dyDescent="0.2">
      <c r="B17064" s="3"/>
      <c r="C17064" s="3"/>
      <c r="D17064" s="6"/>
      <c r="E17064" s="8"/>
      <c r="O17064" s="9"/>
    </row>
    <row r="17065" spans="2:15" x14ac:dyDescent="0.2">
      <c r="B17065" s="3"/>
      <c r="C17065" s="3"/>
      <c r="D17065" s="6"/>
      <c r="E17065" s="8"/>
      <c r="O17065" s="9"/>
    </row>
    <row r="17066" spans="2:15" x14ac:dyDescent="0.2">
      <c r="B17066" s="3"/>
      <c r="C17066" s="3"/>
      <c r="D17066" s="6"/>
      <c r="E17066" s="8"/>
      <c r="O17066" s="9"/>
    </row>
    <row r="17067" spans="2:15" x14ac:dyDescent="0.2">
      <c r="B17067" s="3"/>
      <c r="C17067" s="3"/>
      <c r="D17067" s="6"/>
      <c r="E17067" s="8"/>
      <c r="O17067" s="9"/>
    </row>
    <row r="17068" spans="2:15" x14ac:dyDescent="0.2">
      <c r="B17068" s="3"/>
      <c r="C17068" s="3"/>
      <c r="D17068" s="6"/>
      <c r="E17068" s="8"/>
      <c r="O17068" s="9"/>
    </row>
    <row r="17069" spans="2:15" x14ac:dyDescent="0.2">
      <c r="B17069" s="3"/>
      <c r="C17069" s="3"/>
      <c r="D17069" s="6"/>
      <c r="E17069" s="8"/>
      <c r="O17069" s="9"/>
    </row>
    <row r="17070" spans="2:15" x14ac:dyDescent="0.2">
      <c r="B17070" s="3"/>
      <c r="C17070" s="3"/>
      <c r="D17070" s="6"/>
      <c r="E17070" s="8"/>
      <c r="O17070" s="9"/>
    </row>
    <row r="17071" spans="2:15" x14ac:dyDescent="0.2">
      <c r="B17071" s="3"/>
      <c r="C17071" s="3"/>
      <c r="D17071" s="6"/>
      <c r="E17071" s="8"/>
      <c r="O17071" s="9"/>
    </row>
    <row r="17072" spans="2:15" x14ac:dyDescent="0.2">
      <c r="B17072" s="3"/>
      <c r="C17072" s="3"/>
      <c r="D17072" s="6"/>
      <c r="E17072" s="8"/>
      <c r="O17072" s="9"/>
    </row>
    <row r="17073" spans="2:15" x14ac:dyDescent="0.2">
      <c r="B17073" s="3"/>
      <c r="C17073" s="3"/>
      <c r="D17073" s="6"/>
      <c r="E17073" s="8"/>
      <c r="O17073" s="9"/>
    </row>
    <row r="17074" spans="2:15" x14ac:dyDescent="0.2">
      <c r="B17074" s="3"/>
      <c r="C17074" s="3"/>
      <c r="D17074" s="6"/>
      <c r="E17074" s="8"/>
      <c r="O17074" s="9"/>
    </row>
    <row r="17075" spans="2:15" x14ac:dyDescent="0.2">
      <c r="B17075" s="3"/>
      <c r="C17075" s="3"/>
      <c r="D17075" s="6"/>
      <c r="E17075" s="8"/>
      <c r="O17075" s="9"/>
    </row>
    <row r="17076" spans="2:15" x14ac:dyDescent="0.2">
      <c r="B17076" s="3"/>
      <c r="C17076" s="3"/>
      <c r="D17076" s="6"/>
      <c r="E17076" s="8"/>
      <c r="O17076" s="9"/>
    </row>
    <row r="17077" spans="2:15" x14ac:dyDescent="0.2">
      <c r="B17077" s="3"/>
      <c r="C17077" s="3"/>
      <c r="D17077" s="6"/>
      <c r="E17077" s="8"/>
      <c r="O17077" s="9"/>
    </row>
    <row r="17078" spans="2:15" x14ac:dyDescent="0.2">
      <c r="B17078" s="3"/>
      <c r="C17078" s="3"/>
      <c r="D17078" s="6"/>
      <c r="E17078" s="8"/>
      <c r="O17078" s="9"/>
    </row>
    <row r="17079" spans="2:15" x14ac:dyDescent="0.2">
      <c r="B17079" s="3"/>
      <c r="C17079" s="3"/>
      <c r="D17079" s="6"/>
      <c r="E17079" s="8"/>
      <c r="O17079" s="9"/>
    </row>
    <row r="17080" spans="2:15" x14ac:dyDescent="0.2">
      <c r="B17080" s="3"/>
      <c r="C17080" s="3"/>
      <c r="D17080" s="6"/>
      <c r="E17080" s="8"/>
      <c r="O17080" s="9"/>
    </row>
    <row r="17081" spans="2:15" x14ac:dyDescent="0.2">
      <c r="B17081" s="3"/>
      <c r="C17081" s="3"/>
      <c r="D17081" s="6"/>
      <c r="E17081" s="8"/>
      <c r="O17081" s="9"/>
    </row>
    <row r="17082" spans="2:15" x14ac:dyDescent="0.2">
      <c r="B17082" s="3"/>
      <c r="C17082" s="3"/>
      <c r="D17082" s="6"/>
      <c r="E17082" s="8"/>
      <c r="O17082" s="9"/>
    </row>
    <row r="17083" spans="2:15" x14ac:dyDescent="0.2">
      <c r="B17083" s="3"/>
      <c r="C17083" s="3"/>
      <c r="D17083" s="6"/>
      <c r="E17083" s="8"/>
      <c r="O17083" s="9"/>
    </row>
    <row r="17084" spans="2:15" x14ac:dyDescent="0.2">
      <c r="B17084" s="3"/>
      <c r="C17084" s="3"/>
      <c r="D17084" s="6"/>
      <c r="E17084" s="8"/>
      <c r="O17084" s="9"/>
    </row>
    <row r="17085" spans="2:15" x14ac:dyDescent="0.2">
      <c r="B17085" s="3"/>
      <c r="C17085" s="3"/>
      <c r="D17085" s="6"/>
      <c r="E17085" s="8"/>
      <c r="O17085" s="9"/>
    </row>
    <row r="17086" spans="2:15" x14ac:dyDescent="0.2">
      <c r="B17086" s="3"/>
      <c r="C17086" s="3"/>
      <c r="D17086" s="6"/>
      <c r="E17086" s="8"/>
      <c r="O17086" s="9"/>
    </row>
    <row r="17087" spans="2:15" x14ac:dyDescent="0.2">
      <c r="B17087" s="3"/>
      <c r="C17087" s="3"/>
      <c r="D17087" s="6"/>
      <c r="E17087" s="8"/>
      <c r="O17087" s="9"/>
    </row>
    <row r="17088" spans="2:15" x14ac:dyDescent="0.2">
      <c r="B17088" s="3"/>
      <c r="C17088" s="3"/>
      <c r="D17088" s="6"/>
      <c r="E17088" s="8"/>
      <c r="O17088" s="9"/>
    </row>
    <row r="17089" spans="2:15" x14ac:dyDescent="0.2">
      <c r="B17089" s="3"/>
      <c r="C17089" s="3"/>
      <c r="D17089" s="6"/>
      <c r="E17089" s="8"/>
      <c r="O17089" s="9"/>
    </row>
    <row r="17090" spans="2:15" x14ac:dyDescent="0.2">
      <c r="B17090" s="3"/>
      <c r="C17090" s="3"/>
      <c r="D17090" s="6"/>
      <c r="E17090" s="8"/>
      <c r="O17090" s="9"/>
    </row>
    <row r="17091" spans="2:15" x14ac:dyDescent="0.2">
      <c r="B17091" s="3"/>
      <c r="C17091" s="3"/>
      <c r="D17091" s="6"/>
      <c r="E17091" s="8"/>
      <c r="O17091" s="9"/>
    </row>
    <row r="17092" spans="2:15" x14ac:dyDescent="0.2">
      <c r="B17092" s="3"/>
      <c r="C17092" s="3"/>
      <c r="D17092" s="6"/>
      <c r="E17092" s="8"/>
      <c r="O17092" s="9"/>
    </row>
    <row r="17093" spans="2:15" x14ac:dyDescent="0.2">
      <c r="B17093" s="3"/>
      <c r="C17093" s="3"/>
      <c r="D17093" s="6"/>
      <c r="E17093" s="8"/>
      <c r="O17093" s="9"/>
    </row>
    <row r="17094" spans="2:15" x14ac:dyDescent="0.2">
      <c r="B17094" s="3"/>
      <c r="C17094" s="3"/>
      <c r="D17094" s="6"/>
      <c r="E17094" s="8"/>
      <c r="O17094" s="9"/>
    </row>
    <row r="17095" spans="2:15" x14ac:dyDescent="0.2">
      <c r="B17095" s="3"/>
      <c r="C17095" s="3"/>
      <c r="D17095" s="6"/>
      <c r="E17095" s="8"/>
      <c r="O17095" s="9"/>
    </row>
    <row r="17096" spans="2:15" x14ac:dyDescent="0.2">
      <c r="B17096" s="3"/>
      <c r="C17096" s="3"/>
      <c r="D17096" s="6"/>
      <c r="E17096" s="8"/>
      <c r="O17096" s="9"/>
    </row>
    <row r="17097" spans="2:15" x14ac:dyDescent="0.2">
      <c r="B17097" s="3"/>
      <c r="C17097" s="3"/>
      <c r="D17097" s="6"/>
      <c r="E17097" s="8"/>
      <c r="O17097" s="9"/>
    </row>
    <row r="17098" spans="2:15" x14ac:dyDescent="0.2">
      <c r="B17098" s="3"/>
      <c r="C17098" s="3"/>
      <c r="D17098" s="6"/>
      <c r="E17098" s="8"/>
      <c r="O17098" s="9"/>
    </row>
    <row r="17099" spans="2:15" x14ac:dyDescent="0.2">
      <c r="B17099" s="3"/>
      <c r="C17099" s="3"/>
      <c r="D17099" s="6"/>
      <c r="E17099" s="8"/>
      <c r="O17099" s="9"/>
    </row>
    <row r="17100" spans="2:15" x14ac:dyDescent="0.2">
      <c r="B17100" s="3"/>
      <c r="C17100" s="3"/>
      <c r="D17100" s="6"/>
      <c r="E17100" s="8"/>
      <c r="O17100" s="9"/>
    </row>
    <row r="17101" spans="2:15" x14ac:dyDescent="0.2">
      <c r="B17101" s="3"/>
      <c r="C17101" s="3"/>
      <c r="D17101" s="6"/>
      <c r="E17101" s="8"/>
      <c r="O17101" s="9"/>
    </row>
    <row r="17102" spans="2:15" x14ac:dyDescent="0.2">
      <c r="B17102" s="3"/>
      <c r="C17102" s="3"/>
      <c r="D17102" s="6"/>
      <c r="E17102" s="8"/>
      <c r="O17102" s="9"/>
    </row>
    <row r="17103" spans="2:15" x14ac:dyDescent="0.2">
      <c r="B17103" s="3"/>
      <c r="C17103" s="3"/>
      <c r="D17103" s="6"/>
      <c r="E17103" s="8"/>
      <c r="O17103" s="9"/>
    </row>
    <row r="17104" spans="2:15" x14ac:dyDescent="0.2">
      <c r="B17104" s="3"/>
      <c r="C17104" s="3"/>
      <c r="D17104" s="6"/>
      <c r="E17104" s="8"/>
      <c r="O17104" s="9"/>
    </row>
    <row r="17105" spans="2:15" x14ac:dyDescent="0.2">
      <c r="B17105" s="3"/>
      <c r="C17105" s="3"/>
      <c r="D17105" s="6"/>
      <c r="E17105" s="8"/>
      <c r="O17105" s="9"/>
    </row>
    <row r="17106" spans="2:15" x14ac:dyDescent="0.2">
      <c r="B17106" s="3"/>
      <c r="C17106" s="3"/>
      <c r="D17106" s="6"/>
      <c r="E17106" s="8"/>
      <c r="O17106" s="9"/>
    </row>
    <row r="17107" spans="2:15" x14ac:dyDescent="0.2">
      <c r="B17107" s="3"/>
      <c r="C17107" s="3"/>
      <c r="D17107" s="6"/>
      <c r="E17107" s="8"/>
      <c r="O17107" s="9"/>
    </row>
    <row r="17108" spans="2:15" x14ac:dyDescent="0.2">
      <c r="B17108" s="3"/>
      <c r="C17108" s="3"/>
      <c r="D17108" s="6"/>
      <c r="E17108" s="8"/>
      <c r="O17108" s="9"/>
    </row>
    <row r="17109" spans="2:15" x14ac:dyDescent="0.2">
      <c r="B17109" s="3"/>
      <c r="C17109" s="3"/>
      <c r="D17109" s="6"/>
      <c r="E17109" s="8"/>
      <c r="O17109" s="9"/>
    </row>
    <row r="17110" spans="2:15" x14ac:dyDescent="0.2">
      <c r="B17110" s="3"/>
      <c r="C17110" s="3"/>
      <c r="D17110" s="6"/>
      <c r="E17110" s="8"/>
      <c r="O17110" s="9"/>
    </row>
    <row r="17111" spans="2:15" x14ac:dyDescent="0.2">
      <c r="B17111" s="3"/>
      <c r="C17111" s="3"/>
      <c r="D17111" s="6"/>
      <c r="E17111" s="8"/>
      <c r="O17111" s="9"/>
    </row>
    <row r="17112" spans="2:15" x14ac:dyDescent="0.2">
      <c r="B17112" s="3"/>
      <c r="C17112" s="3"/>
      <c r="D17112" s="6"/>
      <c r="E17112" s="8"/>
      <c r="O17112" s="9"/>
    </row>
    <row r="17113" spans="2:15" x14ac:dyDescent="0.2">
      <c r="B17113" s="3"/>
      <c r="C17113" s="3"/>
      <c r="D17113" s="6"/>
      <c r="E17113" s="8"/>
      <c r="O17113" s="9"/>
    </row>
    <row r="17114" spans="2:15" x14ac:dyDescent="0.2">
      <c r="B17114" s="3"/>
      <c r="C17114" s="3"/>
      <c r="D17114" s="6"/>
      <c r="E17114" s="8"/>
      <c r="O17114" s="9"/>
    </row>
    <row r="17115" spans="2:15" x14ac:dyDescent="0.2">
      <c r="B17115" s="3"/>
      <c r="C17115" s="3"/>
      <c r="D17115" s="6"/>
      <c r="E17115" s="8"/>
      <c r="O17115" s="9"/>
    </row>
    <row r="17116" spans="2:15" x14ac:dyDescent="0.2">
      <c r="B17116" s="3"/>
      <c r="C17116" s="3"/>
      <c r="D17116" s="6"/>
      <c r="E17116" s="8"/>
      <c r="O17116" s="9"/>
    </row>
    <row r="17117" spans="2:15" x14ac:dyDescent="0.2">
      <c r="B17117" s="3"/>
      <c r="C17117" s="3"/>
      <c r="D17117" s="6"/>
      <c r="E17117" s="8"/>
      <c r="O17117" s="9"/>
    </row>
    <row r="17118" spans="2:15" x14ac:dyDescent="0.2">
      <c r="B17118" s="3"/>
      <c r="C17118" s="3"/>
      <c r="D17118" s="6"/>
      <c r="E17118" s="8"/>
      <c r="O17118" s="9"/>
    </row>
    <row r="17119" spans="2:15" x14ac:dyDescent="0.2">
      <c r="B17119" s="3"/>
      <c r="C17119" s="3"/>
      <c r="D17119" s="6"/>
      <c r="E17119" s="8"/>
      <c r="O17119" s="9"/>
    </row>
    <row r="17120" spans="2:15" x14ac:dyDescent="0.2">
      <c r="B17120" s="3"/>
      <c r="C17120" s="3"/>
      <c r="D17120" s="6"/>
      <c r="E17120" s="8"/>
      <c r="O17120" s="9"/>
    </row>
    <row r="17121" spans="2:15" x14ac:dyDescent="0.2">
      <c r="B17121" s="3"/>
      <c r="C17121" s="3"/>
      <c r="D17121" s="6"/>
      <c r="E17121" s="8"/>
      <c r="O17121" s="9"/>
    </row>
    <row r="17122" spans="2:15" x14ac:dyDescent="0.2">
      <c r="B17122" s="3"/>
      <c r="C17122" s="3"/>
      <c r="D17122" s="6"/>
      <c r="E17122" s="8"/>
      <c r="O17122" s="9"/>
    </row>
    <row r="17123" spans="2:15" x14ac:dyDescent="0.2">
      <c r="B17123" s="3"/>
      <c r="C17123" s="3"/>
      <c r="D17123" s="6"/>
      <c r="E17123" s="8"/>
      <c r="O17123" s="9"/>
    </row>
    <row r="17124" spans="2:15" x14ac:dyDescent="0.2">
      <c r="B17124" s="3"/>
      <c r="C17124" s="3"/>
      <c r="D17124" s="6"/>
      <c r="E17124" s="8"/>
      <c r="O17124" s="9"/>
    </row>
    <row r="17125" spans="2:15" x14ac:dyDescent="0.2">
      <c r="B17125" s="3"/>
      <c r="C17125" s="3"/>
      <c r="D17125" s="6"/>
      <c r="E17125" s="8"/>
      <c r="O17125" s="9"/>
    </row>
    <row r="17126" spans="2:15" x14ac:dyDescent="0.2">
      <c r="B17126" s="3"/>
      <c r="C17126" s="3"/>
      <c r="D17126" s="6"/>
      <c r="E17126" s="8"/>
      <c r="O17126" s="9"/>
    </row>
    <row r="17127" spans="2:15" x14ac:dyDescent="0.2">
      <c r="B17127" s="3"/>
      <c r="C17127" s="3"/>
      <c r="D17127" s="6"/>
      <c r="E17127" s="8"/>
      <c r="O17127" s="9"/>
    </row>
    <row r="17128" spans="2:15" x14ac:dyDescent="0.2">
      <c r="B17128" s="3"/>
      <c r="C17128" s="3"/>
      <c r="D17128" s="6"/>
      <c r="E17128" s="8"/>
      <c r="O17128" s="9"/>
    </row>
    <row r="17129" spans="2:15" x14ac:dyDescent="0.2">
      <c r="B17129" s="3"/>
      <c r="C17129" s="3"/>
      <c r="D17129" s="6"/>
      <c r="E17129" s="8"/>
      <c r="O17129" s="9"/>
    </row>
    <row r="17130" spans="2:15" x14ac:dyDescent="0.2">
      <c r="B17130" s="3"/>
      <c r="C17130" s="3"/>
      <c r="D17130" s="6"/>
      <c r="E17130" s="8"/>
      <c r="O17130" s="9"/>
    </row>
    <row r="17131" spans="2:15" x14ac:dyDescent="0.2">
      <c r="B17131" s="3"/>
      <c r="C17131" s="3"/>
      <c r="D17131" s="6"/>
      <c r="E17131" s="8"/>
      <c r="O17131" s="9"/>
    </row>
    <row r="17132" spans="2:15" x14ac:dyDescent="0.2">
      <c r="B17132" s="3"/>
      <c r="C17132" s="3"/>
      <c r="D17132" s="6"/>
      <c r="E17132" s="8"/>
      <c r="O17132" s="9"/>
    </row>
    <row r="17133" spans="2:15" x14ac:dyDescent="0.2">
      <c r="B17133" s="3"/>
      <c r="C17133" s="3"/>
      <c r="D17133" s="6"/>
      <c r="E17133" s="8"/>
      <c r="O17133" s="9"/>
    </row>
    <row r="17134" spans="2:15" x14ac:dyDescent="0.2">
      <c r="B17134" s="3"/>
      <c r="C17134" s="3"/>
      <c r="D17134" s="6"/>
      <c r="E17134" s="8"/>
      <c r="O17134" s="9"/>
    </row>
    <row r="17135" spans="2:15" x14ac:dyDescent="0.2">
      <c r="B17135" s="3"/>
      <c r="C17135" s="3"/>
      <c r="D17135" s="6"/>
      <c r="E17135" s="8"/>
      <c r="O17135" s="9"/>
    </row>
    <row r="17136" spans="2:15" x14ac:dyDescent="0.2">
      <c r="B17136" s="3"/>
      <c r="C17136" s="3"/>
      <c r="D17136" s="6"/>
      <c r="E17136" s="8"/>
      <c r="O17136" s="9"/>
    </row>
    <row r="17137" spans="2:15" x14ac:dyDescent="0.2">
      <c r="B17137" s="3"/>
      <c r="C17137" s="3"/>
      <c r="D17137" s="6"/>
      <c r="E17137" s="8"/>
      <c r="O17137" s="9"/>
    </row>
    <row r="17138" spans="2:15" x14ac:dyDescent="0.2">
      <c r="B17138" s="3"/>
      <c r="C17138" s="3"/>
      <c r="D17138" s="6"/>
      <c r="E17138" s="8"/>
      <c r="O17138" s="9"/>
    </row>
    <row r="17139" spans="2:15" x14ac:dyDescent="0.2">
      <c r="B17139" s="3"/>
      <c r="C17139" s="3"/>
      <c r="D17139" s="6"/>
      <c r="E17139" s="8"/>
      <c r="O17139" s="9"/>
    </row>
    <row r="17140" spans="2:15" x14ac:dyDescent="0.2">
      <c r="B17140" s="3"/>
      <c r="C17140" s="3"/>
      <c r="D17140" s="6"/>
      <c r="E17140" s="8"/>
      <c r="O17140" s="9"/>
    </row>
    <row r="17141" spans="2:15" x14ac:dyDescent="0.2">
      <c r="B17141" s="3"/>
      <c r="C17141" s="3"/>
      <c r="D17141" s="6"/>
      <c r="E17141" s="8"/>
      <c r="O17141" s="9"/>
    </row>
    <row r="17142" spans="2:15" x14ac:dyDescent="0.2">
      <c r="B17142" s="3"/>
      <c r="C17142" s="3"/>
      <c r="D17142" s="6"/>
      <c r="E17142" s="8"/>
      <c r="O17142" s="9"/>
    </row>
    <row r="17143" spans="2:15" x14ac:dyDescent="0.2">
      <c r="B17143" s="3"/>
      <c r="C17143" s="3"/>
      <c r="D17143" s="6"/>
      <c r="E17143" s="8"/>
      <c r="O17143" s="9"/>
    </row>
    <row r="17144" spans="2:15" x14ac:dyDescent="0.2">
      <c r="B17144" s="3"/>
      <c r="C17144" s="3"/>
      <c r="D17144" s="6"/>
      <c r="E17144" s="8"/>
      <c r="O17144" s="9"/>
    </row>
    <row r="17145" spans="2:15" x14ac:dyDescent="0.2">
      <c r="B17145" s="3"/>
      <c r="C17145" s="3"/>
      <c r="D17145" s="6"/>
      <c r="E17145" s="8"/>
      <c r="O17145" s="9"/>
    </row>
    <row r="17146" spans="2:15" x14ac:dyDescent="0.2">
      <c r="B17146" s="3"/>
      <c r="C17146" s="3"/>
      <c r="D17146" s="6"/>
      <c r="E17146" s="8"/>
      <c r="O17146" s="9"/>
    </row>
    <row r="17147" spans="2:15" x14ac:dyDescent="0.2">
      <c r="B17147" s="3"/>
      <c r="C17147" s="3"/>
      <c r="D17147" s="6"/>
      <c r="E17147" s="8"/>
      <c r="O17147" s="9"/>
    </row>
    <row r="17148" spans="2:15" x14ac:dyDescent="0.2">
      <c r="B17148" s="3"/>
      <c r="C17148" s="3"/>
      <c r="D17148" s="6"/>
      <c r="E17148" s="8"/>
      <c r="O17148" s="9"/>
    </row>
    <row r="17149" spans="2:15" x14ac:dyDescent="0.2">
      <c r="B17149" s="3"/>
      <c r="C17149" s="3"/>
      <c r="D17149" s="6"/>
      <c r="E17149" s="8"/>
      <c r="O17149" s="9"/>
    </row>
    <row r="17150" spans="2:15" x14ac:dyDescent="0.2">
      <c r="B17150" s="3"/>
      <c r="C17150" s="3"/>
      <c r="D17150" s="6"/>
      <c r="E17150" s="8"/>
      <c r="O17150" s="9"/>
    </row>
    <row r="17151" spans="2:15" x14ac:dyDescent="0.2">
      <c r="B17151" s="3"/>
      <c r="C17151" s="3"/>
      <c r="D17151" s="6"/>
      <c r="E17151" s="8"/>
      <c r="O17151" s="9"/>
    </row>
    <row r="17152" spans="2:15" x14ac:dyDescent="0.2">
      <c r="B17152" s="3"/>
      <c r="C17152" s="3"/>
      <c r="D17152" s="6"/>
      <c r="E17152" s="8"/>
      <c r="O17152" s="9"/>
    </row>
    <row r="17153" spans="2:15" x14ac:dyDescent="0.2">
      <c r="B17153" s="3"/>
      <c r="C17153" s="3"/>
      <c r="D17153" s="6"/>
      <c r="E17153" s="8"/>
      <c r="O17153" s="9"/>
    </row>
    <row r="17154" spans="2:15" x14ac:dyDescent="0.2">
      <c r="B17154" s="3"/>
      <c r="C17154" s="3"/>
      <c r="D17154" s="6"/>
      <c r="E17154" s="8"/>
      <c r="O17154" s="9"/>
    </row>
    <row r="17155" spans="2:15" x14ac:dyDescent="0.2">
      <c r="B17155" s="3"/>
      <c r="C17155" s="3"/>
      <c r="D17155" s="6"/>
      <c r="E17155" s="8"/>
      <c r="O17155" s="9"/>
    </row>
    <row r="17156" spans="2:15" x14ac:dyDescent="0.2">
      <c r="B17156" s="3"/>
      <c r="C17156" s="3"/>
      <c r="D17156" s="6"/>
      <c r="E17156" s="8"/>
      <c r="O17156" s="9"/>
    </row>
    <row r="17157" spans="2:15" x14ac:dyDescent="0.2">
      <c r="B17157" s="3"/>
      <c r="C17157" s="3"/>
      <c r="D17157" s="6"/>
      <c r="E17157" s="8"/>
      <c r="O17157" s="9"/>
    </row>
    <row r="17158" spans="2:15" x14ac:dyDescent="0.2">
      <c r="B17158" s="3"/>
      <c r="C17158" s="3"/>
      <c r="D17158" s="6"/>
      <c r="E17158" s="8"/>
      <c r="O17158" s="9"/>
    </row>
    <row r="17159" spans="2:15" x14ac:dyDescent="0.2">
      <c r="B17159" s="3"/>
      <c r="C17159" s="3"/>
      <c r="D17159" s="6"/>
      <c r="E17159" s="8"/>
      <c r="O17159" s="9"/>
    </row>
    <row r="17160" spans="2:15" x14ac:dyDescent="0.2">
      <c r="B17160" s="3"/>
      <c r="C17160" s="3"/>
      <c r="D17160" s="6"/>
      <c r="E17160" s="8"/>
      <c r="O17160" s="9"/>
    </row>
    <row r="17161" spans="2:15" x14ac:dyDescent="0.2">
      <c r="B17161" s="3"/>
      <c r="C17161" s="3"/>
      <c r="D17161" s="6"/>
      <c r="E17161" s="8"/>
      <c r="O17161" s="9"/>
    </row>
    <row r="17162" spans="2:15" x14ac:dyDescent="0.2">
      <c r="B17162" s="3"/>
      <c r="C17162" s="3"/>
      <c r="D17162" s="6"/>
      <c r="E17162" s="8"/>
      <c r="O17162" s="9"/>
    </row>
    <row r="17163" spans="2:15" x14ac:dyDescent="0.2">
      <c r="B17163" s="3"/>
      <c r="C17163" s="3"/>
      <c r="D17163" s="6"/>
      <c r="E17163" s="8"/>
      <c r="O17163" s="9"/>
    </row>
    <row r="17164" spans="2:15" x14ac:dyDescent="0.2">
      <c r="B17164" s="3"/>
      <c r="C17164" s="3"/>
      <c r="D17164" s="6"/>
      <c r="E17164" s="8"/>
      <c r="O17164" s="9"/>
    </row>
    <row r="17165" spans="2:15" x14ac:dyDescent="0.2">
      <c r="B17165" s="3"/>
      <c r="C17165" s="3"/>
      <c r="D17165" s="6"/>
      <c r="E17165" s="8"/>
      <c r="O17165" s="9"/>
    </row>
    <row r="17166" spans="2:15" x14ac:dyDescent="0.2">
      <c r="B17166" s="3"/>
      <c r="C17166" s="3"/>
      <c r="D17166" s="6"/>
      <c r="E17166" s="8"/>
      <c r="O17166" s="9"/>
    </row>
    <row r="17167" spans="2:15" x14ac:dyDescent="0.2">
      <c r="B17167" s="3"/>
      <c r="C17167" s="3"/>
      <c r="D17167" s="6"/>
      <c r="E17167" s="8"/>
      <c r="O17167" s="9"/>
    </row>
    <row r="17168" spans="2:15" x14ac:dyDescent="0.2">
      <c r="B17168" s="3"/>
      <c r="C17168" s="3"/>
      <c r="D17168" s="6"/>
      <c r="E17168" s="8"/>
      <c r="O17168" s="9"/>
    </row>
    <row r="17169" spans="2:15" x14ac:dyDescent="0.2">
      <c r="B17169" s="3"/>
      <c r="C17169" s="3"/>
      <c r="D17169" s="6"/>
      <c r="E17169" s="8"/>
      <c r="O17169" s="9"/>
    </row>
    <row r="17170" spans="2:15" x14ac:dyDescent="0.2">
      <c r="B17170" s="3"/>
      <c r="C17170" s="3"/>
      <c r="D17170" s="6"/>
      <c r="E17170" s="8"/>
      <c r="O17170" s="9"/>
    </row>
    <row r="17171" spans="2:15" x14ac:dyDescent="0.2">
      <c r="B17171" s="3"/>
      <c r="C17171" s="3"/>
      <c r="D17171" s="6"/>
      <c r="E17171" s="8"/>
      <c r="O17171" s="9"/>
    </row>
    <row r="17172" spans="2:15" x14ac:dyDescent="0.2">
      <c r="B17172" s="3"/>
      <c r="C17172" s="3"/>
      <c r="D17172" s="6"/>
      <c r="E17172" s="8"/>
      <c r="O17172" s="9"/>
    </row>
    <row r="17173" spans="2:15" x14ac:dyDescent="0.2">
      <c r="B17173" s="3"/>
      <c r="C17173" s="3"/>
      <c r="D17173" s="6"/>
      <c r="E17173" s="8"/>
      <c r="O17173" s="9"/>
    </row>
    <row r="17174" spans="2:15" x14ac:dyDescent="0.2">
      <c r="B17174" s="3"/>
      <c r="C17174" s="3"/>
      <c r="D17174" s="6"/>
      <c r="E17174" s="8"/>
      <c r="O17174" s="9"/>
    </row>
    <row r="17175" spans="2:15" x14ac:dyDescent="0.2">
      <c r="B17175" s="3"/>
      <c r="C17175" s="3"/>
      <c r="D17175" s="6"/>
      <c r="E17175" s="8"/>
      <c r="O17175" s="9"/>
    </row>
    <row r="17176" spans="2:15" x14ac:dyDescent="0.2">
      <c r="B17176" s="3"/>
      <c r="C17176" s="3"/>
      <c r="D17176" s="6"/>
      <c r="E17176" s="8"/>
      <c r="O17176" s="9"/>
    </row>
    <row r="17177" spans="2:15" x14ac:dyDescent="0.2">
      <c r="B17177" s="3"/>
      <c r="C17177" s="3"/>
      <c r="D17177" s="6"/>
      <c r="E17177" s="8"/>
      <c r="O17177" s="9"/>
    </row>
    <row r="17178" spans="2:15" x14ac:dyDescent="0.2">
      <c r="B17178" s="3"/>
      <c r="C17178" s="3"/>
      <c r="D17178" s="6"/>
      <c r="E17178" s="8"/>
      <c r="O17178" s="9"/>
    </row>
    <row r="17179" spans="2:15" x14ac:dyDescent="0.2">
      <c r="B17179" s="3"/>
      <c r="C17179" s="3"/>
      <c r="D17179" s="6"/>
      <c r="E17179" s="8"/>
      <c r="O17179" s="9"/>
    </row>
    <row r="17180" spans="2:15" x14ac:dyDescent="0.2">
      <c r="B17180" s="3"/>
      <c r="C17180" s="3"/>
      <c r="D17180" s="6"/>
      <c r="E17180" s="8"/>
      <c r="O17180" s="9"/>
    </row>
    <row r="17181" spans="2:15" x14ac:dyDescent="0.2">
      <c r="B17181" s="3"/>
      <c r="C17181" s="3"/>
      <c r="D17181" s="6"/>
      <c r="E17181" s="8"/>
      <c r="O17181" s="9"/>
    </row>
    <row r="17182" spans="2:15" x14ac:dyDescent="0.2">
      <c r="B17182" s="3"/>
      <c r="C17182" s="3"/>
      <c r="D17182" s="6"/>
      <c r="E17182" s="8"/>
      <c r="O17182" s="9"/>
    </row>
    <row r="17183" spans="2:15" x14ac:dyDescent="0.2">
      <c r="B17183" s="3"/>
      <c r="C17183" s="3"/>
      <c r="D17183" s="6"/>
      <c r="E17183" s="8"/>
      <c r="O17183" s="9"/>
    </row>
    <row r="17184" spans="2:15" x14ac:dyDescent="0.2">
      <c r="B17184" s="3"/>
      <c r="C17184" s="3"/>
      <c r="D17184" s="6"/>
      <c r="E17184" s="8"/>
      <c r="O17184" s="9"/>
    </row>
    <row r="17185" spans="2:15" x14ac:dyDescent="0.2">
      <c r="B17185" s="3"/>
      <c r="C17185" s="3"/>
      <c r="D17185" s="6"/>
      <c r="E17185" s="8"/>
      <c r="O17185" s="9"/>
    </row>
    <row r="17186" spans="2:15" x14ac:dyDescent="0.2">
      <c r="B17186" s="3"/>
      <c r="C17186" s="3"/>
      <c r="D17186" s="6"/>
      <c r="E17186" s="8"/>
      <c r="O17186" s="9"/>
    </row>
    <row r="17187" spans="2:15" x14ac:dyDescent="0.2">
      <c r="B17187" s="3"/>
      <c r="C17187" s="3"/>
      <c r="D17187" s="6"/>
      <c r="E17187" s="8"/>
      <c r="O17187" s="9"/>
    </row>
    <row r="17188" spans="2:15" x14ac:dyDescent="0.2">
      <c r="B17188" s="3"/>
      <c r="C17188" s="3"/>
      <c r="D17188" s="6"/>
      <c r="E17188" s="8"/>
      <c r="O17188" s="9"/>
    </row>
    <row r="17189" spans="2:15" x14ac:dyDescent="0.2">
      <c r="B17189" s="3"/>
      <c r="C17189" s="3"/>
      <c r="D17189" s="6"/>
      <c r="E17189" s="8"/>
      <c r="O17189" s="9"/>
    </row>
    <row r="17190" spans="2:15" x14ac:dyDescent="0.2">
      <c r="B17190" s="3"/>
      <c r="C17190" s="3"/>
      <c r="D17190" s="6"/>
      <c r="E17190" s="8"/>
      <c r="O17190" s="9"/>
    </row>
    <row r="17191" spans="2:15" x14ac:dyDescent="0.2">
      <c r="B17191" s="3"/>
      <c r="C17191" s="3"/>
      <c r="D17191" s="6"/>
      <c r="E17191" s="8"/>
      <c r="O17191" s="9"/>
    </row>
    <row r="17192" spans="2:15" x14ac:dyDescent="0.2">
      <c r="B17192" s="3"/>
      <c r="C17192" s="3"/>
      <c r="D17192" s="6"/>
      <c r="E17192" s="8"/>
      <c r="O17192" s="9"/>
    </row>
    <row r="17193" spans="2:15" x14ac:dyDescent="0.2">
      <c r="B17193" s="3"/>
      <c r="C17193" s="3"/>
      <c r="D17193" s="6"/>
      <c r="E17193" s="8"/>
      <c r="O17193" s="9"/>
    </row>
    <row r="17194" spans="2:15" x14ac:dyDescent="0.2">
      <c r="B17194" s="3"/>
      <c r="C17194" s="3"/>
      <c r="D17194" s="6"/>
      <c r="E17194" s="8"/>
      <c r="O17194" s="9"/>
    </row>
    <row r="17195" spans="2:15" x14ac:dyDescent="0.2">
      <c r="B17195" s="3"/>
      <c r="C17195" s="3"/>
      <c r="D17195" s="6"/>
      <c r="E17195" s="8"/>
      <c r="O17195" s="9"/>
    </row>
    <row r="17196" spans="2:15" x14ac:dyDescent="0.2">
      <c r="B17196" s="3"/>
      <c r="C17196" s="3"/>
      <c r="D17196" s="6"/>
      <c r="E17196" s="8"/>
      <c r="O17196" s="9"/>
    </row>
    <row r="17197" spans="2:15" x14ac:dyDescent="0.2">
      <c r="B17197" s="3"/>
      <c r="C17197" s="3"/>
      <c r="D17197" s="6"/>
      <c r="E17197" s="8"/>
      <c r="O17197" s="9"/>
    </row>
    <row r="17198" spans="2:15" x14ac:dyDescent="0.2">
      <c r="B17198" s="3"/>
      <c r="C17198" s="3"/>
      <c r="D17198" s="6"/>
      <c r="E17198" s="8"/>
      <c r="O17198" s="9"/>
    </row>
    <row r="17199" spans="2:15" x14ac:dyDescent="0.2">
      <c r="B17199" s="3"/>
      <c r="C17199" s="3"/>
      <c r="D17199" s="6"/>
      <c r="E17199" s="8"/>
      <c r="O17199" s="9"/>
    </row>
    <row r="17200" spans="2:15" x14ac:dyDescent="0.2">
      <c r="B17200" s="3"/>
      <c r="C17200" s="3"/>
      <c r="D17200" s="6"/>
      <c r="E17200" s="8"/>
      <c r="O17200" s="9"/>
    </row>
    <row r="17201" spans="2:15" x14ac:dyDescent="0.2">
      <c r="B17201" s="3"/>
      <c r="C17201" s="3"/>
      <c r="D17201" s="6"/>
      <c r="E17201" s="8"/>
      <c r="O17201" s="9"/>
    </row>
    <row r="17202" spans="2:15" x14ac:dyDescent="0.2">
      <c r="B17202" s="3"/>
      <c r="C17202" s="3"/>
      <c r="D17202" s="6"/>
      <c r="E17202" s="8"/>
      <c r="O17202" s="9"/>
    </row>
    <row r="17203" spans="2:15" x14ac:dyDescent="0.2">
      <c r="B17203" s="3"/>
      <c r="C17203" s="3"/>
      <c r="D17203" s="6"/>
      <c r="E17203" s="8"/>
      <c r="O17203" s="9"/>
    </row>
    <row r="17204" spans="2:15" x14ac:dyDescent="0.2">
      <c r="B17204" s="3"/>
      <c r="C17204" s="3"/>
      <c r="D17204" s="6"/>
      <c r="E17204" s="8"/>
      <c r="O17204" s="9"/>
    </row>
    <row r="17205" spans="2:15" x14ac:dyDescent="0.2">
      <c r="B17205" s="3"/>
      <c r="C17205" s="3"/>
      <c r="D17205" s="6"/>
      <c r="E17205" s="8"/>
      <c r="O17205" s="9"/>
    </row>
    <row r="17206" spans="2:15" x14ac:dyDescent="0.2">
      <c r="B17206" s="3"/>
      <c r="C17206" s="3"/>
      <c r="D17206" s="6"/>
      <c r="E17206" s="8"/>
      <c r="O17206" s="9"/>
    </row>
    <row r="17207" spans="2:15" x14ac:dyDescent="0.2">
      <c r="B17207" s="3"/>
      <c r="C17207" s="3"/>
      <c r="D17207" s="6"/>
      <c r="E17207" s="8"/>
      <c r="O17207" s="9"/>
    </row>
    <row r="17208" spans="2:15" x14ac:dyDescent="0.2">
      <c r="B17208" s="3"/>
      <c r="C17208" s="3"/>
      <c r="D17208" s="6"/>
      <c r="E17208" s="8"/>
      <c r="O17208" s="9"/>
    </row>
    <row r="17209" spans="2:15" x14ac:dyDescent="0.2">
      <c r="B17209" s="3"/>
      <c r="C17209" s="3"/>
      <c r="D17209" s="6"/>
      <c r="E17209" s="8"/>
      <c r="O17209" s="9"/>
    </row>
    <row r="17210" spans="2:15" x14ac:dyDescent="0.2">
      <c r="B17210" s="3"/>
      <c r="C17210" s="3"/>
      <c r="D17210" s="6"/>
      <c r="E17210" s="8"/>
      <c r="O17210" s="9"/>
    </row>
    <row r="17211" spans="2:15" x14ac:dyDescent="0.2">
      <c r="B17211" s="3"/>
      <c r="C17211" s="3"/>
      <c r="D17211" s="6"/>
      <c r="E17211" s="8"/>
      <c r="O17211" s="9"/>
    </row>
    <row r="17212" spans="2:15" x14ac:dyDescent="0.2">
      <c r="B17212" s="3"/>
      <c r="C17212" s="3"/>
      <c r="D17212" s="6"/>
      <c r="E17212" s="8"/>
      <c r="O17212" s="9"/>
    </row>
    <row r="17213" spans="2:15" x14ac:dyDescent="0.2">
      <c r="B17213" s="3"/>
      <c r="C17213" s="3"/>
      <c r="D17213" s="6"/>
      <c r="E17213" s="8"/>
      <c r="O17213" s="9"/>
    </row>
    <row r="17214" spans="2:15" x14ac:dyDescent="0.2">
      <c r="B17214" s="3"/>
      <c r="C17214" s="3"/>
      <c r="D17214" s="6"/>
      <c r="E17214" s="8"/>
      <c r="O17214" s="9"/>
    </row>
    <row r="17215" spans="2:15" x14ac:dyDescent="0.2">
      <c r="B17215" s="3"/>
      <c r="C17215" s="3"/>
      <c r="D17215" s="6"/>
      <c r="E17215" s="8"/>
      <c r="O17215" s="9"/>
    </row>
    <row r="17216" spans="2:15" x14ac:dyDescent="0.2">
      <c r="B17216" s="3"/>
      <c r="C17216" s="3"/>
      <c r="D17216" s="6"/>
      <c r="E17216" s="8"/>
      <c r="O17216" s="9"/>
    </row>
    <row r="17217" spans="2:15" x14ac:dyDescent="0.2">
      <c r="B17217" s="3"/>
      <c r="C17217" s="3"/>
      <c r="D17217" s="6"/>
      <c r="E17217" s="8"/>
      <c r="O17217" s="9"/>
    </row>
    <row r="17218" spans="2:15" x14ac:dyDescent="0.2">
      <c r="B17218" s="3"/>
      <c r="C17218" s="3"/>
      <c r="D17218" s="6"/>
      <c r="E17218" s="8"/>
      <c r="O17218" s="9"/>
    </row>
    <row r="17219" spans="2:15" x14ac:dyDescent="0.2">
      <c r="B17219" s="3"/>
      <c r="C17219" s="3"/>
      <c r="D17219" s="6"/>
      <c r="E17219" s="8"/>
      <c r="O17219" s="9"/>
    </row>
    <row r="17220" spans="2:15" x14ac:dyDescent="0.2">
      <c r="B17220" s="3"/>
      <c r="C17220" s="3"/>
      <c r="D17220" s="6"/>
      <c r="E17220" s="8"/>
      <c r="O17220" s="9"/>
    </row>
    <row r="17221" spans="2:15" x14ac:dyDescent="0.2">
      <c r="B17221" s="3"/>
      <c r="C17221" s="3"/>
      <c r="D17221" s="6"/>
      <c r="E17221" s="8"/>
      <c r="O17221" s="9"/>
    </row>
    <row r="17222" spans="2:15" x14ac:dyDescent="0.2">
      <c r="B17222" s="3"/>
      <c r="C17222" s="3"/>
      <c r="D17222" s="6"/>
      <c r="E17222" s="8"/>
      <c r="O17222" s="9"/>
    </row>
    <row r="17223" spans="2:15" x14ac:dyDescent="0.2">
      <c r="B17223" s="3"/>
      <c r="C17223" s="3"/>
      <c r="D17223" s="6"/>
      <c r="E17223" s="8"/>
      <c r="O17223" s="9"/>
    </row>
    <row r="17224" spans="2:15" x14ac:dyDescent="0.2">
      <c r="B17224" s="3"/>
      <c r="C17224" s="3"/>
      <c r="D17224" s="6"/>
      <c r="E17224" s="8"/>
      <c r="O17224" s="9"/>
    </row>
    <row r="17225" spans="2:15" x14ac:dyDescent="0.2">
      <c r="B17225" s="3"/>
      <c r="C17225" s="3"/>
      <c r="D17225" s="6"/>
      <c r="E17225" s="8"/>
      <c r="O17225" s="9"/>
    </row>
    <row r="17226" spans="2:15" x14ac:dyDescent="0.2">
      <c r="B17226" s="3"/>
      <c r="C17226" s="3"/>
      <c r="D17226" s="6"/>
      <c r="E17226" s="8"/>
      <c r="O17226" s="9"/>
    </row>
    <row r="17227" spans="2:15" x14ac:dyDescent="0.2">
      <c r="B17227" s="3"/>
      <c r="C17227" s="3"/>
      <c r="D17227" s="6"/>
      <c r="E17227" s="8"/>
      <c r="O17227" s="9"/>
    </row>
    <row r="17228" spans="2:15" x14ac:dyDescent="0.2">
      <c r="B17228" s="3"/>
      <c r="C17228" s="3"/>
      <c r="D17228" s="6"/>
      <c r="E17228" s="8"/>
      <c r="O17228" s="9"/>
    </row>
    <row r="17229" spans="2:15" x14ac:dyDescent="0.2">
      <c r="B17229" s="3"/>
      <c r="C17229" s="3"/>
      <c r="D17229" s="6"/>
      <c r="E17229" s="8"/>
      <c r="O17229" s="9"/>
    </row>
    <row r="17230" spans="2:15" x14ac:dyDescent="0.2">
      <c r="B17230" s="3"/>
      <c r="C17230" s="3"/>
      <c r="D17230" s="6"/>
      <c r="E17230" s="8"/>
      <c r="O17230" s="9"/>
    </row>
    <row r="17231" spans="2:15" x14ac:dyDescent="0.2">
      <c r="B17231" s="3"/>
      <c r="C17231" s="3"/>
      <c r="D17231" s="6"/>
      <c r="E17231" s="8"/>
      <c r="O17231" s="9"/>
    </row>
    <row r="17232" spans="2:15" x14ac:dyDescent="0.2">
      <c r="B17232" s="3"/>
      <c r="C17232" s="3"/>
      <c r="D17232" s="6"/>
      <c r="E17232" s="8"/>
      <c r="O17232" s="9"/>
    </row>
    <row r="17233" spans="2:15" x14ac:dyDescent="0.2">
      <c r="B17233" s="3"/>
      <c r="C17233" s="3"/>
      <c r="D17233" s="6"/>
      <c r="E17233" s="8"/>
      <c r="O17233" s="9"/>
    </row>
    <row r="17234" spans="2:15" x14ac:dyDescent="0.2">
      <c r="B17234" s="3"/>
      <c r="C17234" s="3"/>
      <c r="D17234" s="6"/>
      <c r="E17234" s="8"/>
      <c r="O17234" s="9"/>
    </row>
    <row r="17235" spans="2:15" x14ac:dyDescent="0.2">
      <c r="B17235" s="3"/>
      <c r="C17235" s="3"/>
      <c r="D17235" s="6"/>
      <c r="E17235" s="8"/>
      <c r="O17235" s="9"/>
    </row>
    <row r="17236" spans="2:15" x14ac:dyDescent="0.2">
      <c r="B17236" s="3"/>
      <c r="C17236" s="3"/>
      <c r="D17236" s="6"/>
      <c r="E17236" s="8"/>
      <c r="O17236" s="9"/>
    </row>
    <row r="17237" spans="2:15" x14ac:dyDescent="0.2">
      <c r="B17237" s="3"/>
      <c r="C17237" s="3"/>
      <c r="D17237" s="6"/>
      <c r="E17237" s="8"/>
      <c r="O17237" s="9"/>
    </row>
    <row r="17238" spans="2:15" x14ac:dyDescent="0.2">
      <c r="B17238" s="3"/>
      <c r="C17238" s="3"/>
      <c r="D17238" s="6"/>
      <c r="E17238" s="8"/>
      <c r="O17238" s="9"/>
    </row>
    <row r="17239" spans="2:15" x14ac:dyDescent="0.2">
      <c r="B17239" s="3"/>
      <c r="C17239" s="3"/>
      <c r="D17239" s="6"/>
      <c r="E17239" s="8"/>
      <c r="O17239" s="9"/>
    </row>
    <row r="17240" spans="2:15" x14ac:dyDescent="0.2">
      <c r="B17240" s="3"/>
      <c r="C17240" s="3"/>
      <c r="D17240" s="6"/>
      <c r="E17240" s="8"/>
      <c r="O17240" s="9"/>
    </row>
    <row r="17241" spans="2:15" x14ac:dyDescent="0.2">
      <c r="B17241" s="3"/>
      <c r="C17241" s="3"/>
      <c r="D17241" s="6"/>
      <c r="E17241" s="8"/>
      <c r="O17241" s="9"/>
    </row>
    <row r="17242" spans="2:15" x14ac:dyDescent="0.2">
      <c r="B17242" s="3"/>
      <c r="C17242" s="3"/>
      <c r="D17242" s="6"/>
      <c r="E17242" s="8"/>
      <c r="O17242" s="9"/>
    </row>
    <row r="17243" spans="2:15" x14ac:dyDescent="0.2">
      <c r="B17243" s="3"/>
      <c r="C17243" s="3"/>
      <c r="D17243" s="6"/>
      <c r="E17243" s="8"/>
      <c r="O17243" s="9"/>
    </row>
    <row r="17244" spans="2:15" x14ac:dyDescent="0.2">
      <c r="B17244" s="3"/>
      <c r="C17244" s="3"/>
      <c r="D17244" s="6"/>
      <c r="E17244" s="8"/>
      <c r="O17244" s="9"/>
    </row>
    <row r="17245" spans="2:15" x14ac:dyDescent="0.2">
      <c r="B17245" s="3"/>
      <c r="C17245" s="3"/>
      <c r="D17245" s="6"/>
      <c r="E17245" s="8"/>
      <c r="O17245" s="9"/>
    </row>
    <row r="17246" spans="2:15" x14ac:dyDescent="0.2">
      <c r="B17246" s="3"/>
      <c r="C17246" s="3"/>
      <c r="D17246" s="6"/>
      <c r="E17246" s="8"/>
      <c r="O17246" s="9"/>
    </row>
    <row r="17247" spans="2:15" x14ac:dyDescent="0.2">
      <c r="B17247" s="3"/>
      <c r="C17247" s="3"/>
      <c r="D17247" s="6"/>
      <c r="E17247" s="8"/>
      <c r="O17247" s="9"/>
    </row>
    <row r="17248" spans="2:15" x14ac:dyDescent="0.2">
      <c r="B17248" s="3"/>
      <c r="C17248" s="3"/>
      <c r="D17248" s="6"/>
      <c r="E17248" s="8"/>
      <c r="O17248" s="9"/>
    </row>
    <row r="17249" spans="2:15" x14ac:dyDescent="0.2">
      <c r="B17249" s="3"/>
      <c r="C17249" s="3"/>
      <c r="D17249" s="6"/>
      <c r="E17249" s="8"/>
      <c r="O17249" s="9"/>
    </row>
    <row r="17250" spans="2:15" x14ac:dyDescent="0.2">
      <c r="B17250" s="3"/>
      <c r="C17250" s="3"/>
      <c r="D17250" s="6"/>
      <c r="E17250" s="8"/>
      <c r="O17250" s="9"/>
    </row>
    <row r="17251" spans="2:15" x14ac:dyDescent="0.2">
      <c r="B17251" s="3"/>
      <c r="C17251" s="3"/>
      <c r="D17251" s="6"/>
      <c r="E17251" s="8"/>
      <c r="O17251" s="9"/>
    </row>
    <row r="17252" spans="2:15" x14ac:dyDescent="0.2">
      <c r="B17252" s="3"/>
      <c r="C17252" s="3"/>
      <c r="D17252" s="6"/>
      <c r="E17252" s="8"/>
      <c r="O17252" s="9"/>
    </row>
    <row r="17253" spans="2:15" x14ac:dyDescent="0.2">
      <c r="B17253" s="3"/>
      <c r="C17253" s="3"/>
      <c r="D17253" s="6"/>
      <c r="E17253" s="8"/>
      <c r="O17253" s="9"/>
    </row>
    <row r="17254" spans="2:15" x14ac:dyDescent="0.2">
      <c r="B17254" s="3"/>
      <c r="C17254" s="3"/>
      <c r="D17254" s="6"/>
      <c r="E17254" s="8"/>
      <c r="O17254" s="9"/>
    </row>
    <row r="17255" spans="2:15" x14ac:dyDescent="0.2">
      <c r="B17255" s="3"/>
      <c r="C17255" s="3"/>
      <c r="D17255" s="6"/>
      <c r="E17255" s="8"/>
      <c r="O17255" s="9"/>
    </row>
    <row r="17256" spans="2:15" x14ac:dyDescent="0.2">
      <c r="B17256" s="3"/>
      <c r="C17256" s="3"/>
      <c r="D17256" s="6"/>
      <c r="E17256" s="8"/>
      <c r="O17256" s="9"/>
    </row>
    <row r="17257" spans="2:15" x14ac:dyDescent="0.2">
      <c r="B17257" s="3"/>
      <c r="C17257" s="3"/>
      <c r="D17257" s="6"/>
      <c r="E17257" s="8"/>
      <c r="O17257" s="9"/>
    </row>
    <row r="17258" spans="2:15" x14ac:dyDescent="0.2">
      <c r="B17258" s="3"/>
      <c r="C17258" s="3"/>
      <c r="D17258" s="6"/>
      <c r="E17258" s="8"/>
      <c r="O17258" s="9"/>
    </row>
    <row r="17259" spans="2:15" x14ac:dyDescent="0.2">
      <c r="B17259" s="3"/>
      <c r="C17259" s="3"/>
      <c r="D17259" s="6"/>
      <c r="E17259" s="8"/>
      <c r="O17259" s="9"/>
    </row>
    <row r="17260" spans="2:15" x14ac:dyDescent="0.2">
      <c r="B17260" s="3"/>
      <c r="C17260" s="3"/>
      <c r="D17260" s="6"/>
      <c r="E17260" s="8"/>
      <c r="O17260" s="9"/>
    </row>
    <row r="17261" spans="2:15" x14ac:dyDescent="0.2">
      <c r="B17261" s="3"/>
      <c r="C17261" s="3"/>
      <c r="D17261" s="6"/>
      <c r="E17261" s="8"/>
      <c r="O17261" s="9"/>
    </row>
    <row r="17262" spans="2:15" x14ac:dyDescent="0.2">
      <c r="B17262" s="3"/>
      <c r="C17262" s="3"/>
      <c r="D17262" s="6"/>
      <c r="E17262" s="8"/>
      <c r="O17262" s="9"/>
    </row>
    <row r="17263" spans="2:15" x14ac:dyDescent="0.2">
      <c r="B17263" s="3"/>
      <c r="C17263" s="3"/>
      <c r="D17263" s="6"/>
      <c r="E17263" s="8"/>
      <c r="O17263" s="9"/>
    </row>
    <row r="17264" spans="2:15" x14ac:dyDescent="0.2">
      <c r="B17264" s="3"/>
      <c r="C17264" s="3"/>
      <c r="D17264" s="6"/>
      <c r="E17264" s="8"/>
      <c r="O17264" s="9"/>
    </row>
    <row r="17265" spans="2:15" x14ac:dyDescent="0.2">
      <c r="B17265" s="3"/>
      <c r="C17265" s="3"/>
      <c r="D17265" s="6"/>
      <c r="E17265" s="8"/>
      <c r="O17265" s="9"/>
    </row>
    <row r="17266" spans="2:15" x14ac:dyDescent="0.2">
      <c r="B17266" s="3"/>
      <c r="C17266" s="3"/>
      <c r="D17266" s="6"/>
      <c r="E17266" s="8"/>
      <c r="O17266" s="9"/>
    </row>
    <row r="17267" spans="2:15" x14ac:dyDescent="0.2">
      <c r="B17267" s="3"/>
      <c r="C17267" s="3"/>
      <c r="D17267" s="6"/>
      <c r="E17267" s="8"/>
      <c r="O17267" s="9"/>
    </row>
    <row r="17268" spans="2:15" x14ac:dyDescent="0.2">
      <c r="B17268" s="3"/>
      <c r="C17268" s="3"/>
      <c r="D17268" s="6"/>
      <c r="E17268" s="8"/>
      <c r="O17268" s="9"/>
    </row>
    <row r="17269" spans="2:15" x14ac:dyDescent="0.2">
      <c r="B17269" s="3"/>
      <c r="C17269" s="3"/>
      <c r="D17269" s="6"/>
      <c r="E17269" s="8"/>
      <c r="O17269" s="9"/>
    </row>
    <row r="17270" spans="2:15" x14ac:dyDescent="0.2">
      <c r="B17270" s="3"/>
      <c r="C17270" s="3"/>
      <c r="D17270" s="6"/>
      <c r="E17270" s="8"/>
      <c r="O17270" s="9"/>
    </row>
    <row r="17271" spans="2:15" x14ac:dyDescent="0.2">
      <c r="B17271" s="3"/>
      <c r="C17271" s="3"/>
      <c r="D17271" s="6"/>
      <c r="E17271" s="8"/>
      <c r="O17271" s="9"/>
    </row>
    <row r="17272" spans="2:15" x14ac:dyDescent="0.2">
      <c r="B17272" s="3"/>
      <c r="C17272" s="3"/>
      <c r="D17272" s="6"/>
      <c r="E17272" s="8"/>
      <c r="O17272" s="9"/>
    </row>
    <row r="17273" spans="2:15" x14ac:dyDescent="0.2">
      <c r="B17273" s="3"/>
      <c r="C17273" s="3"/>
      <c r="D17273" s="6"/>
      <c r="E17273" s="8"/>
      <c r="O17273" s="9"/>
    </row>
    <row r="17274" spans="2:15" x14ac:dyDescent="0.2">
      <c r="B17274" s="3"/>
      <c r="C17274" s="3"/>
      <c r="D17274" s="6"/>
      <c r="E17274" s="8"/>
      <c r="O17274" s="9"/>
    </row>
    <row r="17275" spans="2:15" x14ac:dyDescent="0.2">
      <c r="B17275" s="3"/>
      <c r="C17275" s="3"/>
      <c r="D17275" s="6"/>
      <c r="E17275" s="8"/>
      <c r="O17275" s="9"/>
    </row>
    <row r="17276" spans="2:15" x14ac:dyDescent="0.2">
      <c r="B17276" s="3"/>
      <c r="C17276" s="3"/>
      <c r="D17276" s="6"/>
      <c r="E17276" s="8"/>
      <c r="O17276" s="9"/>
    </row>
    <row r="17277" spans="2:15" x14ac:dyDescent="0.2">
      <c r="B17277" s="3"/>
      <c r="C17277" s="3"/>
      <c r="D17277" s="6"/>
      <c r="E17277" s="8"/>
      <c r="O17277" s="9"/>
    </row>
    <row r="17278" spans="2:15" x14ac:dyDescent="0.2">
      <c r="B17278" s="3"/>
      <c r="C17278" s="3"/>
      <c r="D17278" s="6"/>
      <c r="E17278" s="8"/>
      <c r="O17278" s="9"/>
    </row>
    <row r="17279" spans="2:15" x14ac:dyDescent="0.2">
      <c r="B17279" s="3"/>
      <c r="C17279" s="3"/>
      <c r="D17279" s="6"/>
      <c r="E17279" s="8"/>
      <c r="O17279" s="9"/>
    </row>
    <row r="17280" spans="2:15" x14ac:dyDescent="0.2">
      <c r="B17280" s="3"/>
      <c r="C17280" s="3"/>
      <c r="D17280" s="6"/>
      <c r="E17280" s="8"/>
      <c r="O17280" s="9"/>
    </row>
    <row r="17281" spans="2:15" x14ac:dyDescent="0.2">
      <c r="B17281" s="3"/>
      <c r="C17281" s="3"/>
      <c r="D17281" s="6"/>
      <c r="E17281" s="8"/>
      <c r="O17281" s="9"/>
    </row>
    <row r="17282" spans="2:15" x14ac:dyDescent="0.2">
      <c r="B17282" s="3"/>
      <c r="C17282" s="3"/>
      <c r="D17282" s="6"/>
      <c r="E17282" s="8"/>
      <c r="O17282" s="9"/>
    </row>
    <row r="17283" spans="2:15" x14ac:dyDescent="0.2">
      <c r="B17283" s="3"/>
      <c r="C17283" s="3"/>
      <c r="D17283" s="6"/>
      <c r="E17283" s="8"/>
      <c r="O17283" s="9"/>
    </row>
    <row r="17284" spans="2:15" x14ac:dyDescent="0.2">
      <c r="B17284" s="3"/>
      <c r="C17284" s="3"/>
      <c r="D17284" s="6"/>
      <c r="E17284" s="8"/>
      <c r="O17284" s="9"/>
    </row>
    <row r="17285" spans="2:15" x14ac:dyDescent="0.2">
      <c r="B17285" s="3"/>
      <c r="C17285" s="3"/>
      <c r="D17285" s="6"/>
      <c r="E17285" s="8"/>
      <c r="O17285" s="9"/>
    </row>
    <row r="17286" spans="2:15" x14ac:dyDescent="0.2">
      <c r="B17286" s="3"/>
      <c r="C17286" s="3"/>
      <c r="D17286" s="6"/>
      <c r="E17286" s="8"/>
      <c r="O17286" s="9"/>
    </row>
    <row r="17287" spans="2:15" x14ac:dyDescent="0.2">
      <c r="B17287" s="3"/>
      <c r="C17287" s="3"/>
      <c r="D17287" s="6"/>
      <c r="E17287" s="8"/>
      <c r="O17287" s="9"/>
    </row>
    <row r="17288" spans="2:15" x14ac:dyDescent="0.2">
      <c r="B17288" s="3"/>
      <c r="C17288" s="3"/>
      <c r="D17288" s="6"/>
      <c r="E17288" s="8"/>
      <c r="O17288" s="9"/>
    </row>
    <row r="17289" spans="2:15" x14ac:dyDescent="0.2">
      <c r="B17289" s="3"/>
      <c r="C17289" s="3"/>
      <c r="D17289" s="6"/>
      <c r="E17289" s="8"/>
      <c r="O17289" s="9"/>
    </row>
    <row r="17290" spans="2:15" x14ac:dyDescent="0.2">
      <c r="B17290" s="3"/>
      <c r="C17290" s="3"/>
      <c r="D17290" s="6"/>
      <c r="E17290" s="8"/>
      <c r="O17290" s="9"/>
    </row>
    <row r="17291" spans="2:15" x14ac:dyDescent="0.2">
      <c r="B17291" s="3"/>
      <c r="C17291" s="3"/>
      <c r="D17291" s="6"/>
      <c r="E17291" s="8"/>
      <c r="O17291" s="9"/>
    </row>
    <row r="17292" spans="2:15" x14ac:dyDescent="0.2">
      <c r="B17292" s="3"/>
      <c r="C17292" s="3"/>
      <c r="D17292" s="6"/>
      <c r="E17292" s="8"/>
      <c r="O17292" s="9"/>
    </row>
    <row r="17293" spans="2:15" x14ac:dyDescent="0.2">
      <c r="B17293" s="3"/>
      <c r="C17293" s="3"/>
      <c r="D17293" s="6"/>
      <c r="E17293" s="8"/>
      <c r="O17293" s="9"/>
    </row>
    <row r="17294" spans="2:15" x14ac:dyDescent="0.2">
      <c r="B17294" s="3"/>
      <c r="C17294" s="3"/>
      <c r="D17294" s="6"/>
      <c r="E17294" s="8"/>
      <c r="O17294" s="9"/>
    </row>
    <row r="17295" spans="2:15" x14ac:dyDescent="0.2">
      <c r="B17295" s="3"/>
      <c r="C17295" s="3"/>
      <c r="D17295" s="6"/>
      <c r="E17295" s="8"/>
      <c r="O17295" s="9"/>
    </row>
    <row r="17296" spans="2:15" x14ac:dyDescent="0.2">
      <c r="B17296" s="3"/>
      <c r="C17296" s="3"/>
      <c r="D17296" s="6"/>
      <c r="E17296" s="8"/>
      <c r="O17296" s="9"/>
    </row>
    <row r="17297" spans="2:15" x14ac:dyDescent="0.2">
      <c r="B17297" s="3"/>
      <c r="C17297" s="3"/>
      <c r="D17297" s="6"/>
      <c r="E17297" s="8"/>
      <c r="O17297" s="9"/>
    </row>
    <row r="17298" spans="2:15" x14ac:dyDescent="0.2">
      <c r="B17298" s="3"/>
      <c r="C17298" s="3"/>
      <c r="D17298" s="6"/>
      <c r="E17298" s="8"/>
      <c r="O17298" s="9"/>
    </row>
    <row r="17299" spans="2:15" x14ac:dyDescent="0.2">
      <c r="B17299" s="3"/>
      <c r="C17299" s="3"/>
      <c r="D17299" s="6"/>
      <c r="E17299" s="8"/>
      <c r="O17299" s="9"/>
    </row>
    <row r="17300" spans="2:15" x14ac:dyDescent="0.2">
      <c r="B17300" s="3"/>
      <c r="C17300" s="3"/>
      <c r="D17300" s="6"/>
      <c r="E17300" s="8"/>
      <c r="O17300" s="9"/>
    </row>
    <row r="17301" spans="2:15" x14ac:dyDescent="0.2">
      <c r="B17301" s="3"/>
      <c r="C17301" s="3"/>
      <c r="D17301" s="6"/>
      <c r="E17301" s="8"/>
      <c r="O17301" s="9"/>
    </row>
    <row r="17302" spans="2:15" x14ac:dyDescent="0.2">
      <c r="B17302" s="3"/>
      <c r="C17302" s="3"/>
      <c r="D17302" s="6"/>
      <c r="E17302" s="8"/>
      <c r="O17302" s="9"/>
    </row>
    <row r="17303" spans="2:15" x14ac:dyDescent="0.2">
      <c r="B17303" s="3"/>
      <c r="C17303" s="3"/>
      <c r="D17303" s="6"/>
      <c r="E17303" s="8"/>
      <c r="O17303" s="9"/>
    </row>
    <row r="17304" spans="2:15" x14ac:dyDescent="0.2">
      <c r="B17304" s="3"/>
      <c r="C17304" s="3"/>
      <c r="D17304" s="6"/>
      <c r="E17304" s="8"/>
      <c r="O17304" s="9"/>
    </row>
    <row r="17305" spans="2:15" x14ac:dyDescent="0.2">
      <c r="B17305" s="3"/>
      <c r="C17305" s="3"/>
      <c r="D17305" s="6"/>
      <c r="E17305" s="8"/>
      <c r="O17305" s="9"/>
    </row>
    <row r="17306" spans="2:15" x14ac:dyDescent="0.2">
      <c r="B17306" s="3"/>
      <c r="C17306" s="3"/>
      <c r="D17306" s="6"/>
      <c r="E17306" s="8"/>
      <c r="O17306" s="9"/>
    </row>
    <row r="17307" spans="2:15" x14ac:dyDescent="0.2">
      <c r="B17307" s="3"/>
      <c r="C17307" s="3"/>
      <c r="D17307" s="6"/>
      <c r="E17307" s="8"/>
      <c r="O17307" s="9"/>
    </row>
    <row r="17308" spans="2:15" x14ac:dyDescent="0.2">
      <c r="B17308" s="3"/>
      <c r="C17308" s="3"/>
      <c r="D17308" s="6"/>
      <c r="E17308" s="8"/>
      <c r="O17308" s="9"/>
    </row>
    <row r="17309" spans="2:15" x14ac:dyDescent="0.2">
      <c r="B17309" s="3"/>
      <c r="C17309" s="3"/>
      <c r="D17309" s="6"/>
      <c r="E17309" s="8"/>
      <c r="O17309" s="9"/>
    </row>
    <row r="17310" spans="2:15" x14ac:dyDescent="0.2">
      <c r="B17310" s="3"/>
      <c r="C17310" s="3"/>
      <c r="D17310" s="6"/>
      <c r="E17310" s="8"/>
      <c r="O17310" s="9"/>
    </row>
    <row r="17311" spans="2:15" x14ac:dyDescent="0.2">
      <c r="B17311" s="3"/>
      <c r="C17311" s="3"/>
      <c r="D17311" s="6"/>
      <c r="E17311" s="8"/>
      <c r="O17311" s="9"/>
    </row>
    <row r="17312" spans="2:15" x14ac:dyDescent="0.2">
      <c r="B17312" s="3"/>
      <c r="C17312" s="3"/>
      <c r="D17312" s="6"/>
      <c r="E17312" s="8"/>
      <c r="O17312" s="9"/>
    </row>
    <row r="17313" spans="2:15" x14ac:dyDescent="0.2">
      <c r="B17313" s="3"/>
      <c r="C17313" s="3"/>
      <c r="D17313" s="6"/>
      <c r="E17313" s="8"/>
      <c r="O17313" s="9"/>
    </row>
    <row r="17314" spans="2:15" x14ac:dyDescent="0.2">
      <c r="B17314" s="3"/>
      <c r="C17314" s="3"/>
      <c r="D17314" s="6"/>
      <c r="E17314" s="8"/>
      <c r="O17314" s="9"/>
    </row>
    <row r="17315" spans="2:15" x14ac:dyDescent="0.2">
      <c r="B17315" s="3"/>
      <c r="C17315" s="3"/>
      <c r="D17315" s="6"/>
      <c r="E17315" s="8"/>
      <c r="O17315" s="9"/>
    </row>
    <row r="17316" spans="2:15" x14ac:dyDescent="0.2">
      <c r="B17316" s="3"/>
      <c r="C17316" s="3"/>
      <c r="D17316" s="6"/>
      <c r="E17316" s="8"/>
      <c r="O17316" s="9"/>
    </row>
    <row r="17317" spans="2:15" x14ac:dyDescent="0.2">
      <c r="B17317" s="3"/>
      <c r="C17317" s="3"/>
      <c r="D17317" s="6"/>
      <c r="E17317" s="8"/>
      <c r="O17317" s="9"/>
    </row>
    <row r="17318" spans="2:15" x14ac:dyDescent="0.2">
      <c r="B17318" s="3"/>
      <c r="C17318" s="3"/>
      <c r="D17318" s="6"/>
      <c r="E17318" s="8"/>
      <c r="O17318" s="9"/>
    </row>
    <row r="17319" spans="2:15" x14ac:dyDescent="0.2">
      <c r="B17319" s="3"/>
      <c r="C17319" s="3"/>
      <c r="D17319" s="6"/>
      <c r="E17319" s="8"/>
      <c r="O17319" s="9"/>
    </row>
    <row r="17320" spans="2:15" x14ac:dyDescent="0.2">
      <c r="B17320" s="3"/>
      <c r="C17320" s="3"/>
      <c r="D17320" s="6"/>
      <c r="E17320" s="8"/>
      <c r="O17320" s="9"/>
    </row>
    <row r="17321" spans="2:15" x14ac:dyDescent="0.2">
      <c r="B17321" s="3"/>
      <c r="C17321" s="3"/>
      <c r="D17321" s="6"/>
      <c r="E17321" s="8"/>
      <c r="O17321" s="9"/>
    </row>
    <row r="17322" spans="2:15" x14ac:dyDescent="0.2">
      <c r="B17322" s="3"/>
      <c r="C17322" s="3"/>
      <c r="D17322" s="6"/>
      <c r="E17322" s="8"/>
      <c r="O17322" s="9"/>
    </row>
    <row r="17323" spans="2:15" x14ac:dyDescent="0.2">
      <c r="B17323" s="3"/>
      <c r="C17323" s="3"/>
      <c r="D17323" s="6"/>
      <c r="E17323" s="8"/>
      <c r="O17323" s="9"/>
    </row>
    <row r="17324" spans="2:15" x14ac:dyDescent="0.2">
      <c r="B17324" s="3"/>
      <c r="C17324" s="3"/>
      <c r="D17324" s="6"/>
      <c r="E17324" s="8"/>
      <c r="O17324" s="9"/>
    </row>
    <row r="17325" spans="2:15" x14ac:dyDescent="0.2">
      <c r="B17325" s="3"/>
      <c r="C17325" s="3"/>
      <c r="D17325" s="6"/>
      <c r="E17325" s="8"/>
      <c r="O17325" s="9"/>
    </row>
    <row r="17326" spans="2:15" x14ac:dyDescent="0.2">
      <c r="B17326" s="3"/>
      <c r="C17326" s="3"/>
      <c r="D17326" s="6"/>
      <c r="E17326" s="8"/>
      <c r="O17326" s="9"/>
    </row>
    <row r="17327" spans="2:15" x14ac:dyDescent="0.2">
      <c r="B17327" s="3"/>
      <c r="C17327" s="3"/>
      <c r="D17327" s="6"/>
      <c r="E17327" s="8"/>
      <c r="O17327" s="9"/>
    </row>
    <row r="17328" spans="2:15" x14ac:dyDescent="0.2">
      <c r="B17328" s="3"/>
      <c r="C17328" s="3"/>
      <c r="D17328" s="6"/>
      <c r="E17328" s="8"/>
      <c r="O17328" s="9"/>
    </row>
    <row r="17329" spans="2:15" x14ac:dyDescent="0.2">
      <c r="B17329" s="3"/>
      <c r="C17329" s="3"/>
      <c r="D17329" s="6"/>
      <c r="E17329" s="8"/>
      <c r="O17329" s="9"/>
    </row>
    <row r="17330" spans="2:15" x14ac:dyDescent="0.2">
      <c r="B17330" s="3"/>
      <c r="C17330" s="3"/>
      <c r="D17330" s="6"/>
      <c r="E17330" s="8"/>
      <c r="O17330" s="9"/>
    </row>
    <row r="17331" spans="2:15" x14ac:dyDescent="0.2">
      <c r="B17331" s="3"/>
      <c r="C17331" s="3"/>
      <c r="D17331" s="6"/>
      <c r="E17331" s="8"/>
      <c r="O17331" s="9"/>
    </row>
    <row r="17332" spans="2:15" x14ac:dyDescent="0.2">
      <c r="B17332" s="3"/>
      <c r="C17332" s="3"/>
      <c r="D17332" s="6"/>
      <c r="E17332" s="8"/>
      <c r="O17332" s="9"/>
    </row>
    <row r="17333" spans="2:15" x14ac:dyDescent="0.2">
      <c r="B17333" s="3"/>
      <c r="C17333" s="3"/>
      <c r="D17333" s="6"/>
      <c r="E17333" s="8"/>
      <c r="O17333" s="9"/>
    </row>
    <row r="17334" spans="2:15" x14ac:dyDescent="0.2">
      <c r="B17334" s="3"/>
      <c r="C17334" s="3"/>
      <c r="D17334" s="6"/>
      <c r="E17334" s="8"/>
      <c r="O17334" s="9"/>
    </row>
    <row r="17335" spans="2:15" x14ac:dyDescent="0.2">
      <c r="B17335" s="3"/>
      <c r="C17335" s="3"/>
      <c r="D17335" s="6"/>
      <c r="E17335" s="8"/>
      <c r="O17335" s="9"/>
    </row>
    <row r="17336" spans="2:15" x14ac:dyDescent="0.2">
      <c r="B17336" s="3"/>
      <c r="C17336" s="3"/>
      <c r="D17336" s="6"/>
      <c r="E17336" s="8"/>
      <c r="O17336" s="9"/>
    </row>
    <row r="17337" spans="2:15" x14ac:dyDescent="0.2">
      <c r="B17337" s="3"/>
      <c r="C17337" s="3"/>
      <c r="D17337" s="6"/>
      <c r="E17337" s="8"/>
      <c r="O17337" s="9"/>
    </row>
    <row r="17338" spans="2:15" x14ac:dyDescent="0.2">
      <c r="B17338" s="3"/>
      <c r="C17338" s="3"/>
      <c r="D17338" s="6"/>
      <c r="E17338" s="8"/>
      <c r="O17338" s="9"/>
    </row>
    <row r="17339" spans="2:15" x14ac:dyDescent="0.2">
      <c r="B17339" s="3"/>
      <c r="C17339" s="3"/>
      <c r="D17339" s="6"/>
      <c r="E17339" s="8"/>
      <c r="O17339" s="9"/>
    </row>
    <row r="17340" spans="2:15" x14ac:dyDescent="0.2">
      <c r="B17340" s="3"/>
      <c r="C17340" s="3"/>
      <c r="D17340" s="6"/>
      <c r="E17340" s="8"/>
      <c r="O17340" s="9"/>
    </row>
    <row r="17341" spans="2:15" x14ac:dyDescent="0.2">
      <c r="B17341" s="3"/>
      <c r="C17341" s="3"/>
      <c r="D17341" s="6"/>
      <c r="E17341" s="8"/>
      <c r="O17341" s="9"/>
    </row>
    <row r="17342" spans="2:15" x14ac:dyDescent="0.2">
      <c r="B17342" s="3"/>
      <c r="C17342" s="3"/>
      <c r="D17342" s="6"/>
      <c r="E17342" s="8"/>
      <c r="O17342" s="9"/>
    </row>
    <row r="17343" spans="2:15" x14ac:dyDescent="0.2">
      <c r="B17343" s="3"/>
      <c r="C17343" s="3"/>
      <c r="D17343" s="6"/>
      <c r="E17343" s="8"/>
      <c r="O17343" s="9"/>
    </row>
    <row r="17344" spans="2:15" x14ac:dyDescent="0.2">
      <c r="B17344" s="3"/>
      <c r="C17344" s="3"/>
      <c r="D17344" s="6"/>
      <c r="E17344" s="8"/>
      <c r="O17344" s="9"/>
    </row>
    <row r="17345" spans="2:15" x14ac:dyDescent="0.2">
      <c r="B17345" s="3"/>
      <c r="C17345" s="3"/>
      <c r="D17345" s="6"/>
      <c r="E17345" s="8"/>
      <c r="O17345" s="9"/>
    </row>
    <row r="17346" spans="2:15" x14ac:dyDescent="0.2">
      <c r="B17346" s="3"/>
      <c r="C17346" s="3"/>
      <c r="D17346" s="6"/>
      <c r="E17346" s="8"/>
      <c r="O17346" s="9"/>
    </row>
    <row r="17347" spans="2:15" x14ac:dyDescent="0.2">
      <c r="B17347" s="3"/>
      <c r="C17347" s="3"/>
      <c r="D17347" s="6"/>
      <c r="E17347" s="8"/>
      <c r="O17347" s="9"/>
    </row>
    <row r="17348" spans="2:15" x14ac:dyDescent="0.2">
      <c r="B17348" s="3"/>
      <c r="C17348" s="3"/>
      <c r="D17348" s="6"/>
      <c r="E17348" s="8"/>
      <c r="O17348" s="9"/>
    </row>
    <row r="17349" spans="2:15" x14ac:dyDescent="0.2">
      <c r="B17349" s="3"/>
      <c r="C17349" s="3"/>
      <c r="D17349" s="6"/>
      <c r="E17349" s="8"/>
      <c r="O17349" s="9"/>
    </row>
    <row r="17350" spans="2:15" x14ac:dyDescent="0.2">
      <c r="B17350" s="3"/>
      <c r="C17350" s="3"/>
      <c r="D17350" s="6"/>
      <c r="E17350" s="8"/>
      <c r="O17350" s="9"/>
    </row>
    <row r="17351" spans="2:15" x14ac:dyDescent="0.2">
      <c r="B17351" s="3"/>
      <c r="C17351" s="3"/>
      <c r="D17351" s="6"/>
      <c r="E17351" s="8"/>
      <c r="O17351" s="9"/>
    </row>
    <row r="17352" spans="2:15" x14ac:dyDescent="0.2">
      <c r="B17352" s="3"/>
      <c r="C17352" s="3"/>
      <c r="D17352" s="6"/>
      <c r="E17352" s="8"/>
      <c r="O17352" s="9"/>
    </row>
    <row r="17353" spans="2:15" x14ac:dyDescent="0.2">
      <c r="B17353" s="3"/>
      <c r="C17353" s="3"/>
      <c r="D17353" s="6"/>
      <c r="E17353" s="8"/>
      <c r="O17353" s="9"/>
    </row>
    <row r="17354" spans="2:15" x14ac:dyDescent="0.2">
      <c r="B17354" s="3"/>
      <c r="C17354" s="3"/>
      <c r="D17354" s="6"/>
      <c r="E17354" s="8"/>
      <c r="O17354" s="9"/>
    </row>
    <row r="17355" spans="2:15" x14ac:dyDescent="0.2">
      <c r="B17355" s="3"/>
      <c r="C17355" s="3"/>
      <c r="D17355" s="6"/>
      <c r="E17355" s="8"/>
      <c r="O17355" s="9"/>
    </row>
    <row r="17356" spans="2:15" x14ac:dyDescent="0.2">
      <c r="B17356" s="3"/>
      <c r="C17356" s="3"/>
      <c r="D17356" s="6"/>
      <c r="E17356" s="8"/>
      <c r="O17356" s="9"/>
    </row>
    <row r="17357" spans="2:15" x14ac:dyDescent="0.2">
      <c r="B17357" s="3"/>
      <c r="C17357" s="3"/>
      <c r="D17357" s="6"/>
      <c r="E17357" s="8"/>
      <c r="O17357" s="9"/>
    </row>
    <row r="17358" spans="2:15" x14ac:dyDescent="0.2">
      <c r="B17358" s="3"/>
      <c r="C17358" s="3"/>
      <c r="D17358" s="6"/>
      <c r="E17358" s="8"/>
      <c r="O17358" s="9"/>
    </row>
    <row r="17359" spans="2:15" x14ac:dyDescent="0.2">
      <c r="B17359" s="3"/>
      <c r="C17359" s="3"/>
      <c r="D17359" s="6"/>
      <c r="E17359" s="8"/>
      <c r="O17359" s="9"/>
    </row>
    <row r="17360" spans="2:15" x14ac:dyDescent="0.2">
      <c r="B17360" s="3"/>
      <c r="C17360" s="3"/>
      <c r="D17360" s="6"/>
      <c r="E17360" s="8"/>
      <c r="O17360" s="9"/>
    </row>
    <row r="17361" spans="2:15" x14ac:dyDescent="0.2">
      <c r="B17361" s="3"/>
      <c r="C17361" s="3"/>
      <c r="D17361" s="6"/>
      <c r="E17361" s="8"/>
      <c r="O17361" s="9"/>
    </row>
    <row r="17362" spans="2:15" x14ac:dyDescent="0.2">
      <c r="B17362" s="3"/>
      <c r="C17362" s="3"/>
      <c r="D17362" s="6"/>
      <c r="E17362" s="8"/>
      <c r="O17362" s="9"/>
    </row>
    <row r="17363" spans="2:15" x14ac:dyDescent="0.2">
      <c r="B17363" s="3"/>
      <c r="C17363" s="3"/>
      <c r="D17363" s="6"/>
      <c r="E17363" s="8"/>
      <c r="O17363" s="9"/>
    </row>
    <row r="17364" spans="2:15" x14ac:dyDescent="0.2">
      <c r="B17364" s="3"/>
      <c r="C17364" s="3"/>
      <c r="D17364" s="6"/>
      <c r="E17364" s="8"/>
      <c r="O17364" s="9"/>
    </row>
    <row r="17365" spans="2:15" x14ac:dyDescent="0.2">
      <c r="B17365" s="3"/>
      <c r="C17365" s="3"/>
      <c r="D17365" s="6"/>
      <c r="E17365" s="8"/>
      <c r="O17365" s="9"/>
    </row>
    <row r="17366" spans="2:15" x14ac:dyDescent="0.2">
      <c r="B17366" s="3"/>
      <c r="C17366" s="3"/>
      <c r="D17366" s="6"/>
      <c r="E17366" s="8"/>
      <c r="O17366" s="9"/>
    </row>
    <row r="17367" spans="2:15" x14ac:dyDescent="0.2">
      <c r="B17367" s="3"/>
      <c r="C17367" s="3"/>
      <c r="D17367" s="6"/>
      <c r="E17367" s="8"/>
      <c r="O17367" s="9"/>
    </row>
    <row r="17368" spans="2:15" x14ac:dyDescent="0.2">
      <c r="B17368" s="3"/>
      <c r="C17368" s="3"/>
      <c r="D17368" s="6"/>
      <c r="E17368" s="8"/>
      <c r="O17368" s="9"/>
    </row>
    <row r="17369" spans="2:15" x14ac:dyDescent="0.2">
      <c r="B17369" s="3"/>
      <c r="C17369" s="3"/>
      <c r="D17369" s="6"/>
      <c r="E17369" s="8"/>
      <c r="O17369" s="9"/>
    </row>
    <row r="17370" spans="2:15" x14ac:dyDescent="0.2">
      <c r="B17370" s="3"/>
      <c r="C17370" s="3"/>
      <c r="D17370" s="6"/>
      <c r="E17370" s="8"/>
      <c r="O17370" s="9"/>
    </row>
    <row r="17371" spans="2:15" x14ac:dyDescent="0.2">
      <c r="B17371" s="3"/>
      <c r="C17371" s="3"/>
      <c r="D17371" s="6"/>
      <c r="E17371" s="8"/>
      <c r="O17371" s="9"/>
    </row>
    <row r="17372" spans="2:15" x14ac:dyDescent="0.2">
      <c r="B17372" s="3"/>
      <c r="C17372" s="3"/>
      <c r="D17372" s="6"/>
      <c r="E17372" s="8"/>
      <c r="O17372" s="9"/>
    </row>
    <row r="17373" spans="2:15" x14ac:dyDescent="0.2">
      <c r="B17373" s="3"/>
      <c r="C17373" s="3"/>
      <c r="D17373" s="6"/>
      <c r="E17373" s="8"/>
      <c r="O17373" s="9"/>
    </row>
    <row r="17374" spans="2:15" x14ac:dyDescent="0.2">
      <c r="B17374" s="3"/>
      <c r="C17374" s="3"/>
      <c r="D17374" s="6"/>
      <c r="E17374" s="8"/>
      <c r="O17374" s="9"/>
    </row>
    <row r="17375" spans="2:15" x14ac:dyDescent="0.2">
      <c r="B17375" s="3"/>
      <c r="C17375" s="3"/>
      <c r="D17375" s="6"/>
      <c r="E17375" s="8"/>
      <c r="O17375" s="9"/>
    </row>
    <row r="17376" spans="2:15" x14ac:dyDescent="0.2">
      <c r="B17376" s="3"/>
      <c r="C17376" s="3"/>
      <c r="D17376" s="6"/>
      <c r="E17376" s="8"/>
      <c r="O17376" s="9"/>
    </row>
    <row r="17377" spans="2:15" x14ac:dyDescent="0.2">
      <c r="B17377" s="3"/>
      <c r="C17377" s="3"/>
      <c r="D17377" s="6"/>
      <c r="E17377" s="8"/>
      <c r="O17377" s="9"/>
    </row>
    <row r="17378" spans="2:15" x14ac:dyDescent="0.2">
      <c r="B17378" s="3"/>
      <c r="C17378" s="3"/>
      <c r="D17378" s="6"/>
      <c r="E17378" s="8"/>
      <c r="O17378" s="9"/>
    </row>
    <row r="17379" spans="2:15" x14ac:dyDescent="0.2">
      <c r="B17379" s="3"/>
      <c r="C17379" s="3"/>
      <c r="D17379" s="6"/>
      <c r="E17379" s="8"/>
      <c r="O17379" s="9"/>
    </row>
    <row r="17380" spans="2:15" x14ac:dyDescent="0.2">
      <c r="B17380" s="3"/>
      <c r="C17380" s="3"/>
      <c r="D17380" s="6"/>
      <c r="E17380" s="8"/>
      <c r="O17380" s="9"/>
    </row>
    <row r="17381" spans="2:15" x14ac:dyDescent="0.2">
      <c r="B17381" s="3"/>
      <c r="C17381" s="3"/>
      <c r="D17381" s="6"/>
      <c r="E17381" s="8"/>
      <c r="O17381" s="9"/>
    </row>
    <row r="17382" spans="2:15" x14ac:dyDescent="0.2">
      <c r="B17382" s="3"/>
      <c r="C17382" s="3"/>
      <c r="D17382" s="6"/>
      <c r="E17382" s="8"/>
      <c r="O17382" s="9"/>
    </row>
    <row r="17383" spans="2:15" x14ac:dyDescent="0.2">
      <c r="B17383" s="3"/>
      <c r="C17383" s="3"/>
      <c r="D17383" s="6"/>
      <c r="E17383" s="8"/>
      <c r="O17383" s="9"/>
    </row>
    <row r="17384" spans="2:15" x14ac:dyDescent="0.2">
      <c r="B17384" s="3"/>
      <c r="C17384" s="3"/>
      <c r="D17384" s="6"/>
      <c r="E17384" s="8"/>
      <c r="O17384" s="9"/>
    </row>
    <row r="17385" spans="2:15" x14ac:dyDescent="0.2">
      <c r="B17385" s="3"/>
      <c r="C17385" s="3"/>
      <c r="D17385" s="6"/>
      <c r="E17385" s="8"/>
      <c r="O17385" s="9"/>
    </row>
    <row r="17386" spans="2:15" x14ac:dyDescent="0.2">
      <c r="B17386" s="3"/>
      <c r="C17386" s="3"/>
      <c r="D17386" s="6"/>
      <c r="E17386" s="8"/>
      <c r="O17386" s="9"/>
    </row>
    <row r="17387" spans="2:15" x14ac:dyDescent="0.2">
      <c r="B17387" s="3"/>
      <c r="C17387" s="3"/>
      <c r="D17387" s="6"/>
      <c r="E17387" s="8"/>
      <c r="O17387" s="9"/>
    </row>
    <row r="17388" spans="2:15" x14ac:dyDescent="0.2">
      <c r="B17388" s="3"/>
      <c r="C17388" s="3"/>
      <c r="D17388" s="6"/>
      <c r="E17388" s="8"/>
      <c r="O17388" s="9"/>
    </row>
    <row r="17389" spans="2:15" x14ac:dyDescent="0.2">
      <c r="B17389" s="3"/>
      <c r="C17389" s="3"/>
      <c r="D17389" s="6"/>
      <c r="E17389" s="8"/>
      <c r="O17389" s="9"/>
    </row>
    <row r="17390" spans="2:15" x14ac:dyDescent="0.2">
      <c r="B17390" s="3"/>
      <c r="C17390" s="3"/>
      <c r="D17390" s="6"/>
      <c r="E17390" s="8"/>
      <c r="O17390" s="9"/>
    </row>
    <row r="17391" spans="2:15" x14ac:dyDescent="0.2">
      <c r="B17391" s="3"/>
      <c r="C17391" s="3"/>
      <c r="D17391" s="6"/>
      <c r="E17391" s="8"/>
      <c r="O17391" s="9"/>
    </row>
    <row r="17392" spans="2:15" x14ac:dyDescent="0.2">
      <c r="B17392" s="3"/>
      <c r="C17392" s="3"/>
      <c r="D17392" s="6"/>
      <c r="E17392" s="8"/>
      <c r="O17392" s="9"/>
    </row>
    <row r="17393" spans="2:15" x14ac:dyDescent="0.2">
      <c r="B17393" s="3"/>
      <c r="C17393" s="3"/>
      <c r="D17393" s="6"/>
      <c r="E17393" s="8"/>
      <c r="O17393" s="9"/>
    </row>
    <row r="17394" spans="2:15" x14ac:dyDescent="0.2">
      <c r="B17394" s="3"/>
      <c r="C17394" s="3"/>
      <c r="D17394" s="6"/>
      <c r="E17394" s="8"/>
      <c r="O17394" s="9"/>
    </row>
    <row r="17395" spans="2:15" x14ac:dyDescent="0.2">
      <c r="B17395" s="3"/>
      <c r="C17395" s="3"/>
      <c r="D17395" s="6"/>
      <c r="E17395" s="8"/>
      <c r="O17395" s="9"/>
    </row>
    <row r="17396" spans="2:15" x14ac:dyDescent="0.2">
      <c r="B17396" s="3"/>
      <c r="C17396" s="3"/>
      <c r="D17396" s="6"/>
      <c r="E17396" s="8"/>
      <c r="O17396" s="9"/>
    </row>
    <row r="17397" spans="2:15" x14ac:dyDescent="0.2">
      <c r="B17397" s="3"/>
      <c r="C17397" s="3"/>
      <c r="D17397" s="6"/>
      <c r="E17397" s="8"/>
      <c r="O17397" s="9"/>
    </row>
    <row r="17398" spans="2:15" x14ac:dyDescent="0.2">
      <c r="B17398" s="3"/>
      <c r="C17398" s="3"/>
      <c r="D17398" s="6"/>
      <c r="E17398" s="8"/>
      <c r="O17398" s="9"/>
    </row>
    <row r="17399" spans="2:15" x14ac:dyDescent="0.2">
      <c r="B17399" s="3"/>
      <c r="C17399" s="3"/>
      <c r="D17399" s="6"/>
      <c r="E17399" s="8"/>
      <c r="O17399" s="9"/>
    </row>
    <row r="17400" spans="2:15" x14ac:dyDescent="0.2">
      <c r="B17400" s="3"/>
      <c r="C17400" s="3"/>
      <c r="D17400" s="6"/>
      <c r="E17400" s="8"/>
      <c r="O17400" s="9"/>
    </row>
    <row r="17401" spans="2:15" x14ac:dyDescent="0.2">
      <c r="B17401" s="3"/>
      <c r="C17401" s="3"/>
      <c r="D17401" s="6"/>
      <c r="E17401" s="8"/>
      <c r="O17401" s="9"/>
    </row>
    <row r="17402" spans="2:15" x14ac:dyDescent="0.2">
      <c r="B17402" s="3"/>
      <c r="C17402" s="3"/>
      <c r="D17402" s="6"/>
      <c r="E17402" s="8"/>
      <c r="O17402" s="9"/>
    </row>
    <row r="17403" spans="2:15" x14ac:dyDescent="0.2">
      <c r="B17403" s="3"/>
      <c r="C17403" s="3"/>
      <c r="D17403" s="6"/>
      <c r="E17403" s="8"/>
      <c r="O17403" s="9"/>
    </row>
    <row r="17404" spans="2:15" x14ac:dyDescent="0.2">
      <c r="B17404" s="3"/>
      <c r="C17404" s="3"/>
      <c r="D17404" s="6"/>
      <c r="E17404" s="8"/>
      <c r="O17404" s="9"/>
    </row>
    <row r="17405" spans="2:15" x14ac:dyDescent="0.2">
      <c r="B17405" s="3"/>
      <c r="C17405" s="3"/>
      <c r="D17405" s="6"/>
      <c r="E17405" s="8"/>
      <c r="O17405" s="9"/>
    </row>
    <row r="17406" spans="2:15" x14ac:dyDescent="0.2">
      <c r="B17406" s="3"/>
      <c r="C17406" s="3"/>
      <c r="D17406" s="6"/>
      <c r="E17406" s="8"/>
      <c r="O17406" s="9"/>
    </row>
    <row r="17407" spans="2:15" x14ac:dyDescent="0.2">
      <c r="B17407" s="3"/>
      <c r="C17407" s="3"/>
      <c r="D17407" s="6"/>
      <c r="E17407" s="8"/>
      <c r="O17407" s="9"/>
    </row>
    <row r="17408" spans="2:15" x14ac:dyDescent="0.2">
      <c r="B17408" s="3"/>
      <c r="C17408" s="3"/>
      <c r="D17408" s="6"/>
      <c r="E17408" s="8"/>
      <c r="O17408" s="9"/>
    </row>
    <row r="17409" spans="2:15" x14ac:dyDescent="0.2">
      <c r="B17409" s="3"/>
      <c r="C17409" s="3"/>
      <c r="D17409" s="6"/>
      <c r="E17409" s="8"/>
      <c r="O17409" s="9"/>
    </row>
    <row r="17410" spans="2:15" x14ac:dyDescent="0.2">
      <c r="B17410" s="3"/>
      <c r="C17410" s="3"/>
      <c r="D17410" s="6"/>
      <c r="E17410" s="8"/>
      <c r="O17410" s="9"/>
    </row>
    <row r="17411" spans="2:15" x14ac:dyDescent="0.2">
      <c r="B17411" s="3"/>
      <c r="C17411" s="3"/>
      <c r="D17411" s="6"/>
      <c r="E17411" s="8"/>
      <c r="O17411" s="9"/>
    </row>
    <row r="17412" spans="2:15" x14ac:dyDescent="0.2">
      <c r="B17412" s="3"/>
      <c r="C17412" s="3"/>
      <c r="D17412" s="6"/>
      <c r="E17412" s="8"/>
      <c r="O17412" s="9"/>
    </row>
    <row r="17413" spans="2:15" x14ac:dyDescent="0.2">
      <c r="B17413" s="3"/>
      <c r="C17413" s="3"/>
      <c r="D17413" s="6"/>
      <c r="E17413" s="8"/>
      <c r="O17413" s="9"/>
    </row>
    <row r="17414" spans="2:15" x14ac:dyDescent="0.2">
      <c r="B17414" s="3"/>
      <c r="C17414" s="3"/>
      <c r="D17414" s="6"/>
      <c r="E17414" s="8"/>
      <c r="O17414" s="9"/>
    </row>
    <row r="17415" spans="2:15" x14ac:dyDescent="0.2">
      <c r="B17415" s="3"/>
      <c r="C17415" s="3"/>
      <c r="D17415" s="6"/>
      <c r="E17415" s="8"/>
      <c r="O17415" s="9"/>
    </row>
    <row r="17416" spans="2:15" x14ac:dyDescent="0.2">
      <c r="B17416" s="3"/>
      <c r="C17416" s="3"/>
      <c r="D17416" s="6"/>
      <c r="E17416" s="8"/>
      <c r="O17416" s="9"/>
    </row>
    <row r="17417" spans="2:15" x14ac:dyDescent="0.2">
      <c r="B17417" s="3"/>
      <c r="C17417" s="3"/>
      <c r="D17417" s="6"/>
      <c r="E17417" s="8"/>
      <c r="O17417" s="9"/>
    </row>
    <row r="17418" spans="2:15" x14ac:dyDescent="0.2">
      <c r="B17418" s="3"/>
      <c r="C17418" s="3"/>
      <c r="D17418" s="6"/>
      <c r="E17418" s="8"/>
      <c r="O17418" s="9"/>
    </row>
    <row r="17419" spans="2:15" x14ac:dyDescent="0.2">
      <c r="B17419" s="3"/>
      <c r="C17419" s="3"/>
      <c r="D17419" s="6"/>
      <c r="E17419" s="8"/>
      <c r="O17419" s="9"/>
    </row>
    <row r="17420" spans="2:15" x14ac:dyDescent="0.2">
      <c r="B17420" s="3"/>
      <c r="C17420" s="3"/>
      <c r="D17420" s="6"/>
      <c r="E17420" s="8"/>
      <c r="O17420" s="9"/>
    </row>
    <row r="17421" spans="2:15" x14ac:dyDescent="0.2">
      <c r="B17421" s="3"/>
      <c r="C17421" s="3"/>
      <c r="D17421" s="6"/>
      <c r="E17421" s="8"/>
      <c r="O17421" s="9"/>
    </row>
    <row r="17422" spans="2:15" x14ac:dyDescent="0.2">
      <c r="B17422" s="3"/>
      <c r="C17422" s="3"/>
      <c r="D17422" s="6"/>
      <c r="E17422" s="8"/>
      <c r="O17422" s="9"/>
    </row>
    <row r="17423" spans="2:15" x14ac:dyDescent="0.2">
      <c r="B17423" s="3"/>
      <c r="C17423" s="3"/>
      <c r="D17423" s="6"/>
      <c r="E17423" s="8"/>
      <c r="O17423" s="9"/>
    </row>
    <row r="17424" spans="2:15" x14ac:dyDescent="0.2">
      <c r="B17424" s="3"/>
      <c r="C17424" s="3"/>
      <c r="D17424" s="6"/>
      <c r="E17424" s="8"/>
      <c r="O17424" s="9"/>
    </row>
    <row r="17425" spans="2:15" x14ac:dyDescent="0.2">
      <c r="B17425" s="3"/>
      <c r="C17425" s="3"/>
      <c r="D17425" s="6"/>
      <c r="E17425" s="8"/>
      <c r="O17425" s="9"/>
    </row>
    <row r="17426" spans="2:15" x14ac:dyDescent="0.2">
      <c r="B17426" s="3"/>
      <c r="C17426" s="3"/>
      <c r="D17426" s="6"/>
      <c r="E17426" s="8"/>
      <c r="O17426" s="9"/>
    </row>
    <row r="17427" spans="2:15" x14ac:dyDescent="0.2">
      <c r="B17427" s="3"/>
      <c r="C17427" s="3"/>
      <c r="D17427" s="6"/>
      <c r="E17427" s="8"/>
      <c r="O17427" s="9"/>
    </row>
    <row r="17428" spans="2:15" x14ac:dyDescent="0.2">
      <c r="B17428" s="3"/>
      <c r="C17428" s="3"/>
      <c r="D17428" s="6"/>
      <c r="E17428" s="8"/>
      <c r="O17428" s="9"/>
    </row>
    <row r="17429" spans="2:15" x14ac:dyDescent="0.2">
      <c r="B17429" s="3"/>
      <c r="C17429" s="3"/>
      <c r="D17429" s="6"/>
      <c r="E17429" s="8"/>
      <c r="O17429" s="9"/>
    </row>
    <row r="17430" spans="2:15" x14ac:dyDescent="0.2">
      <c r="B17430" s="3"/>
      <c r="C17430" s="3"/>
      <c r="D17430" s="6"/>
      <c r="E17430" s="8"/>
      <c r="O17430" s="9"/>
    </row>
    <row r="17431" spans="2:15" x14ac:dyDescent="0.2">
      <c r="B17431" s="3"/>
      <c r="C17431" s="3"/>
      <c r="D17431" s="6"/>
      <c r="E17431" s="8"/>
      <c r="O17431" s="9"/>
    </row>
    <row r="17432" spans="2:15" x14ac:dyDescent="0.2">
      <c r="B17432" s="3"/>
      <c r="C17432" s="3"/>
      <c r="D17432" s="6"/>
      <c r="E17432" s="8"/>
      <c r="O17432" s="9"/>
    </row>
    <row r="17433" spans="2:15" x14ac:dyDescent="0.2">
      <c r="B17433" s="3"/>
      <c r="C17433" s="3"/>
      <c r="D17433" s="6"/>
      <c r="E17433" s="8"/>
      <c r="O17433" s="9"/>
    </row>
    <row r="17434" spans="2:15" x14ac:dyDescent="0.2">
      <c r="B17434" s="3"/>
      <c r="C17434" s="3"/>
      <c r="D17434" s="6"/>
      <c r="E17434" s="8"/>
      <c r="O17434" s="9"/>
    </row>
    <row r="17435" spans="2:15" x14ac:dyDescent="0.2">
      <c r="B17435" s="3"/>
      <c r="C17435" s="3"/>
      <c r="D17435" s="6"/>
      <c r="E17435" s="8"/>
      <c r="O17435" s="9"/>
    </row>
    <row r="17436" spans="2:15" x14ac:dyDescent="0.2">
      <c r="B17436" s="3"/>
      <c r="C17436" s="3"/>
      <c r="D17436" s="6"/>
      <c r="E17436" s="8"/>
      <c r="O17436" s="9"/>
    </row>
    <row r="17437" spans="2:15" x14ac:dyDescent="0.2">
      <c r="B17437" s="3"/>
      <c r="C17437" s="3"/>
      <c r="D17437" s="6"/>
      <c r="E17437" s="8"/>
      <c r="O17437" s="9"/>
    </row>
    <row r="17438" spans="2:15" x14ac:dyDescent="0.2">
      <c r="B17438" s="3"/>
      <c r="C17438" s="3"/>
      <c r="D17438" s="6"/>
      <c r="E17438" s="8"/>
      <c r="O17438" s="9"/>
    </row>
    <row r="17439" spans="2:15" x14ac:dyDescent="0.2">
      <c r="B17439" s="3"/>
      <c r="C17439" s="3"/>
      <c r="D17439" s="6"/>
      <c r="E17439" s="8"/>
      <c r="O17439" s="9"/>
    </row>
    <row r="17440" spans="2:15" x14ac:dyDescent="0.2">
      <c r="B17440" s="3"/>
      <c r="C17440" s="3"/>
      <c r="D17440" s="6"/>
      <c r="E17440" s="8"/>
      <c r="O17440" s="9"/>
    </row>
    <row r="17441" spans="2:15" x14ac:dyDescent="0.2">
      <c r="B17441" s="3"/>
      <c r="C17441" s="3"/>
      <c r="D17441" s="6"/>
      <c r="E17441" s="8"/>
      <c r="O17441" s="9"/>
    </row>
    <row r="17442" spans="2:15" x14ac:dyDescent="0.2">
      <c r="B17442" s="3"/>
      <c r="C17442" s="3"/>
      <c r="D17442" s="6"/>
      <c r="E17442" s="8"/>
      <c r="O17442" s="9"/>
    </row>
    <row r="17443" spans="2:15" x14ac:dyDescent="0.2">
      <c r="B17443" s="3"/>
      <c r="C17443" s="3"/>
      <c r="D17443" s="6"/>
      <c r="E17443" s="8"/>
      <c r="O17443" s="9"/>
    </row>
    <row r="17444" spans="2:15" x14ac:dyDescent="0.2">
      <c r="B17444" s="3"/>
      <c r="C17444" s="3"/>
      <c r="D17444" s="6"/>
      <c r="E17444" s="8"/>
      <c r="O17444" s="9"/>
    </row>
    <row r="17445" spans="2:15" x14ac:dyDescent="0.2">
      <c r="B17445" s="3"/>
      <c r="C17445" s="3"/>
      <c r="D17445" s="6"/>
      <c r="E17445" s="8"/>
      <c r="O17445" s="9"/>
    </row>
    <row r="17446" spans="2:15" x14ac:dyDescent="0.2">
      <c r="B17446" s="3"/>
      <c r="C17446" s="3"/>
      <c r="D17446" s="6"/>
      <c r="E17446" s="8"/>
      <c r="O17446" s="9"/>
    </row>
    <row r="17447" spans="2:15" x14ac:dyDescent="0.2">
      <c r="B17447" s="3"/>
      <c r="C17447" s="3"/>
      <c r="D17447" s="6"/>
      <c r="E17447" s="8"/>
      <c r="O17447" s="9"/>
    </row>
    <row r="17448" spans="2:15" x14ac:dyDescent="0.2">
      <c r="B17448" s="3"/>
      <c r="C17448" s="3"/>
      <c r="D17448" s="6"/>
      <c r="E17448" s="8"/>
      <c r="O17448" s="9"/>
    </row>
    <row r="17449" spans="2:15" x14ac:dyDescent="0.2">
      <c r="B17449" s="3"/>
      <c r="C17449" s="3"/>
      <c r="D17449" s="6"/>
      <c r="E17449" s="8"/>
      <c r="O17449" s="9"/>
    </row>
    <row r="17450" spans="2:15" x14ac:dyDescent="0.2">
      <c r="B17450" s="3"/>
      <c r="C17450" s="3"/>
      <c r="D17450" s="6"/>
      <c r="E17450" s="8"/>
      <c r="O17450" s="9"/>
    </row>
    <row r="17451" spans="2:15" x14ac:dyDescent="0.2">
      <c r="B17451" s="3"/>
      <c r="C17451" s="3"/>
      <c r="D17451" s="6"/>
      <c r="E17451" s="8"/>
      <c r="O17451" s="9"/>
    </row>
    <row r="17452" spans="2:15" x14ac:dyDescent="0.2">
      <c r="B17452" s="3"/>
      <c r="C17452" s="3"/>
      <c r="D17452" s="6"/>
      <c r="E17452" s="8"/>
      <c r="O17452" s="9"/>
    </row>
    <row r="17453" spans="2:15" x14ac:dyDescent="0.2">
      <c r="B17453" s="3"/>
      <c r="C17453" s="3"/>
      <c r="D17453" s="6"/>
      <c r="E17453" s="8"/>
      <c r="O17453" s="9"/>
    </row>
    <row r="17454" spans="2:15" x14ac:dyDescent="0.2">
      <c r="B17454" s="3"/>
      <c r="C17454" s="3"/>
      <c r="D17454" s="6"/>
      <c r="E17454" s="8"/>
      <c r="O17454" s="9"/>
    </row>
    <row r="17455" spans="2:15" x14ac:dyDescent="0.2">
      <c r="B17455" s="3"/>
      <c r="C17455" s="3"/>
      <c r="D17455" s="6"/>
      <c r="E17455" s="8"/>
      <c r="O17455" s="9"/>
    </row>
    <row r="17456" spans="2:15" x14ac:dyDescent="0.2">
      <c r="B17456" s="3"/>
      <c r="C17456" s="3"/>
      <c r="D17456" s="6"/>
      <c r="E17456" s="8"/>
      <c r="O17456" s="9"/>
    </row>
    <row r="17457" spans="2:15" x14ac:dyDescent="0.2">
      <c r="B17457" s="3"/>
      <c r="C17457" s="3"/>
      <c r="D17457" s="6"/>
      <c r="E17457" s="8"/>
      <c r="O17457" s="9"/>
    </row>
    <row r="17458" spans="2:15" x14ac:dyDescent="0.2">
      <c r="B17458" s="3"/>
      <c r="C17458" s="3"/>
      <c r="D17458" s="6"/>
      <c r="E17458" s="8"/>
      <c r="O17458" s="9"/>
    </row>
    <row r="17459" spans="2:15" x14ac:dyDescent="0.2">
      <c r="B17459" s="3"/>
      <c r="C17459" s="3"/>
      <c r="D17459" s="6"/>
      <c r="E17459" s="8"/>
      <c r="O17459" s="9"/>
    </row>
    <row r="17460" spans="2:15" x14ac:dyDescent="0.2">
      <c r="B17460" s="3"/>
      <c r="C17460" s="3"/>
      <c r="D17460" s="6"/>
      <c r="E17460" s="8"/>
      <c r="O17460" s="9"/>
    </row>
    <row r="17461" spans="2:15" x14ac:dyDescent="0.2">
      <c r="B17461" s="3"/>
      <c r="C17461" s="3"/>
      <c r="D17461" s="6"/>
      <c r="E17461" s="8"/>
      <c r="O17461" s="9"/>
    </row>
    <row r="17462" spans="2:15" x14ac:dyDescent="0.2">
      <c r="B17462" s="3"/>
      <c r="C17462" s="3"/>
      <c r="D17462" s="6"/>
      <c r="E17462" s="8"/>
      <c r="O17462" s="9"/>
    </row>
    <row r="17463" spans="2:15" x14ac:dyDescent="0.2">
      <c r="B17463" s="3"/>
      <c r="C17463" s="3"/>
      <c r="D17463" s="6"/>
      <c r="E17463" s="8"/>
      <c r="O17463" s="9"/>
    </row>
    <row r="17464" spans="2:15" x14ac:dyDescent="0.2">
      <c r="B17464" s="3"/>
      <c r="C17464" s="3"/>
      <c r="D17464" s="6"/>
      <c r="E17464" s="8"/>
      <c r="O17464" s="9"/>
    </row>
    <row r="17465" spans="2:15" x14ac:dyDescent="0.2">
      <c r="B17465" s="3"/>
      <c r="C17465" s="3"/>
      <c r="D17465" s="6"/>
      <c r="E17465" s="8"/>
      <c r="O17465" s="9"/>
    </row>
    <row r="17466" spans="2:15" x14ac:dyDescent="0.2">
      <c r="B17466" s="3"/>
      <c r="C17466" s="3"/>
      <c r="D17466" s="6"/>
      <c r="E17466" s="8"/>
      <c r="O17466" s="9"/>
    </row>
    <row r="17467" spans="2:15" x14ac:dyDescent="0.2">
      <c r="B17467" s="3"/>
      <c r="C17467" s="3"/>
      <c r="D17467" s="6"/>
      <c r="E17467" s="8"/>
      <c r="O17467" s="9"/>
    </row>
    <row r="17468" spans="2:15" x14ac:dyDescent="0.2">
      <c r="B17468" s="3"/>
      <c r="C17468" s="3"/>
      <c r="D17468" s="6"/>
      <c r="E17468" s="8"/>
      <c r="O17468" s="9"/>
    </row>
    <row r="17469" spans="2:15" x14ac:dyDescent="0.2">
      <c r="B17469" s="3"/>
      <c r="C17469" s="3"/>
      <c r="D17469" s="6"/>
      <c r="E17469" s="8"/>
      <c r="O17469" s="9"/>
    </row>
    <row r="17470" spans="2:15" x14ac:dyDescent="0.2">
      <c r="B17470" s="3"/>
      <c r="C17470" s="3"/>
      <c r="D17470" s="6"/>
      <c r="E17470" s="8"/>
      <c r="O17470" s="9"/>
    </row>
    <row r="17471" spans="2:15" x14ac:dyDescent="0.2">
      <c r="B17471" s="3"/>
      <c r="C17471" s="3"/>
      <c r="D17471" s="6"/>
      <c r="E17471" s="8"/>
      <c r="O17471" s="9"/>
    </row>
    <row r="17472" spans="2:15" x14ac:dyDescent="0.2">
      <c r="B17472" s="3"/>
      <c r="C17472" s="3"/>
      <c r="D17472" s="6"/>
      <c r="E17472" s="8"/>
      <c r="O17472" s="9"/>
    </row>
    <row r="17473" spans="2:15" x14ac:dyDescent="0.2">
      <c r="B17473" s="3"/>
      <c r="C17473" s="3"/>
      <c r="D17473" s="6"/>
      <c r="E17473" s="8"/>
      <c r="O17473" s="9"/>
    </row>
    <row r="17474" spans="2:15" x14ac:dyDescent="0.2">
      <c r="B17474" s="3"/>
      <c r="C17474" s="3"/>
      <c r="D17474" s="6"/>
      <c r="E17474" s="8"/>
      <c r="O17474" s="9"/>
    </row>
    <row r="17475" spans="2:15" x14ac:dyDescent="0.2">
      <c r="B17475" s="3"/>
      <c r="C17475" s="3"/>
      <c r="D17475" s="6"/>
      <c r="E17475" s="8"/>
      <c r="O17475" s="9"/>
    </row>
    <row r="17476" spans="2:15" x14ac:dyDescent="0.2">
      <c r="B17476" s="3"/>
      <c r="C17476" s="3"/>
      <c r="D17476" s="6"/>
      <c r="E17476" s="8"/>
      <c r="O17476" s="9"/>
    </row>
    <row r="17477" spans="2:15" x14ac:dyDescent="0.2">
      <c r="B17477" s="3"/>
      <c r="C17477" s="3"/>
      <c r="D17477" s="6"/>
      <c r="E17477" s="8"/>
      <c r="O17477" s="9"/>
    </row>
    <row r="17478" spans="2:15" x14ac:dyDescent="0.2">
      <c r="B17478" s="3"/>
      <c r="C17478" s="3"/>
      <c r="D17478" s="6"/>
      <c r="E17478" s="8"/>
      <c r="O17478" s="9"/>
    </row>
    <row r="17479" spans="2:15" x14ac:dyDescent="0.2">
      <c r="B17479" s="3"/>
      <c r="C17479" s="3"/>
      <c r="D17479" s="6"/>
      <c r="E17479" s="8"/>
      <c r="O17479" s="9"/>
    </row>
    <row r="17480" spans="2:15" x14ac:dyDescent="0.2">
      <c r="B17480" s="3"/>
      <c r="C17480" s="3"/>
      <c r="D17480" s="6"/>
      <c r="E17480" s="8"/>
      <c r="O17480" s="9"/>
    </row>
    <row r="17481" spans="2:15" x14ac:dyDescent="0.2">
      <c r="B17481" s="3"/>
      <c r="C17481" s="3"/>
      <c r="D17481" s="6"/>
      <c r="E17481" s="8"/>
      <c r="O17481" s="9"/>
    </row>
    <row r="17482" spans="2:15" x14ac:dyDescent="0.2">
      <c r="B17482" s="3"/>
      <c r="C17482" s="3"/>
      <c r="D17482" s="6"/>
      <c r="E17482" s="8"/>
      <c r="O17482" s="9"/>
    </row>
    <row r="17483" spans="2:15" x14ac:dyDescent="0.2">
      <c r="B17483" s="3"/>
      <c r="C17483" s="3"/>
      <c r="D17483" s="6"/>
      <c r="E17483" s="8"/>
      <c r="O17483" s="9"/>
    </row>
    <row r="17484" spans="2:15" x14ac:dyDescent="0.2">
      <c r="B17484" s="3"/>
      <c r="C17484" s="3"/>
      <c r="D17484" s="6"/>
      <c r="E17484" s="8"/>
      <c r="O17484" s="9"/>
    </row>
    <row r="17485" spans="2:15" x14ac:dyDescent="0.2">
      <c r="B17485" s="3"/>
      <c r="C17485" s="3"/>
      <c r="D17485" s="6"/>
      <c r="E17485" s="8"/>
      <c r="O17485" s="9"/>
    </row>
    <row r="17486" spans="2:15" x14ac:dyDescent="0.2">
      <c r="B17486" s="3"/>
      <c r="C17486" s="3"/>
      <c r="D17486" s="6"/>
      <c r="E17486" s="8"/>
      <c r="O17486" s="9"/>
    </row>
    <row r="17487" spans="2:15" x14ac:dyDescent="0.2">
      <c r="B17487" s="3"/>
      <c r="C17487" s="3"/>
      <c r="D17487" s="6"/>
      <c r="E17487" s="8"/>
      <c r="O17487" s="9"/>
    </row>
    <row r="17488" spans="2:15" x14ac:dyDescent="0.2">
      <c r="B17488" s="3"/>
      <c r="C17488" s="3"/>
      <c r="D17488" s="6"/>
      <c r="E17488" s="8"/>
      <c r="O17488" s="9"/>
    </row>
    <row r="17489" spans="2:15" x14ac:dyDescent="0.2">
      <c r="B17489" s="3"/>
      <c r="C17489" s="3"/>
      <c r="D17489" s="6"/>
      <c r="E17489" s="8"/>
      <c r="O17489" s="9"/>
    </row>
    <row r="17490" spans="2:15" x14ac:dyDescent="0.2">
      <c r="B17490" s="3"/>
      <c r="C17490" s="3"/>
      <c r="D17490" s="6"/>
      <c r="E17490" s="8"/>
      <c r="O17490" s="9"/>
    </row>
    <row r="17491" spans="2:15" x14ac:dyDescent="0.2">
      <c r="B17491" s="3"/>
      <c r="C17491" s="3"/>
      <c r="D17491" s="6"/>
      <c r="E17491" s="8"/>
      <c r="O17491" s="9"/>
    </row>
    <row r="17492" spans="2:15" x14ac:dyDescent="0.2">
      <c r="B17492" s="3"/>
      <c r="C17492" s="3"/>
      <c r="D17492" s="6"/>
      <c r="E17492" s="8"/>
      <c r="O17492" s="9"/>
    </row>
    <row r="17493" spans="2:15" x14ac:dyDescent="0.2">
      <c r="B17493" s="3"/>
      <c r="C17493" s="3"/>
      <c r="D17493" s="6"/>
      <c r="E17493" s="8"/>
      <c r="O17493" s="9"/>
    </row>
    <row r="17494" spans="2:15" x14ac:dyDescent="0.2">
      <c r="B17494" s="3"/>
      <c r="C17494" s="3"/>
      <c r="D17494" s="6"/>
      <c r="E17494" s="8"/>
      <c r="O17494" s="9"/>
    </row>
    <row r="17495" spans="2:15" x14ac:dyDescent="0.2">
      <c r="B17495" s="3"/>
      <c r="C17495" s="3"/>
      <c r="D17495" s="6"/>
      <c r="E17495" s="8"/>
      <c r="O17495" s="9"/>
    </row>
    <row r="17496" spans="2:15" x14ac:dyDescent="0.2">
      <c r="B17496" s="3"/>
      <c r="C17496" s="3"/>
      <c r="D17496" s="6"/>
      <c r="E17496" s="8"/>
      <c r="O17496" s="9"/>
    </row>
    <row r="17497" spans="2:15" x14ac:dyDescent="0.2">
      <c r="B17497" s="3"/>
      <c r="C17497" s="3"/>
      <c r="D17497" s="6"/>
      <c r="E17497" s="8"/>
      <c r="O17497" s="9"/>
    </row>
    <row r="17498" spans="2:15" x14ac:dyDescent="0.2">
      <c r="B17498" s="3"/>
      <c r="C17498" s="3"/>
      <c r="D17498" s="6"/>
      <c r="E17498" s="8"/>
      <c r="O17498" s="9"/>
    </row>
    <row r="17499" spans="2:15" x14ac:dyDescent="0.2">
      <c r="B17499" s="3"/>
      <c r="C17499" s="3"/>
      <c r="D17499" s="6"/>
      <c r="E17499" s="8"/>
      <c r="O17499" s="9"/>
    </row>
    <row r="17500" spans="2:15" x14ac:dyDescent="0.2">
      <c r="B17500" s="3"/>
      <c r="C17500" s="3"/>
      <c r="D17500" s="6"/>
      <c r="E17500" s="8"/>
      <c r="O17500" s="9"/>
    </row>
    <row r="17501" spans="2:15" x14ac:dyDescent="0.2">
      <c r="B17501" s="3"/>
      <c r="C17501" s="3"/>
      <c r="D17501" s="6"/>
      <c r="E17501" s="8"/>
      <c r="O17501" s="9"/>
    </row>
    <row r="17502" spans="2:15" x14ac:dyDescent="0.2">
      <c r="B17502" s="3"/>
      <c r="C17502" s="3"/>
      <c r="D17502" s="6"/>
      <c r="E17502" s="8"/>
      <c r="O17502" s="9"/>
    </row>
    <row r="17503" spans="2:15" x14ac:dyDescent="0.2">
      <c r="B17503" s="3"/>
      <c r="C17503" s="3"/>
      <c r="D17503" s="6"/>
      <c r="E17503" s="8"/>
      <c r="O17503" s="9"/>
    </row>
    <row r="17504" spans="2:15" x14ac:dyDescent="0.2">
      <c r="B17504" s="3"/>
      <c r="C17504" s="3"/>
      <c r="D17504" s="6"/>
      <c r="E17504" s="8"/>
      <c r="O17504" s="9"/>
    </row>
    <row r="17505" spans="2:15" x14ac:dyDescent="0.2">
      <c r="B17505" s="3"/>
      <c r="C17505" s="3"/>
      <c r="D17505" s="6"/>
      <c r="E17505" s="8"/>
      <c r="O17505" s="9"/>
    </row>
    <row r="17506" spans="2:15" x14ac:dyDescent="0.2">
      <c r="B17506" s="3"/>
      <c r="C17506" s="3"/>
      <c r="D17506" s="6"/>
      <c r="E17506" s="8"/>
      <c r="O17506" s="9"/>
    </row>
    <row r="17507" spans="2:15" x14ac:dyDescent="0.2">
      <c r="B17507" s="3"/>
      <c r="C17507" s="3"/>
      <c r="D17507" s="6"/>
      <c r="E17507" s="8"/>
      <c r="O17507" s="9"/>
    </row>
    <row r="17508" spans="2:15" x14ac:dyDescent="0.2">
      <c r="B17508" s="3"/>
      <c r="C17508" s="3"/>
      <c r="D17508" s="6"/>
      <c r="E17508" s="8"/>
      <c r="O17508" s="9"/>
    </row>
    <row r="17509" spans="2:15" x14ac:dyDescent="0.2">
      <c r="B17509" s="3"/>
      <c r="C17509" s="3"/>
      <c r="D17509" s="6"/>
      <c r="E17509" s="8"/>
      <c r="O17509" s="9"/>
    </row>
    <row r="17510" spans="2:15" x14ac:dyDescent="0.2">
      <c r="B17510" s="3"/>
      <c r="C17510" s="3"/>
      <c r="D17510" s="6"/>
      <c r="E17510" s="8"/>
      <c r="O17510" s="9"/>
    </row>
    <row r="17511" spans="2:15" x14ac:dyDescent="0.2">
      <c r="B17511" s="3"/>
      <c r="C17511" s="3"/>
      <c r="D17511" s="6"/>
      <c r="E17511" s="8"/>
      <c r="O17511" s="9"/>
    </row>
    <row r="17512" spans="2:15" x14ac:dyDescent="0.2">
      <c r="B17512" s="3"/>
      <c r="C17512" s="3"/>
      <c r="D17512" s="6"/>
      <c r="E17512" s="8"/>
      <c r="O17512" s="9"/>
    </row>
    <row r="17513" spans="2:15" x14ac:dyDescent="0.2">
      <c r="B17513" s="3"/>
      <c r="C17513" s="3"/>
      <c r="D17513" s="6"/>
      <c r="E17513" s="8"/>
      <c r="O17513" s="9"/>
    </row>
    <row r="17514" spans="2:15" x14ac:dyDescent="0.2">
      <c r="B17514" s="3"/>
      <c r="C17514" s="3"/>
      <c r="D17514" s="6"/>
      <c r="E17514" s="8"/>
      <c r="O17514" s="9"/>
    </row>
    <row r="17515" spans="2:15" x14ac:dyDescent="0.2">
      <c r="B17515" s="3"/>
      <c r="C17515" s="3"/>
      <c r="D17515" s="6"/>
      <c r="E17515" s="8"/>
      <c r="O17515" s="9"/>
    </row>
    <row r="17516" spans="2:15" x14ac:dyDescent="0.2">
      <c r="B17516" s="3"/>
      <c r="C17516" s="3"/>
      <c r="D17516" s="6"/>
      <c r="E17516" s="8"/>
      <c r="O17516" s="9"/>
    </row>
    <row r="17517" spans="2:15" x14ac:dyDescent="0.2">
      <c r="B17517" s="3"/>
      <c r="C17517" s="3"/>
      <c r="D17517" s="6"/>
      <c r="E17517" s="8"/>
      <c r="O17517" s="9"/>
    </row>
    <row r="17518" spans="2:15" x14ac:dyDescent="0.2">
      <c r="B17518" s="3"/>
      <c r="C17518" s="3"/>
      <c r="D17518" s="6"/>
      <c r="E17518" s="8"/>
      <c r="O17518" s="9"/>
    </row>
    <row r="17519" spans="2:15" x14ac:dyDescent="0.2">
      <c r="B17519" s="3"/>
      <c r="C17519" s="3"/>
      <c r="D17519" s="6"/>
      <c r="E17519" s="8"/>
      <c r="O17519" s="9"/>
    </row>
    <row r="17520" spans="2:15" x14ac:dyDescent="0.2">
      <c r="B17520" s="3"/>
      <c r="C17520" s="3"/>
      <c r="D17520" s="6"/>
      <c r="E17520" s="8"/>
      <c r="O17520" s="9"/>
    </row>
    <row r="17521" spans="2:15" x14ac:dyDescent="0.2">
      <c r="B17521" s="3"/>
      <c r="C17521" s="3"/>
      <c r="D17521" s="6"/>
      <c r="E17521" s="8"/>
      <c r="O17521" s="9"/>
    </row>
    <row r="17522" spans="2:15" x14ac:dyDescent="0.2">
      <c r="B17522" s="3"/>
      <c r="C17522" s="3"/>
      <c r="D17522" s="6"/>
      <c r="E17522" s="8"/>
      <c r="O17522" s="9"/>
    </row>
    <row r="17523" spans="2:15" x14ac:dyDescent="0.2">
      <c r="B17523" s="3"/>
      <c r="C17523" s="3"/>
      <c r="D17523" s="6"/>
      <c r="E17523" s="8"/>
      <c r="O17523" s="9"/>
    </row>
    <row r="17524" spans="2:15" x14ac:dyDescent="0.2">
      <c r="B17524" s="3"/>
      <c r="C17524" s="3"/>
      <c r="D17524" s="6"/>
      <c r="E17524" s="8"/>
      <c r="O17524" s="9"/>
    </row>
    <row r="17525" spans="2:15" x14ac:dyDescent="0.2">
      <c r="B17525" s="3"/>
      <c r="C17525" s="3"/>
      <c r="D17525" s="6"/>
      <c r="E17525" s="8"/>
      <c r="O17525" s="9"/>
    </row>
    <row r="17526" spans="2:15" x14ac:dyDescent="0.2">
      <c r="B17526" s="3"/>
      <c r="C17526" s="3"/>
      <c r="D17526" s="6"/>
      <c r="E17526" s="8"/>
      <c r="O17526" s="9"/>
    </row>
    <row r="17527" spans="2:15" x14ac:dyDescent="0.2">
      <c r="B17527" s="3"/>
      <c r="C17527" s="3"/>
      <c r="D17527" s="6"/>
      <c r="E17527" s="8"/>
      <c r="O17527" s="9"/>
    </row>
    <row r="17528" spans="2:15" x14ac:dyDescent="0.2">
      <c r="B17528" s="3"/>
      <c r="C17528" s="3"/>
      <c r="D17528" s="6"/>
      <c r="E17528" s="8"/>
      <c r="O17528" s="9"/>
    </row>
    <row r="17529" spans="2:15" x14ac:dyDescent="0.2">
      <c r="B17529" s="3"/>
      <c r="C17529" s="3"/>
      <c r="D17529" s="6"/>
      <c r="E17529" s="8"/>
      <c r="O17529" s="9"/>
    </row>
    <row r="17530" spans="2:15" x14ac:dyDescent="0.2">
      <c r="B17530" s="3"/>
      <c r="C17530" s="3"/>
      <c r="D17530" s="6"/>
      <c r="E17530" s="8"/>
      <c r="O17530" s="9"/>
    </row>
    <row r="17531" spans="2:15" x14ac:dyDescent="0.2">
      <c r="B17531" s="3"/>
      <c r="C17531" s="3"/>
      <c r="D17531" s="6"/>
      <c r="E17531" s="8"/>
      <c r="O17531" s="9"/>
    </row>
    <row r="17532" spans="2:15" x14ac:dyDescent="0.2">
      <c r="B17532" s="3"/>
      <c r="C17532" s="3"/>
      <c r="D17532" s="6"/>
      <c r="E17532" s="8"/>
      <c r="O17532" s="9"/>
    </row>
    <row r="17533" spans="2:15" x14ac:dyDescent="0.2">
      <c r="B17533" s="3"/>
      <c r="C17533" s="3"/>
      <c r="D17533" s="6"/>
      <c r="E17533" s="8"/>
      <c r="O17533" s="9"/>
    </row>
    <row r="17534" spans="2:15" x14ac:dyDescent="0.2">
      <c r="B17534" s="3"/>
      <c r="C17534" s="3"/>
      <c r="D17534" s="6"/>
      <c r="E17534" s="8"/>
      <c r="O17534" s="9"/>
    </row>
    <row r="17535" spans="2:15" x14ac:dyDescent="0.2">
      <c r="B17535" s="3"/>
      <c r="C17535" s="3"/>
      <c r="D17535" s="6"/>
      <c r="E17535" s="8"/>
      <c r="O17535" s="9"/>
    </row>
    <row r="17536" spans="2:15" x14ac:dyDescent="0.2">
      <c r="B17536" s="3"/>
      <c r="C17536" s="3"/>
      <c r="D17536" s="6"/>
      <c r="E17536" s="8"/>
      <c r="O17536" s="9"/>
    </row>
    <row r="17537" spans="2:15" x14ac:dyDescent="0.2">
      <c r="B17537" s="3"/>
      <c r="C17537" s="3"/>
      <c r="D17537" s="6"/>
      <c r="E17537" s="8"/>
      <c r="O17537" s="9"/>
    </row>
    <row r="17538" spans="2:15" x14ac:dyDescent="0.2">
      <c r="B17538" s="3"/>
      <c r="C17538" s="3"/>
      <c r="D17538" s="6"/>
      <c r="E17538" s="8"/>
      <c r="O17538" s="9"/>
    </row>
    <row r="17539" spans="2:15" x14ac:dyDescent="0.2">
      <c r="B17539" s="3"/>
      <c r="C17539" s="3"/>
      <c r="D17539" s="6"/>
      <c r="E17539" s="8"/>
      <c r="O17539" s="9"/>
    </row>
    <row r="17540" spans="2:15" x14ac:dyDescent="0.2">
      <c r="B17540" s="3"/>
      <c r="C17540" s="3"/>
      <c r="D17540" s="6"/>
      <c r="E17540" s="8"/>
      <c r="O17540" s="9"/>
    </row>
    <row r="17541" spans="2:15" x14ac:dyDescent="0.2">
      <c r="B17541" s="3"/>
      <c r="C17541" s="3"/>
      <c r="D17541" s="6"/>
      <c r="E17541" s="8"/>
      <c r="O17541" s="9"/>
    </row>
    <row r="17542" spans="2:15" x14ac:dyDescent="0.2">
      <c r="B17542" s="3"/>
      <c r="C17542" s="3"/>
      <c r="D17542" s="6"/>
      <c r="E17542" s="8"/>
      <c r="O17542" s="9"/>
    </row>
    <row r="17543" spans="2:15" x14ac:dyDescent="0.2">
      <c r="B17543" s="3"/>
      <c r="C17543" s="3"/>
      <c r="D17543" s="6"/>
      <c r="E17543" s="8"/>
      <c r="O17543" s="9"/>
    </row>
    <row r="17544" spans="2:15" x14ac:dyDescent="0.2">
      <c r="B17544" s="3"/>
      <c r="C17544" s="3"/>
      <c r="D17544" s="6"/>
      <c r="E17544" s="8"/>
      <c r="O17544" s="9"/>
    </row>
    <row r="17545" spans="2:15" x14ac:dyDescent="0.2">
      <c r="B17545" s="3"/>
      <c r="C17545" s="3"/>
      <c r="D17545" s="6"/>
      <c r="E17545" s="8"/>
      <c r="O17545" s="9"/>
    </row>
    <row r="17546" spans="2:15" x14ac:dyDescent="0.2">
      <c r="B17546" s="3"/>
      <c r="C17546" s="3"/>
      <c r="D17546" s="6"/>
      <c r="E17546" s="8"/>
      <c r="O17546" s="9"/>
    </row>
    <row r="17547" spans="2:15" x14ac:dyDescent="0.2">
      <c r="B17547" s="3"/>
      <c r="C17547" s="3"/>
      <c r="D17547" s="6"/>
      <c r="E17547" s="8"/>
      <c r="O17547" s="9"/>
    </row>
    <row r="17548" spans="2:15" x14ac:dyDescent="0.2">
      <c r="B17548" s="3"/>
      <c r="C17548" s="3"/>
      <c r="D17548" s="6"/>
      <c r="E17548" s="8"/>
      <c r="O17548" s="9"/>
    </row>
    <row r="17549" spans="2:15" x14ac:dyDescent="0.2">
      <c r="B17549" s="3"/>
      <c r="C17549" s="3"/>
      <c r="D17549" s="6"/>
      <c r="E17549" s="8"/>
      <c r="O17549" s="9"/>
    </row>
    <row r="17550" spans="2:15" x14ac:dyDescent="0.2">
      <c r="B17550" s="3"/>
      <c r="C17550" s="3"/>
      <c r="D17550" s="6"/>
      <c r="E17550" s="8"/>
      <c r="O17550" s="9"/>
    </row>
    <row r="17551" spans="2:15" x14ac:dyDescent="0.2">
      <c r="B17551" s="3"/>
      <c r="C17551" s="3"/>
      <c r="D17551" s="6"/>
      <c r="E17551" s="8"/>
      <c r="O17551" s="9"/>
    </row>
    <row r="17552" spans="2:15" x14ac:dyDescent="0.2">
      <c r="B17552" s="3"/>
      <c r="C17552" s="3"/>
      <c r="D17552" s="6"/>
      <c r="E17552" s="8"/>
      <c r="O17552" s="9"/>
    </row>
    <row r="17553" spans="2:15" x14ac:dyDescent="0.2">
      <c r="B17553" s="3"/>
      <c r="C17553" s="3"/>
      <c r="D17553" s="6"/>
      <c r="E17553" s="8"/>
      <c r="O17553" s="9"/>
    </row>
    <row r="17554" spans="2:15" x14ac:dyDescent="0.2">
      <c r="B17554" s="3"/>
      <c r="C17554" s="3"/>
      <c r="D17554" s="6"/>
      <c r="E17554" s="8"/>
      <c r="O17554" s="9"/>
    </row>
    <row r="17555" spans="2:15" x14ac:dyDescent="0.2">
      <c r="B17555" s="3"/>
      <c r="C17555" s="3"/>
      <c r="D17555" s="6"/>
      <c r="E17555" s="8"/>
      <c r="O17555" s="9"/>
    </row>
    <row r="17556" spans="2:15" x14ac:dyDescent="0.2">
      <c r="B17556" s="3"/>
      <c r="C17556" s="3"/>
      <c r="D17556" s="6"/>
      <c r="E17556" s="8"/>
      <c r="O17556" s="9"/>
    </row>
    <row r="17557" spans="2:15" x14ac:dyDescent="0.2">
      <c r="B17557" s="3"/>
      <c r="C17557" s="3"/>
      <c r="D17557" s="6"/>
      <c r="E17557" s="8"/>
      <c r="O17557" s="9"/>
    </row>
    <row r="17558" spans="2:15" x14ac:dyDescent="0.2">
      <c r="B17558" s="3"/>
      <c r="C17558" s="3"/>
      <c r="D17558" s="6"/>
      <c r="E17558" s="8"/>
      <c r="O17558" s="9"/>
    </row>
    <row r="17559" spans="2:15" x14ac:dyDescent="0.2">
      <c r="B17559" s="3"/>
      <c r="C17559" s="3"/>
      <c r="D17559" s="6"/>
      <c r="E17559" s="8"/>
      <c r="O17559" s="9"/>
    </row>
    <row r="17560" spans="2:15" x14ac:dyDescent="0.2">
      <c r="B17560" s="3"/>
      <c r="C17560" s="3"/>
      <c r="D17560" s="6"/>
      <c r="E17560" s="8"/>
      <c r="O17560" s="9"/>
    </row>
    <row r="17561" spans="2:15" x14ac:dyDescent="0.2">
      <c r="B17561" s="3"/>
      <c r="C17561" s="3"/>
      <c r="D17561" s="6"/>
      <c r="E17561" s="8"/>
      <c r="O17561" s="9"/>
    </row>
    <row r="17562" spans="2:15" x14ac:dyDescent="0.2">
      <c r="B17562" s="3"/>
      <c r="C17562" s="3"/>
      <c r="D17562" s="6"/>
      <c r="E17562" s="8"/>
      <c r="O17562" s="9"/>
    </row>
    <row r="17563" spans="2:15" x14ac:dyDescent="0.2">
      <c r="B17563" s="3"/>
      <c r="C17563" s="3"/>
      <c r="D17563" s="6"/>
      <c r="E17563" s="8"/>
      <c r="O17563" s="9"/>
    </row>
    <row r="17564" spans="2:15" x14ac:dyDescent="0.2">
      <c r="B17564" s="3"/>
      <c r="C17564" s="3"/>
      <c r="D17564" s="6"/>
      <c r="E17564" s="8"/>
      <c r="O17564" s="9"/>
    </row>
    <row r="17565" spans="2:15" x14ac:dyDescent="0.2">
      <c r="B17565" s="3"/>
      <c r="C17565" s="3"/>
      <c r="D17565" s="6"/>
      <c r="E17565" s="8"/>
      <c r="O17565" s="9"/>
    </row>
    <row r="17566" spans="2:15" x14ac:dyDescent="0.2">
      <c r="B17566" s="3"/>
      <c r="C17566" s="3"/>
      <c r="D17566" s="6"/>
      <c r="E17566" s="8"/>
      <c r="O17566" s="9"/>
    </row>
    <row r="17567" spans="2:15" x14ac:dyDescent="0.2">
      <c r="B17567" s="3"/>
      <c r="C17567" s="3"/>
      <c r="D17567" s="6"/>
      <c r="E17567" s="8"/>
      <c r="O17567" s="9"/>
    </row>
    <row r="17568" spans="2:15" x14ac:dyDescent="0.2">
      <c r="B17568" s="3"/>
      <c r="C17568" s="3"/>
      <c r="D17568" s="6"/>
      <c r="E17568" s="8"/>
      <c r="O17568" s="9"/>
    </row>
    <row r="17569" spans="2:15" x14ac:dyDescent="0.2">
      <c r="B17569" s="3"/>
      <c r="C17569" s="3"/>
      <c r="D17569" s="6"/>
      <c r="E17569" s="8"/>
      <c r="O17569" s="9"/>
    </row>
    <row r="17570" spans="2:15" x14ac:dyDescent="0.2">
      <c r="B17570" s="3"/>
      <c r="C17570" s="3"/>
      <c r="D17570" s="6"/>
      <c r="E17570" s="8"/>
      <c r="O17570" s="9"/>
    </row>
    <row r="17571" spans="2:15" x14ac:dyDescent="0.2">
      <c r="B17571" s="3"/>
      <c r="C17571" s="3"/>
      <c r="D17571" s="6"/>
      <c r="E17571" s="8"/>
      <c r="O17571" s="9"/>
    </row>
    <row r="17572" spans="2:15" x14ac:dyDescent="0.2">
      <c r="B17572" s="3"/>
      <c r="C17572" s="3"/>
      <c r="D17572" s="6"/>
      <c r="E17572" s="8"/>
      <c r="O17572" s="9"/>
    </row>
    <row r="17573" spans="2:15" x14ac:dyDescent="0.2">
      <c r="B17573" s="3"/>
      <c r="C17573" s="3"/>
      <c r="D17573" s="6"/>
      <c r="E17573" s="8"/>
      <c r="O17573" s="9"/>
    </row>
    <row r="17574" spans="2:15" x14ac:dyDescent="0.2">
      <c r="B17574" s="3"/>
      <c r="C17574" s="3"/>
      <c r="D17574" s="6"/>
      <c r="E17574" s="8"/>
      <c r="O17574" s="9"/>
    </row>
    <row r="17575" spans="2:15" x14ac:dyDescent="0.2">
      <c r="B17575" s="3"/>
      <c r="C17575" s="3"/>
      <c r="D17575" s="6"/>
      <c r="E17575" s="8"/>
      <c r="O17575" s="9"/>
    </row>
    <row r="17576" spans="2:15" x14ac:dyDescent="0.2">
      <c r="B17576" s="3"/>
      <c r="C17576" s="3"/>
      <c r="D17576" s="6"/>
      <c r="E17576" s="8"/>
      <c r="O17576" s="9"/>
    </row>
    <row r="17577" spans="2:15" x14ac:dyDescent="0.2">
      <c r="B17577" s="3"/>
      <c r="C17577" s="3"/>
      <c r="D17577" s="6"/>
      <c r="E17577" s="8"/>
      <c r="O17577" s="9"/>
    </row>
    <row r="17578" spans="2:15" x14ac:dyDescent="0.2">
      <c r="B17578" s="3"/>
      <c r="C17578" s="3"/>
      <c r="D17578" s="6"/>
      <c r="E17578" s="8"/>
      <c r="O17578" s="9"/>
    </row>
    <row r="17579" spans="2:15" x14ac:dyDescent="0.2">
      <c r="B17579" s="3"/>
      <c r="C17579" s="3"/>
      <c r="D17579" s="6"/>
      <c r="E17579" s="8"/>
      <c r="O17579" s="9"/>
    </row>
    <row r="17580" spans="2:15" x14ac:dyDescent="0.2">
      <c r="B17580" s="3"/>
      <c r="C17580" s="3"/>
      <c r="D17580" s="6"/>
      <c r="E17580" s="8"/>
      <c r="O17580" s="9"/>
    </row>
    <row r="17581" spans="2:15" x14ac:dyDescent="0.2">
      <c r="B17581" s="3"/>
      <c r="C17581" s="3"/>
      <c r="D17581" s="6"/>
      <c r="E17581" s="8"/>
      <c r="O17581" s="9"/>
    </row>
    <row r="17582" spans="2:15" x14ac:dyDescent="0.2">
      <c r="B17582" s="3"/>
      <c r="C17582" s="3"/>
      <c r="D17582" s="6"/>
      <c r="E17582" s="8"/>
      <c r="O17582" s="9"/>
    </row>
    <row r="17583" spans="2:15" x14ac:dyDescent="0.2">
      <c r="B17583" s="3"/>
      <c r="C17583" s="3"/>
      <c r="D17583" s="6"/>
      <c r="E17583" s="8"/>
      <c r="O17583" s="9"/>
    </row>
    <row r="17584" spans="2:15" x14ac:dyDescent="0.2">
      <c r="B17584" s="3"/>
      <c r="C17584" s="3"/>
      <c r="D17584" s="6"/>
      <c r="E17584" s="8"/>
      <c r="O17584" s="9"/>
    </row>
    <row r="17585" spans="2:15" x14ac:dyDescent="0.2">
      <c r="B17585" s="3"/>
      <c r="C17585" s="3"/>
      <c r="D17585" s="6"/>
      <c r="E17585" s="8"/>
      <c r="O17585" s="9"/>
    </row>
    <row r="17586" spans="2:15" x14ac:dyDescent="0.2">
      <c r="B17586" s="3"/>
      <c r="C17586" s="3"/>
      <c r="D17586" s="6"/>
      <c r="E17586" s="8"/>
      <c r="O17586" s="9"/>
    </row>
    <row r="17587" spans="2:15" x14ac:dyDescent="0.2">
      <c r="B17587" s="3"/>
      <c r="C17587" s="3"/>
      <c r="D17587" s="6"/>
      <c r="E17587" s="8"/>
      <c r="O17587" s="9"/>
    </row>
    <row r="17588" spans="2:15" x14ac:dyDescent="0.2">
      <c r="B17588" s="3"/>
      <c r="C17588" s="3"/>
      <c r="D17588" s="6"/>
      <c r="E17588" s="8"/>
      <c r="O17588" s="9"/>
    </row>
    <row r="17589" spans="2:15" x14ac:dyDescent="0.2">
      <c r="B17589" s="3"/>
      <c r="C17589" s="3"/>
      <c r="D17589" s="6"/>
      <c r="E17589" s="8"/>
      <c r="O17589" s="9"/>
    </row>
    <row r="17590" spans="2:15" x14ac:dyDescent="0.2">
      <c r="B17590" s="3"/>
      <c r="C17590" s="3"/>
      <c r="D17590" s="6"/>
      <c r="E17590" s="8"/>
      <c r="O17590" s="9"/>
    </row>
    <row r="17591" spans="2:15" x14ac:dyDescent="0.2">
      <c r="B17591" s="3"/>
      <c r="C17591" s="3"/>
      <c r="D17591" s="6"/>
      <c r="E17591" s="8"/>
      <c r="O17591" s="9"/>
    </row>
    <row r="17592" spans="2:15" x14ac:dyDescent="0.2">
      <c r="B17592" s="3"/>
      <c r="C17592" s="3"/>
      <c r="D17592" s="6"/>
      <c r="E17592" s="8"/>
      <c r="O17592" s="9"/>
    </row>
    <row r="17593" spans="2:15" x14ac:dyDescent="0.2">
      <c r="B17593" s="3"/>
      <c r="C17593" s="3"/>
      <c r="D17593" s="6"/>
      <c r="E17593" s="8"/>
      <c r="O17593" s="9"/>
    </row>
    <row r="17594" spans="2:15" x14ac:dyDescent="0.2">
      <c r="B17594" s="3"/>
      <c r="C17594" s="3"/>
      <c r="D17594" s="6"/>
      <c r="E17594" s="8"/>
      <c r="O17594" s="9"/>
    </row>
    <row r="17595" spans="2:15" x14ac:dyDescent="0.2">
      <c r="B17595" s="3"/>
      <c r="C17595" s="3"/>
      <c r="D17595" s="6"/>
      <c r="E17595" s="8"/>
      <c r="O17595" s="9"/>
    </row>
    <row r="17596" spans="2:15" x14ac:dyDescent="0.2">
      <c r="B17596" s="3"/>
      <c r="C17596" s="3"/>
      <c r="D17596" s="6"/>
      <c r="E17596" s="8"/>
      <c r="O17596" s="9"/>
    </row>
    <row r="17597" spans="2:15" x14ac:dyDescent="0.2">
      <c r="B17597" s="3"/>
      <c r="C17597" s="3"/>
      <c r="D17597" s="6"/>
      <c r="E17597" s="8"/>
      <c r="O17597" s="9"/>
    </row>
    <row r="17598" spans="2:15" x14ac:dyDescent="0.2">
      <c r="B17598" s="3"/>
      <c r="C17598" s="3"/>
      <c r="D17598" s="6"/>
      <c r="E17598" s="8"/>
      <c r="O17598" s="9"/>
    </row>
    <row r="17599" spans="2:15" x14ac:dyDescent="0.2">
      <c r="B17599" s="3"/>
      <c r="C17599" s="3"/>
      <c r="D17599" s="6"/>
      <c r="E17599" s="8"/>
      <c r="O17599" s="9"/>
    </row>
    <row r="17600" spans="2:15" x14ac:dyDescent="0.2">
      <c r="B17600" s="3"/>
      <c r="C17600" s="3"/>
      <c r="D17600" s="6"/>
      <c r="E17600" s="8"/>
      <c r="O17600" s="9"/>
    </row>
    <row r="17601" spans="2:15" x14ac:dyDescent="0.2">
      <c r="B17601" s="3"/>
      <c r="C17601" s="3"/>
      <c r="D17601" s="6"/>
      <c r="E17601" s="8"/>
      <c r="O17601" s="9"/>
    </row>
    <row r="17602" spans="2:15" x14ac:dyDescent="0.2">
      <c r="B17602" s="3"/>
      <c r="C17602" s="3"/>
      <c r="D17602" s="6"/>
      <c r="E17602" s="8"/>
      <c r="O17602" s="9"/>
    </row>
    <row r="17603" spans="2:15" x14ac:dyDescent="0.2">
      <c r="B17603" s="3"/>
      <c r="C17603" s="3"/>
      <c r="D17603" s="6"/>
      <c r="E17603" s="8"/>
      <c r="O17603" s="9"/>
    </row>
    <row r="17604" spans="2:15" x14ac:dyDescent="0.2">
      <c r="B17604" s="3"/>
      <c r="C17604" s="3"/>
      <c r="D17604" s="6"/>
      <c r="E17604" s="8"/>
      <c r="O17604" s="9"/>
    </row>
    <row r="17605" spans="2:15" x14ac:dyDescent="0.2">
      <c r="B17605" s="3"/>
      <c r="C17605" s="3"/>
      <c r="D17605" s="6"/>
      <c r="E17605" s="8"/>
      <c r="O17605" s="9"/>
    </row>
    <row r="17606" spans="2:15" x14ac:dyDescent="0.2">
      <c r="B17606" s="3"/>
      <c r="C17606" s="3"/>
      <c r="D17606" s="6"/>
      <c r="E17606" s="8"/>
      <c r="O17606" s="9"/>
    </row>
    <row r="17607" spans="2:15" x14ac:dyDescent="0.2">
      <c r="B17607" s="3"/>
      <c r="C17607" s="3"/>
      <c r="D17607" s="6"/>
      <c r="E17607" s="8"/>
      <c r="O17607" s="9"/>
    </row>
    <row r="17608" spans="2:15" x14ac:dyDescent="0.2">
      <c r="B17608" s="3"/>
      <c r="C17608" s="3"/>
      <c r="D17608" s="6"/>
      <c r="E17608" s="8"/>
      <c r="O17608" s="9"/>
    </row>
    <row r="17609" spans="2:15" x14ac:dyDescent="0.2">
      <c r="B17609" s="3"/>
      <c r="C17609" s="3"/>
      <c r="D17609" s="6"/>
      <c r="E17609" s="8"/>
      <c r="O17609" s="9"/>
    </row>
    <row r="17610" spans="2:15" x14ac:dyDescent="0.2">
      <c r="B17610" s="3"/>
      <c r="C17610" s="3"/>
      <c r="D17610" s="6"/>
      <c r="E17610" s="8"/>
      <c r="O17610" s="9"/>
    </row>
    <row r="17611" spans="2:15" x14ac:dyDescent="0.2">
      <c r="B17611" s="3"/>
      <c r="C17611" s="3"/>
      <c r="D17611" s="6"/>
      <c r="E17611" s="8"/>
      <c r="O17611" s="9"/>
    </row>
    <row r="17612" spans="2:15" x14ac:dyDescent="0.2">
      <c r="B17612" s="3"/>
      <c r="C17612" s="3"/>
      <c r="D17612" s="6"/>
      <c r="E17612" s="8"/>
      <c r="O17612" s="9"/>
    </row>
    <row r="17613" spans="2:15" x14ac:dyDescent="0.2">
      <c r="B17613" s="3"/>
      <c r="C17613" s="3"/>
      <c r="D17613" s="6"/>
      <c r="E17613" s="8"/>
      <c r="O17613" s="9"/>
    </row>
    <row r="17614" spans="2:15" x14ac:dyDescent="0.2">
      <c r="B17614" s="3"/>
      <c r="C17614" s="3"/>
      <c r="D17614" s="6"/>
      <c r="E17614" s="8"/>
      <c r="O17614" s="9"/>
    </row>
    <row r="17615" spans="2:15" x14ac:dyDescent="0.2">
      <c r="B17615" s="3"/>
      <c r="C17615" s="3"/>
      <c r="D17615" s="6"/>
      <c r="E17615" s="8"/>
      <c r="O17615" s="9"/>
    </row>
    <row r="17616" spans="2:15" x14ac:dyDescent="0.2">
      <c r="B17616" s="3"/>
      <c r="C17616" s="3"/>
      <c r="D17616" s="6"/>
      <c r="E17616" s="8"/>
      <c r="O17616" s="9"/>
    </row>
    <row r="17617" spans="2:15" x14ac:dyDescent="0.2">
      <c r="B17617" s="3"/>
      <c r="C17617" s="3"/>
      <c r="D17617" s="6"/>
      <c r="E17617" s="8"/>
      <c r="O17617" s="9"/>
    </row>
    <row r="17618" spans="2:15" x14ac:dyDescent="0.2">
      <c r="B17618" s="3"/>
      <c r="C17618" s="3"/>
      <c r="D17618" s="6"/>
      <c r="E17618" s="8"/>
      <c r="O17618" s="9"/>
    </row>
    <row r="17619" spans="2:15" x14ac:dyDescent="0.2">
      <c r="B17619" s="3"/>
      <c r="C17619" s="3"/>
      <c r="D17619" s="6"/>
      <c r="E17619" s="8"/>
      <c r="O17619" s="9"/>
    </row>
    <row r="17620" spans="2:15" x14ac:dyDescent="0.2">
      <c r="B17620" s="3"/>
      <c r="C17620" s="3"/>
      <c r="D17620" s="6"/>
      <c r="E17620" s="8"/>
      <c r="O17620" s="9"/>
    </row>
    <row r="17621" spans="2:15" x14ac:dyDescent="0.2">
      <c r="B17621" s="3"/>
      <c r="C17621" s="3"/>
      <c r="D17621" s="6"/>
      <c r="E17621" s="8"/>
      <c r="O17621" s="9"/>
    </row>
    <row r="17622" spans="2:15" x14ac:dyDescent="0.2">
      <c r="B17622" s="3"/>
      <c r="C17622" s="3"/>
      <c r="D17622" s="6"/>
      <c r="E17622" s="8"/>
      <c r="O17622" s="9"/>
    </row>
    <row r="17623" spans="2:15" x14ac:dyDescent="0.2">
      <c r="B17623" s="3"/>
      <c r="C17623" s="3"/>
      <c r="D17623" s="6"/>
      <c r="E17623" s="8"/>
      <c r="O17623" s="9"/>
    </row>
    <row r="17624" spans="2:15" x14ac:dyDescent="0.2">
      <c r="B17624" s="3"/>
      <c r="C17624" s="3"/>
      <c r="D17624" s="6"/>
      <c r="E17624" s="8"/>
      <c r="O17624" s="9"/>
    </row>
    <row r="17625" spans="2:15" x14ac:dyDescent="0.2">
      <c r="B17625" s="3"/>
      <c r="C17625" s="3"/>
      <c r="D17625" s="6"/>
      <c r="E17625" s="8"/>
      <c r="O17625" s="9"/>
    </row>
    <row r="17626" spans="2:15" x14ac:dyDescent="0.2">
      <c r="B17626" s="3"/>
      <c r="C17626" s="3"/>
      <c r="D17626" s="6"/>
      <c r="E17626" s="8"/>
      <c r="O17626" s="9"/>
    </row>
    <row r="17627" spans="2:15" x14ac:dyDescent="0.2">
      <c r="B17627" s="3"/>
      <c r="C17627" s="3"/>
      <c r="D17627" s="6"/>
      <c r="E17627" s="8"/>
      <c r="O17627" s="9"/>
    </row>
    <row r="17628" spans="2:15" x14ac:dyDescent="0.2">
      <c r="B17628" s="3"/>
      <c r="C17628" s="3"/>
      <c r="D17628" s="6"/>
      <c r="E17628" s="8"/>
      <c r="O17628" s="9"/>
    </row>
    <row r="17629" spans="2:15" x14ac:dyDescent="0.2">
      <c r="B17629" s="3"/>
      <c r="C17629" s="3"/>
      <c r="D17629" s="6"/>
      <c r="E17629" s="8"/>
      <c r="O17629" s="9"/>
    </row>
    <row r="17630" spans="2:15" x14ac:dyDescent="0.2">
      <c r="B17630" s="3"/>
      <c r="C17630" s="3"/>
      <c r="D17630" s="6"/>
      <c r="E17630" s="8"/>
      <c r="O17630" s="9"/>
    </row>
    <row r="17631" spans="2:15" x14ac:dyDescent="0.2">
      <c r="B17631" s="3"/>
      <c r="C17631" s="3"/>
      <c r="D17631" s="6"/>
      <c r="E17631" s="8"/>
      <c r="O17631" s="9"/>
    </row>
    <row r="17632" spans="2:15" x14ac:dyDescent="0.2">
      <c r="B17632" s="3"/>
      <c r="C17632" s="3"/>
      <c r="D17632" s="6"/>
      <c r="E17632" s="8"/>
      <c r="O17632" s="9"/>
    </row>
    <row r="17633" spans="2:15" x14ac:dyDescent="0.2">
      <c r="B17633" s="3"/>
      <c r="C17633" s="3"/>
      <c r="D17633" s="6"/>
      <c r="E17633" s="8"/>
      <c r="O17633" s="9"/>
    </row>
    <row r="17634" spans="2:15" x14ac:dyDescent="0.2">
      <c r="B17634" s="3"/>
      <c r="C17634" s="3"/>
      <c r="D17634" s="6"/>
      <c r="E17634" s="8"/>
      <c r="O17634" s="9"/>
    </row>
    <row r="17635" spans="2:15" x14ac:dyDescent="0.2">
      <c r="B17635" s="3"/>
      <c r="C17635" s="3"/>
      <c r="D17635" s="6"/>
      <c r="E17635" s="8"/>
      <c r="O17635" s="9"/>
    </row>
    <row r="17636" spans="2:15" x14ac:dyDescent="0.2">
      <c r="B17636" s="3"/>
      <c r="C17636" s="3"/>
      <c r="D17636" s="6"/>
      <c r="E17636" s="8"/>
      <c r="O17636" s="9"/>
    </row>
    <row r="17637" spans="2:15" x14ac:dyDescent="0.2">
      <c r="B17637" s="3"/>
      <c r="C17637" s="3"/>
      <c r="D17637" s="6"/>
      <c r="E17637" s="8"/>
      <c r="O17637" s="9"/>
    </row>
    <row r="17638" spans="2:15" x14ac:dyDescent="0.2">
      <c r="B17638" s="3"/>
      <c r="C17638" s="3"/>
      <c r="D17638" s="6"/>
      <c r="E17638" s="8"/>
      <c r="O17638" s="9"/>
    </row>
    <row r="17639" spans="2:15" x14ac:dyDescent="0.2">
      <c r="B17639" s="3"/>
      <c r="C17639" s="3"/>
      <c r="D17639" s="6"/>
      <c r="E17639" s="8"/>
      <c r="O17639" s="9"/>
    </row>
    <row r="17640" spans="2:15" x14ac:dyDescent="0.2">
      <c r="B17640" s="3"/>
      <c r="C17640" s="3"/>
      <c r="D17640" s="6"/>
      <c r="E17640" s="8"/>
      <c r="O17640" s="9"/>
    </row>
    <row r="17641" spans="2:15" x14ac:dyDescent="0.2">
      <c r="B17641" s="3"/>
      <c r="C17641" s="3"/>
      <c r="D17641" s="6"/>
      <c r="E17641" s="8"/>
      <c r="O17641" s="9"/>
    </row>
    <row r="17642" spans="2:15" x14ac:dyDescent="0.2">
      <c r="B17642" s="3"/>
      <c r="C17642" s="3"/>
      <c r="D17642" s="6"/>
      <c r="E17642" s="8"/>
      <c r="O17642" s="9"/>
    </row>
    <row r="17643" spans="2:15" x14ac:dyDescent="0.2">
      <c r="B17643" s="3"/>
      <c r="C17643" s="3"/>
      <c r="D17643" s="6"/>
      <c r="E17643" s="8"/>
      <c r="O17643" s="9"/>
    </row>
    <row r="17644" spans="2:15" x14ac:dyDescent="0.2">
      <c r="B17644" s="3"/>
      <c r="C17644" s="3"/>
      <c r="D17644" s="6"/>
      <c r="E17644" s="8"/>
      <c r="O17644" s="9"/>
    </row>
    <row r="17645" spans="2:15" x14ac:dyDescent="0.2">
      <c r="B17645" s="3"/>
      <c r="C17645" s="3"/>
      <c r="D17645" s="6"/>
      <c r="E17645" s="8"/>
      <c r="O17645" s="9"/>
    </row>
    <row r="17646" spans="2:15" x14ac:dyDescent="0.2">
      <c r="B17646" s="3"/>
      <c r="C17646" s="3"/>
      <c r="D17646" s="6"/>
      <c r="E17646" s="8"/>
      <c r="O17646" s="9"/>
    </row>
    <row r="17647" spans="2:15" x14ac:dyDescent="0.2">
      <c r="B17647" s="3"/>
      <c r="C17647" s="3"/>
      <c r="D17647" s="6"/>
      <c r="E17647" s="8"/>
      <c r="O17647" s="9"/>
    </row>
    <row r="17648" spans="2:15" x14ac:dyDescent="0.2">
      <c r="B17648" s="3"/>
      <c r="C17648" s="3"/>
      <c r="D17648" s="6"/>
      <c r="E17648" s="8"/>
      <c r="O17648" s="9"/>
    </row>
    <row r="17649" spans="2:15" x14ac:dyDescent="0.2">
      <c r="B17649" s="3"/>
      <c r="C17649" s="3"/>
      <c r="D17649" s="6"/>
      <c r="E17649" s="8"/>
      <c r="O17649" s="9"/>
    </row>
    <row r="17650" spans="2:15" x14ac:dyDescent="0.2">
      <c r="B17650" s="3"/>
      <c r="C17650" s="3"/>
      <c r="D17650" s="6"/>
      <c r="E17650" s="8"/>
      <c r="O17650" s="9"/>
    </row>
    <row r="17651" spans="2:15" x14ac:dyDescent="0.2">
      <c r="B17651" s="3"/>
      <c r="C17651" s="3"/>
      <c r="D17651" s="6"/>
      <c r="E17651" s="8"/>
      <c r="O17651" s="9"/>
    </row>
    <row r="17652" spans="2:15" x14ac:dyDescent="0.2">
      <c r="B17652" s="3"/>
      <c r="C17652" s="3"/>
      <c r="D17652" s="6"/>
      <c r="E17652" s="8"/>
      <c r="O17652" s="9"/>
    </row>
    <row r="17653" spans="2:15" x14ac:dyDescent="0.2">
      <c r="B17653" s="3"/>
      <c r="C17653" s="3"/>
      <c r="D17653" s="6"/>
      <c r="E17653" s="8"/>
      <c r="O17653" s="9"/>
    </row>
    <row r="17654" spans="2:15" x14ac:dyDescent="0.2">
      <c r="B17654" s="3"/>
      <c r="C17654" s="3"/>
      <c r="D17654" s="6"/>
      <c r="E17654" s="8"/>
      <c r="O17654" s="9"/>
    </row>
    <row r="17655" spans="2:15" x14ac:dyDescent="0.2">
      <c r="B17655" s="3"/>
      <c r="C17655" s="3"/>
      <c r="D17655" s="6"/>
      <c r="E17655" s="8"/>
      <c r="O17655" s="9"/>
    </row>
    <row r="17656" spans="2:15" x14ac:dyDescent="0.2">
      <c r="B17656" s="3"/>
      <c r="C17656" s="3"/>
      <c r="D17656" s="6"/>
      <c r="E17656" s="8"/>
      <c r="O17656" s="9"/>
    </row>
    <row r="17657" spans="2:15" x14ac:dyDescent="0.2">
      <c r="B17657" s="3"/>
      <c r="C17657" s="3"/>
      <c r="D17657" s="6"/>
      <c r="E17657" s="8"/>
      <c r="O17657" s="9"/>
    </row>
    <row r="17658" spans="2:15" x14ac:dyDescent="0.2">
      <c r="B17658" s="3"/>
      <c r="C17658" s="3"/>
      <c r="D17658" s="6"/>
      <c r="E17658" s="8"/>
      <c r="O17658" s="9"/>
    </row>
    <row r="17659" spans="2:15" x14ac:dyDescent="0.2">
      <c r="B17659" s="3"/>
      <c r="C17659" s="3"/>
      <c r="D17659" s="6"/>
      <c r="E17659" s="8"/>
      <c r="O17659" s="9"/>
    </row>
    <row r="17660" spans="2:15" x14ac:dyDescent="0.2">
      <c r="B17660" s="3"/>
      <c r="C17660" s="3"/>
      <c r="D17660" s="6"/>
      <c r="E17660" s="8"/>
      <c r="O17660" s="9"/>
    </row>
    <row r="17661" spans="2:15" x14ac:dyDescent="0.2">
      <c r="B17661" s="3"/>
      <c r="C17661" s="3"/>
      <c r="D17661" s="6"/>
      <c r="E17661" s="8"/>
      <c r="O17661" s="9"/>
    </row>
    <row r="17662" spans="2:15" x14ac:dyDescent="0.2">
      <c r="B17662" s="3"/>
      <c r="C17662" s="3"/>
      <c r="D17662" s="6"/>
      <c r="E17662" s="8"/>
      <c r="O17662" s="9"/>
    </row>
    <row r="17663" spans="2:15" x14ac:dyDescent="0.2">
      <c r="B17663" s="3"/>
      <c r="C17663" s="3"/>
      <c r="D17663" s="6"/>
      <c r="E17663" s="8"/>
      <c r="O17663" s="9"/>
    </row>
    <row r="17664" spans="2:15" x14ac:dyDescent="0.2">
      <c r="B17664" s="3"/>
      <c r="C17664" s="3"/>
      <c r="D17664" s="6"/>
      <c r="E17664" s="8"/>
      <c r="O17664" s="9"/>
    </row>
    <row r="17665" spans="2:15" x14ac:dyDescent="0.2">
      <c r="B17665" s="3"/>
      <c r="C17665" s="3"/>
      <c r="D17665" s="6"/>
      <c r="E17665" s="8"/>
      <c r="O17665" s="9"/>
    </row>
    <row r="17666" spans="2:15" x14ac:dyDescent="0.2">
      <c r="B17666" s="3"/>
      <c r="C17666" s="3"/>
      <c r="D17666" s="6"/>
      <c r="E17666" s="8"/>
      <c r="O17666" s="9"/>
    </row>
    <row r="17667" spans="2:15" x14ac:dyDescent="0.2">
      <c r="B17667" s="3"/>
      <c r="C17667" s="3"/>
      <c r="D17667" s="6"/>
      <c r="E17667" s="8"/>
      <c r="O17667" s="9"/>
    </row>
    <row r="17668" spans="2:15" x14ac:dyDescent="0.2">
      <c r="B17668" s="3"/>
      <c r="C17668" s="3"/>
      <c r="D17668" s="6"/>
      <c r="E17668" s="8"/>
      <c r="O17668" s="9"/>
    </row>
    <row r="17669" spans="2:15" x14ac:dyDescent="0.2">
      <c r="B17669" s="3"/>
      <c r="C17669" s="3"/>
      <c r="D17669" s="6"/>
      <c r="E17669" s="8"/>
      <c r="O17669" s="9"/>
    </row>
    <row r="17670" spans="2:15" x14ac:dyDescent="0.2">
      <c r="B17670" s="3"/>
      <c r="C17670" s="3"/>
      <c r="D17670" s="6"/>
      <c r="E17670" s="8"/>
      <c r="O17670" s="9"/>
    </row>
    <row r="17671" spans="2:15" x14ac:dyDescent="0.2">
      <c r="B17671" s="3"/>
      <c r="C17671" s="3"/>
      <c r="D17671" s="6"/>
      <c r="E17671" s="8"/>
      <c r="O17671" s="9"/>
    </row>
    <row r="17672" spans="2:15" x14ac:dyDescent="0.2">
      <c r="B17672" s="3"/>
      <c r="C17672" s="3"/>
      <c r="D17672" s="6"/>
      <c r="E17672" s="8"/>
      <c r="O17672" s="9"/>
    </row>
    <row r="17673" spans="2:15" x14ac:dyDescent="0.2">
      <c r="B17673" s="3"/>
      <c r="C17673" s="3"/>
      <c r="D17673" s="6"/>
      <c r="E17673" s="8"/>
      <c r="O17673" s="9"/>
    </row>
    <row r="17674" spans="2:15" x14ac:dyDescent="0.2">
      <c r="B17674" s="3"/>
      <c r="C17674" s="3"/>
      <c r="D17674" s="6"/>
      <c r="E17674" s="8"/>
      <c r="O17674" s="9"/>
    </row>
    <row r="17675" spans="2:15" x14ac:dyDescent="0.2">
      <c r="B17675" s="3"/>
      <c r="C17675" s="3"/>
      <c r="D17675" s="6"/>
      <c r="E17675" s="8"/>
      <c r="O17675" s="9"/>
    </row>
    <row r="17676" spans="2:15" x14ac:dyDescent="0.2">
      <c r="B17676" s="3"/>
      <c r="C17676" s="3"/>
      <c r="D17676" s="6"/>
      <c r="E17676" s="8"/>
      <c r="O17676" s="9"/>
    </row>
    <row r="17677" spans="2:15" x14ac:dyDescent="0.2">
      <c r="B17677" s="3"/>
      <c r="C17677" s="3"/>
      <c r="D17677" s="6"/>
      <c r="E17677" s="8"/>
      <c r="O17677" s="9"/>
    </row>
    <row r="17678" spans="2:15" x14ac:dyDescent="0.2">
      <c r="B17678" s="3"/>
      <c r="C17678" s="3"/>
      <c r="D17678" s="6"/>
      <c r="E17678" s="8"/>
      <c r="O17678" s="9"/>
    </row>
    <row r="17679" spans="2:15" x14ac:dyDescent="0.2">
      <c r="B17679" s="3"/>
      <c r="C17679" s="3"/>
      <c r="D17679" s="6"/>
      <c r="E17679" s="8"/>
      <c r="O17679" s="9"/>
    </row>
    <row r="17680" spans="2:15" x14ac:dyDescent="0.2">
      <c r="B17680" s="3"/>
      <c r="C17680" s="3"/>
      <c r="D17680" s="6"/>
      <c r="E17680" s="8"/>
      <c r="O17680" s="9"/>
    </row>
    <row r="17681" spans="2:15" x14ac:dyDescent="0.2">
      <c r="B17681" s="3"/>
      <c r="C17681" s="3"/>
      <c r="D17681" s="6"/>
      <c r="E17681" s="8"/>
      <c r="O17681" s="9"/>
    </row>
    <row r="17682" spans="2:15" x14ac:dyDescent="0.2">
      <c r="B17682" s="3"/>
      <c r="C17682" s="3"/>
      <c r="D17682" s="6"/>
      <c r="E17682" s="8"/>
      <c r="O17682" s="9"/>
    </row>
    <row r="17683" spans="2:15" x14ac:dyDescent="0.2">
      <c r="B17683" s="3"/>
      <c r="C17683" s="3"/>
      <c r="D17683" s="6"/>
      <c r="E17683" s="8"/>
      <c r="O17683" s="9"/>
    </row>
    <row r="17684" spans="2:15" x14ac:dyDescent="0.2">
      <c r="B17684" s="3"/>
      <c r="C17684" s="3"/>
      <c r="D17684" s="6"/>
      <c r="E17684" s="8"/>
      <c r="O17684" s="9"/>
    </row>
    <row r="17685" spans="2:15" x14ac:dyDescent="0.2">
      <c r="B17685" s="3"/>
      <c r="C17685" s="3"/>
      <c r="D17685" s="6"/>
      <c r="E17685" s="8"/>
      <c r="O17685" s="9"/>
    </row>
    <row r="17686" spans="2:15" x14ac:dyDescent="0.2">
      <c r="B17686" s="3"/>
      <c r="C17686" s="3"/>
      <c r="D17686" s="6"/>
      <c r="E17686" s="8"/>
      <c r="O17686" s="9"/>
    </row>
    <row r="17687" spans="2:15" x14ac:dyDescent="0.2">
      <c r="B17687" s="3"/>
      <c r="C17687" s="3"/>
      <c r="D17687" s="6"/>
      <c r="E17687" s="8"/>
      <c r="O17687" s="9"/>
    </row>
    <row r="17688" spans="2:15" x14ac:dyDescent="0.2">
      <c r="B17688" s="3"/>
      <c r="C17688" s="3"/>
      <c r="D17688" s="6"/>
      <c r="E17688" s="8"/>
      <c r="O17688" s="9"/>
    </row>
    <row r="17689" spans="2:15" x14ac:dyDescent="0.2">
      <c r="B17689" s="3"/>
      <c r="C17689" s="3"/>
      <c r="D17689" s="6"/>
      <c r="E17689" s="8"/>
      <c r="O17689" s="9"/>
    </row>
    <row r="17690" spans="2:15" x14ac:dyDescent="0.2">
      <c r="B17690" s="3"/>
      <c r="C17690" s="3"/>
      <c r="D17690" s="6"/>
      <c r="E17690" s="8"/>
      <c r="O17690" s="9"/>
    </row>
    <row r="17691" spans="2:15" x14ac:dyDescent="0.2">
      <c r="B17691" s="3"/>
      <c r="C17691" s="3"/>
      <c r="D17691" s="6"/>
      <c r="E17691" s="8"/>
      <c r="O17691" s="9"/>
    </row>
    <row r="17692" spans="2:15" x14ac:dyDescent="0.2">
      <c r="B17692" s="3"/>
      <c r="C17692" s="3"/>
      <c r="D17692" s="6"/>
      <c r="E17692" s="8"/>
      <c r="O17692" s="9"/>
    </row>
    <row r="17693" spans="2:15" x14ac:dyDescent="0.2">
      <c r="B17693" s="3"/>
      <c r="C17693" s="3"/>
      <c r="D17693" s="6"/>
      <c r="E17693" s="8"/>
      <c r="O17693" s="9"/>
    </row>
    <row r="17694" spans="2:15" x14ac:dyDescent="0.2">
      <c r="B17694" s="3"/>
      <c r="C17694" s="3"/>
      <c r="D17694" s="6"/>
      <c r="E17694" s="8"/>
      <c r="O17694" s="9"/>
    </row>
    <row r="17695" spans="2:15" x14ac:dyDescent="0.2">
      <c r="B17695" s="3"/>
      <c r="C17695" s="3"/>
      <c r="D17695" s="6"/>
      <c r="E17695" s="8"/>
      <c r="O17695" s="9"/>
    </row>
    <row r="17696" spans="2:15" x14ac:dyDescent="0.2">
      <c r="B17696" s="3"/>
      <c r="C17696" s="3"/>
      <c r="D17696" s="6"/>
      <c r="E17696" s="8"/>
      <c r="O17696" s="9"/>
    </row>
    <row r="17697" spans="2:15" x14ac:dyDescent="0.2">
      <c r="B17697" s="3"/>
      <c r="C17697" s="3"/>
      <c r="D17697" s="6"/>
      <c r="E17697" s="8"/>
      <c r="O17697" s="9"/>
    </row>
    <row r="17698" spans="2:15" x14ac:dyDescent="0.2">
      <c r="B17698" s="3"/>
      <c r="C17698" s="3"/>
      <c r="D17698" s="6"/>
      <c r="E17698" s="8"/>
      <c r="O17698" s="9"/>
    </row>
    <row r="17699" spans="2:15" x14ac:dyDescent="0.2">
      <c r="B17699" s="3"/>
      <c r="C17699" s="3"/>
      <c r="D17699" s="6"/>
      <c r="E17699" s="8"/>
      <c r="O17699" s="9"/>
    </row>
    <row r="17700" spans="2:15" x14ac:dyDescent="0.2">
      <c r="B17700" s="3"/>
      <c r="C17700" s="3"/>
      <c r="D17700" s="6"/>
      <c r="E17700" s="8"/>
      <c r="O17700" s="9"/>
    </row>
    <row r="17701" spans="2:15" x14ac:dyDescent="0.2">
      <c r="B17701" s="3"/>
      <c r="C17701" s="3"/>
      <c r="D17701" s="6"/>
      <c r="E17701" s="8"/>
      <c r="O17701" s="9"/>
    </row>
    <row r="17702" spans="2:15" x14ac:dyDescent="0.2">
      <c r="B17702" s="3"/>
      <c r="C17702" s="3"/>
      <c r="D17702" s="6"/>
      <c r="E17702" s="8"/>
      <c r="O17702" s="9"/>
    </row>
    <row r="17703" spans="2:15" x14ac:dyDescent="0.2">
      <c r="B17703" s="3"/>
      <c r="C17703" s="3"/>
      <c r="D17703" s="6"/>
      <c r="E17703" s="8"/>
      <c r="O17703" s="9"/>
    </row>
    <row r="17704" spans="2:15" x14ac:dyDescent="0.2">
      <c r="B17704" s="3"/>
      <c r="C17704" s="3"/>
      <c r="D17704" s="6"/>
      <c r="E17704" s="8"/>
      <c r="O17704" s="9"/>
    </row>
    <row r="17705" spans="2:15" x14ac:dyDescent="0.2">
      <c r="B17705" s="3"/>
      <c r="C17705" s="3"/>
      <c r="D17705" s="6"/>
      <c r="E17705" s="8"/>
      <c r="O17705" s="9"/>
    </row>
    <row r="17706" spans="2:15" x14ac:dyDescent="0.2">
      <c r="B17706" s="3"/>
      <c r="C17706" s="3"/>
      <c r="D17706" s="6"/>
      <c r="E17706" s="8"/>
      <c r="O17706" s="9"/>
    </row>
    <row r="17707" spans="2:15" x14ac:dyDescent="0.2">
      <c r="B17707" s="3"/>
      <c r="C17707" s="3"/>
      <c r="D17707" s="6"/>
      <c r="E17707" s="8"/>
      <c r="O17707" s="9"/>
    </row>
    <row r="17708" spans="2:15" x14ac:dyDescent="0.2">
      <c r="B17708" s="3"/>
      <c r="C17708" s="3"/>
      <c r="D17708" s="6"/>
      <c r="E17708" s="8"/>
      <c r="O17708" s="9"/>
    </row>
    <row r="17709" spans="2:15" x14ac:dyDescent="0.2">
      <c r="B17709" s="3"/>
      <c r="C17709" s="3"/>
      <c r="D17709" s="6"/>
      <c r="E17709" s="8"/>
      <c r="O17709" s="9"/>
    </row>
    <row r="17710" spans="2:15" x14ac:dyDescent="0.2">
      <c r="B17710" s="3"/>
      <c r="C17710" s="3"/>
      <c r="D17710" s="6"/>
      <c r="E17710" s="8"/>
      <c r="O17710" s="9"/>
    </row>
    <row r="17711" spans="2:15" x14ac:dyDescent="0.2">
      <c r="B17711" s="3"/>
      <c r="C17711" s="3"/>
      <c r="D17711" s="6"/>
      <c r="E17711" s="8"/>
      <c r="O17711" s="9"/>
    </row>
    <row r="17712" spans="2:15" x14ac:dyDescent="0.2">
      <c r="B17712" s="3"/>
      <c r="C17712" s="3"/>
      <c r="D17712" s="6"/>
      <c r="E17712" s="8"/>
      <c r="O17712" s="9"/>
    </row>
    <row r="17713" spans="2:15" x14ac:dyDescent="0.2">
      <c r="B17713" s="3"/>
      <c r="C17713" s="3"/>
      <c r="D17713" s="6"/>
      <c r="E17713" s="8"/>
      <c r="O17713" s="9"/>
    </row>
    <row r="17714" spans="2:15" x14ac:dyDescent="0.2">
      <c r="B17714" s="3"/>
      <c r="C17714" s="3"/>
      <c r="D17714" s="6"/>
      <c r="E17714" s="8"/>
      <c r="O17714" s="9"/>
    </row>
    <row r="17715" spans="2:15" x14ac:dyDescent="0.2">
      <c r="B17715" s="3"/>
      <c r="C17715" s="3"/>
      <c r="D17715" s="6"/>
      <c r="E17715" s="8"/>
      <c r="O17715" s="9"/>
    </row>
    <row r="17716" spans="2:15" x14ac:dyDescent="0.2">
      <c r="B17716" s="3"/>
      <c r="C17716" s="3"/>
      <c r="D17716" s="6"/>
      <c r="E17716" s="8"/>
      <c r="O17716" s="9"/>
    </row>
    <row r="17717" spans="2:15" x14ac:dyDescent="0.2">
      <c r="B17717" s="3"/>
      <c r="C17717" s="3"/>
      <c r="D17717" s="6"/>
      <c r="E17717" s="8"/>
      <c r="O17717" s="9"/>
    </row>
    <row r="17718" spans="2:15" x14ac:dyDescent="0.2">
      <c r="B17718" s="3"/>
      <c r="C17718" s="3"/>
      <c r="D17718" s="6"/>
      <c r="E17718" s="8"/>
      <c r="O17718" s="9"/>
    </row>
    <row r="17719" spans="2:15" x14ac:dyDescent="0.2">
      <c r="B17719" s="3"/>
      <c r="C17719" s="3"/>
      <c r="D17719" s="6"/>
      <c r="E17719" s="8"/>
      <c r="O17719" s="9"/>
    </row>
    <row r="17720" spans="2:15" x14ac:dyDescent="0.2">
      <c r="B17720" s="3"/>
      <c r="C17720" s="3"/>
      <c r="D17720" s="6"/>
      <c r="E17720" s="8"/>
      <c r="O17720" s="9"/>
    </row>
    <row r="17721" spans="2:15" x14ac:dyDescent="0.2">
      <c r="B17721" s="3"/>
      <c r="C17721" s="3"/>
      <c r="D17721" s="6"/>
      <c r="E17721" s="8"/>
      <c r="O17721" s="9"/>
    </row>
    <row r="17722" spans="2:15" x14ac:dyDescent="0.2">
      <c r="B17722" s="3"/>
      <c r="C17722" s="3"/>
      <c r="D17722" s="6"/>
      <c r="E17722" s="8"/>
      <c r="O17722" s="9"/>
    </row>
    <row r="17723" spans="2:15" x14ac:dyDescent="0.2">
      <c r="B17723" s="3"/>
      <c r="C17723" s="3"/>
      <c r="D17723" s="6"/>
      <c r="E17723" s="8"/>
      <c r="O17723" s="9"/>
    </row>
    <row r="17724" spans="2:15" x14ac:dyDescent="0.2">
      <c r="B17724" s="3"/>
      <c r="C17724" s="3"/>
      <c r="D17724" s="6"/>
      <c r="E17724" s="8"/>
      <c r="O17724" s="9"/>
    </row>
    <row r="17725" spans="2:15" x14ac:dyDescent="0.2">
      <c r="B17725" s="3"/>
      <c r="C17725" s="3"/>
      <c r="D17725" s="6"/>
      <c r="E17725" s="8"/>
      <c r="O17725" s="9"/>
    </row>
    <row r="17726" spans="2:15" x14ac:dyDescent="0.2">
      <c r="B17726" s="3"/>
      <c r="C17726" s="3"/>
      <c r="D17726" s="6"/>
      <c r="E17726" s="8"/>
      <c r="O17726" s="9"/>
    </row>
    <row r="17727" spans="2:15" x14ac:dyDescent="0.2">
      <c r="B17727" s="3"/>
      <c r="C17727" s="3"/>
      <c r="D17727" s="6"/>
      <c r="E17727" s="8"/>
      <c r="O17727" s="9"/>
    </row>
    <row r="17728" spans="2:15" x14ac:dyDescent="0.2">
      <c r="B17728" s="3"/>
      <c r="C17728" s="3"/>
      <c r="D17728" s="6"/>
      <c r="E17728" s="8"/>
      <c r="O17728" s="9"/>
    </row>
    <row r="17729" spans="2:15" x14ac:dyDescent="0.2">
      <c r="B17729" s="3"/>
      <c r="C17729" s="3"/>
      <c r="D17729" s="6"/>
      <c r="E17729" s="8"/>
      <c r="O17729" s="9"/>
    </row>
    <row r="17730" spans="2:15" x14ac:dyDescent="0.2">
      <c r="B17730" s="3"/>
      <c r="C17730" s="3"/>
      <c r="D17730" s="6"/>
      <c r="E17730" s="8"/>
      <c r="O17730" s="9"/>
    </row>
    <row r="17731" spans="2:15" x14ac:dyDescent="0.2">
      <c r="B17731" s="3"/>
      <c r="C17731" s="3"/>
      <c r="D17731" s="6"/>
      <c r="E17731" s="8"/>
      <c r="O17731" s="9"/>
    </row>
    <row r="17732" spans="2:15" x14ac:dyDescent="0.2">
      <c r="B17732" s="3"/>
      <c r="C17732" s="3"/>
      <c r="D17732" s="6"/>
      <c r="E17732" s="8"/>
      <c r="O17732" s="9"/>
    </row>
    <row r="17733" spans="2:15" x14ac:dyDescent="0.2">
      <c r="B17733" s="3"/>
      <c r="C17733" s="3"/>
      <c r="D17733" s="6"/>
      <c r="E17733" s="8"/>
      <c r="O17733" s="9"/>
    </row>
    <row r="17734" spans="2:15" x14ac:dyDescent="0.2">
      <c r="B17734" s="3"/>
      <c r="C17734" s="3"/>
      <c r="D17734" s="6"/>
      <c r="E17734" s="8"/>
      <c r="O17734" s="9"/>
    </row>
    <row r="17735" spans="2:15" x14ac:dyDescent="0.2">
      <c r="B17735" s="3"/>
      <c r="C17735" s="3"/>
      <c r="D17735" s="6"/>
      <c r="E17735" s="8"/>
      <c r="O17735" s="9"/>
    </row>
    <row r="17736" spans="2:15" x14ac:dyDescent="0.2">
      <c r="B17736" s="3"/>
      <c r="C17736" s="3"/>
      <c r="D17736" s="6"/>
      <c r="E17736" s="8"/>
      <c r="O17736" s="9"/>
    </row>
    <row r="17737" spans="2:15" x14ac:dyDescent="0.2">
      <c r="B17737" s="3"/>
      <c r="C17737" s="3"/>
      <c r="D17737" s="6"/>
      <c r="E17737" s="8"/>
      <c r="O17737" s="9"/>
    </row>
    <row r="17738" spans="2:15" x14ac:dyDescent="0.2">
      <c r="B17738" s="3"/>
      <c r="C17738" s="3"/>
      <c r="D17738" s="6"/>
      <c r="E17738" s="8"/>
      <c r="O17738" s="9"/>
    </row>
    <row r="17739" spans="2:15" x14ac:dyDescent="0.2">
      <c r="B17739" s="3"/>
      <c r="C17739" s="3"/>
      <c r="D17739" s="6"/>
      <c r="E17739" s="8"/>
      <c r="O17739" s="9"/>
    </row>
    <row r="17740" spans="2:15" x14ac:dyDescent="0.2">
      <c r="B17740" s="3"/>
      <c r="C17740" s="3"/>
      <c r="D17740" s="6"/>
      <c r="E17740" s="8"/>
      <c r="O17740" s="9"/>
    </row>
    <row r="17741" spans="2:15" x14ac:dyDescent="0.2">
      <c r="B17741" s="3"/>
      <c r="C17741" s="3"/>
      <c r="D17741" s="6"/>
      <c r="E17741" s="8"/>
      <c r="O17741" s="9"/>
    </row>
    <row r="17742" spans="2:15" x14ac:dyDescent="0.2">
      <c r="B17742" s="3"/>
      <c r="C17742" s="3"/>
      <c r="D17742" s="6"/>
      <c r="E17742" s="8"/>
      <c r="O17742" s="9"/>
    </row>
    <row r="17743" spans="2:15" x14ac:dyDescent="0.2">
      <c r="B17743" s="3"/>
      <c r="C17743" s="3"/>
      <c r="D17743" s="6"/>
      <c r="E17743" s="8"/>
      <c r="O17743" s="9"/>
    </row>
    <row r="17744" spans="2:15" x14ac:dyDescent="0.2">
      <c r="B17744" s="3"/>
      <c r="C17744" s="3"/>
      <c r="D17744" s="6"/>
      <c r="E17744" s="8"/>
      <c r="O17744" s="9"/>
    </row>
    <row r="17745" spans="2:15" x14ac:dyDescent="0.2">
      <c r="B17745" s="3"/>
      <c r="C17745" s="3"/>
      <c r="D17745" s="6"/>
      <c r="E17745" s="8"/>
      <c r="O17745" s="9"/>
    </row>
    <row r="17746" spans="2:15" x14ac:dyDescent="0.2">
      <c r="B17746" s="3"/>
      <c r="C17746" s="3"/>
      <c r="D17746" s="6"/>
      <c r="E17746" s="8"/>
      <c r="O17746" s="9"/>
    </row>
    <row r="17747" spans="2:15" x14ac:dyDescent="0.2">
      <c r="B17747" s="3"/>
      <c r="C17747" s="3"/>
      <c r="D17747" s="6"/>
      <c r="E17747" s="8"/>
      <c r="O17747" s="9"/>
    </row>
    <row r="17748" spans="2:15" x14ac:dyDescent="0.2">
      <c r="B17748" s="3"/>
      <c r="C17748" s="3"/>
      <c r="D17748" s="6"/>
      <c r="E17748" s="8"/>
      <c r="O17748" s="9"/>
    </row>
    <row r="17749" spans="2:15" x14ac:dyDescent="0.2">
      <c r="B17749" s="3"/>
      <c r="C17749" s="3"/>
      <c r="D17749" s="6"/>
      <c r="E17749" s="8"/>
      <c r="O17749" s="9"/>
    </row>
    <row r="17750" spans="2:15" x14ac:dyDescent="0.2">
      <c r="B17750" s="3"/>
      <c r="C17750" s="3"/>
      <c r="D17750" s="6"/>
      <c r="E17750" s="8"/>
      <c r="O17750" s="9"/>
    </row>
    <row r="17751" spans="2:15" x14ac:dyDescent="0.2">
      <c r="B17751" s="3"/>
      <c r="C17751" s="3"/>
      <c r="D17751" s="6"/>
      <c r="E17751" s="8"/>
      <c r="O17751" s="9"/>
    </row>
    <row r="17752" spans="2:15" x14ac:dyDescent="0.2">
      <c r="B17752" s="3"/>
      <c r="C17752" s="3"/>
      <c r="D17752" s="6"/>
      <c r="E17752" s="8"/>
      <c r="O17752" s="9"/>
    </row>
    <row r="17753" spans="2:15" x14ac:dyDescent="0.2">
      <c r="B17753" s="3"/>
      <c r="C17753" s="3"/>
      <c r="D17753" s="6"/>
      <c r="E17753" s="8"/>
      <c r="O17753" s="9"/>
    </row>
    <row r="17754" spans="2:15" x14ac:dyDescent="0.2">
      <c r="B17754" s="3"/>
      <c r="C17754" s="3"/>
      <c r="D17754" s="6"/>
      <c r="E17754" s="8"/>
      <c r="O17754" s="9"/>
    </row>
    <row r="17755" spans="2:15" x14ac:dyDescent="0.2">
      <c r="B17755" s="3"/>
      <c r="C17755" s="3"/>
      <c r="D17755" s="6"/>
      <c r="E17755" s="8"/>
      <c r="O17755" s="9"/>
    </row>
    <row r="17756" spans="2:15" x14ac:dyDescent="0.2">
      <c r="B17756" s="3"/>
      <c r="C17756" s="3"/>
      <c r="D17756" s="6"/>
      <c r="E17756" s="8"/>
      <c r="O17756" s="9"/>
    </row>
    <row r="17757" spans="2:15" x14ac:dyDescent="0.2">
      <c r="B17757" s="3"/>
      <c r="C17757" s="3"/>
      <c r="D17757" s="6"/>
      <c r="E17757" s="8"/>
      <c r="O17757" s="9"/>
    </row>
    <row r="17758" spans="2:15" x14ac:dyDescent="0.2">
      <c r="B17758" s="3"/>
      <c r="C17758" s="3"/>
      <c r="D17758" s="6"/>
      <c r="E17758" s="8"/>
      <c r="O17758" s="9"/>
    </row>
    <row r="17759" spans="2:15" x14ac:dyDescent="0.2">
      <c r="B17759" s="3"/>
      <c r="C17759" s="3"/>
      <c r="D17759" s="6"/>
      <c r="E17759" s="8"/>
      <c r="O17759" s="9"/>
    </row>
    <row r="17760" spans="2:15" x14ac:dyDescent="0.2">
      <c r="B17760" s="3"/>
      <c r="C17760" s="3"/>
      <c r="D17760" s="6"/>
      <c r="E17760" s="8"/>
      <c r="O17760" s="9"/>
    </row>
    <row r="17761" spans="2:15" x14ac:dyDescent="0.2">
      <c r="B17761" s="3"/>
      <c r="C17761" s="3"/>
      <c r="D17761" s="6"/>
      <c r="E17761" s="8"/>
      <c r="O17761" s="9"/>
    </row>
    <row r="17762" spans="2:15" x14ac:dyDescent="0.2">
      <c r="B17762" s="3"/>
      <c r="C17762" s="3"/>
      <c r="D17762" s="6"/>
      <c r="E17762" s="8"/>
      <c r="O17762" s="9"/>
    </row>
    <row r="17763" spans="2:15" x14ac:dyDescent="0.2">
      <c r="B17763" s="3"/>
      <c r="C17763" s="3"/>
      <c r="D17763" s="6"/>
      <c r="E17763" s="8"/>
      <c r="O17763" s="9"/>
    </row>
    <row r="17764" spans="2:15" x14ac:dyDescent="0.2">
      <c r="B17764" s="3"/>
      <c r="C17764" s="3"/>
      <c r="D17764" s="6"/>
      <c r="E17764" s="8"/>
      <c r="O17764" s="9"/>
    </row>
    <row r="17765" spans="2:15" x14ac:dyDescent="0.2">
      <c r="B17765" s="3"/>
      <c r="C17765" s="3"/>
      <c r="D17765" s="6"/>
      <c r="E17765" s="8"/>
      <c r="O17765" s="9"/>
    </row>
    <row r="17766" spans="2:15" x14ac:dyDescent="0.2">
      <c r="B17766" s="3"/>
      <c r="C17766" s="3"/>
      <c r="D17766" s="6"/>
      <c r="E17766" s="8"/>
      <c r="O17766" s="9"/>
    </row>
    <row r="17767" spans="2:15" x14ac:dyDescent="0.2">
      <c r="B17767" s="3"/>
      <c r="C17767" s="3"/>
      <c r="D17767" s="6"/>
      <c r="E17767" s="8"/>
      <c r="O17767" s="9"/>
    </row>
    <row r="17768" spans="2:15" x14ac:dyDescent="0.2">
      <c r="B17768" s="3"/>
      <c r="C17768" s="3"/>
      <c r="D17768" s="6"/>
      <c r="E17768" s="8"/>
      <c r="O17768" s="9"/>
    </row>
    <row r="17769" spans="2:15" x14ac:dyDescent="0.2">
      <c r="B17769" s="3"/>
      <c r="C17769" s="3"/>
      <c r="D17769" s="6"/>
      <c r="E17769" s="8"/>
      <c r="O17769" s="9"/>
    </row>
    <row r="17770" spans="2:15" x14ac:dyDescent="0.2">
      <c r="B17770" s="3"/>
      <c r="C17770" s="3"/>
      <c r="D17770" s="6"/>
      <c r="E17770" s="8"/>
      <c r="O17770" s="9"/>
    </row>
    <row r="17771" spans="2:15" x14ac:dyDescent="0.2">
      <c r="B17771" s="3"/>
      <c r="C17771" s="3"/>
      <c r="D17771" s="6"/>
      <c r="E17771" s="8"/>
      <c r="O17771" s="9"/>
    </row>
    <row r="17772" spans="2:15" x14ac:dyDescent="0.2">
      <c r="B17772" s="3"/>
      <c r="C17772" s="3"/>
      <c r="D17772" s="6"/>
      <c r="E17772" s="8"/>
      <c r="O17772" s="9"/>
    </row>
    <row r="17773" spans="2:15" x14ac:dyDescent="0.2">
      <c r="B17773" s="3"/>
      <c r="C17773" s="3"/>
      <c r="D17773" s="6"/>
      <c r="E17773" s="8"/>
      <c r="O17773" s="9"/>
    </row>
    <row r="17774" spans="2:15" x14ac:dyDescent="0.2">
      <c r="B17774" s="3"/>
      <c r="C17774" s="3"/>
      <c r="D17774" s="6"/>
      <c r="E17774" s="8"/>
      <c r="O17774" s="9"/>
    </row>
    <row r="17775" spans="2:15" x14ac:dyDescent="0.2">
      <c r="B17775" s="3"/>
      <c r="C17775" s="3"/>
      <c r="D17775" s="6"/>
      <c r="E17775" s="8"/>
      <c r="O17775" s="9"/>
    </row>
    <row r="17776" spans="2:15" x14ac:dyDescent="0.2">
      <c r="B17776" s="3"/>
      <c r="C17776" s="3"/>
      <c r="D17776" s="6"/>
      <c r="E17776" s="8"/>
      <c r="O17776" s="9"/>
    </row>
    <row r="17777" spans="2:15" x14ac:dyDescent="0.2">
      <c r="B17777" s="3"/>
      <c r="C17777" s="3"/>
      <c r="D17777" s="6"/>
      <c r="E17777" s="8"/>
      <c r="O17777" s="9"/>
    </row>
    <row r="17778" spans="2:15" x14ac:dyDescent="0.2">
      <c r="B17778" s="3"/>
      <c r="C17778" s="3"/>
      <c r="D17778" s="6"/>
      <c r="E17778" s="8"/>
      <c r="O17778" s="9"/>
    </row>
    <row r="17779" spans="2:15" x14ac:dyDescent="0.2">
      <c r="B17779" s="3"/>
      <c r="C17779" s="3"/>
      <c r="D17779" s="6"/>
      <c r="E17779" s="8"/>
      <c r="O17779" s="9"/>
    </row>
    <row r="17780" spans="2:15" x14ac:dyDescent="0.2">
      <c r="B17780" s="3"/>
      <c r="C17780" s="3"/>
      <c r="D17780" s="6"/>
      <c r="E17780" s="8"/>
      <c r="O17780" s="9"/>
    </row>
    <row r="17781" spans="2:15" x14ac:dyDescent="0.2">
      <c r="B17781" s="3"/>
      <c r="C17781" s="3"/>
      <c r="D17781" s="6"/>
      <c r="E17781" s="8"/>
      <c r="O17781" s="9"/>
    </row>
    <row r="17782" spans="2:15" x14ac:dyDescent="0.2">
      <c r="B17782" s="3"/>
      <c r="C17782" s="3"/>
      <c r="D17782" s="6"/>
      <c r="E17782" s="8"/>
      <c r="O17782" s="9"/>
    </row>
    <row r="17783" spans="2:15" x14ac:dyDescent="0.2">
      <c r="B17783" s="3"/>
      <c r="C17783" s="3"/>
      <c r="D17783" s="6"/>
      <c r="E17783" s="8"/>
      <c r="O17783" s="9"/>
    </row>
    <row r="17784" spans="2:15" x14ac:dyDescent="0.2">
      <c r="B17784" s="3"/>
      <c r="C17784" s="3"/>
      <c r="D17784" s="6"/>
      <c r="E17784" s="8"/>
      <c r="O17784" s="9"/>
    </row>
    <row r="17785" spans="2:15" x14ac:dyDescent="0.2">
      <c r="B17785" s="3"/>
      <c r="C17785" s="3"/>
      <c r="D17785" s="6"/>
      <c r="E17785" s="8"/>
      <c r="O17785" s="9"/>
    </row>
    <row r="17786" spans="2:15" x14ac:dyDescent="0.2">
      <c r="B17786" s="3"/>
      <c r="C17786" s="3"/>
      <c r="D17786" s="6"/>
      <c r="E17786" s="8"/>
      <c r="O17786" s="9"/>
    </row>
    <row r="17787" spans="2:15" x14ac:dyDescent="0.2">
      <c r="B17787" s="3"/>
      <c r="C17787" s="3"/>
      <c r="D17787" s="6"/>
      <c r="E17787" s="8"/>
      <c r="O17787" s="9"/>
    </row>
    <row r="17788" spans="2:15" x14ac:dyDescent="0.2">
      <c r="B17788" s="3"/>
      <c r="C17788" s="3"/>
      <c r="D17788" s="6"/>
      <c r="E17788" s="8"/>
      <c r="O17788" s="9"/>
    </row>
    <row r="17789" spans="2:15" x14ac:dyDescent="0.2">
      <c r="B17789" s="3"/>
      <c r="C17789" s="3"/>
      <c r="D17789" s="6"/>
      <c r="E17789" s="8"/>
      <c r="O17789" s="9"/>
    </row>
    <row r="17790" spans="2:15" x14ac:dyDescent="0.2">
      <c r="B17790" s="3"/>
      <c r="C17790" s="3"/>
      <c r="D17790" s="6"/>
      <c r="E17790" s="8"/>
      <c r="O17790" s="9"/>
    </row>
    <row r="17791" spans="2:15" x14ac:dyDescent="0.2">
      <c r="B17791" s="3"/>
      <c r="C17791" s="3"/>
      <c r="D17791" s="6"/>
      <c r="E17791" s="8"/>
      <c r="O17791" s="9"/>
    </row>
    <row r="17792" spans="2:15" x14ac:dyDescent="0.2">
      <c r="B17792" s="3"/>
      <c r="C17792" s="3"/>
      <c r="D17792" s="6"/>
      <c r="E17792" s="8"/>
      <c r="O17792" s="9"/>
    </row>
    <row r="17793" spans="2:15" x14ac:dyDescent="0.2">
      <c r="B17793" s="3"/>
      <c r="C17793" s="3"/>
      <c r="D17793" s="6"/>
      <c r="E17793" s="8"/>
      <c r="O17793" s="9"/>
    </row>
    <row r="17794" spans="2:15" x14ac:dyDescent="0.2">
      <c r="B17794" s="3"/>
      <c r="C17794" s="3"/>
      <c r="D17794" s="6"/>
      <c r="E17794" s="8"/>
      <c r="O17794" s="9"/>
    </row>
    <row r="17795" spans="2:15" x14ac:dyDescent="0.2">
      <c r="B17795" s="3"/>
      <c r="C17795" s="3"/>
      <c r="D17795" s="6"/>
      <c r="E17795" s="8"/>
      <c r="O17795" s="9"/>
    </row>
    <row r="17796" spans="2:15" x14ac:dyDescent="0.2">
      <c r="B17796" s="3"/>
      <c r="C17796" s="3"/>
      <c r="D17796" s="6"/>
      <c r="E17796" s="8"/>
      <c r="O17796" s="9"/>
    </row>
    <row r="17797" spans="2:15" x14ac:dyDescent="0.2">
      <c r="B17797" s="3"/>
      <c r="C17797" s="3"/>
      <c r="D17797" s="6"/>
      <c r="E17797" s="8"/>
      <c r="O17797" s="9"/>
    </row>
    <row r="17798" spans="2:15" x14ac:dyDescent="0.2">
      <c r="B17798" s="3"/>
      <c r="C17798" s="3"/>
      <c r="D17798" s="6"/>
      <c r="E17798" s="8"/>
      <c r="O17798" s="9"/>
    </row>
    <row r="17799" spans="2:15" x14ac:dyDescent="0.2">
      <c r="B17799" s="3"/>
      <c r="C17799" s="3"/>
      <c r="D17799" s="6"/>
      <c r="E17799" s="8"/>
      <c r="O17799" s="9"/>
    </row>
    <row r="17800" spans="2:15" x14ac:dyDescent="0.2">
      <c r="B17800" s="3"/>
      <c r="C17800" s="3"/>
      <c r="D17800" s="6"/>
      <c r="E17800" s="8"/>
      <c r="O17800" s="9"/>
    </row>
    <row r="17801" spans="2:15" x14ac:dyDescent="0.2">
      <c r="B17801" s="3"/>
      <c r="C17801" s="3"/>
      <c r="D17801" s="6"/>
      <c r="E17801" s="8"/>
      <c r="O17801" s="9"/>
    </row>
    <row r="17802" spans="2:15" x14ac:dyDescent="0.2">
      <c r="B17802" s="3"/>
      <c r="C17802" s="3"/>
      <c r="D17802" s="6"/>
      <c r="E17802" s="8"/>
      <c r="O17802" s="9"/>
    </row>
    <row r="17803" spans="2:15" x14ac:dyDescent="0.2">
      <c r="B17803" s="3"/>
      <c r="C17803" s="3"/>
      <c r="D17803" s="6"/>
      <c r="E17803" s="8"/>
      <c r="O17803" s="9"/>
    </row>
    <row r="17804" spans="2:15" x14ac:dyDescent="0.2">
      <c r="B17804" s="3"/>
      <c r="C17804" s="3"/>
      <c r="D17804" s="6"/>
      <c r="E17804" s="8"/>
      <c r="O17804" s="9"/>
    </row>
    <row r="17805" spans="2:15" x14ac:dyDescent="0.2">
      <c r="B17805" s="3"/>
      <c r="C17805" s="3"/>
      <c r="D17805" s="6"/>
      <c r="E17805" s="8"/>
      <c r="O17805" s="9"/>
    </row>
    <row r="17806" spans="2:15" x14ac:dyDescent="0.2">
      <c r="B17806" s="3"/>
      <c r="C17806" s="3"/>
      <c r="D17806" s="6"/>
      <c r="E17806" s="8"/>
      <c r="O17806" s="9"/>
    </row>
    <row r="17807" spans="2:15" x14ac:dyDescent="0.2">
      <c r="B17807" s="3"/>
      <c r="C17807" s="3"/>
      <c r="D17807" s="6"/>
      <c r="E17807" s="8"/>
      <c r="O17807" s="9"/>
    </row>
    <row r="17808" spans="2:15" x14ac:dyDescent="0.2">
      <c r="B17808" s="3"/>
      <c r="C17808" s="3"/>
      <c r="D17808" s="6"/>
      <c r="E17808" s="8"/>
      <c r="O17808" s="9"/>
    </row>
    <row r="17809" spans="2:15" x14ac:dyDescent="0.2">
      <c r="B17809" s="3"/>
      <c r="C17809" s="3"/>
      <c r="D17809" s="6"/>
      <c r="E17809" s="8"/>
      <c r="O17809" s="9"/>
    </row>
    <row r="17810" spans="2:15" x14ac:dyDescent="0.2">
      <c r="B17810" s="3"/>
      <c r="C17810" s="3"/>
      <c r="D17810" s="6"/>
      <c r="E17810" s="8"/>
      <c r="O17810" s="9"/>
    </row>
    <row r="17811" spans="2:15" x14ac:dyDescent="0.2">
      <c r="B17811" s="3"/>
      <c r="C17811" s="3"/>
      <c r="D17811" s="6"/>
      <c r="E17811" s="8"/>
      <c r="O17811" s="9"/>
    </row>
    <row r="17812" spans="2:15" x14ac:dyDescent="0.2">
      <c r="B17812" s="3"/>
      <c r="C17812" s="3"/>
      <c r="D17812" s="6"/>
      <c r="E17812" s="8"/>
      <c r="O17812" s="9"/>
    </row>
    <row r="17813" spans="2:15" x14ac:dyDescent="0.2">
      <c r="B17813" s="3"/>
      <c r="C17813" s="3"/>
      <c r="D17813" s="6"/>
      <c r="E17813" s="8"/>
      <c r="O17813" s="9"/>
    </row>
    <row r="17814" spans="2:15" x14ac:dyDescent="0.2">
      <c r="B17814" s="3"/>
      <c r="C17814" s="3"/>
      <c r="D17814" s="6"/>
      <c r="E17814" s="8"/>
      <c r="O17814" s="9"/>
    </row>
    <row r="17815" spans="2:15" x14ac:dyDescent="0.2">
      <c r="B17815" s="3"/>
      <c r="C17815" s="3"/>
      <c r="D17815" s="6"/>
      <c r="E17815" s="8"/>
      <c r="O17815" s="9"/>
    </row>
    <row r="17816" spans="2:15" x14ac:dyDescent="0.2">
      <c r="B17816" s="3"/>
      <c r="C17816" s="3"/>
      <c r="D17816" s="6"/>
      <c r="E17816" s="8"/>
      <c r="O17816" s="9"/>
    </row>
    <row r="17817" spans="2:15" x14ac:dyDescent="0.2">
      <c r="B17817" s="3"/>
      <c r="C17817" s="3"/>
      <c r="D17817" s="6"/>
      <c r="E17817" s="8"/>
      <c r="O17817" s="9"/>
    </row>
    <row r="17818" spans="2:15" x14ac:dyDescent="0.2">
      <c r="B17818" s="3"/>
      <c r="C17818" s="3"/>
      <c r="D17818" s="6"/>
      <c r="E17818" s="8"/>
      <c r="O17818" s="9"/>
    </row>
    <row r="17819" spans="2:15" x14ac:dyDescent="0.2">
      <c r="B17819" s="3"/>
      <c r="C17819" s="3"/>
      <c r="D17819" s="6"/>
      <c r="E17819" s="8"/>
      <c r="O17819" s="9"/>
    </row>
    <row r="17820" spans="2:15" x14ac:dyDescent="0.2">
      <c r="B17820" s="3"/>
      <c r="C17820" s="3"/>
      <c r="D17820" s="6"/>
      <c r="E17820" s="8"/>
      <c r="O17820" s="9"/>
    </row>
    <row r="17821" spans="2:15" x14ac:dyDescent="0.2">
      <c r="B17821" s="3"/>
      <c r="C17821" s="3"/>
      <c r="D17821" s="6"/>
      <c r="E17821" s="8"/>
      <c r="O17821" s="9"/>
    </row>
    <row r="17822" spans="2:15" x14ac:dyDescent="0.2">
      <c r="B17822" s="3"/>
      <c r="C17822" s="3"/>
      <c r="D17822" s="6"/>
      <c r="E17822" s="8"/>
      <c r="O17822" s="9"/>
    </row>
    <row r="17823" spans="2:15" x14ac:dyDescent="0.2">
      <c r="B17823" s="3"/>
      <c r="C17823" s="3"/>
      <c r="D17823" s="6"/>
      <c r="E17823" s="8"/>
      <c r="O17823" s="9"/>
    </row>
    <row r="17824" spans="2:15" x14ac:dyDescent="0.2">
      <c r="B17824" s="3"/>
      <c r="C17824" s="3"/>
      <c r="D17824" s="6"/>
      <c r="E17824" s="8"/>
      <c r="O17824" s="9"/>
    </row>
    <row r="17825" spans="2:15" x14ac:dyDescent="0.2">
      <c r="B17825" s="3"/>
      <c r="C17825" s="3"/>
      <c r="D17825" s="6"/>
      <c r="E17825" s="8"/>
      <c r="O17825" s="9"/>
    </row>
    <row r="17826" spans="2:15" x14ac:dyDescent="0.2">
      <c r="B17826" s="3"/>
      <c r="C17826" s="3"/>
      <c r="D17826" s="6"/>
      <c r="E17826" s="8"/>
      <c r="O17826" s="9"/>
    </row>
    <row r="17827" spans="2:15" x14ac:dyDescent="0.2">
      <c r="B17827" s="3"/>
      <c r="C17827" s="3"/>
      <c r="D17827" s="6"/>
      <c r="E17827" s="8"/>
      <c r="O17827" s="9"/>
    </row>
    <row r="17828" spans="2:15" x14ac:dyDescent="0.2">
      <c r="B17828" s="3"/>
      <c r="C17828" s="3"/>
      <c r="D17828" s="6"/>
      <c r="E17828" s="8"/>
      <c r="O17828" s="9"/>
    </row>
    <row r="17829" spans="2:15" x14ac:dyDescent="0.2">
      <c r="B17829" s="3"/>
      <c r="C17829" s="3"/>
      <c r="D17829" s="6"/>
      <c r="E17829" s="8"/>
      <c r="O17829" s="9"/>
    </row>
    <row r="17830" spans="2:15" x14ac:dyDescent="0.2">
      <c r="B17830" s="3"/>
      <c r="C17830" s="3"/>
      <c r="D17830" s="6"/>
      <c r="E17830" s="8"/>
      <c r="O17830" s="9"/>
    </row>
    <row r="17831" spans="2:15" x14ac:dyDescent="0.2">
      <c r="B17831" s="3"/>
      <c r="C17831" s="3"/>
      <c r="D17831" s="6"/>
      <c r="E17831" s="8"/>
      <c r="O17831" s="9"/>
    </row>
    <row r="17832" spans="2:15" x14ac:dyDescent="0.2">
      <c r="B17832" s="3"/>
      <c r="C17832" s="3"/>
      <c r="D17832" s="6"/>
      <c r="E17832" s="8"/>
      <c r="O17832" s="9"/>
    </row>
    <row r="17833" spans="2:15" x14ac:dyDescent="0.2">
      <c r="B17833" s="3"/>
      <c r="C17833" s="3"/>
      <c r="D17833" s="6"/>
      <c r="E17833" s="8"/>
      <c r="O17833" s="9"/>
    </row>
    <row r="17834" spans="2:15" x14ac:dyDescent="0.2">
      <c r="B17834" s="3"/>
      <c r="C17834" s="3"/>
      <c r="D17834" s="6"/>
      <c r="E17834" s="8"/>
      <c r="O17834" s="9"/>
    </row>
    <row r="17835" spans="2:15" x14ac:dyDescent="0.2">
      <c r="B17835" s="3"/>
      <c r="C17835" s="3"/>
      <c r="D17835" s="6"/>
      <c r="E17835" s="8"/>
      <c r="O17835" s="9"/>
    </row>
    <row r="17836" spans="2:15" x14ac:dyDescent="0.2">
      <c r="B17836" s="3"/>
      <c r="C17836" s="3"/>
      <c r="D17836" s="6"/>
      <c r="E17836" s="8"/>
      <c r="O17836" s="9"/>
    </row>
    <row r="17837" spans="2:15" x14ac:dyDescent="0.2">
      <c r="B17837" s="3"/>
      <c r="C17837" s="3"/>
      <c r="D17837" s="6"/>
      <c r="E17837" s="8"/>
      <c r="O17837" s="9"/>
    </row>
    <row r="17838" spans="2:15" x14ac:dyDescent="0.2">
      <c r="B17838" s="3"/>
      <c r="C17838" s="3"/>
      <c r="D17838" s="6"/>
      <c r="E17838" s="8"/>
      <c r="O17838" s="9"/>
    </row>
    <row r="17839" spans="2:15" x14ac:dyDescent="0.2">
      <c r="B17839" s="3"/>
      <c r="C17839" s="3"/>
      <c r="D17839" s="6"/>
      <c r="E17839" s="8"/>
      <c r="O17839" s="9"/>
    </row>
    <row r="17840" spans="2:15" x14ac:dyDescent="0.2">
      <c r="B17840" s="3"/>
      <c r="C17840" s="3"/>
      <c r="D17840" s="6"/>
      <c r="E17840" s="8"/>
      <c r="O17840" s="9"/>
    </row>
    <row r="17841" spans="2:15" x14ac:dyDescent="0.2">
      <c r="B17841" s="3"/>
      <c r="C17841" s="3"/>
      <c r="D17841" s="6"/>
      <c r="E17841" s="8"/>
      <c r="O17841" s="9"/>
    </row>
    <row r="17842" spans="2:15" x14ac:dyDescent="0.2">
      <c r="B17842" s="3"/>
      <c r="C17842" s="3"/>
      <c r="D17842" s="6"/>
      <c r="E17842" s="8"/>
      <c r="O17842" s="9"/>
    </row>
    <row r="17843" spans="2:15" x14ac:dyDescent="0.2">
      <c r="B17843" s="3"/>
      <c r="C17843" s="3"/>
      <c r="D17843" s="6"/>
      <c r="E17843" s="8"/>
      <c r="O17843" s="9"/>
    </row>
    <row r="17844" spans="2:15" x14ac:dyDescent="0.2">
      <c r="B17844" s="3"/>
      <c r="C17844" s="3"/>
      <c r="D17844" s="6"/>
      <c r="E17844" s="8"/>
      <c r="O17844" s="9"/>
    </row>
    <row r="17845" spans="2:15" x14ac:dyDescent="0.2">
      <c r="B17845" s="3"/>
      <c r="C17845" s="3"/>
      <c r="D17845" s="6"/>
      <c r="E17845" s="8"/>
      <c r="O17845" s="9"/>
    </row>
    <row r="17846" spans="2:15" x14ac:dyDescent="0.2">
      <c r="B17846" s="3"/>
      <c r="C17846" s="3"/>
      <c r="D17846" s="6"/>
      <c r="E17846" s="8"/>
      <c r="O17846" s="9"/>
    </row>
    <row r="17847" spans="2:15" x14ac:dyDescent="0.2">
      <c r="B17847" s="3"/>
      <c r="C17847" s="3"/>
      <c r="D17847" s="6"/>
      <c r="E17847" s="8"/>
      <c r="O17847" s="9"/>
    </row>
    <row r="17848" spans="2:15" x14ac:dyDescent="0.2">
      <c r="B17848" s="3"/>
      <c r="C17848" s="3"/>
      <c r="D17848" s="6"/>
      <c r="E17848" s="8"/>
      <c r="O17848" s="9"/>
    </row>
    <row r="17849" spans="2:15" x14ac:dyDescent="0.2">
      <c r="B17849" s="3"/>
      <c r="C17849" s="3"/>
      <c r="D17849" s="6"/>
      <c r="E17849" s="8"/>
      <c r="O17849" s="9"/>
    </row>
    <row r="17850" spans="2:15" x14ac:dyDescent="0.2">
      <c r="B17850" s="3"/>
      <c r="C17850" s="3"/>
      <c r="D17850" s="6"/>
      <c r="E17850" s="8"/>
      <c r="O17850" s="9"/>
    </row>
    <row r="17851" spans="2:15" x14ac:dyDescent="0.2">
      <c r="B17851" s="3"/>
      <c r="C17851" s="3"/>
      <c r="D17851" s="6"/>
      <c r="E17851" s="8"/>
      <c r="O17851" s="9"/>
    </row>
    <row r="17852" spans="2:15" x14ac:dyDescent="0.2">
      <c r="B17852" s="3"/>
      <c r="C17852" s="3"/>
      <c r="D17852" s="6"/>
      <c r="E17852" s="8"/>
      <c r="O17852" s="9"/>
    </row>
    <row r="17853" spans="2:15" x14ac:dyDescent="0.2">
      <c r="B17853" s="3"/>
      <c r="C17853" s="3"/>
      <c r="D17853" s="6"/>
      <c r="E17853" s="8"/>
      <c r="O17853" s="9"/>
    </row>
    <row r="17854" spans="2:15" x14ac:dyDescent="0.2">
      <c r="B17854" s="3"/>
      <c r="C17854" s="3"/>
      <c r="D17854" s="6"/>
      <c r="E17854" s="8"/>
      <c r="O17854" s="9"/>
    </row>
    <row r="17855" spans="2:15" x14ac:dyDescent="0.2">
      <c r="B17855" s="3"/>
      <c r="C17855" s="3"/>
      <c r="D17855" s="6"/>
      <c r="E17855" s="8"/>
      <c r="O17855" s="9"/>
    </row>
    <row r="17856" spans="2:15" x14ac:dyDescent="0.2">
      <c r="B17856" s="3"/>
      <c r="C17856" s="3"/>
      <c r="D17856" s="6"/>
      <c r="E17856" s="8"/>
      <c r="O17856" s="9"/>
    </row>
    <row r="17857" spans="2:15" x14ac:dyDescent="0.2">
      <c r="B17857" s="3"/>
      <c r="C17857" s="3"/>
      <c r="D17857" s="6"/>
      <c r="E17857" s="8"/>
      <c r="O17857" s="9"/>
    </row>
    <row r="17858" spans="2:15" x14ac:dyDescent="0.2">
      <c r="B17858" s="3"/>
      <c r="C17858" s="3"/>
      <c r="D17858" s="6"/>
      <c r="E17858" s="8"/>
      <c r="O17858" s="9"/>
    </row>
    <row r="17859" spans="2:15" x14ac:dyDescent="0.2">
      <c r="B17859" s="3"/>
      <c r="C17859" s="3"/>
      <c r="D17859" s="6"/>
      <c r="E17859" s="8"/>
      <c r="O17859" s="9"/>
    </row>
    <row r="17860" spans="2:15" x14ac:dyDescent="0.2">
      <c r="B17860" s="3"/>
      <c r="C17860" s="3"/>
      <c r="D17860" s="6"/>
      <c r="E17860" s="8"/>
      <c r="O17860" s="9"/>
    </row>
    <row r="17861" spans="2:15" x14ac:dyDescent="0.2">
      <c r="B17861" s="3"/>
      <c r="C17861" s="3"/>
      <c r="D17861" s="6"/>
      <c r="E17861" s="8"/>
      <c r="O17861" s="9"/>
    </row>
    <row r="17862" spans="2:15" x14ac:dyDescent="0.2">
      <c r="B17862" s="3"/>
      <c r="C17862" s="3"/>
      <c r="D17862" s="6"/>
      <c r="E17862" s="8"/>
      <c r="O17862" s="9"/>
    </row>
    <row r="17863" spans="2:15" x14ac:dyDescent="0.2">
      <c r="B17863" s="3"/>
      <c r="C17863" s="3"/>
      <c r="D17863" s="6"/>
      <c r="E17863" s="8"/>
      <c r="O17863" s="9"/>
    </row>
    <row r="17864" spans="2:15" x14ac:dyDescent="0.2">
      <c r="B17864" s="3"/>
      <c r="C17864" s="3"/>
      <c r="D17864" s="6"/>
      <c r="E17864" s="8"/>
      <c r="O17864" s="9"/>
    </row>
    <row r="17865" spans="2:15" x14ac:dyDescent="0.2">
      <c r="B17865" s="3"/>
      <c r="C17865" s="3"/>
      <c r="D17865" s="6"/>
      <c r="E17865" s="8"/>
      <c r="O17865" s="9"/>
    </row>
    <row r="17866" spans="2:15" x14ac:dyDescent="0.2">
      <c r="B17866" s="3"/>
      <c r="C17866" s="3"/>
      <c r="D17866" s="6"/>
      <c r="E17866" s="8"/>
      <c r="O17866" s="9"/>
    </row>
    <row r="17867" spans="2:15" x14ac:dyDescent="0.2">
      <c r="B17867" s="3"/>
      <c r="C17867" s="3"/>
      <c r="D17867" s="6"/>
      <c r="E17867" s="8"/>
      <c r="O17867" s="9"/>
    </row>
    <row r="17868" spans="2:15" x14ac:dyDescent="0.2">
      <c r="B17868" s="3"/>
      <c r="C17868" s="3"/>
      <c r="D17868" s="6"/>
      <c r="E17868" s="8"/>
      <c r="O17868" s="9"/>
    </row>
    <row r="17869" spans="2:15" x14ac:dyDescent="0.2">
      <c r="B17869" s="3"/>
      <c r="C17869" s="3"/>
      <c r="D17869" s="6"/>
      <c r="E17869" s="8"/>
      <c r="O17869" s="9"/>
    </row>
    <row r="17870" spans="2:15" x14ac:dyDescent="0.2">
      <c r="B17870" s="3"/>
      <c r="C17870" s="3"/>
      <c r="D17870" s="6"/>
      <c r="E17870" s="8"/>
      <c r="O17870" s="9"/>
    </row>
    <row r="17871" spans="2:15" x14ac:dyDescent="0.2">
      <c r="B17871" s="3"/>
      <c r="C17871" s="3"/>
      <c r="D17871" s="6"/>
      <c r="E17871" s="8"/>
      <c r="O17871" s="9"/>
    </row>
    <row r="17872" spans="2:15" x14ac:dyDescent="0.2">
      <c r="B17872" s="3"/>
      <c r="C17872" s="3"/>
      <c r="D17872" s="6"/>
      <c r="E17872" s="8"/>
      <c r="O17872" s="9"/>
    </row>
    <row r="17873" spans="2:15" x14ac:dyDescent="0.2">
      <c r="B17873" s="3"/>
      <c r="C17873" s="3"/>
      <c r="D17873" s="6"/>
      <c r="E17873" s="8"/>
      <c r="O17873" s="9"/>
    </row>
    <row r="17874" spans="2:15" x14ac:dyDescent="0.2">
      <c r="B17874" s="3"/>
      <c r="C17874" s="3"/>
      <c r="D17874" s="6"/>
      <c r="E17874" s="8"/>
      <c r="O17874" s="9"/>
    </row>
    <row r="17875" spans="2:15" x14ac:dyDescent="0.2">
      <c r="B17875" s="3"/>
      <c r="C17875" s="3"/>
      <c r="D17875" s="6"/>
      <c r="E17875" s="8"/>
      <c r="O17875" s="9"/>
    </row>
    <row r="17876" spans="2:15" x14ac:dyDescent="0.2">
      <c r="B17876" s="3"/>
      <c r="C17876" s="3"/>
      <c r="D17876" s="6"/>
      <c r="E17876" s="8"/>
      <c r="O17876" s="9"/>
    </row>
    <row r="17877" spans="2:15" x14ac:dyDescent="0.2">
      <c r="B17877" s="3"/>
      <c r="C17877" s="3"/>
      <c r="D17877" s="6"/>
      <c r="E17877" s="8"/>
      <c r="O17877" s="9"/>
    </row>
    <row r="17878" spans="2:15" x14ac:dyDescent="0.2">
      <c r="B17878" s="3"/>
      <c r="C17878" s="3"/>
      <c r="D17878" s="6"/>
      <c r="E17878" s="8"/>
      <c r="O17878" s="9"/>
    </row>
    <row r="17879" spans="2:15" x14ac:dyDescent="0.2">
      <c r="B17879" s="3"/>
      <c r="C17879" s="3"/>
      <c r="D17879" s="6"/>
      <c r="E17879" s="8"/>
      <c r="O17879" s="9"/>
    </row>
    <row r="17880" spans="2:15" x14ac:dyDescent="0.2">
      <c r="B17880" s="3"/>
      <c r="C17880" s="3"/>
      <c r="D17880" s="6"/>
      <c r="E17880" s="8"/>
      <c r="O17880" s="9"/>
    </row>
    <row r="17881" spans="2:15" x14ac:dyDescent="0.2">
      <c r="B17881" s="3"/>
      <c r="C17881" s="3"/>
      <c r="D17881" s="6"/>
      <c r="E17881" s="8"/>
      <c r="O17881" s="9"/>
    </row>
    <row r="17882" spans="2:15" x14ac:dyDescent="0.2">
      <c r="B17882" s="3"/>
      <c r="C17882" s="3"/>
      <c r="D17882" s="6"/>
      <c r="E17882" s="8"/>
      <c r="O17882" s="9"/>
    </row>
    <row r="17883" spans="2:15" x14ac:dyDescent="0.2">
      <c r="B17883" s="3"/>
      <c r="C17883" s="3"/>
      <c r="D17883" s="6"/>
      <c r="E17883" s="8"/>
      <c r="O17883" s="9"/>
    </row>
    <row r="17884" spans="2:15" x14ac:dyDescent="0.2">
      <c r="B17884" s="3"/>
      <c r="C17884" s="3"/>
      <c r="D17884" s="6"/>
      <c r="E17884" s="8"/>
      <c r="O17884" s="9"/>
    </row>
    <row r="17885" spans="2:15" x14ac:dyDescent="0.2">
      <c r="B17885" s="3"/>
      <c r="C17885" s="3"/>
      <c r="D17885" s="6"/>
      <c r="E17885" s="8"/>
      <c r="O17885" s="9"/>
    </row>
    <row r="17886" spans="2:15" x14ac:dyDescent="0.2">
      <c r="B17886" s="3"/>
      <c r="C17886" s="3"/>
      <c r="D17886" s="6"/>
      <c r="E17886" s="8"/>
      <c r="O17886" s="9"/>
    </row>
    <row r="17887" spans="2:15" x14ac:dyDescent="0.2">
      <c r="B17887" s="3"/>
      <c r="C17887" s="3"/>
      <c r="D17887" s="6"/>
      <c r="E17887" s="8"/>
      <c r="O17887" s="9"/>
    </row>
    <row r="17888" spans="2:15" x14ac:dyDescent="0.2">
      <c r="B17888" s="3"/>
      <c r="C17888" s="3"/>
      <c r="D17888" s="6"/>
      <c r="E17888" s="8"/>
      <c r="O17888" s="9"/>
    </row>
    <row r="17889" spans="2:15" x14ac:dyDescent="0.2">
      <c r="B17889" s="3"/>
      <c r="C17889" s="3"/>
      <c r="D17889" s="6"/>
      <c r="E17889" s="8"/>
      <c r="O17889" s="9"/>
    </row>
    <row r="17890" spans="2:15" x14ac:dyDescent="0.2">
      <c r="B17890" s="3"/>
      <c r="C17890" s="3"/>
      <c r="D17890" s="6"/>
      <c r="E17890" s="8"/>
      <c r="O17890" s="9"/>
    </row>
    <row r="17891" spans="2:15" x14ac:dyDescent="0.2">
      <c r="B17891" s="3"/>
      <c r="C17891" s="3"/>
      <c r="D17891" s="6"/>
      <c r="E17891" s="8"/>
      <c r="O17891" s="9"/>
    </row>
    <row r="17892" spans="2:15" x14ac:dyDescent="0.2">
      <c r="B17892" s="3"/>
      <c r="C17892" s="3"/>
      <c r="D17892" s="6"/>
      <c r="E17892" s="8"/>
      <c r="O17892" s="9"/>
    </row>
    <row r="17893" spans="2:15" x14ac:dyDescent="0.2">
      <c r="B17893" s="3"/>
      <c r="C17893" s="3"/>
      <c r="D17893" s="6"/>
      <c r="E17893" s="8"/>
      <c r="O17893" s="9"/>
    </row>
    <row r="17894" spans="2:15" x14ac:dyDescent="0.2">
      <c r="B17894" s="3"/>
      <c r="C17894" s="3"/>
      <c r="D17894" s="6"/>
      <c r="E17894" s="8"/>
      <c r="O17894" s="9"/>
    </row>
    <row r="17895" spans="2:15" x14ac:dyDescent="0.2">
      <c r="B17895" s="3"/>
      <c r="C17895" s="3"/>
      <c r="D17895" s="6"/>
      <c r="E17895" s="8"/>
      <c r="O17895" s="9"/>
    </row>
    <row r="17896" spans="2:15" x14ac:dyDescent="0.2">
      <c r="B17896" s="3"/>
      <c r="C17896" s="3"/>
      <c r="D17896" s="6"/>
      <c r="E17896" s="8"/>
      <c r="O17896" s="9"/>
    </row>
    <row r="17897" spans="2:15" x14ac:dyDescent="0.2">
      <c r="B17897" s="3"/>
      <c r="C17897" s="3"/>
      <c r="D17897" s="6"/>
      <c r="E17897" s="8"/>
      <c r="O17897" s="9"/>
    </row>
    <row r="17898" spans="2:15" x14ac:dyDescent="0.2">
      <c r="B17898" s="3"/>
      <c r="C17898" s="3"/>
      <c r="D17898" s="6"/>
      <c r="E17898" s="8"/>
      <c r="O17898" s="9"/>
    </row>
    <row r="17899" spans="2:15" x14ac:dyDescent="0.2">
      <c r="B17899" s="3"/>
      <c r="C17899" s="3"/>
      <c r="D17899" s="6"/>
      <c r="E17899" s="8"/>
      <c r="O17899" s="9"/>
    </row>
    <row r="17900" spans="2:15" x14ac:dyDescent="0.2">
      <c r="B17900" s="3"/>
      <c r="C17900" s="3"/>
      <c r="D17900" s="6"/>
      <c r="E17900" s="8"/>
      <c r="O17900" s="9"/>
    </row>
    <row r="17901" spans="2:15" x14ac:dyDescent="0.2">
      <c r="B17901" s="3"/>
      <c r="C17901" s="3"/>
      <c r="D17901" s="6"/>
      <c r="E17901" s="8"/>
      <c r="O17901" s="9"/>
    </row>
    <row r="17902" spans="2:15" x14ac:dyDescent="0.2">
      <c r="B17902" s="3"/>
      <c r="C17902" s="3"/>
      <c r="D17902" s="6"/>
      <c r="E17902" s="8"/>
      <c r="O17902" s="9"/>
    </row>
    <row r="17903" spans="2:15" x14ac:dyDescent="0.2">
      <c r="B17903" s="3"/>
      <c r="C17903" s="3"/>
      <c r="D17903" s="6"/>
      <c r="E17903" s="8"/>
      <c r="O17903" s="9"/>
    </row>
    <row r="17904" spans="2:15" x14ac:dyDescent="0.2">
      <c r="B17904" s="3"/>
      <c r="C17904" s="3"/>
      <c r="D17904" s="6"/>
      <c r="E17904" s="8"/>
      <c r="O17904" s="9"/>
    </row>
    <row r="17905" spans="2:15" x14ac:dyDescent="0.2">
      <c r="B17905" s="3"/>
      <c r="C17905" s="3"/>
      <c r="D17905" s="6"/>
      <c r="E17905" s="8"/>
      <c r="O17905" s="9"/>
    </row>
    <row r="17906" spans="2:15" x14ac:dyDescent="0.2">
      <c r="B17906" s="3"/>
      <c r="C17906" s="3"/>
      <c r="D17906" s="6"/>
      <c r="E17906" s="8"/>
      <c r="O17906" s="9"/>
    </row>
    <row r="17907" spans="2:15" x14ac:dyDescent="0.2">
      <c r="B17907" s="3"/>
      <c r="C17907" s="3"/>
      <c r="D17907" s="6"/>
      <c r="E17907" s="8"/>
      <c r="O17907" s="9"/>
    </row>
    <row r="17908" spans="2:15" x14ac:dyDescent="0.2">
      <c r="B17908" s="3"/>
      <c r="C17908" s="3"/>
      <c r="D17908" s="6"/>
      <c r="E17908" s="8"/>
      <c r="O17908" s="9"/>
    </row>
    <row r="17909" spans="2:15" x14ac:dyDescent="0.2">
      <c r="B17909" s="3"/>
      <c r="C17909" s="3"/>
      <c r="D17909" s="6"/>
      <c r="E17909" s="8"/>
      <c r="O17909" s="9"/>
    </row>
    <row r="17910" spans="2:15" x14ac:dyDescent="0.2">
      <c r="B17910" s="3"/>
      <c r="C17910" s="3"/>
      <c r="D17910" s="6"/>
      <c r="E17910" s="8"/>
      <c r="O17910" s="9"/>
    </row>
    <row r="17911" spans="2:15" x14ac:dyDescent="0.2">
      <c r="B17911" s="3"/>
      <c r="C17911" s="3"/>
      <c r="D17911" s="6"/>
      <c r="E17911" s="8"/>
      <c r="O17911" s="9"/>
    </row>
    <row r="17912" spans="2:15" x14ac:dyDescent="0.2">
      <c r="B17912" s="3"/>
      <c r="C17912" s="3"/>
      <c r="D17912" s="6"/>
      <c r="E17912" s="8"/>
      <c r="O17912" s="9"/>
    </row>
    <row r="17913" spans="2:15" x14ac:dyDescent="0.2">
      <c r="B17913" s="3"/>
      <c r="C17913" s="3"/>
      <c r="D17913" s="6"/>
      <c r="E17913" s="8"/>
      <c r="O17913" s="9"/>
    </row>
    <row r="17914" spans="2:15" x14ac:dyDescent="0.2">
      <c r="B17914" s="3"/>
      <c r="C17914" s="3"/>
      <c r="D17914" s="6"/>
      <c r="E17914" s="8"/>
      <c r="O17914" s="9"/>
    </row>
    <row r="17915" spans="2:15" x14ac:dyDescent="0.2">
      <c r="B17915" s="3"/>
      <c r="C17915" s="3"/>
      <c r="D17915" s="6"/>
      <c r="E17915" s="8"/>
      <c r="O17915" s="9"/>
    </row>
    <row r="17916" spans="2:15" x14ac:dyDescent="0.2">
      <c r="B17916" s="3"/>
      <c r="C17916" s="3"/>
      <c r="D17916" s="6"/>
      <c r="E17916" s="8"/>
      <c r="O17916" s="9"/>
    </row>
    <row r="17917" spans="2:15" x14ac:dyDescent="0.2">
      <c r="B17917" s="3"/>
      <c r="C17917" s="3"/>
      <c r="D17917" s="6"/>
      <c r="E17917" s="8"/>
      <c r="O17917" s="9"/>
    </row>
    <row r="17918" spans="2:15" x14ac:dyDescent="0.2">
      <c r="B17918" s="3"/>
      <c r="C17918" s="3"/>
      <c r="D17918" s="6"/>
      <c r="E17918" s="8"/>
      <c r="O17918" s="9"/>
    </row>
    <row r="17919" spans="2:15" x14ac:dyDescent="0.2">
      <c r="B17919" s="3"/>
      <c r="C17919" s="3"/>
      <c r="D17919" s="6"/>
      <c r="E17919" s="8"/>
      <c r="O17919" s="9"/>
    </row>
    <row r="17920" spans="2:15" x14ac:dyDescent="0.2">
      <c r="B17920" s="3"/>
      <c r="C17920" s="3"/>
      <c r="D17920" s="6"/>
      <c r="E17920" s="8"/>
      <c r="O17920" s="9"/>
    </row>
    <row r="17921" spans="2:15" x14ac:dyDescent="0.2">
      <c r="B17921" s="3"/>
      <c r="C17921" s="3"/>
      <c r="D17921" s="6"/>
      <c r="E17921" s="8"/>
      <c r="O17921" s="9"/>
    </row>
    <row r="17922" spans="2:15" x14ac:dyDescent="0.2">
      <c r="B17922" s="3"/>
      <c r="C17922" s="3"/>
      <c r="D17922" s="6"/>
      <c r="E17922" s="8"/>
      <c r="O17922" s="9"/>
    </row>
    <row r="17923" spans="2:15" x14ac:dyDescent="0.2">
      <c r="B17923" s="3"/>
      <c r="C17923" s="3"/>
      <c r="D17923" s="6"/>
      <c r="E17923" s="8"/>
      <c r="O17923" s="9"/>
    </row>
    <row r="17924" spans="2:15" x14ac:dyDescent="0.2">
      <c r="B17924" s="3"/>
      <c r="C17924" s="3"/>
      <c r="D17924" s="6"/>
      <c r="E17924" s="8"/>
      <c r="O17924" s="9"/>
    </row>
    <row r="17925" spans="2:15" x14ac:dyDescent="0.2">
      <c r="B17925" s="3"/>
      <c r="C17925" s="3"/>
      <c r="D17925" s="6"/>
      <c r="E17925" s="8"/>
      <c r="O17925" s="9"/>
    </row>
    <row r="17926" spans="2:15" x14ac:dyDescent="0.2">
      <c r="B17926" s="3"/>
      <c r="C17926" s="3"/>
      <c r="D17926" s="6"/>
      <c r="E17926" s="8"/>
      <c r="O17926" s="9"/>
    </row>
    <row r="17927" spans="2:15" x14ac:dyDescent="0.2">
      <c r="B17927" s="3"/>
      <c r="C17927" s="3"/>
      <c r="D17927" s="6"/>
      <c r="E17927" s="8"/>
      <c r="O17927" s="9"/>
    </row>
    <row r="17928" spans="2:15" x14ac:dyDescent="0.2">
      <c r="B17928" s="3"/>
      <c r="C17928" s="3"/>
      <c r="D17928" s="6"/>
      <c r="E17928" s="8"/>
      <c r="O17928" s="9"/>
    </row>
    <row r="17929" spans="2:15" x14ac:dyDescent="0.2">
      <c r="B17929" s="3"/>
      <c r="C17929" s="3"/>
      <c r="D17929" s="6"/>
      <c r="E17929" s="8"/>
      <c r="O17929" s="9"/>
    </row>
    <row r="17930" spans="2:15" x14ac:dyDescent="0.2">
      <c r="B17930" s="3"/>
      <c r="C17930" s="3"/>
      <c r="D17930" s="6"/>
      <c r="E17930" s="8"/>
      <c r="O17930" s="9"/>
    </row>
    <row r="17931" spans="2:15" x14ac:dyDescent="0.2">
      <c r="B17931" s="3"/>
      <c r="C17931" s="3"/>
      <c r="D17931" s="6"/>
      <c r="E17931" s="8"/>
      <c r="O17931" s="9"/>
    </row>
    <row r="17932" spans="2:15" x14ac:dyDescent="0.2">
      <c r="B17932" s="3"/>
      <c r="C17932" s="3"/>
      <c r="D17932" s="6"/>
      <c r="E17932" s="8"/>
      <c r="O17932" s="9"/>
    </row>
    <row r="17933" spans="2:15" x14ac:dyDescent="0.2">
      <c r="B17933" s="3"/>
      <c r="C17933" s="3"/>
      <c r="D17933" s="6"/>
      <c r="E17933" s="8"/>
      <c r="O17933" s="9"/>
    </row>
    <row r="17934" spans="2:15" x14ac:dyDescent="0.2">
      <c r="B17934" s="3"/>
      <c r="C17934" s="3"/>
      <c r="D17934" s="6"/>
      <c r="E17934" s="8"/>
      <c r="O17934" s="9"/>
    </row>
    <row r="17935" spans="2:15" x14ac:dyDescent="0.2">
      <c r="B17935" s="3"/>
      <c r="C17935" s="3"/>
      <c r="D17935" s="6"/>
      <c r="E17935" s="8"/>
      <c r="O17935" s="9"/>
    </row>
    <row r="17936" spans="2:15" x14ac:dyDescent="0.2">
      <c r="B17936" s="3"/>
      <c r="C17936" s="3"/>
      <c r="D17936" s="6"/>
      <c r="E17936" s="8"/>
      <c r="O17936" s="9"/>
    </row>
    <row r="17937" spans="2:15" x14ac:dyDescent="0.2">
      <c r="B17937" s="3"/>
      <c r="C17937" s="3"/>
      <c r="D17937" s="6"/>
      <c r="E17937" s="8"/>
      <c r="O17937" s="9"/>
    </row>
    <row r="17938" spans="2:15" x14ac:dyDescent="0.2">
      <c r="B17938" s="3"/>
      <c r="C17938" s="3"/>
      <c r="D17938" s="6"/>
      <c r="E17938" s="8"/>
      <c r="O17938" s="9"/>
    </row>
    <row r="17939" spans="2:15" x14ac:dyDescent="0.2">
      <c r="B17939" s="3"/>
      <c r="C17939" s="3"/>
      <c r="D17939" s="6"/>
      <c r="E17939" s="8"/>
      <c r="O17939" s="9"/>
    </row>
    <row r="17940" spans="2:15" x14ac:dyDescent="0.2">
      <c r="B17940" s="3"/>
      <c r="C17940" s="3"/>
      <c r="D17940" s="6"/>
      <c r="E17940" s="8"/>
      <c r="O17940" s="9"/>
    </row>
    <row r="17941" spans="2:15" x14ac:dyDescent="0.2">
      <c r="B17941" s="3"/>
      <c r="C17941" s="3"/>
      <c r="D17941" s="6"/>
      <c r="E17941" s="8"/>
      <c r="O17941" s="9"/>
    </row>
    <row r="17942" spans="2:15" x14ac:dyDescent="0.2">
      <c r="B17942" s="3"/>
      <c r="C17942" s="3"/>
      <c r="D17942" s="6"/>
      <c r="E17942" s="8"/>
      <c r="O17942" s="9"/>
    </row>
    <row r="17943" spans="2:15" x14ac:dyDescent="0.2">
      <c r="B17943" s="3"/>
      <c r="C17943" s="3"/>
      <c r="D17943" s="6"/>
      <c r="E17943" s="8"/>
      <c r="O17943" s="9"/>
    </row>
    <row r="17944" spans="2:15" x14ac:dyDescent="0.2">
      <c r="B17944" s="3"/>
      <c r="C17944" s="3"/>
      <c r="D17944" s="6"/>
      <c r="E17944" s="8"/>
      <c r="O17944" s="9"/>
    </row>
    <row r="17945" spans="2:15" x14ac:dyDescent="0.2">
      <c r="B17945" s="3"/>
      <c r="C17945" s="3"/>
      <c r="D17945" s="6"/>
      <c r="E17945" s="8"/>
      <c r="O17945" s="9"/>
    </row>
    <row r="17946" spans="2:15" x14ac:dyDescent="0.2">
      <c r="B17946" s="3"/>
      <c r="C17946" s="3"/>
      <c r="D17946" s="6"/>
      <c r="E17946" s="8"/>
      <c r="O17946" s="9"/>
    </row>
    <row r="17947" spans="2:15" x14ac:dyDescent="0.2">
      <c r="B17947" s="3"/>
      <c r="C17947" s="3"/>
      <c r="D17947" s="6"/>
      <c r="E17947" s="8"/>
      <c r="O17947" s="9"/>
    </row>
    <row r="17948" spans="2:15" x14ac:dyDescent="0.2">
      <c r="B17948" s="3"/>
      <c r="C17948" s="3"/>
      <c r="D17948" s="6"/>
      <c r="E17948" s="8"/>
      <c r="O17948" s="9"/>
    </row>
    <row r="17949" spans="2:15" x14ac:dyDescent="0.2">
      <c r="B17949" s="3"/>
      <c r="C17949" s="3"/>
      <c r="D17949" s="6"/>
      <c r="E17949" s="8"/>
      <c r="O17949" s="9"/>
    </row>
    <row r="17950" spans="2:15" x14ac:dyDescent="0.2">
      <c r="B17950" s="3"/>
      <c r="C17950" s="3"/>
      <c r="D17950" s="6"/>
      <c r="E17950" s="8"/>
      <c r="O17950" s="9"/>
    </row>
    <row r="17951" spans="2:15" x14ac:dyDescent="0.2">
      <c r="B17951" s="3"/>
      <c r="C17951" s="3"/>
      <c r="D17951" s="6"/>
      <c r="E17951" s="8"/>
      <c r="O17951" s="9"/>
    </row>
    <row r="17952" spans="2:15" x14ac:dyDescent="0.2">
      <c r="B17952" s="3"/>
      <c r="C17952" s="3"/>
      <c r="D17952" s="6"/>
      <c r="E17952" s="8"/>
      <c r="O17952" s="9"/>
    </row>
    <row r="17953" spans="2:15" x14ac:dyDescent="0.2">
      <c r="B17953" s="3"/>
      <c r="C17953" s="3"/>
      <c r="D17953" s="6"/>
      <c r="E17953" s="8"/>
      <c r="O17953" s="9"/>
    </row>
    <row r="17954" spans="2:15" x14ac:dyDescent="0.2">
      <c r="B17954" s="3"/>
      <c r="C17954" s="3"/>
      <c r="D17954" s="6"/>
      <c r="E17954" s="8"/>
      <c r="O17954" s="9"/>
    </row>
    <row r="17955" spans="2:15" x14ac:dyDescent="0.2">
      <c r="B17955" s="3"/>
      <c r="C17955" s="3"/>
      <c r="D17955" s="6"/>
      <c r="E17955" s="8"/>
      <c r="O17955" s="9"/>
    </row>
    <row r="17956" spans="2:15" x14ac:dyDescent="0.2">
      <c r="B17956" s="3"/>
      <c r="C17956" s="3"/>
      <c r="D17956" s="6"/>
      <c r="E17956" s="8"/>
      <c r="O17956" s="9"/>
    </row>
    <row r="17957" spans="2:15" x14ac:dyDescent="0.2">
      <c r="B17957" s="3"/>
      <c r="C17957" s="3"/>
      <c r="D17957" s="6"/>
      <c r="E17957" s="8"/>
      <c r="O17957" s="9"/>
    </row>
    <row r="17958" spans="2:15" x14ac:dyDescent="0.2">
      <c r="B17958" s="3"/>
      <c r="C17958" s="3"/>
      <c r="D17958" s="6"/>
      <c r="E17958" s="8"/>
      <c r="O17958" s="9"/>
    </row>
    <row r="17959" spans="2:15" x14ac:dyDescent="0.2">
      <c r="B17959" s="3"/>
      <c r="C17959" s="3"/>
      <c r="D17959" s="6"/>
      <c r="E17959" s="8"/>
      <c r="O17959" s="9"/>
    </row>
    <row r="17960" spans="2:15" x14ac:dyDescent="0.2">
      <c r="B17960" s="3"/>
      <c r="C17960" s="3"/>
      <c r="D17960" s="6"/>
      <c r="E17960" s="8"/>
      <c r="O17960" s="9"/>
    </row>
    <row r="17961" spans="2:15" x14ac:dyDescent="0.2">
      <c r="B17961" s="3"/>
      <c r="C17961" s="3"/>
      <c r="D17961" s="6"/>
      <c r="E17961" s="8"/>
      <c r="O17961" s="9"/>
    </row>
    <row r="17962" spans="2:15" x14ac:dyDescent="0.2">
      <c r="B17962" s="3"/>
      <c r="C17962" s="3"/>
      <c r="D17962" s="6"/>
      <c r="E17962" s="8"/>
      <c r="O17962" s="9"/>
    </row>
    <row r="17963" spans="2:15" x14ac:dyDescent="0.2">
      <c r="B17963" s="3"/>
      <c r="C17963" s="3"/>
      <c r="D17963" s="6"/>
      <c r="E17963" s="8"/>
      <c r="O17963" s="9"/>
    </row>
    <row r="17964" spans="2:15" x14ac:dyDescent="0.2">
      <c r="B17964" s="3"/>
      <c r="C17964" s="3"/>
      <c r="D17964" s="6"/>
      <c r="E17964" s="8"/>
      <c r="O17964" s="9"/>
    </row>
    <row r="17965" spans="2:15" x14ac:dyDescent="0.2">
      <c r="B17965" s="3"/>
      <c r="C17965" s="3"/>
      <c r="D17965" s="6"/>
      <c r="E17965" s="8"/>
      <c r="O17965" s="9"/>
    </row>
    <row r="17966" spans="2:15" x14ac:dyDescent="0.2">
      <c r="B17966" s="3"/>
      <c r="C17966" s="3"/>
      <c r="D17966" s="6"/>
      <c r="E17966" s="8"/>
      <c r="O17966" s="9"/>
    </row>
    <row r="17967" spans="2:15" x14ac:dyDescent="0.2">
      <c r="B17967" s="3"/>
      <c r="C17967" s="3"/>
      <c r="D17967" s="6"/>
      <c r="E17967" s="8"/>
      <c r="O17967" s="9"/>
    </row>
    <row r="17968" spans="2:15" x14ac:dyDescent="0.2">
      <c r="B17968" s="3"/>
      <c r="C17968" s="3"/>
      <c r="D17968" s="6"/>
      <c r="E17968" s="8"/>
      <c r="O17968" s="9"/>
    </row>
    <row r="17969" spans="2:15" x14ac:dyDescent="0.2">
      <c r="B17969" s="3"/>
      <c r="C17969" s="3"/>
      <c r="D17969" s="6"/>
      <c r="E17969" s="8"/>
      <c r="O17969" s="9"/>
    </row>
    <row r="17970" spans="2:15" x14ac:dyDescent="0.2">
      <c r="B17970" s="3"/>
      <c r="C17970" s="3"/>
      <c r="D17970" s="6"/>
      <c r="E17970" s="8"/>
      <c r="O17970" s="9"/>
    </row>
    <row r="17971" spans="2:15" x14ac:dyDescent="0.2">
      <c r="B17971" s="3"/>
      <c r="C17971" s="3"/>
      <c r="D17971" s="6"/>
      <c r="E17971" s="8"/>
      <c r="O17971" s="9"/>
    </row>
    <row r="17972" spans="2:15" x14ac:dyDescent="0.2">
      <c r="B17972" s="3"/>
      <c r="C17972" s="3"/>
      <c r="D17972" s="6"/>
      <c r="E17972" s="8"/>
      <c r="O17972" s="9"/>
    </row>
    <row r="17973" spans="2:15" x14ac:dyDescent="0.2">
      <c r="B17973" s="3"/>
      <c r="C17973" s="3"/>
      <c r="D17973" s="6"/>
      <c r="E17973" s="8"/>
      <c r="O17973" s="9"/>
    </row>
    <row r="17974" spans="2:15" x14ac:dyDescent="0.2">
      <c r="B17974" s="3"/>
      <c r="C17974" s="3"/>
      <c r="D17974" s="6"/>
      <c r="E17974" s="8"/>
      <c r="O17974" s="9"/>
    </row>
    <row r="17975" spans="2:15" x14ac:dyDescent="0.2">
      <c r="B17975" s="3"/>
      <c r="C17975" s="3"/>
      <c r="D17975" s="6"/>
      <c r="E17975" s="8"/>
      <c r="O17975" s="9"/>
    </row>
    <row r="17976" spans="2:15" x14ac:dyDescent="0.2">
      <c r="B17976" s="3"/>
      <c r="C17976" s="3"/>
      <c r="D17976" s="6"/>
      <c r="E17976" s="8"/>
      <c r="O17976" s="9"/>
    </row>
    <row r="17977" spans="2:15" x14ac:dyDescent="0.2">
      <c r="B17977" s="3"/>
      <c r="C17977" s="3"/>
      <c r="D17977" s="6"/>
      <c r="E17977" s="8"/>
      <c r="O17977" s="9"/>
    </row>
    <row r="17978" spans="2:15" x14ac:dyDescent="0.2">
      <c r="B17978" s="3"/>
      <c r="C17978" s="3"/>
      <c r="D17978" s="6"/>
      <c r="E17978" s="8"/>
      <c r="O17978" s="9"/>
    </row>
    <row r="17979" spans="2:15" x14ac:dyDescent="0.2">
      <c r="B17979" s="3"/>
      <c r="C17979" s="3"/>
      <c r="D17979" s="6"/>
      <c r="E17979" s="8"/>
      <c r="O17979" s="9"/>
    </row>
    <row r="17980" spans="2:15" x14ac:dyDescent="0.2">
      <c r="B17980" s="3"/>
      <c r="C17980" s="3"/>
      <c r="D17980" s="6"/>
      <c r="E17980" s="8"/>
      <c r="O17980" s="9"/>
    </row>
    <row r="17981" spans="2:15" x14ac:dyDescent="0.2">
      <c r="B17981" s="3"/>
      <c r="C17981" s="3"/>
      <c r="D17981" s="6"/>
      <c r="E17981" s="8"/>
      <c r="O17981" s="9"/>
    </row>
    <row r="17982" spans="2:15" x14ac:dyDescent="0.2">
      <c r="B17982" s="3"/>
      <c r="C17982" s="3"/>
      <c r="D17982" s="6"/>
      <c r="E17982" s="8"/>
      <c r="O17982" s="9"/>
    </row>
    <row r="17983" spans="2:15" x14ac:dyDescent="0.2">
      <c r="B17983" s="3"/>
      <c r="C17983" s="3"/>
      <c r="D17983" s="6"/>
      <c r="E17983" s="8"/>
      <c r="O17983" s="9"/>
    </row>
    <row r="17984" spans="2:15" x14ac:dyDescent="0.2">
      <c r="B17984" s="3"/>
      <c r="C17984" s="3"/>
      <c r="D17984" s="6"/>
      <c r="E17984" s="8"/>
      <c r="O17984" s="9"/>
    </row>
    <row r="17985" spans="2:15" x14ac:dyDescent="0.2">
      <c r="B17985" s="3"/>
      <c r="C17985" s="3"/>
      <c r="D17985" s="6"/>
      <c r="E17985" s="8"/>
      <c r="O17985" s="9"/>
    </row>
    <row r="17986" spans="2:15" x14ac:dyDescent="0.2">
      <c r="B17986" s="3"/>
      <c r="C17986" s="3"/>
      <c r="D17986" s="6"/>
      <c r="E17986" s="8"/>
      <c r="O17986" s="9"/>
    </row>
    <row r="17987" spans="2:15" x14ac:dyDescent="0.2">
      <c r="B17987" s="3"/>
      <c r="C17987" s="3"/>
      <c r="D17987" s="6"/>
      <c r="E17987" s="8"/>
      <c r="O17987" s="9"/>
    </row>
    <row r="17988" spans="2:15" x14ac:dyDescent="0.2">
      <c r="B17988" s="3"/>
      <c r="C17988" s="3"/>
      <c r="D17988" s="6"/>
      <c r="E17988" s="8"/>
      <c r="O17988" s="9"/>
    </row>
    <row r="17989" spans="2:15" x14ac:dyDescent="0.2">
      <c r="B17989" s="3"/>
      <c r="C17989" s="3"/>
      <c r="D17989" s="6"/>
      <c r="E17989" s="8"/>
      <c r="O17989" s="9"/>
    </row>
    <row r="17990" spans="2:15" x14ac:dyDescent="0.2">
      <c r="B17990" s="3"/>
      <c r="C17990" s="3"/>
      <c r="D17990" s="6"/>
      <c r="E17990" s="8"/>
      <c r="O17990" s="9"/>
    </row>
    <row r="17991" spans="2:15" x14ac:dyDescent="0.2">
      <c r="B17991" s="3"/>
      <c r="C17991" s="3"/>
      <c r="D17991" s="6"/>
      <c r="E17991" s="8"/>
      <c r="O17991" s="9"/>
    </row>
    <row r="17992" spans="2:15" x14ac:dyDescent="0.2">
      <c r="B17992" s="3"/>
      <c r="C17992" s="3"/>
      <c r="D17992" s="6"/>
      <c r="E17992" s="8"/>
      <c r="O17992" s="9"/>
    </row>
    <row r="17993" spans="2:15" x14ac:dyDescent="0.2">
      <c r="B17993" s="3"/>
      <c r="C17993" s="3"/>
      <c r="D17993" s="6"/>
      <c r="E17993" s="8"/>
      <c r="O17993" s="9"/>
    </row>
    <row r="17994" spans="2:15" x14ac:dyDescent="0.2">
      <c r="B17994" s="3"/>
      <c r="C17994" s="3"/>
      <c r="D17994" s="6"/>
      <c r="E17994" s="8"/>
      <c r="O17994" s="9"/>
    </row>
    <row r="17995" spans="2:15" x14ac:dyDescent="0.2">
      <c r="B17995" s="3"/>
      <c r="C17995" s="3"/>
      <c r="D17995" s="6"/>
      <c r="E17995" s="8"/>
      <c r="O17995" s="9"/>
    </row>
    <row r="17996" spans="2:15" x14ac:dyDescent="0.2">
      <c r="B17996" s="3"/>
      <c r="C17996" s="3"/>
      <c r="D17996" s="6"/>
      <c r="E17996" s="8"/>
      <c r="O17996" s="9"/>
    </row>
    <row r="17997" spans="2:15" x14ac:dyDescent="0.2">
      <c r="B17997" s="3"/>
      <c r="C17997" s="3"/>
      <c r="D17997" s="6"/>
      <c r="E17997" s="8"/>
      <c r="O17997" s="9"/>
    </row>
    <row r="17998" spans="2:15" x14ac:dyDescent="0.2">
      <c r="B17998" s="3"/>
      <c r="C17998" s="3"/>
      <c r="D17998" s="6"/>
      <c r="E17998" s="8"/>
      <c r="O17998" s="9"/>
    </row>
    <row r="17999" spans="2:15" x14ac:dyDescent="0.2">
      <c r="B17999" s="3"/>
      <c r="C17999" s="3"/>
      <c r="D17999" s="6"/>
      <c r="E17999" s="8"/>
      <c r="O17999" s="9"/>
    </row>
    <row r="18000" spans="2:15" x14ac:dyDescent="0.2">
      <c r="B18000" s="3"/>
      <c r="C18000" s="3"/>
      <c r="D18000" s="6"/>
      <c r="E18000" s="8"/>
      <c r="O18000" s="9"/>
    </row>
    <row r="18001" spans="2:15" x14ac:dyDescent="0.2">
      <c r="B18001" s="3"/>
      <c r="C18001" s="3"/>
      <c r="D18001" s="6"/>
      <c r="E18001" s="8"/>
      <c r="O18001" s="9"/>
    </row>
    <row r="18002" spans="2:15" x14ac:dyDescent="0.2">
      <c r="B18002" s="3"/>
      <c r="C18002" s="3"/>
      <c r="D18002" s="6"/>
      <c r="E18002" s="8"/>
      <c r="O18002" s="9"/>
    </row>
    <row r="18003" spans="2:15" x14ac:dyDescent="0.2">
      <c r="B18003" s="3"/>
      <c r="C18003" s="3"/>
      <c r="D18003" s="6"/>
      <c r="E18003" s="8"/>
      <c r="O18003" s="9"/>
    </row>
    <row r="18004" spans="2:15" x14ac:dyDescent="0.2">
      <c r="B18004" s="3"/>
      <c r="C18004" s="3"/>
      <c r="D18004" s="6"/>
      <c r="E18004" s="8"/>
      <c r="O18004" s="9"/>
    </row>
    <row r="18005" spans="2:15" x14ac:dyDescent="0.2">
      <c r="B18005" s="3"/>
      <c r="C18005" s="3"/>
      <c r="D18005" s="6"/>
      <c r="E18005" s="8"/>
      <c r="O18005" s="9"/>
    </row>
    <row r="18006" spans="2:15" x14ac:dyDescent="0.2">
      <c r="B18006" s="3"/>
      <c r="C18006" s="3"/>
      <c r="D18006" s="6"/>
      <c r="E18006" s="8"/>
      <c r="O18006" s="9"/>
    </row>
    <row r="18007" spans="2:15" x14ac:dyDescent="0.2">
      <c r="B18007" s="3"/>
      <c r="C18007" s="3"/>
      <c r="D18007" s="6"/>
      <c r="E18007" s="8"/>
      <c r="O18007" s="9"/>
    </row>
    <row r="18008" spans="2:15" x14ac:dyDescent="0.2">
      <c r="B18008" s="3"/>
      <c r="C18008" s="3"/>
      <c r="D18008" s="6"/>
      <c r="E18008" s="8"/>
      <c r="O18008" s="9"/>
    </row>
    <row r="18009" spans="2:15" x14ac:dyDescent="0.2">
      <c r="B18009" s="3"/>
      <c r="C18009" s="3"/>
      <c r="D18009" s="6"/>
      <c r="E18009" s="8"/>
      <c r="O18009" s="9"/>
    </row>
    <row r="18010" spans="2:15" x14ac:dyDescent="0.2">
      <c r="B18010" s="3"/>
      <c r="C18010" s="3"/>
      <c r="D18010" s="6"/>
      <c r="E18010" s="8"/>
      <c r="O18010" s="9"/>
    </row>
    <row r="18011" spans="2:15" x14ac:dyDescent="0.2">
      <c r="B18011" s="3"/>
      <c r="C18011" s="3"/>
      <c r="D18011" s="6"/>
      <c r="E18011" s="8"/>
      <c r="O18011" s="9"/>
    </row>
    <row r="18012" spans="2:15" x14ac:dyDescent="0.2">
      <c r="B18012" s="3"/>
      <c r="C18012" s="3"/>
      <c r="D18012" s="6"/>
      <c r="E18012" s="8"/>
      <c r="O18012" s="9"/>
    </row>
    <row r="18013" spans="2:15" x14ac:dyDescent="0.2">
      <c r="B18013" s="3"/>
      <c r="C18013" s="3"/>
      <c r="D18013" s="6"/>
      <c r="E18013" s="8"/>
      <c r="O18013" s="9"/>
    </row>
    <row r="18014" spans="2:15" x14ac:dyDescent="0.2">
      <c r="B18014" s="3"/>
      <c r="C18014" s="3"/>
      <c r="D18014" s="6"/>
      <c r="E18014" s="8"/>
      <c r="O18014" s="9"/>
    </row>
    <row r="18015" spans="2:15" x14ac:dyDescent="0.2">
      <c r="B18015" s="3"/>
      <c r="C18015" s="3"/>
      <c r="D18015" s="6"/>
      <c r="E18015" s="8"/>
      <c r="O18015" s="9"/>
    </row>
    <row r="18016" spans="2:15" x14ac:dyDescent="0.2">
      <c r="B18016" s="3"/>
      <c r="C18016" s="3"/>
      <c r="D18016" s="6"/>
      <c r="E18016" s="8"/>
      <c r="O18016" s="9"/>
    </row>
    <row r="18017" spans="2:15" x14ac:dyDescent="0.2">
      <c r="B18017" s="3"/>
      <c r="C18017" s="3"/>
      <c r="D18017" s="6"/>
      <c r="E18017" s="8"/>
      <c r="O18017" s="9"/>
    </row>
    <row r="18018" spans="2:15" x14ac:dyDescent="0.2">
      <c r="B18018" s="3"/>
      <c r="C18018" s="3"/>
      <c r="D18018" s="6"/>
      <c r="E18018" s="8"/>
      <c r="O18018" s="9"/>
    </row>
    <row r="18019" spans="2:15" x14ac:dyDescent="0.2">
      <c r="B18019" s="3"/>
      <c r="C18019" s="3"/>
      <c r="D18019" s="6"/>
      <c r="E18019" s="8"/>
      <c r="O18019" s="9"/>
    </row>
    <row r="18020" spans="2:15" x14ac:dyDescent="0.2">
      <c r="B18020" s="3"/>
      <c r="C18020" s="3"/>
      <c r="D18020" s="6"/>
      <c r="E18020" s="8"/>
      <c r="O18020" s="9"/>
    </row>
    <row r="18021" spans="2:15" x14ac:dyDescent="0.2">
      <c r="B18021" s="3"/>
      <c r="C18021" s="3"/>
      <c r="D18021" s="6"/>
      <c r="E18021" s="8"/>
      <c r="O18021" s="9"/>
    </row>
    <row r="18022" spans="2:15" x14ac:dyDescent="0.2">
      <c r="B18022" s="3"/>
      <c r="C18022" s="3"/>
      <c r="D18022" s="6"/>
      <c r="E18022" s="8"/>
      <c r="O18022" s="9"/>
    </row>
    <row r="18023" spans="2:15" x14ac:dyDescent="0.2">
      <c r="B18023" s="3"/>
      <c r="C18023" s="3"/>
      <c r="D18023" s="6"/>
      <c r="E18023" s="8"/>
      <c r="O18023" s="9"/>
    </row>
    <row r="18024" spans="2:15" x14ac:dyDescent="0.2">
      <c r="B18024" s="3"/>
      <c r="C18024" s="3"/>
      <c r="D18024" s="6"/>
      <c r="E18024" s="8"/>
      <c r="O18024" s="9"/>
    </row>
    <row r="18025" spans="2:15" x14ac:dyDescent="0.2">
      <c r="B18025" s="3"/>
      <c r="C18025" s="3"/>
      <c r="D18025" s="6"/>
      <c r="E18025" s="8"/>
      <c r="O18025" s="9"/>
    </row>
    <row r="18026" spans="2:15" x14ac:dyDescent="0.2">
      <c r="B18026" s="3"/>
      <c r="C18026" s="3"/>
      <c r="D18026" s="6"/>
      <c r="E18026" s="8"/>
      <c r="O18026" s="9"/>
    </row>
    <row r="18027" spans="2:15" x14ac:dyDescent="0.2">
      <c r="B18027" s="3"/>
      <c r="C18027" s="3"/>
      <c r="D18027" s="6"/>
      <c r="E18027" s="8"/>
      <c r="O18027" s="9"/>
    </row>
    <row r="18028" spans="2:15" x14ac:dyDescent="0.2">
      <c r="B18028" s="3"/>
      <c r="C18028" s="3"/>
      <c r="D18028" s="6"/>
      <c r="E18028" s="8"/>
      <c r="O18028" s="9"/>
    </row>
    <row r="18029" spans="2:15" x14ac:dyDescent="0.2">
      <c r="B18029" s="3"/>
      <c r="C18029" s="3"/>
      <c r="D18029" s="6"/>
      <c r="E18029" s="8"/>
      <c r="O18029" s="9"/>
    </row>
    <row r="18030" spans="2:15" x14ac:dyDescent="0.2">
      <c r="B18030" s="3"/>
      <c r="C18030" s="3"/>
      <c r="D18030" s="6"/>
      <c r="E18030" s="8"/>
      <c r="O18030" s="9"/>
    </row>
    <row r="18031" spans="2:15" x14ac:dyDescent="0.2">
      <c r="B18031" s="3"/>
      <c r="C18031" s="3"/>
      <c r="D18031" s="6"/>
      <c r="E18031" s="8"/>
      <c r="O18031" s="9"/>
    </row>
    <row r="18032" spans="2:15" x14ac:dyDescent="0.2">
      <c r="B18032" s="3"/>
      <c r="C18032" s="3"/>
      <c r="D18032" s="6"/>
      <c r="E18032" s="8"/>
      <c r="O18032" s="9"/>
    </row>
    <row r="18033" spans="2:15" x14ac:dyDescent="0.2">
      <c r="B18033" s="3"/>
      <c r="C18033" s="3"/>
      <c r="D18033" s="6"/>
      <c r="E18033" s="8"/>
      <c r="O18033" s="9"/>
    </row>
    <row r="18034" spans="2:15" x14ac:dyDescent="0.2">
      <c r="B18034" s="3"/>
      <c r="C18034" s="3"/>
      <c r="D18034" s="6"/>
      <c r="E18034" s="8"/>
      <c r="O18034" s="9"/>
    </row>
    <row r="18035" spans="2:15" x14ac:dyDescent="0.2">
      <c r="B18035" s="3"/>
      <c r="C18035" s="3"/>
      <c r="D18035" s="6"/>
      <c r="E18035" s="8"/>
      <c r="O18035" s="9"/>
    </row>
    <row r="18036" spans="2:15" x14ac:dyDescent="0.2">
      <c r="B18036" s="3"/>
      <c r="C18036" s="3"/>
      <c r="D18036" s="6"/>
      <c r="E18036" s="8"/>
      <c r="O18036" s="9"/>
    </row>
    <row r="18037" spans="2:15" x14ac:dyDescent="0.2">
      <c r="B18037" s="3"/>
      <c r="C18037" s="3"/>
      <c r="D18037" s="6"/>
      <c r="E18037" s="8"/>
      <c r="O18037" s="9"/>
    </row>
    <row r="18038" spans="2:15" x14ac:dyDescent="0.2">
      <c r="B18038" s="3"/>
      <c r="C18038" s="3"/>
      <c r="D18038" s="6"/>
      <c r="E18038" s="8"/>
      <c r="O18038" s="9"/>
    </row>
    <row r="18039" spans="2:15" x14ac:dyDescent="0.2">
      <c r="B18039" s="3"/>
      <c r="C18039" s="3"/>
      <c r="D18039" s="6"/>
      <c r="E18039" s="8"/>
      <c r="O18039" s="9"/>
    </row>
    <row r="18040" spans="2:15" x14ac:dyDescent="0.2">
      <c r="B18040" s="3"/>
      <c r="C18040" s="3"/>
      <c r="D18040" s="6"/>
      <c r="E18040" s="8"/>
      <c r="O18040" s="9"/>
    </row>
    <row r="18041" spans="2:15" x14ac:dyDescent="0.2">
      <c r="B18041" s="3"/>
      <c r="C18041" s="3"/>
      <c r="D18041" s="6"/>
      <c r="E18041" s="8"/>
      <c r="O18041" s="9"/>
    </row>
    <row r="18042" spans="2:15" x14ac:dyDescent="0.2">
      <c r="B18042" s="3"/>
      <c r="C18042" s="3"/>
      <c r="D18042" s="6"/>
      <c r="E18042" s="8"/>
      <c r="O18042" s="9"/>
    </row>
    <row r="18043" spans="2:15" x14ac:dyDescent="0.2">
      <c r="B18043" s="3"/>
      <c r="C18043" s="3"/>
      <c r="D18043" s="6"/>
      <c r="E18043" s="8"/>
      <c r="O18043" s="9"/>
    </row>
    <row r="18044" spans="2:15" x14ac:dyDescent="0.2">
      <c r="B18044" s="3"/>
      <c r="C18044" s="3"/>
      <c r="D18044" s="6"/>
      <c r="E18044" s="8"/>
      <c r="O18044" s="9"/>
    </row>
    <row r="18045" spans="2:15" x14ac:dyDescent="0.2">
      <c r="B18045" s="3"/>
      <c r="C18045" s="3"/>
      <c r="D18045" s="6"/>
      <c r="E18045" s="8"/>
      <c r="O18045" s="9"/>
    </row>
    <row r="18046" spans="2:15" x14ac:dyDescent="0.2">
      <c r="B18046" s="3"/>
      <c r="C18046" s="3"/>
      <c r="D18046" s="6"/>
      <c r="E18046" s="8"/>
      <c r="O18046" s="9"/>
    </row>
    <row r="18047" spans="2:15" x14ac:dyDescent="0.2">
      <c r="B18047" s="3"/>
      <c r="C18047" s="3"/>
      <c r="D18047" s="6"/>
      <c r="E18047" s="8"/>
      <c r="O18047" s="9"/>
    </row>
    <row r="18048" spans="2:15" x14ac:dyDescent="0.2">
      <c r="B18048" s="3"/>
      <c r="C18048" s="3"/>
      <c r="D18048" s="6"/>
      <c r="E18048" s="8"/>
      <c r="O18048" s="9"/>
    </row>
    <row r="18049" spans="2:15" x14ac:dyDescent="0.2">
      <c r="B18049" s="3"/>
      <c r="C18049" s="3"/>
      <c r="D18049" s="6"/>
      <c r="E18049" s="8"/>
      <c r="O18049" s="9"/>
    </row>
    <row r="18050" spans="2:15" x14ac:dyDescent="0.2">
      <c r="B18050" s="3"/>
      <c r="C18050" s="3"/>
      <c r="D18050" s="6"/>
      <c r="E18050" s="8"/>
      <c r="O18050" s="9"/>
    </row>
    <row r="18051" spans="2:15" x14ac:dyDescent="0.2">
      <c r="B18051" s="3"/>
      <c r="C18051" s="3"/>
      <c r="D18051" s="6"/>
      <c r="E18051" s="8"/>
      <c r="O18051" s="9"/>
    </row>
    <row r="18052" spans="2:15" x14ac:dyDescent="0.2">
      <c r="B18052" s="3"/>
      <c r="C18052" s="3"/>
      <c r="D18052" s="6"/>
      <c r="E18052" s="8"/>
      <c r="O18052" s="9"/>
    </row>
    <row r="18053" spans="2:15" x14ac:dyDescent="0.2">
      <c r="B18053" s="3"/>
      <c r="C18053" s="3"/>
      <c r="D18053" s="6"/>
      <c r="E18053" s="8"/>
      <c r="O18053" s="9"/>
    </row>
    <row r="18054" spans="2:15" x14ac:dyDescent="0.2">
      <c r="B18054" s="3"/>
      <c r="C18054" s="3"/>
      <c r="D18054" s="6"/>
      <c r="E18054" s="8"/>
      <c r="O18054" s="9"/>
    </row>
    <row r="18055" spans="2:15" x14ac:dyDescent="0.2">
      <c r="B18055" s="3"/>
      <c r="C18055" s="3"/>
      <c r="D18055" s="6"/>
      <c r="E18055" s="8"/>
      <c r="O18055" s="9"/>
    </row>
    <row r="18056" spans="2:15" x14ac:dyDescent="0.2">
      <c r="B18056" s="3"/>
      <c r="C18056" s="3"/>
      <c r="D18056" s="6"/>
      <c r="E18056" s="8"/>
      <c r="O18056" s="9"/>
    </row>
    <row r="18057" spans="2:15" x14ac:dyDescent="0.2">
      <c r="B18057" s="3"/>
      <c r="C18057" s="3"/>
      <c r="D18057" s="6"/>
      <c r="E18057" s="8"/>
      <c r="O18057" s="9"/>
    </row>
    <row r="18058" spans="2:15" x14ac:dyDescent="0.2">
      <c r="B18058" s="3"/>
      <c r="C18058" s="3"/>
      <c r="D18058" s="6"/>
      <c r="E18058" s="8"/>
      <c r="O18058" s="9"/>
    </row>
    <row r="18059" spans="2:15" x14ac:dyDescent="0.2">
      <c r="B18059" s="3"/>
      <c r="C18059" s="3"/>
      <c r="D18059" s="6"/>
      <c r="E18059" s="8"/>
      <c r="O18059" s="9"/>
    </row>
    <row r="18060" spans="2:15" x14ac:dyDescent="0.2">
      <c r="B18060" s="3"/>
      <c r="C18060" s="3"/>
      <c r="D18060" s="6"/>
      <c r="E18060" s="8"/>
      <c r="O18060" s="9"/>
    </row>
    <row r="18061" spans="2:15" x14ac:dyDescent="0.2">
      <c r="B18061" s="3"/>
      <c r="C18061" s="3"/>
      <c r="D18061" s="6"/>
      <c r="E18061" s="8"/>
      <c r="O18061" s="9"/>
    </row>
    <row r="18062" spans="2:15" x14ac:dyDescent="0.2">
      <c r="B18062" s="3"/>
      <c r="C18062" s="3"/>
      <c r="D18062" s="6"/>
      <c r="E18062" s="8"/>
      <c r="O18062" s="9"/>
    </row>
    <row r="18063" spans="2:15" x14ac:dyDescent="0.2">
      <c r="B18063" s="3"/>
      <c r="C18063" s="3"/>
      <c r="D18063" s="6"/>
      <c r="E18063" s="8"/>
      <c r="O18063" s="9"/>
    </row>
    <row r="18064" spans="2:15" x14ac:dyDescent="0.2">
      <c r="B18064" s="3"/>
      <c r="C18064" s="3"/>
      <c r="D18064" s="6"/>
      <c r="E18064" s="8"/>
      <c r="O18064" s="9"/>
    </row>
    <row r="18065" spans="2:15" x14ac:dyDescent="0.2">
      <c r="B18065" s="3"/>
      <c r="C18065" s="3"/>
      <c r="D18065" s="6"/>
      <c r="E18065" s="8"/>
      <c r="O18065" s="9"/>
    </row>
    <row r="18066" spans="2:15" x14ac:dyDescent="0.2">
      <c r="B18066" s="3"/>
      <c r="C18066" s="3"/>
      <c r="D18066" s="6"/>
      <c r="E18066" s="8"/>
      <c r="O18066" s="9"/>
    </row>
    <row r="18067" spans="2:15" x14ac:dyDescent="0.2">
      <c r="B18067" s="3"/>
      <c r="C18067" s="3"/>
      <c r="D18067" s="6"/>
      <c r="E18067" s="8"/>
      <c r="O18067" s="9"/>
    </row>
    <row r="18068" spans="2:15" x14ac:dyDescent="0.2">
      <c r="B18068" s="3"/>
      <c r="C18068" s="3"/>
      <c r="D18068" s="6"/>
      <c r="E18068" s="8"/>
      <c r="O18068" s="9"/>
    </row>
    <row r="18069" spans="2:15" x14ac:dyDescent="0.2">
      <c r="B18069" s="3"/>
      <c r="C18069" s="3"/>
      <c r="D18069" s="6"/>
      <c r="E18069" s="8"/>
      <c r="O18069" s="9"/>
    </row>
    <row r="18070" spans="2:15" x14ac:dyDescent="0.2">
      <c r="B18070" s="3"/>
      <c r="C18070" s="3"/>
      <c r="D18070" s="6"/>
      <c r="E18070" s="8"/>
      <c r="O18070" s="9"/>
    </row>
    <row r="18071" spans="2:15" x14ac:dyDescent="0.2">
      <c r="B18071" s="3"/>
      <c r="C18071" s="3"/>
      <c r="D18071" s="6"/>
      <c r="E18071" s="8"/>
      <c r="O18071" s="9"/>
    </row>
    <row r="18072" spans="2:15" x14ac:dyDescent="0.2">
      <c r="B18072" s="3"/>
      <c r="C18072" s="3"/>
      <c r="D18072" s="6"/>
      <c r="E18072" s="8"/>
      <c r="O18072" s="9"/>
    </row>
    <row r="18073" spans="2:15" x14ac:dyDescent="0.2">
      <c r="B18073" s="3"/>
      <c r="C18073" s="3"/>
      <c r="D18073" s="6"/>
      <c r="E18073" s="8"/>
      <c r="O18073" s="9"/>
    </row>
    <row r="18074" spans="2:15" x14ac:dyDescent="0.2">
      <c r="B18074" s="3"/>
      <c r="C18074" s="3"/>
      <c r="D18074" s="6"/>
      <c r="E18074" s="8"/>
      <c r="O18074" s="9"/>
    </row>
    <row r="18075" spans="2:15" x14ac:dyDescent="0.2">
      <c r="B18075" s="3"/>
      <c r="C18075" s="3"/>
      <c r="D18075" s="6"/>
      <c r="E18075" s="8"/>
      <c r="O18075" s="9"/>
    </row>
    <row r="18076" spans="2:15" x14ac:dyDescent="0.2">
      <c r="B18076" s="3"/>
      <c r="C18076" s="3"/>
      <c r="D18076" s="6"/>
      <c r="E18076" s="8"/>
      <c r="O18076" s="9"/>
    </row>
    <row r="18077" spans="2:15" x14ac:dyDescent="0.2">
      <c r="B18077" s="3"/>
      <c r="C18077" s="3"/>
      <c r="D18077" s="6"/>
      <c r="E18077" s="8"/>
      <c r="O18077" s="9"/>
    </row>
    <row r="18078" spans="2:15" x14ac:dyDescent="0.2">
      <c r="B18078" s="3"/>
      <c r="C18078" s="3"/>
      <c r="D18078" s="6"/>
      <c r="E18078" s="8"/>
      <c r="O18078" s="9"/>
    </row>
    <row r="18079" spans="2:15" x14ac:dyDescent="0.2">
      <c r="B18079" s="3"/>
      <c r="C18079" s="3"/>
      <c r="D18079" s="6"/>
      <c r="E18079" s="8"/>
      <c r="O18079" s="9"/>
    </row>
    <row r="18080" spans="2:15" x14ac:dyDescent="0.2">
      <c r="B18080" s="3"/>
      <c r="C18080" s="3"/>
      <c r="D18080" s="6"/>
      <c r="E18080" s="8"/>
      <c r="O18080" s="9"/>
    </row>
    <row r="18081" spans="2:15" x14ac:dyDescent="0.2">
      <c r="B18081" s="3"/>
      <c r="C18081" s="3"/>
      <c r="D18081" s="6"/>
      <c r="E18081" s="8"/>
      <c r="O18081" s="9"/>
    </row>
    <row r="18082" spans="2:15" x14ac:dyDescent="0.2">
      <c r="B18082" s="3"/>
      <c r="C18082" s="3"/>
      <c r="D18082" s="6"/>
      <c r="E18082" s="8"/>
      <c r="O18082" s="9"/>
    </row>
    <row r="18083" spans="2:15" x14ac:dyDescent="0.2">
      <c r="B18083" s="3"/>
      <c r="C18083" s="3"/>
      <c r="D18083" s="6"/>
      <c r="E18083" s="8"/>
      <c r="O18083" s="9"/>
    </row>
    <row r="18084" spans="2:15" x14ac:dyDescent="0.2">
      <c r="B18084" s="3"/>
      <c r="C18084" s="3"/>
      <c r="D18084" s="6"/>
      <c r="E18084" s="8"/>
      <c r="O18084" s="9"/>
    </row>
    <row r="18085" spans="2:15" x14ac:dyDescent="0.2">
      <c r="B18085" s="3"/>
      <c r="C18085" s="3"/>
      <c r="D18085" s="6"/>
      <c r="E18085" s="8"/>
      <c r="O18085" s="9"/>
    </row>
    <row r="18086" spans="2:15" x14ac:dyDescent="0.2">
      <c r="B18086" s="3"/>
      <c r="C18086" s="3"/>
      <c r="D18086" s="6"/>
      <c r="E18086" s="8"/>
      <c r="O18086" s="9"/>
    </row>
    <row r="18087" spans="2:15" x14ac:dyDescent="0.2">
      <c r="B18087" s="3"/>
      <c r="C18087" s="3"/>
      <c r="D18087" s="6"/>
      <c r="E18087" s="8"/>
      <c r="O18087" s="9"/>
    </row>
    <row r="18088" spans="2:15" x14ac:dyDescent="0.2">
      <c r="B18088" s="3"/>
      <c r="C18088" s="3"/>
      <c r="D18088" s="6"/>
      <c r="E18088" s="8"/>
      <c r="O18088" s="9"/>
    </row>
    <row r="18089" spans="2:15" x14ac:dyDescent="0.2">
      <c r="B18089" s="3"/>
      <c r="C18089" s="3"/>
      <c r="D18089" s="6"/>
      <c r="E18089" s="8"/>
      <c r="O18089" s="9"/>
    </row>
    <row r="18090" spans="2:15" x14ac:dyDescent="0.2">
      <c r="B18090" s="3"/>
      <c r="C18090" s="3"/>
      <c r="D18090" s="6"/>
      <c r="E18090" s="8"/>
      <c r="O18090" s="9"/>
    </row>
    <row r="18091" spans="2:15" x14ac:dyDescent="0.2">
      <c r="B18091" s="3"/>
      <c r="C18091" s="3"/>
      <c r="D18091" s="6"/>
      <c r="E18091" s="8"/>
      <c r="O18091" s="9"/>
    </row>
    <row r="18092" spans="2:15" x14ac:dyDescent="0.2">
      <c r="B18092" s="3"/>
      <c r="C18092" s="3"/>
      <c r="D18092" s="6"/>
      <c r="E18092" s="8"/>
      <c r="O18092" s="9"/>
    </row>
    <row r="18093" spans="2:15" x14ac:dyDescent="0.2">
      <c r="B18093" s="3"/>
      <c r="C18093" s="3"/>
      <c r="D18093" s="6"/>
      <c r="E18093" s="8"/>
      <c r="O18093" s="9"/>
    </row>
    <row r="18094" spans="2:15" x14ac:dyDescent="0.2">
      <c r="B18094" s="3"/>
      <c r="C18094" s="3"/>
      <c r="D18094" s="6"/>
      <c r="E18094" s="8"/>
      <c r="O18094" s="9"/>
    </row>
    <row r="18095" spans="2:15" x14ac:dyDescent="0.2">
      <c r="B18095" s="3"/>
      <c r="C18095" s="3"/>
      <c r="D18095" s="6"/>
      <c r="E18095" s="8"/>
      <c r="O18095" s="9"/>
    </row>
    <row r="18096" spans="2:15" x14ac:dyDescent="0.2">
      <c r="B18096" s="3"/>
      <c r="C18096" s="3"/>
      <c r="D18096" s="6"/>
      <c r="E18096" s="8"/>
      <c r="O18096" s="9"/>
    </row>
    <row r="18097" spans="2:15" x14ac:dyDescent="0.2">
      <c r="B18097" s="3"/>
      <c r="C18097" s="3"/>
      <c r="D18097" s="6"/>
      <c r="E18097" s="8"/>
      <c r="O18097" s="9"/>
    </row>
    <row r="18098" spans="2:15" x14ac:dyDescent="0.2">
      <c r="B18098" s="3"/>
      <c r="C18098" s="3"/>
      <c r="D18098" s="6"/>
      <c r="E18098" s="8"/>
      <c r="O18098" s="9"/>
    </row>
    <row r="18099" spans="2:15" x14ac:dyDescent="0.2">
      <c r="B18099" s="3"/>
      <c r="C18099" s="3"/>
      <c r="D18099" s="6"/>
      <c r="E18099" s="8"/>
      <c r="O18099" s="9"/>
    </row>
    <row r="18100" spans="2:15" x14ac:dyDescent="0.2">
      <c r="B18100" s="3"/>
      <c r="C18100" s="3"/>
      <c r="D18100" s="6"/>
      <c r="E18100" s="8"/>
      <c r="O18100" s="9"/>
    </row>
    <row r="18101" spans="2:15" x14ac:dyDescent="0.2">
      <c r="B18101" s="3"/>
      <c r="C18101" s="3"/>
      <c r="D18101" s="6"/>
      <c r="E18101" s="8"/>
      <c r="O18101" s="9"/>
    </row>
    <row r="18102" spans="2:15" x14ac:dyDescent="0.2">
      <c r="B18102" s="3"/>
      <c r="C18102" s="3"/>
      <c r="D18102" s="6"/>
      <c r="E18102" s="8"/>
      <c r="O18102" s="9"/>
    </row>
    <row r="18103" spans="2:15" x14ac:dyDescent="0.2">
      <c r="B18103" s="3"/>
      <c r="C18103" s="3"/>
      <c r="D18103" s="6"/>
      <c r="E18103" s="8"/>
      <c r="O18103" s="9"/>
    </row>
    <row r="18104" spans="2:15" x14ac:dyDescent="0.2">
      <c r="B18104" s="3"/>
      <c r="C18104" s="3"/>
      <c r="D18104" s="6"/>
      <c r="E18104" s="8"/>
      <c r="O18104" s="9"/>
    </row>
    <row r="18105" spans="2:15" x14ac:dyDescent="0.2">
      <c r="B18105" s="3"/>
      <c r="C18105" s="3"/>
      <c r="D18105" s="6"/>
      <c r="E18105" s="8"/>
      <c r="O18105" s="9"/>
    </row>
    <row r="18106" spans="2:15" x14ac:dyDescent="0.2">
      <c r="B18106" s="3"/>
      <c r="C18106" s="3"/>
      <c r="D18106" s="6"/>
      <c r="E18106" s="8"/>
      <c r="O18106" s="9"/>
    </row>
    <row r="18107" spans="2:15" x14ac:dyDescent="0.2">
      <c r="B18107" s="3"/>
      <c r="C18107" s="3"/>
      <c r="D18107" s="6"/>
      <c r="E18107" s="8"/>
      <c r="O18107" s="9"/>
    </row>
    <row r="18108" spans="2:15" x14ac:dyDescent="0.2">
      <c r="B18108" s="3"/>
      <c r="C18108" s="3"/>
      <c r="D18108" s="6"/>
      <c r="E18108" s="8"/>
      <c r="O18108" s="9"/>
    </row>
    <row r="18109" spans="2:15" x14ac:dyDescent="0.2">
      <c r="B18109" s="3"/>
      <c r="C18109" s="3"/>
      <c r="D18109" s="6"/>
      <c r="E18109" s="8"/>
      <c r="O18109" s="9"/>
    </row>
    <row r="18110" spans="2:15" x14ac:dyDescent="0.2">
      <c r="B18110" s="3"/>
      <c r="C18110" s="3"/>
      <c r="D18110" s="6"/>
      <c r="E18110" s="8"/>
      <c r="O18110" s="9"/>
    </row>
    <row r="18111" spans="2:15" x14ac:dyDescent="0.2">
      <c r="B18111" s="3"/>
      <c r="C18111" s="3"/>
      <c r="D18111" s="6"/>
      <c r="E18111" s="8"/>
      <c r="O18111" s="9"/>
    </row>
    <row r="18112" spans="2:15" x14ac:dyDescent="0.2">
      <c r="B18112" s="3"/>
      <c r="C18112" s="3"/>
      <c r="D18112" s="6"/>
      <c r="E18112" s="8"/>
      <c r="O18112" s="9"/>
    </row>
    <row r="18113" spans="2:15" x14ac:dyDescent="0.2">
      <c r="B18113" s="3"/>
      <c r="C18113" s="3"/>
      <c r="D18113" s="6"/>
      <c r="E18113" s="8"/>
      <c r="O18113" s="9"/>
    </row>
    <row r="18114" spans="2:15" x14ac:dyDescent="0.2">
      <c r="B18114" s="3"/>
      <c r="C18114" s="3"/>
      <c r="D18114" s="6"/>
      <c r="E18114" s="8"/>
      <c r="O18114" s="9"/>
    </row>
    <row r="18115" spans="2:15" x14ac:dyDescent="0.2">
      <c r="B18115" s="3"/>
      <c r="C18115" s="3"/>
      <c r="D18115" s="6"/>
      <c r="E18115" s="8"/>
      <c r="O18115" s="9"/>
    </row>
    <row r="18116" spans="2:15" x14ac:dyDescent="0.2">
      <c r="B18116" s="3"/>
      <c r="C18116" s="3"/>
      <c r="D18116" s="6"/>
      <c r="E18116" s="8"/>
      <c r="O18116" s="9"/>
    </row>
    <row r="18117" spans="2:15" x14ac:dyDescent="0.2">
      <c r="B18117" s="3"/>
      <c r="C18117" s="3"/>
      <c r="D18117" s="6"/>
      <c r="E18117" s="8"/>
      <c r="O18117" s="9"/>
    </row>
    <row r="18118" spans="2:15" x14ac:dyDescent="0.2">
      <c r="B18118" s="3"/>
      <c r="C18118" s="3"/>
      <c r="D18118" s="6"/>
      <c r="E18118" s="8"/>
      <c r="O18118" s="9"/>
    </row>
    <row r="18119" spans="2:15" x14ac:dyDescent="0.2">
      <c r="B18119" s="3"/>
      <c r="C18119" s="3"/>
      <c r="D18119" s="6"/>
      <c r="E18119" s="8"/>
      <c r="O18119" s="9"/>
    </row>
    <row r="18120" spans="2:15" x14ac:dyDescent="0.2">
      <c r="B18120" s="3"/>
      <c r="C18120" s="3"/>
      <c r="D18120" s="6"/>
      <c r="E18120" s="8"/>
      <c r="O18120" s="9"/>
    </row>
    <row r="18121" spans="2:15" x14ac:dyDescent="0.2">
      <c r="B18121" s="3"/>
      <c r="C18121" s="3"/>
      <c r="D18121" s="6"/>
      <c r="E18121" s="8"/>
      <c r="O18121" s="9"/>
    </row>
    <row r="18122" spans="2:15" x14ac:dyDescent="0.2">
      <c r="B18122" s="3"/>
      <c r="C18122" s="3"/>
      <c r="D18122" s="6"/>
      <c r="E18122" s="8"/>
      <c r="O18122" s="9"/>
    </row>
    <row r="18123" spans="2:15" x14ac:dyDescent="0.2">
      <c r="B18123" s="3"/>
      <c r="C18123" s="3"/>
      <c r="D18123" s="6"/>
      <c r="E18123" s="8"/>
      <c r="O18123" s="9"/>
    </row>
    <row r="18124" spans="2:15" x14ac:dyDescent="0.2">
      <c r="B18124" s="3"/>
      <c r="C18124" s="3"/>
      <c r="D18124" s="6"/>
      <c r="E18124" s="8"/>
      <c r="O18124" s="9"/>
    </row>
    <row r="18125" spans="2:15" x14ac:dyDescent="0.2">
      <c r="B18125" s="3"/>
      <c r="C18125" s="3"/>
      <c r="D18125" s="6"/>
      <c r="E18125" s="8"/>
      <c r="O18125" s="9"/>
    </row>
    <row r="18126" spans="2:15" x14ac:dyDescent="0.2">
      <c r="B18126" s="3"/>
      <c r="C18126" s="3"/>
      <c r="D18126" s="6"/>
      <c r="E18126" s="8"/>
      <c r="O18126" s="9"/>
    </row>
    <row r="18127" spans="2:15" x14ac:dyDescent="0.2">
      <c r="B18127" s="3"/>
      <c r="C18127" s="3"/>
      <c r="D18127" s="6"/>
      <c r="E18127" s="8"/>
      <c r="O18127" s="9"/>
    </row>
    <row r="18128" spans="2:15" x14ac:dyDescent="0.2">
      <c r="B18128" s="3"/>
      <c r="C18128" s="3"/>
      <c r="D18128" s="6"/>
      <c r="E18128" s="8"/>
      <c r="O18128" s="9"/>
    </row>
    <row r="18129" spans="2:15" x14ac:dyDescent="0.2">
      <c r="B18129" s="3"/>
      <c r="C18129" s="3"/>
      <c r="D18129" s="6"/>
      <c r="E18129" s="8"/>
      <c r="O18129" s="9"/>
    </row>
    <row r="18130" spans="2:15" x14ac:dyDescent="0.2">
      <c r="B18130" s="3"/>
      <c r="C18130" s="3"/>
      <c r="D18130" s="6"/>
      <c r="E18130" s="8"/>
      <c r="O18130" s="9"/>
    </row>
    <row r="18131" spans="2:15" x14ac:dyDescent="0.2">
      <c r="B18131" s="3"/>
      <c r="C18131" s="3"/>
      <c r="D18131" s="6"/>
      <c r="E18131" s="8"/>
      <c r="O18131" s="9"/>
    </row>
    <row r="18132" spans="2:15" x14ac:dyDescent="0.2">
      <c r="B18132" s="3"/>
      <c r="C18132" s="3"/>
      <c r="D18132" s="6"/>
      <c r="E18132" s="8"/>
      <c r="O18132" s="9"/>
    </row>
    <row r="18133" spans="2:15" x14ac:dyDescent="0.2">
      <c r="B18133" s="3"/>
      <c r="C18133" s="3"/>
      <c r="D18133" s="6"/>
      <c r="E18133" s="8"/>
      <c r="O18133" s="9"/>
    </row>
    <row r="18134" spans="2:15" x14ac:dyDescent="0.2">
      <c r="B18134" s="3"/>
      <c r="C18134" s="3"/>
      <c r="D18134" s="6"/>
      <c r="E18134" s="8"/>
      <c r="O18134" s="9"/>
    </row>
    <row r="18135" spans="2:15" x14ac:dyDescent="0.2">
      <c r="B18135" s="3"/>
      <c r="C18135" s="3"/>
      <c r="D18135" s="6"/>
      <c r="E18135" s="8"/>
      <c r="O18135" s="9"/>
    </row>
    <row r="18136" spans="2:15" x14ac:dyDescent="0.2">
      <c r="B18136" s="3"/>
      <c r="C18136" s="3"/>
      <c r="D18136" s="6"/>
      <c r="E18136" s="8"/>
      <c r="O18136" s="9"/>
    </row>
    <row r="18137" spans="2:15" x14ac:dyDescent="0.2">
      <c r="B18137" s="3"/>
      <c r="C18137" s="3"/>
      <c r="D18137" s="6"/>
      <c r="E18137" s="8"/>
      <c r="O18137" s="9"/>
    </row>
    <row r="18138" spans="2:15" x14ac:dyDescent="0.2">
      <c r="B18138" s="3"/>
      <c r="C18138" s="3"/>
      <c r="D18138" s="6"/>
      <c r="E18138" s="8"/>
      <c r="O18138" s="9"/>
    </row>
    <row r="18139" spans="2:15" x14ac:dyDescent="0.2">
      <c r="B18139" s="3"/>
      <c r="C18139" s="3"/>
      <c r="D18139" s="6"/>
      <c r="E18139" s="8"/>
      <c r="O18139" s="9"/>
    </row>
    <row r="18140" spans="2:15" x14ac:dyDescent="0.2">
      <c r="B18140" s="3"/>
      <c r="C18140" s="3"/>
      <c r="D18140" s="6"/>
      <c r="E18140" s="8"/>
      <c r="O18140" s="9"/>
    </row>
    <row r="18141" spans="2:15" x14ac:dyDescent="0.2">
      <c r="B18141" s="3"/>
      <c r="C18141" s="3"/>
      <c r="D18141" s="6"/>
      <c r="E18141" s="8"/>
      <c r="O18141" s="9"/>
    </row>
    <row r="18142" spans="2:15" x14ac:dyDescent="0.2">
      <c r="B18142" s="3"/>
      <c r="C18142" s="3"/>
      <c r="D18142" s="6"/>
      <c r="E18142" s="8"/>
      <c r="O18142" s="9"/>
    </row>
    <row r="18143" spans="2:15" x14ac:dyDescent="0.2">
      <c r="B18143" s="3"/>
      <c r="C18143" s="3"/>
      <c r="D18143" s="6"/>
      <c r="E18143" s="8"/>
      <c r="O18143" s="9"/>
    </row>
    <row r="18144" spans="2:15" x14ac:dyDescent="0.2">
      <c r="B18144" s="3"/>
      <c r="C18144" s="3"/>
      <c r="D18144" s="6"/>
      <c r="E18144" s="8"/>
      <c r="O18144" s="9"/>
    </row>
    <row r="18145" spans="2:15" x14ac:dyDescent="0.2">
      <c r="B18145" s="3"/>
      <c r="C18145" s="3"/>
      <c r="D18145" s="6"/>
      <c r="E18145" s="8"/>
      <c r="O18145" s="9"/>
    </row>
    <row r="18146" spans="2:15" x14ac:dyDescent="0.2">
      <c r="B18146" s="3"/>
      <c r="C18146" s="3"/>
      <c r="D18146" s="6"/>
      <c r="E18146" s="8"/>
      <c r="O18146" s="9"/>
    </row>
    <row r="18147" spans="2:15" x14ac:dyDescent="0.2">
      <c r="B18147" s="3"/>
      <c r="C18147" s="3"/>
      <c r="D18147" s="6"/>
      <c r="E18147" s="8"/>
      <c r="O18147" s="9"/>
    </row>
    <row r="18148" spans="2:15" x14ac:dyDescent="0.2">
      <c r="B18148" s="3"/>
      <c r="C18148" s="3"/>
      <c r="D18148" s="6"/>
      <c r="E18148" s="8"/>
      <c r="O18148" s="9"/>
    </row>
    <row r="18149" spans="2:15" x14ac:dyDescent="0.2">
      <c r="B18149" s="3"/>
      <c r="C18149" s="3"/>
      <c r="D18149" s="6"/>
      <c r="E18149" s="8"/>
      <c r="O18149" s="9"/>
    </row>
    <row r="18150" spans="2:15" x14ac:dyDescent="0.2">
      <c r="B18150" s="3"/>
      <c r="C18150" s="3"/>
      <c r="D18150" s="6"/>
      <c r="E18150" s="8"/>
      <c r="O18150" s="9"/>
    </row>
    <row r="18151" spans="2:15" x14ac:dyDescent="0.2">
      <c r="B18151" s="3"/>
      <c r="C18151" s="3"/>
      <c r="D18151" s="6"/>
      <c r="E18151" s="8"/>
      <c r="O18151" s="9"/>
    </row>
    <row r="18152" spans="2:15" x14ac:dyDescent="0.2">
      <c r="B18152" s="3"/>
      <c r="C18152" s="3"/>
      <c r="D18152" s="6"/>
      <c r="E18152" s="8"/>
      <c r="O18152" s="9"/>
    </row>
    <row r="18153" spans="2:15" x14ac:dyDescent="0.2">
      <c r="B18153" s="3"/>
      <c r="C18153" s="3"/>
      <c r="D18153" s="6"/>
      <c r="E18153" s="8"/>
      <c r="O18153" s="9"/>
    </row>
    <row r="18154" spans="2:15" x14ac:dyDescent="0.2">
      <c r="B18154" s="3"/>
      <c r="C18154" s="3"/>
      <c r="D18154" s="6"/>
      <c r="E18154" s="8"/>
      <c r="O18154" s="9"/>
    </row>
    <row r="18155" spans="2:15" x14ac:dyDescent="0.2">
      <c r="B18155" s="3"/>
      <c r="C18155" s="3"/>
      <c r="D18155" s="6"/>
      <c r="E18155" s="8"/>
      <c r="O18155" s="9"/>
    </row>
    <row r="18156" spans="2:15" x14ac:dyDescent="0.2">
      <c r="B18156" s="3"/>
      <c r="C18156" s="3"/>
      <c r="D18156" s="6"/>
      <c r="E18156" s="8"/>
      <c r="O18156" s="9"/>
    </row>
    <row r="18157" spans="2:15" x14ac:dyDescent="0.2">
      <c r="B18157" s="3"/>
      <c r="C18157" s="3"/>
      <c r="D18157" s="6"/>
      <c r="E18157" s="8"/>
      <c r="O18157" s="9"/>
    </row>
    <row r="18158" spans="2:15" x14ac:dyDescent="0.2">
      <c r="B18158" s="3"/>
      <c r="C18158" s="3"/>
      <c r="D18158" s="6"/>
      <c r="E18158" s="8"/>
      <c r="O18158" s="9"/>
    </row>
    <row r="18159" spans="2:15" x14ac:dyDescent="0.2">
      <c r="B18159" s="3"/>
      <c r="C18159" s="3"/>
      <c r="D18159" s="6"/>
      <c r="E18159" s="8"/>
      <c r="O18159" s="9"/>
    </row>
    <row r="18160" spans="2:15" x14ac:dyDescent="0.2">
      <c r="B18160" s="3"/>
      <c r="C18160" s="3"/>
      <c r="D18160" s="6"/>
      <c r="E18160" s="8"/>
      <c r="O18160" s="9"/>
    </row>
    <row r="18161" spans="2:15" x14ac:dyDescent="0.2">
      <c r="B18161" s="3"/>
      <c r="C18161" s="3"/>
      <c r="D18161" s="6"/>
      <c r="E18161" s="8"/>
      <c r="O18161" s="9"/>
    </row>
    <row r="18162" spans="2:15" x14ac:dyDescent="0.2">
      <c r="B18162" s="3"/>
      <c r="C18162" s="3"/>
      <c r="D18162" s="6"/>
      <c r="E18162" s="8"/>
      <c r="O18162" s="9"/>
    </row>
    <row r="18163" spans="2:15" x14ac:dyDescent="0.2">
      <c r="B18163" s="3"/>
      <c r="C18163" s="3"/>
      <c r="D18163" s="6"/>
      <c r="E18163" s="8"/>
      <c r="O18163" s="9"/>
    </row>
    <row r="18164" spans="2:15" x14ac:dyDescent="0.2">
      <c r="B18164" s="3"/>
      <c r="C18164" s="3"/>
      <c r="D18164" s="6"/>
      <c r="E18164" s="8"/>
      <c r="O18164" s="9"/>
    </row>
    <row r="18165" spans="2:15" x14ac:dyDescent="0.2">
      <c r="B18165" s="3"/>
      <c r="C18165" s="3"/>
      <c r="D18165" s="6"/>
      <c r="E18165" s="8"/>
      <c r="O18165" s="9"/>
    </row>
    <row r="18166" spans="2:15" x14ac:dyDescent="0.2">
      <c r="B18166" s="3"/>
      <c r="C18166" s="3"/>
      <c r="D18166" s="6"/>
      <c r="E18166" s="8"/>
      <c r="O18166" s="9"/>
    </row>
    <row r="18167" spans="2:15" x14ac:dyDescent="0.2">
      <c r="B18167" s="3"/>
      <c r="C18167" s="3"/>
      <c r="D18167" s="6"/>
      <c r="E18167" s="8"/>
      <c r="O18167" s="9"/>
    </row>
    <row r="18168" spans="2:15" x14ac:dyDescent="0.2">
      <c r="B18168" s="3"/>
      <c r="C18168" s="3"/>
      <c r="D18168" s="6"/>
      <c r="E18168" s="8"/>
      <c r="O18168" s="9"/>
    </row>
    <row r="18169" spans="2:15" x14ac:dyDescent="0.2">
      <c r="B18169" s="3"/>
      <c r="C18169" s="3"/>
      <c r="D18169" s="6"/>
      <c r="E18169" s="8"/>
      <c r="O18169" s="9"/>
    </row>
    <row r="18170" spans="2:15" x14ac:dyDescent="0.2">
      <c r="B18170" s="3"/>
      <c r="C18170" s="3"/>
      <c r="D18170" s="6"/>
      <c r="E18170" s="8"/>
      <c r="O18170" s="9"/>
    </row>
    <row r="18171" spans="2:15" x14ac:dyDescent="0.2">
      <c r="B18171" s="3"/>
      <c r="C18171" s="3"/>
      <c r="D18171" s="6"/>
      <c r="E18171" s="8"/>
      <c r="O18171" s="9"/>
    </row>
    <row r="18172" spans="2:15" x14ac:dyDescent="0.2">
      <c r="B18172" s="3"/>
      <c r="C18172" s="3"/>
      <c r="D18172" s="6"/>
      <c r="E18172" s="8"/>
      <c r="O18172" s="9"/>
    </row>
    <row r="18173" spans="2:15" x14ac:dyDescent="0.2">
      <c r="B18173" s="3"/>
      <c r="C18173" s="3"/>
      <c r="D18173" s="6"/>
      <c r="E18173" s="8"/>
      <c r="O18173" s="9"/>
    </row>
    <row r="18174" spans="2:15" x14ac:dyDescent="0.2">
      <c r="B18174" s="3"/>
      <c r="C18174" s="3"/>
      <c r="D18174" s="6"/>
      <c r="E18174" s="8"/>
      <c r="O18174" s="9"/>
    </row>
    <row r="18175" spans="2:15" x14ac:dyDescent="0.2">
      <c r="B18175" s="3"/>
      <c r="C18175" s="3"/>
      <c r="D18175" s="6"/>
      <c r="E18175" s="8"/>
      <c r="O18175" s="9"/>
    </row>
    <row r="18176" spans="2:15" x14ac:dyDescent="0.2">
      <c r="B18176" s="3"/>
      <c r="C18176" s="3"/>
      <c r="D18176" s="6"/>
      <c r="E18176" s="8"/>
      <c r="O18176" s="9"/>
    </row>
    <row r="18177" spans="2:15" x14ac:dyDescent="0.2">
      <c r="B18177" s="3"/>
      <c r="C18177" s="3"/>
      <c r="D18177" s="6"/>
      <c r="E18177" s="8"/>
      <c r="O18177" s="9"/>
    </row>
    <row r="18178" spans="2:15" x14ac:dyDescent="0.2">
      <c r="B18178" s="3"/>
      <c r="C18178" s="3"/>
      <c r="D18178" s="6"/>
      <c r="E18178" s="8"/>
      <c r="O18178" s="9"/>
    </row>
    <row r="18179" spans="2:15" x14ac:dyDescent="0.2">
      <c r="B18179" s="3"/>
      <c r="C18179" s="3"/>
      <c r="D18179" s="6"/>
      <c r="E18179" s="8"/>
      <c r="O18179" s="9"/>
    </row>
    <row r="18180" spans="2:15" x14ac:dyDescent="0.2">
      <c r="B18180" s="3"/>
      <c r="C18180" s="3"/>
      <c r="D18180" s="6"/>
      <c r="E18180" s="8"/>
      <c r="O18180" s="9"/>
    </row>
    <row r="18181" spans="2:15" x14ac:dyDescent="0.2">
      <c r="B18181" s="3"/>
      <c r="C18181" s="3"/>
      <c r="D18181" s="6"/>
      <c r="E18181" s="8"/>
      <c r="O18181" s="9"/>
    </row>
    <row r="18182" spans="2:15" x14ac:dyDescent="0.2">
      <c r="B18182" s="3"/>
      <c r="C18182" s="3"/>
      <c r="D18182" s="6"/>
      <c r="E18182" s="8"/>
      <c r="O18182" s="9"/>
    </row>
    <row r="18183" spans="2:15" x14ac:dyDescent="0.2">
      <c r="B18183" s="3"/>
      <c r="C18183" s="3"/>
      <c r="D18183" s="6"/>
      <c r="E18183" s="8"/>
      <c r="O18183" s="9"/>
    </row>
    <row r="18184" spans="2:15" x14ac:dyDescent="0.2">
      <c r="B18184" s="3"/>
      <c r="C18184" s="3"/>
      <c r="D18184" s="6"/>
      <c r="E18184" s="8"/>
      <c r="O18184" s="9"/>
    </row>
    <row r="18185" spans="2:15" x14ac:dyDescent="0.2">
      <c r="B18185" s="3"/>
      <c r="C18185" s="3"/>
      <c r="D18185" s="6"/>
      <c r="E18185" s="8"/>
      <c r="O18185" s="9"/>
    </row>
    <row r="18186" spans="2:15" x14ac:dyDescent="0.2">
      <c r="B18186" s="3"/>
      <c r="C18186" s="3"/>
      <c r="D18186" s="6"/>
      <c r="E18186" s="8"/>
      <c r="O18186" s="9"/>
    </row>
    <row r="18187" spans="2:15" x14ac:dyDescent="0.2">
      <c r="B18187" s="3"/>
      <c r="C18187" s="3"/>
      <c r="D18187" s="6"/>
      <c r="E18187" s="8"/>
      <c r="O18187" s="9"/>
    </row>
    <row r="18188" spans="2:15" x14ac:dyDescent="0.2">
      <c r="B18188" s="3"/>
      <c r="C18188" s="3"/>
      <c r="D18188" s="6"/>
      <c r="E18188" s="8"/>
      <c r="O18188" s="9"/>
    </row>
    <row r="18189" spans="2:15" x14ac:dyDescent="0.2">
      <c r="B18189" s="3"/>
      <c r="C18189" s="3"/>
      <c r="D18189" s="6"/>
      <c r="E18189" s="8"/>
      <c r="O18189" s="9"/>
    </row>
    <row r="18190" spans="2:15" x14ac:dyDescent="0.2">
      <c r="B18190" s="3"/>
      <c r="C18190" s="3"/>
      <c r="D18190" s="6"/>
      <c r="E18190" s="8"/>
      <c r="O18190" s="9"/>
    </row>
    <row r="18191" spans="2:15" x14ac:dyDescent="0.2">
      <c r="B18191" s="3"/>
      <c r="C18191" s="3"/>
      <c r="D18191" s="6"/>
      <c r="E18191" s="8"/>
      <c r="O18191" s="9"/>
    </row>
    <row r="18192" spans="2:15" x14ac:dyDescent="0.2">
      <c r="B18192" s="3"/>
      <c r="C18192" s="3"/>
      <c r="D18192" s="6"/>
      <c r="E18192" s="8"/>
      <c r="O18192" s="9"/>
    </row>
    <row r="18193" spans="2:15" x14ac:dyDescent="0.2">
      <c r="B18193" s="3"/>
      <c r="C18193" s="3"/>
      <c r="D18193" s="6"/>
      <c r="E18193" s="8"/>
      <c r="O18193" s="9"/>
    </row>
    <row r="18194" spans="2:15" x14ac:dyDescent="0.2">
      <c r="B18194" s="3"/>
      <c r="C18194" s="3"/>
      <c r="D18194" s="6"/>
      <c r="E18194" s="8"/>
      <c r="O18194" s="9"/>
    </row>
    <row r="18195" spans="2:15" x14ac:dyDescent="0.2">
      <c r="B18195" s="3"/>
      <c r="C18195" s="3"/>
      <c r="D18195" s="6"/>
      <c r="E18195" s="8"/>
      <c r="O18195" s="9"/>
    </row>
    <row r="18196" spans="2:15" x14ac:dyDescent="0.2">
      <c r="B18196" s="3"/>
      <c r="C18196" s="3"/>
      <c r="D18196" s="6"/>
      <c r="E18196" s="8"/>
      <c r="O18196" s="9"/>
    </row>
    <row r="18197" spans="2:15" x14ac:dyDescent="0.2">
      <c r="B18197" s="3"/>
      <c r="C18197" s="3"/>
      <c r="D18197" s="6"/>
      <c r="E18197" s="8"/>
      <c r="O18197" s="9"/>
    </row>
    <row r="18198" spans="2:15" x14ac:dyDescent="0.2">
      <c r="B18198" s="3"/>
      <c r="C18198" s="3"/>
      <c r="D18198" s="6"/>
      <c r="E18198" s="8"/>
      <c r="O18198" s="9"/>
    </row>
    <row r="18199" spans="2:15" x14ac:dyDescent="0.2">
      <c r="B18199" s="3"/>
      <c r="C18199" s="3"/>
      <c r="D18199" s="6"/>
      <c r="E18199" s="8"/>
      <c r="O18199" s="9"/>
    </row>
    <row r="18200" spans="2:15" x14ac:dyDescent="0.2">
      <c r="B18200" s="3"/>
      <c r="C18200" s="3"/>
      <c r="D18200" s="6"/>
      <c r="E18200" s="8"/>
      <c r="O18200" s="9"/>
    </row>
    <row r="18201" spans="2:15" x14ac:dyDescent="0.2">
      <c r="B18201" s="3"/>
      <c r="C18201" s="3"/>
      <c r="D18201" s="6"/>
      <c r="E18201" s="8"/>
      <c r="O18201" s="9"/>
    </row>
    <row r="18202" spans="2:15" x14ac:dyDescent="0.2">
      <c r="B18202" s="3"/>
      <c r="C18202" s="3"/>
      <c r="D18202" s="6"/>
      <c r="E18202" s="8"/>
      <c r="O18202" s="9"/>
    </row>
    <row r="18203" spans="2:15" x14ac:dyDescent="0.2">
      <c r="B18203" s="3"/>
      <c r="C18203" s="3"/>
      <c r="D18203" s="6"/>
      <c r="E18203" s="8"/>
      <c r="O18203" s="9"/>
    </row>
    <row r="18204" spans="2:15" x14ac:dyDescent="0.2">
      <c r="B18204" s="3"/>
      <c r="C18204" s="3"/>
      <c r="D18204" s="6"/>
      <c r="E18204" s="8"/>
      <c r="O18204" s="9"/>
    </row>
    <row r="18205" spans="2:15" x14ac:dyDescent="0.2">
      <c r="B18205" s="3"/>
      <c r="C18205" s="3"/>
      <c r="D18205" s="6"/>
      <c r="E18205" s="8"/>
      <c r="O18205" s="9"/>
    </row>
    <row r="18206" spans="2:15" x14ac:dyDescent="0.2">
      <c r="B18206" s="3"/>
      <c r="C18206" s="3"/>
      <c r="D18206" s="6"/>
      <c r="E18206" s="8"/>
      <c r="O18206" s="9"/>
    </row>
    <row r="18207" spans="2:15" x14ac:dyDescent="0.2">
      <c r="B18207" s="3"/>
      <c r="C18207" s="3"/>
      <c r="D18207" s="6"/>
      <c r="E18207" s="8"/>
      <c r="O18207" s="9"/>
    </row>
    <row r="18208" spans="2:15" x14ac:dyDescent="0.2">
      <c r="B18208" s="3"/>
      <c r="C18208" s="3"/>
      <c r="D18208" s="6"/>
      <c r="E18208" s="8"/>
      <c r="O18208" s="9"/>
    </row>
    <row r="18209" spans="2:15" x14ac:dyDescent="0.2">
      <c r="B18209" s="3"/>
      <c r="C18209" s="3"/>
      <c r="D18209" s="6"/>
      <c r="E18209" s="8"/>
      <c r="O18209" s="9"/>
    </row>
    <row r="18210" spans="2:15" x14ac:dyDescent="0.2">
      <c r="B18210" s="3"/>
      <c r="C18210" s="3"/>
      <c r="D18210" s="6"/>
      <c r="E18210" s="8"/>
      <c r="O18210" s="9"/>
    </row>
    <row r="18211" spans="2:15" x14ac:dyDescent="0.2">
      <c r="B18211" s="3"/>
      <c r="C18211" s="3"/>
      <c r="D18211" s="6"/>
      <c r="E18211" s="8"/>
      <c r="O18211" s="9"/>
    </row>
    <row r="18212" spans="2:15" x14ac:dyDescent="0.2">
      <c r="B18212" s="3"/>
      <c r="C18212" s="3"/>
      <c r="D18212" s="6"/>
      <c r="E18212" s="8"/>
      <c r="O18212" s="9"/>
    </row>
    <row r="18213" spans="2:15" x14ac:dyDescent="0.2">
      <c r="B18213" s="3"/>
      <c r="C18213" s="3"/>
      <c r="D18213" s="6"/>
      <c r="E18213" s="8"/>
      <c r="O18213" s="9"/>
    </row>
    <row r="18214" spans="2:15" x14ac:dyDescent="0.2">
      <c r="B18214" s="3"/>
      <c r="C18214" s="3"/>
      <c r="D18214" s="6"/>
      <c r="E18214" s="8"/>
      <c r="O18214" s="9"/>
    </row>
    <row r="18215" spans="2:15" x14ac:dyDescent="0.2">
      <c r="B18215" s="3"/>
      <c r="C18215" s="3"/>
      <c r="D18215" s="6"/>
      <c r="E18215" s="8"/>
      <c r="O18215" s="9"/>
    </row>
    <row r="18216" spans="2:15" x14ac:dyDescent="0.2">
      <c r="B18216" s="3"/>
      <c r="C18216" s="3"/>
      <c r="D18216" s="6"/>
      <c r="E18216" s="8"/>
      <c r="O18216" s="9"/>
    </row>
    <row r="18217" spans="2:15" x14ac:dyDescent="0.2">
      <c r="B18217" s="3"/>
      <c r="C18217" s="3"/>
      <c r="D18217" s="6"/>
      <c r="E18217" s="8"/>
      <c r="O18217" s="9"/>
    </row>
    <row r="18218" spans="2:15" x14ac:dyDescent="0.2">
      <c r="B18218" s="3"/>
      <c r="C18218" s="3"/>
      <c r="D18218" s="6"/>
      <c r="E18218" s="8"/>
      <c r="O18218" s="9"/>
    </row>
    <row r="18219" spans="2:15" x14ac:dyDescent="0.2">
      <c r="B18219" s="3"/>
      <c r="C18219" s="3"/>
      <c r="D18219" s="6"/>
      <c r="E18219" s="8"/>
      <c r="O18219" s="9"/>
    </row>
    <row r="18220" spans="2:15" x14ac:dyDescent="0.2">
      <c r="B18220" s="3"/>
      <c r="C18220" s="3"/>
      <c r="D18220" s="6"/>
      <c r="E18220" s="8"/>
      <c r="O18220" s="9"/>
    </row>
    <row r="18221" spans="2:15" x14ac:dyDescent="0.2">
      <c r="B18221" s="3"/>
      <c r="C18221" s="3"/>
      <c r="D18221" s="6"/>
      <c r="E18221" s="8"/>
      <c r="O18221" s="9"/>
    </row>
    <row r="18222" spans="2:15" x14ac:dyDescent="0.2">
      <c r="B18222" s="3"/>
      <c r="C18222" s="3"/>
      <c r="D18222" s="6"/>
      <c r="E18222" s="8"/>
      <c r="O18222" s="9"/>
    </row>
    <row r="18223" spans="2:15" x14ac:dyDescent="0.2">
      <c r="B18223" s="3"/>
      <c r="C18223" s="3"/>
      <c r="D18223" s="6"/>
      <c r="E18223" s="8"/>
      <c r="O18223" s="9"/>
    </row>
    <row r="18224" spans="2:15" x14ac:dyDescent="0.2">
      <c r="B18224" s="3"/>
      <c r="C18224" s="3"/>
      <c r="D18224" s="6"/>
      <c r="E18224" s="8"/>
      <c r="O18224" s="9"/>
    </row>
    <row r="18225" spans="2:15" x14ac:dyDescent="0.2">
      <c r="B18225" s="3"/>
      <c r="C18225" s="3"/>
      <c r="D18225" s="6"/>
      <c r="E18225" s="8"/>
      <c r="O18225" s="9"/>
    </row>
    <row r="18226" spans="2:15" x14ac:dyDescent="0.2">
      <c r="B18226" s="3"/>
      <c r="C18226" s="3"/>
      <c r="D18226" s="6"/>
      <c r="E18226" s="8"/>
      <c r="O18226" s="9"/>
    </row>
    <row r="18227" spans="2:15" x14ac:dyDescent="0.2">
      <c r="B18227" s="3"/>
      <c r="C18227" s="3"/>
      <c r="D18227" s="6"/>
      <c r="E18227" s="8"/>
      <c r="O18227" s="9"/>
    </row>
    <row r="18228" spans="2:15" x14ac:dyDescent="0.2">
      <c r="B18228" s="3"/>
      <c r="C18228" s="3"/>
      <c r="D18228" s="6"/>
      <c r="E18228" s="8"/>
      <c r="O18228" s="9"/>
    </row>
    <row r="18229" spans="2:15" x14ac:dyDescent="0.2">
      <c r="B18229" s="3"/>
      <c r="C18229" s="3"/>
      <c r="D18229" s="6"/>
      <c r="E18229" s="8"/>
      <c r="O18229" s="9"/>
    </row>
    <row r="18230" spans="2:15" x14ac:dyDescent="0.2">
      <c r="B18230" s="3"/>
      <c r="C18230" s="3"/>
      <c r="D18230" s="6"/>
      <c r="E18230" s="8"/>
      <c r="O18230" s="9"/>
    </row>
    <row r="18231" spans="2:15" x14ac:dyDescent="0.2">
      <c r="B18231" s="3"/>
      <c r="C18231" s="3"/>
      <c r="D18231" s="6"/>
      <c r="E18231" s="8"/>
      <c r="O18231" s="9"/>
    </row>
    <row r="18232" spans="2:15" x14ac:dyDescent="0.2">
      <c r="B18232" s="3"/>
      <c r="C18232" s="3"/>
      <c r="D18232" s="6"/>
      <c r="E18232" s="8"/>
      <c r="O18232" s="9"/>
    </row>
    <row r="18233" spans="2:15" x14ac:dyDescent="0.2">
      <c r="B18233" s="3"/>
      <c r="C18233" s="3"/>
      <c r="D18233" s="6"/>
      <c r="E18233" s="8"/>
      <c r="O18233" s="9"/>
    </row>
    <row r="18234" spans="2:15" x14ac:dyDescent="0.2">
      <c r="B18234" s="3"/>
      <c r="C18234" s="3"/>
      <c r="D18234" s="6"/>
      <c r="E18234" s="8"/>
      <c r="O18234" s="9"/>
    </row>
    <row r="18235" spans="2:15" x14ac:dyDescent="0.2">
      <c r="B18235" s="3"/>
      <c r="C18235" s="3"/>
      <c r="D18235" s="6"/>
      <c r="E18235" s="8"/>
      <c r="O18235" s="9"/>
    </row>
    <row r="18236" spans="2:15" x14ac:dyDescent="0.2">
      <c r="B18236" s="3"/>
      <c r="C18236" s="3"/>
      <c r="D18236" s="6"/>
      <c r="E18236" s="8"/>
      <c r="O18236" s="9"/>
    </row>
    <row r="18237" spans="2:15" x14ac:dyDescent="0.2">
      <c r="B18237" s="3"/>
      <c r="C18237" s="3"/>
      <c r="D18237" s="6"/>
      <c r="E18237" s="8"/>
      <c r="O18237" s="9"/>
    </row>
    <row r="18238" spans="2:15" x14ac:dyDescent="0.2">
      <c r="B18238" s="3"/>
      <c r="C18238" s="3"/>
      <c r="D18238" s="6"/>
      <c r="E18238" s="8"/>
      <c r="O18238" s="9"/>
    </row>
    <row r="18239" spans="2:15" x14ac:dyDescent="0.2">
      <c r="B18239" s="3"/>
      <c r="C18239" s="3"/>
      <c r="D18239" s="6"/>
      <c r="E18239" s="8"/>
      <c r="O18239" s="9"/>
    </row>
    <row r="18240" spans="2:15" x14ac:dyDescent="0.2">
      <c r="B18240" s="3"/>
      <c r="C18240" s="3"/>
      <c r="D18240" s="6"/>
      <c r="E18240" s="8"/>
      <c r="O18240" s="9"/>
    </row>
    <row r="18241" spans="2:15" x14ac:dyDescent="0.2">
      <c r="B18241" s="3"/>
      <c r="C18241" s="3"/>
      <c r="D18241" s="6"/>
      <c r="E18241" s="8"/>
      <c r="O18241" s="9"/>
    </row>
    <row r="18242" spans="2:15" x14ac:dyDescent="0.2">
      <c r="B18242" s="3"/>
      <c r="C18242" s="3"/>
      <c r="D18242" s="6"/>
      <c r="E18242" s="8"/>
      <c r="O18242" s="9"/>
    </row>
    <row r="18243" spans="2:15" x14ac:dyDescent="0.2">
      <c r="B18243" s="3"/>
      <c r="C18243" s="3"/>
      <c r="D18243" s="6"/>
      <c r="E18243" s="8"/>
      <c r="O18243" s="9"/>
    </row>
    <row r="18244" spans="2:15" x14ac:dyDescent="0.2">
      <c r="B18244" s="3"/>
      <c r="C18244" s="3"/>
      <c r="D18244" s="6"/>
      <c r="E18244" s="8"/>
      <c r="O18244" s="9"/>
    </row>
    <row r="18245" spans="2:15" x14ac:dyDescent="0.2">
      <c r="B18245" s="3"/>
      <c r="C18245" s="3"/>
      <c r="D18245" s="6"/>
      <c r="E18245" s="8"/>
      <c r="O18245" s="9"/>
    </row>
    <row r="18246" spans="2:15" x14ac:dyDescent="0.2">
      <c r="B18246" s="3"/>
      <c r="C18246" s="3"/>
      <c r="D18246" s="6"/>
      <c r="E18246" s="8"/>
      <c r="O18246" s="9"/>
    </row>
    <row r="18247" spans="2:15" x14ac:dyDescent="0.2">
      <c r="B18247" s="3"/>
      <c r="C18247" s="3"/>
      <c r="D18247" s="6"/>
      <c r="E18247" s="8"/>
      <c r="O18247" s="9"/>
    </row>
    <row r="18248" spans="2:15" x14ac:dyDescent="0.2">
      <c r="B18248" s="3"/>
      <c r="C18248" s="3"/>
      <c r="D18248" s="6"/>
      <c r="E18248" s="8"/>
      <c r="O18248" s="9"/>
    </row>
    <row r="18249" spans="2:15" x14ac:dyDescent="0.2">
      <c r="B18249" s="3"/>
      <c r="C18249" s="3"/>
      <c r="D18249" s="6"/>
      <c r="E18249" s="8"/>
      <c r="O18249" s="9"/>
    </row>
    <row r="18250" spans="2:15" x14ac:dyDescent="0.2">
      <c r="B18250" s="3"/>
      <c r="C18250" s="3"/>
      <c r="D18250" s="6"/>
      <c r="E18250" s="8"/>
      <c r="O18250" s="9"/>
    </row>
    <row r="18251" spans="2:15" x14ac:dyDescent="0.2">
      <c r="B18251" s="3"/>
      <c r="C18251" s="3"/>
      <c r="D18251" s="6"/>
      <c r="E18251" s="8"/>
      <c r="O18251" s="9"/>
    </row>
    <row r="18252" spans="2:15" x14ac:dyDescent="0.2">
      <c r="B18252" s="3"/>
      <c r="C18252" s="3"/>
      <c r="D18252" s="6"/>
      <c r="E18252" s="8"/>
      <c r="O18252" s="9"/>
    </row>
    <row r="18253" spans="2:15" x14ac:dyDescent="0.2">
      <c r="B18253" s="3"/>
      <c r="C18253" s="3"/>
      <c r="D18253" s="6"/>
      <c r="E18253" s="8"/>
      <c r="O18253" s="9"/>
    </row>
    <row r="18254" spans="2:15" x14ac:dyDescent="0.2">
      <c r="B18254" s="3"/>
      <c r="C18254" s="3"/>
      <c r="D18254" s="6"/>
      <c r="E18254" s="8"/>
      <c r="O18254" s="9"/>
    </row>
    <row r="18255" spans="2:15" x14ac:dyDescent="0.2">
      <c r="B18255" s="3"/>
      <c r="C18255" s="3"/>
      <c r="D18255" s="6"/>
      <c r="E18255" s="8"/>
      <c r="O18255" s="9"/>
    </row>
    <row r="18256" spans="2:15" x14ac:dyDescent="0.2">
      <c r="B18256" s="3"/>
      <c r="C18256" s="3"/>
      <c r="D18256" s="6"/>
      <c r="E18256" s="8"/>
      <c r="O18256" s="9"/>
    </row>
    <row r="18257" spans="2:15" x14ac:dyDescent="0.2">
      <c r="B18257" s="3"/>
      <c r="C18257" s="3"/>
      <c r="D18257" s="6"/>
      <c r="E18257" s="8"/>
      <c r="O18257" s="9"/>
    </row>
    <row r="18258" spans="2:15" x14ac:dyDescent="0.2">
      <c r="B18258" s="3"/>
      <c r="C18258" s="3"/>
      <c r="D18258" s="6"/>
      <c r="E18258" s="8"/>
      <c r="O18258" s="9"/>
    </row>
    <row r="18259" spans="2:15" x14ac:dyDescent="0.2">
      <c r="B18259" s="3"/>
      <c r="C18259" s="3"/>
      <c r="D18259" s="6"/>
      <c r="E18259" s="8"/>
      <c r="O18259" s="9"/>
    </row>
    <row r="18260" spans="2:15" x14ac:dyDescent="0.2">
      <c r="B18260" s="3"/>
      <c r="C18260" s="3"/>
      <c r="D18260" s="6"/>
      <c r="E18260" s="8"/>
      <c r="O18260" s="9"/>
    </row>
    <row r="18261" spans="2:15" x14ac:dyDescent="0.2">
      <c r="B18261" s="3"/>
      <c r="C18261" s="3"/>
      <c r="D18261" s="6"/>
      <c r="E18261" s="8"/>
      <c r="O18261" s="9"/>
    </row>
    <row r="18262" spans="2:15" x14ac:dyDescent="0.2">
      <c r="B18262" s="3"/>
      <c r="C18262" s="3"/>
      <c r="D18262" s="6"/>
      <c r="E18262" s="8"/>
      <c r="O18262" s="9"/>
    </row>
    <row r="18263" spans="2:15" x14ac:dyDescent="0.2">
      <c r="B18263" s="3"/>
      <c r="C18263" s="3"/>
      <c r="D18263" s="6"/>
      <c r="E18263" s="8"/>
      <c r="O18263" s="9"/>
    </row>
    <row r="18264" spans="2:15" x14ac:dyDescent="0.2">
      <c r="B18264" s="3"/>
      <c r="C18264" s="3"/>
      <c r="D18264" s="6"/>
      <c r="E18264" s="8"/>
      <c r="O18264" s="9"/>
    </row>
    <row r="18265" spans="2:15" x14ac:dyDescent="0.2">
      <c r="B18265" s="3"/>
      <c r="C18265" s="3"/>
      <c r="D18265" s="6"/>
      <c r="E18265" s="8"/>
      <c r="O18265" s="9"/>
    </row>
    <row r="18266" spans="2:15" x14ac:dyDescent="0.2">
      <c r="B18266" s="3"/>
      <c r="C18266" s="3"/>
      <c r="D18266" s="6"/>
      <c r="E18266" s="8"/>
      <c r="O18266" s="9"/>
    </row>
    <row r="18267" spans="2:15" x14ac:dyDescent="0.2">
      <c r="B18267" s="3"/>
      <c r="C18267" s="3"/>
      <c r="D18267" s="6"/>
      <c r="E18267" s="8"/>
      <c r="O18267" s="9"/>
    </row>
    <row r="18268" spans="2:15" x14ac:dyDescent="0.2">
      <c r="B18268" s="3"/>
      <c r="C18268" s="3"/>
      <c r="D18268" s="6"/>
      <c r="E18268" s="8"/>
      <c r="O18268" s="9"/>
    </row>
    <row r="18269" spans="2:15" x14ac:dyDescent="0.2">
      <c r="B18269" s="3"/>
      <c r="C18269" s="3"/>
      <c r="D18269" s="6"/>
      <c r="E18269" s="8"/>
      <c r="O18269" s="9"/>
    </row>
    <row r="18270" spans="2:15" x14ac:dyDescent="0.2">
      <c r="B18270" s="3"/>
      <c r="C18270" s="3"/>
      <c r="D18270" s="6"/>
      <c r="E18270" s="8"/>
      <c r="O18270" s="9"/>
    </row>
    <row r="18271" spans="2:15" x14ac:dyDescent="0.2">
      <c r="B18271" s="3"/>
      <c r="C18271" s="3"/>
      <c r="D18271" s="6"/>
      <c r="E18271" s="8"/>
      <c r="O18271" s="9"/>
    </row>
    <row r="18272" spans="2:15" x14ac:dyDescent="0.2">
      <c r="B18272" s="3"/>
      <c r="C18272" s="3"/>
      <c r="D18272" s="6"/>
      <c r="E18272" s="8"/>
      <c r="O18272" s="9"/>
    </row>
    <row r="18273" spans="2:15" x14ac:dyDescent="0.2">
      <c r="B18273" s="3"/>
      <c r="C18273" s="3"/>
      <c r="D18273" s="6"/>
      <c r="E18273" s="8"/>
      <c r="O18273" s="9"/>
    </row>
    <row r="18274" spans="2:15" x14ac:dyDescent="0.2">
      <c r="B18274" s="3"/>
      <c r="C18274" s="3"/>
      <c r="D18274" s="6"/>
      <c r="E18274" s="8"/>
      <c r="O18274" s="9"/>
    </row>
    <row r="18275" spans="2:15" x14ac:dyDescent="0.2">
      <c r="B18275" s="3"/>
      <c r="C18275" s="3"/>
      <c r="D18275" s="6"/>
      <c r="E18275" s="8"/>
      <c r="O18275" s="9"/>
    </row>
    <row r="18276" spans="2:15" x14ac:dyDescent="0.2">
      <c r="B18276" s="3"/>
      <c r="C18276" s="3"/>
      <c r="D18276" s="6"/>
      <c r="E18276" s="8"/>
      <c r="O18276" s="9"/>
    </row>
    <row r="18277" spans="2:15" x14ac:dyDescent="0.2">
      <c r="B18277" s="3"/>
      <c r="C18277" s="3"/>
      <c r="D18277" s="6"/>
      <c r="E18277" s="8"/>
      <c r="O18277" s="9"/>
    </row>
    <row r="18278" spans="2:15" x14ac:dyDescent="0.2">
      <c r="B18278" s="3"/>
      <c r="C18278" s="3"/>
      <c r="D18278" s="6"/>
      <c r="E18278" s="8"/>
      <c r="O18278" s="9"/>
    </row>
    <row r="18279" spans="2:15" x14ac:dyDescent="0.2">
      <c r="B18279" s="3"/>
      <c r="C18279" s="3"/>
      <c r="D18279" s="6"/>
      <c r="E18279" s="8"/>
      <c r="O18279" s="9"/>
    </row>
    <row r="18280" spans="2:15" x14ac:dyDescent="0.2">
      <c r="B18280" s="3"/>
      <c r="C18280" s="3"/>
      <c r="D18280" s="6"/>
      <c r="E18280" s="8"/>
      <c r="O18280" s="9"/>
    </row>
    <row r="18281" spans="2:15" x14ac:dyDescent="0.2">
      <c r="B18281" s="3"/>
      <c r="C18281" s="3"/>
      <c r="D18281" s="6"/>
      <c r="E18281" s="8"/>
      <c r="O18281" s="9"/>
    </row>
    <row r="18282" spans="2:15" x14ac:dyDescent="0.2">
      <c r="B18282" s="3"/>
      <c r="C18282" s="3"/>
      <c r="D18282" s="6"/>
      <c r="E18282" s="8"/>
      <c r="O18282" s="9"/>
    </row>
    <row r="18283" spans="2:15" x14ac:dyDescent="0.2">
      <c r="B18283" s="3"/>
      <c r="C18283" s="3"/>
      <c r="D18283" s="6"/>
      <c r="E18283" s="8"/>
      <c r="O18283" s="9"/>
    </row>
    <row r="18284" spans="2:15" x14ac:dyDescent="0.2">
      <c r="B18284" s="3"/>
      <c r="C18284" s="3"/>
      <c r="D18284" s="6"/>
      <c r="E18284" s="8"/>
      <c r="O18284" s="9"/>
    </row>
    <row r="18285" spans="2:15" x14ac:dyDescent="0.2">
      <c r="B18285" s="3"/>
      <c r="C18285" s="3"/>
      <c r="D18285" s="6"/>
      <c r="E18285" s="8"/>
      <c r="O18285" s="9"/>
    </row>
    <row r="18286" spans="2:15" x14ac:dyDescent="0.2">
      <c r="B18286" s="3"/>
      <c r="C18286" s="3"/>
      <c r="D18286" s="6"/>
      <c r="E18286" s="8"/>
      <c r="O18286" s="9"/>
    </row>
    <row r="18287" spans="2:15" x14ac:dyDescent="0.2">
      <c r="B18287" s="3"/>
      <c r="C18287" s="3"/>
      <c r="D18287" s="6"/>
      <c r="E18287" s="8"/>
      <c r="O18287" s="9"/>
    </row>
    <row r="18288" spans="2:15" x14ac:dyDescent="0.2">
      <c r="B18288" s="3"/>
      <c r="C18288" s="3"/>
      <c r="D18288" s="6"/>
      <c r="E18288" s="8"/>
      <c r="O18288" s="9"/>
    </row>
    <row r="18289" spans="2:15" x14ac:dyDescent="0.2">
      <c r="B18289" s="3"/>
      <c r="C18289" s="3"/>
      <c r="D18289" s="6"/>
      <c r="E18289" s="8"/>
      <c r="O18289" s="9"/>
    </row>
    <row r="18290" spans="2:15" x14ac:dyDescent="0.2">
      <c r="B18290" s="3"/>
      <c r="C18290" s="3"/>
      <c r="D18290" s="6"/>
      <c r="E18290" s="8"/>
      <c r="O18290" s="9"/>
    </row>
    <row r="18291" spans="2:15" x14ac:dyDescent="0.2">
      <c r="B18291" s="3"/>
      <c r="C18291" s="3"/>
      <c r="D18291" s="6"/>
      <c r="E18291" s="8"/>
      <c r="O18291" s="9"/>
    </row>
    <row r="18292" spans="2:15" x14ac:dyDescent="0.2">
      <c r="B18292" s="3"/>
      <c r="C18292" s="3"/>
      <c r="D18292" s="6"/>
      <c r="E18292" s="8"/>
      <c r="O18292" s="9"/>
    </row>
    <row r="18293" spans="2:15" x14ac:dyDescent="0.2">
      <c r="B18293" s="3"/>
      <c r="C18293" s="3"/>
      <c r="D18293" s="6"/>
      <c r="E18293" s="8"/>
      <c r="O18293" s="9"/>
    </row>
    <row r="18294" spans="2:15" x14ac:dyDescent="0.2">
      <c r="B18294" s="3"/>
      <c r="C18294" s="3"/>
      <c r="D18294" s="6"/>
      <c r="E18294" s="8"/>
      <c r="O18294" s="9"/>
    </row>
    <row r="18295" spans="2:15" x14ac:dyDescent="0.2">
      <c r="B18295" s="3"/>
      <c r="C18295" s="3"/>
      <c r="D18295" s="6"/>
      <c r="E18295" s="8"/>
      <c r="O18295" s="9"/>
    </row>
    <row r="18296" spans="2:15" x14ac:dyDescent="0.2">
      <c r="B18296" s="3"/>
      <c r="C18296" s="3"/>
      <c r="D18296" s="6"/>
      <c r="E18296" s="8"/>
      <c r="O18296" s="9"/>
    </row>
    <row r="18297" spans="2:15" x14ac:dyDescent="0.2">
      <c r="B18297" s="3"/>
      <c r="C18297" s="3"/>
      <c r="D18297" s="6"/>
      <c r="E18297" s="8"/>
      <c r="O18297" s="9"/>
    </row>
    <row r="18298" spans="2:15" x14ac:dyDescent="0.2">
      <c r="B18298" s="3"/>
      <c r="C18298" s="3"/>
      <c r="D18298" s="6"/>
      <c r="E18298" s="8"/>
      <c r="O18298" s="9"/>
    </row>
    <row r="18299" spans="2:15" x14ac:dyDescent="0.2">
      <c r="B18299" s="3"/>
      <c r="C18299" s="3"/>
      <c r="D18299" s="6"/>
      <c r="E18299" s="8"/>
      <c r="O18299" s="9"/>
    </row>
    <row r="18300" spans="2:15" x14ac:dyDescent="0.2">
      <c r="B18300" s="3"/>
      <c r="C18300" s="3"/>
      <c r="D18300" s="6"/>
      <c r="E18300" s="8"/>
      <c r="O18300" s="9"/>
    </row>
    <row r="18301" spans="2:15" x14ac:dyDescent="0.2">
      <c r="B18301" s="3"/>
      <c r="C18301" s="3"/>
      <c r="D18301" s="6"/>
      <c r="E18301" s="8"/>
      <c r="O18301" s="9"/>
    </row>
    <row r="18302" spans="2:15" x14ac:dyDescent="0.2">
      <c r="B18302" s="3"/>
      <c r="C18302" s="3"/>
      <c r="D18302" s="6"/>
      <c r="E18302" s="8"/>
      <c r="O18302" s="9"/>
    </row>
    <row r="18303" spans="2:15" x14ac:dyDescent="0.2">
      <c r="B18303" s="3"/>
      <c r="C18303" s="3"/>
      <c r="D18303" s="6"/>
      <c r="E18303" s="8"/>
      <c r="O18303" s="9"/>
    </row>
    <row r="18304" spans="2:15" x14ac:dyDescent="0.2">
      <c r="B18304" s="3"/>
      <c r="C18304" s="3"/>
      <c r="D18304" s="6"/>
      <c r="E18304" s="8"/>
      <c r="O18304" s="9"/>
    </row>
    <row r="18305" spans="2:15" x14ac:dyDescent="0.2">
      <c r="B18305" s="3"/>
      <c r="C18305" s="3"/>
      <c r="D18305" s="6"/>
      <c r="E18305" s="8"/>
      <c r="O18305" s="9"/>
    </row>
    <row r="18306" spans="2:15" x14ac:dyDescent="0.2">
      <c r="B18306" s="3"/>
      <c r="C18306" s="3"/>
      <c r="D18306" s="6"/>
      <c r="E18306" s="8"/>
      <c r="O18306" s="9"/>
    </row>
    <row r="18307" spans="2:15" x14ac:dyDescent="0.2">
      <c r="B18307" s="3"/>
      <c r="C18307" s="3"/>
      <c r="D18307" s="6"/>
      <c r="E18307" s="8"/>
      <c r="O18307" s="9"/>
    </row>
    <row r="18308" spans="2:15" x14ac:dyDescent="0.2">
      <c r="B18308" s="3"/>
      <c r="C18308" s="3"/>
      <c r="D18308" s="6"/>
      <c r="E18308" s="8"/>
      <c r="O18308" s="9"/>
    </row>
    <row r="18309" spans="2:15" x14ac:dyDescent="0.2">
      <c r="B18309" s="3"/>
      <c r="C18309" s="3"/>
      <c r="D18309" s="6"/>
      <c r="E18309" s="8"/>
      <c r="O18309" s="9"/>
    </row>
    <row r="18310" spans="2:15" x14ac:dyDescent="0.2">
      <c r="B18310" s="3"/>
      <c r="C18310" s="3"/>
      <c r="D18310" s="6"/>
      <c r="E18310" s="8"/>
      <c r="O18310" s="9"/>
    </row>
    <row r="18311" spans="2:15" x14ac:dyDescent="0.2">
      <c r="B18311" s="3"/>
      <c r="C18311" s="3"/>
      <c r="D18311" s="6"/>
      <c r="E18311" s="8"/>
      <c r="O18311" s="9"/>
    </row>
    <row r="18312" spans="2:15" x14ac:dyDescent="0.2">
      <c r="B18312" s="3"/>
      <c r="C18312" s="3"/>
      <c r="D18312" s="6"/>
      <c r="E18312" s="8"/>
      <c r="O18312" s="9"/>
    </row>
    <row r="18313" spans="2:15" x14ac:dyDescent="0.2">
      <c r="B18313" s="3"/>
      <c r="C18313" s="3"/>
      <c r="D18313" s="6"/>
      <c r="E18313" s="8"/>
      <c r="O18313" s="9"/>
    </row>
    <row r="18314" spans="2:15" x14ac:dyDescent="0.2">
      <c r="B18314" s="3"/>
      <c r="C18314" s="3"/>
      <c r="D18314" s="6"/>
      <c r="E18314" s="8"/>
      <c r="O18314" s="9"/>
    </row>
    <row r="18315" spans="2:15" x14ac:dyDescent="0.2">
      <c r="B18315" s="3"/>
      <c r="C18315" s="3"/>
      <c r="D18315" s="6"/>
      <c r="E18315" s="8"/>
      <c r="O18315" s="9"/>
    </row>
    <row r="18316" spans="2:15" x14ac:dyDescent="0.2">
      <c r="B18316" s="3"/>
      <c r="C18316" s="3"/>
      <c r="D18316" s="6"/>
      <c r="E18316" s="8"/>
      <c r="O18316" s="9"/>
    </row>
    <row r="18317" spans="2:15" x14ac:dyDescent="0.2">
      <c r="B18317" s="3"/>
      <c r="C18317" s="3"/>
      <c r="D18317" s="6"/>
      <c r="E18317" s="8"/>
      <c r="O18317" s="9"/>
    </row>
    <row r="18318" spans="2:15" x14ac:dyDescent="0.2">
      <c r="B18318" s="3"/>
      <c r="C18318" s="3"/>
      <c r="D18318" s="6"/>
      <c r="E18318" s="8"/>
      <c r="O18318" s="9"/>
    </row>
    <row r="18319" spans="2:15" x14ac:dyDescent="0.2">
      <c r="B18319" s="3"/>
      <c r="C18319" s="3"/>
      <c r="D18319" s="6"/>
      <c r="E18319" s="8"/>
      <c r="O18319" s="9"/>
    </row>
    <row r="18320" spans="2:15" x14ac:dyDescent="0.2">
      <c r="B18320" s="3"/>
      <c r="C18320" s="3"/>
      <c r="D18320" s="6"/>
      <c r="E18320" s="8"/>
      <c r="O18320" s="9"/>
    </row>
    <row r="18321" spans="2:15" x14ac:dyDescent="0.2">
      <c r="B18321" s="3"/>
      <c r="C18321" s="3"/>
      <c r="D18321" s="6"/>
      <c r="E18321" s="8"/>
      <c r="O18321" s="9"/>
    </row>
    <row r="18322" spans="2:15" x14ac:dyDescent="0.2">
      <c r="B18322" s="3"/>
      <c r="C18322" s="3"/>
      <c r="D18322" s="6"/>
      <c r="E18322" s="8"/>
      <c r="O18322" s="9"/>
    </row>
    <row r="18323" spans="2:15" x14ac:dyDescent="0.2">
      <c r="B18323" s="3"/>
      <c r="C18323" s="3"/>
      <c r="D18323" s="6"/>
      <c r="E18323" s="8"/>
      <c r="O18323" s="9"/>
    </row>
    <row r="18324" spans="2:15" x14ac:dyDescent="0.2">
      <c r="B18324" s="3"/>
      <c r="C18324" s="3"/>
      <c r="D18324" s="6"/>
      <c r="E18324" s="8"/>
      <c r="O18324" s="9"/>
    </row>
    <row r="18325" spans="2:15" x14ac:dyDescent="0.2">
      <c r="B18325" s="3"/>
      <c r="C18325" s="3"/>
      <c r="D18325" s="6"/>
      <c r="E18325" s="8"/>
      <c r="O18325" s="9"/>
    </row>
    <row r="18326" spans="2:15" x14ac:dyDescent="0.2">
      <c r="B18326" s="3"/>
      <c r="C18326" s="3"/>
      <c r="D18326" s="6"/>
      <c r="E18326" s="8"/>
      <c r="O18326" s="9"/>
    </row>
    <row r="18327" spans="2:15" x14ac:dyDescent="0.2">
      <c r="B18327" s="3"/>
      <c r="C18327" s="3"/>
      <c r="D18327" s="6"/>
      <c r="E18327" s="8"/>
      <c r="O18327" s="9"/>
    </row>
    <row r="18328" spans="2:15" x14ac:dyDescent="0.2">
      <c r="B18328" s="3"/>
      <c r="C18328" s="3"/>
      <c r="D18328" s="6"/>
      <c r="E18328" s="8"/>
      <c r="O18328" s="9"/>
    </row>
    <row r="18329" spans="2:15" x14ac:dyDescent="0.2">
      <c r="B18329" s="3"/>
      <c r="C18329" s="3"/>
      <c r="D18329" s="6"/>
      <c r="E18329" s="8"/>
      <c r="O18329" s="9"/>
    </row>
    <row r="18330" spans="2:15" x14ac:dyDescent="0.2">
      <c r="B18330" s="3"/>
      <c r="C18330" s="3"/>
      <c r="D18330" s="6"/>
      <c r="E18330" s="8"/>
      <c r="O18330" s="9"/>
    </row>
    <row r="18331" spans="2:15" x14ac:dyDescent="0.2">
      <c r="B18331" s="3"/>
      <c r="C18331" s="3"/>
      <c r="D18331" s="6"/>
      <c r="E18331" s="8"/>
      <c r="O18331" s="9"/>
    </row>
    <row r="18332" spans="2:15" x14ac:dyDescent="0.2">
      <c r="B18332" s="3"/>
      <c r="C18332" s="3"/>
      <c r="D18332" s="6"/>
      <c r="E18332" s="8"/>
      <c r="O18332" s="9"/>
    </row>
    <row r="18333" spans="2:15" x14ac:dyDescent="0.2">
      <c r="B18333" s="3"/>
      <c r="C18333" s="3"/>
      <c r="D18333" s="6"/>
      <c r="E18333" s="8"/>
      <c r="O18333" s="9"/>
    </row>
    <row r="18334" spans="2:15" x14ac:dyDescent="0.2">
      <c r="B18334" s="3"/>
      <c r="C18334" s="3"/>
      <c r="D18334" s="6"/>
      <c r="E18334" s="8"/>
      <c r="O18334" s="9"/>
    </row>
    <row r="18335" spans="2:15" x14ac:dyDescent="0.2">
      <c r="B18335" s="3"/>
      <c r="C18335" s="3"/>
      <c r="D18335" s="6"/>
      <c r="E18335" s="8"/>
      <c r="O18335" s="9"/>
    </row>
    <row r="18336" spans="2:15" x14ac:dyDescent="0.2">
      <c r="B18336" s="3"/>
      <c r="C18336" s="3"/>
      <c r="D18336" s="6"/>
      <c r="E18336" s="8"/>
      <c r="O18336" s="9"/>
    </row>
    <row r="18337" spans="2:15" x14ac:dyDescent="0.2">
      <c r="B18337" s="3"/>
      <c r="C18337" s="3"/>
      <c r="D18337" s="6"/>
      <c r="E18337" s="8"/>
      <c r="O18337" s="9"/>
    </row>
    <row r="18338" spans="2:15" x14ac:dyDescent="0.2">
      <c r="B18338" s="3"/>
      <c r="C18338" s="3"/>
      <c r="D18338" s="6"/>
      <c r="E18338" s="8"/>
      <c r="O18338" s="9"/>
    </row>
    <row r="18339" spans="2:15" x14ac:dyDescent="0.2">
      <c r="B18339" s="3"/>
      <c r="C18339" s="3"/>
      <c r="D18339" s="6"/>
      <c r="E18339" s="8"/>
      <c r="O18339" s="9"/>
    </row>
    <row r="18340" spans="2:15" x14ac:dyDescent="0.2">
      <c r="B18340" s="3"/>
      <c r="C18340" s="3"/>
      <c r="D18340" s="6"/>
      <c r="E18340" s="8"/>
      <c r="O18340" s="9"/>
    </row>
    <row r="18341" spans="2:15" x14ac:dyDescent="0.2">
      <c r="B18341" s="3"/>
      <c r="C18341" s="3"/>
      <c r="D18341" s="6"/>
      <c r="E18341" s="8"/>
      <c r="O18341" s="9"/>
    </row>
    <row r="18342" spans="2:15" x14ac:dyDescent="0.2">
      <c r="B18342" s="3"/>
      <c r="C18342" s="3"/>
      <c r="D18342" s="6"/>
      <c r="E18342" s="8"/>
      <c r="O18342" s="9"/>
    </row>
    <row r="18343" spans="2:15" x14ac:dyDescent="0.2">
      <c r="B18343" s="3"/>
      <c r="C18343" s="3"/>
      <c r="D18343" s="6"/>
      <c r="E18343" s="8"/>
      <c r="O18343" s="9"/>
    </row>
    <row r="18344" spans="2:15" x14ac:dyDescent="0.2">
      <c r="B18344" s="3"/>
      <c r="C18344" s="3"/>
      <c r="D18344" s="6"/>
      <c r="E18344" s="8"/>
      <c r="O18344" s="9"/>
    </row>
    <row r="18345" spans="2:15" x14ac:dyDescent="0.2">
      <c r="B18345" s="3"/>
      <c r="C18345" s="3"/>
      <c r="D18345" s="6"/>
      <c r="E18345" s="8"/>
      <c r="O18345" s="9"/>
    </row>
    <row r="18346" spans="2:15" x14ac:dyDescent="0.2">
      <c r="B18346" s="3"/>
      <c r="C18346" s="3"/>
      <c r="D18346" s="6"/>
      <c r="E18346" s="8"/>
      <c r="O18346" s="9"/>
    </row>
    <row r="18347" spans="2:15" x14ac:dyDescent="0.2">
      <c r="B18347" s="3"/>
      <c r="C18347" s="3"/>
      <c r="D18347" s="6"/>
      <c r="E18347" s="8"/>
      <c r="O18347" s="9"/>
    </row>
    <row r="18348" spans="2:15" x14ac:dyDescent="0.2">
      <c r="B18348" s="3"/>
      <c r="C18348" s="3"/>
      <c r="D18348" s="6"/>
      <c r="E18348" s="8"/>
      <c r="O18348" s="9"/>
    </row>
    <row r="18349" spans="2:15" x14ac:dyDescent="0.2">
      <c r="B18349" s="3"/>
      <c r="C18349" s="3"/>
      <c r="D18349" s="6"/>
      <c r="E18349" s="8"/>
      <c r="O18349" s="9"/>
    </row>
    <row r="18350" spans="2:15" x14ac:dyDescent="0.2">
      <c r="B18350" s="3"/>
      <c r="C18350" s="3"/>
      <c r="D18350" s="6"/>
      <c r="E18350" s="8"/>
      <c r="O18350" s="9"/>
    </row>
    <row r="18351" spans="2:15" x14ac:dyDescent="0.2">
      <c r="B18351" s="3"/>
      <c r="C18351" s="3"/>
      <c r="D18351" s="6"/>
      <c r="E18351" s="8"/>
      <c r="O18351" s="9"/>
    </row>
    <row r="18352" spans="2:15" x14ac:dyDescent="0.2">
      <c r="B18352" s="3"/>
      <c r="C18352" s="3"/>
      <c r="D18352" s="6"/>
      <c r="E18352" s="8"/>
      <c r="O18352" s="9"/>
    </row>
    <row r="18353" spans="2:15" x14ac:dyDescent="0.2">
      <c r="B18353" s="3"/>
      <c r="C18353" s="3"/>
      <c r="D18353" s="6"/>
      <c r="E18353" s="8"/>
      <c r="O18353" s="9"/>
    </row>
    <row r="18354" spans="2:15" x14ac:dyDescent="0.2">
      <c r="B18354" s="3"/>
      <c r="C18354" s="3"/>
      <c r="D18354" s="6"/>
      <c r="E18354" s="8"/>
      <c r="O18354" s="9"/>
    </row>
    <row r="18355" spans="2:15" x14ac:dyDescent="0.2">
      <c r="B18355" s="3"/>
      <c r="C18355" s="3"/>
      <c r="D18355" s="6"/>
      <c r="E18355" s="8"/>
      <c r="O18355" s="9"/>
    </row>
    <row r="18356" spans="2:15" x14ac:dyDescent="0.2">
      <c r="B18356" s="3"/>
      <c r="C18356" s="3"/>
      <c r="D18356" s="6"/>
      <c r="E18356" s="8"/>
      <c r="O18356" s="9"/>
    </row>
    <row r="18357" spans="2:15" x14ac:dyDescent="0.2">
      <c r="B18357" s="3"/>
      <c r="C18357" s="3"/>
      <c r="D18357" s="6"/>
      <c r="E18357" s="8"/>
      <c r="O18357" s="9"/>
    </row>
    <row r="18358" spans="2:15" x14ac:dyDescent="0.2">
      <c r="B18358" s="3"/>
      <c r="C18358" s="3"/>
      <c r="D18358" s="6"/>
      <c r="E18358" s="8"/>
      <c r="O18358" s="9"/>
    </row>
    <row r="18359" spans="2:15" x14ac:dyDescent="0.2">
      <c r="B18359" s="3"/>
      <c r="C18359" s="3"/>
      <c r="D18359" s="6"/>
      <c r="E18359" s="8"/>
      <c r="O18359" s="9"/>
    </row>
    <row r="18360" spans="2:15" x14ac:dyDescent="0.2">
      <c r="B18360" s="3"/>
      <c r="C18360" s="3"/>
      <c r="D18360" s="6"/>
      <c r="E18360" s="8"/>
      <c r="O18360" s="9"/>
    </row>
    <row r="18361" spans="2:15" x14ac:dyDescent="0.2">
      <c r="B18361" s="3"/>
      <c r="C18361" s="3"/>
      <c r="D18361" s="6"/>
      <c r="E18361" s="8"/>
      <c r="O18361" s="9"/>
    </row>
    <row r="18362" spans="2:15" x14ac:dyDescent="0.2">
      <c r="B18362" s="3"/>
      <c r="C18362" s="3"/>
      <c r="D18362" s="6"/>
      <c r="E18362" s="8"/>
      <c r="O18362" s="9"/>
    </row>
    <row r="18363" spans="2:15" x14ac:dyDescent="0.2">
      <c r="B18363" s="3"/>
      <c r="C18363" s="3"/>
      <c r="D18363" s="6"/>
      <c r="E18363" s="8"/>
      <c r="O18363" s="9"/>
    </row>
    <row r="18364" spans="2:15" x14ac:dyDescent="0.2">
      <c r="B18364" s="3"/>
      <c r="C18364" s="3"/>
      <c r="D18364" s="6"/>
      <c r="E18364" s="8"/>
      <c r="O18364" s="9"/>
    </row>
    <row r="18365" spans="2:15" x14ac:dyDescent="0.2">
      <c r="B18365" s="3"/>
      <c r="C18365" s="3"/>
      <c r="D18365" s="6"/>
      <c r="E18365" s="8"/>
      <c r="O18365" s="9"/>
    </row>
    <row r="18366" spans="2:15" x14ac:dyDescent="0.2">
      <c r="B18366" s="3"/>
      <c r="C18366" s="3"/>
      <c r="D18366" s="6"/>
      <c r="E18366" s="8"/>
      <c r="O18366" s="9"/>
    </row>
    <row r="18367" spans="2:15" x14ac:dyDescent="0.2">
      <c r="B18367" s="3"/>
      <c r="C18367" s="3"/>
      <c r="D18367" s="6"/>
      <c r="E18367" s="8"/>
      <c r="O18367" s="9"/>
    </row>
    <row r="18368" spans="2:15" x14ac:dyDescent="0.2">
      <c r="B18368" s="3"/>
      <c r="C18368" s="3"/>
      <c r="D18368" s="6"/>
      <c r="E18368" s="8"/>
      <c r="O18368" s="9"/>
    </row>
    <row r="18369" spans="2:15" x14ac:dyDescent="0.2">
      <c r="B18369" s="3"/>
      <c r="C18369" s="3"/>
      <c r="D18369" s="6"/>
      <c r="E18369" s="8"/>
      <c r="O18369" s="9"/>
    </row>
    <row r="18370" spans="2:15" x14ac:dyDescent="0.2">
      <c r="B18370" s="3"/>
      <c r="C18370" s="3"/>
      <c r="D18370" s="6"/>
      <c r="E18370" s="8"/>
      <c r="O18370" s="9"/>
    </row>
    <row r="18371" spans="2:15" x14ac:dyDescent="0.2">
      <c r="B18371" s="3"/>
      <c r="C18371" s="3"/>
      <c r="D18371" s="6"/>
      <c r="E18371" s="8"/>
      <c r="O18371" s="9"/>
    </row>
    <row r="18372" spans="2:15" x14ac:dyDescent="0.2">
      <c r="B18372" s="3"/>
      <c r="C18372" s="3"/>
      <c r="D18372" s="6"/>
      <c r="E18372" s="8"/>
      <c r="O18372" s="9"/>
    </row>
    <row r="18373" spans="2:15" x14ac:dyDescent="0.2">
      <c r="B18373" s="3"/>
      <c r="C18373" s="3"/>
      <c r="D18373" s="6"/>
      <c r="E18373" s="8"/>
      <c r="O18373" s="9"/>
    </row>
    <row r="18374" spans="2:15" x14ac:dyDescent="0.2">
      <c r="B18374" s="3"/>
      <c r="C18374" s="3"/>
      <c r="D18374" s="6"/>
      <c r="E18374" s="8"/>
      <c r="O18374" s="9"/>
    </row>
    <row r="18375" spans="2:15" x14ac:dyDescent="0.2">
      <c r="B18375" s="3"/>
      <c r="C18375" s="3"/>
      <c r="D18375" s="6"/>
      <c r="E18375" s="8"/>
      <c r="O18375" s="9"/>
    </row>
    <row r="18376" spans="2:15" x14ac:dyDescent="0.2">
      <c r="B18376" s="3"/>
      <c r="C18376" s="3"/>
      <c r="D18376" s="6"/>
      <c r="E18376" s="8"/>
      <c r="O18376" s="9"/>
    </row>
    <row r="18377" spans="2:15" x14ac:dyDescent="0.2">
      <c r="B18377" s="3"/>
      <c r="C18377" s="3"/>
      <c r="D18377" s="6"/>
      <c r="E18377" s="8"/>
      <c r="O18377" s="9"/>
    </row>
    <row r="18378" spans="2:15" x14ac:dyDescent="0.2">
      <c r="B18378" s="3"/>
      <c r="C18378" s="3"/>
      <c r="D18378" s="6"/>
      <c r="E18378" s="8"/>
      <c r="O18378" s="9"/>
    </row>
    <row r="18379" spans="2:15" x14ac:dyDescent="0.2">
      <c r="B18379" s="3"/>
      <c r="C18379" s="3"/>
      <c r="D18379" s="6"/>
      <c r="E18379" s="8"/>
      <c r="O18379" s="9"/>
    </row>
    <row r="18380" spans="2:15" x14ac:dyDescent="0.2">
      <c r="B18380" s="3"/>
      <c r="C18380" s="3"/>
      <c r="D18380" s="6"/>
      <c r="E18380" s="8"/>
      <c r="O18380" s="9"/>
    </row>
    <row r="18381" spans="2:15" x14ac:dyDescent="0.2">
      <c r="B18381" s="3"/>
      <c r="C18381" s="3"/>
      <c r="D18381" s="6"/>
      <c r="E18381" s="8"/>
      <c r="O18381" s="9"/>
    </row>
    <row r="18382" spans="2:15" x14ac:dyDescent="0.2">
      <c r="B18382" s="3"/>
      <c r="C18382" s="3"/>
      <c r="D18382" s="6"/>
      <c r="E18382" s="8"/>
      <c r="O18382" s="9"/>
    </row>
    <row r="18383" spans="2:15" x14ac:dyDescent="0.2">
      <c r="B18383" s="3"/>
      <c r="C18383" s="3"/>
      <c r="D18383" s="6"/>
      <c r="E18383" s="8"/>
      <c r="O18383" s="9"/>
    </row>
    <row r="18384" spans="2:15" x14ac:dyDescent="0.2">
      <c r="B18384" s="3"/>
      <c r="C18384" s="3"/>
      <c r="D18384" s="6"/>
      <c r="E18384" s="8"/>
      <c r="O18384" s="9"/>
    </row>
    <row r="18385" spans="2:15" x14ac:dyDescent="0.2">
      <c r="B18385" s="3"/>
      <c r="C18385" s="3"/>
      <c r="D18385" s="6"/>
      <c r="E18385" s="8"/>
      <c r="O18385" s="9"/>
    </row>
    <row r="18386" spans="2:15" x14ac:dyDescent="0.2">
      <c r="B18386" s="3"/>
      <c r="C18386" s="3"/>
      <c r="D18386" s="6"/>
      <c r="E18386" s="8"/>
      <c r="O18386" s="9"/>
    </row>
    <row r="18387" spans="2:15" x14ac:dyDescent="0.2">
      <c r="B18387" s="3"/>
      <c r="C18387" s="3"/>
      <c r="D18387" s="6"/>
      <c r="E18387" s="8"/>
      <c r="O18387" s="9"/>
    </row>
    <row r="18388" spans="2:15" x14ac:dyDescent="0.2">
      <c r="B18388" s="3"/>
      <c r="C18388" s="3"/>
      <c r="D18388" s="6"/>
      <c r="E18388" s="8"/>
      <c r="O18388" s="9"/>
    </row>
    <row r="18389" spans="2:15" x14ac:dyDescent="0.2">
      <c r="B18389" s="3"/>
      <c r="C18389" s="3"/>
      <c r="D18389" s="6"/>
      <c r="E18389" s="8"/>
      <c r="O18389" s="9"/>
    </row>
    <row r="18390" spans="2:15" x14ac:dyDescent="0.2">
      <c r="B18390" s="3"/>
      <c r="C18390" s="3"/>
      <c r="D18390" s="6"/>
      <c r="E18390" s="8"/>
      <c r="O18390" s="9"/>
    </row>
    <row r="18391" spans="2:15" x14ac:dyDescent="0.2">
      <c r="B18391" s="3"/>
      <c r="C18391" s="3"/>
      <c r="D18391" s="6"/>
      <c r="E18391" s="8"/>
      <c r="O18391" s="9"/>
    </row>
    <row r="18392" spans="2:15" x14ac:dyDescent="0.2">
      <c r="B18392" s="3"/>
      <c r="C18392" s="3"/>
      <c r="D18392" s="6"/>
      <c r="E18392" s="8"/>
      <c r="O18392" s="9"/>
    </row>
    <row r="18393" spans="2:15" x14ac:dyDescent="0.2">
      <c r="B18393" s="3"/>
      <c r="C18393" s="3"/>
      <c r="D18393" s="6"/>
      <c r="E18393" s="8"/>
      <c r="O18393" s="9"/>
    </row>
    <row r="18394" spans="2:15" x14ac:dyDescent="0.2">
      <c r="B18394" s="3"/>
      <c r="C18394" s="3"/>
      <c r="D18394" s="6"/>
      <c r="E18394" s="8"/>
      <c r="O18394" s="9"/>
    </row>
    <row r="18395" spans="2:15" x14ac:dyDescent="0.2">
      <c r="B18395" s="3"/>
      <c r="C18395" s="3"/>
      <c r="D18395" s="6"/>
      <c r="E18395" s="8"/>
      <c r="O18395" s="9"/>
    </row>
    <row r="18396" spans="2:15" x14ac:dyDescent="0.2">
      <c r="B18396" s="3"/>
      <c r="C18396" s="3"/>
      <c r="D18396" s="6"/>
      <c r="E18396" s="8"/>
      <c r="O18396" s="9"/>
    </row>
    <row r="18397" spans="2:15" x14ac:dyDescent="0.2">
      <c r="B18397" s="3"/>
      <c r="C18397" s="3"/>
      <c r="D18397" s="6"/>
      <c r="E18397" s="8"/>
      <c r="O18397" s="9"/>
    </row>
    <row r="18398" spans="2:15" x14ac:dyDescent="0.2">
      <c r="B18398" s="3"/>
      <c r="C18398" s="3"/>
      <c r="D18398" s="6"/>
      <c r="E18398" s="8"/>
      <c r="O18398" s="9"/>
    </row>
    <row r="18399" spans="2:15" x14ac:dyDescent="0.2">
      <c r="B18399" s="3"/>
      <c r="C18399" s="3"/>
      <c r="D18399" s="6"/>
      <c r="E18399" s="8"/>
      <c r="O18399" s="9"/>
    </row>
    <row r="18400" spans="2:15" x14ac:dyDescent="0.2">
      <c r="B18400" s="3"/>
      <c r="C18400" s="3"/>
      <c r="D18400" s="6"/>
      <c r="E18400" s="8"/>
      <c r="O18400" s="9"/>
    </row>
    <row r="18401" spans="2:15" x14ac:dyDescent="0.2">
      <c r="B18401" s="3"/>
      <c r="C18401" s="3"/>
      <c r="D18401" s="6"/>
      <c r="E18401" s="8"/>
      <c r="O18401" s="9"/>
    </row>
    <row r="18402" spans="2:15" x14ac:dyDescent="0.2">
      <c r="B18402" s="3"/>
      <c r="C18402" s="3"/>
      <c r="D18402" s="6"/>
      <c r="E18402" s="8"/>
      <c r="O18402" s="9"/>
    </row>
    <row r="18403" spans="2:15" x14ac:dyDescent="0.2">
      <c r="B18403" s="3"/>
      <c r="C18403" s="3"/>
      <c r="D18403" s="6"/>
      <c r="E18403" s="8"/>
      <c r="O18403" s="9"/>
    </row>
    <row r="18404" spans="2:15" x14ac:dyDescent="0.2">
      <c r="B18404" s="3"/>
      <c r="C18404" s="3"/>
      <c r="D18404" s="6"/>
      <c r="E18404" s="8"/>
      <c r="O18404" s="9"/>
    </row>
    <row r="18405" spans="2:15" x14ac:dyDescent="0.2">
      <c r="B18405" s="3"/>
      <c r="C18405" s="3"/>
      <c r="D18405" s="6"/>
      <c r="E18405" s="8"/>
      <c r="O18405" s="9"/>
    </row>
    <row r="18406" spans="2:15" x14ac:dyDescent="0.2">
      <c r="B18406" s="3"/>
      <c r="C18406" s="3"/>
      <c r="D18406" s="6"/>
      <c r="E18406" s="8"/>
      <c r="O18406" s="9"/>
    </row>
    <row r="18407" spans="2:15" x14ac:dyDescent="0.2">
      <c r="B18407" s="3"/>
      <c r="C18407" s="3"/>
      <c r="D18407" s="6"/>
      <c r="E18407" s="8"/>
      <c r="O18407" s="9"/>
    </row>
    <row r="18408" spans="2:15" x14ac:dyDescent="0.2">
      <c r="B18408" s="3"/>
      <c r="C18408" s="3"/>
      <c r="D18408" s="6"/>
      <c r="E18408" s="8"/>
      <c r="O18408" s="9"/>
    </row>
    <row r="18409" spans="2:15" x14ac:dyDescent="0.2">
      <c r="B18409" s="3"/>
      <c r="C18409" s="3"/>
      <c r="D18409" s="6"/>
      <c r="E18409" s="8"/>
      <c r="O18409" s="9"/>
    </row>
    <row r="18410" spans="2:15" x14ac:dyDescent="0.2">
      <c r="B18410" s="3"/>
      <c r="C18410" s="3"/>
      <c r="D18410" s="6"/>
      <c r="E18410" s="8"/>
      <c r="O18410" s="9"/>
    </row>
    <row r="18411" spans="2:15" x14ac:dyDescent="0.2">
      <c r="B18411" s="3"/>
      <c r="C18411" s="3"/>
      <c r="D18411" s="6"/>
      <c r="E18411" s="8"/>
      <c r="O18411" s="9"/>
    </row>
    <row r="18412" spans="2:15" x14ac:dyDescent="0.2">
      <c r="B18412" s="3"/>
      <c r="C18412" s="3"/>
      <c r="D18412" s="6"/>
      <c r="E18412" s="8"/>
      <c r="O18412" s="9"/>
    </row>
    <row r="18413" spans="2:15" x14ac:dyDescent="0.2">
      <c r="B18413" s="3"/>
      <c r="C18413" s="3"/>
      <c r="D18413" s="6"/>
      <c r="E18413" s="8"/>
      <c r="O18413" s="9"/>
    </row>
    <row r="18414" spans="2:15" x14ac:dyDescent="0.2">
      <c r="B18414" s="3"/>
      <c r="C18414" s="3"/>
      <c r="D18414" s="6"/>
      <c r="E18414" s="8"/>
      <c r="O18414" s="9"/>
    </row>
    <row r="18415" spans="2:15" x14ac:dyDescent="0.2">
      <c r="B18415" s="3"/>
      <c r="C18415" s="3"/>
      <c r="D18415" s="6"/>
      <c r="E18415" s="8"/>
      <c r="O18415" s="9"/>
    </row>
    <row r="18416" spans="2:15" x14ac:dyDescent="0.2">
      <c r="B18416" s="3"/>
      <c r="C18416" s="3"/>
      <c r="D18416" s="6"/>
      <c r="E18416" s="8"/>
      <c r="O18416" s="9"/>
    </row>
    <row r="18417" spans="2:15" x14ac:dyDescent="0.2">
      <c r="B18417" s="3"/>
      <c r="C18417" s="3"/>
      <c r="D18417" s="6"/>
      <c r="E18417" s="8"/>
      <c r="O18417" s="9"/>
    </row>
    <row r="18418" spans="2:15" x14ac:dyDescent="0.2">
      <c r="B18418" s="3"/>
      <c r="C18418" s="3"/>
      <c r="D18418" s="6"/>
      <c r="E18418" s="8"/>
      <c r="O18418" s="9"/>
    </row>
    <row r="18419" spans="2:15" x14ac:dyDescent="0.2">
      <c r="B18419" s="3"/>
      <c r="C18419" s="3"/>
      <c r="D18419" s="6"/>
      <c r="E18419" s="8"/>
      <c r="O18419" s="9"/>
    </row>
    <row r="18420" spans="2:15" x14ac:dyDescent="0.2">
      <c r="B18420" s="3"/>
      <c r="C18420" s="3"/>
      <c r="D18420" s="6"/>
      <c r="E18420" s="8"/>
      <c r="O18420" s="9"/>
    </row>
    <row r="18421" spans="2:15" x14ac:dyDescent="0.2">
      <c r="B18421" s="3"/>
      <c r="C18421" s="3"/>
      <c r="D18421" s="6"/>
      <c r="E18421" s="8"/>
      <c r="O18421" s="9"/>
    </row>
    <row r="18422" spans="2:15" x14ac:dyDescent="0.2">
      <c r="B18422" s="3"/>
      <c r="C18422" s="3"/>
      <c r="D18422" s="6"/>
      <c r="E18422" s="8"/>
      <c r="O18422" s="9"/>
    </row>
    <row r="18423" spans="2:15" x14ac:dyDescent="0.2">
      <c r="B18423" s="3"/>
      <c r="C18423" s="3"/>
      <c r="D18423" s="6"/>
      <c r="E18423" s="8"/>
      <c r="O18423" s="9"/>
    </row>
    <row r="18424" spans="2:15" x14ac:dyDescent="0.2">
      <c r="B18424" s="3"/>
      <c r="C18424" s="3"/>
      <c r="D18424" s="6"/>
      <c r="E18424" s="8"/>
      <c r="O18424" s="9"/>
    </row>
    <row r="18425" spans="2:15" x14ac:dyDescent="0.2">
      <c r="B18425" s="3"/>
      <c r="C18425" s="3"/>
      <c r="D18425" s="6"/>
      <c r="E18425" s="8"/>
      <c r="O18425" s="9"/>
    </row>
    <row r="18426" spans="2:15" x14ac:dyDescent="0.2">
      <c r="B18426" s="3"/>
      <c r="C18426" s="3"/>
      <c r="D18426" s="6"/>
      <c r="E18426" s="8"/>
      <c r="O18426" s="9"/>
    </row>
    <row r="18427" spans="2:15" x14ac:dyDescent="0.2">
      <c r="B18427" s="3"/>
      <c r="C18427" s="3"/>
      <c r="D18427" s="6"/>
      <c r="E18427" s="8"/>
      <c r="O18427" s="9"/>
    </row>
    <row r="18428" spans="2:15" x14ac:dyDescent="0.2">
      <c r="B18428" s="3"/>
      <c r="C18428" s="3"/>
      <c r="D18428" s="6"/>
      <c r="E18428" s="8"/>
      <c r="O18428" s="9"/>
    </row>
    <row r="18429" spans="2:15" x14ac:dyDescent="0.2">
      <c r="B18429" s="3"/>
      <c r="C18429" s="3"/>
      <c r="D18429" s="6"/>
      <c r="E18429" s="8"/>
      <c r="O18429" s="9"/>
    </row>
    <row r="18430" spans="2:15" x14ac:dyDescent="0.2">
      <c r="B18430" s="3"/>
      <c r="C18430" s="3"/>
      <c r="D18430" s="6"/>
      <c r="E18430" s="8"/>
      <c r="O18430" s="9"/>
    </row>
    <row r="18431" spans="2:15" x14ac:dyDescent="0.2">
      <c r="B18431" s="3"/>
      <c r="C18431" s="3"/>
      <c r="D18431" s="6"/>
      <c r="E18431" s="8"/>
      <c r="O18431" s="9"/>
    </row>
    <row r="18432" spans="2:15" x14ac:dyDescent="0.2">
      <c r="B18432" s="3"/>
      <c r="C18432" s="3"/>
      <c r="D18432" s="6"/>
      <c r="E18432" s="8"/>
      <c r="O18432" s="9"/>
    </row>
    <row r="18433" spans="2:15" x14ac:dyDescent="0.2">
      <c r="B18433" s="3"/>
      <c r="C18433" s="3"/>
      <c r="D18433" s="6"/>
      <c r="E18433" s="8"/>
      <c r="O18433" s="9"/>
    </row>
    <row r="18434" spans="2:15" x14ac:dyDescent="0.2">
      <c r="B18434" s="3"/>
      <c r="C18434" s="3"/>
      <c r="D18434" s="6"/>
      <c r="E18434" s="8"/>
      <c r="O18434" s="9"/>
    </row>
    <row r="18435" spans="2:15" x14ac:dyDescent="0.2">
      <c r="B18435" s="3"/>
      <c r="C18435" s="3"/>
      <c r="D18435" s="6"/>
      <c r="E18435" s="8"/>
      <c r="O18435" s="9"/>
    </row>
    <row r="18436" spans="2:15" x14ac:dyDescent="0.2">
      <c r="B18436" s="3"/>
      <c r="C18436" s="3"/>
      <c r="D18436" s="6"/>
      <c r="E18436" s="8"/>
      <c r="O18436" s="9"/>
    </row>
    <row r="18437" spans="2:15" x14ac:dyDescent="0.2">
      <c r="B18437" s="3"/>
      <c r="C18437" s="3"/>
      <c r="D18437" s="6"/>
      <c r="E18437" s="8"/>
      <c r="O18437" s="9"/>
    </row>
    <row r="18438" spans="2:15" x14ac:dyDescent="0.2">
      <c r="B18438" s="3"/>
      <c r="C18438" s="3"/>
      <c r="D18438" s="6"/>
      <c r="E18438" s="8"/>
      <c r="O18438" s="9"/>
    </row>
    <row r="18439" spans="2:15" x14ac:dyDescent="0.2">
      <c r="B18439" s="3"/>
      <c r="C18439" s="3"/>
      <c r="D18439" s="6"/>
      <c r="E18439" s="8"/>
      <c r="O18439" s="9"/>
    </row>
    <row r="18440" spans="2:15" x14ac:dyDescent="0.2">
      <c r="B18440" s="3"/>
      <c r="C18440" s="3"/>
      <c r="D18440" s="6"/>
      <c r="E18440" s="8"/>
      <c r="O18440" s="9"/>
    </row>
    <row r="18441" spans="2:15" x14ac:dyDescent="0.2">
      <c r="B18441" s="3"/>
      <c r="C18441" s="3"/>
      <c r="D18441" s="6"/>
      <c r="E18441" s="8"/>
      <c r="O18441" s="9"/>
    </row>
    <row r="18442" spans="2:15" x14ac:dyDescent="0.2">
      <c r="B18442" s="3"/>
      <c r="C18442" s="3"/>
      <c r="D18442" s="6"/>
      <c r="E18442" s="8"/>
      <c r="O18442" s="9"/>
    </row>
    <row r="18443" spans="2:15" x14ac:dyDescent="0.2">
      <c r="B18443" s="3"/>
      <c r="C18443" s="3"/>
      <c r="D18443" s="6"/>
      <c r="E18443" s="8"/>
      <c r="O18443" s="9"/>
    </row>
    <row r="18444" spans="2:15" x14ac:dyDescent="0.2">
      <c r="B18444" s="3"/>
      <c r="C18444" s="3"/>
      <c r="D18444" s="6"/>
      <c r="E18444" s="8"/>
      <c r="O18444" s="9"/>
    </row>
    <row r="18445" spans="2:15" x14ac:dyDescent="0.2">
      <c r="B18445" s="3"/>
      <c r="C18445" s="3"/>
      <c r="D18445" s="6"/>
      <c r="E18445" s="8"/>
      <c r="O18445" s="9"/>
    </row>
    <row r="18446" spans="2:15" x14ac:dyDescent="0.2">
      <c r="B18446" s="3"/>
      <c r="C18446" s="3"/>
      <c r="D18446" s="6"/>
      <c r="E18446" s="8"/>
      <c r="O18446" s="9"/>
    </row>
    <row r="18447" spans="2:15" x14ac:dyDescent="0.2">
      <c r="B18447" s="3"/>
      <c r="C18447" s="3"/>
      <c r="D18447" s="6"/>
      <c r="E18447" s="8"/>
      <c r="O18447" s="9"/>
    </row>
    <row r="18448" spans="2:15" x14ac:dyDescent="0.2">
      <c r="B18448" s="3"/>
      <c r="C18448" s="3"/>
      <c r="D18448" s="6"/>
      <c r="E18448" s="8"/>
      <c r="O18448" s="9"/>
    </row>
    <row r="18449" spans="2:15" x14ac:dyDescent="0.2">
      <c r="B18449" s="3"/>
      <c r="C18449" s="3"/>
      <c r="D18449" s="6"/>
      <c r="E18449" s="8"/>
      <c r="O18449" s="9"/>
    </row>
    <row r="18450" spans="2:15" x14ac:dyDescent="0.2">
      <c r="B18450" s="3"/>
      <c r="C18450" s="3"/>
      <c r="D18450" s="6"/>
      <c r="E18450" s="8"/>
      <c r="O18450" s="9"/>
    </row>
    <row r="18451" spans="2:15" x14ac:dyDescent="0.2">
      <c r="B18451" s="3"/>
      <c r="C18451" s="3"/>
      <c r="D18451" s="6"/>
      <c r="E18451" s="8"/>
      <c r="O18451" s="9"/>
    </row>
    <row r="18452" spans="2:15" x14ac:dyDescent="0.2">
      <c r="B18452" s="3"/>
      <c r="C18452" s="3"/>
      <c r="D18452" s="6"/>
      <c r="E18452" s="8"/>
      <c r="O18452" s="9"/>
    </row>
    <row r="18453" spans="2:15" x14ac:dyDescent="0.2">
      <c r="B18453" s="3"/>
      <c r="C18453" s="3"/>
      <c r="D18453" s="6"/>
      <c r="E18453" s="8"/>
      <c r="O18453" s="9"/>
    </row>
    <row r="18454" spans="2:15" x14ac:dyDescent="0.2">
      <c r="B18454" s="3"/>
      <c r="C18454" s="3"/>
      <c r="D18454" s="6"/>
      <c r="E18454" s="8"/>
      <c r="O18454" s="9"/>
    </row>
    <row r="18455" spans="2:15" x14ac:dyDescent="0.2">
      <c r="B18455" s="3"/>
      <c r="C18455" s="3"/>
      <c r="D18455" s="6"/>
      <c r="E18455" s="8"/>
      <c r="O18455" s="9"/>
    </row>
    <row r="18456" spans="2:15" x14ac:dyDescent="0.2">
      <c r="B18456" s="3"/>
      <c r="C18456" s="3"/>
      <c r="D18456" s="6"/>
      <c r="E18456" s="8"/>
      <c r="O18456" s="9"/>
    </row>
    <row r="18457" spans="2:15" x14ac:dyDescent="0.2">
      <c r="B18457" s="3"/>
      <c r="C18457" s="3"/>
      <c r="D18457" s="6"/>
      <c r="E18457" s="8"/>
      <c r="O18457" s="9"/>
    </row>
    <row r="18458" spans="2:15" x14ac:dyDescent="0.2">
      <c r="B18458" s="3"/>
      <c r="C18458" s="3"/>
      <c r="D18458" s="6"/>
      <c r="E18458" s="8"/>
      <c r="O18458" s="9"/>
    </row>
    <row r="18459" spans="2:15" x14ac:dyDescent="0.2">
      <c r="B18459" s="3"/>
      <c r="C18459" s="3"/>
      <c r="D18459" s="6"/>
      <c r="E18459" s="8"/>
      <c r="O18459" s="9"/>
    </row>
    <row r="18460" spans="2:15" x14ac:dyDescent="0.2">
      <c r="B18460" s="3"/>
      <c r="C18460" s="3"/>
      <c r="D18460" s="6"/>
      <c r="E18460" s="8"/>
      <c r="O18460" s="9"/>
    </row>
    <row r="18461" spans="2:15" x14ac:dyDescent="0.2">
      <c r="B18461" s="3"/>
      <c r="C18461" s="3"/>
      <c r="D18461" s="6"/>
      <c r="E18461" s="8"/>
      <c r="O18461" s="9"/>
    </row>
    <row r="18462" spans="2:15" x14ac:dyDescent="0.2">
      <c r="B18462" s="3"/>
      <c r="C18462" s="3"/>
      <c r="D18462" s="6"/>
      <c r="E18462" s="8"/>
      <c r="O18462" s="9"/>
    </row>
    <row r="18463" spans="2:15" x14ac:dyDescent="0.2">
      <c r="B18463" s="3"/>
      <c r="C18463" s="3"/>
      <c r="D18463" s="6"/>
      <c r="E18463" s="8"/>
      <c r="O18463" s="9"/>
    </row>
    <row r="18464" spans="2:15" x14ac:dyDescent="0.2">
      <c r="B18464" s="3"/>
      <c r="C18464" s="3"/>
      <c r="D18464" s="6"/>
      <c r="E18464" s="8"/>
      <c r="O18464" s="9"/>
    </row>
    <row r="18465" spans="2:15" x14ac:dyDescent="0.2">
      <c r="B18465" s="3"/>
      <c r="C18465" s="3"/>
      <c r="D18465" s="6"/>
      <c r="E18465" s="8"/>
      <c r="O18465" s="9"/>
    </row>
    <row r="18466" spans="2:15" x14ac:dyDescent="0.2">
      <c r="B18466" s="3"/>
      <c r="C18466" s="3"/>
      <c r="D18466" s="6"/>
      <c r="E18466" s="8"/>
      <c r="O18466" s="9"/>
    </row>
    <row r="18467" spans="2:15" x14ac:dyDescent="0.2">
      <c r="B18467" s="3"/>
      <c r="C18467" s="3"/>
      <c r="D18467" s="6"/>
      <c r="E18467" s="8"/>
      <c r="O18467" s="9"/>
    </row>
    <row r="18468" spans="2:15" x14ac:dyDescent="0.2">
      <c r="B18468" s="3"/>
      <c r="C18468" s="3"/>
      <c r="D18468" s="6"/>
      <c r="E18468" s="8"/>
      <c r="O18468" s="9"/>
    </row>
    <row r="18469" spans="2:15" x14ac:dyDescent="0.2">
      <c r="B18469" s="3"/>
      <c r="C18469" s="3"/>
      <c r="D18469" s="6"/>
      <c r="E18469" s="8"/>
      <c r="O18469" s="9"/>
    </row>
    <row r="18470" spans="2:15" x14ac:dyDescent="0.2">
      <c r="B18470" s="3"/>
      <c r="C18470" s="3"/>
      <c r="D18470" s="6"/>
      <c r="E18470" s="8"/>
      <c r="O18470" s="9"/>
    </row>
    <row r="18471" spans="2:15" x14ac:dyDescent="0.2">
      <c r="B18471" s="3"/>
      <c r="C18471" s="3"/>
      <c r="D18471" s="6"/>
      <c r="E18471" s="8"/>
      <c r="O18471" s="9"/>
    </row>
    <row r="18472" spans="2:15" x14ac:dyDescent="0.2">
      <c r="B18472" s="3"/>
      <c r="C18472" s="3"/>
      <c r="D18472" s="6"/>
      <c r="E18472" s="8"/>
      <c r="O18472" s="9"/>
    </row>
    <row r="18473" spans="2:15" x14ac:dyDescent="0.2">
      <c r="B18473" s="3"/>
      <c r="C18473" s="3"/>
      <c r="D18473" s="6"/>
      <c r="E18473" s="8"/>
      <c r="O18473" s="9"/>
    </row>
    <row r="18474" spans="2:15" x14ac:dyDescent="0.2">
      <c r="B18474" s="3"/>
      <c r="C18474" s="3"/>
      <c r="D18474" s="6"/>
      <c r="E18474" s="8"/>
      <c r="O18474" s="9"/>
    </row>
    <row r="18475" spans="2:15" x14ac:dyDescent="0.2">
      <c r="B18475" s="3"/>
      <c r="C18475" s="3"/>
      <c r="D18475" s="6"/>
      <c r="E18475" s="8"/>
      <c r="O18475" s="9"/>
    </row>
    <row r="18476" spans="2:15" x14ac:dyDescent="0.2">
      <c r="B18476" s="3"/>
      <c r="C18476" s="3"/>
      <c r="D18476" s="6"/>
      <c r="E18476" s="8"/>
      <c r="O18476" s="9"/>
    </row>
    <row r="18477" spans="2:15" x14ac:dyDescent="0.2">
      <c r="B18477" s="3"/>
      <c r="C18477" s="3"/>
      <c r="D18477" s="6"/>
      <c r="E18477" s="8"/>
      <c r="O18477" s="9"/>
    </row>
    <row r="18478" spans="2:15" x14ac:dyDescent="0.2">
      <c r="B18478" s="3"/>
      <c r="C18478" s="3"/>
      <c r="D18478" s="6"/>
      <c r="E18478" s="8"/>
      <c r="O18478" s="9"/>
    </row>
    <row r="18479" spans="2:15" x14ac:dyDescent="0.2">
      <c r="B18479" s="3"/>
      <c r="C18479" s="3"/>
      <c r="D18479" s="6"/>
      <c r="E18479" s="8"/>
      <c r="O18479" s="9"/>
    </row>
    <row r="18480" spans="2:15" x14ac:dyDescent="0.2">
      <c r="B18480" s="3"/>
      <c r="C18480" s="3"/>
      <c r="D18480" s="6"/>
      <c r="E18480" s="8"/>
      <c r="O18480" s="9"/>
    </row>
    <row r="18481" spans="2:15" x14ac:dyDescent="0.2">
      <c r="B18481" s="3"/>
      <c r="C18481" s="3"/>
      <c r="D18481" s="6"/>
      <c r="E18481" s="8"/>
      <c r="O18481" s="9"/>
    </row>
    <row r="18482" spans="2:15" x14ac:dyDescent="0.2">
      <c r="B18482" s="3"/>
      <c r="C18482" s="3"/>
      <c r="D18482" s="6"/>
      <c r="E18482" s="8"/>
      <c r="O18482" s="9"/>
    </row>
    <row r="18483" spans="2:15" x14ac:dyDescent="0.2">
      <c r="B18483" s="3"/>
      <c r="C18483" s="3"/>
      <c r="D18483" s="6"/>
      <c r="E18483" s="8"/>
      <c r="O18483" s="9"/>
    </row>
    <row r="18484" spans="2:15" x14ac:dyDescent="0.2">
      <c r="B18484" s="3"/>
      <c r="C18484" s="3"/>
      <c r="D18484" s="6"/>
      <c r="E18484" s="8"/>
      <c r="O18484" s="9"/>
    </row>
    <row r="18485" spans="2:15" x14ac:dyDescent="0.2">
      <c r="B18485" s="3"/>
      <c r="C18485" s="3"/>
      <c r="D18485" s="6"/>
      <c r="E18485" s="8"/>
      <c r="O18485" s="9"/>
    </row>
    <row r="18486" spans="2:15" x14ac:dyDescent="0.2">
      <c r="B18486" s="3"/>
      <c r="C18486" s="3"/>
      <c r="D18486" s="6"/>
      <c r="E18486" s="8"/>
      <c r="O18486" s="9"/>
    </row>
    <row r="18487" spans="2:15" x14ac:dyDescent="0.2">
      <c r="B18487" s="3"/>
      <c r="C18487" s="3"/>
      <c r="D18487" s="6"/>
      <c r="E18487" s="8"/>
      <c r="O18487" s="9"/>
    </row>
    <row r="18488" spans="2:15" x14ac:dyDescent="0.2">
      <c r="B18488" s="3"/>
      <c r="C18488" s="3"/>
      <c r="D18488" s="6"/>
      <c r="E18488" s="8"/>
      <c r="O18488" s="9"/>
    </row>
    <row r="18489" spans="2:15" x14ac:dyDescent="0.2">
      <c r="B18489" s="3"/>
      <c r="C18489" s="3"/>
      <c r="D18489" s="6"/>
      <c r="E18489" s="8"/>
      <c r="O18489" s="9"/>
    </row>
    <row r="18490" spans="2:15" x14ac:dyDescent="0.2">
      <c r="B18490" s="3"/>
      <c r="C18490" s="3"/>
      <c r="D18490" s="6"/>
      <c r="E18490" s="8"/>
      <c r="O18490" s="9"/>
    </row>
    <row r="18491" spans="2:15" x14ac:dyDescent="0.2">
      <c r="B18491" s="3"/>
      <c r="C18491" s="3"/>
      <c r="D18491" s="6"/>
      <c r="E18491" s="8"/>
      <c r="O18491" s="9"/>
    </row>
    <row r="18492" spans="2:15" x14ac:dyDescent="0.2">
      <c r="B18492" s="3"/>
      <c r="C18492" s="3"/>
      <c r="D18492" s="6"/>
      <c r="E18492" s="8"/>
      <c r="O18492" s="9"/>
    </row>
    <row r="18493" spans="2:15" x14ac:dyDescent="0.2">
      <c r="B18493" s="3"/>
      <c r="C18493" s="3"/>
      <c r="D18493" s="6"/>
      <c r="E18493" s="8"/>
      <c r="O18493" s="9"/>
    </row>
    <row r="18494" spans="2:15" x14ac:dyDescent="0.2">
      <c r="B18494" s="3"/>
      <c r="C18494" s="3"/>
      <c r="D18494" s="6"/>
      <c r="E18494" s="8"/>
      <c r="O18494" s="9"/>
    </row>
    <row r="18495" spans="2:15" x14ac:dyDescent="0.2">
      <c r="B18495" s="3"/>
      <c r="C18495" s="3"/>
      <c r="D18495" s="6"/>
      <c r="E18495" s="8"/>
      <c r="O18495" s="9"/>
    </row>
    <row r="18496" spans="2:15" x14ac:dyDescent="0.2">
      <c r="B18496" s="3"/>
      <c r="C18496" s="3"/>
      <c r="D18496" s="6"/>
      <c r="E18496" s="8"/>
      <c r="O18496" s="9"/>
    </row>
    <row r="18497" spans="2:15" x14ac:dyDescent="0.2">
      <c r="B18497" s="3"/>
      <c r="C18497" s="3"/>
      <c r="D18497" s="6"/>
      <c r="E18497" s="8"/>
      <c r="O18497" s="9"/>
    </row>
    <row r="18498" spans="2:15" x14ac:dyDescent="0.2">
      <c r="B18498" s="3"/>
      <c r="C18498" s="3"/>
      <c r="D18498" s="6"/>
      <c r="E18498" s="8"/>
      <c r="O18498" s="9"/>
    </row>
    <row r="18499" spans="2:15" x14ac:dyDescent="0.2">
      <c r="B18499" s="3"/>
      <c r="C18499" s="3"/>
      <c r="D18499" s="6"/>
      <c r="E18499" s="8"/>
      <c r="O18499" s="9"/>
    </row>
    <row r="18500" spans="2:15" x14ac:dyDescent="0.2">
      <c r="B18500" s="3"/>
      <c r="C18500" s="3"/>
      <c r="D18500" s="6"/>
      <c r="E18500" s="8"/>
      <c r="O18500" s="9"/>
    </row>
    <row r="18501" spans="2:15" x14ac:dyDescent="0.2">
      <c r="B18501" s="3"/>
      <c r="C18501" s="3"/>
      <c r="D18501" s="6"/>
      <c r="E18501" s="8"/>
      <c r="O18501" s="9"/>
    </row>
    <row r="18502" spans="2:15" x14ac:dyDescent="0.2">
      <c r="B18502" s="3"/>
      <c r="C18502" s="3"/>
      <c r="D18502" s="6"/>
      <c r="E18502" s="8"/>
      <c r="O18502" s="9"/>
    </row>
    <row r="18503" spans="2:15" x14ac:dyDescent="0.2">
      <c r="B18503" s="3"/>
      <c r="C18503" s="3"/>
      <c r="D18503" s="6"/>
      <c r="E18503" s="8"/>
      <c r="O18503" s="9"/>
    </row>
    <row r="18504" spans="2:15" x14ac:dyDescent="0.2">
      <c r="B18504" s="3"/>
      <c r="C18504" s="3"/>
      <c r="D18504" s="6"/>
      <c r="E18504" s="8"/>
      <c r="O18504" s="9"/>
    </row>
    <row r="18505" spans="2:15" x14ac:dyDescent="0.2">
      <c r="B18505" s="3"/>
      <c r="C18505" s="3"/>
      <c r="D18505" s="6"/>
      <c r="E18505" s="8"/>
      <c r="O18505" s="9"/>
    </row>
    <row r="18506" spans="2:15" x14ac:dyDescent="0.2">
      <c r="B18506" s="3"/>
      <c r="C18506" s="3"/>
      <c r="D18506" s="6"/>
      <c r="E18506" s="8"/>
      <c r="O18506" s="9"/>
    </row>
    <row r="18507" spans="2:15" x14ac:dyDescent="0.2">
      <c r="B18507" s="3"/>
      <c r="C18507" s="3"/>
      <c r="D18507" s="6"/>
      <c r="E18507" s="8"/>
      <c r="O18507" s="9"/>
    </row>
    <row r="18508" spans="2:15" x14ac:dyDescent="0.2">
      <c r="B18508" s="3"/>
      <c r="C18508" s="3"/>
      <c r="D18508" s="6"/>
      <c r="E18508" s="8"/>
      <c r="O18508" s="9"/>
    </row>
    <row r="18509" spans="2:15" x14ac:dyDescent="0.2">
      <c r="B18509" s="3"/>
      <c r="C18509" s="3"/>
      <c r="D18509" s="6"/>
      <c r="E18509" s="8"/>
      <c r="O18509" s="9"/>
    </row>
    <row r="18510" spans="2:15" x14ac:dyDescent="0.2">
      <c r="B18510" s="3"/>
      <c r="C18510" s="3"/>
      <c r="D18510" s="6"/>
      <c r="E18510" s="8"/>
      <c r="O18510" s="9"/>
    </row>
    <row r="18511" spans="2:15" x14ac:dyDescent="0.2">
      <c r="B18511" s="3"/>
      <c r="C18511" s="3"/>
      <c r="D18511" s="6"/>
      <c r="E18511" s="8"/>
      <c r="O18511" s="9"/>
    </row>
    <row r="18512" spans="2:15" x14ac:dyDescent="0.2">
      <c r="B18512" s="3"/>
      <c r="C18512" s="3"/>
      <c r="D18512" s="6"/>
      <c r="E18512" s="8"/>
      <c r="O18512" s="9"/>
    </row>
    <row r="18513" spans="2:15" x14ac:dyDescent="0.2">
      <c r="B18513" s="3"/>
      <c r="C18513" s="3"/>
      <c r="D18513" s="6"/>
      <c r="E18513" s="8"/>
      <c r="O18513" s="9"/>
    </row>
    <row r="18514" spans="2:15" x14ac:dyDescent="0.2">
      <c r="B18514" s="3"/>
      <c r="C18514" s="3"/>
      <c r="D18514" s="6"/>
      <c r="E18514" s="8"/>
      <c r="O18514" s="9"/>
    </row>
    <row r="18515" spans="2:15" x14ac:dyDescent="0.2">
      <c r="B18515" s="3"/>
      <c r="C18515" s="3"/>
      <c r="D18515" s="6"/>
      <c r="E18515" s="8"/>
      <c r="O18515" s="9"/>
    </row>
    <row r="18516" spans="2:15" x14ac:dyDescent="0.2">
      <c r="B18516" s="3"/>
      <c r="C18516" s="3"/>
      <c r="D18516" s="6"/>
      <c r="E18516" s="8"/>
      <c r="O18516" s="9"/>
    </row>
    <row r="18517" spans="2:15" x14ac:dyDescent="0.2">
      <c r="B18517" s="3"/>
      <c r="C18517" s="3"/>
      <c r="D18517" s="6"/>
      <c r="E18517" s="8"/>
      <c r="O18517" s="9"/>
    </row>
    <row r="18518" spans="2:15" x14ac:dyDescent="0.2">
      <c r="B18518" s="3"/>
      <c r="C18518" s="3"/>
      <c r="D18518" s="6"/>
      <c r="E18518" s="8"/>
      <c r="O18518" s="9"/>
    </row>
    <row r="18519" spans="2:15" x14ac:dyDescent="0.2">
      <c r="B18519" s="3"/>
      <c r="C18519" s="3"/>
      <c r="D18519" s="6"/>
      <c r="E18519" s="8"/>
      <c r="O18519" s="9"/>
    </row>
    <row r="18520" spans="2:15" x14ac:dyDescent="0.2">
      <c r="B18520" s="3"/>
      <c r="C18520" s="3"/>
      <c r="D18520" s="6"/>
      <c r="E18520" s="8"/>
      <c r="O18520" s="9"/>
    </row>
    <row r="18521" spans="2:15" x14ac:dyDescent="0.2">
      <c r="B18521" s="3"/>
      <c r="C18521" s="3"/>
      <c r="D18521" s="6"/>
      <c r="E18521" s="8"/>
      <c r="O18521" s="9"/>
    </row>
    <row r="18522" spans="2:15" x14ac:dyDescent="0.2">
      <c r="B18522" s="3"/>
      <c r="C18522" s="3"/>
      <c r="D18522" s="6"/>
      <c r="E18522" s="8"/>
      <c r="O18522" s="9"/>
    </row>
    <row r="18523" spans="2:15" x14ac:dyDescent="0.2">
      <c r="B18523" s="3"/>
      <c r="C18523" s="3"/>
      <c r="D18523" s="6"/>
      <c r="E18523" s="8"/>
      <c r="O18523" s="9"/>
    </row>
    <row r="18524" spans="2:15" x14ac:dyDescent="0.2">
      <c r="B18524" s="3"/>
      <c r="C18524" s="3"/>
      <c r="D18524" s="6"/>
      <c r="E18524" s="8"/>
      <c r="O18524" s="9"/>
    </row>
    <row r="18525" spans="2:15" x14ac:dyDescent="0.2">
      <c r="B18525" s="3"/>
      <c r="C18525" s="3"/>
      <c r="D18525" s="6"/>
      <c r="E18525" s="8"/>
      <c r="O18525" s="9"/>
    </row>
    <row r="18526" spans="2:15" x14ac:dyDescent="0.2">
      <c r="B18526" s="3"/>
      <c r="C18526" s="3"/>
      <c r="D18526" s="6"/>
      <c r="E18526" s="8"/>
      <c r="O18526" s="9"/>
    </row>
    <row r="18527" spans="2:15" x14ac:dyDescent="0.2">
      <c r="B18527" s="3"/>
      <c r="C18527" s="3"/>
      <c r="D18527" s="6"/>
      <c r="E18527" s="8"/>
      <c r="O18527" s="9"/>
    </row>
    <row r="18528" spans="2:15" x14ac:dyDescent="0.2">
      <c r="B18528" s="3"/>
      <c r="C18528" s="3"/>
      <c r="D18528" s="6"/>
      <c r="E18528" s="8"/>
      <c r="O18528" s="9"/>
    </row>
    <row r="18529" spans="2:15" x14ac:dyDescent="0.2">
      <c r="B18529" s="3"/>
      <c r="C18529" s="3"/>
      <c r="D18529" s="6"/>
      <c r="E18529" s="8"/>
      <c r="O18529" s="9"/>
    </row>
    <row r="18530" spans="2:15" x14ac:dyDescent="0.2">
      <c r="B18530" s="3"/>
      <c r="C18530" s="3"/>
      <c r="D18530" s="6"/>
      <c r="E18530" s="8"/>
      <c r="O18530" s="9"/>
    </row>
    <row r="18531" spans="2:15" x14ac:dyDescent="0.2">
      <c r="B18531" s="3"/>
      <c r="C18531" s="3"/>
      <c r="D18531" s="6"/>
      <c r="E18531" s="8"/>
      <c r="O18531" s="9"/>
    </row>
    <row r="18532" spans="2:15" x14ac:dyDescent="0.2">
      <c r="B18532" s="3"/>
      <c r="C18532" s="3"/>
      <c r="D18532" s="6"/>
      <c r="E18532" s="8"/>
      <c r="O18532" s="9"/>
    </row>
    <row r="18533" spans="2:15" x14ac:dyDescent="0.2">
      <c r="B18533" s="3"/>
      <c r="C18533" s="3"/>
      <c r="D18533" s="6"/>
      <c r="E18533" s="8"/>
      <c r="O18533" s="9"/>
    </row>
    <row r="18534" spans="2:15" x14ac:dyDescent="0.2">
      <c r="B18534" s="3"/>
      <c r="C18534" s="3"/>
      <c r="D18534" s="6"/>
      <c r="E18534" s="8"/>
      <c r="O18534" s="9"/>
    </row>
    <row r="18535" spans="2:15" x14ac:dyDescent="0.2">
      <c r="B18535" s="3"/>
      <c r="C18535" s="3"/>
      <c r="D18535" s="6"/>
      <c r="E18535" s="8"/>
      <c r="O18535" s="9"/>
    </row>
    <row r="18536" spans="2:15" x14ac:dyDescent="0.2">
      <c r="B18536" s="3"/>
      <c r="C18536" s="3"/>
      <c r="D18536" s="6"/>
      <c r="E18536" s="8"/>
      <c r="O18536" s="9"/>
    </row>
    <row r="18537" spans="2:15" x14ac:dyDescent="0.2">
      <c r="B18537" s="3"/>
      <c r="C18537" s="3"/>
      <c r="D18537" s="6"/>
      <c r="E18537" s="8"/>
      <c r="O18537" s="9"/>
    </row>
    <row r="18538" spans="2:15" x14ac:dyDescent="0.2">
      <c r="B18538" s="3"/>
      <c r="C18538" s="3"/>
      <c r="D18538" s="6"/>
      <c r="E18538" s="8"/>
      <c r="O18538" s="9"/>
    </row>
    <row r="18539" spans="2:15" x14ac:dyDescent="0.2">
      <c r="B18539" s="3"/>
      <c r="C18539" s="3"/>
      <c r="D18539" s="6"/>
      <c r="E18539" s="8"/>
      <c r="O18539" s="9"/>
    </row>
    <row r="18540" spans="2:15" x14ac:dyDescent="0.2">
      <c r="B18540" s="3"/>
      <c r="C18540" s="3"/>
      <c r="D18540" s="6"/>
      <c r="E18540" s="8"/>
      <c r="O18540" s="9"/>
    </row>
    <row r="18541" spans="2:15" x14ac:dyDescent="0.2">
      <c r="B18541" s="3"/>
      <c r="C18541" s="3"/>
      <c r="D18541" s="6"/>
      <c r="E18541" s="8"/>
      <c r="O18541" s="9"/>
    </row>
    <row r="18542" spans="2:15" x14ac:dyDescent="0.2">
      <c r="B18542" s="3"/>
      <c r="C18542" s="3"/>
      <c r="D18542" s="6"/>
      <c r="E18542" s="8"/>
      <c r="O18542" s="9"/>
    </row>
    <row r="18543" spans="2:15" x14ac:dyDescent="0.2">
      <c r="B18543" s="3"/>
      <c r="C18543" s="3"/>
      <c r="D18543" s="6"/>
      <c r="E18543" s="8"/>
      <c r="O18543" s="9"/>
    </row>
    <row r="18544" spans="2:15" x14ac:dyDescent="0.2">
      <c r="B18544" s="3"/>
      <c r="C18544" s="3"/>
      <c r="D18544" s="6"/>
      <c r="E18544" s="8"/>
      <c r="O18544" s="9"/>
    </row>
    <row r="18545" spans="2:15" x14ac:dyDescent="0.2">
      <c r="B18545" s="3"/>
      <c r="C18545" s="3"/>
      <c r="D18545" s="6"/>
      <c r="E18545" s="8"/>
      <c r="O18545" s="9"/>
    </row>
    <row r="18546" spans="2:15" x14ac:dyDescent="0.2">
      <c r="B18546" s="3"/>
      <c r="C18546" s="3"/>
      <c r="D18546" s="6"/>
      <c r="E18546" s="8"/>
      <c r="O18546" s="9"/>
    </row>
    <row r="18547" spans="2:15" x14ac:dyDescent="0.2">
      <c r="B18547" s="3"/>
      <c r="C18547" s="3"/>
      <c r="D18547" s="6"/>
      <c r="E18547" s="8"/>
      <c r="O18547" s="9"/>
    </row>
    <row r="18548" spans="2:15" x14ac:dyDescent="0.2">
      <c r="B18548" s="3"/>
      <c r="C18548" s="3"/>
      <c r="D18548" s="6"/>
      <c r="E18548" s="8"/>
      <c r="O18548" s="9"/>
    </row>
    <row r="18549" spans="2:15" x14ac:dyDescent="0.2">
      <c r="B18549" s="3"/>
      <c r="C18549" s="3"/>
      <c r="D18549" s="6"/>
      <c r="E18549" s="8"/>
      <c r="O18549" s="9"/>
    </row>
    <row r="18550" spans="2:15" x14ac:dyDescent="0.2">
      <c r="B18550" s="3"/>
      <c r="C18550" s="3"/>
      <c r="D18550" s="6"/>
      <c r="E18550" s="8"/>
      <c r="O18550" s="9"/>
    </row>
    <row r="18551" spans="2:15" x14ac:dyDescent="0.2">
      <c r="B18551" s="3"/>
      <c r="C18551" s="3"/>
      <c r="D18551" s="6"/>
      <c r="E18551" s="8"/>
      <c r="O18551" s="9"/>
    </row>
    <row r="18552" spans="2:15" x14ac:dyDescent="0.2">
      <c r="B18552" s="3"/>
      <c r="C18552" s="3"/>
      <c r="D18552" s="6"/>
      <c r="E18552" s="8"/>
      <c r="O18552" s="9"/>
    </row>
    <row r="18553" spans="2:15" x14ac:dyDescent="0.2">
      <c r="B18553" s="3"/>
      <c r="C18553" s="3"/>
      <c r="D18553" s="6"/>
      <c r="E18553" s="8"/>
      <c r="O18553" s="9"/>
    </row>
    <row r="18554" spans="2:15" x14ac:dyDescent="0.2">
      <c r="B18554" s="3"/>
      <c r="C18554" s="3"/>
      <c r="D18554" s="6"/>
      <c r="E18554" s="8"/>
      <c r="O18554" s="9"/>
    </row>
    <row r="18555" spans="2:15" x14ac:dyDescent="0.2">
      <c r="B18555" s="3"/>
      <c r="C18555" s="3"/>
      <c r="D18555" s="6"/>
      <c r="E18555" s="8"/>
      <c r="O18555" s="9"/>
    </row>
    <row r="18556" spans="2:15" x14ac:dyDescent="0.2">
      <c r="B18556" s="3"/>
      <c r="C18556" s="3"/>
      <c r="D18556" s="6"/>
      <c r="E18556" s="8"/>
      <c r="O18556" s="9"/>
    </row>
    <row r="18557" spans="2:15" x14ac:dyDescent="0.2">
      <c r="B18557" s="3"/>
      <c r="C18557" s="3"/>
      <c r="D18557" s="6"/>
      <c r="E18557" s="8"/>
      <c r="O18557" s="9"/>
    </row>
    <row r="18558" spans="2:15" x14ac:dyDescent="0.2">
      <c r="B18558" s="3"/>
      <c r="C18558" s="3"/>
      <c r="D18558" s="6"/>
      <c r="E18558" s="8"/>
      <c r="O18558" s="9"/>
    </row>
    <row r="18559" spans="2:15" x14ac:dyDescent="0.2">
      <c r="B18559" s="3"/>
      <c r="C18559" s="3"/>
      <c r="D18559" s="6"/>
      <c r="E18559" s="8"/>
      <c r="O18559" s="9"/>
    </row>
    <row r="18560" spans="2:15" x14ac:dyDescent="0.2">
      <c r="B18560" s="3"/>
      <c r="C18560" s="3"/>
      <c r="D18560" s="6"/>
      <c r="E18560" s="8"/>
      <c r="O18560" s="9"/>
    </row>
    <row r="18561" spans="2:15" x14ac:dyDescent="0.2">
      <c r="B18561" s="3"/>
      <c r="C18561" s="3"/>
      <c r="D18561" s="6"/>
      <c r="E18561" s="8"/>
      <c r="O18561" s="9"/>
    </row>
    <row r="18562" spans="2:15" x14ac:dyDescent="0.2">
      <c r="B18562" s="3"/>
      <c r="C18562" s="3"/>
      <c r="D18562" s="6"/>
      <c r="E18562" s="8"/>
      <c r="O18562" s="9"/>
    </row>
    <row r="18563" spans="2:15" x14ac:dyDescent="0.2">
      <c r="B18563" s="3"/>
      <c r="C18563" s="3"/>
      <c r="D18563" s="6"/>
      <c r="E18563" s="8"/>
      <c r="O18563" s="9"/>
    </row>
    <row r="18564" spans="2:15" x14ac:dyDescent="0.2">
      <c r="B18564" s="3"/>
      <c r="C18564" s="3"/>
      <c r="D18564" s="6"/>
      <c r="E18564" s="8"/>
      <c r="O18564" s="9"/>
    </row>
    <row r="18565" spans="2:15" x14ac:dyDescent="0.2">
      <c r="B18565" s="3"/>
      <c r="C18565" s="3"/>
      <c r="D18565" s="6"/>
      <c r="E18565" s="8"/>
      <c r="O18565" s="9"/>
    </row>
    <row r="18566" spans="2:15" x14ac:dyDescent="0.2">
      <c r="B18566" s="3"/>
      <c r="C18566" s="3"/>
      <c r="D18566" s="6"/>
      <c r="E18566" s="8"/>
      <c r="O18566" s="9"/>
    </row>
    <row r="18567" spans="2:15" x14ac:dyDescent="0.2">
      <c r="B18567" s="3"/>
      <c r="C18567" s="3"/>
      <c r="D18567" s="6"/>
      <c r="E18567" s="8"/>
      <c r="O18567" s="9"/>
    </row>
    <row r="18568" spans="2:15" x14ac:dyDescent="0.2">
      <c r="B18568" s="3"/>
      <c r="C18568" s="3"/>
      <c r="D18568" s="6"/>
      <c r="E18568" s="8"/>
      <c r="O18568" s="9"/>
    </row>
    <row r="18569" spans="2:15" x14ac:dyDescent="0.2">
      <c r="B18569" s="3"/>
      <c r="C18569" s="3"/>
      <c r="D18569" s="6"/>
      <c r="E18569" s="8"/>
      <c r="O18569" s="9"/>
    </row>
    <row r="18570" spans="2:15" x14ac:dyDescent="0.2">
      <c r="B18570" s="3"/>
      <c r="C18570" s="3"/>
      <c r="D18570" s="6"/>
      <c r="E18570" s="8"/>
      <c r="O18570" s="9"/>
    </row>
    <row r="18571" spans="2:15" x14ac:dyDescent="0.2">
      <c r="B18571" s="3"/>
      <c r="C18571" s="3"/>
      <c r="D18571" s="6"/>
      <c r="E18571" s="8"/>
      <c r="O18571" s="9"/>
    </row>
    <row r="18572" spans="2:15" x14ac:dyDescent="0.2">
      <c r="B18572" s="3"/>
      <c r="C18572" s="3"/>
      <c r="D18572" s="6"/>
      <c r="E18572" s="8"/>
      <c r="O18572" s="9"/>
    </row>
    <row r="18573" spans="2:15" x14ac:dyDescent="0.2">
      <c r="B18573" s="3"/>
      <c r="C18573" s="3"/>
      <c r="D18573" s="6"/>
      <c r="E18573" s="8"/>
      <c r="O18573" s="9"/>
    </row>
    <row r="18574" spans="2:15" x14ac:dyDescent="0.2">
      <c r="B18574" s="3"/>
      <c r="C18574" s="3"/>
      <c r="D18574" s="6"/>
      <c r="E18574" s="8"/>
      <c r="O18574" s="9"/>
    </row>
    <row r="18575" spans="2:15" x14ac:dyDescent="0.2">
      <c r="B18575" s="3"/>
      <c r="C18575" s="3"/>
      <c r="D18575" s="6"/>
      <c r="E18575" s="8"/>
      <c r="O18575" s="9"/>
    </row>
    <row r="18576" spans="2:15" x14ac:dyDescent="0.2">
      <c r="B18576" s="3"/>
      <c r="C18576" s="3"/>
      <c r="D18576" s="6"/>
      <c r="E18576" s="8"/>
      <c r="O18576" s="9"/>
    </row>
    <row r="18577" spans="2:15" x14ac:dyDescent="0.2">
      <c r="B18577" s="3"/>
      <c r="C18577" s="3"/>
      <c r="D18577" s="6"/>
      <c r="E18577" s="8"/>
      <c r="O18577" s="9"/>
    </row>
    <row r="18578" spans="2:15" x14ac:dyDescent="0.2">
      <c r="B18578" s="3"/>
      <c r="C18578" s="3"/>
      <c r="D18578" s="6"/>
      <c r="E18578" s="8"/>
      <c r="O18578" s="9"/>
    </row>
    <row r="18579" spans="2:15" x14ac:dyDescent="0.2">
      <c r="B18579" s="3"/>
      <c r="C18579" s="3"/>
      <c r="D18579" s="6"/>
      <c r="E18579" s="8"/>
      <c r="O18579" s="9"/>
    </row>
    <row r="18580" spans="2:15" x14ac:dyDescent="0.2">
      <c r="B18580" s="3"/>
      <c r="C18580" s="3"/>
      <c r="D18580" s="6"/>
      <c r="E18580" s="8"/>
      <c r="O18580" s="9"/>
    </row>
    <row r="18581" spans="2:15" x14ac:dyDescent="0.2">
      <c r="B18581" s="3"/>
      <c r="C18581" s="3"/>
      <c r="D18581" s="6"/>
      <c r="E18581" s="8"/>
      <c r="O18581" s="9"/>
    </row>
    <row r="18582" spans="2:15" x14ac:dyDescent="0.2">
      <c r="B18582" s="3"/>
      <c r="C18582" s="3"/>
      <c r="D18582" s="6"/>
      <c r="E18582" s="8"/>
      <c r="O18582" s="9"/>
    </row>
    <row r="18583" spans="2:15" x14ac:dyDescent="0.2">
      <c r="B18583" s="3"/>
      <c r="C18583" s="3"/>
      <c r="D18583" s="6"/>
      <c r="E18583" s="8"/>
      <c r="O18583" s="9"/>
    </row>
    <row r="18584" spans="2:15" x14ac:dyDescent="0.2">
      <c r="B18584" s="3"/>
      <c r="C18584" s="3"/>
      <c r="D18584" s="6"/>
      <c r="E18584" s="8"/>
      <c r="O18584" s="9"/>
    </row>
    <row r="18585" spans="2:15" x14ac:dyDescent="0.2">
      <c r="B18585" s="3"/>
      <c r="C18585" s="3"/>
      <c r="D18585" s="6"/>
      <c r="E18585" s="8"/>
      <c r="O18585" s="9"/>
    </row>
    <row r="18586" spans="2:15" x14ac:dyDescent="0.2">
      <c r="B18586" s="3"/>
      <c r="C18586" s="3"/>
      <c r="D18586" s="6"/>
      <c r="E18586" s="8"/>
      <c r="O18586" s="9"/>
    </row>
    <row r="18587" spans="2:15" x14ac:dyDescent="0.2">
      <c r="B18587" s="3"/>
      <c r="C18587" s="3"/>
      <c r="D18587" s="6"/>
      <c r="E18587" s="8"/>
      <c r="O18587" s="9"/>
    </row>
    <row r="18588" spans="2:15" x14ac:dyDescent="0.2">
      <c r="B18588" s="3"/>
      <c r="C18588" s="3"/>
      <c r="D18588" s="6"/>
      <c r="E18588" s="8"/>
      <c r="O18588" s="9"/>
    </row>
    <row r="18589" spans="2:15" x14ac:dyDescent="0.2">
      <c r="B18589" s="3"/>
      <c r="C18589" s="3"/>
      <c r="D18589" s="6"/>
      <c r="E18589" s="8"/>
      <c r="O18589" s="9"/>
    </row>
    <row r="18590" spans="2:15" x14ac:dyDescent="0.2">
      <c r="B18590" s="3"/>
      <c r="C18590" s="3"/>
      <c r="D18590" s="6"/>
      <c r="E18590" s="8"/>
      <c r="O18590" s="9"/>
    </row>
    <row r="18591" spans="2:15" x14ac:dyDescent="0.2">
      <c r="B18591" s="3"/>
      <c r="C18591" s="3"/>
      <c r="D18591" s="6"/>
      <c r="E18591" s="8"/>
      <c r="O18591" s="9"/>
    </row>
    <row r="18592" spans="2:15" x14ac:dyDescent="0.2">
      <c r="B18592" s="3"/>
      <c r="C18592" s="3"/>
      <c r="D18592" s="6"/>
      <c r="E18592" s="8"/>
      <c r="O18592" s="9"/>
    </row>
    <row r="18593" spans="2:15" x14ac:dyDescent="0.2">
      <c r="B18593" s="3"/>
      <c r="C18593" s="3"/>
      <c r="D18593" s="6"/>
      <c r="E18593" s="8"/>
      <c r="O18593" s="9"/>
    </row>
    <row r="18594" spans="2:15" x14ac:dyDescent="0.2">
      <c r="B18594" s="3"/>
      <c r="C18594" s="3"/>
      <c r="D18594" s="6"/>
      <c r="E18594" s="8"/>
      <c r="O18594" s="9"/>
    </row>
    <row r="18595" spans="2:15" x14ac:dyDescent="0.2">
      <c r="B18595" s="3"/>
      <c r="C18595" s="3"/>
      <c r="D18595" s="6"/>
      <c r="E18595" s="8"/>
      <c r="O18595" s="9"/>
    </row>
    <row r="18596" spans="2:15" x14ac:dyDescent="0.2">
      <c r="B18596" s="3"/>
      <c r="C18596" s="3"/>
      <c r="D18596" s="6"/>
      <c r="E18596" s="8"/>
      <c r="O18596" s="9"/>
    </row>
    <row r="18597" spans="2:15" x14ac:dyDescent="0.2">
      <c r="B18597" s="3"/>
      <c r="C18597" s="3"/>
      <c r="D18597" s="6"/>
      <c r="E18597" s="8"/>
      <c r="O18597" s="9"/>
    </row>
    <row r="18598" spans="2:15" x14ac:dyDescent="0.2">
      <c r="B18598" s="3"/>
      <c r="C18598" s="3"/>
      <c r="D18598" s="6"/>
      <c r="E18598" s="8"/>
      <c r="O18598" s="9"/>
    </row>
    <row r="18599" spans="2:15" x14ac:dyDescent="0.2">
      <c r="B18599" s="3"/>
      <c r="C18599" s="3"/>
      <c r="D18599" s="6"/>
      <c r="E18599" s="8"/>
      <c r="O18599" s="9"/>
    </row>
    <row r="18600" spans="2:15" x14ac:dyDescent="0.2">
      <c r="B18600" s="3"/>
      <c r="C18600" s="3"/>
      <c r="D18600" s="6"/>
      <c r="E18600" s="8"/>
      <c r="O18600" s="9"/>
    </row>
    <row r="18601" spans="2:15" x14ac:dyDescent="0.2">
      <c r="B18601" s="3"/>
      <c r="C18601" s="3"/>
      <c r="D18601" s="6"/>
      <c r="E18601" s="8"/>
      <c r="O18601" s="9"/>
    </row>
    <row r="18602" spans="2:15" x14ac:dyDescent="0.2">
      <c r="B18602" s="3"/>
      <c r="C18602" s="3"/>
      <c r="D18602" s="6"/>
      <c r="E18602" s="8"/>
      <c r="O18602" s="9"/>
    </row>
    <row r="18603" spans="2:15" x14ac:dyDescent="0.2">
      <c r="B18603" s="3"/>
      <c r="C18603" s="3"/>
      <c r="D18603" s="6"/>
      <c r="E18603" s="8"/>
      <c r="O18603" s="9"/>
    </row>
    <row r="18604" spans="2:15" x14ac:dyDescent="0.2">
      <c r="B18604" s="3"/>
      <c r="C18604" s="3"/>
      <c r="D18604" s="6"/>
      <c r="E18604" s="8"/>
      <c r="O18604" s="9"/>
    </row>
    <row r="18605" spans="2:15" x14ac:dyDescent="0.2">
      <c r="B18605" s="3"/>
      <c r="C18605" s="3"/>
      <c r="D18605" s="6"/>
      <c r="E18605" s="8"/>
      <c r="O18605" s="9"/>
    </row>
    <row r="18606" spans="2:15" x14ac:dyDescent="0.2">
      <c r="B18606" s="3"/>
      <c r="C18606" s="3"/>
      <c r="D18606" s="6"/>
      <c r="E18606" s="8"/>
      <c r="O18606" s="9"/>
    </row>
    <row r="18607" spans="2:15" x14ac:dyDescent="0.2">
      <c r="B18607" s="3"/>
      <c r="C18607" s="3"/>
      <c r="D18607" s="6"/>
      <c r="E18607" s="8"/>
      <c r="O18607" s="9"/>
    </row>
    <row r="18608" spans="2:15" x14ac:dyDescent="0.2">
      <c r="B18608" s="3"/>
      <c r="C18608" s="3"/>
      <c r="D18608" s="6"/>
      <c r="E18608" s="8"/>
      <c r="O18608" s="9"/>
    </row>
    <row r="18609" spans="2:15" x14ac:dyDescent="0.2">
      <c r="B18609" s="3"/>
      <c r="C18609" s="3"/>
      <c r="D18609" s="6"/>
      <c r="E18609" s="8"/>
      <c r="O18609" s="9"/>
    </row>
    <row r="18610" spans="2:15" x14ac:dyDescent="0.2">
      <c r="B18610" s="3"/>
      <c r="C18610" s="3"/>
      <c r="D18610" s="6"/>
      <c r="E18610" s="8"/>
      <c r="O18610" s="9"/>
    </row>
    <row r="18611" spans="2:15" x14ac:dyDescent="0.2">
      <c r="B18611" s="3"/>
      <c r="C18611" s="3"/>
      <c r="D18611" s="6"/>
      <c r="E18611" s="8"/>
      <c r="O18611" s="9"/>
    </row>
    <row r="18612" spans="2:15" x14ac:dyDescent="0.2">
      <c r="B18612" s="3"/>
      <c r="C18612" s="3"/>
      <c r="D18612" s="6"/>
      <c r="E18612" s="8"/>
      <c r="O18612" s="9"/>
    </row>
    <row r="18613" spans="2:15" x14ac:dyDescent="0.2">
      <c r="B18613" s="3"/>
      <c r="C18613" s="3"/>
      <c r="D18613" s="6"/>
      <c r="E18613" s="8"/>
      <c r="O18613" s="9"/>
    </row>
    <row r="18614" spans="2:15" x14ac:dyDescent="0.2">
      <c r="B18614" s="3"/>
      <c r="C18614" s="3"/>
      <c r="D18614" s="6"/>
      <c r="E18614" s="8"/>
      <c r="O18614" s="9"/>
    </row>
    <row r="18615" spans="2:15" x14ac:dyDescent="0.2">
      <c r="B18615" s="3"/>
      <c r="C18615" s="3"/>
      <c r="D18615" s="6"/>
      <c r="E18615" s="8"/>
      <c r="O18615" s="9"/>
    </row>
    <row r="18616" spans="2:15" x14ac:dyDescent="0.2">
      <c r="B18616" s="3"/>
      <c r="C18616" s="3"/>
      <c r="D18616" s="6"/>
      <c r="E18616" s="8"/>
      <c r="O18616" s="9"/>
    </row>
    <row r="18617" spans="2:15" x14ac:dyDescent="0.2">
      <c r="B18617" s="3"/>
      <c r="C18617" s="3"/>
      <c r="D18617" s="6"/>
      <c r="E18617" s="8"/>
      <c r="O18617" s="9"/>
    </row>
    <row r="18618" spans="2:15" x14ac:dyDescent="0.2">
      <c r="B18618" s="3"/>
      <c r="C18618" s="3"/>
      <c r="D18618" s="6"/>
      <c r="E18618" s="8"/>
      <c r="O18618" s="9"/>
    </row>
    <row r="18619" spans="2:15" x14ac:dyDescent="0.2">
      <c r="B18619" s="3"/>
      <c r="C18619" s="3"/>
      <c r="D18619" s="6"/>
      <c r="E18619" s="8"/>
      <c r="O18619" s="9"/>
    </row>
    <row r="18620" spans="2:15" x14ac:dyDescent="0.2">
      <c r="B18620" s="3"/>
      <c r="C18620" s="3"/>
      <c r="D18620" s="6"/>
      <c r="E18620" s="8"/>
      <c r="O18620" s="9"/>
    </row>
    <row r="18621" spans="2:15" x14ac:dyDescent="0.2">
      <c r="B18621" s="3"/>
      <c r="C18621" s="3"/>
      <c r="D18621" s="6"/>
      <c r="E18621" s="8"/>
      <c r="O18621" s="9"/>
    </row>
    <row r="18622" spans="2:15" x14ac:dyDescent="0.2">
      <c r="B18622" s="3"/>
      <c r="C18622" s="3"/>
      <c r="D18622" s="6"/>
      <c r="E18622" s="8"/>
      <c r="O18622" s="9"/>
    </row>
    <row r="18623" spans="2:15" x14ac:dyDescent="0.2">
      <c r="B18623" s="3"/>
      <c r="C18623" s="3"/>
      <c r="D18623" s="6"/>
      <c r="E18623" s="8"/>
      <c r="O18623" s="9"/>
    </row>
    <row r="18624" spans="2:15" x14ac:dyDescent="0.2">
      <c r="B18624" s="3"/>
      <c r="C18624" s="3"/>
      <c r="D18624" s="6"/>
      <c r="E18624" s="8"/>
      <c r="O18624" s="9"/>
    </row>
    <row r="18625" spans="2:15" x14ac:dyDescent="0.2">
      <c r="B18625" s="3"/>
      <c r="C18625" s="3"/>
      <c r="D18625" s="6"/>
      <c r="E18625" s="8"/>
      <c r="O18625" s="9"/>
    </row>
    <row r="18626" spans="2:15" x14ac:dyDescent="0.2">
      <c r="B18626" s="3"/>
      <c r="C18626" s="3"/>
      <c r="D18626" s="6"/>
      <c r="E18626" s="8"/>
      <c r="O18626" s="9"/>
    </row>
    <row r="18627" spans="2:15" x14ac:dyDescent="0.2">
      <c r="B18627" s="3"/>
      <c r="C18627" s="3"/>
      <c r="D18627" s="6"/>
      <c r="E18627" s="8"/>
      <c r="O18627" s="9"/>
    </row>
    <row r="18628" spans="2:15" x14ac:dyDescent="0.2">
      <c r="B18628" s="3"/>
      <c r="C18628" s="3"/>
      <c r="D18628" s="6"/>
      <c r="E18628" s="8"/>
      <c r="O18628" s="9"/>
    </row>
    <row r="18629" spans="2:15" x14ac:dyDescent="0.2">
      <c r="B18629" s="3"/>
      <c r="C18629" s="3"/>
      <c r="D18629" s="6"/>
      <c r="E18629" s="8"/>
      <c r="O18629" s="9"/>
    </row>
    <row r="18630" spans="2:15" x14ac:dyDescent="0.2">
      <c r="B18630" s="3"/>
      <c r="C18630" s="3"/>
      <c r="D18630" s="6"/>
      <c r="E18630" s="8"/>
      <c r="O18630" s="9"/>
    </row>
    <row r="18631" spans="2:15" x14ac:dyDescent="0.2">
      <c r="B18631" s="3"/>
      <c r="C18631" s="3"/>
      <c r="D18631" s="6"/>
      <c r="E18631" s="8"/>
      <c r="O18631" s="9"/>
    </row>
    <row r="18632" spans="2:15" x14ac:dyDescent="0.2">
      <c r="B18632" s="3"/>
      <c r="C18632" s="3"/>
      <c r="D18632" s="6"/>
      <c r="E18632" s="8"/>
      <c r="O18632" s="9"/>
    </row>
    <row r="18633" spans="2:15" x14ac:dyDescent="0.2">
      <c r="B18633" s="3"/>
      <c r="C18633" s="3"/>
      <c r="D18633" s="6"/>
      <c r="E18633" s="8"/>
      <c r="O18633" s="9"/>
    </row>
    <row r="18634" spans="2:15" x14ac:dyDescent="0.2">
      <c r="B18634" s="3"/>
      <c r="C18634" s="3"/>
      <c r="D18634" s="6"/>
      <c r="E18634" s="8"/>
      <c r="O18634" s="9"/>
    </row>
    <row r="18635" spans="2:15" x14ac:dyDescent="0.2">
      <c r="B18635" s="3"/>
      <c r="C18635" s="3"/>
      <c r="D18635" s="6"/>
      <c r="E18635" s="8"/>
      <c r="O18635" s="9"/>
    </row>
    <row r="18636" spans="2:15" x14ac:dyDescent="0.2">
      <c r="B18636" s="3"/>
      <c r="C18636" s="3"/>
      <c r="D18636" s="6"/>
      <c r="E18636" s="8"/>
      <c r="O18636" s="9"/>
    </row>
    <row r="18637" spans="2:15" x14ac:dyDescent="0.2">
      <c r="B18637" s="3"/>
      <c r="C18637" s="3"/>
      <c r="D18637" s="6"/>
      <c r="E18637" s="8"/>
      <c r="O18637" s="9"/>
    </row>
    <row r="18638" spans="2:15" x14ac:dyDescent="0.2">
      <c r="B18638" s="3"/>
      <c r="C18638" s="3"/>
      <c r="D18638" s="6"/>
      <c r="E18638" s="8"/>
      <c r="O18638" s="9"/>
    </row>
    <row r="18639" spans="2:15" x14ac:dyDescent="0.2">
      <c r="B18639" s="3"/>
      <c r="C18639" s="3"/>
      <c r="D18639" s="6"/>
      <c r="E18639" s="8"/>
      <c r="O18639" s="9"/>
    </row>
    <row r="18640" spans="2:15" x14ac:dyDescent="0.2">
      <c r="B18640" s="3"/>
      <c r="C18640" s="3"/>
      <c r="D18640" s="6"/>
      <c r="E18640" s="8"/>
      <c r="O18640" s="9"/>
    </row>
    <row r="18641" spans="2:15" x14ac:dyDescent="0.2">
      <c r="B18641" s="3"/>
      <c r="C18641" s="3"/>
      <c r="D18641" s="6"/>
      <c r="E18641" s="8"/>
      <c r="O18641" s="9"/>
    </row>
    <row r="18642" spans="2:15" x14ac:dyDescent="0.2">
      <c r="B18642" s="3"/>
      <c r="C18642" s="3"/>
      <c r="D18642" s="6"/>
      <c r="E18642" s="8"/>
      <c r="O18642" s="9"/>
    </row>
    <row r="18643" spans="2:15" x14ac:dyDescent="0.2">
      <c r="B18643" s="3"/>
      <c r="C18643" s="3"/>
      <c r="D18643" s="6"/>
      <c r="E18643" s="8"/>
      <c r="O18643" s="9"/>
    </row>
    <row r="18644" spans="2:15" x14ac:dyDescent="0.2">
      <c r="B18644" s="3"/>
      <c r="C18644" s="3"/>
      <c r="D18644" s="6"/>
      <c r="E18644" s="8"/>
      <c r="O18644" s="9"/>
    </row>
    <row r="18645" spans="2:15" x14ac:dyDescent="0.2">
      <c r="B18645" s="3"/>
      <c r="C18645" s="3"/>
      <c r="D18645" s="6"/>
      <c r="E18645" s="8"/>
      <c r="O18645" s="9"/>
    </row>
    <row r="18646" spans="2:15" x14ac:dyDescent="0.2">
      <c r="B18646" s="3"/>
      <c r="C18646" s="3"/>
      <c r="D18646" s="6"/>
      <c r="E18646" s="8"/>
      <c r="O18646" s="9"/>
    </row>
    <row r="18647" spans="2:15" x14ac:dyDescent="0.2">
      <c r="B18647" s="3"/>
      <c r="C18647" s="3"/>
      <c r="D18647" s="6"/>
      <c r="E18647" s="8"/>
      <c r="O18647" s="9"/>
    </row>
    <row r="18648" spans="2:15" x14ac:dyDescent="0.2">
      <c r="B18648" s="3"/>
      <c r="C18648" s="3"/>
      <c r="D18648" s="6"/>
      <c r="E18648" s="8"/>
      <c r="O18648" s="9"/>
    </row>
    <row r="18649" spans="2:15" x14ac:dyDescent="0.2">
      <c r="B18649" s="3"/>
      <c r="C18649" s="3"/>
      <c r="D18649" s="6"/>
      <c r="E18649" s="8"/>
      <c r="O18649" s="9"/>
    </row>
    <row r="18650" spans="2:15" x14ac:dyDescent="0.2">
      <c r="B18650" s="3"/>
      <c r="C18650" s="3"/>
      <c r="D18650" s="6"/>
      <c r="E18650" s="8"/>
      <c r="O18650" s="9"/>
    </row>
    <row r="18651" spans="2:15" x14ac:dyDescent="0.2">
      <c r="B18651" s="3"/>
      <c r="C18651" s="3"/>
      <c r="D18651" s="6"/>
      <c r="E18651" s="8"/>
      <c r="O18651" s="9"/>
    </row>
    <row r="18652" spans="2:15" x14ac:dyDescent="0.2">
      <c r="B18652" s="3"/>
      <c r="C18652" s="3"/>
      <c r="D18652" s="6"/>
      <c r="E18652" s="8"/>
      <c r="O18652" s="9"/>
    </row>
    <row r="18653" spans="2:15" x14ac:dyDescent="0.2">
      <c r="B18653" s="3"/>
      <c r="C18653" s="3"/>
      <c r="D18653" s="6"/>
      <c r="E18653" s="8"/>
      <c r="O18653" s="9"/>
    </row>
    <row r="18654" spans="2:15" x14ac:dyDescent="0.2">
      <c r="B18654" s="3"/>
      <c r="C18654" s="3"/>
      <c r="D18654" s="6"/>
      <c r="E18654" s="8"/>
      <c r="O18654" s="9"/>
    </row>
    <row r="18655" spans="2:15" x14ac:dyDescent="0.2">
      <c r="B18655" s="3"/>
      <c r="C18655" s="3"/>
      <c r="D18655" s="6"/>
      <c r="E18655" s="8"/>
      <c r="O18655" s="9"/>
    </row>
    <row r="18656" spans="2:15" x14ac:dyDescent="0.2">
      <c r="B18656" s="3"/>
      <c r="C18656" s="3"/>
      <c r="D18656" s="6"/>
      <c r="E18656" s="8"/>
      <c r="O18656" s="9"/>
    </row>
    <row r="18657" spans="2:15" x14ac:dyDescent="0.2">
      <c r="B18657" s="3"/>
      <c r="C18657" s="3"/>
      <c r="D18657" s="6"/>
      <c r="E18657" s="8"/>
      <c r="O18657" s="9"/>
    </row>
    <row r="18658" spans="2:15" x14ac:dyDescent="0.2">
      <c r="B18658" s="3"/>
      <c r="C18658" s="3"/>
      <c r="D18658" s="6"/>
      <c r="E18658" s="8"/>
      <c r="O18658" s="9"/>
    </row>
    <row r="18659" spans="2:15" x14ac:dyDescent="0.2">
      <c r="B18659" s="3"/>
      <c r="C18659" s="3"/>
      <c r="D18659" s="6"/>
      <c r="E18659" s="8"/>
      <c r="O18659" s="9"/>
    </row>
    <row r="18660" spans="2:15" x14ac:dyDescent="0.2">
      <c r="B18660" s="3"/>
      <c r="C18660" s="3"/>
      <c r="D18660" s="6"/>
      <c r="E18660" s="8"/>
      <c r="O18660" s="9"/>
    </row>
    <row r="18661" spans="2:15" x14ac:dyDescent="0.2">
      <c r="B18661" s="3"/>
      <c r="C18661" s="3"/>
      <c r="D18661" s="6"/>
      <c r="E18661" s="8"/>
      <c r="O18661" s="9"/>
    </row>
    <row r="18662" spans="2:15" x14ac:dyDescent="0.2">
      <c r="B18662" s="3"/>
      <c r="C18662" s="3"/>
      <c r="D18662" s="6"/>
      <c r="E18662" s="8"/>
      <c r="O18662" s="9"/>
    </row>
    <row r="18663" spans="2:15" x14ac:dyDescent="0.2">
      <c r="B18663" s="3"/>
      <c r="C18663" s="3"/>
      <c r="D18663" s="6"/>
      <c r="E18663" s="8"/>
      <c r="O18663" s="9"/>
    </row>
    <row r="18664" spans="2:15" x14ac:dyDescent="0.2">
      <c r="B18664" s="3"/>
      <c r="C18664" s="3"/>
      <c r="D18664" s="6"/>
      <c r="E18664" s="8"/>
      <c r="O18664" s="9"/>
    </row>
    <row r="18665" spans="2:15" x14ac:dyDescent="0.2">
      <c r="B18665" s="3"/>
      <c r="C18665" s="3"/>
      <c r="D18665" s="6"/>
      <c r="E18665" s="8"/>
      <c r="O18665" s="9"/>
    </row>
    <row r="18666" spans="2:15" x14ac:dyDescent="0.2">
      <c r="B18666" s="3"/>
      <c r="C18666" s="3"/>
      <c r="D18666" s="6"/>
      <c r="E18666" s="8"/>
      <c r="O18666" s="9"/>
    </row>
    <row r="18667" spans="2:15" x14ac:dyDescent="0.2">
      <c r="B18667" s="3"/>
      <c r="C18667" s="3"/>
      <c r="D18667" s="6"/>
      <c r="E18667" s="8"/>
      <c r="O18667" s="9"/>
    </row>
    <row r="18668" spans="2:15" x14ac:dyDescent="0.2">
      <c r="B18668" s="3"/>
      <c r="C18668" s="3"/>
      <c r="D18668" s="6"/>
      <c r="E18668" s="8"/>
      <c r="O18668" s="9"/>
    </row>
    <row r="18669" spans="2:15" x14ac:dyDescent="0.2">
      <c r="B18669" s="3"/>
      <c r="C18669" s="3"/>
      <c r="D18669" s="6"/>
      <c r="E18669" s="8"/>
      <c r="O18669" s="9"/>
    </row>
    <row r="18670" spans="2:15" x14ac:dyDescent="0.2">
      <c r="B18670" s="3"/>
      <c r="C18670" s="3"/>
      <c r="D18670" s="6"/>
      <c r="E18670" s="8"/>
      <c r="O18670" s="9"/>
    </row>
    <row r="18671" spans="2:15" x14ac:dyDescent="0.2">
      <c r="B18671" s="3"/>
      <c r="C18671" s="3"/>
      <c r="D18671" s="6"/>
      <c r="E18671" s="8"/>
      <c r="O18671" s="9"/>
    </row>
    <row r="18672" spans="2:15" x14ac:dyDescent="0.2">
      <c r="B18672" s="3"/>
      <c r="C18672" s="3"/>
      <c r="D18672" s="6"/>
      <c r="E18672" s="8"/>
      <c r="O18672" s="9"/>
    </row>
    <row r="18673" spans="2:15" x14ac:dyDescent="0.2">
      <c r="B18673" s="3"/>
      <c r="C18673" s="3"/>
      <c r="D18673" s="6"/>
      <c r="E18673" s="8"/>
      <c r="O18673" s="9"/>
    </row>
    <row r="18674" spans="2:15" x14ac:dyDescent="0.2">
      <c r="B18674" s="3"/>
      <c r="C18674" s="3"/>
      <c r="D18674" s="6"/>
      <c r="E18674" s="8"/>
      <c r="O18674" s="9"/>
    </row>
    <row r="18675" spans="2:15" x14ac:dyDescent="0.2">
      <c r="B18675" s="3"/>
      <c r="C18675" s="3"/>
      <c r="D18675" s="6"/>
      <c r="E18675" s="8"/>
      <c r="O18675" s="9"/>
    </row>
    <row r="18676" spans="2:15" x14ac:dyDescent="0.2">
      <c r="B18676" s="3"/>
      <c r="C18676" s="3"/>
      <c r="D18676" s="6"/>
      <c r="E18676" s="8"/>
      <c r="O18676" s="9"/>
    </row>
    <row r="18677" spans="2:15" x14ac:dyDescent="0.2">
      <c r="B18677" s="3"/>
      <c r="C18677" s="3"/>
      <c r="D18677" s="6"/>
      <c r="E18677" s="8"/>
      <c r="O18677" s="9"/>
    </row>
    <row r="18678" spans="2:15" x14ac:dyDescent="0.2">
      <c r="B18678" s="3"/>
      <c r="C18678" s="3"/>
      <c r="D18678" s="6"/>
      <c r="E18678" s="8"/>
      <c r="O18678" s="9"/>
    </row>
    <row r="18679" spans="2:15" x14ac:dyDescent="0.2">
      <c r="B18679" s="3"/>
      <c r="C18679" s="3"/>
      <c r="D18679" s="6"/>
      <c r="E18679" s="8"/>
      <c r="O18679" s="9"/>
    </row>
    <row r="18680" spans="2:15" x14ac:dyDescent="0.2">
      <c r="B18680" s="3"/>
      <c r="C18680" s="3"/>
      <c r="D18680" s="6"/>
      <c r="E18680" s="8"/>
      <c r="O18680" s="9"/>
    </row>
    <row r="18681" spans="2:15" x14ac:dyDescent="0.2">
      <c r="B18681" s="3"/>
      <c r="C18681" s="3"/>
      <c r="D18681" s="6"/>
      <c r="E18681" s="8"/>
      <c r="O18681" s="9"/>
    </row>
    <row r="18682" spans="2:15" x14ac:dyDescent="0.2">
      <c r="B18682" s="3"/>
      <c r="C18682" s="3"/>
      <c r="D18682" s="6"/>
      <c r="E18682" s="8"/>
      <c r="O18682" s="9"/>
    </row>
    <row r="18683" spans="2:15" x14ac:dyDescent="0.2">
      <c r="B18683" s="3"/>
      <c r="C18683" s="3"/>
      <c r="D18683" s="6"/>
      <c r="E18683" s="8"/>
      <c r="O18683" s="9"/>
    </row>
    <row r="18684" spans="2:15" x14ac:dyDescent="0.2">
      <c r="B18684" s="3"/>
      <c r="C18684" s="3"/>
      <c r="D18684" s="6"/>
      <c r="E18684" s="8"/>
      <c r="O18684" s="9"/>
    </row>
    <row r="18685" spans="2:15" x14ac:dyDescent="0.2">
      <c r="B18685" s="3"/>
      <c r="C18685" s="3"/>
      <c r="D18685" s="6"/>
      <c r="E18685" s="8"/>
      <c r="O18685" s="9"/>
    </row>
    <row r="18686" spans="2:15" x14ac:dyDescent="0.2">
      <c r="B18686" s="3"/>
      <c r="C18686" s="3"/>
      <c r="D18686" s="6"/>
      <c r="E18686" s="8"/>
      <c r="O18686" s="9"/>
    </row>
    <row r="18687" spans="2:15" x14ac:dyDescent="0.2">
      <c r="B18687" s="3"/>
      <c r="C18687" s="3"/>
      <c r="D18687" s="6"/>
      <c r="E18687" s="8"/>
      <c r="O18687" s="9"/>
    </row>
    <row r="18688" spans="2:15" x14ac:dyDescent="0.2">
      <c r="B18688" s="3"/>
      <c r="C18688" s="3"/>
      <c r="D18688" s="6"/>
      <c r="E18688" s="8"/>
      <c r="O18688" s="9"/>
    </row>
    <row r="18689" spans="2:15" x14ac:dyDescent="0.2">
      <c r="B18689" s="3"/>
      <c r="C18689" s="3"/>
      <c r="D18689" s="6"/>
      <c r="E18689" s="8"/>
      <c r="O18689" s="9"/>
    </row>
    <row r="18690" spans="2:15" x14ac:dyDescent="0.2">
      <c r="B18690" s="3"/>
      <c r="C18690" s="3"/>
      <c r="D18690" s="6"/>
      <c r="E18690" s="8"/>
      <c r="O18690" s="9"/>
    </row>
    <row r="18691" spans="2:15" x14ac:dyDescent="0.2">
      <c r="B18691" s="3"/>
      <c r="C18691" s="3"/>
      <c r="D18691" s="6"/>
      <c r="E18691" s="8"/>
      <c r="O18691" s="9"/>
    </row>
    <row r="18692" spans="2:15" x14ac:dyDescent="0.2">
      <c r="B18692" s="3"/>
      <c r="C18692" s="3"/>
      <c r="D18692" s="6"/>
      <c r="E18692" s="8"/>
      <c r="O18692" s="9"/>
    </row>
    <row r="18693" spans="2:15" x14ac:dyDescent="0.2">
      <c r="B18693" s="3"/>
      <c r="C18693" s="3"/>
      <c r="D18693" s="6"/>
      <c r="E18693" s="8"/>
      <c r="O18693" s="9"/>
    </row>
    <row r="18694" spans="2:15" x14ac:dyDescent="0.2">
      <c r="B18694" s="3"/>
      <c r="C18694" s="3"/>
      <c r="D18694" s="6"/>
      <c r="E18694" s="8"/>
      <c r="O18694" s="9"/>
    </row>
    <row r="18695" spans="2:15" x14ac:dyDescent="0.2">
      <c r="B18695" s="3"/>
      <c r="C18695" s="3"/>
      <c r="D18695" s="6"/>
      <c r="E18695" s="8"/>
      <c r="O18695" s="9"/>
    </row>
    <row r="18696" spans="2:15" x14ac:dyDescent="0.2">
      <c r="B18696" s="3"/>
      <c r="C18696" s="3"/>
      <c r="D18696" s="6"/>
      <c r="E18696" s="8"/>
      <c r="O18696" s="9"/>
    </row>
    <row r="18697" spans="2:15" x14ac:dyDescent="0.2">
      <c r="B18697" s="3"/>
      <c r="C18697" s="3"/>
      <c r="D18697" s="6"/>
      <c r="E18697" s="8"/>
      <c r="O18697" s="9"/>
    </row>
    <row r="18698" spans="2:15" x14ac:dyDescent="0.2">
      <c r="B18698" s="3"/>
      <c r="C18698" s="3"/>
      <c r="D18698" s="6"/>
      <c r="E18698" s="8"/>
      <c r="O18698" s="9"/>
    </row>
    <row r="18699" spans="2:15" x14ac:dyDescent="0.2">
      <c r="B18699" s="3"/>
      <c r="C18699" s="3"/>
      <c r="D18699" s="6"/>
      <c r="E18699" s="8"/>
      <c r="O18699" s="9"/>
    </row>
    <row r="18700" spans="2:15" x14ac:dyDescent="0.2">
      <c r="B18700" s="3"/>
      <c r="C18700" s="3"/>
      <c r="D18700" s="6"/>
      <c r="E18700" s="8"/>
      <c r="O18700" s="9"/>
    </row>
    <row r="18701" spans="2:15" x14ac:dyDescent="0.2">
      <c r="B18701" s="3"/>
      <c r="C18701" s="3"/>
      <c r="D18701" s="6"/>
      <c r="E18701" s="8"/>
      <c r="O18701" s="9"/>
    </row>
    <row r="18702" spans="2:15" x14ac:dyDescent="0.2">
      <c r="B18702" s="3"/>
      <c r="C18702" s="3"/>
      <c r="D18702" s="6"/>
      <c r="E18702" s="8"/>
      <c r="O18702" s="9"/>
    </row>
    <row r="18703" spans="2:15" x14ac:dyDescent="0.2">
      <c r="B18703" s="3"/>
      <c r="C18703" s="3"/>
      <c r="D18703" s="6"/>
      <c r="E18703" s="8"/>
      <c r="O18703" s="9"/>
    </row>
    <row r="18704" spans="2:15" x14ac:dyDescent="0.2">
      <c r="B18704" s="3"/>
      <c r="C18704" s="3"/>
      <c r="D18704" s="6"/>
      <c r="E18704" s="8"/>
      <c r="O18704" s="9"/>
    </row>
    <row r="18705" spans="2:15" x14ac:dyDescent="0.2">
      <c r="B18705" s="3"/>
      <c r="C18705" s="3"/>
      <c r="D18705" s="6"/>
      <c r="E18705" s="8"/>
      <c r="O18705" s="9"/>
    </row>
    <row r="18706" spans="2:15" x14ac:dyDescent="0.2">
      <c r="B18706" s="3"/>
      <c r="C18706" s="3"/>
      <c r="D18706" s="6"/>
      <c r="E18706" s="8"/>
      <c r="O18706" s="9"/>
    </row>
    <row r="18707" spans="2:15" x14ac:dyDescent="0.2">
      <c r="B18707" s="3"/>
      <c r="C18707" s="3"/>
      <c r="D18707" s="6"/>
      <c r="E18707" s="8"/>
      <c r="O18707" s="9"/>
    </row>
    <row r="18708" spans="2:15" x14ac:dyDescent="0.2">
      <c r="B18708" s="3"/>
      <c r="C18708" s="3"/>
      <c r="D18708" s="6"/>
      <c r="E18708" s="8"/>
      <c r="O18708" s="9"/>
    </row>
    <row r="18709" spans="2:15" x14ac:dyDescent="0.2">
      <c r="B18709" s="3"/>
      <c r="C18709" s="3"/>
      <c r="D18709" s="6"/>
      <c r="E18709" s="8"/>
      <c r="O18709" s="9"/>
    </row>
    <row r="18710" spans="2:15" x14ac:dyDescent="0.2">
      <c r="B18710" s="3"/>
      <c r="C18710" s="3"/>
      <c r="D18710" s="6"/>
      <c r="E18710" s="8"/>
      <c r="O18710" s="9"/>
    </row>
    <row r="18711" spans="2:15" x14ac:dyDescent="0.2">
      <c r="B18711" s="3"/>
      <c r="C18711" s="3"/>
      <c r="D18711" s="6"/>
      <c r="E18711" s="8"/>
      <c r="O18711" s="9"/>
    </row>
    <row r="18712" spans="2:15" x14ac:dyDescent="0.2">
      <c r="B18712" s="3"/>
      <c r="C18712" s="3"/>
      <c r="D18712" s="6"/>
      <c r="E18712" s="8"/>
      <c r="O18712" s="9"/>
    </row>
    <row r="18713" spans="2:15" x14ac:dyDescent="0.2">
      <c r="B18713" s="3"/>
      <c r="C18713" s="3"/>
      <c r="D18713" s="6"/>
      <c r="E18713" s="8"/>
      <c r="O18713" s="9"/>
    </row>
    <row r="18714" spans="2:15" x14ac:dyDescent="0.2">
      <c r="B18714" s="3"/>
      <c r="C18714" s="3"/>
      <c r="D18714" s="6"/>
      <c r="E18714" s="8"/>
      <c r="O18714" s="9"/>
    </row>
    <row r="18715" spans="2:15" x14ac:dyDescent="0.2">
      <c r="B18715" s="3"/>
      <c r="C18715" s="3"/>
      <c r="D18715" s="6"/>
      <c r="E18715" s="8"/>
      <c r="O18715" s="9"/>
    </row>
    <row r="18716" spans="2:15" x14ac:dyDescent="0.2">
      <c r="B18716" s="3"/>
      <c r="C18716" s="3"/>
      <c r="D18716" s="6"/>
      <c r="E18716" s="8"/>
      <c r="O18716" s="9"/>
    </row>
    <row r="18717" spans="2:15" x14ac:dyDescent="0.2">
      <c r="B18717" s="3"/>
      <c r="C18717" s="3"/>
      <c r="D18717" s="6"/>
      <c r="E18717" s="8"/>
      <c r="O18717" s="9"/>
    </row>
    <row r="18718" spans="2:15" x14ac:dyDescent="0.2">
      <c r="B18718" s="3"/>
      <c r="C18718" s="3"/>
      <c r="D18718" s="6"/>
      <c r="E18718" s="8"/>
      <c r="O18718" s="9"/>
    </row>
    <row r="18719" spans="2:15" x14ac:dyDescent="0.2">
      <c r="B18719" s="3"/>
      <c r="C18719" s="3"/>
      <c r="D18719" s="6"/>
      <c r="E18719" s="8"/>
      <c r="O18719" s="9"/>
    </row>
    <row r="18720" spans="2:15" x14ac:dyDescent="0.2">
      <c r="B18720" s="3"/>
      <c r="C18720" s="3"/>
      <c r="D18720" s="6"/>
      <c r="E18720" s="8"/>
      <c r="O18720" s="9"/>
    </row>
    <row r="18721" spans="2:15" x14ac:dyDescent="0.2">
      <c r="B18721" s="3"/>
      <c r="C18721" s="3"/>
      <c r="D18721" s="6"/>
      <c r="E18721" s="8"/>
      <c r="O18721" s="9"/>
    </row>
    <row r="18722" spans="2:15" x14ac:dyDescent="0.2">
      <c r="B18722" s="3"/>
      <c r="C18722" s="3"/>
      <c r="D18722" s="6"/>
      <c r="E18722" s="8"/>
      <c r="O18722" s="9"/>
    </row>
    <row r="18723" spans="2:15" x14ac:dyDescent="0.2">
      <c r="B18723" s="3"/>
      <c r="C18723" s="3"/>
      <c r="D18723" s="6"/>
      <c r="E18723" s="8"/>
      <c r="O18723" s="9"/>
    </row>
    <row r="18724" spans="2:15" x14ac:dyDescent="0.2">
      <c r="B18724" s="3"/>
      <c r="C18724" s="3"/>
      <c r="D18724" s="6"/>
      <c r="E18724" s="8"/>
      <c r="O18724" s="9"/>
    </row>
    <row r="18725" spans="2:15" x14ac:dyDescent="0.2">
      <c r="B18725" s="3"/>
      <c r="C18725" s="3"/>
      <c r="D18725" s="6"/>
      <c r="E18725" s="8"/>
      <c r="O18725" s="9"/>
    </row>
    <row r="18726" spans="2:15" x14ac:dyDescent="0.2">
      <c r="B18726" s="3"/>
      <c r="C18726" s="3"/>
      <c r="D18726" s="6"/>
      <c r="E18726" s="8"/>
      <c r="O18726" s="9"/>
    </row>
    <row r="18727" spans="2:15" x14ac:dyDescent="0.2">
      <c r="B18727" s="3"/>
      <c r="C18727" s="3"/>
      <c r="D18727" s="6"/>
      <c r="E18727" s="8"/>
      <c r="O18727" s="9"/>
    </row>
    <row r="18728" spans="2:15" x14ac:dyDescent="0.2">
      <c r="B18728" s="3"/>
      <c r="C18728" s="3"/>
      <c r="D18728" s="6"/>
      <c r="E18728" s="8"/>
      <c r="O18728" s="9"/>
    </row>
    <row r="18729" spans="2:15" x14ac:dyDescent="0.2">
      <c r="B18729" s="3"/>
      <c r="C18729" s="3"/>
      <c r="D18729" s="6"/>
      <c r="E18729" s="8"/>
      <c r="O18729" s="9"/>
    </row>
    <row r="18730" spans="2:15" x14ac:dyDescent="0.2">
      <c r="B18730" s="3"/>
      <c r="C18730" s="3"/>
      <c r="D18730" s="6"/>
      <c r="E18730" s="8"/>
      <c r="O18730" s="9"/>
    </row>
    <row r="18731" spans="2:15" x14ac:dyDescent="0.2">
      <c r="B18731" s="3"/>
      <c r="C18731" s="3"/>
      <c r="D18731" s="6"/>
      <c r="E18731" s="8"/>
      <c r="O18731" s="9"/>
    </row>
    <row r="18732" spans="2:15" x14ac:dyDescent="0.2">
      <c r="B18732" s="3"/>
      <c r="C18732" s="3"/>
      <c r="D18732" s="6"/>
      <c r="E18732" s="8"/>
      <c r="O18732" s="9"/>
    </row>
    <row r="18733" spans="2:15" x14ac:dyDescent="0.2">
      <c r="B18733" s="3"/>
      <c r="C18733" s="3"/>
      <c r="D18733" s="6"/>
      <c r="E18733" s="8"/>
      <c r="O18733" s="9"/>
    </row>
    <row r="18734" spans="2:15" x14ac:dyDescent="0.2">
      <c r="B18734" s="3"/>
      <c r="C18734" s="3"/>
      <c r="D18734" s="6"/>
      <c r="E18734" s="8"/>
      <c r="O18734" s="9"/>
    </row>
    <row r="18735" spans="2:15" x14ac:dyDescent="0.2">
      <c r="B18735" s="3"/>
      <c r="C18735" s="3"/>
      <c r="D18735" s="6"/>
      <c r="E18735" s="8"/>
      <c r="O18735" s="9"/>
    </row>
    <row r="18736" spans="2:15" x14ac:dyDescent="0.2">
      <c r="B18736" s="3"/>
      <c r="C18736" s="3"/>
      <c r="D18736" s="6"/>
      <c r="E18736" s="8"/>
      <c r="O18736" s="9"/>
    </row>
    <row r="18737" spans="2:15" x14ac:dyDescent="0.2">
      <c r="B18737" s="3"/>
      <c r="C18737" s="3"/>
      <c r="D18737" s="6"/>
      <c r="E18737" s="8"/>
      <c r="O18737" s="9"/>
    </row>
    <row r="18738" spans="2:15" x14ac:dyDescent="0.2">
      <c r="B18738" s="3"/>
      <c r="C18738" s="3"/>
      <c r="D18738" s="6"/>
      <c r="E18738" s="8"/>
      <c r="O18738" s="9"/>
    </row>
    <row r="18739" spans="2:15" x14ac:dyDescent="0.2">
      <c r="B18739" s="3"/>
      <c r="C18739" s="3"/>
      <c r="D18739" s="6"/>
      <c r="E18739" s="8"/>
      <c r="O18739" s="9"/>
    </row>
    <row r="18740" spans="2:15" x14ac:dyDescent="0.2">
      <c r="B18740" s="3"/>
      <c r="C18740" s="3"/>
      <c r="D18740" s="6"/>
      <c r="E18740" s="8"/>
      <c r="O18740" s="9"/>
    </row>
    <row r="18741" spans="2:15" x14ac:dyDescent="0.2">
      <c r="B18741" s="3"/>
      <c r="C18741" s="3"/>
      <c r="D18741" s="6"/>
      <c r="E18741" s="8"/>
      <c r="O18741" s="9"/>
    </row>
    <row r="18742" spans="2:15" x14ac:dyDescent="0.2">
      <c r="B18742" s="3"/>
      <c r="C18742" s="3"/>
      <c r="D18742" s="6"/>
      <c r="E18742" s="8"/>
      <c r="O18742" s="9"/>
    </row>
    <row r="18743" spans="2:15" x14ac:dyDescent="0.2">
      <c r="B18743" s="3"/>
      <c r="C18743" s="3"/>
      <c r="D18743" s="6"/>
      <c r="E18743" s="8"/>
      <c r="O18743" s="9"/>
    </row>
    <row r="18744" spans="2:15" x14ac:dyDescent="0.2">
      <c r="B18744" s="3"/>
      <c r="C18744" s="3"/>
      <c r="D18744" s="6"/>
      <c r="E18744" s="8"/>
      <c r="O18744" s="9"/>
    </row>
    <row r="18745" spans="2:15" x14ac:dyDescent="0.2">
      <c r="B18745" s="3"/>
      <c r="C18745" s="3"/>
      <c r="D18745" s="6"/>
      <c r="E18745" s="8"/>
      <c r="O18745" s="9"/>
    </row>
    <row r="18746" spans="2:15" x14ac:dyDescent="0.2">
      <c r="B18746" s="3"/>
      <c r="C18746" s="3"/>
      <c r="D18746" s="6"/>
      <c r="E18746" s="8"/>
      <c r="O18746" s="9"/>
    </row>
    <row r="18747" spans="2:15" x14ac:dyDescent="0.2">
      <c r="B18747" s="3"/>
      <c r="C18747" s="3"/>
      <c r="D18747" s="6"/>
      <c r="E18747" s="8"/>
      <c r="O18747" s="9"/>
    </row>
    <row r="18748" spans="2:15" x14ac:dyDescent="0.2">
      <c r="B18748" s="3"/>
      <c r="C18748" s="3"/>
      <c r="D18748" s="6"/>
      <c r="E18748" s="8"/>
      <c r="O18748" s="9"/>
    </row>
    <row r="18749" spans="2:15" x14ac:dyDescent="0.2">
      <c r="B18749" s="3"/>
      <c r="C18749" s="3"/>
      <c r="D18749" s="6"/>
      <c r="E18749" s="8"/>
      <c r="O18749" s="9"/>
    </row>
    <row r="18750" spans="2:15" x14ac:dyDescent="0.2">
      <c r="B18750" s="3"/>
      <c r="C18750" s="3"/>
      <c r="D18750" s="6"/>
      <c r="E18750" s="8"/>
      <c r="O18750" s="9"/>
    </row>
    <row r="18751" spans="2:15" x14ac:dyDescent="0.2">
      <c r="B18751" s="3"/>
      <c r="C18751" s="3"/>
      <c r="D18751" s="6"/>
      <c r="E18751" s="8"/>
      <c r="O18751" s="9"/>
    </row>
    <row r="18752" spans="2:15" x14ac:dyDescent="0.2">
      <c r="B18752" s="3"/>
      <c r="C18752" s="3"/>
      <c r="D18752" s="6"/>
      <c r="E18752" s="8"/>
      <c r="O18752" s="9"/>
    </row>
    <row r="18753" spans="2:15" x14ac:dyDescent="0.2">
      <c r="B18753" s="3"/>
      <c r="C18753" s="3"/>
      <c r="D18753" s="6"/>
      <c r="E18753" s="8"/>
      <c r="O18753" s="9"/>
    </row>
    <row r="18754" spans="2:15" x14ac:dyDescent="0.2">
      <c r="B18754" s="3"/>
      <c r="C18754" s="3"/>
      <c r="D18754" s="6"/>
      <c r="E18754" s="8"/>
      <c r="O18754" s="9"/>
    </row>
    <row r="18755" spans="2:15" x14ac:dyDescent="0.2">
      <c r="B18755" s="3"/>
      <c r="C18755" s="3"/>
      <c r="D18755" s="6"/>
      <c r="E18755" s="8"/>
      <c r="O18755" s="9"/>
    </row>
    <row r="18756" spans="2:15" x14ac:dyDescent="0.2">
      <c r="B18756" s="3"/>
      <c r="C18756" s="3"/>
      <c r="D18756" s="6"/>
      <c r="E18756" s="8"/>
      <c r="O18756" s="9"/>
    </row>
    <row r="18757" spans="2:15" x14ac:dyDescent="0.2">
      <c r="B18757" s="3"/>
      <c r="C18757" s="3"/>
      <c r="D18757" s="6"/>
      <c r="E18757" s="8"/>
      <c r="O18757" s="9"/>
    </row>
    <row r="18758" spans="2:15" x14ac:dyDescent="0.2">
      <c r="B18758" s="3"/>
      <c r="C18758" s="3"/>
      <c r="D18758" s="6"/>
      <c r="E18758" s="8"/>
      <c r="O18758" s="9"/>
    </row>
    <row r="18759" spans="2:15" x14ac:dyDescent="0.2">
      <c r="B18759" s="3"/>
      <c r="C18759" s="3"/>
      <c r="D18759" s="6"/>
      <c r="E18759" s="8"/>
      <c r="O18759" s="9"/>
    </row>
    <row r="18760" spans="2:15" x14ac:dyDescent="0.2">
      <c r="B18760" s="3"/>
      <c r="C18760" s="3"/>
      <c r="D18760" s="6"/>
      <c r="E18760" s="8"/>
      <c r="O18760" s="9"/>
    </row>
    <row r="18761" spans="2:15" x14ac:dyDescent="0.2">
      <c r="B18761" s="3"/>
      <c r="C18761" s="3"/>
      <c r="D18761" s="6"/>
      <c r="E18761" s="8"/>
      <c r="O18761" s="9"/>
    </row>
    <row r="18762" spans="2:15" x14ac:dyDescent="0.2">
      <c r="B18762" s="3"/>
      <c r="C18762" s="3"/>
      <c r="D18762" s="6"/>
      <c r="E18762" s="8"/>
      <c r="O18762" s="9"/>
    </row>
    <row r="18763" spans="2:15" x14ac:dyDescent="0.2">
      <c r="B18763" s="3"/>
      <c r="C18763" s="3"/>
      <c r="D18763" s="6"/>
      <c r="E18763" s="8"/>
      <c r="O18763" s="9"/>
    </row>
    <row r="18764" spans="2:15" x14ac:dyDescent="0.2">
      <c r="B18764" s="3"/>
      <c r="C18764" s="3"/>
      <c r="D18764" s="6"/>
      <c r="E18764" s="8"/>
      <c r="O18764" s="9"/>
    </row>
    <row r="18765" spans="2:15" x14ac:dyDescent="0.2">
      <c r="B18765" s="3"/>
      <c r="C18765" s="3"/>
      <c r="D18765" s="6"/>
      <c r="E18765" s="8"/>
      <c r="O18765" s="9"/>
    </row>
    <row r="18766" spans="2:15" x14ac:dyDescent="0.2">
      <c r="B18766" s="3"/>
      <c r="C18766" s="3"/>
      <c r="D18766" s="6"/>
      <c r="E18766" s="8"/>
      <c r="O18766" s="9"/>
    </row>
    <row r="18767" spans="2:15" x14ac:dyDescent="0.2">
      <c r="B18767" s="3"/>
      <c r="C18767" s="3"/>
      <c r="D18767" s="6"/>
      <c r="E18767" s="8"/>
      <c r="O18767" s="9"/>
    </row>
    <row r="18768" spans="2:15" x14ac:dyDescent="0.2">
      <c r="B18768" s="3"/>
      <c r="C18768" s="3"/>
      <c r="D18768" s="6"/>
      <c r="E18768" s="8"/>
      <c r="O18768" s="9"/>
    </row>
    <row r="18769" spans="2:15" x14ac:dyDescent="0.2">
      <c r="B18769" s="3"/>
      <c r="C18769" s="3"/>
      <c r="D18769" s="6"/>
      <c r="E18769" s="8"/>
      <c r="O18769" s="9"/>
    </row>
    <row r="18770" spans="2:15" x14ac:dyDescent="0.2">
      <c r="B18770" s="3"/>
      <c r="C18770" s="3"/>
      <c r="D18770" s="6"/>
      <c r="E18770" s="8"/>
      <c r="O18770" s="9"/>
    </row>
    <row r="18771" spans="2:15" x14ac:dyDescent="0.2">
      <c r="B18771" s="3"/>
      <c r="C18771" s="3"/>
      <c r="D18771" s="6"/>
      <c r="E18771" s="8"/>
      <c r="O18771" s="9"/>
    </row>
    <row r="18772" spans="2:15" x14ac:dyDescent="0.2">
      <c r="B18772" s="3"/>
      <c r="C18772" s="3"/>
      <c r="D18772" s="6"/>
      <c r="E18772" s="8"/>
      <c r="O18772" s="9"/>
    </row>
    <row r="18773" spans="2:15" x14ac:dyDescent="0.2">
      <c r="B18773" s="3"/>
      <c r="C18773" s="3"/>
      <c r="D18773" s="6"/>
      <c r="E18773" s="8"/>
      <c r="O18773" s="9"/>
    </row>
    <row r="18774" spans="2:15" x14ac:dyDescent="0.2">
      <c r="B18774" s="3"/>
      <c r="C18774" s="3"/>
      <c r="D18774" s="6"/>
      <c r="E18774" s="8"/>
      <c r="O18774" s="9"/>
    </row>
    <row r="18775" spans="2:15" x14ac:dyDescent="0.2">
      <c r="B18775" s="3"/>
      <c r="C18775" s="3"/>
      <c r="D18775" s="6"/>
      <c r="E18775" s="8"/>
      <c r="O18775" s="9"/>
    </row>
    <row r="18776" spans="2:15" x14ac:dyDescent="0.2">
      <c r="B18776" s="3"/>
      <c r="C18776" s="3"/>
      <c r="D18776" s="6"/>
      <c r="E18776" s="8"/>
      <c r="O18776" s="9"/>
    </row>
    <row r="18777" spans="2:15" x14ac:dyDescent="0.2">
      <c r="B18777" s="3"/>
      <c r="C18777" s="3"/>
      <c r="D18777" s="6"/>
      <c r="E18777" s="8"/>
      <c r="O18777" s="9"/>
    </row>
    <row r="18778" spans="2:15" x14ac:dyDescent="0.2">
      <c r="B18778" s="3"/>
      <c r="C18778" s="3"/>
      <c r="D18778" s="6"/>
      <c r="E18778" s="8"/>
      <c r="O18778" s="9"/>
    </row>
    <row r="18779" spans="2:15" x14ac:dyDescent="0.2">
      <c r="B18779" s="3"/>
      <c r="C18779" s="3"/>
      <c r="D18779" s="6"/>
      <c r="E18779" s="8"/>
      <c r="O18779" s="9"/>
    </row>
    <row r="18780" spans="2:15" x14ac:dyDescent="0.2">
      <c r="B18780" s="3"/>
      <c r="C18780" s="3"/>
      <c r="D18780" s="6"/>
      <c r="E18780" s="8"/>
      <c r="O18780" s="9"/>
    </row>
    <row r="18781" spans="2:15" x14ac:dyDescent="0.2">
      <c r="B18781" s="3"/>
      <c r="C18781" s="3"/>
      <c r="D18781" s="6"/>
      <c r="E18781" s="8"/>
      <c r="O18781" s="9"/>
    </row>
    <row r="18782" spans="2:15" x14ac:dyDescent="0.2">
      <c r="B18782" s="3"/>
      <c r="C18782" s="3"/>
      <c r="D18782" s="6"/>
      <c r="E18782" s="8"/>
      <c r="O18782" s="9"/>
    </row>
    <row r="18783" spans="2:15" x14ac:dyDescent="0.2">
      <c r="B18783" s="3"/>
      <c r="C18783" s="3"/>
      <c r="D18783" s="6"/>
      <c r="E18783" s="8"/>
      <c r="O18783" s="9"/>
    </row>
    <row r="18784" spans="2:15" x14ac:dyDescent="0.2">
      <c r="B18784" s="3"/>
      <c r="C18784" s="3"/>
      <c r="D18784" s="6"/>
      <c r="E18784" s="8"/>
      <c r="O18784" s="9"/>
    </row>
    <row r="18785" spans="2:15" x14ac:dyDescent="0.2">
      <c r="B18785" s="3"/>
      <c r="C18785" s="3"/>
      <c r="D18785" s="6"/>
      <c r="E18785" s="8"/>
      <c r="O18785" s="9"/>
    </row>
    <row r="18786" spans="2:15" x14ac:dyDescent="0.2">
      <c r="B18786" s="3"/>
      <c r="C18786" s="3"/>
      <c r="D18786" s="6"/>
      <c r="E18786" s="8"/>
      <c r="O18786" s="9"/>
    </row>
    <row r="18787" spans="2:15" x14ac:dyDescent="0.2">
      <c r="B18787" s="3"/>
      <c r="C18787" s="3"/>
      <c r="D18787" s="6"/>
      <c r="E18787" s="8"/>
      <c r="O18787" s="9"/>
    </row>
    <row r="18788" spans="2:15" x14ac:dyDescent="0.2">
      <c r="B18788" s="3"/>
      <c r="C18788" s="3"/>
      <c r="D18788" s="6"/>
      <c r="E18788" s="8"/>
      <c r="O18788" s="9"/>
    </row>
    <row r="18789" spans="2:15" x14ac:dyDescent="0.2">
      <c r="B18789" s="3"/>
      <c r="C18789" s="3"/>
      <c r="D18789" s="6"/>
      <c r="E18789" s="8"/>
      <c r="O18789" s="9"/>
    </row>
    <row r="18790" spans="2:15" x14ac:dyDescent="0.2">
      <c r="B18790" s="3"/>
      <c r="C18790" s="3"/>
      <c r="D18790" s="6"/>
      <c r="E18790" s="8"/>
      <c r="O18790" s="9"/>
    </row>
    <row r="18791" spans="2:15" x14ac:dyDescent="0.2">
      <c r="B18791" s="3"/>
      <c r="C18791" s="3"/>
      <c r="D18791" s="6"/>
      <c r="E18791" s="8"/>
      <c r="O18791" s="9"/>
    </row>
    <row r="18792" spans="2:15" x14ac:dyDescent="0.2">
      <c r="B18792" s="3"/>
      <c r="C18792" s="3"/>
      <c r="D18792" s="6"/>
      <c r="E18792" s="8"/>
      <c r="O18792" s="9"/>
    </row>
    <row r="18793" spans="2:15" x14ac:dyDescent="0.2">
      <c r="B18793" s="3"/>
      <c r="C18793" s="3"/>
      <c r="D18793" s="6"/>
      <c r="E18793" s="8"/>
      <c r="O18793" s="9"/>
    </row>
    <row r="18794" spans="2:15" x14ac:dyDescent="0.2">
      <c r="B18794" s="3"/>
      <c r="C18794" s="3"/>
      <c r="D18794" s="6"/>
      <c r="E18794" s="8"/>
      <c r="O18794" s="9"/>
    </row>
    <row r="18795" spans="2:15" x14ac:dyDescent="0.2">
      <c r="B18795" s="3"/>
      <c r="C18795" s="3"/>
      <c r="D18795" s="6"/>
      <c r="E18795" s="8"/>
      <c r="O18795" s="9"/>
    </row>
    <row r="18796" spans="2:15" x14ac:dyDescent="0.2">
      <c r="B18796" s="3"/>
      <c r="C18796" s="3"/>
      <c r="D18796" s="6"/>
      <c r="E18796" s="8"/>
      <c r="O18796" s="9"/>
    </row>
    <row r="18797" spans="2:15" x14ac:dyDescent="0.2">
      <c r="B18797" s="3"/>
      <c r="C18797" s="3"/>
      <c r="D18797" s="6"/>
      <c r="E18797" s="8"/>
      <c r="O18797" s="9"/>
    </row>
    <row r="18798" spans="2:15" x14ac:dyDescent="0.2">
      <c r="B18798" s="3"/>
      <c r="C18798" s="3"/>
      <c r="D18798" s="6"/>
      <c r="E18798" s="8"/>
      <c r="O18798" s="9"/>
    </row>
    <row r="18799" spans="2:15" x14ac:dyDescent="0.2">
      <c r="B18799" s="3"/>
      <c r="C18799" s="3"/>
      <c r="D18799" s="6"/>
      <c r="E18799" s="8"/>
      <c r="O18799" s="9"/>
    </row>
    <row r="18800" spans="2:15" x14ac:dyDescent="0.2">
      <c r="B18800" s="3"/>
      <c r="C18800" s="3"/>
      <c r="D18800" s="6"/>
      <c r="E18800" s="8"/>
      <c r="O18800" s="9"/>
    </row>
    <row r="18801" spans="2:15" x14ac:dyDescent="0.2">
      <c r="B18801" s="3"/>
      <c r="C18801" s="3"/>
      <c r="D18801" s="6"/>
      <c r="E18801" s="8"/>
      <c r="O18801" s="9"/>
    </row>
    <row r="18802" spans="2:15" x14ac:dyDescent="0.2">
      <c r="B18802" s="3"/>
      <c r="C18802" s="3"/>
      <c r="D18802" s="6"/>
      <c r="E18802" s="8"/>
      <c r="O18802" s="9"/>
    </row>
    <row r="18803" spans="2:15" x14ac:dyDescent="0.2">
      <c r="B18803" s="3"/>
      <c r="C18803" s="3"/>
      <c r="D18803" s="6"/>
      <c r="E18803" s="8"/>
      <c r="O18803" s="9"/>
    </row>
    <row r="18804" spans="2:15" x14ac:dyDescent="0.2">
      <c r="B18804" s="3"/>
      <c r="C18804" s="3"/>
      <c r="D18804" s="6"/>
      <c r="E18804" s="8"/>
      <c r="O18804" s="9"/>
    </row>
    <row r="18805" spans="2:15" x14ac:dyDescent="0.2">
      <c r="B18805" s="3"/>
      <c r="C18805" s="3"/>
      <c r="D18805" s="6"/>
      <c r="E18805" s="8"/>
      <c r="O18805" s="9"/>
    </row>
    <row r="18806" spans="2:15" x14ac:dyDescent="0.2">
      <c r="B18806" s="3"/>
      <c r="C18806" s="3"/>
      <c r="D18806" s="6"/>
      <c r="E18806" s="8"/>
      <c r="O18806" s="9"/>
    </row>
    <row r="18807" spans="2:15" x14ac:dyDescent="0.2">
      <c r="B18807" s="3"/>
      <c r="C18807" s="3"/>
      <c r="D18807" s="6"/>
      <c r="E18807" s="8"/>
      <c r="O18807" s="9"/>
    </row>
    <row r="18808" spans="2:15" x14ac:dyDescent="0.2">
      <c r="B18808" s="3"/>
      <c r="C18808" s="3"/>
      <c r="D18808" s="6"/>
      <c r="E18808" s="8"/>
      <c r="O18808" s="9"/>
    </row>
    <row r="18809" spans="2:15" x14ac:dyDescent="0.2">
      <c r="B18809" s="3"/>
      <c r="C18809" s="3"/>
      <c r="D18809" s="6"/>
      <c r="E18809" s="8"/>
      <c r="O18809" s="9"/>
    </row>
    <row r="18810" spans="2:15" x14ac:dyDescent="0.2">
      <c r="B18810" s="3"/>
      <c r="C18810" s="3"/>
      <c r="D18810" s="6"/>
      <c r="E18810" s="8"/>
      <c r="O18810" s="9"/>
    </row>
    <row r="18811" spans="2:15" x14ac:dyDescent="0.2">
      <c r="B18811" s="3"/>
      <c r="C18811" s="3"/>
      <c r="D18811" s="6"/>
      <c r="E18811" s="8"/>
      <c r="O18811" s="9"/>
    </row>
    <row r="18812" spans="2:15" x14ac:dyDescent="0.2">
      <c r="B18812" s="3"/>
      <c r="C18812" s="3"/>
      <c r="D18812" s="6"/>
      <c r="E18812" s="8"/>
      <c r="O18812" s="9"/>
    </row>
    <row r="18813" spans="2:15" x14ac:dyDescent="0.2">
      <c r="B18813" s="3"/>
      <c r="C18813" s="3"/>
      <c r="D18813" s="6"/>
      <c r="E18813" s="8"/>
      <c r="O18813" s="9"/>
    </row>
    <row r="18814" spans="2:15" x14ac:dyDescent="0.2">
      <c r="B18814" s="3"/>
      <c r="C18814" s="3"/>
      <c r="D18814" s="6"/>
      <c r="E18814" s="8"/>
      <c r="O18814" s="9"/>
    </row>
    <row r="18815" spans="2:15" x14ac:dyDescent="0.2">
      <c r="B18815" s="3"/>
      <c r="C18815" s="3"/>
      <c r="D18815" s="6"/>
      <c r="E18815" s="8"/>
      <c r="O18815" s="9"/>
    </row>
    <row r="18816" spans="2:15" x14ac:dyDescent="0.2">
      <c r="B18816" s="3"/>
      <c r="C18816" s="3"/>
      <c r="D18816" s="6"/>
      <c r="E18816" s="8"/>
      <c r="O18816" s="9"/>
    </row>
    <row r="18817" spans="2:15" x14ac:dyDescent="0.2">
      <c r="B18817" s="3"/>
      <c r="C18817" s="3"/>
      <c r="D18817" s="6"/>
      <c r="E18817" s="8"/>
      <c r="O18817" s="9"/>
    </row>
    <row r="18818" spans="2:15" x14ac:dyDescent="0.2">
      <c r="B18818" s="3"/>
      <c r="C18818" s="3"/>
      <c r="D18818" s="6"/>
      <c r="E18818" s="8"/>
      <c r="O18818" s="9"/>
    </row>
    <row r="18819" spans="2:15" x14ac:dyDescent="0.2">
      <c r="B18819" s="3"/>
      <c r="C18819" s="3"/>
      <c r="D18819" s="6"/>
      <c r="E18819" s="8"/>
      <c r="O18819" s="9"/>
    </row>
    <row r="18820" spans="2:15" x14ac:dyDescent="0.2">
      <c r="B18820" s="3"/>
      <c r="C18820" s="3"/>
      <c r="D18820" s="6"/>
      <c r="E18820" s="8"/>
      <c r="O18820" s="9"/>
    </row>
    <row r="18821" spans="2:15" x14ac:dyDescent="0.2">
      <c r="B18821" s="3"/>
      <c r="C18821" s="3"/>
      <c r="D18821" s="6"/>
      <c r="E18821" s="8"/>
      <c r="O18821" s="9"/>
    </row>
    <row r="18822" spans="2:15" x14ac:dyDescent="0.2">
      <c r="B18822" s="3"/>
      <c r="C18822" s="3"/>
      <c r="D18822" s="6"/>
      <c r="E18822" s="8"/>
      <c r="O18822" s="9"/>
    </row>
    <row r="18823" spans="2:15" x14ac:dyDescent="0.2">
      <c r="B18823" s="3"/>
      <c r="C18823" s="3"/>
      <c r="D18823" s="6"/>
      <c r="E18823" s="8"/>
      <c r="O18823" s="9"/>
    </row>
    <row r="18824" spans="2:15" x14ac:dyDescent="0.2">
      <c r="B18824" s="3"/>
      <c r="C18824" s="3"/>
      <c r="D18824" s="6"/>
      <c r="E18824" s="8"/>
      <c r="O18824" s="9"/>
    </row>
    <row r="18825" spans="2:15" x14ac:dyDescent="0.2">
      <c r="B18825" s="3"/>
      <c r="C18825" s="3"/>
      <c r="D18825" s="6"/>
      <c r="E18825" s="8"/>
      <c r="O18825" s="9"/>
    </row>
    <row r="18826" spans="2:15" x14ac:dyDescent="0.2">
      <c r="B18826" s="3"/>
      <c r="C18826" s="3"/>
      <c r="D18826" s="6"/>
      <c r="E18826" s="8"/>
      <c r="O18826" s="9"/>
    </row>
    <row r="18827" spans="2:15" x14ac:dyDescent="0.2">
      <c r="B18827" s="3"/>
      <c r="C18827" s="3"/>
      <c r="D18827" s="6"/>
      <c r="E18827" s="8"/>
      <c r="O18827" s="9"/>
    </row>
    <row r="18828" spans="2:15" x14ac:dyDescent="0.2">
      <c r="B18828" s="3"/>
      <c r="C18828" s="3"/>
      <c r="D18828" s="6"/>
      <c r="E18828" s="8"/>
      <c r="O18828" s="9"/>
    </row>
    <row r="18829" spans="2:15" x14ac:dyDescent="0.2">
      <c r="B18829" s="3"/>
      <c r="C18829" s="3"/>
      <c r="D18829" s="6"/>
      <c r="E18829" s="8"/>
      <c r="O18829" s="9"/>
    </row>
    <row r="18830" spans="2:15" x14ac:dyDescent="0.2">
      <c r="B18830" s="3"/>
      <c r="C18830" s="3"/>
      <c r="D18830" s="6"/>
      <c r="E18830" s="8"/>
      <c r="O18830" s="9"/>
    </row>
    <row r="18831" spans="2:15" x14ac:dyDescent="0.2">
      <c r="B18831" s="3"/>
      <c r="C18831" s="3"/>
      <c r="D18831" s="6"/>
      <c r="E18831" s="8"/>
      <c r="O18831" s="9"/>
    </row>
    <row r="18832" spans="2:15" x14ac:dyDescent="0.2">
      <c r="B18832" s="3"/>
      <c r="C18832" s="3"/>
      <c r="D18832" s="6"/>
      <c r="E18832" s="8"/>
      <c r="O18832" s="9"/>
    </row>
    <row r="18833" spans="2:15" x14ac:dyDescent="0.2">
      <c r="B18833" s="3"/>
      <c r="C18833" s="3"/>
      <c r="D18833" s="6"/>
      <c r="E18833" s="8"/>
      <c r="O18833" s="9"/>
    </row>
    <row r="18834" spans="2:15" x14ac:dyDescent="0.2">
      <c r="B18834" s="3"/>
      <c r="C18834" s="3"/>
      <c r="D18834" s="6"/>
      <c r="E18834" s="8"/>
      <c r="O18834" s="9"/>
    </row>
    <row r="18835" spans="2:15" x14ac:dyDescent="0.2">
      <c r="B18835" s="3"/>
      <c r="C18835" s="3"/>
      <c r="D18835" s="6"/>
      <c r="E18835" s="8"/>
      <c r="O18835" s="9"/>
    </row>
    <row r="18836" spans="2:15" x14ac:dyDescent="0.2">
      <c r="B18836" s="3"/>
      <c r="C18836" s="3"/>
      <c r="D18836" s="6"/>
      <c r="E18836" s="8"/>
      <c r="O18836" s="9"/>
    </row>
    <row r="18837" spans="2:15" x14ac:dyDescent="0.2">
      <c r="B18837" s="3"/>
      <c r="C18837" s="3"/>
      <c r="D18837" s="6"/>
      <c r="E18837" s="8"/>
      <c r="O18837" s="9"/>
    </row>
    <row r="18838" spans="2:15" x14ac:dyDescent="0.2">
      <c r="B18838" s="3"/>
      <c r="C18838" s="3"/>
      <c r="D18838" s="6"/>
      <c r="E18838" s="8"/>
      <c r="O18838" s="9"/>
    </row>
    <row r="18839" spans="2:15" x14ac:dyDescent="0.2">
      <c r="B18839" s="3"/>
      <c r="C18839" s="3"/>
      <c r="D18839" s="6"/>
      <c r="E18839" s="8"/>
      <c r="O18839" s="9"/>
    </row>
    <row r="18840" spans="2:15" x14ac:dyDescent="0.2">
      <c r="B18840" s="3"/>
      <c r="C18840" s="3"/>
      <c r="D18840" s="6"/>
      <c r="E18840" s="8"/>
      <c r="O18840" s="9"/>
    </row>
    <row r="18841" spans="2:15" x14ac:dyDescent="0.2">
      <c r="B18841" s="3"/>
      <c r="C18841" s="3"/>
      <c r="D18841" s="6"/>
      <c r="E18841" s="8"/>
      <c r="O18841" s="9"/>
    </row>
    <row r="18842" spans="2:15" x14ac:dyDescent="0.2">
      <c r="B18842" s="3"/>
      <c r="C18842" s="3"/>
      <c r="D18842" s="6"/>
      <c r="E18842" s="8"/>
      <c r="O18842" s="9"/>
    </row>
    <row r="18843" spans="2:15" x14ac:dyDescent="0.2">
      <c r="B18843" s="3"/>
      <c r="C18843" s="3"/>
      <c r="D18843" s="6"/>
      <c r="E18843" s="8"/>
      <c r="O18843" s="9"/>
    </row>
    <row r="18844" spans="2:15" x14ac:dyDescent="0.2">
      <c r="B18844" s="3"/>
      <c r="C18844" s="3"/>
      <c r="D18844" s="6"/>
      <c r="E18844" s="8"/>
      <c r="O18844" s="9"/>
    </row>
    <row r="18845" spans="2:15" x14ac:dyDescent="0.2">
      <c r="B18845" s="3"/>
      <c r="C18845" s="3"/>
      <c r="D18845" s="6"/>
      <c r="E18845" s="8"/>
      <c r="O18845" s="9"/>
    </row>
    <row r="18846" spans="2:15" x14ac:dyDescent="0.2">
      <c r="B18846" s="3"/>
      <c r="C18846" s="3"/>
      <c r="D18846" s="6"/>
      <c r="E18846" s="8"/>
      <c r="O18846" s="9"/>
    </row>
    <row r="18847" spans="2:15" x14ac:dyDescent="0.2">
      <c r="B18847" s="3"/>
      <c r="C18847" s="3"/>
      <c r="D18847" s="6"/>
      <c r="E18847" s="8"/>
      <c r="O18847" s="9"/>
    </row>
    <row r="18848" spans="2:15" x14ac:dyDescent="0.2">
      <c r="B18848" s="3"/>
      <c r="C18848" s="3"/>
      <c r="D18848" s="6"/>
      <c r="E18848" s="8"/>
      <c r="O18848" s="9"/>
    </row>
    <row r="18849" spans="2:15" x14ac:dyDescent="0.2">
      <c r="B18849" s="3"/>
      <c r="C18849" s="3"/>
      <c r="D18849" s="6"/>
      <c r="E18849" s="8"/>
      <c r="O18849" s="9"/>
    </row>
    <row r="18850" spans="2:15" x14ac:dyDescent="0.2">
      <c r="B18850" s="3"/>
      <c r="C18850" s="3"/>
      <c r="D18850" s="6"/>
      <c r="E18850" s="8"/>
      <c r="O18850" s="9"/>
    </row>
    <row r="18851" spans="2:15" x14ac:dyDescent="0.2">
      <c r="B18851" s="3"/>
      <c r="C18851" s="3"/>
      <c r="D18851" s="6"/>
      <c r="E18851" s="8"/>
      <c r="O18851" s="9"/>
    </row>
    <row r="18852" spans="2:15" x14ac:dyDescent="0.2">
      <c r="B18852" s="3"/>
      <c r="C18852" s="3"/>
      <c r="D18852" s="6"/>
      <c r="E18852" s="8"/>
      <c r="O18852" s="9"/>
    </row>
    <row r="18853" spans="2:15" x14ac:dyDescent="0.2">
      <c r="B18853" s="3"/>
      <c r="C18853" s="3"/>
      <c r="D18853" s="6"/>
      <c r="E18853" s="8"/>
      <c r="O18853" s="9"/>
    </row>
    <row r="18854" spans="2:15" x14ac:dyDescent="0.2">
      <c r="B18854" s="3"/>
      <c r="C18854" s="3"/>
      <c r="D18854" s="6"/>
      <c r="E18854" s="8"/>
      <c r="O18854" s="9"/>
    </row>
    <row r="18855" spans="2:15" x14ac:dyDescent="0.2">
      <c r="B18855" s="3"/>
      <c r="C18855" s="3"/>
      <c r="D18855" s="6"/>
      <c r="E18855" s="8"/>
      <c r="O18855" s="9"/>
    </row>
    <row r="18856" spans="2:15" x14ac:dyDescent="0.2">
      <c r="B18856" s="3"/>
      <c r="C18856" s="3"/>
      <c r="D18856" s="6"/>
      <c r="E18856" s="8"/>
      <c r="O18856" s="9"/>
    </row>
    <row r="18857" spans="2:15" x14ac:dyDescent="0.2">
      <c r="B18857" s="3"/>
      <c r="C18857" s="3"/>
      <c r="D18857" s="6"/>
      <c r="E18857" s="8"/>
      <c r="O18857" s="9"/>
    </row>
    <row r="18858" spans="2:15" x14ac:dyDescent="0.2">
      <c r="B18858" s="3"/>
      <c r="C18858" s="3"/>
      <c r="D18858" s="6"/>
      <c r="E18858" s="8"/>
      <c r="O18858" s="9"/>
    </row>
    <row r="18859" spans="2:15" x14ac:dyDescent="0.2">
      <c r="B18859" s="3"/>
      <c r="C18859" s="3"/>
      <c r="D18859" s="6"/>
      <c r="E18859" s="8"/>
      <c r="O18859" s="9"/>
    </row>
    <row r="18860" spans="2:15" x14ac:dyDescent="0.2">
      <c r="B18860" s="3"/>
      <c r="C18860" s="3"/>
      <c r="D18860" s="6"/>
      <c r="E18860" s="8"/>
      <c r="O18860" s="9"/>
    </row>
    <row r="18861" spans="2:15" x14ac:dyDescent="0.2">
      <c r="B18861" s="3"/>
      <c r="C18861" s="3"/>
      <c r="D18861" s="6"/>
      <c r="E18861" s="8"/>
      <c r="O18861" s="9"/>
    </row>
    <row r="18862" spans="2:15" x14ac:dyDescent="0.2">
      <c r="B18862" s="3"/>
      <c r="C18862" s="3"/>
      <c r="D18862" s="6"/>
      <c r="E18862" s="8"/>
      <c r="O18862" s="9"/>
    </row>
    <row r="18863" spans="2:15" x14ac:dyDescent="0.2">
      <c r="B18863" s="3"/>
      <c r="C18863" s="3"/>
      <c r="D18863" s="6"/>
      <c r="E18863" s="8"/>
      <c r="O18863" s="9"/>
    </row>
    <row r="18864" spans="2:15" x14ac:dyDescent="0.2">
      <c r="B18864" s="3"/>
      <c r="C18864" s="3"/>
      <c r="D18864" s="6"/>
      <c r="E18864" s="8"/>
      <c r="O18864" s="9"/>
    </row>
    <row r="18865" spans="2:15" x14ac:dyDescent="0.2">
      <c r="B18865" s="3"/>
      <c r="C18865" s="3"/>
      <c r="D18865" s="6"/>
      <c r="E18865" s="8"/>
      <c r="O18865" s="9"/>
    </row>
    <row r="18866" spans="2:15" x14ac:dyDescent="0.2">
      <c r="B18866" s="3"/>
      <c r="C18866" s="3"/>
      <c r="D18866" s="6"/>
      <c r="E18866" s="8"/>
      <c r="O18866" s="9"/>
    </row>
    <row r="18867" spans="2:15" x14ac:dyDescent="0.2">
      <c r="B18867" s="3"/>
      <c r="C18867" s="3"/>
      <c r="D18867" s="6"/>
      <c r="E18867" s="8"/>
      <c r="O18867" s="9"/>
    </row>
    <row r="18868" spans="2:15" x14ac:dyDescent="0.2">
      <c r="B18868" s="3"/>
      <c r="C18868" s="3"/>
      <c r="D18868" s="6"/>
      <c r="E18868" s="8"/>
      <c r="O18868" s="9"/>
    </row>
    <row r="18869" spans="2:15" x14ac:dyDescent="0.2">
      <c r="B18869" s="3"/>
      <c r="C18869" s="3"/>
      <c r="D18869" s="6"/>
      <c r="E18869" s="8"/>
      <c r="O18869" s="9"/>
    </row>
    <row r="18870" spans="2:15" x14ac:dyDescent="0.2">
      <c r="B18870" s="3"/>
      <c r="C18870" s="3"/>
      <c r="D18870" s="6"/>
      <c r="E18870" s="8"/>
      <c r="O18870" s="9"/>
    </row>
    <row r="18871" spans="2:15" x14ac:dyDescent="0.2">
      <c r="B18871" s="3"/>
      <c r="C18871" s="3"/>
      <c r="D18871" s="6"/>
      <c r="E18871" s="8"/>
      <c r="O18871" s="9"/>
    </row>
    <row r="18872" spans="2:15" x14ac:dyDescent="0.2">
      <c r="B18872" s="3"/>
      <c r="C18872" s="3"/>
      <c r="D18872" s="6"/>
      <c r="E18872" s="8"/>
      <c r="O18872" s="9"/>
    </row>
    <row r="18873" spans="2:15" x14ac:dyDescent="0.2">
      <c r="B18873" s="3"/>
      <c r="C18873" s="3"/>
      <c r="D18873" s="6"/>
      <c r="E18873" s="8"/>
      <c r="O18873" s="9"/>
    </row>
    <row r="18874" spans="2:15" x14ac:dyDescent="0.2">
      <c r="B18874" s="3"/>
      <c r="C18874" s="3"/>
      <c r="D18874" s="6"/>
      <c r="E18874" s="8"/>
      <c r="O18874" s="9"/>
    </row>
    <row r="18875" spans="2:15" x14ac:dyDescent="0.2">
      <c r="B18875" s="3"/>
      <c r="C18875" s="3"/>
      <c r="D18875" s="6"/>
      <c r="E18875" s="8"/>
      <c r="O18875" s="9"/>
    </row>
    <row r="18876" spans="2:15" x14ac:dyDescent="0.2">
      <c r="B18876" s="3"/>
      <c r="C18876" s="3"/>
      <c r="D18876" s="6"/>
      <c r="E18876" s="8"/>
      <c r="O18876" s="9"/>
    </row>
    <row r="18877" spans="2:15" x14ac:dyDescent="0.2">
      <c r="B18877" s="3"/>
      <c r="C18877" s="3"/>
      <c r="D18877" s="6"/>
      <c r="E18877" s="8"/>
      <c r="O18877" s="9"/>
    </row>
    <row r="18878" spans="2:15" x14ac:dyDescent="0.2">
      <c r="B18878" s="3"/>
      <c r="C18878" s="3"/>
      <c r="D18878" s="6"/>
      <c r="E18878" s="8"/>
      <c r="O18878" s="9"/>
    </row>
    <row r="18879" spans="2:15" x14ac:dyDescent="0.2">
      <c r="B18879" s="3"/>
      <c r="C18879" s="3"/>
      <c r="D18879" s="6"/>
      <c r="E18879" s="8"/>
      <c r="O18879" s="9"/>
    </row>
    <row r="18880" spans="2:15" x14ac:dyDescent="0.2">
      <c r="B18880" s="3"/>
      <c r="C18880" s="3"/>
      <c r="D18880" s="6"/>
      <c r="E18880" s="8"/>
      <c r="O18880" s="9"/>
    </row>
    <row r="18881" spans="2:15" x14ac:dyDescent="0.2">
      <c r="B18881" s="3"/>
      <c r="C18881" s="3"/>
      <c r="D18881" s="6"/>
      <c r="E18881" s="8"/>
      <c r="O18881" s="9"/>
    </row>
    <row r="18882" spans="2:15" x14ac:dyDescent="0.2">
      <c r="B18882" s="3"/>
      <c r="C18882" s="3"/>
      <c r="D18882" s="6"/>
      <c r="E18882" s="8"/>
      <c r="O18882" s="9"/>
    </row>
    <row r="18883" spans="2:15" x14ac:dyDescent="0.2">
      <c r="B18883" s="3"/>
      <c r="C18883" s="3"/>
      <c r="D18883" s="6"/>
      <c r="E18883" s="8"/>
      <c r="O18883" s="9"/>
    </row>
    <row r="18884" spans="2:15" x14ac:dyDescent="0.2">
      <c r="B18884" s="3"/>
      <c r="C18884" s="3"/>
      <c r="D18884" s="6"/>
      <c r="E18884" s="8"/>
      <c r="O18884" s="9"/>
    </row>
    <row r="18885" spans="2:15" x14ac:dyDescent="0.2">
      <c r="B18885" s="3"/>
      <c r="C18885" s="3"/>
      <c r="D18885" s="6"/>
      <c r="E18885" s="8"/>
      <c r="O18885" s="9"/>
    </row>
    <row r="18886" spans="2:15" x14ac:dyDescent="0.2">
      <c r="B18886" s="3"/>
      <c r="C18886" s="3"/>
      <c r="D18886" s="6"/>
      <c r="E18886" s="8"/>
      <c r="O18886" s="9"/>
    </row>
    <row r="18887" spans="2:15" x14ac:dyDescent="0.2">
      <c r="B18887" s="3"/>
      <c r="C18887" s="3"/>
      <c r="D18887" s="6"/>
      <c r="E18887" s="8"/>
      <c r="O18887" s="9"/>
    </row>
    <row r="18888" spans="2:15" x14ac:dyDescent="0.2">
      <c r="B18888" s="3"/>
      <c r="C18888" s="3"/>
      <c r="D18888" s="6"/>
      <c r="E18888" s="8"/>
      <c r="O18888" s="9"/>
    </row>
    <row r="18889" spans="2:15" x14ac:dyDescent="0.2">
      <c r="B18889" s="3"/>
      <c r="C18889" s="3"/>
      <c r="D18889" s="6"/>
      <c r="E18889" s="8"/>
      <c r="O18889" s="9"/>
    </row>
    <row r="18890" spans="2:15" x14ac:dyDescent="0.2">
      <c r="B18890" s="3"/>
      <c r="C18890" s="3"/>
      <c r="D18890" s="6"/>
      <c r="E18890" s="8"/>
      <c r="O18890" s="9"/>
    </row>
    <row r="18891" spans="2:15" x14ac:dyDescent="0.2">
      <c r="B18891" s="3"/>
      <c r="C18891" s="3"/>
      <c r="D18891" s="6"/>
      <c r="E18891" s="8"/>
      <c r="O18891" s="9"/>
    </row>
    <row r="18892" spans="2:15" x14ac:dyDescent="0.2">
      <c r="B18892" s="3"/>
      <c r="C18892" s="3"/>
      <c r="D18892" s="6"/>
      <c r="E18892" s="8"/>
      <c r="O18892" s="9"/>
    </row>
    <row r="18893" spans="2:15" x14ac:dyDescent="0.2">
      <c r="B18893" s="3"/>
      <c r="C18893" s="3"/>
      <c r="D18893" s="6"/>
      <c r="E18893" s="8"/>
      <c r="O18893" s="9"/>
    </row>
    <row r="18894" spans="2:15" x14ac:dyDescent="0.2">
      <c r="B18894" s="3"/>
      <c r="C18894" s="3"/>
      <c r="D18894" s="6"/>
      <c r="E18894" s="8"/>
      <c r="O18894" s="9"/>
    </row>
    <row r="18895" spans="2:15" x14ac:dyDescent="0.2">
      <c r="B18895" s="3"/>
      <c r="C18895" s="3"/>
      <c r="D18895" s="6"/>
      <c r="E18895" s="8"/>
      <c r="O18895" s="9"/>
    </row>
    <row r="18896" spans="2:15" x14ac:dyDescent="0.2">
      <c r="B18896" s="3"/>
      <c r="C18896" s="3"/>
      <c r="D18896" s="6"/>
      <c r="E18896" s="8"/>
      <c r="O18896" s="9"/>
    </row>
    <row r="18897" spans="2:15" x14ac:dyDescent="0.2">
      <c r="B18897" s="3"/>
      <c r="C18897" s="3"/>
      <c r="D18897" s="6"/>
      <c r="E18897" s="8"/>
      <c r="O18897" s="9"/>
    </row>
    <row r="18898" spans="2:15" x14ac:dyDescent="0.2">
      <c r="B18898" s="3"/>
      <c r="C18898" s="3"/>
      <c r="D18898" s="6"/>
      <c r="E18898" s="8"/>
      <c r="O18898" s="9"/>
    </row>
    <row r="18899" spans="2:15" x14ac:dyDescent="0.2">
      <c r="B18899" s="3"/>
      <c r="C18899" s="3"/>
      <c r="D18899" s="6"/>
      <c r="E18899" s="8"/>
      <c r="O18899" s="9"/>
    </row>
    <row r="18900" spans="2:15" x14ac:dyDescent="0.2">
      <c r="B18900" s="3"/>
      <c r="C18900" s="3"/>
      <c r="D18900" s="6"/>
      <c r="E18900" s="8"/>
      <c r="O18900" s="9"/>
    </row>
    <row r="18901" spans="2:15" x14ac:dyDescent="0.2">
      <c r="B18901" s="3"/>
      <c r="C18901" s="3"/>
      <c r="D18901" s="6"/>
      <c r="E18901" s="8"/>
      <c r="O18901" s="9"/>
    </row>
    <row r="18902" spans="2:15" x14ac:dyDescent="0.2">
      <c r="B18902" s="3"/>
      <c r="C18902" s="3"/>
      <c r="D18902" s="6"/>
      <c r="E18902" s="8"/>
      <c r="O18902" s="9"/>
    </row>
    <row r="18903" spans="2:15" x14ac:dyDescent="0.2">
      <c r="B18903" s="3"/>
      <c r="C18903" s="3"/>
      <c r="D18903" s="6"/>
      <c r="E18903" s="8"/>
      <c r="O18903" s="9"/>
    </row>
    <row r="18904" spans="2:15" x14ac:dyDescent="0.2">
      <c r="B18904" s="3"/>
      <c r="C18904" s="3"/>
      <c r="D18904" s="6"/>
      <c r="E18904" s="8"/>
      <c r="O18904" s="9"/>
    </row>
    <row r="18905" spans="2:15" x14ac:dyDescent="0.2">
      <c r="B18905" s="3"/>
      <c r="C18905" s="3"/>
      <c r="D18905" s="6"/>
      <c r="E18905" s="8"/>
      <c r="O18905" s="9"/>
    </row>
    <row r="18906" spans="2:15" x14ac:dyDescent="0.2">
      <c r="B18906" s="3"/>
      <c r="C18906" s="3"/>
      <c r="D18906" s="6"/>
      <c r="E18906" s="8"/>
      <c r="O18906" s="9"/>
    </row>
    <row r="18907" spans="2:15" x14ac:dyDescent="0.2">
      <c r="B18907" s="3"/>
      <c r="C18907" s="3"/>
      <c r="D18907" s="6"/>
      <c r="E18907" s="8"/>
      <c r="O18907" s="9"/>
    </row>
    <row r="18908" spans="2:15" x14ac:dyDescent="0.2">
      <c r="B18908" s="3"/>
      <c r="C18908" s="3"/>
      <c r="D18908" s="6"/>
      <c r="E18908" s="8"/>
      <c r="O18908" s="9"/>
    </row>
    <row r="18909" spans="2:15" x14ac:dyDescent="0.2">
      <c r="B18909" s="3"/>
      <c r="C18909" s="3"/>
      <c r="D18909" s="6"/>
      <c r="E18909" s="8"/>
      <c r="O18909" s="9"/>
    </row>
    <row r="18910" spans="2:15" x14ac:dyDescent="0.2">
      <c r="B18910" s="3"/>
      <c r="C18910" s="3"/>
      <c r="D18910" s="6"/>
      <c r="E18910" s="8"/>
      <c r="O18910" s="9"/>
    </row>
    <row r="18911" spans="2:15" x14ac:dyDescent="0.2">
      <c r="B18911" s="3"/>
      <c r="C18911" s="3"/>
      <c r="D18911" s="6"/>
      <c r="E18911" s="8"/>
      <c r="O18911" s="9"/>
    </row>
    <row r="18912" spans="2:15" x14ac:dyDescent="0.2">
      <c r="B18912" s="3"/>
      <c r="C18912" s="3"/>
      <c r="D18912" s="6"/>
      <c r="E18912" s="8"/>
      <c r="O18912" s="9"/>
    </row>
    <row r="18913" spans="2:15" x14ac:dyDescent="0.2">
      <c r="B18913" s="3"/>
      <c r="C18913" s="3"/>
      <c r="D18913" s="6"/>
      <c r="E18913" s="8"/>
      <c r="O18913" s="9"/>
    </row>
    <row r="18914" spans="2:15" x14ac:dyDescent="0.2">
      <c r="B18914" s="3"/>
      <c r="C18914" s="3"/>
      <c r="D18914" s="6"/>
      <c r="E18914" s="8"/>
      <c r="O18914" s="9"/>
    </row>
    <row r="18915" spans="2:15" x14ac:dyDescent="0.2">
      <c r="B18915" s="3"/>
      <c r="C18915" s="3"/>
      <c r="D18915" s="6"/>
      <c r="E18915" s="8"/>
      <c r="O18915" s="9"/>
    </row>
    <row r="18916" spans="2:15" x14ac:dyDescent="0.2">
      <c r="B18916" s="3"/>
      <c r="C18916" s="3"/>
      <c r="D18916" s="6"/>
      <c r="E18916" s="8"/>
      <c r="O18916" s="9"/>
    </row>
    <row r="18917" spans="2:15" x14ac:dyDescent="0.2">
      <c r="B18917" s="3"/>
      <c r="C18917" s="3"/>
      <c r="D18917" s="6"/>
      <c r="E18917" s="8"/>
      <c r="O18917" s="9"/>
    </row>
    <row r="18918" spans="2:15" x14ac:dyDescent="0.2">
      <c r="B18918" s="3"/>
      <c r="C18918" s="3"/>
      <c r="D18918" s="6"/>
      <c r="E18918" s="8"/>
      <c r="O18918" s="9"/>
    </row>
    <row r="18919" spans="2:15" x14ac:dyDescent="0.2">
      <c r="B18919" s="3"/>
      <c r="C18919" s="3"/>
      <c r="D18919" s="6"/>
      <c r="E18919" s="8"/>
      <c r="O18919" s="9"/>
    </row>
    <row r="18920" spans="2:15" x14ac:dyDescent="0.2">
      <c r="B18920" s="3"/>
      <c r="C18920" s="3"/>
      <c r="D18920" s="6"/>
      <c r="E18920" s="8"/>
      <c r="O18920" s="9"/>
    </row>
    <row r="18921" spans="2:15" x14ac:dyDescent="0.2">
      <c r="B18921" s="3"/>
      <c r="C18921" s="3"/>
      <c r="D18921" s="6"/>
      <c r="E18921" s="8"/>
      <c r="O18921" s="9"/>
    </row>
    <row r="18922" spans="2:15" x14ac:dyDescent="0.2">
      <c r="B18922" s="3"/>
      <c r="C18922" s="3"/>
      <c r="D18922" s="6"/>
      <c r="E18922" s="8"/>
      <c r="O18922" s="9"/>
    </row>
    <row r="18923" spans="2:15" x14ac:dyDescent="0.2">
      <c r="B18923" s="3"/>
      <c r="C18923" s="3"/>
      <c r="D18923" s="6"/>
      <c r="E18923" s="8"/>
      <c r="O18923" s="9"/>
    </row>
    <row r="18924" spans="2:15" x14ac:dyDescent="0.2">
      <c r="B18924" s="3"/>
      <c r="C18924" s="3"/>
      <c r="D18924" s="6"/>
      <c r="E18924" s="8"/>
      <c r="O18924" s="9"/>
    </row>
    <row r="18925" spans="2:15" x14ac:dyDescent="0.2">
      <c r="B18925" s="3"/>
      <c r="C18925" s="3"/>
      <c r="D18925" s="6"/>
      <c r="E18925" s="8"/>
      <c r="O18925" s="9"/>
    </row>
    <row r="18926" spans="2:15" x14ac:dyDescent="0.2">
      <c r="B18926" s="3"/>
      <c r="C18926" s="3"/>
      <c r="D18926" s="6"/>
      <c r="E18926" s="8"/>
      <c r="O18926" s="9"/>
    </row>
    <row r="18927" spans="2:15" x14ac:dyDescent="0.2">
      <c r="B18927" s="3"/>
      <c r="C18927" s="3"/>
      <c r="D18927" s="6"/>
      <c r="E18927" s="8"/>
      <c r="O18927" s="9"/>
    </row>
    <row r="18928" spans="2:15" x14ac:dyDescent="0.2">
      <c r="B18928" s="3"/>
      <c r="C18928" s="3"/>
      <c r="D18928" s="6"/>
      <c r="E18928" s="8"/>
      <c r="O18928" s="9"/>
    </row>
    <row r="18929" spans="2:15" x14ac:dyDescent="0.2">
      <c r="B18929" s="3"/>
      <c r="C18929" s="3"/>
      <c r="D18929" s="6"/>
      <c r="E18929" s="8"/>
      <c r="O18929" s="9"/>
    </row>
    <row r="18930" spans="2:15" x14ac:dyDescent="0.2">
      <c r="B18930" s="3"/>
      <c r="C18930" s="3"/>
      <c r="D18930" s="6"/>
      <c r="E18930" s="8"/>
      <c r="O18930" s="9"/>
    </row>
    <row r="18931" spans="2:15" x14ac:dyDescent="0.2">
      <c r="B18931" s="3"/>
      <c r="C18931" s="3"/>
      <c r="D18931" s="6"/>
      <c r="E18931" s="8"/>
      <c r="O18931" s="9"/>
    </row>
    <row r="18932" spans="2:15" x14ac:dyDescent="0.2">
      <c r="B18932" s="3"/>
      <c r="C18932" s="3"/>
      <c r="D18932" s="6"/>
      <c r="E18932" s="8"/>
      <c r="O18932" s="9"/>
    </row>
    <row r="18933" spans="2:15" x14ac:dyDescent="0.2">
      <c r="B18933" s="3"/>
      <c r="C18933" s="3"/>
      <c r="D18933" s="6"/>
      <c r="E18933" s="8"/>
      <c r="O18933" s="9"/>
    </row>
    <row r="18934" spans="2:15" x14ac:dyDescent="0.2">
      <c r="B18934" s="3"/>
      <c r="C18934" s="3"/>
      <c r="D18934" s="6"/>
      <c r="E18934" s="8"/>
      <c r="O18934" s="9"/>
    </row>
    <row r="18935" spans="2:15" x14ac:dyDescent="0.2">
      <c r="B18935" s="3"/>
      <c r="C18935" s="3"/>
      <c r="D18935" s="6"/>
      <c r="E18935" s="8"/>
      <c r="O18935" s="9"/>
    </row>
    <row r="18936" spans="2:15" x14ac:dyDescent="0.2">
      <c r="B18936" s="3"/>
      <c r="C18936" s="3"/>
      <c r="D18936" s="6"/>
      <c r="E18936" s="8"/>
      <c r="O18936" s="9"/>
    </row>
    <row r="18937" spans="2:15" x14ac:dyDescent="0.2">
      <c r="B18937" s="3"/>
      <c r="C18937" s="3"/>
      <c r="D18937" s="6"/>
      <c r="E18937" s="8"/>
      <c r="O18937" s="9"/>
    </row>
    <row r="18938" spans="2:15" x14ac:dyDescent="0.2">
      <c r="B18938" s="3"/>
      <c r="C18938" s="3"/>
      <c r="D18938" s="6"/>
      <c r="E18938" s="8"/>
      <c r="O18938" s="9"/>
    </row>
    <row r="18939" spans="2:15" x14ac:dyDescent="0.2">
      <c r="B18939" s="3"/>
      <c r="C18939" s="3"/>
      <c r="D18939" s="6"/>
      <c r="E18939" s="8"/>
      <c r="O18939" s="9"/>
    </row>
    <row r="18940" spans="2:15" x14ac:dyDescent="0.2">
      <c r="B18940" s="3"/>
      <c r="C18940" s="3"/>
      <c r="D18940" s="6"/>
      <c r="E18940" s="8"/>
      <c r="O18940" s="9"/>
    </row>
    <row r="18941" spans="2:15" x14ac:dyDescent="0.2">
      <c r="B18941" s="3"/>
      <c r="C18941" s="3"/>
      <c r="D18941" s="6"/>
      <c r="E18941" s="8"/>
      <c r="O18941" s="9"/>
    </row>
    <row r="18942" spans="2:15" x14ac:dyDescent="0.2">
      <c r="B18942" s="3"/>
      <c r="C18942" s="3"/>
      <c r="D18942" s="6"/>
      <c r="E18942" s="8"/>
      <c r="O18942" s="9"/>
    </row>
    <row r="18943" spans="2:15" x14ac:dyDescent="0.2">
      <c r="B18943" s="3"/>
      <c r="C18943" s="3"/>
      <c r="D18943" s="6"/>
      <c r="E18943" s="8"/>
      <c r="O18943" s="9"/>
    </row>
    <row r="18944" spans="2:15" x14ac:dyDescent="0.2">
      <c r="B18944" s="3"/>
      <c r="C18944" s="3"/>
      <c r="D18944" s="6"/>
      <c r="E18944" s="8"/>
      <c r="O18944" s="9"/>
    </row>
    <row r="18945" spans="2:15" x14ac:dyDescent="0.2">
      <c r="B18945" s="3"/>
      <c r="C18945" s="3"/>
      <c r="D18945" s="6"/>
      <c r="E18945" s="8"/>
      <c r="O18945" s="9"/>
    </row>
    <row r="18946" spans="2:15" x14ac:dyDescent="0.2">
      <c r="B18946" s="3"/>
      <c r="C18946" s="3"/>
      <c r="D18946" s="6"/>
      <c r="E18946" s="8"/>
      <c r="O18946" s="9"/>
    </row>
    <row r="18947" spans="2:15" x14ac:dyDescent="0.2">
      <c r="B18947" s="3"/>
      <c r="C18947" s="3"/>
      <c r="D18947" s="6"/>
      <c r="E18947" s="8"/>
      <c r="O18947" s="9"/>
    </row>
    <row r="18948" spans="2:15" x14ac:dyDescent="0.2">
      <c r="B18948" s="3"/>
      <c r="C18948" s="3"/>
      <c r="D18948" s="6"/>
      <c r="E18948" s="8"/>
      <c r="O18948" s="9"/>
    </row>
    <row r="18949" spans="2:15" x14ac:dyDescent="0.2">
      <c r="B18949" s="3"/>
      <c r="C18949" s="3"/>
      <c r="D18949" s="6"/>
      <c r="E18949" s="8"/>
      <c r="O18949" s="9"/>
    </row>
    <row r="18950" spans="2:15" x14ac:dyDescent="0.2">
      <c r="B18950" s="3"/>
      <c r="C18950" s="3"/>
      <c r="D18950" s="6"/>
      <c r="E18950" s="8"/>
      <c r="O18950" s="9"/>
    </row>
    <row r="18951" spans="2:15" x14ac:dyDescent="0.2">
      <c r="B18951" s="3"/>
      <c r="C18951" s="3"/>
      <c r="D18951" s="6"/>
      <c r="E18951" s="8"/>
      <c r="O18951" s="9"/>
    </row>
    <row r="18952" spans="2:15" x14ac:dyDescent="0.2">
      <c r="B18952" s="3"/>
      <c r="C18952" s="3"/>
      <c r="D18952" s="6"/>
      <c r="E18952" s="8"/>
      <c r="O18952" s="9"/>
    </row>
    <row r="18953" spans="2:15" x14ac:dyDescent="0.2">
      <c r="B18953" s="3"/>
      <c r="C18953" s="3"/>
      <c r="D18953" s="6"/>
      <c r="E18953" s="8"/>
      <c r="O18953" s="9"/>
    </row>
    <row r="18954" spans="2:15" x14ac:dyDescent="0.2">
      <c r="B18954" s="3"/>
      <c r="C18954" s="3"/>
      <c r="D18954" s="6"/>
      <c r="E18954" s="8"/>
      <c r="O18954" s="9"/>
    </row>
    <row r="18955" spans="2:15" x14ac:dyDescent="0.2">
      <c r="B18955" s="3"/>
      <c r="C18955" s="3"/>
      <c r="D18955" s="6"/>
      <c r="E18955" s="8"/>
      <c r="O18955" s="9"/>
    </row>
    <row r="18956" spans="2:15" x14ac:dyDescent="0.2">
      <c r="B18956" s="3"/>
      <c r="C18956" s="3"/>
      <c r="D18956" s="6"/>
      <c r="E18956" s="8"/>
      <c r="O18956" s="9"/>
    </row>
    <row r="18957" spans="2:15" x14ac:dyDescent="0.2">
      <c r="B18957" s="3"/>
      <c r="C18957" s="3"/>
      <c r="D18957" s="6"/>
      <c r="E18957" s="8"/>
      <c r="O18957" s="9"/>
    </row>
    <row r="18958" spans="2:15" x14ac:dyDescent="0.2">
      <c r="B18958" s="3"/>
      <c r="C18958" s="3"/>
      <c r="D18958" s="6"/>
      <c r="E18958" s="8"/>
      <c r="O18958" s="9"/>
    </row>
    <row r="18959" spans="2:15" x14ac:dyDescent="0.2">
      <c r="B18959" s="3"/>
      <c r="C18959" s="3"/>
      <c r="D18959" s="6"/>
      <c r="E18959" s="8"/>
      <c r="O18959" s="9"/>
    </row>
    <row r="18960" spans="2:15" x14ac:dyDescent="0.2">
      <c r="B18960" s="3"/>
      <c r="C18960" s="3"/>
      <c r="D18960" s="6"/>
      <c r="E18960" s="8"/>
      <c r="O18960" s="9"/>
    </row>
    <row r="18961" spans="2:15" x14ac:dyDescent="0.2">
      <c r="B18961" s="3"/>
      <c r="C18961" s="3"/>
      <c r="D18961" s="6"/>
      <c r="E18961" s="8"/>
      <c r="O18961" s="9"/>
    </row>
    <row r="18962" spans="2:15" x14ac:dyDescent="0.2">
      <c r="B18962" s="3"/>
      <c r="C18962" s="3"/>
      <c r="D18962" s="6"/>
      <c r="E18962" s="8"/>
      <c r="O18962" s="9"/>
    </row>
    <row r="18963" spans="2:15" x14ac:dyDescent="0.2">
      <c r="B18963" s="3"/>
      <c r="C18963" s="3"/>
      <c r="D18963" s="6"/>
      <c r="E18963" s="8"/>
      <c r="O18963" s="9"/>
    </row>
    <row r="18964" spans="2:15" x14ac:dyDescent="0.2">
      <c r="B18964" s="3"/>
      <c r="C18964" s="3"/>
      <c r="D18964" s="6"/>
      <c r="E18964" s="8"/>
      <c r="O18964" s="9"/>
    </row>
    <row r="18965" spans="2:15" x14ac:dyDescent="0.2">
      <c r="B18965" s="3"/>
      <c r="C18965" s="3"/>
      <c r="D18965" s="6"/>
      <c r="E18965" s="8"/>
      <c r="O18965" s="9"/>
    </row>
    <row r="18966" spans="2:15" x14ac:dyDescent="0.2">
      <c r="B18966" s="3"/>
      <c r="C18966" s="3"/>
      <c r="D18966" s="6"/>
      <c r="E18966" s="8"/>
      <c r="O18966" s="9"/>
    </row>
    <row r="18967" spans="2:15" x14ac:dyDescent="0.2">
      <c r="B18967" s="3"/>
      <c r="C18967" s="3"/>
      <c r="D18967" s="6"/>
      <c r="E18967" s="8"/>
      <c r="O18967" s="9"/>
    </row>
    <row r="18968" spans="2:15" x14ac:dyDescent="0.2">
      <c r="B18968" s="3"/>
      <c r="C18968" s="3"/>
      <c r="D18968" s="6"/>
      <c r="E18968" s="8"/>
      <c r="O18968" s="9"/>
    </row>
    <row r="18969" spans="2:15" x14ac:dyDescent="0.2">
      <c r="B18969" s="3"/>
      <c r="C18969" s="3"/>
      <c r="D18969" s="6"/>
      <c r="E18969" s="8"/>
      <c r="O18969" s="9"/>
    </row>
    <row r="18970" spans="2:15" x14ac:dyDescent="0.2">
      <c r="B18970" s="3"/>
      <c r="C18970" s="3"/>
      <c r="D18970" s="6"/>
      <c r="E18970" s="8"/>
      <c r="O18970" s="9"/>
    </row>
    <row r="18971" spans="2:15" x14ac:dyDescent="0.2">
      <c r="B18971" s="3"/>
      <c r="C18971" s="3"/>
      <c r="D18971" s="6"/>
      <c r="E18971" s="8"/>
      <c r="O18971" s="9"/>
    </row>
    <row r="18972" spans="2:15" x14ac:dyDescent="0.2">
      <c r="B18972" s="3"/>
      <c r="C18972" s="3"/>
      <c r="D18972" s="6"/>
      <c r="E18972" s="8"/>
      <c r="O18972" s="9"/>
    </row>
    <row r="18973" spans="2:15" x14ac:dyDescent="0.2">
      <c r="B18973" s="3"/>
      <c r="C18973" s="3"/>
      <c r="D18973" s="6"/>
      <c r="E18973" s="8"/>
      <c r="O18973" s="9"/>
    </row>
    <row r="18974" spans="2:15" x14ac:dyDescent="0.2">
      <c r="B18974" s="3"/>
      <c r="C18974" s="3"/>
      <c r="D18974" s="6"/>
      <c r="E18974" s="8"/>
      <c r="O18974" s="9"/>
    </row>
    <row r="18975" spans="2:15" x14ac:dyDescent="0.2">
      <c r="B18975" s="3"/>
      <c r="C18975" s="3"/>
      <c r="D18975" s="6"/>
      <c r="E18975" s="8"/>
      <c r="O18975" s="9"/>
    </row>
    <row r="18976" spans="2:15" x14ac:dyDescent="0.2">
      <c r="B18976" s="3"/>
      <c r="C18976" s="3"/>
      <c r="D18976" s="6"/>
      <c r="E18976" s="8"/>
      <c r="O18976" s="9"/>
    </row>
    <row r="18977" spans="2:15" x14ac:dyDescent="0.2">
      <c r="B18977" s="3"/>
      <c r="C18977" s="3"/>
      <c r="D18977" s="6"/>
      <c r="E18977" s="8"/>
      <c r="O18977" s="9"/>
    </row>
    <row r="18978" spans="2:15" x14ac:dyDescent="0.2">
      <c r="B18978" s="3"/>
      <c r="C18978" s="3"/>
      <c r="D18978" s="6"/>
      <c r="E18978" s="8"/>
      <c r="O18978" s="9"/>
    </row>
    <row r="18979" spans="2:15" x14ac:dyDescent="0.2">
      <c r="B18979" s="3"/>
      <c r="C18979" s="3"/>
      <c r="D18979" s="6"/>
      <c r="E18979" s="8"/>
      <c r="O18979" s="9"/>
    </row>
    <row r="18980" spans="2:15" x14ac:dyDescent="0.2">
      <c r="B18980" s="3"/>
      <c r="C18980" s="3"/>
      <c r="D18980" s="6"/>
      <c r="E18980" s="8"/>
      <c r="O18980" s="9"/>
    </row>
    <row r="18981" spans="2:15" x14ac:dyDescent="0.2">
      <c r="B18981" s="3"/>
      <c r="C18981" s="3"/>
      <c r="D18981" s="6"/>
      <c r="E18981" s="8"/>
      <c r="O18981" s="9"/>
    </row>
    <row r="18982" spans="2:15" x14ac:dyDescent="0.2">
      <c r="B18982" s="3"/>
      <c r="C18982" s="3"/>
      <c r="D18982" s="6"/>
      <c r="E18982" s="8"/>
      <c r="O18982" s="9"/>
    </row>
    <row r="18983" spans="2:15" x14ac:dyDescent="0.2">
      <c r="B18983" s="3"/>
      <c r="C18983" s="3"/>
      <c r="D18983" s="6"/>
      <c r="E18983" s="8"/>
      <c r="O18983" s="9"/>
    </row>
    <row r="18984" spans="2:15" x14ac:dyDescent="0.2">
      <c r="B18984" s="3"/>
      <c r="C18984" s="3"/>
      <c r="D18984" s="6"/>
      <c r="E18984" s="8"/>
      <c r="O18984" s="9"/>
    </row>
    <row r="18985" spans="2:15" x14ac:dyDescent="0.2">
      <c r="B18985" s="3"/>
      <c r="C18985" s="3"/>
      <c r="D18985" s="6"/>
      <c r="E18985" s="8"/>
      <c r="O18985" s="9"/>
    </row>
    <row r="18986" spans="2:15" x14ac:dyDescent="0.2">
      <c r="B18986" s="3"/>
      <c r="C18986" s="3"/>
      <c r="D18986" s="6"/>
      <c r="E18986" s="8"/>
      <c r="O18986" s="9"/>
    </row>
    <row r="18987" spans="2:15" x14ac:dyDescent="0.2">
      <c r="B18987" s="3"/>
      <c r="C18987" s="3"/>
      <c r="D18987" s="6"/>
      <c r="E18987" s="8"/>
      <c r="O18987" s="9"/>
    </row>
    <row r="18988" spans="2:15" x14ac:dyDescent="0.2">
      <c r="B18988" s="3"/>
      <c r="C18988" s="3"/>
      <c r="D18988" s="6"/>
      <c r="E18988" s="8"/>
      <c r="O18988" s="9"/>
    </row>
    <row r="18989" spans="2:15" x14ac:dyDescent="0.2">
      <c r="B18989" s="3"/>
      <c r="C18989" s="3"/>
      <c r="D18989" s="6"/>
      <c r="E18989" s="8"/>
      <c r="O18989" s="9"/>
    </row>
    <row r="18990" spans="2:15" x14ac:dyDescent="0.2">
      <c r="B18990" s="3"/>
      <c r="C18990" s="3"/>
      <c r="D18990" s="6"/>
      <c r="E18990" s="8"/>
      <c r="O18990" s="9"/>
    </row>
    <row r="18991" spans="2:15" x14ac:dyDescent="0.2">
      <c r="B18991" s="3"/>
      <c r="C18991" s="3"/>
      <c r="D18991" s="6"/>
      <c r="E18991" s="8"/>
      <c r="O18991" s="9"/>
    </row>
    <row r="18992" spans="2:15" x14ac:dyDescent="0.2">
      <c r="B18992" s="3"/>
      <c r="C18992" s="3"/>
      <c r="D18992" s="6"/>
      <c r="E18992" s="8"/>
      <c r="O18992" s="9"/>
    </row>
    <row r="18993" spans="2:15" x14ac:dyDescent="0.2">
      <c r="B18993" s="3"/>
      <c r="C18993" s="3"/>
      <c r="D18993" s="6"/>
      <c r="E18993" s="8"/>
      <c r="O18993" s="9"/>
    </row>
    <row r="18994" spans="2:15" x14ac:dyDescent="0.2">
      <c r="B18994" s="3"/>
      <c r="C18994" s="3"/>
      <c r="D18994" s="6"/>
      <c r="E18994" s="8"/>
      <c r="O18994" s="9"/>
    </row>
    <row r="18995" spans="2:15" x14ac:dyDescent="0.2">
      <c r="B18995" s="3"/>
      <c r="C18995" s="3"/>
      <c r="D18995" s="6"/>
      <c r="E18995" s="8"/>
      <c r="O18995" s="9"/>
    </row>
    <row r="18996" spans="2:15" x14ac:dyDescent="0.2">
      <c r="B18996" s="3"/>
      <c r="C18996" s="3"/>
      <c r="D18996" s="6"/>
      <c r="E18996" s="8"/>
      <c r="O18996" s="9"/>
    </row>
    <row r="18997" spans="2:15" x14ac:dyDescent="0.2">
      <c r="B18997" s="3"/>
      <c r="C18997" s="3"/>
      <c r="D18997" s="6"/>
      <c r="E18997" s="8"/>
      <c r="O18997" s="9"/>
    </row>
    <row r="18998" spans="2:15" x14ac:dyDescent="0.2">
      <c r="B18998" s="3"/>
      <c r="C18998" s="3"/>
      <c r="D18998" s="6"/>
      <c r="E18998" s="8"/>
      <c r="O18998" s="9"/>
    </row>
    <row r="18999" spans="2:15" x14ac:dyDescent="0.2">
      <c r="B18999" s="3"/>
      <c r="C18999" s="3"/>
      <c r="D18999" s="6"/>
      <c r="E18999" s="8"/>
      <c r="O18999" s="9"/>
    </row>
    <row r="19000" spans="2:15" x14ac:dyDescent="0.2">
      <c r="B19000" s="3"/>
      <c r="C19000" s="3"/>
      <c r="D19000" s="6"/>
      <c r="E19000" s="8"/>
      <c r="O19000" s="9"/>
    </row>
    <row r="19001" spans="2:15" x14ac:dyDescent="0.2">
      <c r="B19001" s="3"/>
      <c r="C19001" s="3"/>
      <c r="D19001" s="6"/>
      <c r="E19001" s="8"/>
      <c r="O19001" s="9"/>
    </row>
    <row r="19002" spans="2:15" x14ac:dyDescent="0.2">
      <c r="B19002" s="3"/>
      <c r="C19002" s="3"/>
      <c r="D19002" s="6"/>
      <c r="E19002" s="8"/>
      <c r="O19002" s="9"/>
    </row>
    <row r="19003" spans="2:15" x14ac:dyDescent="0.2">
      <c r="B19003" s="3"/>
      <c r="C19003" s="3"/>
      <c r="D19003" s="6"/>
      <c r="E19003" s="8"/>
      <c r="O19003" s="9"/>
    </row>
    <row r="19004" spans="2:15" x14ac:dyDescent="0.2">
      <c r="B19004" s="3"/>
      <c r="C19004" s="3"/>
      <c r="D19004" s="6"/>
      <c r="E19004" s="8"/>
      <c r="O19004" s="9"/>
    </row>
    <row r="19005" spans="2:15" x14ac:dyDescent="0.2">
      <c r="B19005" s="3"/>
      <c r="C19005" s="3"/>
      <c r="D19005" s="6"/>
      <c r="E19005" s="8"/>
      <c r="O19005" s="9"/>
    </row>
    <row r="19006" spans="2:15" x14ac:dyDescent="0.2">
      <c r="B19006" s="3"/>
      <c r="C19006" s="3"/>
      <c r="D19006" s="6"/>
      <c r="E19006" s="8"/>
      <c r="O19006" s="9"/>
    </row>
    <row r="19007" spans="2:15" x14ac:dyDescent="0.2">
      <c r="B19007" s="3"/>
      <c r="C19007" s="3"/>
      <c r="D19007" s="6"/>
      <c r="E19007" s="8"/>
      <c r="O19007" s="9"/>
    </row>
    <row r="19008" spans="2:15" x14ac:dyDescent="0.2">
      <c r="B19008" s="3"/>
      <c r="C19008" s="3"/>
      <c r="D19008" s="6"/>
      <c r="E19008" s="8"/>
      <c r="O19008" s="9"/>
    </row>
    <row r="19009" spans="2:15" x14ac:dyDescent="0.2">
      <c r="B19009" s="3"/>
      <c r="C19009" s="3"/>
      <c r="D19009" s="6"/>
      <c r="E19009" s="8"/>
      <c r="O19009" s="9"/>
    </row>
    <row r="19010" spans="2:15" x14ac:dyDescent="0.2">
      <c r="B19010" s="3"/>
      <c r="C19010" s="3"/>
      <c r="D19010" s="6"/>
      <c r="E19010" s="8"/>
      <c r="O19010" s="9"/>
    </row>
    <row r="19011" spans="2:15" x14ac:dyDescent="0.2">
      <c r="B19011" s="3"/>
      <c r="C19011" s="3"/>
      <c r="D19011" s="6"/>
      <c r="E19011" s="8"/>
      <c r="O19011" s="9"/>
    </row>
    <row r="19012" spans="2:15" x14ac:dyDescent="0.2">
      <c r="B19012" s="3"/>
      <c r="C19012" s="3"/>
      <c r="D19012" s="6"/>
      <c r="E19012" s="8"/>
      <c r="O19012" s="9"/>
    </row>
    <row r="19013" spans="2:15" x14ac:dyDescent="0.2">
      <c r="B19013" s="3"/>
      <c r="C19013" s="3"/>
      <c r="D19013" s="6"/>
      <c r="E19013" s="8"/>
      <c r="O19013" s="9"/>
    </row>
    <row r="19014" spans="2:15" x14ac:dyDescent="0.2">
      <c r="B19014" s="3"/>
      <c r="C19014" s="3"/>
      <c r="D19014" s="6"/>
      <c r="E19014" s="8"/>
      <c r="O19014" s="9"/>
    </row>
    <row r="19015" spans="2:15" x14ac:dyDescent="0.2">
      <c r="B19015" s="3"/>
      <c r="C19015" s="3"/>
      <c r="D19015" s="6"/>
      <c r="E19015" s="8"/>
      <c r="O19015" s="9"/>
    </row>
    <row r="19016" spans="2:15" x14ac:dyDescent="0.2">
      <c r="B19016" s="3"/>
      <c r="C19016" s="3"/>
      <c r="D19016" s="6"/>
      <c r="E19016" s="8"/>
      <c r="O19016" s="9"/>
    </row>
    <row r="19017" spans="2:15" x14ac:dyDescent="0.2">
      <c r="B19017" s="3"/>
      <c r="C19017" s="3"/>
      <c r="D19017" s="6"/>
      <c r="E19017" s="8"/>
      <c r="O19017" s="9"/>
    </row>
    <row r="19018" spans="2:15" x14ac:dyDescent="0.2">
      <c r="B19018" s="3"/>
      <c r="C19018" s="3"/>
      <c r="D19018" s="6"/>
      <c r="E19018" s="8"/>
      <c r="O19018" s="9"/>
    </row>
    <row r="19019" spans="2:15" x14ac:dyDescent="0.2">
      <c r="B19019" s="3"/>
      <c r="C19019" s="3"/>
      <c r="D19019" s="6"/>
      <c r="E19019" s="8"/>
      <c r="O19019" s="9"/>
    </row>
    <row r="19020" spans="2:15" x14ac:dyDescent="0.2">
      <c r="B19020" s="3"/>
      <c r="C19020" s="3"/>
      <c r="D19020" s="6"/>
      <c r="E19020" s="8"/>
      <c r="O19020" s="9"/>
    </row>
    <row r="19021" spans="2:15" x14ac:dyDescent="0.2">
      <c r="B19021" s="3"/>
      <c r="C19021" s="3"/>
      <c r="D19021" s="6"/>
      <c r="E19021" s="8"/>
      <c r="O19021" s="9"/>
    </row>
    <row r="19022" spans="2:15" x14ac:dyDescent="0.2">
      <c r="B19022" s="3"/>
      <c r="C19022" s="3"/>
      <c r="D19022" s="6"/>
      <c r="E19022" s="8"/>
      <c r="O19022" s="9"/>
    </row>
    <row r="19023" spans="2:15" x14ac:dyDescent="0.2">
      <c r="B19023" s="3"/>
      <c r="C19023" s="3"/>
      <c r="D19023" s="6"/>
      <c r="E19023" s="8"/>
      <c r="O19023" s="9"/>
    </row>
    <row r="19024" spans="2:15" x14ac:dyDescent="0.2">
      <c r="B19024" s="3"/>
      <c r="C19024" s="3"/>
      <c r="D19024" s="6"/>
      <c r="E19024" s="8"/>
      <c r="O19024" s="9"/>
    </row>
    <row r="19025" spans="2:15" x14ac:dyDescent="0.2">
      <c r="B19025" s="3"/>
      <c r="C19025" s="3"/>
      <c r="D19025" s="6"/>
      <c r="E19025" s="8"/>
      <c r="O19025" s="9"/>
    </row>
    <row r="19026" spans="2:15" x14ac:dyDescent="0.2">
      <c r="B19026" s="3"/>
      <c r="C19026" s="3"/>
      <c r="D19026" s="6"/>
      <c r="E19026" s="8"/>
      <c r="O19026" s="9"/>
    </row>
    <row r="19027" spans="2:15" x14ac:dyDescent="0.2">
      <c r="B19027" s="3"/>
      <c r="C19027" s="3"/>
      <c r="D19027" s="6"/>
      <c r="E19027" s="8"/>
      <c r="O19027" s="9"/>
    </row>
    <row r="19028" spans="2:15" x14ac:dyDescent="0.2">
      <c r="B19028" s="3"/>
      <c r="C19028" s="3"/>
      <c r="D19028" s="6"/>
      <c r="E19028" s="8"/>
      <c r="O19028" s="9"/>
    </row>
    <row r="19029" spans="2:15" x14ac:dyDescent="0.2">
      <c r="B19029" s="3"/>
      <c r="C19029" s="3"/>
      <c r="D19029" s="6"/>
      <c r="E19029" s="8"/>
      <c r="O19029" s="9"/>
    </row>
    <row r="19030" spans="2:15" x14ac:dyDescent="0.2">
      <c r="B19030" s="3"/>
      <c r="C19030" s="3"/>
      <c r="D19030" s="6"/>
      <c r="E19030" s="8"/>
      <c r="O19030" s="9"/>
    </row>
    <row r="19031" spans="2:15" x14ac:dyDescent="0.2">
      <c r="B19031" s="3"/>
      <c r="C19031" s="3"/>
      <c r="D19031" s="6"/>
      <c r="E19031" s="8"/>
      <c r="O19031" s="9"/>
    </row>
    <row r="19032" spans="2:15" x14ac:dyDescent="0.2">
      <c r="B19032" s="3"/>
      <c r="C19032" s="3"/>
      <c r="D19032" s="6"/>
      <c r="E19032" s="8"/>
      <c r="O19032" s="9"/>
    </row>
    <row r="19033" spans="2:15" x14ac:dyDescent="0.2">
      <c r="B19033" s="3"/>
      <c r="C19033" s="3"/>
      <c r="D19033" s="6"/>
      <c r="E19033" s="8"/>
      <c r="O19033" s="9"/>
    </row>
    <row r="19034" spans="2:15" x14ac:dyDescent="0.2">
      <c r="B19034" s="3"/>
      <c r="C19034" s="3"/>
      <c r="D19034" s="6"/>
      <c r="E19034" s="8"/>
      <c r="O19034" s="9"/>
    </row>
    <row r="19035" spans="2:15" x14ac:dyDescent="0.2">
      <c r="B19035" s="3"/>
      <c r="C19035" s="3"/>
      <c r="D19035" s="6"/>
      <c r="E19035" s="8"/>
      <c r="O19035" s="9"/>
    </row>
    <row r="19036" spans="2:15" x14ac:dyDescent="0.2">
      <c r="B19036" s="3"/>
      <c r="C19036" s="3"/>
      <c r="D19036" s="6"/>
      <c r="E19036" s="8"/>
      <c r="O19036" s="9"/>
    </row>
    <row r="19037" spans="2:15" x14ac:dyDescent="0.2">
      <c r="B19037" s="3"/>
      <c r="C19037" s="3"/>
      <c r="D19037" s="6"/>
      <c r="E19037" s="8"/>
      <c r="O19037" s="9"/>
    </row>
    <row r="19038" spans="2:15" x14ac:dyDescent="0.2">
      <c r="B19038" s="3"/>
      <c r="C19038" s="3"/>
      <c r="D19038" s="6"/>
      <c r="E19038" s="8"/>
      <c r="O19038" s="9"/>
    </row>
    <row r="19039" spans="2:15" x14ac:dyDescent="0.2">
      <c r="B19039" s="3"/>
      <c r="C19039" s="3"/>
      <c r="D19039" s="6"/>
      <c r="E19039" s="8"/>
      <c r="O19039" s="9"/>
    </row>
    <row r="19040" spans="2:15" x14ac:dyDescent="0.2">
      <c r="B19040" s="3"/>
      <c r="C19040" s="3"/>
      <c r="D19040" s="6"/>
      <c r="E19040" s="8"/>
      <c r="O19040" s="9"/>
    </row>
    <row r="19041" spans="2:15" x14ac:dyDescent="0.2">
      <c r="B19041" s="3"/>
      <c r="C19041" s="3"/>
      <c r="D19041" s="6"/>
      <c r="E19041" s="8"/>
      <c r="O19041" s="9"/>
    </row>
    <row r="19042" spans="2:15" x14ac:dyDescent="0.2">
      <c r="B19042" s="3"/>
      <c r="C19042" s="3"/>
      <c r="D19042" s="6"/>
      <c r="E19042" s="8"/>
      <c r="O19042" s="9"/>
    </row>
    <row r="19043" spans="2:15" x14ac:dyDescent="0.2">
      <c r="B19043" s="3"/>
      <c r="C19043" s="3"/>
      <c r="D19043" s="6"/>
      <c r="E19043" s="8"/>
      <c r="O19043" s="9"/>
    </row>
    <row r="19044" spans="2:15" x14ac:dyDescent="0.2">
      <c r="B19044" s="3"/>
      <c r="C19044" s="3"/>
      <c r="D19044" s="6"/>
      <c r="E19044" s="8"/>
      <c r="O19044" s="9"/>
    </row>
    <row r="19045" spans="2:15" x14ac:dyDescent="0.2">
      <c r="B19045" s="3"/>
      <c r="C19045" s="3"/>
      <c r="D19045" s="6"/>
      <c r="E19045" s="8"/>
      <c r="O19045" s="9"/>
    </row>
    <row r="19046" spans="2:15" x14ac:dyDescent="0.2">
      <c r="B19046" s="3"/>
      <c r="C19046" s="3"/>
      <c r="D19046" s="6"/>
      <c r="E19046" s="8"/>
      <c r="O19046" s="9"/>
    </row>
    <row r="19047" spans="2:15" x14ac:dyDescent="0.2">
      <c r="B19047" s="3"/>
      <c r="C19047" s="3"/>
      <c r="D19047" s="6"/>
      <c r="E19047" s="8"/>
      <c r="O19047" s="9"/>
    </row>
    <row r="19048" spans="2:15" x14ac:dyDescent="0.2">
      <c r="B19048" s="3"/>
      <c r="C19048" s="3"/>
      <c r="D19048" s="6"/>
      <c r="E19048" s="8"/>
      <c r="O19048" s="9"/>
    </row>
    <row r="19049" spans="2:15" x14ac:dyDescent="0.2">
      <c r="B19049" s="3"/>
      <c r="C19049" s="3"/>
      <c r="D19049" s="6"/>
      <c r="E19049" s="8"/>
      <c r="O19049" s="9"/>
    </row>
    <row r="19050" spans="2:15" x14ac:dyDescent="0.2">
      <c r="B19050" s="3"/>
      <c r="C19050" s="3"/>
      <c r="D19050" s="6"/>
      <c r="E19050" s="8"/>
      <c r="O19050" s="9"/>
    </row>
    <row r="19051" spans="2:15" x14ac:dyDescent="0.2">
      <c r="B19051" s="3"/>
      <c r="C19051" s="3"/>
      <c r="D19051" s="6"/>
      <c r="E19051" s="8"/>
      <c r="O19051" s="9"/>
    </row>
    <row r="19052" spans="2:15" x14ac:dyDescent="0.2">
      <c r="B19052" s="3"/>
      <c r="C19052" s="3"/>
      <c r="D19052" s="6"/>
      <c r="E19052" s="8"/>
      <c r="O19052" s="9"/>
    </row>
    <row r="19053" spans="2:15" x14ac:dyDescent="0.2">
      <c r="B19053" s="3"/>
      <c r="C19053" s="3"/>
      <c r="D19053" s="6"/>
      <c r="E19053" s="8"/>
      <c r="O19053" s="9"/>
    </row>
    <row r="19054" spans="2:15" x14ac:dyDescent="0.2">
      <c r="B19054" s="3"/>
      <c r="C19054" s="3"/>
      <c r="D19054" s="6"/>
      <c r="E19054" s="8"/>
      <c r="O19054" s="9"/>
    </row>
    <row r="19055" spans="2:15" x14ac:dyDescent="0.2">
      <c r="B19055" s="3"/>
      <c r="C19055" s="3"/>
      <c r="D19055" s="6"/>
      <c r="E19055" s="8"/>
      <c r="O19055" s="9"/>
    </row>
    <row r="19056" spans="2:15" x14ac:dyDescent="0.2">
      <c r="B19056" s="3"/>
      <c r="C19056" s="3"/>
      <c r="D19056" s="6"/>
      <c r="E19056" s="8"/>
      <c r="O19056" s="9"/>
    </row>
    <row r="19057" spans="2:15" x14ac:dyDescent="0.2">
      <c r="B19057" s="3"/>
      <c r="C19057" s="3"/>
      <c r="D19057" s="6"/>
      <c r="E19057" s="8"/>
      <c r="O19057" s="9"/>
    </row>
    <row r="19058" spans="2:15" x14ac:dyDescent="0.2">
      <c r="B19058" s="3"/>
      <c r="C19058" s="3"/>
      <c r="D19058" s="6"/>
      <c r="E19058" s="8"/>
      <c r="O19058" s="9"/>
    </row>
    <row r="19059" spans="2:15" x14ac:dyDescent="0.2">
      <c r="B19059" s="3"/>
      <c r="C19059" s="3"/>
      <c r="D19059" s="6"/>
      <c r="E19059" s="8"/>
      <c r="O19059" s="9"/>
    </row>
    <row r="19060" spans="2:15" x14ac:dyDescent="0.2">
      <c r="B19060" s="3"/>
      <c r="C19060" s="3"/>
      <c r="D19060" s="6"/>
      <c r="E19060" s="8"/>
      <c r="O19060" s="9"/>
    </row>
    <row r="19061" spans="2:15" x14ac:dyDescent="0.2">
      <c r="B19061" s="3"/>
      <c r="C19061" s="3"/>
      <c r="D19061" s="6"/>
      <c r="E19061" s="8"/>
      <c r="O19061" s="9"/>
    </row>
    <row r="19062" spans="2:15" x14ac:dyDescent="0.2">
      <c r="B19062" s="3"/>
      <c r="C19062" s="3"/>
      <c r="D19062" s="6"/>
      <c r="E19062" s="8"/>
      <c r="O19062" s="9"/>
    </row>
    <row r="19063" spans="2:15" x14ac:dyDescent="0.2">
      <c r="B19063" s="3"/>
      <c r="C19063" s="3"/>
      <c r="D19063" s="6"/>
      <c r="E19063" s="8"/>
      <c r="O19063" s="9"/>
    </row>
    <row r="19064" spans="2:15" x14ac:dyDescent="0.2">
      <c r="B19064" s="3"/>
      <c r="C19064" s="3"/>
      <c r="D19064" s="6"/>
      <c r="E19064" s="8"/>
      <c r="O19064" s="9"/>
    </row>
    <row r="19065" spans="2:15" x14ac:dyDescent="0.2">
      <c r="B19065" s="3"/>
      <c r="C19065" s="3"/>
      <c r="D19065" s="6"/>
      <c r="E19065" s="8"/>
      <c r="O19065" s="9"/>
    </row>
    <row r="19066" spans="2:15" x14ac:dyDescent="0.2">
      <c r="B19066" s="3"/>
      <c r="C19066" s="3"/>
      <c r="D19066" s="6"/>
      <c r="E19066" s="8"/>
      <c r="O19066" s="9"/>
    </row>
    <row r="19067" spans="2:15" x14ac:dyDescent="0.2">
      <c r="B19067" s="3"/>
      <c r="C19067" s="3"/>
      <c r="D19067" s="6"/>
      <c r="E19067" s="8"/>
      <c r="O19067" s="9"/>
    </row>
    <row r="19068" spans="2:15" x14ac:dyDescent="0.2">
      <c r="B19068" s="3"/>
      <c r="C19068" s="3"/>
      <c r="D19068" s="6"/>
      <c r="E19068" s="8"/>
      <c r="O19068" s="9"/>
    </row>
    <row r="19069" spans="2:15" x14ac:dyDescent="0.2">
      <c r="B19069" s="3"/>
      <c r="C19069" s="3"/>
      <c r="D19069" s="6"/>
      <c r="E19069" s="8"/>
      <c r="O19069" s="9"/>
    </row>
    <row r="19070" spans="2:15" x14ac:dyDescent="0.2">
      <c r="B19070" s="3"/>
      <c r="C19070" s="3"/>
      <c r="D19070" s="6"/>
      <c r="E19070" s="8"/>
      <c r="O19070" s="9"/>
    </row>
    <row r="19071" spans="2:15" x14ac:dyDescent="0.2">
      <c r="B19071" s="3"/>
      <c r="C19071" s="3"/>
      <c r="D19071" s="6"/>
      <c r="E19071" s="8"/>
      <c r="O19071" s="9"/>
    </row>
    <row r="19072" spans="2:15" x14ac:dyDescent="0.2">
      <c r="B19072" s="3"/>
      <c r="C19072" s="3"/>
      <c r="D19072" s="6"/>
      <c r="E19072" s="8"/>
      <c r="O19072" s="9"/>
    </row>
    <row r="19073" spans="2:15" x14ac:dyDescent="0.2">
      <c r="B19073" s="3"/>
      <c r="C19073" s="3"/>
      <c r="D19073" s="6"/>
      <c r="E19073" s="8"/>
      <c r="O19073" s="9"/>
    </row>
    <row r="19074" spans="2:15" x14ac:dyDescent="0.2">
      <c r="B19074" s="3"/>
      <c r="C19074" s="3"/>
      <c r="D19074" s="6"/>
      <c r="E19074" s="8"/>
      <c r="O19074" s="9"/>
    </row>
    <row r="19075" spans="2:15" x14ac:dyDescent="0.2">
      <c r="B19075" s="3"/>
      <c r="C19075" s="3"/>
      <c r="D19075" s="6"/>
      <c r="E19075" s="8"/>
      <c r="O19075" s="9"/>
    </row>
    <row r="19076" spans="2:15" x14ac:dyDescent="0.2">
      <c r="B19076" s="3"/>
      <c r="C19076" s="3"/>
      <c r="D19076" s="6"/>
      <c r="E19076" s="8"/>
      <c r="O19076" s="9"/>
    </row>
    <row r="19077" spans="2:15" x14ac:dyDescent="0.2">
      <c r="B19077" s="3"/>
      <c r="C19077" s="3"/>
      <c r="D19077" s="6"/>
      <c r="E19077" s="8"/>
      <c r="O19077" s="9"/>
    </row>
    <row r="19078" spans="2:15" x14ac:dyDescent="0.2">
      <c r="B19078" s="3"/>
      <c r="C19078" s="3"/>
      <c r="D19078" s="6"/>
      <c r="E19078" s="8"/>
      <c r="O19078" s="9"/>
    </row>
    <row r="19079" spans="2:15" x14ac:dyDescent="0.2">
      <c r="B19079" s="3"/>
      <c r="C19079" s="3"/>
      <c r="D19079" s="6"/>
      <c r="E19079" s="8"/>
      <c r="O19079" s="9"/>
    </row>
    <row r="19080" spans="2:15" x14ac:dyDescent="0.2">
      <c r="B19080" s="3"/>
      <c r="C19080" s="3"/>
      <c r="D19080" s="6"/>
      <c r="E19080" s="8"/>
      <c r="O19080" s="9"/>
    </row>
    <row r="19081" spans="2:15" x14ac:dyDescent="0.2">
      <c r="B19081" s="3"/>
      <c r="C19081" s="3"/>
      <c r="D19081" s="6"/>
      <c r="E19081" s="8"/>
      <c r="O19081" s="9"/>
    </row>
    <row r="19082" spans="2:15" x14ac:dyDescent="0.2">
      <c r="B19082" s="3"/>
      <c r="C19082" s="3"/>
      <c r="D19082" s="6"/>
      <c r="E19082" s="8"/>
      <c r="O19082" s="9"/>
    </row>
    <row r="19083" spans="2:15" x14ac:dyDescent="0.2">
      <c r="B19083" s="3"/>
      <c r="C19083" s="3"/>
      <c r="D19083" s="6"/>
      <c r="E19083" s="8"/>
      <c r="O19083" s="9"/>
    </row>
    <row r="19084" spans="2:15" x14ac:dyDescent="0.2">
      <c r="B19084" s="3"/>
      <c r="C19084" s="3"/>
      <c r="D19084" s="6"/>
      <c r="E19084" s="8"/>
      <c r="O19084" s="9"/>
    </row>
    <row r="19085" spans="2:15" x14ac:dyDescent="0.2">
      <c r="B19085" s="3"/>
      <c r="C19085" s="3"/>
      <c r="D19085" s="6"/>
      <c r="E19085" s="8"/>
      <c r="O19085" s="9"/>
    </row>
    <row r="19086" spans="2:15" x14ac:dyDescent="0.2">
      <c r="B19086" s="3"/>
      <c r="C19086" s="3"/>
      <c r="D19086" s="6"/>
      <c r="E19086" s="8"/>
      <c r="O19086" s="9"/>
    </row>
    <row r="19087" spans="2:15" x14ac:dyDescent="0.2">
      <c r="B19087" s="3"/>
      <c r="C19087" s="3"/>
      <c r="D19087" s="6"/>
      <c r="E19087" s="8"/>
      <c r="O19087" s="9"/>
    </row>
    <row r="19088" spans="2:15" x14ac:dyDescent="0.2">
      <c r="B19088" s="3"/>
      <c r="C19088" s="3"/>
      <c r="D19088" s="6"/>
      <c r="E19088" s="8"/>
      <c r="O19088" s="9"/>
    </row>
    <row r="19089" spans="2:15" x14ac:dyDescent="0.2">
      <c r="B19089" s="3"/>
      <c r="C19089" s="3"/>
      <c r="D19089" s="6"/>
      <c r="E19089" s="8"/>
      <c r="O19089" s="9"/>
    </row>
    <row r="19090" spans="2:15" x14ac:dyDescent="0.2">
      <c r="B19090" s="3"/>
      <c r="C19090" s="3"/>
      <c r="D19090" s="6"/>
      <c r="E19090" s="8"/>
      <c r="O19090" s="9"/>
    </row>
    <row r="19091" spans="2:15" x14ac:dyDescent="0.2">
      <c r="B19091" s="3"/>
      <c r="C19091" s="3"/>
      <c r="D19091" s="6"/>
      <c r="E19091" s="8"/>
      <c r="O19091" s="9"/>
    </row>
    <row r="19092" spans="2:15" x14ac:dyDescent="0.2">
      <c r="B19092" s="3"/>
      <c r="C19092" s="3"/>
      <c r="D19092" s="6"/>
      <c r="E19092" s="8"/>
      <c r="O19092" s="9"/>
    </row>
    <row r="19093" spans="2:15" x14ac:dyDescent="0.2">
      <c r="B19093" s="3"/>
      <c r="C19093" s="3"/>
      <c r="D19093" s="6"/>
      <c r="E19093" s="8"/>
      <c r="O19093" s="9"/>
    </row>
    <row r="19094" spans="2:15" x14ac:dyDescent="0.2">
      <c r="B19094" s="3"/>
      <c r="C19094" s="3"/>
      <c r="D19094" s="6"/>
      <c r="E19094" s="8"/>
      <c r="O19094" s="9"/>
    </row>
    <row r="19095" spans="2:15" x14ac:dyDescent="0.2">
      <c r="B19095" s="3"/>
      <c r="C19095" s="3"/>
      <c r="D19095" s="6"/>
      <c r="E19095" s="8"/>
      <c r="O19095" s="9"/>
    </row>
    <row r="19096" spans="2:15" x14ac:dyDescent="0.2">
      <c r="B19096" s="3"/>
      <c r="C19096" s="3"/>
      <c r="D19096" s="6"/>
      <c r="E19096" s="8"/>
      <c r="O19096" s="9"/>
    </row>
    <row r="19097" spans="2:15" x14ac:dyDescent="0.2">
      <c r="B19097" s="3"/>
      <c r="C19097" s="3"/>
      <c r="D19097" s="6"/>
      <c r="E19097" s="8"/>
      <c r="O19097" s="9"/>
    </row>
    <row r="19098" spans="2:15" x14ac:dyDescent="0.2">
      <c r="B19098" s="3"/>
      <c r="C19098" s="3"/>
      <c r="D19098" s="6"/>
      <c r="E19098" s="8"/>
      <c r="O19098" s="9"/>
    </row>
    <row r="19099" spans="2:15" x14ac:dyDescent="0.2">
      <c r="B19099" s="3"/>
      <c r="C19099" s="3"/>
      <c r="D19099" s="6"/>
      <c r="E19099" s="8"/>
      <c r="O19099" s="9"/>
    </row>
    <row r="19100" spans="2:15" x14ac:dyDescent="0.2">
      <c r="B19100" s="3"/>
      <c r="C19100" s="3"/>
      <c r="D19100" s="6"/>
      <c r="E19100" s="8"/>
      <c r="O19100" s="9"/>
    </row>
    <row r="19101" spans="2:15" x14ac:dyDescent="0.2">
      <c r="B19101" s="3"/>
      <c r="C19101" s="3"/>
      <c r="D19101" s="6"/>
      <c r="E19101" s="8"/>
      <c r="O19101" s="9"/>
    </row>
    <row r="19102" spans="2:15" x14ac:dyDescent="0.2">
      <c r="B19102" s="3"/>
      <c r="C19102" s="3"/>
      <c r="D19102" s="6"/>
      <c r="E19102" s="8"/>
      <c r="O19102" s="9"/>
    </row>
    <row r="19103" spans="2:15" x14ac:dyDescent="0.2">
      <c r="B19103" s="3"/>
      <c r="C19103" s="3"/>
      <c r="D19103" s="6"/>
      <c r="E19103" s="8"/>
      <c r="O19103" s="9"/>
    </row>
    <row r="19104" spans="2:15" x14ac:dyDescent="0.2">
      <c r="B19104" s="3"/>
      <c r="C19104" s="3"/>
      <c r="D19104" s="6"/>
      <c r="E19104" s="8"/>
      <c r="O19104" s="9"/>
    </row>
    <row r="19105" spans="2:15" x14ac:dyDescent="0.2">
      <c r="B19105" s="3"/>
      <c r="C19105" s="3"/>
      <c r="D19105" s="6"/>
      <c r="E19105" s="8"/>
      <c r="O19105" s="9"/>
    </row>
    <row r="19106" spans="2:15" x14ac:dyDescent="0.2">
      <c r="B19106" s="3"/>
      <c r="C19106" s="3"/>
      <c r="D19106" s="6"/>
      <c r="E19106" s="8"/>
      <c r="O19106" s="9"/>
    </row>
    <row r="19107" spans="2:15" x14ac:dyDescent="0.2">
      <c r="B19107" s="3"/>
      <c r="C19107" s="3"/>
      <c r="D19107" s="6"/>
      <c r="E19107" s="8"/>
      <c r="O19107" s="9"/>
    </row>
    <row r="19108" spans="2:15" x14ac:dyDescent="0.2">
      <c r="B19108" s="3"/>
      <c r="C19108" s="3"/>
      <c r="D19108" s="6"/>
      <c r="E19108" s="8"/>
      <c r="O19108" s="9"/>
    </row>
    <row r="19109" spans="2:15" x14ac:dyDescent="0.2">
      <c r="B19109" s="3"/>
      <c r="C19109" s="3"/>
      <c r="D19109" s="6"/>
      <c r="E19109" s="8"/>
      <c r="O19109" s="9"/>
    </row>
    <row r="19110" spans="2:15" x14ac:dyDescent="0.2">
      <c r="B19110" s="3"/>
      <c r="C19110" s="3"/>
      <c r="D19110" s="6"/>
      <c r="E19110" s="8"/>
      <c r="O19110" s="9"/>
    </row>
    <row r="19111" spans="2:15" x14ac:dyDescent="0.2">
      <c r="B19111" s="3"/>
      <c r="C19111" s="3"/>
      <c r="D19111" s="6"/>
      <c r="E19111" s="8"/>
      <c r="O19111" s="9"/>
    </row>
    <row r="19112" spans="2:15" x14ac:dyDescent="0.2">
      <c r="B19112" s="3"/>
      <c r="C19112" s="3"/>
      <c r="D19112" s="6"/>
      <c r="E19112" s="8"/>
      <c r="O19112" s="9"/>
    </row>
    <row r="19113" spans="2:15" x14ac:dyDescent="0.2">
      <c r="B19113" s="3"/>
      <c r="C19113" s="3"/>
      <c r="D19113" s="6"/>
      <c r="E19113" s="8"/>
      <c r="O19113" s="9"/>
    </row>
    <row r="19114" spans="2:15" x14ac:dyDescent="0.2">
      <c r="B19114" s="3"/>
      <c r="C19114" s="3"/>
      <c r="D19114" s="6"/>
      <c r="E19114" s="8"/>
      <c r="O19114" s="9"/>
    </row>
    <row r="19115" spans="2:15" x14ac:dyDescent="0.2">
      <c r="B19115" s="3"/>
      <c r="C19115" s="3"/>
      <c r="D19115" s="6"/>
      <c r="E19115" s="8"/>
      <c r="O19115" s="9"/>
    </row>
    <row r="19116" spans="2:15" x14ac:dyDescent="0.2">
      <c r="B19116" s="3"/>
      <c r="C19116" s="3"/>
      <c r="D19116" s="6"/>
      <c r="E19116" s="8"/>
      <c r="O19116" s="9"/>
    </row>
    <row r="19117" spans="2:15" x14ac:dyDescent="0.2">
      <c r="B19117" s="3"/>
      <c r="C19117" s="3"/>
      <c r="D19117" s="6"/>
      <c r="E19117" s="8"/>
      <c r="O19117" s="9"/>
    </row>
    <row r="19118" spans="2:15" x14ac:dyDescent="0.2">
      <c r="B19118" s="3"/>
      <c r="C19118" s="3"/>
      <c r="D19118" s="6"/>
      <c r="E19118" s="8"/>
      <c r="O19118" s="9"/>
    </row>
    <row r="19119" spans="2:15" x14ac:dyDescent="0.2">
      <c r="B19119" s="3"/>
      <c r="C19119" s="3"/>
      <c r="D19119" s="6"/>
      <c r="E19119" s="8"/>
      <c r="O19119" s="9"/>
    </row>
    <row r="19120" spans="2:15" x14ac:dyDescent="0.2">
      <c r="B19120" s="3"/>
      <c r="C19120" s="3"/>
      <c r="D19120" s="6"/>
      <c r="E19120" s="8"/>
      <c r="O19120" s="9"/>
    </row>
    <row r="19121" spans="2:15" x14ac:dyDescent="0.2">
      <c r="B19121" s="3"/>
      <c r="C19121" s="3"/>
      <c r="D19121" s="6"/>
      <c r="E19121" s="8"/>
      <c r="O19121" s="9"/>
    </row>
    <row r="19122" spans="2:15" x14ac:dyDescent="0.2">
      <c r="B19122" s="3"/>
      <c r="C19122" s="3"/>
      <c r="D19122" s="6"/>
      <c r="E19122" s="8"/>
      <c r="O19122" s="9"/>
    </row>
    <row r="19123" spans="2:15" x14ac:dyDescent="0.2">
      <c r="B19123" s="3"/>
      <c r="C19123" s="3"/>
      <c r="D19123" s="6"/>
      <c r="E19123" s="8"/>
      <c r="O19123" s="9"/>
    </row>
    <row r="19124" spans="2:15" x14ac:dyDescent="0.2">
      <c r="B19124" s="3"/>
      <c r="C19124" s="3"/>
      <c r="D19124" s="6"/>
      <c r="E19124" s="8"/>
      <c r="O19124" s="9"/>
    </row>
    <row r="19125" spans="2:15" x14ac:dyDescent="0.2">
      <c r="B19125" s="3"/>
      <c r="C19125" s="3"/>
      <c r="D19125" s="6"/>
      <c r="E19125" s="8"/>
      <c r="O19125" s="9"/>
    </row>
    <row r="19126" spans="2:15" x14ac:dyDescent="0.2">
      <c r="B19126" s="3"/>
      <c r="C19126" s="3"/>
      <c r="D19126" s="6"/>
      <c r="E19126" s="8"/>
      <c r="O19126" s="9"/>
    </row>
    <row r="19127" spans="2:15" x14ac:dyDescent="0.2">
      <c r="B19127" s="3"/>
      <c r="C19127" s="3"/>
      <c r="D19127" s="6"/>
      <c r="E19127" s="8"/>
      <c r="O19127" s="9"/>
    </row>
    <row r="19128" spans="2:15" x14ac:dyDescent="0.2">
      <c r="B19128" s="3"/>
      <c r="C19128" s="3"/>
      <c r="D19128" s="6"/>
      <c r="E19128" s="8"/>
      <c r="O19128" s="9"/>
    </row>
    <row r="19129" spans="2:15" x14ac:dyDescent="0.2">
      <c r="B19129" s="3"/>
      <c r="C19129" s="3"/>
      <c r="D19129" s="6"/>
      <c r="E19129" s="8"/>
      <c r="O19129" s="9"/>
    </row>
    <row r="19130" spans="2:15" x14ac:dyDescent="0.2">
      <c r="B19130" s="3"/>
      <c r="C19130" s="3"/>
      <c r="D19130" s="6"/>
      <c r="E19130" s="8"/>
      <c r="O19130" s="9"/>
    </row>
    <row r="19131" spans="2:15" x14ac:dyDescent="0.2">
      <c r="B19131" s="3"/>
      <c r="C19131" s="3"/>
      <c r="D19131" s="6"/>
      <c r="E19131" s="8"/>
      <c r="O19131" s="9"/>
    </row>
    <row r="19132" spans="2:15" x14ac:dyDescent="0.2">
      <c r="B19132" s="3"/>
      <c r="C19132" s="3"/>
      <c r="D19132" s="6"/>
      <c r="E19132" s="8"/>
      <c r="O19132" s="9"/>
    </row>
    <row r="19133" spans="2:15" x14ac:dyDescent="0.2">
      <c r="B19133" s="3"/>
      <c r="C19133" s="3"/>
      <c r="D19133" s="6"/>
      <c r="E19133" s="8"/>
      <c r="O19133" s="9"/>
    </row>
    <row r="19134" spans="2:15" x14ac:dyDescent="0.2">
      <c r="B19134" s="3"/>
      <c r="C19134" s="3"/>
      <c r="D19134" s="6"/>
      <c r="E19134" s="8"/>
      <c r="O19134" s="9"/>
    </row>
    <row r="19135" spans="2:15" x14ac:dyDescent="0.2">
      <c r="B19135" s="3"/>
      <c r="C19135" s="3"/>
      <c r="D19135" s="6"/>
      <c r="E19135" s="8"/>
      <c r="O19135" s="9"/>
    </row>
    <row r="19136" spans="2:15" x14ac:dyDescent="0.2">
      <c r="B19136" s="3"/>
      <c r="C19136" s="3"/>
      <c r="D19136" s="6"/>
      <c r="E19136" s="8"/>
      <c r="O19136" s="9"/>
    </row>
    <row r="19137" spans="2:15" x14ac:dyDescent="0.2">
      <c r="B19137" s="3"/>
      <c r="C19137" s="3"/>
      <c r="D19137" s="6"/>
      <c r="E19137" s="8"/>
      <c r="O19137" s="9"/>
    </row>
    <row r="19138" spans="2:15" x14ac:dyDescent="0.2">
      <c r="B19138" s="3"/>
      <c r="C19138" s="3"/>
      <c r="D19138" s="6"/>
      <c r="E19138" s="8"/>
      <c r="O19138" s="9"/>
    </row>
    <row r="19139" spans="2:15" x14ac:dyDescent="0.2">
      <c r="B19139" s="3"/>
      <c r="C19139" s="3"/>
      <c r="D19139" s="6"/>
      <c r="E19139" s="8"/>
      <c r="O19139" s="9"/>
    </row>
    <row r="19140" spans="2:15" x14ac:dyDescent="0.2">
      <c r="B19140" s="3"/>
      <c r="C19140" s="3"/>
      <c r="D19140" s="6"/>
      <c r="E19140" s="8"/>
      <c r="O19140" s="9"/>
    </row>
    <row r="19141" spans="2:15" x14ac:dyDescent="0.2">
      <c r="B19141" s="3"/>
      <c r="C19141" s="3"/>
      <c r="D19141" s="6"/>
      <c r="E19141" s="8"/>
      <c r="O19141" s="9"/>
    </row>
    <row r="19142" spans="2:15" x14ac:dyDescent="0.2">
      <c r="B19142" s="3"/>
      <c r="C19142" s="3"/>
      <c r="D19142" s="6"/>
      <c r="E19142" s="8"/>
      <c r="O19142" s="9"/>
    </row>
    <row r="19143" spans="2:15" x14ac:dyDescent="0.2">
      <c r="B19143" s="3"/>
      <c r="C19143" s="3"/>
      <c r="D19143" s="6"/>
      <c r="E19143" s="8"/>
      <c r="O19143" s="9"/>
    </row>
    <row r="19144" spans="2:15" x14ac:dyDescent="0.2">
      <c r="B19144" s="3"/>
      <c r="C19144" s="3"/>
      <c r="D19144" s="6"/>
      <c r="E19144" s="8"/>
      <c r="O19144" s="9"/>
    </row>
    <row r="19145" spans="2:15" x14ac:dyDescent="0.2">
      <c r="B19145" s="3"/>
      <c r="C19145" s="3"/>
      <c r="D19145" s="6"/>
      <c r="E19145" s="8"/>
      <c r="O19145" s="9"/>
    </row>
    <row r="19146" spans="2:15" x14ac:dyDescent="0.2">
      <c r="B19146" s="3"/>
      <c r="C19146" s="3"/>
      <c r="D19146" s="6"/>
      <c r="E19146" s="8"/>
      <c r="O19146" s="9"/>
    </row>
    <row r="19147" spans="2:15" x14ac:dyDescent="0.2">
      <c r="B19147" s="3"/>
      <c r="C19147" s="3"/>
      <c r="D19147" s="6"/>
      <c r="E19147" s="8"/>
      <c r="O19147" s="9"/>
    </row>
    <row r="19148" spans="2:15" x14ac:dyDescent="0.2">
      <c r="B19148" s="3"/>
      <c r="C19148" s="3"/>
      <c r="D19148" s="6"/>
      <c r="E19148" s="8"/>
      <c r="O19148" s="9"/>
    </row>
    <row r="19149" spans="2:15" x14ac:dyDescent="0.2">
      <c r="B19149" s="3"/>
      <c r="C19149" s="3"/>
      <c r="D19149" s="6"/>
      <c r="E19149" s="8"/>
      <c r="O19149" s="9"/>
    </row>
    <row r="19150" spans="2:15" x14ac:dyDescent="0.2">
      <c r="B19150" s="3"/>
      <c r="C19150" s="3"/>
      <c r="D19150" s="6"/>
      <c r="E19150" s="8"/>
      <c r="O19150" s="9"/>
    </row>
    <row r="19151" spans="2:15" x14ac:dyDescent="0.2">
      <c r="B19151" s="3"/>
      <c r="C19151" s="3"/>
      <c r="D19151" s="6"/>
      <c r="E19151" s="8"/>
      <c r="O19151" s="9"/>
    </row>
    <row r="19152" spans="2:15" x14ac:dyDescent="0.2">
      <c r="B19152" s="3"/>
      <c r="C19152" s="3"/>
      <c r="D19152" s="6"/>
      <c r="E19152" s="8"/>
      <c r="O19152" s="9"/>
    </row>
    <row r="19153" spans="2:15" x14ac:dyDescent="0.2">
      <c r="B19153" s="3"/>
      <c r="C19153" s="3"/>
      <c r="D19153" s="6"/>
      <c r="E19153" s="8"/>
      <c r="O19153" s="9"/>
    </row>
    <row r="19154" spans="2:15" x14ac:dyDescent="0.2">
      <c r="B19154" s="3"/>
      <c r="C19154" s="3"/>
      <c r="D19154" s="6"/>
      <c r="E19154" s="8"/>
      <c r="O19154" s="9"/>
    </row>
    <row r="19155" spans="2:15" x14ac:dyDescent="0.2">
      <c r="B19155" s="3"/>
      <c r="C19155" s="3"/>
      <c r="D19155" s="6"/>
      <c r="E19155" s="8"/>
      <c r="O19155" s="9"/>
    </row>
    <row r="19156" spans="2:15" x14ac:dyDescent="0.2">
      <c r="B19156" s="3"/>
      <c r="C19156" s="3"/>
      <c r="D19156" s="6"/>
      <c r="E19156" s="8"/>
      <c r="O19156" s="9"/>
    </row>
    <row r="19157" spans="2:15" x14ac:dyDescent="0.2">
      <c r="B19157" s="3"/>
      <c r="C19157" s="3"/>
      <c r="D19157" s="6"/>
      <c r="E19157" s="8"/>
      <c r="O19157" s="9"/>
    </row>
    <row r="19158" spans="2:15" x14ac:dyDescent="0.2">
      <c r="B19158" s="3"/>
      <c r="C19158" s="3"/>
      <c r="D19158" s="6"/>
      <c r="E19158" s="8"/>
      <c r="O19158" s="9"/>
    </row>
    <row r="19159" spans="2:15" x14ac:dyDescent="0.2">
      <c r="B19159" s="3"/>
      <c r="C19159" s="3"/>
      <c r="D19159" s="6"/>
      <c r="E19159" s="8"/>
      <c r="O19159" s="9"/>
    </row>
    <row r="19160" spans="2:15" x14ac:dyDescent="0.2">
      <c r="B19160" s="3"/>
      <c r="C19160" s="3"/>
      <c r="D19160" s="6"/>
      <c r="E19160" s="8"/>
      <c r="O19160" s="9"/>
    </row>
    <row r="19161" spans="2:15" x14ac:dyDescent="0.2">
      <c r="B19161" s="3"/>
      <c r="C19161" s="3"/>
      <c r="D19161" s="6"/>
      <c r="E19161" s="8"/>
      <c r="O19161" s="9"/>
    </row>
    <row r="19162" spans="2:15" x14ac:dyDescent="0.2">
      <c r="B19162" s="3"/>
      <c r="C19162" s="3"/>
      <c r="D19162" s="6"/>
      <c r="E19162" s="8"/>
      <c r="O19162" s="9"/>
    </row>
    <row r="19163" spans="2:15" x14ac:dyDescent="0.2">
      <c r="B19163" s="3"/>
      <c r="C19163" s="3"/>
      <c r="D19163" s="6"/>
      <c r="E19163" s="8"/>
      <c r="O19163" s="9"/>
    </row>
    <row r="19164" spans="2:15" x14ac:dyDescent="0.2">
      <c r="B19164" s="3"/>
      <c r="C19164" s="3"/>
      <c r="D19164" s="6"/>
      <c r="E19164" s="8"/>
      <c r="O19164" s="9"/>
    </row>
    <row r="19165" spans="2:15" x14ac:dyDescent="0.2">
      <c r="B19165" s="3"/>
      <c r="C19165" s="3"/>
      <c r="D19165" s="6"/>
      <c r="E19165" s="8"/>
      <c r="O19165" s="9"/>
    </row>
    <row r="19166" spans="2:15" x14ac:dyDescent="0.2">
      <c r="B19166" s="3"/>
      <c r="C19166" s="3"/>
      <c r="D19166" s="6"/>
      <c r="E19166" s="8"/>
      <c r="O19166" s="9"/>
    </row>
    <row r="19167" spans="2:15" x14ac:dyDescent="0.2">
      <c r="B19167" s="3"/>
      <c r="C19167" s="3"/>
      <c r="D19167" s="6"/>
      <c r="E19167" s="8"/>
      <c r="O19167" s="9"/>
    </row>
    <row r="19168" spans="2:15" x14ac:dyDescent="0.2">
      <c r="B19168" s="3"/>
      <c r="C19168" s="3"/>
      <c r="D19168" s="6"/>
      <c r="E19168" s="8"/>
      <c r="O19168" s="9"/>
    </row>
    <row r="19169" spans="2:15" x14ac:dyDescent="0.2">
      <c r="B19169" s="3"/>
      <c r="C19169" s="3"/>
      <c r="D19169" s="6"/>
      <c r="E19169" s="8"/>
      <c r="O19169" s="9"/>
    </row>
    <row r="19170" spans="2:15" x14ac:dyDescent="0.2">
      <c r="B19170" s="3"/>
      <c r="C19170" s="3"/>
      <c r="D19170" s="6"/>
      <c r="E19170" s="8"/>
      <c r="O19170" s="9"/>
    </row>
    <row r="19171" spans="2:15" x14ac:dyDescent="0.2">
      <c r="B19171" s="3"/>
      <c r="C19171" s="3"/>
      <c r="D19171" s="6"/>
      <c r="E19171" s="8"/>
      <c r="O19171" s="9"/>
    </row>
    <row r="19172" spans="2:15" x14ac:dyDescent="0.2">
      <c r="B19172" s="3"/>
      <c r="C19172" s="3"/>
      <c r="D19172" s="6"/>
      <c r="E19172" s="8"/>
      <c r="O19172" s="9"/>
    </row>
    <row r="19173" spans="2:15" x14ac:dyDescent="0.2">
      <c r="B19173" s="3"/>
      <c r="C19173" s="3"/>
      <c r="D19173" s="6"/>
      <c r="E19173" s="8"/>
      <c r="O19173" s="9"/>
    </row>
    <row r="19174" spans="2:15" x14ac:dyDescent="0.2">
      <c r="B19174" s="3"/>
      <c r="C19174" s="3"/>
      <c r="D19174" s="6"/>
      <c r="E19174" s="8"/>
      <c r="O19174" s="9"/>
    </row>
    <row r="19175" spans="2:15" x14ac:dyDescent="0.2">
      <c r="B19175" s="3"/>
      <c r="C19175" s="3"/>
      <c r="D19175" s="6"/>
      <c r="E19175" s="8"/>
      <c r="O19175" s="9"/>
    </row>
    <row r="19176" spans="2:15" x14ac:dyDescent="0.2">
      <c r="B19176" s="3"/>
      <c r="C19176" s="3"/>
      <c r="D19176" s="6"/>
      <c r="E19176" s="8"/>
      <c r="O19176" s="9"/>
    </row>
    <row r="19177" spans="2:15" x14ac:dyDescent="0.2">
      <c r="B19177" s="3"/>
      <c r="C19177" s="3"/>
      <c r="D19177" s="6"/>
      <c r="E19177" s="8"/>
      <c r="O19177" s="9"/>
    </row>
    <row r="19178" spans="2:15" x14ac:dyDescent="0.2">
      <c r="B19178" s="3"/>
      <c r="C19178" s="3"/>
      <c r="D19178" s="6"/>
      <c r="E19178" s="8"/>
      <c r="O19178" s="9"/>
    </row>
    <row r="19179" spans="2:15" x14ac:dyDescent="0.2">
      <c r="B19179" s="3"/>
      <c r="C19179" s="3"/>
      <c r="D19179" s="6"/>
      <c r="E19179" s="8"/>
      <c r="O19179" s="9"/>
    </row>
    <row r="19180" spans="2:15" x14ac:dyDescent="0.2">
      <c r="B19180" s="3"/>
      <c r="C19180" s="3"/>
      <c r="D19180" s="6"/>
      <c r="E19180" s="8"/>
      <c r="O19180" s="9"/>
    </row>
    <row r="19181" spans="2:15" x14ac:dyDescent="0.2">
      <c r="B19181" s="3"/>
      <c r="C19181" s="3"/>
      <c r="D19181" s="6"/>
      <c r="E19181" s="8"/>
      <c r="O19181" s="9"/>
    </row>
    <row r="19182" spans="2:15" x14ac:dyDescent="0.2">
      <c r="B19182" s="3"/>
      <c r="C19182" s="3"/>
      <c r="D19182" s="6"/>
      <c r="E19182" s="8"/>
      <c r="O19182" s="9"/>
    </row>
    <row r="19183" spans="2:15" x14ac:dyDescent="0.2">
      <c r="B19183" s="3"/>
      <c r="C19183" s="3"/>
      <c r="D19183" s="6"/>
      <c r="E19183" s="8"/>
      <c r="O19183" s="9"/>
    </row>
    <row r="19184" spans="2:15" x14ac:dyDescent="0.2">
      <c r="B19184" s="3"/>
      <c r="C19184" s="3"/>
      <c r="D19184" s="6"/>
      <c r="E19184" s="8"/>
      <c r="O19184" s="9"/>
    </row>
    <row r="19185" spans="2:15" x14ac:dyDescent="0.2">
      <c r="B19185" s="3"/>
      <c r="C19185" s="3"/>
      <c r="D19185" s="6"/>
      <c r="E19185" s="8"/>
      <c r="O19185" s="9"/>
    </row>
    <row r="19186" spans="2:15" x14ac:dyDescent="0.2">
      <c r="B19186" s="3"/>
      <c r="C19186" s="3"/>
      <c r="D19186" s="6"/>
      <c r="E19186" s="8"/>
      <c r="O19186" s="9"/>
    </row>
    <row r="19187" spans="2:15" x14ac:dyDescent="0.2">
      <c r="B19187" s="3"/>
      <c r="C19187" s="3"/>
      <c r="D19187" s="6"/>
      <c r="E19187" s="8"/>
      <c r="O19187" s="9"/>
    </row>
    <row r="19188" spans="2:15" x14ac:dyDescent="0.2">
      <c r="B19188" s="3"/>
      <c r="C19188" s="3"/>
      <c r="D19188" s="6"/>
      <c r="E19188" s="8"/>
      <c r="O19188" s="9"/>
    </row>
    <row r="19189" spans="2:15" x14ac:dyDescent="0.2">
      <c r="B19189" s="3"/>
      <c r="C19189" s="3"/>
      <c r="D19189" s="6"/>
      <c r="E19189" s="8"/>
      <c r="O19189" s="9"/>
    </row>
    <row r="19190" spans="2:15" x14ac:dyDescent="0.2">
      <c r="B19190" s="3"/>
      <c r="C19190" s="3"/>
      <c r="D19190" s="6"/>
      <c r="E19190" s="8"/>
      <c r="O19190" s="9"/>
    </row>
    <row r="19191" spans="2:15" x14ac:dyDescent="0.2">
      <c r="B19191" s="3"/>
      <c r="C19191" s="3"/>
      <c r="D19191" s="6"/>
      <c r="E19191" s="8"/>
      <c r="O19191" s="9"/>
    </row>
    <row r="19192" spans="2:15" x14ac:dyDescent="0.2">
      <c r="B19192" s="3"/>
      <c r="C19192" s="3"/>
      <c r="D19192" s="6"/>
      <c r="E19192" s="8"/>
      <c r="O19192" s="9"/>
    </row>
    <row r="19193" spans="2:15" x14ac:dyDescent="0.2">
      <c r="B19193" s="3"/>
      <c r="C19193" s="3"/>
      <c r="D19193" s="6"/>
      <c r="E19193" s="8"/>
      <c r="O19193" s="9"/>
    </row>
    <row r="19194" spans="2:15" x14ac:dyDescent="0.2">
      <c r="B19194" s="3"/>
      <c r="C19194" s="3"/>
      <c r="D19194" s="6"/>
      <c r="E19194" s="8"/>
      <c r="O19194" s="9"/>
    </row>
    <row r="19195" spans="2:15" x14ac:dyDescent="0.2">
      <c r="B19195" s="3"/>
      <c r="C19195" s="3"/>
      <c r="D19195" s="6"/>
      <c r="E19195" s="8"/>
      <c r="O19195" s="9"/>
    </row>
    <row r="19196" spans="2:15" x14ac:dyDescent="0.2">
      <c r="B19196" s="3"/>
      <c r="C19196" s="3"/>
      <c r="D19196" s="6"/>
      <c r="E19196" s="8"/>
      <c r="O19196" s="9"/>
    </row>
    <row r="19197" spans="2:15" x14ac:dyDescent="0.2">
      <c r="B19197" s="3"/>
      <c r="C19197" s="3"/>
      <c r="D19197" s="6"/>
      <c r="E19197" s="8"/>
      <c r="O19197" s="9"/>
    </row>
    <row r="19198" spans="2:15" x14ac:dyDescent="0.2">
      <c r="B19198" s="3"/>
      <c r="C19198" s="3"/>
      <c r="D19198" s="6"/>
      <c r="E19198" s="8"/>
      <c r="O19198" s="9"/>
    </row>
    <row r="19199" spans="2:15" x14ac:dyDescent="0.2">
      <c r="B19199" s="3"/>
      <c r="C19199" s="3"/>
      <c r="D19199" s="6"/>
      <c r="E19199" s="8"/>
      <c r="O19199" s="9"/>
    </row>
    <row r="19200" spans="2:15" x14ac:dyDescent="0.2">
      <c r="B19200" s="3"/>
      <c r="C19200" s="3"/>
      <c r="D19200" s="6"/>
      <c r="E19200" s="8"/>
      <c r="O19200" s="9"/>
    </row>
    <row r="19201" spans="2:15" x14ac:dyDescent="0.2">
      <c r="B19201" s="3"/>
      <c r="C19201" s="3"/>
      <c r="D19201" s="6"/>
      <c r="E19201" s="8"/>
      <c r="O19201" s="9"/>
    </row>
    <row r="19202" spans="2:15" x14ac:dyDescent="0.2">
      <c r="B19202" s="3"/>
      <c r="C19202" s="3"/>
      <c r="D19202" s="6"/>
      <c r="E19202" s="8"/>
      <c r="O19202" s="9"/>
    </row>
    <row r="19203" spans="2:15" x14ac:dyDescent="0.2">
      <c r="B19203" s="3"/>
      <c r="C19203" s="3"/>
      <c r="D19203" s="6"/>
      <c r="E19203" s="8"/>
      <c r="O19203" s="9"/>
    </row>
    <row r="19204" spans="2:15" x14ac:dyDescent="0.2">
      <c r="B19204" s="3"/>
      <c r="C19204" s="3"/>
      <c r="D19204" s="6"/>
      <c r="E19204" s="8"/>
      <c r="O19204" s="9"/>
    </row>
    <row r="19205" spans="2:15" x14ac:dyDescent="0.2">
      <c r="B19205" s="3"/>
      <c r="C19205" s="3"/>
      <c r="D19205" s="6"/>
      <c r="E19205" s="8"/>
      <c r="O19205" s="9"/>
    </row>
    <row r="19206" spans="2:15" x14ac:dyDescent="0.2">
      <c r="B19206" s="3"/>
      <c r="C19206" s="3"/>
      <c r="D19206" s="6"/>
      <c r="E19206" s="8"/>
      <c r="O19206" s="9"/>
    </row>
    <row r="19207" spans="2:15" x14ac:dyDescent="0.2">
      <c r="B19207" s="3"/>
      <c r="C19207" s="3"/>
      <c r="D19207" s="6"/>
      <c r="E19207" s="8"/>
      <c r="O19207" s="9"/>
    </row>
    <row r="19208" spans="2:15" x14ac:dyDescent="0.2">
      <c r="B19208" s="3"/>
      <c r="C19208" s="3"/>
      <c r="D19208" s="6"/>
      <c r="E19208" s="8"/>
      <c r="O19208" s="9"/>
    </row>
    <row r="19209" spans="2:15" x14ac:dyDescent="0.2">
      <c r="B19209" s="3"/>
      <c r="C19209" s="3"/>
      <c r="D19209" s="6"/>
      <c r="E19209" s="8"/>
      <c r="O19209" s="9"/>
    </row>
    <row r="19210" spans="2:15" x14ac:dyDescent="0.2">
      <c r="B19210" s="3"/>
      <c r="C19210" s="3"/>
      <c r="D19210" s="6"/>
      <c r="E19210" s="8"/>
      <c r="O19210" s="9"/>
    </row>
    <row r="19211" spans="2:15" x14ac:dyDescent="0.2">
      <c r="B19211" s="3"/>
      <c r="C19211" s="3"/>
      <c r="D19211" s="6"/>
      <c r="E19211" s="8"/>
      <c r="O19211" s="9"/>
    </row>
    <row r="19212" spans="2:15" x14ac:dyDescent="0.2">
      <c r="B19212" s="3"/>
      <c r="C19212" s="3"/>
      <c r="D19212" s="6"/>
      <c r="E19212" s="8"/>
      <c r="O19212" s="9"/>
    </row>
    <row r="19213" spans="2:15" x14ac:dyDescent="0.2">
      <c r="B19213" s="3"/>
      <c r="C19213" s="3"/>
      <c r="D19213" s="6"/>
      <c r="E19213" s="8"/>
      <c r="O19213" s="9"/>
    </row>
    <row r="19214" spans="2:15" x14ac:dyDescent="0.2">
      <c r="B19214" s="3"/>
      <c r="C19214" s="3"/>
      <c r="D19214" s="6"/>
      <c r="E19214" s="8"/>
      <c r="O19214" s="9"/>
    </row>
    <row r="19215" spans="2:15" x14ac:dyDescent="0.2">
      <c r="B19215" s="3"/>
      <c r="C19215" s="3"/>
      <c r="D19215" s="6"/>
      <c r="E19215" s="8"/>
      <c r="O19215" s="9"/>
    </row>
    <row r="19216" spans="2:15" x14ac:dyDescent="0.2">
      <c r="B19216" s="3"/>
      <c r="C19216" s="3"/>
      <c r="D19216" s="6"/>
      <c r="E19216" s="8"/>
      <c r="O19216" s="9"/>
    </row>
    <row r="19217" spans="2:15" x14ac:dyDescent="0.2">
      <c r="B19217" s="3"/>
      <c r="C19217" s="3"/>
      <c r="D19217" s="6"/>
      <c r="E19217" s="8"/>
      <c r="O19217" s="9"/>
    </row>
    <row r="19218" spans="2:15" x14ac:dyDescent="0.2">
      <c r="B19218" s="3"/>
      <c r="C19218" s="3"/>
      <c r="D19218" s="6"/>
      <c r="E19218" s="8"/>
      <c r="O19218" s="9"/>
    </row>
    <row r="19219" spans="2:15" x14ac:dyDescent="0.2">
      <c r="B19219" s="3"/>
      <c r="C19219" s="3"/>
      <c r="D19219" s="6"/>
      <c r="E19219" s="8"/>
      <c r="O19219" s="9"/>
    </row>
    <row r="19220" spans="2:15" x14ac:dyDescent="0.2">
      <c r="B19220" s="3"/>
      <c r="C19220" s="3"/>
      <c r="D19220" s="6"/>
      <c r="E19220" s="8"/>
      <c r="O19220" s="9"/>
    </row>
    <row r="19221" spans="2:15" x14ac:dyDescent="0.2">
      <c r="B19221" s="3"/>
      <c r="C19221" s="3"/>
      <c r="D19221" s="6"/>
      <c r="E19221" s="8"/>
      <c r="O19221" s="9"/>
    </row>
    <row r="19222" spans="2:15" x14ac:dyDescent="0.2">
      <c r="B19222" s="3"/>
      <c r="C19222" s="3"/>
      <c r="D19222" s="6"/>
      <c r="E19222" s="8"/>
      <c r="O19222" s="9"/>
    </row>
    <row r="19223" spans="2:15" x14ac:dyDescent="0.2">
      <c r="B19223" s="3"/>
      <c r="C19223" s="3"/>
      <c r="D19223" s="6"/>
      <c r="E19223" s="8"/>
      <c r="O19223" s="9"/>
    </row>
    <row r="19224" spans="2:15" x14ac:dyDescent="0.2">
      <c r="B19224" s="3"/>
      <c r="C19224" s="3"/>
      <c r="D19224" s="6"/>
      <c r="E19224" s="8"/>
      <c r="O19224" s="9"/>
    </row>
    <row r="19225" spans="2:15" x14ac:dyDescent="0.2">
      <c r="B19225" s="3"/>
      <c r="C19225" s="3"/>
      <c r="D19225" s="6"/>
      <c r="E19225" s="8"/>
      <c r="O19225" s="9"/>
    </row>
    <row r="19226" spans="2:15" x14ac:dyDescent="0.2">
      <c r="B19226" s="3"/>
      <c r="C19226" s="3"/>
      <c r="D19226" s="6"/>
      <c r="E19226" s="8"/>
      <c r="O19226" s="9"/>
    </row>
    <row r="19227" spans="2:15" x14ac:dyDescent="0.2">
      <c r="B19227" s="3"/>
      <c r="C19227" s="3"/>
      <c r="D19227" s="6"/>
      <c r="E19227" s="8"/>
      <c r="O19227" s="9"/>
    </row>
    <row r="19228" spans="2:15" x14ac:dyDescent="0.2">
      <c r="B19228" s="3"/>
      <c r="C19228" s="3"/>
      <c r="D19228" s="6"/>
      <c r="E19228" s="8"/>
      <c r="O19228" s="9"/>
    </row>
    <row r="19229" spans="2:15" x14ac:dyDescent="0.2">
      <c r="B19229" s="3"/>
      <c r="C19229" s="3"/>
      <c r="D19229" s="6"/>
      <c r="E19229" s="8"/>
      <c r="O19229" s="9"/>
    </row>
    <row r="19230" spans="2:15" x14ac:dyDescent="0.2">
      <c r="B19230" s="3"/>
      <c r="C19230" s="3"/>
      <c r="D19230" s="6"/>
      <c r="E19230" s="8"/>
      <c r="O19230" s="9"/>
    </row>
    <row r="19231" spans="2:15" x14ac:dyDescent="0.2">
      <c r="B19231" s="3"/>
      <c r="C19231" s="3"/>
      <c r="D19231" s="6"/>
      <c r="E19231" s="8"/>
      <c r="O19231" s="9"/>
    </row>
    <row r="19232" spans="2:15" x14ac:dyDescent="0.2">
      <c r="B19232" s="3"/>
      <c r="C19232" s="3"/>
      <c r="D19232" s="6"/>
      <c r="E19232" s="8"/>
      <c r="O19232" s="9"/>
    </row>
    <row r="19233" spans="2:15" x14ac:dyDescent="0.2">
      <c r="B19233" s="3"/>
      <c r="C19233" s="3"/>
      <c r="D19233" s="6"/>
      <c r="E19233" s="8"/>
      <c r="O19233" s="9"/>
    </row>
    <row r="19234" spans="2:15" x14ac:dyDescent="0.2">
      <c r="B19234" s="3"/>
      <c r="C19234" s="3"/>
      <c r="D19234" s="6"/>
      <c r="E19234" s="8"/>
      <c r="O19234" s="9"/>
    </row>
    <row r="19235" spans="2:15" x14ac:dyDescent="0.2">
      <c r="B19235" s="3"/>
      <c r="C19235" s="3"/>
      <c r="D19235" s="6"/>
      <c r="E19235" s="8"/>
      <c r="O19235" s="9"/>
    </row>
    <row r="19236" spans="2:15" x14ac:dyDescent="0.2">
      <c r="B19236" s="3"/>
      <c r="C19236" s="3"/>
      <c r="D19236" s="6"/>
      <c r="E19236" s="8"/>
      <c r="O19236" s="9"/>
    </row>
    <row r="19237" spans="2:15" x14ac:dyDescent="0.2">
      <c r="B19237" s="3"/>
      <c r="C19237" s="3"/>
      <c r="D19237" s="6"/>
      <c r="E19237" s="8"/>
      <c r="O19237" s="9"/>
    </row>
    <row r="19238" spans="2:15" x14ac:dyDescent="0.2">
      <c r="B19238" s="3"/>
      <c r="C19238" s="3"/>
      <c r="D19238" s="6"/>
      <c r="E19238" s="8"/>
      <c r="O19238" s="9"/>
    </row>
    <row r="19239" spans="2:15" x14ac:dyDescent="0.2">
      <c r="B19239" s="3"/>
      <c r="C19239" s="3"/>
      <c r="D19239" s="6"/>
      <c r="E19239" s="8"/>
      <c r="O19239" s="9"/>
    </row>
    <row r="19240" spans="2:15" x14ac:dyDescent="0.2">
      <c r="B19240" s="3"/>
      <c r="C19240" s="3"/>
      <c r="D19240" s="6"/>
      <c r="E19240" s="8"/>
      <c r="O19240" s="9"/>
    </row>
    <row r="19241" spans="2:15" x14ac:dyDescent="0.2">
      <c r="B19241" s="3"/>
      <c r="C19241" s="3"/>
      <c r="D19241" s="6"/>
      <c r="E19241" s="8"/>
      <c r="O19241" s="9"/>
    </row>
    <row r="19242" spans="2:15" x14ac:dyDescent="0.2">
      <c r="B19242" s="3"/>
      <c r="C19242" s="3"/>
      <c r="D19242" s="6"/>
      <c r="E19242" s="8"/>
      <c r="O19242" s="9"/>
    </row>
    <row r="19243" spans="2:15" x14ac:dyDescent="0.2">
      <c r="B19243" s="3"/>
      <c r="C19243" s="3"/>
      <c r="D19243" s="6"/>
      <c r="E19243" s="8"/>
      <c r="O19243" s="9"/>
    </row>
    <row r="19244" spans="2:15" x14ac:dyDescent="0.2">
      <c r="B19244" s="3"/>
      <c r="C19244" s="3"/>
      <c r="D19244" s="6"/>
      <c r="E19244" s="8"/>
      <c r="O19244" s="9"/>
    </row>
    <row r="19245" spans="2:15" x14ac:dyDescent="0.2">
      <c r="B19245" s="3"/>
      <c r="C19245" s="3"/>
      <c r="D19245" s="6"/>
      <c r="E19245" s="8"/>
      <c r="O19245" s="9"/>
    </row>
    <row r="19246" spans="2:15" x14ac:dyDescent="0.2">
      <c r="B19246" s="3"/>
      <c r="C19246" s="3"/>
      <c r="D19246" s="6"/>
      <c r="E19246" s="8"/>
      <c r="O19246" s="9"/>
    </row>
    <row r="19247" spans="2:15" x14ac:dyDescent="0.2">
      <c r="B19247" s="3"/>
      <c r="C19247" s="3"/>
      <c r="D19247" s="6"/>
      <c r="E19247" s="8"/>
      <c r="O19247" s="9"/>
    </row>
    <row r="19248" spans="2:15" x14ac:dyDescent="0.2">
      <c r="B19248" s="3"/>
      <c r="C19248" s="3"/>
      <c r="D19248" s="6"/>
      <c r="E19248" s="8"/>
      <c r="O19248" s="9"/>
    </row>
    <row r="19249" spans="2:15" x14ac:dyDescent="0.2">
      <c r="B19249" s="3"/>
      <c r="C19249" s="3"/>
      <c r="D19249" s="6"/>
      <c r="E19249" s="8"/>
      <c r="O19249" s="9"/>
    </row>
    <row r="19250" spans="2:15" x14ac:dyDescent="0.2">
      <c r="B19250" s="3"/>
      <c r="C19250" s="3"/>
      <c r="D19250" s="6"/>
      <c r="E19250" s="8"/>
      <c r="O19250" s="9"/>
    </row>
    <row r="19251" spans="2:15" x14ac:dyDescent="0.2">
      <c r="B19251" s="3"/>
      <c r="C19251" s="3"/>
      <c r="D19251" s="6"/>
      <c r="E19251" s="8"/>
      <c r="O19251" s="9"/>
    </row>
    <row r="19252" spans="2:15" x14ac:dyDescent="0.2">
      <c r="B19252" s="3"/>
      <c r="C19252" s="3"/>
      <c r="D19252" s="6"/>
      <c r="E19252" s="8"/>
      <c r="O19252" s="9"/>
    </row>
    <row r="19253" spans="2:15" x14ac:dyDescent="0.2">
      <c r="B19253" s="3"/>
      <c r="C19253" s="3"/>
      <c r="D19253" s="6"/>
      <c r="E19253" s="8"/>
      <c r="O19253" s="9"/>
    </row>
    <row r="19254" spans="2:15" x14ac:dyDescent="0.2">
      <c r="B19254" s="3"/>
      <c r="C19254" s="3"/>
      <c r="D19254" s="6"/>
      <c r="E19254" s="8"/>
      <c r="O19254" s="9"/>
    </row>
    <row r="19255" spans="2:15" x14ac:dyDescent="0.2">
      <c r="B19255" s="3"/>
      <c r="C19255" s="3"/>
      <c r="D19255" s="6"/>
      <c r="E19255" s="8"/>
      <c r="O19255" s="9"/>
    </row>
    <row r="19256" spans="2:15" x14ac:dyDescent="0.2">
      <c r="B19256" s="3"/>
      <c r="C19256" s="3"/>
      <c r="D19256" s="6"/>
      <c r="E19256" s="8"/>
      <c r="O19256" s="9"/>
    </row>
    <row r="19257" spans="2:15" x14ac:dyDescent="0.2">
      <c r="B19257" s="3"/>
      <c r="C19257" s="3"/>
      <c r="D19257" s="6"/>
      <c r="E19257" s="8"/>
      <c r="O19257" s="9"/>
    </row>
    <row r="19258" spans="2:15" x14ac:dyDescent="0.2">
      <c r="B19258" s="3"/>
      <c r="C19258" s="3"/>
      <c r="D19258" s="6"/>
      <c r="E19258" s="8"/>
      <c r="O19258" s="9"/>
    </row>
    <row r="19259" spans="2:15" x14ac:dyDescent="0.2">
      <c r="B19259" s="3"/>
      <c r="C19259" s="3"/>
      <c r="D19259" s="6"/>
      <c r="E19259" s="8"/>
      <c r="O19259" s="9"/>
    </row>
    <row r="19260" spans="2:15" x14ac:dyDescent="0.2">
      <c r="B19260" s="3"/>
      <c r="C19260" s="3"/>
      <c r="D19260" s="6"/>
      <c r="E19260" s="8"/>
      <c r="O19260" s="9"/>
    </row>
    <row r="19261" spans="2:15" x14ac:dyDescent="0.2">
      <c r="B19261" s="3"/>
      <c r="C19261" s="3"/>
      <c r="D19261" s="6"/>
      <c r="E19261" s="8"/>
      <c r="O19261" s="9"/>
    </row>
    <row r="19262" spans="2:15" x14ac:dyDescent="0.2">
      <c r="B19262" s="3"/>
      <c r="C19262" s="3"/>
      <c r="D19262" s="6"/>
      <c r="E19262" s="8"/>
      <c r="O19262" s="9"/>
    </row>
    <row r="19263" spans="2:15" x14ac:dyDescent="0.2">
      <c r="B19263" s="3"/>
      <c r="C19263" s="3"/>
      <c r="D19263" s="6"/>
      <c r="E19263" s="8"/>
      <c r="O19263" s="9"/>
    </row>
    <row r="19264" spans="2:15" x14ac:dyDescent="0.2">
      <c r="B19264" s="3"/>
      <c r="C19264" s="3"/>
      <c r="D19264" s="6"/>
      <c r="E19264" s="8"/>
      <c r="O19264" s="9"/>
    </row>
    <row r="19265" spans="2:15" x14ac:dyDescent="0.2">
      <c r="B19265" s="3"/>
      <c r="C19265" s="3"/>
      <c r="D19265" s="6"/>
      <c r="E19265" s="8"/>
      <c r="O19265" s="9"/>
    </row>
    <row r="19266" spans="2:15" x14ac:dyDescent="0.2">
      <c r="B19266" s="3"/>
      <c r="C19266" s="3"/>
      <c r="D19266" s="6"/>
      <c r="E19266" s="8"/>
      <c r="O19266" s="9"/>
    </row>
    <row r="19267" spans="2:15" x14ac:dyDescent="0.2">
      <c r="B19267" s="3"/>
      <c r="C19267" s="3"/>
      <c r="D19267" s="6"/>
      <c r="E19267" s="8"/>
      <c r="O19267" s="9"/>
    </row>
    <row r="19268" spans="2:15" x14ac:dyDescent="0.2">
      <c r="B19268" s="3"/>
      <c r="C19268" s="3"/>
      <c r="D19268" s="6"/>
      <c r="E19268" s="8"/>
      <c r="O19268" s="9"/>
    </row>
    <row r="19269" spans="2:15" x14ac:dyDescent="0.2">
      <c r="B19269" s="3"/>
      <c r="C19269" s="3"/>
      <c r="D19269" s="6"/>
      <c r="E19269" s="8"/>
      <c r="O19269" s="9"/>
    </row>
    <row r="19270" spans="2:15" x14ac:dyDescent="0.2">
      <c r="B19270" s="3"/>
      <c r="C19270" s="3"/>
      <c r="D19270" s="6"/>
      <c r="E19270" s="8"/>
      <c r="O19270" s="9"/>
    </row>
    <row r="19271" spans="2:15" x14ac:dyDescent="0.2">
      <c r="B19271" s="3"/>
      <c r="C19271" s="3"/>
      <c r="D19271" s="6"/>
      <c r="E19271" s="8"/>
      <c r="O19271" s="9"/>
    </row>
    <row r="19272" spans="2:15" x14ac:dyDescent="0.2">
      <c r="B19272" s="3"/>
      <c r="C19272" s="3"/>
      <c r="D19272" s="6"/>
      <c r="E19272" s="8"/>
      <c r="O19272" s="9"/>
    </row>
    <row r="19273" spans="2:15" x14ac:dyDescent="0.2">
      <c r="B19273" s="3"/>
      <c r="C19273" s="3"/>
      <c r="D19273" s="6"/>
      <c r="E19273" s="8"/>
      <c r="O19273" s="9"/>
    </row>
    <row r="19274" spans="2:15" x14ac:dyDescent="0.2">
      <c r="B19274" s="3"/>
      <c r="C19274" s="3"/>
      <c r="D19274" s="6"/>
      <c r="E19274" s="8"/>
      <c r="O19274" s="9"/>
    </row>
    <row r="19275" spans="2:15" x14ac:dyDescent="0.2">
      <c r="B19275" s="3"/>
      <c r="C19275" s="3"/>
      <c r="D19275" s="6"/>
      <c r="E19275" s="8"/>
      <c r="O19275" s="9"/>
    </row>
    <row r="19276" spans="2:15" x14ac:dyDescent="0.2">
      <c r="B19276" s="3"/>
      <c r="C19276" s="3"/>
      <c r="D19276" s="6"/>
      <c r="E19276" s="8"/>
      <c r="O19276" s="9"/>
    </row>
    <row r="19277" spans="2:15" x14ac:dyDescent="0.2">
      <c r="B19277" s="3"/>
      <c r="C19277" s="3"/>
      <c r="D19277" s="6"/>
      <c r="E19277" s="8"/>
      <c r="O19277" s="9"/>
    </row>
    <row r="19278" spans="2:15" x14ac:dyDescent="0.2">
      <c r="B19278" s="3"/>
      <c r="C19278" s="3"/>
      <c r="D19278" s="6"/>
      <c r="E19278" s="8"/>
      <c r="O19278" s="9"/>
    </row>
    <row r="19279" spans="2:15" x14ac:dyDescent="0.2">
      <c r="B19279" s="3"/>
      <c r="C19279" s="3"/>
      <c r="D19279" s="6"/>
      <c r="E19279" s="8"/>
      <c r="O19279" s="9"/>
    </row>
    <row r="19280" spans="2:15" x14ac:dyDescent="0.2">
      <c r="B19280" s="3"/>
      <c r="C19280" s="3"/>
      <c r="D19280" s="6"/>
      <c r="E19280" s="8"/>
      <c r="O19280" s="9"/>
    </row>
    <row r="19281" spans="2:15" x14ac:dyDescent="0.2">
      <c r="B19281" s="3"/>
      <c r="C19281" s="3"/>
      <c r="D19281" s="6"/>
      <c r="E19281" s="8"/>
      <c r="O19281" s="9"/>
    </row>
    <row r="19282" spans="2:15" x14ac:dyDescent="0.2">
      <c r="B19282" s="3"/>
      <c r="C19282" s="3"/>
      <c r="D19282" s="6"/>
      <c r="E19282" s="8"/>
      <c r="O19282" s="9"/>
    </row>
    <row r="19283" spans="2:15" x14ac:dyDescent="0.2">
      <c r="B19283" s="3"/>
      <c r="C19283" s="3"/>
      <c r="D19283" s="6"/>
      <c r="E19283" s="8"/>
      <c r="O19283" s="9"/>
    </row>
    <row r="19284" spans="2:15" x14ac:dyDescent="0.2">
      <c r="B19284" s="3"/>
      <c r="C19284" s="3"/>
      <c r="D19284" s="6"/>
      <c r="E19284" s="8"/>
      <c r="O19284" s="9"/>
    </row>
    <row r="19285" spans="2:15" x14ac:dyDescent="0.2">
      <c r="B19285" s="3"/>
      <c r="C19285" s="3"/>
      <c r="D19285" s="6"/>
      <c r="E19285" s="8"/>
      <c r="O19285" s="9"/>
    </row>
    <row r="19286" spans="2:15" x14ac:dyDescent="0.2">
      <c r="B19286" s="3"/>
      <c r="C19286" s="3"/>
      <c r="D19286" s="6"/>
      <c r="E19286" s="8"/>
      <c r="O19286" s="9"/>
    </row>
    <row r="19287" spans="2:15" x14ac:dyDescent="0.2">
      <c r="B19287" s="3"/>
      <c r="C19287" s="3"/>
      <c r="D19287" s="6"/>
      <c r="E19287" s="8"/>
      <c r="O19287" s="9"/>
    </row>
    <row r="19288" spans="2:15" x14ac:dyDescent="0.2">
      <c r="B19288" s="3"/>
      <c r="C19288" s="3"/>
      <c r="D19288" s="6"/>
      <c r="E19288" s="8"/>
      <c r="O19288" s="9"/>
    </row>
    <row r="19289" spans="2:15" x14ac:dyDescent="0.2">
      <c r="B19289" s="3"/>
      <c r="C19289" s="3"/>
      <c r="D19289" s="6"/>
      <c r="E19289" s="8"/>
      <c r="O19289" s="9"/>
    </row>
    <row r="19290" spans="2:15" x14ac:dyDescent="0.2">
      <c r="B19290" s="3"/>
      <c r="C19290" s="3"/>
      <c r="D19290" s="6"/>
      <c r="E19290" s="8"/>
      <c r="O19290" s="9"/>
    </row>
    <row r="19291" spans="2:15" x14ac:dyDescent="0.2">
      <c r="B19291" s="3"/>
      <c r="C19291" s="3"/>
      <c r="D19291" s="6"/>
      <c r="E19291" s="8"/>
      <c r="O19291" s="9"/>
    </row>
    <row r="19292" spans="2:15" x14ac:dyDescent="0.2">
      <c r="B19292" s="3"/>
      <c r="C19292" s="3"/>
      <c r="D19292" s="6"/>
      <c r="E19292" s="8"/>
      <c r="O19292" s="9"/>
    </row>
    <row r="19293" spans="2:15" x14ac:dyDescent="0.2">
      <c r="B19293" s="3"/>
      <c r="C19293" s="3"/>
      <c r="D19293" s="6"/>
      <c r="E19293" s="8"/>
      <c r="O19293" s="9"/>
    </row>
    <row r="19294" spans="2:15" x14ac:dyDescent="0.2">
      <c r="B19294" s="3"/>
      <c r="C19294" s="3"/>
      <c r="D19294" s="6"/>
      <c r="E19294" s="8"/>
      <c r="O19294" s="9"/>
    </row>
    <row r="19295" spans="2:15" x14ac:dyDescent="0.2">
      <c r="B19295" s="3"/>
      <c r="C19295" s="3"/>
      <c r="D19295" s="6"/>
      <c r="E19295" s="8"/>
      <c r="O19295" s="9"/>
    </row>
    <row r="19296" spans="2:15" x14ac:dyDescent="0.2">
      <c r="B19296" s="3"/>
      <c r="C19296" s="3"/>
      <c r="D19296" s="6"/>
      <c r="E19296" s="8"/>
      <c r="O19296" s="9"/>
    </row>
    <row r="19297" spans="2:15" x14ac:dyDescent="0.2">
      <c r="B19297" s="3"/>
      <c r="C19297" s="3"/>
      <c r="D19297" s="6"/>
      <c r="E19297" s="8"/>
      <c r="O19297" s="9"/>
    </row>
    <row r="19298" spans="2:15" x14ac:dyDescent="0.2">
      <c r="B19298" s="3"/>
      <c r="C19298" s="3"/>
      <c r="D19298" s="6"/>
      <c r="E19298" s="8"/>
      <c r="O19298" s="9"/>
    </row>
    <row r="19299" spans="2:15" x14ac:dyDescent="0.2">
      <c r="B19299" s="3"/>
      <c r="C19299" s="3"/>
      <c r="D19299" s="6"/>
      <c r="E19299" s="8"/>
      <c r="O19299" s="9"/>
    </row>
    <row r="19300" spans="2:15" x14ac:dyDescent="0.2">
      <c r="B19300" s="3"/>
      <c r="C19300" s="3"/>
      <c r="D19300" s="6"/>
      <c r="E19300" s="8"/>
      <c r="O19300" s="9"/>
    </row>
    <row r="19301" spans="2:15" x14ac:dyDescent="0.2">
      <c r="B19301" s="3"/>
      <c r="C19301" s="3"/>
      <c r="D19301" s="6"/>
      <c r="E19301" s="8"/>
      <c r="O19301" s="9"/>
    </row>
    <row r="19302" spans="2:15" x14ac:dyDescent="0.2">
      <c r="B19302" s="3"/>
      <c r="C19302" s="3"/>
      <c r="D19302" s="6"/>
      <c r="E19302" s="8"/>
      <c r="O19302" s="9"/>
    </row>
    <row r="19303" spans="2:15" x14ac:dyDescent="0.2">
      <c r="B19303" s="3"/>
      <c r="C19303" s="3"/>
      <c r="D19303" s="6"/>
      <c r="E19303" s="8"/>
      <c r="O19303" s="9"/>
    </row>
    <row r="19304" spans="2:15" x14ac:dyDescent="0.2">
      <c r="B19304" s="3"/>
      <c r="C19304" s="3"/>
      <c r="D19304" s="6"/>
      <c r="E19304" s="8"/>
      <c r="O19304" s="9"/>
    </row>
    <row r="19305" spans="2:15" x14ac:dyDescent="0.2">
      <c r="B19305" s="3"/>
      <c r="C19305" s="3"/>
      <c r="D19305" s="6"/>
      <c r="E19305" s="8"/>
      <c r="O19305" s="9"/>
    </row>
    <row r="19306" spans="2:15" x14ac:dyDescent="0.2">
      <c r="B19306" s="3"/>
      <c r="C19306" s="3"/>
      <c r="D19306" s="6"/>
      <c r="E19306" s="8"/>
      <c r="O19306" s="9"/>
    </row>
    <row r="19307" spans="2:15" x14ac:dyDescent="0.2">
      <c r="B19307" s="3"/>
      <c r="C19307" s="3"/>
      <c r="D19307" s="6"/>
      <c r="E19307" s="8"/>
      <c r="O19307" s="9"/>
    </row>
    <row r="19308" spans="2:15" x14ac:dyDescent="0.2">
      <c r="B19308" s="3"/>
      <c r="C19308" s="3"/>
      <c r="D19308" s="6"/>
      <c r="E19308" s="8"/>
      <c r="O19308" s="9"/>
    </row>
    <row r="19309" spans="2:15" x14ac:dyDescent="0.2">
      <c r="B19309" s="3"/>
      <c r="C19309" s="3"/>
      <c r="D19309" s="6"/>
      <c r="E19309" s="8"/>
      <c r="O19309" s="9"/>
    </row>
    <row r="19310" spans="2:15" x14ac:dyDescent="0.2">
      <c r="B19310" s="3"/>
      <c r="C19310" s="3"/>
      <c r="D19310" s="6"/>
      <c r="E19310" s="8"/>
      <c r="O19310" s="9"/>
    </row>
    <row r="19311" spans="2:15" x14ac:dyDescent="0.2">
      <c r="B19311" s="3"/>
      <c r="C19311" s="3"/>
      <c r="D19311" s="6"/>
      <c r="E19311" s="8"/>
      <c r="O19311" s="9"/>
    </row>
    <row r="19312" spans="2:15" x14ac:dyDescent="0.2">
      <c r="B19312" s="3"/>
      <c r="C19312" s="3"/>
      <c r="D19312" s="6"/>
      <c r="E19312" s="8"/>
      <c r="O19312" s="9"/>
    </row>
    <row r="19313" spans="2:15" x14ac:dyDescent="0.2">
      <c r="B19313" s="3"/>
      <c r="C19313" s="3"/>
      <c r="D19313" s="6"/>
      <c r="E19313" s="8"/>
      <c r="O19313" s="9"/>
    </row>
    <row r="19314" spans="2:15" x14ac:dyDescent="0.2">
      <c r="B19314" s="3"/>
      <c r="C19314" s="3"/>
      <c r="D19314" s="6"/>
      <c r="E19314" s="8"/>
      <c r="O19314" s="9"/>
    </row>
    <row r="19315" spans="2:15" x14ac:dyDescent="0.2">
      <c r="B19315" s="3"/>
      <c r="C19315" s="3"/>
      <c r="D19315" s="6"/>
      <c r="E19315" s="8"/>
      <c r="O19315" s="9"/>
    </row>
    <row r="19316" spans="2:15" x14ac:dyDescent="0.2">
      <c r="B19316" s="3"/>
      <c r="C19316" s="3"/>
      <c r="D19316" s="6"/>
      <c r="E19316" s="8"/>
      <c r="O19316" s="9"/>
    </row>
    <row r="19317" spans="2:15" x14ac:dyDescent="0.2">
      <c r="B19317" s="3"/>
      <c r="C19317" s="3"/>
      <c r="D19317" s="6"/>
      <c r="E19317" s="8"/>
      <c r="O19317" s="9"/>
    </row>
    <row r="19318" spans="2:15" x14ac:dyDescent="0.2">
      <c r="B19318" s="3"/>
      <c r="C19318" s="3"/>
      <c r="D19318" s="6"/>
      <c r="E19318" s="8"/>
      <c r="O19318" s="9"/>
    </row>
    <row r="19319" spans="2:15" x14ac:dyDescent="0.2">
      <c r="B19319" s="3"/>
      <c r="C19319" s="3"/>
      <c r="D19319" s="6"/>
      <c r="E19319" s="8"/>
      <c r="O19319" s="9"/>
    </row>
    <row r="19320" spans="2:15" x14ac:dyDescent="0.2">
      <c r="B19320" s="3"/>
      <c r="C19320" s="3"/>
      <c r="D19320" s="6"/>
      <c r="E19320" s="8"/>
      <c r="O19320" s="9"/>
    </row>
    <row r="19321" spans="2:15" x14ac:dyDescent="0.2">
      <c r="B19321" s="3"/>
      <c r="C19321" s="3"/>
      <c r="D19321" s="6"/>
      <c r="E19321" s="8"/>
      <c r="O19321" s="9"/>
    </row>
    <row r="19322" spans="2:15" x14ac:dyDescent="0.2">
      <c r="B19322" s="3"/>
      <c r="C19322" s="3"/>
      <c r="D19322" s="6"/>
      <c r="E19322" s="8"/>
      <c r="O19322" s="9"/>
    </row>
    <row r="19323" spans="2:15" x14ac:dyDescent="0.2">
      <c r="B19323" s="3"/>
      <c r="C19323" s="3"/>
      <c r="D19323" s="6"/>
      <c r="E19323" s="8"/>
      <c r="O19323" s="9"/>
    </row>
    <row r="19324" spans="2:15" x14ac:dyDescent="0.2">
      <c r="B19324" s="3"/>
      <c r="C19324" s="3"/>
      <c r="D19324" s="6"/>
      <c r="E19324" s="8"/>
      <c r="O19324" s="9"/>
    </row>
    <row r="19325" spans="2:15" x14ac:dyDescent="0.2">
      <c r="B19325" s="3"/>
      <c r="C19325" s="3"/>
      <c r="D19325" s="6"/>
      <c r="E19325" s="8"/>
      <c r="O19325" s="9"/>
    </row>
    <row r="19326" spans="2:15" x14ac:dyDescent="0.2">
      <c r="B19326" s="3"/>
      <c r="C19326" s="3"/>
      <c r="D19326" s="6"/>
      <c r="E19326" s="8"/>
      <c r="O19326" s="9"/>
    </row>
    <row r="19327" spans="2:15" x14ac:dyDescent="0.2">
      <c r="B19327" s="3"/>
      <c r="C19327" s="3"/>
      <c r="D19327" s="6"/>
      <c r="E19327" s="8"/>
      <c r="O19327" s="9"/>
    </row>
    <row r="19328" spans="2:15" x14ac:dyDescent="0.2">
      <c r="B19328" s="3"/>
      <c r="C19328" s="3"/>
      <c r="D19328" s="6"/>
      <c r="E19328" s="8"/>
      <c r="O19328" s="9"/>
    </row>
    <row r="19329" spans="2:15" x14ac:dyDescent="0.2">
      <c r="B19329" s="3"/>
      <c r="C19329" s="3"/>
      <c r="D19329" s="6"/>
      <c r="E19329" s="8"/>
      <c r="O19329" s="9"/>
    </row>
    <row r="19330" spans="2:15" x14ac:dyDescent="0.2">
      <c r="B19330" s="3"/>
      <c r="C19330" s="3"/>
      <c r="D19330" s="6"/>
      <c r="E19330" s="8"/>
      <c r="O19330" s="9"/>
    </row>
    <row r="19331" spans="2:15" x14ac:dyDescent="0.2">
      <c r="B19331" s="3"/>
      <c r="C19331" s="3"/>
      <c r="D19331" s="6"/>
      <c r="E19331" s="8"/>
      <c r="O19331" s="9"/>
    </row>
    <row r="19332" spans="2:15" x14ac:dyDescent="0.2">
      <c r="B19332" s="3"/>
      <c r="C19332" s="3"/>
      <c r="D19332" s="6"/>
      <c r="E19332" s="8"/>
      <c r="O19332" s="9"/>
    </row>
    <row r="19333" spans="2:15" x14ac:dyDescent="0.2">
      <c r="B19333" s="3"/>
      <c r="C19333" s="3"/>
      <c r="D19333" s="6"/>
      <c r="E19333" s="8"/>
      <c r="O19333" s="9"/>
    </row>
    <row r="19334" spans="2:15" x14ac:dyDescent="0.2">
      <c r="B19334" s="3"/>
      <c r="C19334" s="3"/>
      <c r="D19334" s="6"/>
      <c r="E19334" s="8"/>
      <c r="O19334" s="9"/>
    </row>
    <row r="19335" spans="2:15" x14ac:dyDescent="0.2">
      <c r="B19335" s="3"/>
      <c r="C19335" s="3"/>
      <c r="D19335" s="6"/>
      <c r="E19335" s="8"/>
      <c r="O19335" s="9"/>
    </row>
    <row r="19336" spans="2:15" x14ac:dyDescent="0.2">
      <c r="B19336" s="3"/>
      <c r="C19336" s="3"/>
      <c r="D19336" s="6"/>
      <c r="E19336" s="8"/>
      <c r="O19336" s="9"/>
    </row>
    <row r="19337" spans="2:15" x14ac:dyDescent="0.2">
      <c r="B19337" s="3"/>
      <c r="C19337" s="3"/>
      <c r="D19337" s="6"/>
      <c r="E19337" s="8"/>
      <c r="O19337" s="9"/>
    </row>
    <row r="19338" spans="2:15" x14ac:dyDescent="0.2">
      <c r="B19338" s="3"/>
      <c r="C19338" s="3"/>
      <c r="D19338" s="6"/>
      <c r="E19338" s="8"/>
      <c r="O19338" s="9"/>
    </row>
    <row r="19339" spans="2:15" x14ac:dyDescent="0.2">
      <c r="B19339" s="3"/>
      <c r="C19339" s="3"/>
      <c r="D19339" s="6"/>
      <c r="E19339" s="8"/>
      <c r="O19339" s="9"/>
    </row>
    <row r="19340" spans="2:15" x14ac:dyDescent="0.2">
      <c r="B19340" s="3"/>
      <c r="C19340" s="3"/>
      <c r="D19340" s="6"/>
      <c r="E19340" s="8"/>
      <c r="O19340" s="9"/>
    </row>
    <row r="19341" spans="2:15" x14ac:dyDescent="0.2">
      <c r="B19341" s="3"/>
      <c r="C19341" s="3"/>
      <c r="D19341" s="6"/>
      <c r="E19341" s="8"/>
      <c r="O19341" s="9"/>
    </row>
    <row r="19342" spans="2:15" x14ac:dyDescent="0.2">
      <c r="B19342" s="3"/>
      <c r="C19342" s="3"/>
      <c r="D19342" s="6"/>
      <c r="E19342" s="8"/>
      <c r="O19342" s="9"/>
    </row>
    <row r="19343" spans="2:15" x14ac:dyDescent="0.2">
      <c r="B19343" s="3"/>
      <c r="C19343" s="3"/>
      <c r="D19343" s="6"/>
      <c r="E19343" s="8"/>
      <c r="O19343" s="9"/>
    </row>
    <row r="19344" spans="2:15" x14ac:dyDescent="0.2">
      <c r="B19344" s="3"/>
      <c r="C19344" s="3"/>
      <c r="D19344" s="6"/>
      <c r="E19344" s="8"/>
      <c r="O19344" s="9"/>
    </row>
    <row r="19345" spans="2:15" x14ac:dyDescent="0.2">
      <c r="B19345" s="3"/>
      <c r="C19345" s="3"/>
      <c r="D19345" s="6"/>
      <c r="E19345" s="8"/>
      <c r="O19345" s="9"/>
    </row>
    <row r="19346" spans="2:15" x14ac:dyDescent="0.2">
      <c r="B19346" s="3"/>
      <c r="C19346" s="3"/>
      <c r="D19346" s="6"/>
      <c r="E19346" s="8"/>
      <c r="O19346" s="9"/>
    </row>
    <row r="19347" spans="2:15" x14ac:dyDescent="0.2">
      <c r="B19347" s="3"/>
      <c r="C19347" s="3"/>
      <c r="D19347" s="6"/>
      <c r="E19347" s="8"/>
      <c r="O19347" s="9"/>
    </row>
    <row r="19348" spans="2:15" x14ac:dyDescent="0.2">
      <c r="B19348" s="3"/>
      <c r="C19348" s="3"/>
      <c r="D19348" s="6"/>
      <c r="E19348" s="8"/>
      <c r="O19348" s="9"/>
    </row>
    <row r="19349" spans="2:15" x14ac:dyDescent="0.2">
      <c r="B19349" s="3"/>
      <c r="C19349" s="3"/>
      <c r="D19349" s="6"/>
      <c r="E19349" s="8"/>
      <c r="O19349" s="9"/>
    </row>
    <row r="19350" spans="2:15" x14ac:dyDescent="0.2">
      <c r="B19350" s="3"/>
      <c r="C19350" s="3"/>
      <c r="D19350" s="6"/>
      <c r="E19350" s="8"/>
      <c r="O19350" s="9"/>
    </row>
    <row r="19351" spans="2:15" x14ac:dyDescent="0.2">
      <c r="B19351" s="3"/>
      <c r="C19351" s="3"/>
      <c r="D19351" s="6"/>
      <c r="E19351" s="8"/>
      <c r="O19351" s="9"/>
    </row>
    <row r="19352" spans="2:15" x14ac:dyDescent="0.2">
      <c r="B19352" s="3"/>
      <c r="C19352" s="3"/>
      <c r="D19352" s="6"/>
      <c r="E19352" s="8"/>
      <c r="O19352" s="9"/>
    </row>
    <row r="19353" spans="2:15" x14ac:dyDescent="0.2">
      <c r="B19353" s="3"/>
      <c r="C19353" s="3"/>
      <c r="D19353" s="6"/>
      <c r="E19353" s="8"/>
      <c r="O19353" s="9"/>
    </row>
    <row r="19354" spans="2:15" x14ac:dyDescent="0.2">
      <c r="B19354" s="3"/>
      <c r="C19354" s="3"/>
      <c r="D19354" s="6"/>
      <c r="E19354" s="8"/>
      <c r="O19354" s="9"/>
    </row>
    <row r="19355" spans="2:15" x14ac:dyDescent="0.2">
      <c r="B19355" s="3"/>
      <c r="C19355" s="3"/>
      <c r="D19355" s="6"/>
      <c r="E19355" s="8"/>
      <c r="O19355" s="9"/>
    </row>
    <row r="19356" spans="2:15" x14ac:dyDescent="0.2">
      <c r="B19356" s="3"/>
      <c r="C19356" s="3"/>
      <c r="D19356" s="6"/>
      <c r="E19356" s="8"/>
      <c r="O19356" s="9"/>
    </row>
    <row r="19357" spans="2:15" x14ac:dyDescent="0.2">
      <c r="B19357" s="3"/>
      <c r="C19357" s="3"/>
      <c r="D19357" s="6"/>
      <c r="E19357" s="8"/>
      <c r="O19357" s="9"/>
    </row>
    <row r="19358" spans="2:15" x14ac:dyDescent="0.2">
      <c r="B19358" s="3"/>
      <c r="C19358" s="3"/>
      <c r="D19358" s="6"/>
      <c r="E19358" s="8"/>
      <c r="O19358" s="9"/>
    </row>
    <row r="19359" spans="2:15" x14ac:dyDescent="0.2">
      <c r="B19359" s="3"/>
      <c r="C19359" s="3"/>
      <c r="D19359" s="6"/>
      <c r="E19359" s="8"/>
      <c r="O19359" s="9"/>
    </row>
    <row r="19360" spans="2:15" x14ac:dyDescent="0.2">
      <c r="B19360" s="3"/>
      <c r="C19360" s="3"/>
      <c r="D19360" s="6"/>
      <c r="E19360" s="8"/>
      <c r="O19360" s="9"/>
    </row>
    <row r="19361" spans="2:15" x14ac:dyDescent="0.2">
      <c r="B19361" s="3"/>
      <c r="C19361" s="3"/>
      <c r="D19361" s="6"/>
      <c r="E19361" s="8"/>
      <c r="O19361" s="9"/>
    </row>
    <row r="19362" spans="2:15" x14ac:dyDescent="0.2">
      <c r="B19362" s="3"/>
      <c r="C19362" s="3"/>
      <c r="D19362" s="6"/>
      <c r="E19362" s="8"/>
      <c r="O19362" s="9"/>
    </row>
    <row r="19363" spans="2:15" x14ac:dyDescent="0.2">
      <c r="B19363" s="3"/>
      <c r="C19363" s="3"/>
      <c r="D19363" s="6"/>
      <c r="E19363" s="8"/>
      <c r="O19363" s="9"/>
    </row>
    <row r="19364" spans="2:15" x14ac:dyDescent="0.2">
      <c r="B19364" s="3"/>
      <c r="C19364" s="3"/>
      <c r="D19364" s="6"/>
      <c r="E19364" s="8"/>
      <c r="O19364" s="9"/>
    </row>
    <row r="19365" spans="2:15" x14ac:dyDescent="0.2">
      <c r="B19365" s="3"/>
      <c r="C19365" s="3"/>
      <c r="D19365" s="6"/>
      <c r="E19365" s="8"/>
      <c r="O19365" s="9"/>
    </row>
    <row r="19366" spans="2:15" x14ac:dyDescent="0.2">
      <c r="B19366" s="3"/>
      <c r="C19366" s="3"/>
      <c r="D19366" s="6"/>
      <c r="E19366" s="8"/>
      <c r="O19366" s="9"/>
    </row>
    <row r="19367" spans="2:15" x14ac:dyDescent="0.2">
      <c r="B19367" s="3"/>
      <c r="C19367" s="3"/>
      <c r="D19367" s="6"/>
      <c r="E19367" s="8"/>
      <c r="O19367" s="9"/>
    </row>
    <row r="19368" spans="2:15" x14ac:dyDescent="0.2">
      <c r="B19368" s="3"/>
      <c r="C19368" s="3"/>
      <c r="D19368" s="6"/>
      <c r="E19368" s="8"/>
      <c r="O19368" s="9"/>
    </row>
    <row r="19369" spans="2:15" x14ac:dyDescent="0.2">
      <c r="B19369" s="3"/>
      <c r="C19369" s="3"/>
      <c r="D19369" s="6"/>
      <c r="E19369" s="8"/>
      <c r="O19369" s="9"/>
    </row>
    <row r="19370" spans="2:15" x14ac:dyDescent="0.2">
      <c r="B19370" s="3"/>
      <c r="C19370" s="3"/>
      <c r="D19370" s="6"/>
      <c r="E19370" s="8"/>
      <c r="O19370" s="9"/>
    </row>
    <row r="19371" spans="2:15" x14ac:dyDescent="0.2">
      <c r="B19371" s="3"/>
      <c r="C19371" s="3"/>
      <c r="D19371" s="6"/>
      <c r="E19371" s="8"/>
      <c r="O19371" s="9"/>
    </row>
    <row r="19372" spans="2:15" x14ac:dyDescent="0.2">
      <c r="B19372" s="3"/>
      <c r="C19372" s="3"/>
      <c r="D19372" s="6"/>
      <c r="E19372" s="8"/>
      <c r="O19372" s="9"/>
    </row>
    <row r="19373" spans="2:15" x14ac:dyDescent="0.2">
      <c r="B19373" s="3"/>
      <c r="C19373" s="3"/>
      <c r="D19373" s="6"/>
      <c r="E19373" s="8"/>
      <c r="O19373" s="9"/>
    </row>
    <row r="19374" spans="2:15" x14ac:dyDescent="0.2">
      <c r="B19374" s="3"/>
      <c r="C19374" s="3"/>
      <c r="D19374" s="6"/>
      <c r="E19374" s="8"/>
      <c r="O19374" s="9"/>
    </row>
    <row r="19375" spans="2:15" x14ac:dyDescent="0.2">
      <c r="B19375" s="3"/>
      <c r="C19375" s="3"/>
      <c r="D19375" s="6"/>
      <c r="E19375" s="8"/>
      <c r="O19375" s="9"/>
    </row>
    <row r="19376" spans="2:15" x14ac:dyDescent="0.2">
      <c r="B19376" s="3"/>
      <c r="C19376" s="3"/>
      <c r="D19376" s="6"/>
      <c r="E19376" s="8"/>
      <c r="O19376" s="9"/>
    </row>
    <row r="19377" spans="2:15" x14ac:dyDescent="0.2">
      <c r="B19377" s="3"/>
      <c r="C19377" s="3"/>
      <c r="D19377" s="6"/>
      <c r="E19377" s="8"/>
      <c r="O19377" s="9"/>
    </row>
    <row r="19378" spans="2:15" x14ac:dyDescent="0.2">
      <c r="B19378" s="3"/>
      <c r="C19378" s="3"/>
      <c r="D19378" s="6"/>
      <c r="E19378" s="8"/>
      <c r="O19378" s="9"/>
    </row>
    <row r="19379" spans="2:15" x14ac:dyDescent="0.2">
      <c r="B19379" s="3"/>
      <c r="C19379" s="3"/>
      <c r="D19379" s="6"/>
      <c r="E19379" s="8"/>
      <c r="O19379" s="9"/>
    </row>
    <row r="19380" spans="2:15" x14ac:dyDescent="0.2">
      <c r="B19380" s="3"/>
      <c r="C19380" s="3"/>
      <c r="D19380" s="6"/>
      <c r="E19380" s="8"/>
      <c r="O19380" s="9"/>
    </row>
    <row r="19381" spans="2:15" x14ac:dyDescent="0.2">
      <c r="B19381" s="3"/>
      <c r="C19381" s="3"/>
      <c r="D19381" s="6"/>
      <c r="E19381" s="8"/>
      <c r="O19381" s="9"/>
    </row>
    <row r="19382" spans="2:15" x14ac:dyDescent="0.2">
      <c r="B19382" s="3"/>
      <c r="C19382" s="3"/>
      <c r="D19382" s="6"/>
      <c r="E19382" s="8"/>
      <c r="O19382" s="9"/>
    </row>
    <row r="19383" spans="2:15" x14ac:dyDescent="0.2">
      <c r="B19383" s="3"/>
      <c r="C19383" s="3"/>
      <c r="D19383" s="6"/>
      <c r="E19383" s="8"/>
      <c r="O19383" s="9"/>
    </row>
    <row r="19384" spans="2:15" x14ac:dyDescent="0.2">
      <c r="B19384" s="3"/>
      <c r="C19384" s="3"/>
      <c r="D19384" s="6"/>
      <c r="E19384" s="8"/>
      <c r="O19384" s="9"/>
    </row>
    <row r="19385" spans="2:15" x14ac:dyDescent="0.2">
      <c r="B19385" s="3"/>
      <c r="C19385" s="3"/>
      <c r="D19385" s="6"/>
      <c r="E19385" s="8"/>
      <c r="O19385" s="9"/>
    </row>
    <row r="19386" spans="2:15" x14ac:dyDescent="0.2">
      <c r="B19386" s="3"/>
      <c r="C19386" s="3"/>
      <c r="D19386" s="6"/>
      <c r="E19386" s="8"/>
      <c r="O19386" s="9"/>
    </row>
    <row r="19387" spans="2:15" x14ac:dyDescent="0.2">
      <c r="B19387" s="3"/>
      <c r="C19387" s="3"/>
      <c r="D19387" s="6"/>
      <c r="E19387" s="8"/>
      <c r="O19387" s="9"/>
    </row>
    <row r="19388" spans="2:15" x14ac:dyDescent="0.2">
      <c r="B19388" s="3"/>
      <c r="C19388" s="3"/>
      <c r="D19388" s="6"/>
      <c r="E19388" s="8"/>
      <c r="O19388" s="9"/>
    </row>
    <row r="19389" spans="2:15" x14ac:dyDescent="0.2">
      <c r="B19389" s="3"/>
      <c r="C19389" s="3"/>
      <c r="D19389" s="6"/>
      <c r="E19389" s="8"/>
      <c r="O19389" s="9"/>
    </row>
    <row r="19390" spans="2:15" x14ac:dyDescent="0.2">
      <c r="B19390" s="3"/>
      <c r="C19390" s="3"/>
      <c r="D19390" s="6"/>
      <c r="E19390" s="8"/>
      <c r="O19390" s="9"/>
    </row>
    <row r="19391" spans="2:15" x14ac:dyDescent="0.2">
      <c r="B19391" s="3"/>
      <c r="C19391" s="3"/>
      <c r="D19391" s="6"/>
      <c r="E19391" s="8"/>
      <c r="O19391" s="9"/>
    </row>
    <row r="19392" spans="2:15" x14ac:dyDescent="0.2">
      <c r="B19392" s="3"/>
      <c r="C19392" s="3"/>
      <c r="D19392" s="6"/>
      <c r="E19392" s="8"/>
      <c r="O19392" s="9"/>
    </row>
    <row r="19393" spans="2:15" x14ac:dyDescent="0.2">
      <c r="B19393" s="3"/>
      <c r="C19393" s="3"/>
      <c r="D19393" s="6"/>
      <c r="E19393" s="8"/>
      <c r="O19393" s="9"/>
    </row>
    <row r="19394" spans="2:15" x14ac:dyDescent="0.2">
      <c r="B19394" s="3"/>
      <c r="C19394" s="3"/>
      <c r="D19394" s="6"/>
      <c r="E19394" s="8"/>
      <c r="O19394" s="9"/>
    </row>
    <row r="19395" spans="2:15" x14ac:dyDescent="0.2">
      <c r="B19395" s="3"/>
      <c r="C19395" s="3"/>
      <c r="D19395" s="6"/>
      <c r="E19395" s="8"/>
      <c r="O19395" s="9"/>
    </row>
    <row r="19396" spans="2:15" x14ac:dyDescent="0.2">
      <c r="B19396" s="3"/>
      <c r="C19396" s="3"/>
      <c r="D19396" s="6"/>
      <c r="E19396" s="8"/>
      <c r="O19396" s="9"/>
    </row>
    <row r="19397" spans="2:15" x14ac:dyDescent="0.2">
      <c r="B19397" s="3"/>
      <c r="C19397" s="3"/>
      <c r="D19397" s="6"/>
      <c r="E19397" s="8"/>
      <c r="O19397" s="9"/>
    </row>
    <row r="19398" spans="2:15" x14ac:dyDescent="0.2">
      <c r="B19398" s="3"/>
      <c r="C19398" s="3"/>
      <c r="D19398" s="6"/>
      <c r="E19398" s="8"/>
      <c r="O19398" s="9"/>
    </row>
    <row r="19399" spans="2:15" x14ac:dyDescent="0.2">
      <c r="B19399" s="3"/>
      <c r="C19399" s="3"/>
      <c r="D19399" s="6"/>
      <c r="E19399" s="8"/>
      <c r="O19399" s="9"/>
    </row>
    <row r="19400" spans="2:15" x14ac:dyDescent="0.2">
      <c r="B19400" s="3"/>
      <c r="C19400" s="3"/>
      <c r="D19400" s="6"/>
      <c r="E19400" s="8"/>
      <c r="O19400" s="9"/>
    </row>
    <row r="19401" spans="2:15" x14ac:dyDescent="0.2">
      <c r="B19401" s="3"/>
      <c r="C19401" s="3"/>
      <c r="D19401" s="6"/>
      <c r="E19401" s="8"/>
      <c r="O19401" s="9"/>
    </row>
    <row r="19402" spans="2:15" x14ac:dyDescent="0.2">
      <c r="B19402" s="3"/>
      <c r="C19402" s="3"/>
      <c r="D19402" s="6"/>
      <c r="E19402" s="8"/>
      <c r="O19402" s="9"/>
    </row>
    <row r="19403" spans="2:15" x14ac:dyDescent="0.2">
      <c r="B19403" s="3"/>
      <c r="C19403" s="3"/>
      <c r="D19403" s="6"/>
      <c r="E19403" s="8"/>
      <c r="O19403" s="9"/>
    </row>
    <row r="19404" spans="2:15" x14ac:dyDescent="0.2">
      <c r="B19404" s="3"/>
      <c r="C19404" s="3"/>
      <c r="D19404" s="6"/>
      <c r="E19404" s="8"/>
      <c r="O19404" s="9"/>
    </row>
    <row r="19405" spans="2:15" x14ac:dyDescent="0.2">
      <c r="B19405" s="3"/>
      <c r="C19405" s="3"/>
      <c r="D19405" s="6"/>
      <c r="E19405" s="8"/>
      <c r="O19405" s="9"/>
    </row>
    <row r="19406" spans="2:15" x14ac:dyDescent="0.2">
      <c r="B19406" s="3"/>
      <c r="C19406" s="3"/>
      <c r="D19406" s="6"/>
      <c r="E19406" s="8"/>
      <c r="O19406" s="9"/>
    </row>
    <row r="19407" spans="2:15" x14ac:dyDescent="0.2">
      <c r="B19407" s="3"/>
      <c r="C19407" s="3"/>
      <c r="D19407" s="6"/>
      <c r="E19407" s="8"/>
      <c r="O19407" s="9"/>
    </row>
    <row r="19408" spans="2:15" x14ac:dyDescent="0.2">
      <c r="B19408" s="3"/>
      <c r="C19408" s="3"/>
      <c r="D19408" s="6"/>
      <c r="E19408" s="8"/>
      <c r="O19408" s="9"/>
    </row>
    <row r="19409" spans="2:15" x14ac:dyDescent="0.2">
      <c r="B19409" s="3"/>
      <c r="C19409" s="3"/>
      <c r="D19409" s="6"/>
      <c r="E19409" s="8"/>
      <c r="O19409" s="9"/>
    </row>
    <row r="19410" spans="2:15" x14ac:dyDescent="0.2">
      <c r="B19410" s="3"/>
      <c r="C19410" s="3"/>
      <c r="D19410" s="6"/>
      <c r="E19410" s="8"/>
      <c r="O19410" s="9"/>
    </row>
    <row r="19411" spans="2:15" x14ac:dyDescent="0.2">
      <c r="B19411" s="3"/>
      <c r="C19411" s="3"/>
      <c r="D19411" s="6"/>
      <c r="E19411" s="8"/>
      <c r="O19411" s="9"/>
    </row>
    <row r="19412" spans="2:15" x14ac:dyDescent="0.2">
      <c r="B19412" s="3"/>
      <c r="C19412" s="3"/>
      <c r="D19412" s="6"/>
      <c r="E19412" s="8"/>
      <c r="O19412" s="9"/>
    </row>
    <row r="19413" spans="2:15" x14ac:dyDescent="0.2">
      <c r="B19413" s="3"/>
      <c r="C19413" s="3"/>
      <c r="D19413" s="6"/>
      <c r="E19413" s="8"/>
      <c r="O19413" s="9"/>
    </row>
    <row r="19414" spans="2:15" x14ac:dyDescent="0.2">
      <c r="B19414" s="3"/>
      <c r="C19414" s="3"/>
      <c r="D19414" s="6"/>
      <c r="E19414" s="8"/>
      <c r="O19414" s="9"/>
    </row>
    <row r="19415" spans="2:15" x14ac:dyDescent="0.2">
      <c r="B19415" s="3"/>
      <c r="C19415" s="3"/>
      <c r="D19415" s="6"/>
      <c r="E19415" s="8"/>
      <c r="O19415" s="9"/>
    </row>
    <row r="19416" spans="2:15" x14ac:dyDescent="0.2">
      <c r="B19416" s="3"/>
      <c r="C19416" s="3"/>
      <c r="D19416" s="6"/>
      <c r="E19416" s="8"/>
      <c r="O19416" s="9"/>
    </row>
    <row r="19417" spans="2:15" x14ac:dyDescent="0.2">
      <c r="B19417" s="3"/>
      <c r="C19417" s="3"/>
      <c r="D19417" s="6"/>
      <c r="E19417" s="8"/>
      <c r="O19417" s="9"/>
    </row>
    <row r="19418" spans="2:15" x14ac:dyDescent="0.2">
      <c r="B19418" s="3"/>
      <c r="C19418" s="3"/>
      <c r="D19418" s="6"/>
      <c r="E19418" s="8"/>
      <c r="O19418" s="9"/>
    </row>
    <row r="19419" spans="2:15" x14ac:dyDescent="0.2">
      <c r="B19419" s="3"/>
      <c r="C19419" s="3"/>
      <c r="D19419" s="6"/>
      <c r="E19419" s="8"/>
      <c r="O19419" s="9"/>
    </row>
    <row r="19420" spans="2:15" x14ac:dyDescent="0.2">
      <c r="B19420" s="3"/>
      <c r="C19420" s="3"/>
      <c r="D19420" s="6"/>
      <c r="E19420" s="8"/>
      <c r="O19420" s="9"/>
    </row>
    <row r="19421" spans="2:15" x14ac:dyDescent="0.2">
      <c r="B19421" s="3"/>
      <c r="C19421" s="3"/>
      <c r="D19421" s="6"/>
      <c r="E19421" s="8"/>
      <c r="O19421" s="9"/>
    </row>
    <row r="19422" spans="2:15" x14ac:dyDescent="0.2">
      <c r="B19422" s="3"/>
      <c r="C19422" s="3"/>
      <c r="D19422" s="6"/>
      <c r="E19422" s="8"/>
      <c r="O19422" s="9"/>
    </row>
    <row r="19423" spans="2:15" x14ac:dyDescent="0.2">
      <c r="B19423" s="3"/>
      <c r="C19423" s="3"/>
      <c r="D19423" s="6"/>
      <c r="E19423" s="8"/>
      <c r="O19423" s="9"/>
    </row>
    <row r="19424" spans="2:15" x14ac:dyDescent="0.2">
      <c r="B19424" s="3"/>
      <c r="C19424" s="3"/>
      <c r="D19424" s="6"/>
      <c r="E19424" s="8"/>
      <c r="O19424" s="9"/>
    </row>
    <row r="19425" spans="2:15" x14ac:dyDescent="0.2">
      <c r="B19425" s="3"/>
      <c r="C19425" s="3"/>
      <c r="D19425" s="6"/>
      <c r="E19425" s="8"/>
      <c r="O19425" s="9"/>
    </row>
    <row r="19426" spans="2:15" x14ac:dyDescent="0.2">
      <c r="B19426" s="3"/>
      <c r="C19426" s="3"/>
      <c r="D19426" s="6"/>
      <c r="E19426" s="8"/>
      <c r="O19426" s="9"/>
    </row>
    <row r="19427" spans="2:15" x14ac:dyDescent="0.2">
      <c r="B19427" s="3"/>
      <c r="C19427" s="3"/>
      <c r="D19427" s="6"/>
      <c r="E19427" s="8"/>
      <c r="O19427" s="9"/>
    </row>
    <row r="19428" spans="2:15" x14ac:dyDescent="0.2">
      <c r="B19428" s="3"/>
      <c r="C19428" s="3"/>
      <c r="D19428" s="6"/>
      <c r="E19428" s="8"/>
      <c r="O19428" s="9"/>
    </row>
    <row r="19429" spans="2:15" x14ac:dyDescent="0.2">
      <c r="B19429" s="3"/>
      <c r="C19429" s="3"/>
      <c r="D19429" s="6"/>
      <c r="E19429" s="8"/>
      <c r="O19429" s="9"/>
    </row>
    <row r="19430" spans="2:15" x14ac:dyDescent="0.2">
      <c r="B19430" s="3"/>
      <c r="C19430" s="3"/>
      <c r="D19430" s="6"/>
      <c r="E19430" s="8"/>
      <c r="O19430" s="9"/>
    </row>
    <row r="19431" spans="2:15" x14ac:dyDescent="0.2">
      <c r="B19431" s="3"/>
      <c r="C19431" s="3"/>
      <c r="D19431" s="6"/>
      <c r="E19431" s="8"/>
      <c r="O19431" s="9"/>
    </row>
    <row r="19432" spans="2:15" x14ac:dyDescent="0.2">
      <c r="B19432" s="3"/>
      <c r="C19432" s="3"/>
      <c r="D19432" s="6"/>
      <c r="E19432" s="8"/>
      <c r="O19432" s="9"/>
    </row>
    <row r="19433" spans="2:15" x14ac:dyDescent="0.2">
      <c r="B19433" s="3"/>
      <c r="C19433" s="3"/>
      <c r="D19433" s="6"/>
      <c r="E19433" s="8"/>
      <c r="O19433" s="9"/>
    </row>
    <row r="19434" spans="2:15" x14ac:dyDescent="0.2">
      <c r="B19434" s="3"/>
      <c r="C19434" s="3"/>
      <c r="D19434" s="6"/>
      <c r="E19434" s="8"/>
      <c r="O19434" s="9"/>
    </row>
    <row r="19435" spans="2:15" x14ac:dyDescent="0.2">
      <c r="B19435" s="3"/>
      <c r="C19435" s="3"/>
      <c r="D19435" s="6"/>
      <c r="E19435" s="8"/>
      <c r="O19435" s="9"/>
    </row>
    <row r="19436" spans="2:15" x14ac:dyDescent="0.2">
      <c r="B19436" s="3"/>
      <c r="C19436" s="3"/>
      <c r="D19436" s="6"/>
      <c r="E19436" s="8"/>
      <c r="O19436" s="9"/>
    </row>
    <row r="19437" spans="2:15" x14ac:dyDescent="0.2">
      <c r="B19437" s="3"/>
      <c r="C19437" s="3"/>
      <c r="D19437" s="6"/>
      <c r="E19437" s="8"/>
      <c r="O19437" s="9"/>
    </row>
    <row r="19438" spans="2:15" x14ac:dyDescent="0.2">
      <c r="B19438" s="3"/>
      <c r="C19438" s="3"/>
      <c r="D19438" s="6"/>
      <c r="E19438" s="8"/>
      <c r="O19438" s="9"/>
    </row>
    <row r="19439" spans="2:15" x14ac:dyDescent="0.2">
      <c r="B19439" s="3"/>
      <c r="C19439" s="3"/>
      <c r="D19439" s="6"/>
      <c r="E19439" s="8"/>
      <c r="O19439" s="9"/>
    </row>
    <row r="19440" spans="2:15" x14ac:dyDescent="0.2">
      <c r="B19440" s="3"/>
      <c r="C19440" s="3"/>
      <c r="D19440" s="6"/>
      <c r="E19440" s="8"/>
      <c r="O19440" s="9"/>
    </row>
    <row r="19441" spans="2:15" x14ac:dyDescent="0.2">
      <c r="B19441" s="3"/>
      <c r="C19441" s="3"/>
      <c r="D19441" s="6"/>
      <c r="E19441" s="8"/>
      <c r="O19441" s="9"/>
    </row>
    <row r="19442" spans="2:15" x14ac:dyDescent="0.2">
      <c r="B19442" s="3"/>
      <c r="C19442" s="3"/>
      <c r="D19442" s="6"/>
      <c r="E19442" s="8"/>
      <c r="O19442" s="9"/>
    </row>
    <row r="19443" spans="2:15" x14ac:dyDescent="0.2">
      <c r="B19443" s="3"/>
      <c r="C19443" s="3"/>
      <c r="D19443" s="6"/>
      <c r="E19443" s="8"/>
      <c r="O19443" s="9"/>
    </row>
    <row r="19444" spans="2:15" x14ac:dyDescent="0.2">
      <c r="B19444" s="3"/>
      <c r="C19444" s="3"/>
      <c r="D19444" s="6"/>
      <c r="E19444" s="8"/>
      <c r="O19444" s="9"/>
    </row>
    <row r="19445" spans="2:15" x14ac:dyDescent="0.2">
      <c r="B19445" s="3"/>
      <c r="C19445" s="3"/>
      <c r="D19445" s="6"/>
      <c r="E19445" s="8"/>
      <c r="O19445" s="9"/>
    </row>
    <row r="19446" spans="2:15" x14ac:dyDescent="0.2">
      <c r="B19446" s="3"/>
      <c r="C19446" s="3"/>
      <c r="D19446" s="6"/>
      <c r="E19446" s="8"/>
      <c r="O19446" s="9"/>
    </row>
    <row r="19447" spans="2:15" x14ac:dyDescent="0.2">
      <c r="B19447" s="3"/>
      <c r="C19447" s="3"/>
      <c r="D19447" s="6"/>
      <c r="E19447" s="8"/>
      <c r="O19447" s="9"/>
    </row>
    <row r="19448" spans="2:15" x14ac:dyDescent="0.2">
      <c r="B19448" s="3"/>
      <c r="C19448" s="3"/>
      <c r="D19448" s="6"/>
      <c r="E19448" s="8"/>
      <c r="O19448" s="9"/>
    </row>
    <row r="19449" spans="2:15" x14ac:dyDescent="0.2">
      <c r="B19449" s="3"/>
      <c r="C19449" s="3"/>
      <c r="D19449" s="6"/>
      <c r="E19449" s="8"/>
      <c r="O19449" s="9"/>
    </row>
    <row r="19450" spans="2:15" x14ac:dyDescent="0.2">
      <c r="B19450" s="3"/>
      <c r="C19450" s="3"/>
      <c r="D19450" s="6"/>
      <c r="E19450" s="8"/>
      <c r="O19450" s="9"/>
    </row>
    <row r="19451" spans="2:15" x14ac:dyDescent="0.2">
      <c r="B19451" s="3"/>
      <c r="C19451" s="3"/>
      <c r="D19451" s="6"/>
      <c r="E19451" s="8"/>
      <c r="O19451" s="9"/>
    </row>
    <row r="19452" spans="2:15" x14ac:dyDescent="0.2">
      <c r="B19452" s="3"/>
      <c r="C19452" s="3"/>
      <c r="D19452" s="6"/>
      <c r="E19452" s="8"/>
      <c r="O19452" s="9"/>
    </row>
    <row r="19453" spans="2:15" x14ac:dyDescent="0.2">
      <c r="B19453" s="3"/>
      <c r="C19453" s="3"/>
      <c r="D19453" s="6"/>
      <c r="E19453" s="8"/>
      <c r="O19453" s="9"/>
    </row>
    <row r="19454" spans="2:15" x14ac:dyDescent="0.2">
      <c r="B19454" s="3"/>
      <c r="C19454" s="3"/>
      <c r="D19454" s="6"/>
      <c r="E19454" s="8"/>
      <c r="O19454" s="9"/>
    </row>
    <row r="19455" spans="2:15" x14ac:dyDescent="0.2">
      <c r="B19455" s="3"/>
      <c r="C19455" s="3"/>
      <c r="D19455" s="6"/>
      <c r="E19455" s="8"/>
      <c r="O19455" s="9"/>
    </row>
    <row r="19456" spans="2:15" x14ac:dyDescent="0.2">
      <c r="B19456" s="3"/>
      <c r="C19456" s="3"/>
      <c r="D19456" s="6"/>
      <c r="E19456" s="8"/>
      <c r="O19456" s="9"/>
    </row>
    <row r="19457" spans="2:15" x14ac:dyDescent="0.2">
      <c r="B19457" s="3"/>
      <c r="C19457" s="3"/>
      <c r="D19457" s="6"/>
      <c r="E19457" s="8"/>
      <c r="O19457" s="9"/>
    </row>
    <row r="19458" spans="2:15" x14ac:dyDescent="0.2">
      <c r="B19458" s="3"/>
      <c r="C19458" s="3"/>
      <c r="D19458" s="6"/>
      <c r="E19458" s="8"/>
      <c r="O19458" s="9"/>
    </row>
    <row r="19459" spans="2:15" x14ac:dyDescent="0.2">
      <c r="B19459" s="3"/>
      <c r="C19459" s="3"/>
      <c r="D19459" s="6"/>
      <c r="E19459" s="8"/>
      <c r="O19459" s="9"/>
    </row>
    <row r="19460" spans="2:15" x14ac:dyDescent="0.2">
      <c r="B19460" s="3"/>
      <c r="C19460" s="3"/>
      <c r="D19460" s="6"/>
      <c r="E19460" s="8"/>
      <c r="O19460" s="9"/>
    </row>
    <row r="19461" spans="2:15" x14ac:dyDescent="0.2">
      <c r="B19461" s="3"/>
      <c r="C19461" s="3"/>
      <c r="D19461" s="6"/>
      <c r="E19461" s="8"/>
      <c r="O19461" s="9"/>
    </row>
    <row r="19462" spans="2:15" x14ac:dyDescent="0.2">
      <c r="B19462" s="3"/>
      <c r="C19462" s="3"/>
      <c r="D19462" s="6"/>
      <c r="E19462" s="8"/>
      <c r="O19462" s="9"/>
    </row>
    <row r="19463" spans="2:15" x14ac:dyDescent="0.2">
      <c r="B19463" s="3"/>
      <c r="C19463" s="3"/>
      <c r="D19463" s="6"/>
      <c r="E19463" s="8"/>
      <c r="O19463" s="9"/>
    </row>
    <row r="19464" spans="2:15" x14ac:dyDescent="0.2">
      <c r="B19464" s="3"/>
      <c r="C19464" s="3"/>
      <c r="D19464" s="6"/>
      <c r="E19464" s="8"/>
      <c r="O19464" s="9"/>
    </row>
    <row r="19465" spans="2:15" x14ac:dyDescent="0.2">
      <c r="B19465" s="3"/>
      <c r="C19465" s="3"/>
      <c r="D19465" s="6"/>
      <c r="E19465" s="8"/>
      <c r="O19465" s="9"/>
    </row>
    <row r="19466" spans="2:15" x14ac:dyDescent="0.2">
      <c r="B19466" s="3"/>
      <c r="C19466" s="3"/>
      <c r="D19466" s="6"/>
      <c r="E19466" s="8"/>
      <c r="O19466" s="9"/>
    </row>
    <row r="19467" spans="2:15" x14ac:dyDescent="0.2">
      <c r="B19467" s="3"/>
      <c r="C19467" s="3"/>
      <c r="D19467" s="6"/>
      <c r="E19467" s="8"/>
      <c r="O19467" s="9"/>
    </row>
    <row r="19468" spans="2:15" x14ac:dyDescent="0.2">
      <c r="B19468" s="3"/>
      <c r="C19468" s="3"/>
      <c r="D19468" s="6"/>
      <c r="E19468" s="8"/>
      <c r="O19468" s="9"/>
    </row>
    <row r="19469" spans="2:15" x14ac:dyDescent="0.2">
      <c r="B19469" s="3"/>
      <c r="C19469" s="3"/>
      <c r="D19469" s="6"/>
      <c r="E19469" s="8"/>
      <c r="O19469" s="9"/>
    </row>
    <row r="19470" spans="2:15" x14ac:dyDescent="0.2">
      <c r="B19470" s="3"/>
      <c r="C19470" s="3"/>
      <c r="D19470" s="6"/>
      <c r="E19470" s="8"/>
      <c r="O19470" s="9"/>
    </row>
    <row r="19471" spans="2:15" x14ac:dyDescent="0.2">
      <c r="B19471" s="3"/>
      <c r="C19471" s="3"/>
      <c r="D19471" s="6"/>
      <c r="E19471" s="8"/>
      <c r="O19471" s="9"/>
    </row>
    <row r="19472" spans="2:15" x14ac:dyDescent="0.2">
      <c r="B19472" s="3"/>
      <c r="C19472" s="3"/>
      <c r="D19472" s="6"/>
      <c r="E19472" s="8"/>
      <c r="O19472" s="9"/>
    </row>
    <row r="19473" spans="2:15" x14ac:dyDescent="0.2">
      <c r="B19473" s="3"/>
      <c r="C19473" s="3"/>
      <c r="D19473" s="6"/>
      <c r="E19473" s="8"/>
      <c r="O19473" s="9"/>
    </row>
    <row r="19474" spans="2:15" x14ac:dyDescent="0.2">
      <c r="B19474" s="3"/>
      <c r="C19474" s="3"/>
      <c r="D19474" s="6"/>
      <c r="E19474" s="8"/>
      <c r="O19474" s="9"/>
    </row>
    <row r="19475" spans="2:15" x14ac:dyDescent="0.2">
      <c r="B19475" s="3"/>
      <c r="C19475" s="3"/>
      <c r="D19475" s="6"/>
      <c r="E19475" s="8"/>
      <c r="O19475" s="9"/>
    </row>
    <row r="19476" spans="2:15" x14ac:dyDescent="0.2">
      <c r="B19476" s="3"/>
      <c r="C19476" s="3"/>
      <c r="D19476" s="6"/>
      <c r="E19476" s="8"/>
      <c r="O19476" s="9"/>
    </row>
    <row r="19477" spans="2:15" x14ac:dyDescent="0.2">
      <c r="B19477" s="3"/>
      <c r="C19477" s="3"/>
      <c r="D19477" s="6"/>
      <c r="E19477" s="8"/>
      <c r="O19477" s="9"/>
    </row>
    <row r="19478" spans="2:15" x14ac:dyDescent="0.2">
      <c r="B19478" s="3"/>
      <c r="C19478" s="3"/>
      <c r="D19478" s="6"/>
      <c r="E19478" s="8"/>
      <c r="O19478" s="9"/>
    </row>
    <row r="19479" spans="2:15" x14ac:dyDescent="0.2">
      <c r="B19479" s="3"/>
      <c r="C19479" s="3"/>
      <c r="D19479" s="6"/>
      <c r="E19479" s="8"/>
      <c r="O19479" s="9"/>
    </row>
    <row r="19480" spans="2:15" x14ac:dyDescent="0.2">
      <c r="B19480" s="3"/>
      <c r="C19480" s="3"/>
      <c r="D19480" s="6"/>
      <c r="E19480" s="8"/>
      <c r="O19480" s="9"/>
    </row>
    <row r="19481" spans="2:15" x14ac:dyDescent="0.2">
      <c r="B19481" s="3"/>
      <c r="C19481" s="3"/>
      <c r="D19481" s="6"/>
      <c r="E19481" s="8"/>
      <c r="O19481" s="9"/>
    </row>
    <row r="19482" spans="2:15" x14ac:dyDescent="0.2">
      <c r="B19482" s="3"/>
      <c r="C19482" s="3"/>
      <c r="D19482" s="6"/>
      <c r="E19482" s="8"/>
      <c r="O19482" s="9"/>
    </row>
    <row r="19483" spans="2:15" x14ac:dyDescent="0.2">
      <c r="B19483" s="3"/>
      <c r="C19483" s="3"/>
      <c r="D19483" s="6"/>
      <c r="E19483" s="8"/>
      <c r="O19483" s="9"/>
    </row>
    <row r="19484" spans="2:15" x14ac:dyDescent="0.2">
      <c r="B19484" s="3"/>
      <c r="C19484" s="3"/>
      <c r="D19484" s="6"/>
      <c r="E19484" s="8"/>
      <c r="O19484" s="9"/>
    </row>
    <row r="19485" spans="2:15" x14ac:dyDescent="0.2">
      <c r="B19485" s="3"/>
      <c r="C19485" s="3"/>
      <c r="D19485" s="6"/>
      <c r="E19485" s="8"/>
      <c r="O19485" s="9"/>
    </row>
    <row r="19486" spans="2:15" x14ac:dyDescent="0.2">
      <c r="B19486" s="3"/>
      <c r="C19486" s="3"/>
      <c r="D19486" s="6"/>
      <c r="E19486" s="8"/>
      <c r="O19486" s="9"/>
    </row>
    <row r="19487" spans="2:15" x14ac:dyDescent="0.2">
      <c r="B19487" s="3"/>
      <c r="C19487" s="3"/>
      <c r="D19487" s="6"/>
      <c r="E19487" s="8"/>
      <c r="O19487" s="9"/>
    </row>
    <row r="19488" spans="2:15" x14ac:dyDescent="0.2">
      <c r="B19488" s="3"/>
      <c r="C19488" s="3"/>
      <c r="D19488" s="6"/>
      <c r="E19488" s="8"/>
      <c r="O19488" s="9"/>
    </row>
    <row r="19489" spans="2:15" x14ac:dyDescent="0.2">
      <c r="B19489" s="3"/>
      <c r="C19489" s="3"/>
      <c r="D19489" s="6"/>
      <c r="E19489" s="8"/>
      <c r="O19489" s="9"/>
    </row>
    <row r="19490" spans="2:15" x14ac:dyDescent="0.2">
      <c r="B19490" s="3"/>
      <c r="C19490" s="3"/>
      <c r="D19490" s="6"/>
      <c r="E19490" s="8"/>
      <c r="O19490" s="9"/>
    </row>
    <row r="19491" spans="2:15" x14ac:dyDescent="0.2">
      <c r="B19491" s="3"/>
      <c r="C19491" s="3"/>
      <c r="D19491" s="6"/>
      <c r="E19491" s="8"/>
      <c r="O19491" s="9"/>
    </row>
    <row r="19492" spans="2:15" x14ac:dyDescent="0.2">
      <c r="B19492" s="3"/>
      <c r="C19492" s="3"/>
      <c r="D19492" s="6"/>
      <c r="E19492" s="8"/>
      <c r="O19492" s="9"/>
    </row>
    <row r="19493" spans="2:15" x14ac:dyDescent="0.2">
      <c r="B19493" s="3"/>
      <c r="C19493" s="3"/>
      <c r="D19493" s="6"/>
      <c r="E19493" s="8"/>
      <c r="O19493" s="9"/>
    </row>
    <row r="19494" spans="2:15" x14ac:dyDescent="0.2">
      <c r="B19494" s="3"/>
      <c r="C19494" s="3"/>
      <c r="D19494" s="6"/>
      <c r="E19494" s="8"/>
      <c r="O19494" s="9"/>
    </row>
    <row r="19495" spans="2:15" x14ac:dyDescent="0.2">
      <c r="B19495" s="3"/>
      <c r="C19495" s="3"/>
      <c r="D19495" s="6"/>
      <c r="E19495" s="8"/>
      <c r="O19495" s="9"/>
    </row>
    <row r="19496" spans="2:15" x14ac:dyDescent="0.2">
      <c r="B19496" s="3"/>
      <c r="C19496" s="3"/>
      <c r="D19496" s="6"/>
      <c r="E19496" s="8"/>
      <c r="O19496" s="9"/>
    </row>
    <row r="19497" spans="2:15" x14ac:dyDescent="0.2">
      <c r="B19497" s="3"/>
      <c r="C19497" s="3"/>
      <c r="D19497" s="6"/>
      <c r="E19497" s="8"/>
      <c r="O19497" s="9"/>
    </row>
    <row r="19498" spans="2:15" x14ac:dyDescent="0.2">
      <c r="B19498" s="3"/>
      <c r="C19498" s="3"/>
      <c r="D19498" s="6"/>
      <c r="E19498" s="8"/>
      <c r="O19498" s="9"/>
    </row>
    <row r="19499" spans="2:15" x14ac:dyDescent="0.2">
      <c r="B19499" s="3"/>
      <c r="C19499" s="3"/>
      <c r="D19499" s="6"/>
      <c r="E19499" s="8"/>
      <c r="O19499" s="9"/>
    </row>
    <row r="19500" spans="2:15" x14ac:dyDescent="0.2">
      <c r="B19500" s="3"/>
      <c r="C19500" s="3"/>
      <c r="D19500" s="6"/>
      <c r="E19500" s="8"/>
      <c r="O19500" s="9"/>
    </row>
    <row r="19501" spans="2:15" x14ac:dyDescent="0.2">
      <c r="B19501" s="3"/>
      <c r="C19501" s="3"/>
      <c r="D19501" s="6"/>
      <c r="E19501" s="8"/>
      <c r="O19501" s="9"/>
    </row>
    <row r="19502" spans="2:15" x14ac:dyDescent="0.2">
      <c r="B19502" s="3"/>
      <c r="C19502" s="3"/>
      <c r="D19502" s="6"/>
      <c r="E19502" s="8"/>
      <c r="O19502" s="9"/>
    </row>
    <row r="19503" spans="2:15" x14ac:dyDescent="0.2">
      <c r="B19503" s="3"/>
      <c r="C19503" s="3"/>
      <c r="D19503" s="6"/>
      <c r="E19503" s="8"/>
      <c r="O19503" s="9"/>
    </row>
    <row r="19504" spans="2:15" x14ac:dyDescent="0.2">
      <c r="B19504" s="3"/>
      <c r="C19504" s="3"/>
      <c r="D19504" s="6"/>
      <c r="E19504" s="8"/>
      <c r="O19504" s="9"/>
    </row>
    <row r="19505" spans="2:15" x14ac:dyDescent="0.2">
      <c r="B19505" s="3"/>
      <c r="C19505" s="3"/>
      <c r="D19505" s="6"/>
      <c r="E19505" s="8"/>
      <c r="O19505" s="9"/>
    </row>
    <row r="19506" spans="2:15" x14ac:dyDescent="0.2">
      <c r="B19506" s="3"/>
      <c r="C19506" s="3"/>
      <c r="D19506" s="6"/>
      <c r="E19506" s="8"/>
      <c r="O19506" s="9"/>
    </row>
    <row r="19507" spans="2:15" x14ac:dyDescent="0.2">
      <c r="B19507" s="3"/>
      <c r="C19507" s="3"/>
      <c r="D19507" s="6"/>
      <c r="E19507" s="8"/>
      <c r="O19507" s="9"/>
    </row>
    <row r="19508" spans="2:15" x14ac:dyDescent="0.2">
      <c r="B19508" s="3"/>
      <c r="C19508" s="3"/>
      <c r="D19508" s="6"/>
      <c r="E19508" s="8"/>
      <c r="O19508" s="9"/>
    </row>
    <row r="19509" spans="2:15" x14ac:dyDescent="0.2">
      <c r="B19509" s="3"/>
      <c r="C19509" s="3"/>
      <c r="D19509" s="6"/>
      <c r="E19509" s="8"/>
      <c r="O19509" s="9"/>
    </row>
    <row r="19510" spans="2:15" x14ac:dyDescent="0.2">
      <c r="B19510" s="3"/>
      <c r="C19510" s="3"/>
      <c r="D19510" s="6"/>
      <c r="E19510" s="8"/>
      <c r="O19510" s="9"/>
    </row>
    <row r="19511" spans="2:15" x14ac:dyDescent="0.2">
      <c r="B19511" s="3"/>
      <c r="C19511" s="3"/>
      <c r="D19511" s="6"/>
      <c r="E19511" s="8"/>
      <c r="O19511" s="9"/>
    </row>
    <row r="19512" spans="2:15" x14ac:dyDescent="0.2">
      <c r="B19512" s="3"/>
      <c r="C19512" s="3"/>
      <c r="D19512" s="6"/>
      <c r="E19512" s="8"/>
      <c r="O19512" s="9"/>
    </row>
    <row r="19513" spans="2:15" x14ac:dyDescent="0.2">
      <c r="B19513" s="3"/>
      <c r="C19513" s="3"/>
      <c r="D19513" s="6"/>
      <c r="E19513" s="8"/>
      <c r="O19513" s="9"/>
    </row>
    <row r="19514" spans="2:15" x14ac:dyDescent="0.2">
      <c r="B19514" s="3"/>
      <c r="C19514" s="3"/>
      <c r="D19514" s="6"/>
      <c r="E19514" s="8"/>
      <c r="O19514" s="9"/>
    </row>
    <row r="19515" spans="2:15" x14ac:dyDescent="0.2">
      <c r="B19515" s="3"/>
      <c r="C19515" s="3"/>
      <c r="D19515" s="6"/>
      <c r="E19515" s="8"/>
      <c r="O19515" s="9"/>
    </row>
    <row r="19516" spans="2:15" x14ac:dyDescent="0.2">
      <c r="B19516" s="3"/>
      <c r="C19516" s="3"/>
      <c r="D19516" s="6"/>
      <c r="E19516" s="8"/>
      <c r="O19516" s="9"/>
    </row>
    <row r="19517" spans="2:15" x14ac:dyDescent="0.2">
      <c r="B19517" s="3"/>
      <c r="C19517" s="3"/>
      <c r="D19517" s="6"/>
      <c r="E19517" s="8"/>
      <c r="O19517" s="9"/>
    </row>
    <row r="19518" spans="2:15" x14ac:dyDescent="0.2">
      <c r="B19518" s="3"/>
      <c r="C19518" s="3"/>
      <c r="D19518" s="6"/>
      <c r="E19518" s="8"/>
      <c r="O19518" s="9"/>
    </row>
    <row r="19519" spans="2:15" x14ac:dyDescent="0.2">
      <c r="B19519" s="3"/>
      <c r="C19519" s="3"/>
      <c r="D19519" s="6"/>
      <c r="E19519" s="8"/>
      <c r="O19519" s="9"/>
    </row>
    <row r="19520" spans="2:15" x14ac:dyDescent="0.2">
      <c r="B19520" s="3"/>
      <c r="C19520" s="3"/>
      <c r="D19520" s="6"/>
      <c r="E19520" s="8"/>
      <c r="O19520" s="9"/>
    </row>
    <row r="19521" spans="2:15" x14ac:dyDescent="0.2">
      <c r="B19521" s="3"/>
      <c r="C19521" s="3"/>
      <c r="D19521" s="6"/>
      <c r="E19521" s="8"/>
      <c r="O19521" s="9"/>
    </row>
    <row r="19522" spans="2:15" x14ac:dyDescent="0.2">
      <c r="B19522" s="3"/>
      <c r="C19522" s="3"/>
      <c r="D19522" s="6"/>
      <c r="E19522" s="8"/>
      <c r="O19522" s="9"/>
    </row>
    <row r="19523" spans="2:15" x14ac:dyDescent="0.2">
      <c r="B19523" s="3"/>
      <c r="C19523" s="3"/>
      <c r="D19523" s="6"/>
      <c r="E19523" s="8"/>
      <c r="O19523" s="9"/>
    </row>
    <row r="19524" spans="2:15" x14ac:dyDescent="0.2">
      <c r="B19524" s="3"/>
      <c r="C19524" s="3"/>
      <c r="D19524" s="6"/>
      <c r="E19524" s="8"/>
      <c r="O19524" s="9"/>
    </row>
    <row r="19525" spans="2:15" x14ac:dyDescent="0.2">
      <c r="B19525" s="3"/>
      <c r="C19525" s="3"/>
      <c r="D19525" s="6"/>
      <c r="E19525" s="8"/>
      <c r="O19525" s="9"/>
    </row>
    <row r="19526" spans="2:15" x14ac:dyDescent="0.2">
      <c r="B19526" s="3"/>
      <c r="C19526" s="3"/>
      <c r="D19526" s="6"/>
      <c r="E19526" s="8"/>
      <c r="O19526" s="9"/>
    </row>
    <row r="19527" spans="2:15" x14ac:dyDescent="0.2">
      <c r="B19527" s="3"/>
      <c r="C19527" s="3"/>
      <c r="D19527" s="6"/>
      <c r="E19527" s="8"/>
      <c r="O19527" s="9"/>
    </row>
    <row r="19528" spans="2:15" x14ac:dyDescent="0.2">
      <c r="B19528" s="3"/>
      <c r="C19528" s="3"/>
      <c r="D19528" s="6"/>
      <c r="E19528" s="8"/>
      <c r="O19528" s="9"/>
    </row>
    <row r="19529" spans="2:15" x14ac:dyDescent="0.2">
      <c r="B19529" s="3"/>
      <c r="C19529" s="3"/>
      <c r="D19529" s="6"/>
      <c r="E19529" s="8"/>
      <c r="O19529" s="9"/>
    </row>
    <row r="19530" spans="2:15" x14ac:dyDescent="0.2">
      <c r="B19530" s="3"/>
      <c r="C19530" s="3"/>
      <c r="D19530" s="6"/>
      <c r="E19530" s="8"/>
      <c r="O19530" s="9"/>
    </row>
    <row r="19531" spans="2:15" x14ac:dyDescent="0.2">
      <c r="B19531" s="3"/>
      <c r="C19531" s="3"/>
      <c r="D19531" s="6"/>
      <c r="E19531" s="8"/>
      <c r="O19531" s="9"/>
    </row>
    <row r="19532" spans="2:15" x14ac:dyDescent="0.2">
      <c r="B19532" s="3"/>
      <c r="C19532" s="3"/>
      <c r="D19532" s="6"/>
      <c r="E19532" s="8"/>
      <c r="O19532" s="9"/>
    </row>
    <row r="19533" spans="2:15" x14ac:dyDescent="0.2">
      <c r="B19533" s="3"/>
      <c r="C19533" s="3"/>
      <c r="D19533" s="6"/>
      <c r="E19533" s="8"/>
      <c r="O19533" s="9"/>
    </row>
    <row r="19534" spans="2:15" x14ac:dyDescent="0.2">
      <c r="B19534" s="3"/>
      <c r="C19534" s="3"/>
      <c r="D19534" s="6"/>
      <c r="E19534" s="8"/>
      <c r="O19534" s="9"/>
    </row>
    <row r="19535" spans="2:15" x14ac:dyDescent="0.2">
      <c r="B19535" s="3"/>
      <c r="C19535" s="3"/>
      <c r="D19535" s="6"/>
      <c r="E19535" s="8"/>
      <c r="O19535" s="9"/>
    </row>
    <row r="19536" spans="2:15" x14ac:dyDescent="0.2">
      <c r="B19536" s="3"/>
      <c r="C19536" s="3"/>
      <c r="D19536" s="6"/>
      <c r="E19536" s="8"/>
      <c r="O19536" s="9"/>
    </row>
    <row r="19537" spans="2:15" x14ac:dyDescent="0.2">
      <c r="B19537" s="3"/>
      <c r="C19537" s="3"/>
      <c r="D19537" s="6"/>
      <c r="E19537" s="8"/>
      <c r="O19537" s="9"/>
    </row>
    <row r="19538" spans="2:15" x14ac:dyDescent="0.2">
      <c r="B19538" s="3"/>
      <c r="C19538" s="3"/>
      <c r="D19538" s="6"/>
      <c r="E19538" s="8"/>
      <c r="O19538" s="9"/>
    </row>
    <row r="19539" spans="2:15" x14ac:dyDescent="0.2">
      <c r="B19539" s="3"/>
      <c r="C19539" s="3"/>
      <c r="D19539" s="6"/>
      <c r="E19539" s="8"/>
      <c r="O19539" s="9"/>
    </row>
    <row r="19540" spans="2:15" x14ac:dyDescent="0.2">
      <c r="B19540" s="3"/>
      <c r="C19540" s="3"/>
      <c r="D19540" s="6"/>
      <c r="E19540" s="8"/>
      <c r="O19540" s="9"/>
    </row>
    <row r="19541" spans="2:15" x14ac:dyDescent="0.2">
      <c r="B19541" s="3"/>
      <c r="C19541" s="3"/>
      <c r="D19541" s="6"/>
      <c r="E19541" s="8"/>
      <c r="O19541" s="9"/>
    </row>
    <row r="19542" spans="2:15" x14ac:dyDescent="0.2">
      <c r="B19542" s="3"/>
      <c r="C19542" s="3"/>
      <c r="D19542" s="6"/>
      <c r="E19542" s="8"/>
      <c r="O19542" s="9"/>
    </row>
    <row r="19543" spans="2:15" x14ac:dyDescent="0.2">
      <c r="B19543" s="3"/>
      <c r="C19543" s="3"/>
      <c r="D19543" s="6"/>
      <c r="E19543" s="8"/>
      <c r="O19543" s="9"/>
    </row>
    <row r="19544" spans="2:15" x14ac:dyDescent="0.2">
      <c r="B19544" s="3"/>
      <c r="C19544" s="3"/>
      <c r="D19544" s="6"/>
      <c r="E19544" s="8"/>
      <c r="O19544" s="9"/>
    </row>
    <row r="19545" spans="2:15" x14ac:dyDescent="0.2">
      <c r="B19545" s="3"/>
      <c r="C19545" s="3"/>
      <c r="D19545" s="6"/>
      <c r="E19545" s="8"/>
      <c r="O19545" s="9"/>
    </row>
    <row r="19546" spans="2:15" x14ac:dyDescent="0.2">
      <c r="B19546" s="3"/>
      <c r="C19546" s="3"/>
      <c r="D19546" s="6"/>
      <c r="E19546" s="8"/>
      <c r="O19546" s="9"/>
    </row>
    <row r="19547" spans="2:15" x14ac:dyDescent="0.2">
      <c r="B19547" s="3"/>
      <c r="C19547" s="3"/>
      <c r="D19547" s="6"/>
      <c r="E19547" s="8"/>
      <c r="O19547" s="9"/>
    </row>
    <row r="19548" spans="2:15" x14ac:dyDescent="0.2">
      <c r="B19548" s="3"/>
      <c r="C19548" s="3"/>
      <c r="D19548" s="6"/>
      <c r="E19548" s="8"/>
      <c r="O19548" s="9"/>
    </row>
    <row r="19549" spans="2:15" x14ac:dyDescent="0.2">
      <c r="B19549" s="3"/>
      <c r="C19549" s="3"/>
      <c r="D19549" s="6"/>
      <c r="E19549" s="8"/>
      <c r="O19549" s="9"/>
    </row>
    <row r="19550" spans="2:15" x14ac:dyDescent="0.2">
      <c r="B19550" s="3"/>
      <c r="C19550" s="3"/>
      <c r="D19550" s="6"/>
      <c r="E19550" s="8"/>
      <c r="O19550" s="9"/>
    </row>
    <row r="19551" spans="2:15" x14ac:dyDescent="0.2">
      <c r="B19551" s="3"/>
      <c r="C19551" s="3"/>
      <c r="D19551" s="6"/>
      <c r="E19551" s="8"/>
      <c r="O19551" s="9"/>
    </row>
    <row r="19552" spans="2:15" x14ac:dyDescent="0.2">
      <c r="B19552" s="3"/>
      <c r="C19552" s="3"/>
      <c r="D19552" s="6"/>
      <c r="E19552" s="8"/>
      <c r="O19552" s="9"/>
    </row>
    <row r="19553" spans="2:15" x14ac:dyDescent="0.2">
      <c r="B19553" s="3"/>
      <c r="C19553" s="3"/>
      <c r="D19553" s="6"/>
      <c r="E19553" s="8"/>
      <c r="O19553" s="9"/>
    </row>
    <row r="19554" spans="2:15" x14ac:dyDescent="0.2">
      <c r="B19554" s="3"/>
      <c r="C19554" s="3"/>
      <c r="D19554" s="6"/>
      <c r="E19554" s="8"/>
      <c r="O19554" s="9"/>
    </row>
    <row r="19555" spans="2:15" x14ac:dyDescent="0.2">
      <c r="B19555" s="3"/>
      <c r="C19555" s="3"/>
      <c r="D19555" s="6"/>
      <c r="E19555" s="8"/>
      <c r="O19555" s="9"/>
    </row>
    <row r="19556" spans="2:15" x14ac:dyDescent="0.2">
      <c r="B19556" s="3"/>
      <c r="C19556" s="3"/>
      <c r="D19556" s="6"/>
      <c r="E19556" s="8"/>
      <c r="O19556" s="9"/>
    </row>
    <row r="19557" spans="2:15" x14ac:dyDescent="0.2">
      <c r="B19557" s="3"/>
      <c r="C19557" s="3"/>
      <c r="D19557" s="6"/>
      <c r="E19557" s="8"/>
      <c r="O19557" s="9"/>
    </row>
    <row r="19558" spans="2:15" x14ac:dyDescent="0.2">
      <c r="B19558" s="3"/>
      <c r="C19558" s="3"/>
      <c r="D19558" s="6"/>
      <c r="E19558" s="8"/>
      <c r="O19558" s="9"/>
    </row>
    <row r="19559" spans="2:15" x14ac:dyDescent="0.2">
      <c r="B19559" s="3"/>
      <c r="C19559" s="3"/>
      <c r="D19559" s="6"/>
      <c r="E19559" s="8"/>
      <c r="O19559" s="9"/>
    </row>
    <row r="19560" spans="2:15" x14ac:dyDescent="0.2">
      <c r="B19560" s="3"/>
      <c r="C19560" s="3"/>
      <c r="D19560" s="6"/>
      <c r="E19560" s="8"/>
      <c r="O19560" s="9"/>
    </row>
    <row r="19561" spans="2:15" x14ac:dyDescent="0.2">
      <c r="B19561" s="3"/>
      <c r="C19561" s="3"/>
      <c r="D19561" s="6"/>
      <c r="E19561" s="8"/>
      <c r="O19561" s="9"/>
    </row>
    <row r="19562" spans="2:15" x14ac:dyDescent="0.2">
      <c r="B19562" s="3"/>
      <c r="C19562" s="3"/>
      <c r="D19562" s="6"/>
      <c r="E19562" s="8"/>
      <c r="O19562" s="9"/>
    </row>
    <row r="19563" spans="2:15" x14ac:dyDescent="0.2">
      <c r="B19563" s="3"/>
      <c r="C19563" s="3"/>
      <c r="D19563" s="6"/>
      <c r="E19563" s="8"/>
      <c r="O19563" s="9"/>
    </row>
    <row r="19564" spans="2:15" x14ac:dyDescent="0.2">
      <c r="B19564" s="3"/>
      <c r="C19564" s="3"/>
      <c r="D19564" s="6"/>
      <c r="E19564" s="8"/>
      <c r="O19564" s="9"/>
    </row>
    <row r="19565" spans="2:15" x14ac:dyDescent="0.2">
      <c r="B19565" s="3"/>
      <c r="C19565" s="3"/>
      <c r="D19565" s="6"/>
      <c r="E19565" s="8"/>
      <c r="O19565" s="9"/>
    </row>
    <row r="19566" spans="2:15" x14ac:dyDescent="0.2">
      <c r="B19566" s="3"/>
      <c r="C19566" s="3"/>
      <c r="D19566" s="6"/>
      <c r="E19566" s="8"/>
      <c r="O19566" s="9"/>
    </row>
    <row r="19567" spans="2:15" x14ac:dyDescent="0.2">
      <c r="B19567" s="3"/>
      <c r="C19567" s="3"/>
      <c r="D19567" s="6"/>
      <c r="E19567" s="8"/>
      <c r="O19567" s="9"/>
    </row>
    <row r="19568" spans="2:15" x14ac:dyDescent="0.2">
      <c r="B19568" s="3"/>
      <c r="C19568" s="3"/>
      <c r="D19568" s="6"/>
      <c r="E19568" s="8"/>
      <c r="O19568" s="9"/>
    </row>
    <row r="19569" spans="2:15" x14ac:dyDescent="0.2">
      <c r="B19569" s="3"/>
      <c r="C19569" s="3"/>
      <c r="D19569" s="6"/>
      <c r="E19569" s="8"/>
      <c r="O19569" s="9"/>
    </row>
    <row r="19570" spans="2:15" x14ac:dyDescent="0.2">
      <c r="B19570" s="3"/>
      <c r="C19570" s="3"/>
      <c r="D19570" s="6"/>
      <c r="E19570" s="8"/>
      <c r="O19570" s="9"/>
    </row>
    <row r="19571" spans="2:15" x14ac:dyDescent="0.2">
      <c r="B19571" s="3"/>
      <c r="C19571" s="3"/>
      <c r="D19571" s="6"/>
      <c r="E19571" s="8"/>
      <c r="O19571" s="9"/>
    </row>
    <row r="19572" spans="2:15" x14ac:dyDescent="0.2">
      <c r="B19572" s="3"/>
      <c r="C19572" s="3"/>
      <c r="D19572" s="6"/>
      <c r="E19572" s="8"/>
      <c r="O19572" s="9"/>
    </row>
    <row r="19573" spans="2:15" x14ac:dyDescent="0.2">
      <c r="B19573" s="3"/>
      <c r="C19573" s="3"/>
      <c r="D19573" s="6"/>
      <c r="E19573" s="8"/>
      <c r="O19573" s="9"/>
    </row>
    <row r="19574" spans="2:15" x14ac:dyDescent="0.2">
      <c r="B19574" s="3"/>
      <c r="C19574" s="3"/>
      <c r="D19574" s="6"/>
      <c r="E19574" s="8"/>
      <c r="O19574" s="9"/>
    </row>
    <row r="19575" spans="2:15" x14ac:dyDescent="0.2">
      <c r="B19575" s="3"/>
      <c r="C19575" s="3"/>
      <c r="D19575" s="6"/>
      <c r="E19575" s="8"/>
      <c r="O19575" s="9"/>
    </row>
    <row r="19576" spans="2:15" x14ac:dyDescent="0.2">
      <c r="B19576" s="3"/>
      <c r="C19576" s="3"/>
      <c r="D19576" s="6"/>
      <c r="E19576" s="8"/>
      <c r="O19576" s="9"/>
    </row>
    <row r="19577" spans="2:15" x14ac:dyDescent="0.2">
      <c r="B19577" s="3"/>
      <c r="C19577" s="3"/>
      <c r="D19577" s="6"/>
      <c r="E19577" s="8"/>
      <c r="O19577" s="9"/>
    </row>
    <row r="19578" spans="2:15" x14ac:dyDescent="0.2">
      <c r="B19578" s="3"/>
      <c r="C19578" s="3"/>
      <c r="D19578" s="6"/>
      <c r="E19578" s="8"/>
      <c r="O19578" s="9"/>
    </row>
    <row r="19579" spans="2:15" x14ac:dyDescent="0.2">
      <c r="B19579" s="3"/>
      <c r="C19579" s="3"/>
      <c r="D19579" s="6"/>
      <c r="E19579" s="8"/>
      <c r="O19579" s="9"/>
    </row>
    <row r="19580" spans="2:15" x14ac:dyDescent="0.2">
      <c r="B19580" s="3"/>
      <c r="C19580" s="3"/>
      <c r="D19580" s="6"/>
      <c r="E19580" s="8"/>
      <c r="O19580" s="9"/>
    </row>
    <row r="19581" spans="2:15" x14ac:dyDescent="0.2">
      <c r="B19581" s="3"/>
      <c r="C19581" s="3"/>
      <c r="D19581" s="6"/>
      <c r="E19581" s="8"/>
      <c r="O19581" s="9"/>
    </row>
    <row r="19582" spans="2:15" x14ac:dyDescent="0.2">
      <c r="B19582" s="3"/>
      <c r="C19582" s="3"/>
      <c r="D19582" s="6"/>
      <c r="E19582" s="8"/>
      <c r="O19582" s="9"/>
    </row>
    <row r="19583" spans="2:15" x14ac:dyDescent="0.2">
      <c r="B19583" s="3"/>
      <c r="C19583" s="3"/>
      <c r="D19583" s="6"/>
      <c r="E19583" s="8"/>
      <c r="O19583" s="9"/>
    </row>
    <row r="19584" spans="2:15" x14ac:dyDescent="0.2">
      <c r="B19584" s="3"/>
      <c r="C19584" s="3"/>
      <c r="D19584" s="6"/>
      <c r="E19584" s="8"/>
      <c r="O19584" s="9"/>
    </row>
    <row r="19585" spans="2:15" x14ac:dyDescent="0.2">
      <c r="B19585" s="3"/>
      <c r="C19585" s="3"/>
      <c r="D19585" s="6"/>
      <c r="E19585" s="8"/>
      <c r="O19585" s="9"/>
    </row>
    <row r="19586" spans="2:15" x14ac:dyDescent="0.2">
      <c r="B19586" s="3"/>
      <c r="C19586" s="3"/>
      <c r="D19586" s="6"/>
      <c r="E19586" s="8"/>
      <c r="O19586" s="9"/>
    </row>
    <row r="19587" spans="2:15" x14ac:dyDescent="0.2">
      <c r="B19587" s="3"/>
      <c r="C19587" s="3"/>
      <c r="D19587" s="6"/>
      <c r="E19587" s="8"/>
      <c r="O19587" s="9"/>
    </row>
    <row r="19588" spans="2:15" x14ac:dyDescent="0.2">
      <c r="B19588" s="3"/>
      <c r="C19588" s="3"/>
      <c r="D19588" s="6"/>
      <c r="E19588" s="8"/>
      <c r="O19588" s="9"/>
    </row>
    <row r="19589" spans="2:15" x14ac:dyDescent="0.2">
      <c r="B19589" s="3"/>
      <c r="C19589" s="3"/>
      <c r="D19589" s="6"/>
      <c r="E19589" s="8"/>
      <c r="O19589" s="9"/>
    </row>
    <row r="19590" spans="2:15" x14ac:dyDescent="0.2">
      <c r="B19590" s="3"/>
      <c r="C19590" s="3"/>
      <c r="D19590" s="6"/>
      <c r="E19590" s="8"/>
      <c r="O19590" s="9"/>
    </row>
    <row r="19591" spans="2:15" x14ac:dyDescent="0.2">
      <c r="B19591" s="3"/>
      <c r="C19591" s="3"/>
      <c r="D19591" s="6"/>
      <c r="E19591" s="8"/>
      <c r="O19591" s="9"/>
    </row>
    <row r="19592" spans="2:15" x14ac:dyDescent="0.2">
      <c r="B19592" s="3"/>
      <c r="C19592" s="3"/>
      <c r="D19592" s="6"/>
      <c r="E19592" s="8"/>
      <c r="O19592" s="9"/>
    </row>
    <row r="19593" spans="2:15" x14ac:dyDescent="0.2">
      <c r="B19593" s="3"/>
      <c r="C19593" s="3"/>
      <c r="D19593" s="6"/>
      <c r="E19593" s="8"/>
      <c r="O19593" s="9"/>
    </row>
    <row r="19594" spans="2:15" x14ac:dyDescent="0.2">
      <c r="B19594" s="3"/>
      <c r="C19594" s="3"/>
      <c r="D19594" s="6"/>
      <c r="E19594" s="8"/>
      <c r="O19594" s="9"/>
    </row>
    <row r="19595" spans="2:15" x14ac:dyDescent="0.2">
      <c r="B19595" s="3"/>
      <c r="C19595" s="3"/>
      <c r="D19595" s="6"/>
      <c r="E19595" s="8"/>
      <c r="O19595" s="9"/>
    </row>
    <row r="19596" spans="2:15" x14ac:dyDescent="0.2">
      <c r="B19596" s="3"/>
      <c r="C19596" s="3"/>
      <c r="D19596" s="6"/>
      <c r="E19596" s="8"/>
      <c r="O19596" s="9"/>
    </row>
    <row r="19597" spans="2:15" x14ac:dyDescent="0.2">
      <c r="B19597" s="3"/>
      <c r="C19597" s="3"/>
      <c r="D19597" s="6"/>
      <c r="E19597" s="8"/>
      <c r="O19597" s="9"/>
    </row>
    <row r="19598" spans="2:15" x14ac:dyDescent="0.2">
      <c r="B19598" s="3"/>
      <c r="C19598" s="3"/>
      <c r="D19598" s="6"/>
      <c r="E19598" s="8"/>
      <c r="O19598" s="9"/>
    </row>
    <row r="19599" spans="2:15" x14ac:dyDescent="0.2">
      <c r="B19599" s="3"/>
      <c r="C19599" s="3"/>
      <c r="D19599" s="6"/>
      <c r="E19599" s="8"/>
      <c r="O19599" s="9"/>
    </row>
    <row r="19600" spans="2:15" x14ac:dyDescent="0.2">
      <c r="B19600" s="3"/>
      <c r="C19600" s="3"/>
      <c r="D19600" s="6"/>
      <c r="E19600" s="8"/>
      <c r="O19600" s="9"/>
    </row>
    <row r="19601" spans="2:15" x14ac:dyDescent="0.2">
      <c r="B19601" s="3"/>
      <c r="C19601" s="3"/>
      <c r="D19601" s="6"/>
      <c r="E19601" s="8"/>
      <c r="O19601" s="9"/>
    </row>
    <row r="19602" spans="2:15" x14ac:dyDescent="0.2">
      <c r="B19602" s="3"/>
      <c r="C19602" s="3"/>
      <c r="D19602" s="6"/>
      <c r="E19602" s="8"/>
      <c r="O19602" s="9"/>
    </row>
    <row r="19603" spans="2:15" x14ac:dyDescent="0.2">
      <c r="B19603" s="3"/>
      <c r="C19603" s="3"/>
      <c r="D19603" s="6"/>
      <c r="E19603" s="8"/>
      <c r="O19603" s="9"/>
    </row>
    <row r="19604" spans="2:15" x14ac:dyDescent="0.2">
      <c r="B19604" s="3"/>
      <c r="C19604" s="3"/>
      <c r="D19604" s="6"/>
      <c r="E19604" s="8"/>
      <c r="O19604" s="9"/>
    </row>
    <row r="19605" spans="2:15" x14ac:dyDescent="0.2">
      <c r="B19605" s="3"/>
      <c r="C19605" s="3"/>
      <c r="D19605" s="6"/>
      <c r="E19605" s="8"/>
      <c r="O19605" s="9"/>
    </row>
    <row r="19606" spans="2:15" x14ac:dyDescent="0.2">
      <c r="B19606" s="3"/>
      <c r="C19606" s="3"/>
      <c r="D19606" s="6"/>
      <c r="E19606" s="8"/>
      <c r="O19606" s="9"/>
    </row>
    <row r="19607" spans="2:15" x14ac:dyDescent="0.2">
      <c r="B19607" s="3"/>
      <c r="C19607" s="3"/>
      <c r="D19607" s="6"/>
      <c r="E19607" s="8"/>
      <c r="O19607" s="9"/>
    </row>
    <row r="19608" spans="2:15" x14ac:dyDescent="0.2">
      <c r="B19608" s="3"/>
      <c r="C19608" s="3"/>
      <c r="D19608" s="6"/>
      <c r="E19608" s="8"/>
      <c r="O19608" s="9"/>
    </row>
    <row r="19609" spans="2:15" x14ac:dyDescent="0.2">
      <c r="B19609" s="3"/>
      <c r="C19609" s="3"/>
      <c r="D19609" s="6"/>
      <c r="E19609" s="8"/>
      <c r="O19609" s="9"/>
    </row>
    <row r="19610" spans="2:15" x14ac:dyDescent="0.2">
      <c r="B19610" s="3"/>
      <c r="C19610" s="3"/>
      <c r="D19610" s="6"/>
      <c r="E19610" s="8"/>
      <c r="O19610" s="9"/>
    </row>
    <row r="19611" spans="2:15" x14ac:dyDescent="0.2">
      <c r="B19611" s="3"/>
      <c r="C19611" s="3"/>
      <c r="D19611" s="6"/>
      <c r="E19611" s="8"/>
      <c r="O19611" s="9"/>
    </row>
    <row r="19612" spans="2:15" x14ac:dyDescent="0.2">
      <c r="B19612" s="3"/>
      <c r="C19612" s="3"/>
      <c r="D19612" s="6"/>
      <c r="E19612" s="8"/>
      <c r="O19612" s="9"/>
    </row>
    <row r="19613" spans="2:15" x14ac:dyDescent="0.2">
      <c r="B19613" s="3"/>
      <c r="C19613" s="3"/>
      <c r="D19613" s="6"/>
      <c r="E19613" s="8"/>
      <c r="O19613" s="9"/>
    </row>
    <row r="19614" spans="2:15" x14ac:dyDescent="0.2">
      <c r="B19614" s="3"/>
      <c r="C19614" s="3"/>
      <c r="D19614" s="6"/>
      <c r="E19614" s="8"/>
      <c r="O19614" s="9"/>
    </row>
    <row r="19615" spans="2:15" x14ac:dyDescent="0.2">
      <c r="B19615" s="3"/>
      <c r="C19615" s="3"/>
      <c r="D19615" s="6"/>
      <c r="E19615" s="8"/>
      <c r="O19615" s="9"/>
    </row>
    <row r="19616" spans="2:15" x14ac:dyDescent="0.2">
      <c r="B19616" s="3"/>
      <c r="C19616" s="3"/>
      <c r="D19616" s="6"/>
      <c r="E19616" s="8"/>
      <c r="O19616" s="9"/>
    </row>
    <row r="19617" spans="2:15" x14ac:dyDescent="0.2">
      <c r="B19617" s="3"/>
      <c r="C19617" s="3"/>
      <c r="D19617" s="6"/>
      <c r="E19617" s="8"/>
      <c r="O19617" s="9"/>
    </row>
    <row r="19618" spans="2:15" x14ac:dyDescent="0.2">
      <c r="B19618" s="3"/>
      <c r="C19618" s="3"/>
      <c r="D19618" s="6"/>
      <c r="E19618" s="8"/>
      <c r="O19618" s="9"/>
    </row>
    <row r="19619" spans="2:15" x14ac:dyDescent="0.2">
      <c r="B19619" s="3"/>
      <c r="C19619" s="3"/>
      <c r="D19619" s="6"/>
      <c r="E19619" s="8"/>
      <c r="O19619" s="9"/>
    </row>
    <row r="19620" spans="2:15" x14ac:dyDescent="0.2">
      <c r="B19620" s="3"/>
      <c r="C19620" s="3"/>
      <c r="D19620" s="6"/>
      <c r="E19620" s="8"/>
      <c r="O19620" s="9"/>
    </row>
    <row r="19621" spans="2:15" x14ac:dyDescent="0.2">
      <c r="B19621" s="3"/>
      <c r="C19621" s="3"/>
      <c r="D19621" s="6"/>
      <c r="E19621" s="8"/>
      <c r="O19621" s="9"/>
    </row>
    <row r="19622" spans="2:15" x14ac:dyDescent="0.2">
      <c r="B19622" s="3"/>
      <c r="C19622" s="3"/>
      <c r="D19622" s="6"/>
      <c r="E19622" s="8"/>
      <c r="O19622" s="9"/>
    </row>
    <row r="19623" spans="2:15" x14ac:dyDescent="0.2">
      <c r="B19623" s="3"/>
      <c r="C19623" s="3"/>
      <c r="D19623" s="6"/>
      <c r="E19623" s="8"/>
      <c r="O19623" s="9"/>
    </row>
    <row r="19624" spans="2:15" x14ac:dyDescent="0.2">
      <c r="B19624" s="3"/>
      <c r="C19624" s="3"/>
      <c r="D19624" s="6"/>
      <c r="E19624" s="8"/>
      <c r="O19624" s="9"/>
    </row>
    <row r="19625" spans="2:15" x14ac:dyDescent="0.2">
      <c r="B19625" s="3"/>
      <c r="C19625" s="3"/>
      <c r="D19625" s="6"/>
      <c r="E19625" s="8"/>
      <c r="O19625" s="9"/>
    </row>
    <row r="19626" spans="2:15" x14ac:dyDescent="0.2">
      <c r="B19626" s="3"/>
      <c r="C19626" s="3"/>
      <c r="D19626" s="6"/>
      <c r="E19626" s="8"/>
      <c r="O19626" s="9"/>
    </row>
    <row r="19627" spans="2:15" x14ac:dyDescent="0.2">
      <c r="B19627" s="3"/>
      <c r="C19627" s="3"/>
      <c r="D19627" s="6"/>
      <c r="E19627" s="8"/>
      <c r="O19627" s="9"/>
    </row>
    <row r="19628" spans="2:15" x14ac:dyDescent="0.2">
      <c r="B19628" s="3"/>
      <c r="C19628" s="3"/>
      <c r="D19628" s="6"/>
      <c r="E19628" s="8"/>
      <c r="O19628" s="9"/>
    </row>
    <row r="19629" spans="2:15" x14ac:dyDescent="0.2">
      <c r="B19629" s="3"/>
      <c r="C19629" s="3"/>
      <c r="D19629" s="6"/>
      <c r="E19629" s="8"/>
      <c r="O19629" s="9"/>
    </row>
    <row r="19630" spans="2:15" x14ac:dyDescent="0.2">
      <c r="B19630" s="3"/>
      <c r="C19630" s="3"/>
      <c r="D19630" s="6"/>
      <c r="E19630" s="8"/>
      <c r="O19630" s="9"/>
    </row>
    <row r="19631" spans="2:15" x14ac:dyDescent="0.2">
      <c r="B19631" s="3"/>
      <c r="C19631" s="3"/>
      <c r="D19631" s="6"/>
      <c r="E19631" s="8"/>
      <c r="O19631" s="9"/>
    </row>
    <row r="19632" spans="2:15" x14ac:dyDescent="0.2">
      <c r="B19632" s="3"/>
      <c r="C19632" s="3"/>
      <c r="D19632" s="6"/>
      <c r="E19632" s="8"/>
      <c r="O19632" s="9"/>
    </row>
    <row r="19633" spans="2:15" x14ac:dyDescent="0.2">
      <c r="B19633" s="3"/>
      <c r="C19633" s="3"/>
      <c r="D19633" s="6"/>
      <c r="E19633" s="8"/>
      <c r="O19633" s="9"/>
    </row>
    <row r="19634" spans="2:15" x14ac:dyDescent="0.2">
      <c r="B19634" s="3"/>
      <c r="C19634" s="3"/>
      <c r="D19634" s="6"/>
      <c r="E19634" s="8"/>
      <c r="O19634" s="9"/>
    </row>
    <row r="19635" spans="2:15" x14ac:dyDescent="0.2">
      <c r="B19635" s="3"/>
      <c r="C19635" s="3"/>
      <c r="D19635" s="6"/>
      <c r="E19635" s="8"/>
      <c r="O19635" s="9"/>
    </row>
    <row r="19636" spans="2:15" x14ac:dyDescent="0.2">
      <c r="B19636" s="3"/>
      <c r="C19636" s="3"/>
      <c r="D19636" s="6"/>
      <c r="E19636" s="8"/>
      <c r="O19636" s="9"/>
    </row>
    <row r="19637" spans="2:15" x14ac:dyDescent="0.2">
      <c r="B19637" s="3"/>
      <c r="C19637" s="3"/>
      <c r="D19637" s="6"/>
      <c r="E19637" s="8"/>
      <c r="O19637" s="9"/>
    </row>
    <row r="19638" spans="2:15" x14ac:dyDescent="0.2">
      <c r="B19638" s="3"/>
      <c r="C19638" s="3"/>
      <c r="D19638" s="6"/>
      <c r="E19638" s="8"/>
      <c r="O19638" s="9"/>
    </row>
    <row r="19639" spans="2:15" x14ac:dyDescent="0.2">
      <c r="B19639" s="3"/>
      <c r="C19639" s="3"/>
      <c r="D19639" s="6"/>
      <c r="E19639" s="8"/>
      <c r="O19639" s="9"/>
    </row>
    <row r="19640" spans="2:15" x14ac:dyDescent="0.2">
      <c r="B19640" s="3"/>
      <c r="C19640" s="3"/>
      <c r="D19640" s="6"/>
      <c r="E19640" s="8"/>
      <c r="O19640" s="9"/>
    </row>
    <row r="19641" spans="2:15" x14ac:dyDescent="0.2">
      <c r="B19641" s="3"/>
      <c r="C19641" s="3"/>
      <c r="D19641" s="6"/>
      <c r="E19641" s="8"/>
      <c r="O19641" s="9"/>
    </row>
    <row r="19642" spans="2:15" x14ac:dyDescent="0.2">
      <c r="B19642" s="3"/>
      <c r="C19642" s="3"/>
      <c r="D19642" s="6"/>
      <c r="E19642" s="8"/>
      <c r="O19642" s="9"/>
    </row>
    <row r="19643" spans="2:15" x14ac:dyDescent="0.2">
      <c r="B19643" s="3"/>
      <c r="C19643" s="3"/>
      <c r="D19643" s="6"/>
      <c r="E19643" s="8"/>
      <c r="O19643" s="9"/>
    </row>
    <row r="19644" spans="2:15" x14ac:dyDescent="0.2">
      <c r="B19644" s="3"/>
      <c r="C19644" s="3"/>
      <c r="D19644" s="6"/>
      <c r="E19644" s="8"/>
      <c r="O19644" s="9"/>
    </row>
    <row r="19645" spans="2:15" x14ac:dyDescent="0.2">
      <c r="B19645" s="3"/>
      <c r="C19645" s="3"/>
      <c r="D19645" s="6"/>
      <c r="E19645" s="8"/>
      <c r="O19645" s="9"/>
    </row>
    <row r="19646" spans="2:15" x14ac:dyDescent="0.2">
      <c r="B19646" s="3"/>
      <c r="C19646" s="3"/>
      <c r="D19646" s="6"/>
      <c r="E19646" s="8"/>
      <c r="O19646" s="9"/>
    </row>
    <row r="19647" spans="2:15" x14ac:dyDescent="0.2">
      <c r="B19647" s="3"/>
      <c r="C19647" s="3"/>
      <c r="D19647" s="6"/>
      <c r="E19647" s="8"/>
      <c r="O19647" s="9"/>
    </row>
    <row r="19648" spans="2:15" x14ac:dyDescent="0.2">
      <c r="B19648" s="3"/>
      <c r="C19648" s="3"/>
      <c r="D19648" s="6"/>
      <c r="E19648" s="8"/>
      <c r="O19648" s="9"/>
    </row>
    <row r="19649" spans="2:15" x14ac:dyDescent="0.2">
      <c r="B19649" s="3"/>
      <c r="C19649" s="3"/>
      <c r="D19649" s="6"/>
      <c r="E19649" s="8"/>
      <c r="O19649" s="9"/>
    </row>
    <row r="19650" spans="2:15" x14ac:dyDescent="0.2">
      <c r="B19650" s="3"/>
      <c r="C19650" s="3"/>
      <c r="D19650" s="6"/>
      <c r="E19650" s="8"/>
      <c r="O19650" s="9"/>
    </row>
    <row r="19651" spans="2:15" x14ac:dyDescent="0.2">
      <c r="B19651" s="3"/>
      <c r="C19651" s="3"/>
      <c r="D19651" s="6"/>
      <c r="E19651" s="8"/>
      <c r="O19651" s="9"/>
    </row>
    <row r="19652" spans="2:15" x14ac:dyDescent="0.2">
      <c r="B19652" s="3"/>
      <c r="C19652" s="3"/>
      <c r="D19652" s="6"/>
      <c r="E19652" s="8"/>
      <c r="O19652" s="9"/>
    </row>
    <row r="19653" spans="2:15" x14ac:dyDescent="0.2">
      <c r="B19653" s="3"/>
      <c r="C19653" s="3"/>
      <c r="D19653" s="6"/>
      <c r="E19653" s="8"/>
      <c r="O19653" s="9"/>
    </row>
    <row r="19654" spans="2:15" x14ac:dyDescent="0.2">
      <c r="B19654" s="3"/>
      <c r="C19654" s="3"/>
      <c r="D19654" s="6"/>
      <c r="E19654" s="8"/>
      <c r="O19654" s="9"/>
    </row>
    <row r="19655" spans="2:15" x14ac:dyDescent="0.2">
      <c r="B19655" s="3"/>
      <c r="C19655" s="3"/>
      <c r="D19655" s="6"/>
      <c r="E19655" s="8"/>
      <c r="O19655" s="9"/>
    </row>
    <row r="19656" spans="2:15" x14ac:dyDescent="0.2">
      <c r="B19656" s="3"/>
      <c r="C19656" s="3"/>
      <c r="D19656" s="6"/>
      <c r="E19656" s="8"/>
      <c r="O19656" s="9"/>
    </row>
    <row r="19657" spans="2:15" x14ac:dyDescent="0.2">
      <c r="B19657" s="3"/>
      <c r="C19657" s="3"/>
      <c r="D19657" s="6"/>
      <c r="E19657" s="8"/>
      <c r="O19657" s="9"/>
    </row>
    <row r="19658" spans="2:15" x14ac:dyDescent="0.2">
      <c r="B19658" s="3"/>
      <c r="C19658" s="3"/>
      <c r="D19658" s="6"/>
      <c r="E19658" s="8"/>
      <c r="O19658" s="9"/>
    </row>
    <row r="19659" spans="2:15" x14ac:dyDescent="0.2">
      <c r="B19659" s="3"/>
      <c r="C19659" s="3"/>
      <c r="D19659" s="6"/>
      <c r="E19659" s="8"/>
      <c r="O19659" s="9"/>
    </row>
    <row r="19660" spans="2:15" x14ac:dyDescent="0.2">
      <c r="B19660" s="3"/>
      <c r="C19660" s="3"/>
      <c r="D19660" s="6"/>
      <c r="E19660" s="8"/>
      <c r="O19660" s="9"/>
    </row>
    <row r="19661" spans="2:15" x14ac:dyDescent="0.2">
      <c r="B19661" s="3"/>
      <c r="C19661" s="3"/>
      <c r="D19661" s="6"/>
      <c r="E19661" s="8"/>
      <c r="O19661" s="9"/>
    </row>
    <row r="19662" spans="2:15" x14ac:dyDescent="0.2">
      <c r="B19662" s="3"/>
      <c r="C19662" s="3"/>
      <c r="D19662" s="6"/>
      <c r="E19662" s="8"/>
      <c r="O19662" s="9"/>
    </row>
    <row r="19663" spans="2:15" x14ac:dyDescent="0.2">
      <c r="B19663" s="3"/>
      <c r="C19663" s="3"/>
      <c r="D19663" s="6"/>
      <c r="E19663" s="8"/>
      <c r="O19663" s="9"/>
    </row>
    <row r="19664" spans="2:15" x14ac:dyDescent="0.2">
      <c r="B19664" s="3"/>
      <c r="C19664" s="3"/>
      <c r="D19664" s="6"/>
      <c r="E19664" s="8"/>
      <c r="O19664" s="9"/>
    </row>
    <row r="19665" spans="2:15" x14ac:dyDescent="0.2">
      <c r="B19665" s="3"/>
      <c r="C19665" s="3"/>
      <c r="D19665" s="6"/>
      <c r="E19665" s="8"/>
      <c r="O19665" s="9"/>
    </row>
    <row r="19666" spans="2:15" x14ac:dyDescent="0.2">
      <c r="B19666" s="3"/>
      <c r="C19666" s="3"/>
      <c r="D19666" s="6"/>
      <c r="E19666" s="8"/>
      <c r="O19666" s="9"/>
    </row>
    <row r="19667" spans="2:15" x14ac:dyDescent="0.2">
      <c r="B19667" s="3"/>
      <c r="C19667" s="3"/>
      <c r="D19667" s="6"/>
      <c r="E19667" s="8"/>
      <c r="O19667" s="9"/>
    </row>
    <row r="19668" spans="2:15" x14ac:dyDescent="0.2">
      <c r="B19668" s="3"/>
      <c r="C19668" s="3"/>
      <c r="D19668" s="6"/>
      <c r="E19668" s="8"/>
      <c r="O19668" s="9"/>
    </row>
    <row r="19669" spans="2:15" x14ac:dyDescent="0.2">
      <c r="B19669" s="3"/>
      <c r="C19669" s="3"/>
      <c r="D19669" s="6"/>
      <c r="E19669" s="8"/>
      <c r="O19669" s="9"/>
    </row>
    <row r="19670" spans="2:15" x14ac:dyDescent="0.2">
      <c r="B19670" s="3"/>
      <c r="C19670" s="3"/>
      <c r="D19670" s="6"/>
      <c r="E19670" s="8"/>
      <c r="O19670" s="9"/>
    </row>
    <row r="19671" spans="2:15" x14ac:dyDescent="0.2">
      <c r="B19671" s="3"/>
      <c r="C19671" s="3"/>
      <c r="D19671" s="6"/>
      <c r="E19671" s="8"/>
      <c r="O19671" s="9"/>
    </row>
    <row r="19672" spans="2:15" x14ac:dyDescent="0.2">
      <c r="B19672" s="3"/>
      <c r="C19672" s="3"/>
      <c r="D19672" s="6"/>
      <c r="E19672" s="8"/>
      <c r="O19672" s="9"/>
    </row>
    <row r="19673" spans="2:15" x14ac:dyDescent="0.2">
      <c r="B19673" s="3"/>
      <c r="C19673" s="3"/>
      <c r="D19673" s="6"/>
      <c r="E19673" s="8"/>
      <c r="O19673" s="9"/>
    </row>
    <row r="19674" spans="2:15" x14ac:dyDescent="0.2">
      <c r="B19674" s="3"/>
      <c r="C19674" s="3"/>
      <c r="D19674" s="6"/>
      <c r="E19674" s="8"/>
      <c r="O19674" s="9"/>
    </row>
    <row r="19675" spans="2:15" x14ac:dyDescent="0.2">
      <c r="B19675" s="3"/>
      <c r="C19675" s="3"/>
      <c r="D19675" s="6"/>
      <c r="E19675" s="8"/>
      <c r="O19675" s="9"/>
    </row>
    <row r="19676" spans="2:15" x14ac:dyDescent="0.2">
      <c r="B19676" s="3"/>
      <c r="C19676" s="3"/>
      <c r="D19676" s="6"/>
      <c r="E19676" s="8"/>
      <c r="O19676" s="9"/>
    </row>
    <row r="19677" spans="2:15" x14ac:dyDescent="0.2">
      <c r="B19677" s="3"/>
      <c r="C19677" s="3"/>
      <c r="D19677" s="6"/>
      <c r="E19677" s="8"/>
      <c r="O19677" s="9"/>
    </row>
    <row r="19678" spans="2:15" x14ac:dyDescent="0.2">
      <c r="B19678" s="3"/>
      <c r="C19678" s="3"/>
      <c r="D19678" s="6"/>
      <c r="E19678" s="8"/>
      <c r="O19678" s="9"/>
    </row>
    <row r="19679" spans="2:15" x14ac:dyDescent="0.2">
      <c r="B19679" s="3"/>
      <c r="C19679" s="3"/>
      <c r="D19679" s="6"/>
      <c r="E19679" s="8"/>
      <c r="O19679" s="9"/>
    </row>
    <row r="19680" spans="2:15" x14ac:dyDescent="0.2">
      <c r="B19680" s="3"/>
      <c r="C19680" s="3"/>
      <c r="D19680" s="6"/>
      <c r="E19680" s="8"/>
      <c r="O19680" s="9"/>
    </row>
    <row r="19681" spans="2:15" x14ac:dyDescent="0.2">
      <c r="B19681" s="3"/>
      <c r="C19681" s="3"/>
      <c r="D19681" s="6"/>
      <c r="E19681" s="8"/>
      <c r="O19681" s="9"/>
    </row>
    <row r="19682" spans="2:15" x14ac:dyDescent="0.2">
      <c r="B19682" s="3"/>
      <c r="C19682" s="3"/>
      <c r="D19682" s="6"/>
      <c r="E19682" s="8"/>
      <c r="O19682" s="9"/>
    </row>
    <row r="19683" spans="2:15" x14ac:dyDescent="0.2">
      <c r="B19683" s="3"/>
      <c r="C19683" s="3"/>
      <c r="D19683" s="6"/>
      <c r="E19683" s="8"/>
      <c r="O19683" s="9"/>
    </row>
    <row r="19684" spans="2:15" x14ac:dyDescent="0.2">
      <c r="B19684" s="3"/>
      <c r="C19684" s="3"/>
      <c r="D19684" s="6"/>
      <c r="E19684" s="8"/>
      <c r="O19684" s="9"/>
    </row>
    <row r="19685" spans="2:15" x14ac:dyDescent="0.2">
      <c r="B19685" s="3"/>
      <c r="C19685" s="3"/>
      <c r="D19685" s="6"/>
      <c r="E19685" s="8"/>
      <c r="O19685" s="9"/>
    </row>
    <row r="19686" spans="2:15" x14ac:dyDescent="0.2">
      <c r="B19686" s="3"/>
      <c r="C19686" s="3"/>
      <c r="D19686" s="6"/>
      <c r="E19686" s="8"/>
      <c r="O19686" s="9"/>
    </row>
    <row r="19687" spans="2:15" x14ac:dyDescent="0.2">
      <c r="B19687" s="3"/>
      <c r="C19687" s="3"/>
      <c r="D19687" s="6"/>
      <c r="E19687" s="8"/>
      <c r="O19687" s="9"/>
    </row>
    <row r="19688" spans="2:15" x14ac:dyDescent="0.2">
      <c r="B19688" s="3"/>
      <c r="C19688" s="3"/>
      <c r="D19688" s="6"/>
      <c r="E19688" s="8"/>
      <c r="O19688" s="9"/>
    </row>
    <row r="19689" spans="2:15" x14ac:dyDescent="0.2">
      <c r="B19689" s="3"/>
      <c r="C19689" s="3"/>
      <c r="D19689" s="6"/>
      <c r="E19689" s="8"/>
      <c r="O19689" s="9"/>
    </row>
    <row r="19690" spans="2:15" x14ac:dyDescent="0.2">
      <c r="B19690" s="3"/>
      <c r="C19690" s="3"/>
      <c r="D19690" s="6"/>
      <c r="E19690" s="8"/>
      <c r="O19690" s="9"/>
    </row>
    <row r="19691" spans="2:15" x14ac:dyDescent="0.2">
      <c r="B19691" s="3"/>
      <c r="C19691" s="3"/>
      <c r="D19691" s="6"/>
      <c r="E19691" s="8"/>
      <c r="O19691" s="9"/>
    </row>
    <row r="19692" spans="2:15" x14ac:dyDescent="0.2">
      <c r="B19692" s="3"/>
      <c r="C19692" s="3"/>
      <c r="D19692" s="6"/>
      <c r="E19692" s="8"/>
      <c r="O19692" s="9"/>
    </row>
    <row r="19693" spans="2:15" x14ac:dyDescent="0.2">
      <c r="B19693" s="3"/>
      <c r="C19693" s="3"/>
      <c r="D19693" s="6"/>
      <c r="E19693" s="8"/>
      <c r="O19693" s="9"/>
    </row>
    <row r="19694" spans="2:15" x14ac:dyDescent="0.2">
      <c r="B19694" s="3"/>
      <c r="C19694" s="3"/>
      <c r="D19694" s="6"/>
      <c r="E19694" s="8"/>
      <c r="O19694" s="9"/>
    </row>
    <row r="19695" spans="2:15" x14ac:dyDescent="0.2">
      <c r="B19695" s="3"/>
      <c r="C19695" s="3"/>
      <c r="D19695" s="6"/>
      <c r="E19695" s="8"/>
      <c r="O19695" s="9"/>
    </row>
    <row r="19696" spans="2:15" x14ac:dyDescent="0.2">
      <c r="B19696" s="3"/>
      <c r="C19696" s="3"/>
      <c r="D19696" s="6"/>
      <c r="E19696" s="8"/>
      <c r="O19696" s="9"/>
    </row>
    <row r="19697" spans="2:15" x14ac:dyDescent="0.2">
      <c r="B19697" s="3"/>
      <c r="C19697" s="3"/>
      <c r="D19697" s="6"/>
      <c r="E19697" s="8"/>
      <c r="O19697" s="9"/>
    </row>
    <row r="19698" spans="2:15" x14ac:dyDescent="0.2">
      <c r="B19698" s="3"/>
      <c r="C19698" s="3"/>
      <c r="D19698" s="6"/>
      <c r="E19698" s="8"/>
      <c r="O19698" s="9"/>
    </row>
    <row r="19699" spans="2:15" x14ac:dyDescent="0.2">
      <c r="B19699" s="3"/>
      <c r="C19699" s="3"/>
      <c r="D19699" s="6"/>
      <c r="E19699" s="8"/>
      <c r="O19699" s="9"/>
    </row>
    <row r="19700" spans="2:15" x14ac:dyDescent="0.2">
      <c r="B19700" s="3"/>
      <c r="C19700" s="3"/>
      <c r="D19700" s="6"/>
      <c r="E19700" s="8"/>
      <c r="O19700" s="9"/>
    </row>
    <row r="19701" spans="2:15" x14ac:dyDescent="0.2">
      <c r="B19701" s="3"/>
      <c r="C19701" s="3"/>
      <c r="D19701" s="6"/>
      <c r="E19701" s="8"/>
      <c r="O19701" s="9"/>
    </row>
    <row r="19702" spans="2:15" x14ac:dyDescent="0.2">
      <c r="B19702" s="3"/>
      <c r="C19702" s="3"/>
      <c r="D19702" s="6"/>
      <c r="E19702" s="8"/>
      <c r="O19702" s="9"/>
    </row>
    <row r="19703" spans="2:15" x14ac:dyDescent="0.2">
      <c r="B19703" s="3"/>
      <c r="C19703" s="3"/>
      <c r="D19703" s="6"/>
      <c r="E19703" s="8"/>
      <c r="O19703" s="9"/>
    </row>
    <row r="19704" spans="2:15" x14ac:dyDescent="0.2">
      <c r="B19704" s="3"/>
      <c r="C19704" s="3"/>
      <c r="D19704" s="6"/>
      <c r="E19704" s="8"/>
      <c r="O19704" s="9"/>
    </row>
    <row r="19705" spans="2:15" x14ac:dyDescent="0.2">
      <c r="B19705" s="3"/>
      <c r="C19705" s="3"/>
      <c r="D19705" s="6"/>
      <c r="E19705" s="8"/>
      <c r="O19705" s="9"/>
    </row>
    <row r="19706" spans="2:15" x14ac:dyDescent="0.2">
      <c r="B19706" s="3"/>
      <c r="C19706" s="3"/>
      <c r="D19706" s="6"/>
      <c r="E19706" s="8"/>
      <c r="O19706" s="9"/>
    </row>
    <row r="19707" spans="2:15" x14ac:dyDescent="0.2">
      <c r="B19707" s="3"/>
      <c r="C19707" s="3"/>
      <c r="D19707" s="6"/>
      <c r="E19707" s="8"/>
      <c r="O19707" s="9"/>
    </row>
    <row r="19708" spans="2:15" x14ac:dyDescent="0.2">
      <c r="B19708" s="3"/>
      <c r="C19708" s="3"/>
      <c r="D19708" s="6"/>
      <c r="E19708" s="8"/>
      <c r="O19708" s="9"/>
    </row>
    <row r="19709" spans="2:15" x14ac:dyDescent="0.2">
      <c r="B19709" s="3"/>
      <c r="C19709" s="3"/>
      <c r="D19709" s="6"/>
      <c r="E19709" s="8"/>
      <c r="O19709" s="9"/>
    </row>
    <row r="19710" spans="2:15" x14ac:dyDescent="0.2">
      <c r="B19710" s="3"/>
      <c r="C19710" s="3"/>
      <c r="D19710" s="6"/>
      <c r="E19710" s="8"/>
      <c r="O19710" s="9"/>
    </row>
    <row r="19711" spans="2:15" x14ac:dyDescent="0.2">
      <c r="B19711" s="3"/>
      <c r="C19711" s="3"/>
      <c r="D19711" s="6"/>
      <c r="E19711" s="8"/>
      <c r="O19711" s="9"/>
    </row>
    <row r="19712" spans="2:15" x14ac:dyDescent="0.2">
      <c r="B19712" s="3"/>
      <c r="C19712" s="3"/>
      <c r="D19712" s="6"/>
      <c r="E19712" s="8"/>
      <c r="O19712" s="9"/>
    </row>
    <row r="19713" spans="2:15" x14ac:dyDescent="0.2">
      <c r="B19713" s="3"/>
      <c r="C19713" s="3"/>
      <c r="D19713" s="6"/>
      <c r="E19713" s="8"/>
      <c r="O19713" s="9"/>
    </row>
    <row r="19714" spans="2:15" x14ac:dyDescent="0.2">
      <c r="B19714" s="3"/>
      <c r="C19714" s="3"/>
      <c r="D19714" s="6"/>
      <c r="E19714" s="8"/>
      <c r="O19714" s="9"/>
    </row>
    <row r="19715" spans="2:15" x14ac:dyDescent="0.2">
      <c r="B19715" s="3"/>
      <c r="C19715" s="3"/>
      <c r="D19715" s="6"/>
      <c r="E19715" s="8"/>
      <c r="O19715" s="9"/>
    </row>
    <row r="19716" spans="2:15" x14ac:dyDescent="0.2">
      <c r="B19716" s="3"/>
      <c r="C19716" s="3"/>
      <c r="D19716" s="6"/>
      <c r="E19716" s="8"/>
      <c r="O19716" s="9"/>
    </row>
    <row r="19717" spans="2:15" x14ac:dyDescent="0.2">
      <c r="B19717" s="3"/>
      <c r="C19717" s="3"/>
      <c r="D19717" s="6"/>
      <c r="E19717" s="8"/>
      <c r="O19717" s="9"/>
    </row>
    <row r="19718" spans="2:15" x14ac:dyDescent="0.2">
      <c r="B19718" s="3"/>
      <c r="C19718" s="3"/>
      <c r="D19718" s="6"/>
      <c r="E19718" s="8"/>
      <c r="O19718" s="9"/>
    </row>
    <row r="19719" spans="2:15" x14ac:dyDescent="0.2">
      <c r="B19719" s="3"/>
      <c r="C19719" s="3"/>
      <c r="D19719" s="6"/>
      <c r="E19719" s="8"/>
      <c r="O19719" s="9"/>
    </row>
    <row r="19720" spans="2:15" x14ac:dyDescent="0.2">
      <c r="B19720" s="3"/>
      <c r="C19720" s="3"/>
      <c r="D19720" s="6"/>
      <c r="E19720" s="8"/>
      <c r="O19720" s="9"/>
    </row>
    <row r="19721" spans="2:15" x14ac:dyDescent="0.2">
      <c r="B19721" s="3"/>
      <c r="C19721" s="3"/>
      <c r="D19721" s="6"/>
      <c r="E19721" s="8"/>
      <c r="O19721" s="9"/>
    </row>
    <row r="19722" spans="2:15" x14ac:dyDescent="0.2">
      <c r="B19722" s="3"/>
      <c r="C19722" s="3"/>
      <c r="D19722" s="6"/>
      <c r="E19722" s="8"/>
      <c r="O19722" s="9"/>
    </row>
    <row r="19723" spans="2:15" x14ac:dyDescent="0.2">
      <c r="B19723" s="3"/>
      <c r="C19723" s="3"/>
      <c r="D19723" s="6"/>
      <c r="E19723" s="8"/>
      <c r="O19723" s="9"/>
    </row>
    <row r="19724" spans="2:15" x14ac:dyDescent="0.2">
      <c r="B19724" s="3"/>
      <c r="C19724" s="3"/>
      <c r="D19724" s="6"/>
      <c r="E19724" s="8"/>
      <c r="O19724" s="9"/>
    </row>
    <row r="19725" spans="2:15" x14ac:dyDescent="0.2">
      <c r="B19725" s="3"/>
      <c r="C19725" s="3"/>
      <c r="D19725" s="6"/>
      <c r="E19725" s="8"/>
      <c r="O19725" s="9"/>
    </row>
    <row r="19726" spans="2:15" x14ac:dyDescent="0.2">
      <c r="B19726" s="3"/>
      <c r="C19726" s="3"/>
      <c r="D19726" s="6"/>
      <c r="E19726" s="8"/>
      <c r="O19726" s="9"/>
    </row>
    <row r="19727" spans="2:15" x14ac:dyDescent="0.2">
      <c r="B19727" s="3"/>
      <c r="C19727" s="3"/>
      <c r="D19727" s="6"/>
      <c r="E19727" s="8"/>
      <c r="O19727" s="9"/>
    </row>
    <row r="19728" spans="2:15" x14ac:dyDescent="0.2">
      <c r="B19728" s="3"/>
      <c r="C19728" s="3"/>
      <c r="D19728" s="6"/>
      <c r="E19728" s="8"/>
      <c r="O19728" s="9"/>
    </row>
    <row r="19729" spans="2:15" x14ac:dyDescent="0.2">
      <c r="B19729" s="3"/>
      <c r="C19729" s="3"/>
      <c r="D19729" s="6"/>
      <c r="E19729" s="8"/>
      <c r="O19729" s="9"/>
    </row>
    <row r="19730" spans="2:15" x14ac:dyDescent="0.2">
      <c r="B19730" s="3"/>
      <c r="C19730" s="3"/>
      <c r="D19730" s="6"/>
      <c r="E19730" s="8"/>
      <c r="O19730" s="9"/>
    </row>
    <row r="19731" spans="2:15" x14ac:dyDescent="0.2">
      <c r="B19731" s="3"/>
      <c r="C19731" s="3"/>
      <c r="D19731" s="6"/>
      <c r="E19731" s="8"/>
      <c r="O19731" s="9"/>
    </row>
    <row r="19732" spans="2:15" x14ac:dyDescent="0.2">
      <c r="B19732" s="3"/>
      <c r="C19732" s="3"/>
      <c r="D19732" s="6"/>
      <c r="E19732" s="8"/>
      <c r="O19732" s="9"/>
    </row>
    <row r="19733" spans="2:15" x14ac:dyDescent="0.2">
      <c r="B19733" s="3"/>
      <c r="C19733" s="3"/>
      <c r="D19733" s="6"/>
      <c r="E19733" s="8"/>
      <c r="O19733" s="9"/>
    </row>
    <row r="19734" spans="2:15" x14ac:dyDescent="0.2">
      <c r="B19734" s="3"/>
      <c r="C19734" s="3"/>
      <c r="D19734" s="6"/>
      <c r="E19734" s="8"/>
      <c r="O19734" s="9"/>
    </row>
    <row r="19735" spans="2:15" x14ac:dyDescent="0.2">
      <c r="B19735" s="3"/>
      <c r="C19735" s="3"/>
      <c r="D19735" s="6"/>
      <c r="E19735" s="8"/>
      <c r="O19735" s="9"/>
    </row>
    <row r="19736" spans="2:15" x14ac:dyDescent="0.2">
      <c r="B19736" s="3"/>
      <c r="C19736" s="3"/>
      <c r="D19736" s="6"/>
      <c r="E19736" s="8"/>
      <c r="O19736" s="9"/>
    </row>
    <row r="19737" spans="2:15" x14ac:dyDescent="0.2">
      <c r="B19737" s="3"/>
      <c r="C19737" s="3"/>
      <c r="D19737" s="6"/>
      <c r="E19737" s="8"/>
      <c r="O19737" s="9"/>
    </row>
    <row r="19738" spans="2:15" x14ac:dyDescent="0.2">
      <c r="B19738" s="3"/>
      <c r="C19738" s="3"/>
      <c r="D19738" s="6"/>
      <c r="E19738" s="8"/>
      <c r="O19738" s="9"/>
    </row>
    <row r="19739" spans="2:15" x14ac:dyDescent="0.2">
      <c r="B19739" s="3"/>
      <c r="C19739" s="3"/>
      <c r="D19739" s="6"/>
      <c r="E19739" s="8"/>
      <c r="O19739" s="9"/>
    </row>
    <row r="19740" spans="2:15" x14ac:dyDescent="0.2">
      <c r="B19740" s="3"/>
      <c r="C19740" s="3"/>
      <c r="D19740" s="6"/>
      <c r="E19740" s="8"/>
      <c r="O19740" s="9"/>
    </row>
    <row r="19741" spans="2:15" x14ac:dyDescent="0.2">
      <c r="B19741" s="3"/>
      <c r="C19741" s="3"/>
      <c r="D19741" s="6"/>
      <c r="E19741" s="8"/>
      <c r="O19741" s="9"/>
    </row>
    <row r="19742" spans="2:15" x14ac:dyDescent="0.2">
      <c r="B19742" s="3"/>
      <c r="C19742" s="3"/>
      <c r="D19742" s="6"/>
      <c r="E19742" s="8"/>
      <c r="O19742" s="9"/>
    </row>
    <row r="19743" spans="2:15" x14ac:dyDescent="0.2">
      <c r="B19743" s="3"/>
      <c r="C19743" s="3"/>
      <c r="D19743" s="6"/>
      <c r="E19743" s="8"/>
      <c r="O19743" s="9"/>
    </row>
    <row r="19744" spans="2:15" x14ac:dyDescent="0.2">
      <c r="B19744" s="3"/>
      <c r="C19744" s="3"/>
      <c r="D19744" s="6"/>
      <c r="E19744" s="8"/>
      <c r="O19744" s="9"/>
    </row>
    <row r="19745" spans="2:15" x14ac:dyDescent="0.2">
      <c r="B19745" s="3"/>
      <c r="C19745" s="3"/>
      <c r="D19745" s="6"/>
      <c r="E19745" s="8"/>
      <c r="O19745" s="9"/>
    </row>
    <row r="19746" spans="2:15" x14ac:dyDescent="0.2">
      <c r="B19746" s="3"/>
      <c r="C19746" s="3"/>
      <c r="D19746" s="6"/>
      <c r="E19746" s="8"/>
      <c r="O19746" s="9"/>
    </row>
    <row r="19747" spans="2:15" x14ac:dyDescent="0.2">
      <c r="B19747" s="3"/>
      <c r="C19747" s="3"/>
      <c r="D19747" s="6"/>
      <c r="E19747" s="8"/>
      <c r="O19747" s="9"/>
    </row>
    <row r="19748" spans="2:15" x14ac:dyDescent="0.2">
      <c r="B19748" s="3"/>
      <c r="C19748" s="3"/>
      <c r="D19748" s="6"/>
      <c r="E19748" s="8"/>
      <c r="O19748" s="9"/>
    </row>
    <row r="19749" spans="2:15" x14ac:dyDescent="0.2">
      <c r="B19749" s="3"/>
      <c r="C19749" s="3"/>
      <c r="D19749" s="6"/>
      <c r="E19749" s="8"/>
      <c r="O19749" s="9"/>
    </row>
    <row r="19750" spans="2:15" x14ac:dyDescent="0.2">
      <c r="B19750" s="3"/>
      <c r="C19750" s="3"/>
      <c r="D19750" s="6"/>
      <c r="E19750" s="8"/>
      <c r="O19750" s="9"/>
    </row>
    <row r="19751" spans="2:15" x14ac:dyDescent="0.2">
      <c r="B19751" s="3"/>
      <c r="C19751" s="3"/>
      <c r="D19751" s="6"/>
      <c r="E19751" s="8"/>
      <c r="O19751" s="9"/>
    </row>
    <row r="19752" spans="2:15" x14ac:dyDescent="0.2">
      <c r="B19752" s="3"/>
      <c r="C19752" s="3"/>
      <c r="D19752" s="6"/>
      <c r="E19752" s="8"/>
      <c r="O19752" s="9"/>
    </row>
    <row r="19753" spans="2:15" x14ac:dyDescent="0.2">
      <c r="B19753" s="3"/>
      <c r="C19753" s="3"/>
      <c r="D19753" s="6"/>
      <c r="E19753" s="8"/>
      <c r="O19753" s="9"/>
    </row>
    <row r="19754" spans="2:15" x14ac:dyDescent="0.2">
      <c r="B19754" s="3"/>
      <c r="C19754" s="3"/>
      <c r="D19754" s="6"/>
      <c r="E19754" s="8"/>
      <c r="O19754" s="9"/>
    </row>
    <row r="19755" spans="2:15" x14ac:dyDescent="0.2">
      <c r="B19755" s="3"/>
      <c r="C19755" s="3"/>
      <c r="D19755" s="6"/>
      <c r="E19755" s="8"/>
      <c r="O19755" s="9"/>
    </row>
    <row r="19756" spans="2:15" x14ac:dyDescent="0.2">
      <c r="B19756" s="3"/>
      <c r="C19756" s="3"/>
      <c r="D19756" s="6"/>
      <c r="E19756" s="8"/>
      <c r="O19756" s="9"/>
    </row>
    <row r="19757" spans="2:15" x14ac:dyDescent="0.2">
      <c r="B19757" s="3"/>
      <c r="C19757" s="3"/>
      <c r="D19757" s="6"/>
      <c r="E19757" s="8"/>
      <c r="O19757" s="9"/>
    </row>
    <row r="19758" spans="2:15" x14ac:dyDescent="0.2">
      <c r="B19758" s="3"/>
      <c r="C19758" s="3"/>
      <c r="D19758" s="6"/>
      <c r="E19758" s="8"/>
      <c r="O19758" s="9"/>
    </row>
    <row r="19759" spans="2:15" x14ac:dyDescent="0.2">
      <c r="B19759" s="3"/>
      <c r="C19759" s="3"/>
      <c r="D19759" s="6"/>
      <c r="E19759" s="8"/>
      <c r="O19759" s="9"/>
    </row>
    <row r="19760" spans="2:15" x14ac:dyDescent="0.2">
      <c r="B19760" s="3"/>
      <c r="C19760" s="3"/>
      <c r="D19760" s="6"/>
      <c r="E19760" s="8"/>
      <c r="O19760" s="9"/>
    </row>
    <row r="19761" spans="2:15" x14ac:dyDescent="0.2">
      <c r="B19761" s="3"/>
      <c r="C19761" s="3"/>
      <c r="D19761" s="6"/>
      <c r="E19761" s="8"/>
      <c r="O19761" s="9"/>
    </row>
    <row r="19762" spans="2:15" x14ac:dyDescent="0.2">
      <c r="B19762" s="3"/>
      <c r="C19762" s="3"/>
      <c r="D19762" s="6"/>
      <c r="E19762" s="8"/>
      <c r="O19762" s="9"/>
    </row>
    <row r="19763" spans="2:15" x14ac:dyDescent="0.2">
      <c r="B19763" s="3"/>
      <c r="C19763" s="3"/>
      <c r="D19763" s="6"/>
      <c r="E19763" s="8"/>
      <c r="O19763" s="9"/>
    </row>
    <row r="19764" spans="2:15" x14ac:dyDescent="0.2">
      <c r="B19764" s="3"/>
      <c r="C19764" s="3"/>
      <c r="D19764" s="6"/>
      <c r="E19764" s="8"/>
      <c r="O19764" s="9"/>
    </row>
    <row r="19765" spans="2:15" x14ac:dyDescent="0.2">
      <c r="B19765" s="3"/>
      <c r="C19765" s="3"/>
      <c r="D19765" s="6"/>
      <c r="E19765" s="8"/>
      <c r="O19765" s="9"/>
    </row>
    <row r="19766" spans="2:15" x14ac:dyDescent="0.2">
      <c r="B19766" s="3"/>
      <c r="C19766" s="3"/>
      <c r="D19766" s="6"/>
      <c r="E19766" s="8"/>
      <c r="O19766" s="9"/>
    </row>
    <row r="19767" spans="2:15" x14ac:dyDescent="0.2">
      <c r="B19767" s="3"/>
      <c r="C19767" s="3"/>
      <c r="D19767" s="6"/>
      <c r="E19767" s="8"/>
      <c r="O19767" s="9"/>
    </row>
    <row r="19768" spans="2:15" x14ac:dyDescent="0.2">
      <c r="B19768" s="3"/>
      <c r="C19768" s="3"/>
      <c r="D19768" s="6"/>
      <c r="E19768" s="8"/>
      <c r="O19768" s="9"/>
    </row>
    <row r="19769" spans="2:15" x14ac:dyDescent="0.2">
      <c r="B19769" s="3"/>
      <c r="C19769" s="3"/>
      <c r="D19769" s="6"/>
      <c r="E19769" s="8"/>
      <c r="O19769" s="9"/>
    </row>
    <row r="19770" spans="2:15" x14ac:dyDescent="0.2">
      <c r="B19770" s="3"/>
      <c r="C19770" s="3"/>
      <c r="D19770" s="6"/>
      <c r="E19770" s="8"/>
      <c r="O19770" s="9"/>
    </row>
    <row r="19771" spans="2:15" x14ac:dyDescent="0.2">
      <c r="B19771" s="3"/>
      <c r="C19771" s="3"/>
      <c r="D19771" s="6"/>
      <c r="E19771" s="8"/>
      <c r="O19771" s="9"/>
    </row>
    <row r="19772" spans="2:15" x14ac:dyDescent="0.2">
      <c r="B19772" s="3"/>
      <c r="C19772" s="3"/>
      <c r="D19772" s="6"/>
      <c r="E19772" s="8"/>
      <c r="O19772" s="9"/>
    </row>
    <row r="19773" spans="2:15" x14ac:dyDescent="0.2">
      <c r="B19773" s="3"/>
      <c r="C19773" s="3"/>
      <c r="D19773" s="6"/>
      <c r="E19773" s="8"/>
      <c r="O19773" s="9"/>
    </row>
    <row r="19774" spans="2:15" x14ac:dyDescent="0.2">
      <c r="B19774" s="3"/>
      <c r="C19774" s="3"/>
      <c r="D19774" s="6"/>
      <c r="E19774" s="8"/>
      <c r="O19774" s="9"/>
    </row>
    <row r="19775" spans="2:15" x14ac:dyDescent="0.2">
      <c r="B19775" s="3"/>
      <c r="C19775" s="3"/>
      <c r="D19775" s="6"/>
      <c r="E19775" s="8"/>
      <c r="O19775" s="9"/>
    </row>
    <row r="19776" spans="2:15" x14ac:dyDescent="0.2">
      <c r="B19776" s="3"/>
      <c r="C19776" s="3"/>
      <c r="D19776" s="6"/>
      <c r="E19776" s="8"/>
      <c r="O19776" s="9"/>
    </row>
    <row r="19777" spans="2:15" x14ac:dyDescent="0.2">
      <c r="B19777" s="3"/>
      <c r="C19777" s="3"/>
      <c r="D19777" s="6"/>
      <c r="E19777" s="8"/>
      <c r="O19777" s="9"/>
    </row>
    <row r="19778" spans="2:15" x14ac:dyDescent="0.2">
      <c r="B19778" s="3"/>
      <c r="C19778" s="3"/>
      <c r="D19778" s="6"/>
      <c r="E19778" s="8"/>
      <c r="O19778" s="9"/>
    </row>
    <row r="19779" spans="2:15" x14ac:dyDescent="0.2">
      <c r="B19779" s="3"/>
      <c r="C19779" s="3"/>
      <c r="D19779" s="6"/>
      <c r="E19779" s="8"/>
      <c r="O19779" s="9"/>
    </row>
    <row r="19780" spans="2:15" x14ac:dyDescent="0.2">
      <c r="B19780" s="3"/>
      <c r="C19780" s="3"/>
      <c r="D19780" s="6"/>
      <c r="E19780" s="8"/>
      <c r="O19780" s="9"/>
    </row>
    <row r="19781" spans="2:15" x14ac:dyDescent="0.2">
      <c r="B19781" s="3"/>
      <c r="C19781" s="3"/>
      <c r="D19781" s="6"/>
      <c r="E19781" s="8"/>
      <c r="O19781" s="9"/>
    </row>
    <row r="19782" spans="2:15" x14ac:dyDescent="0.2">
      <c r="B19782" s="3"/>
      <c r="C19782" s="3"/>
      <c r="D19782" s="6"/>
      <c r="E19782" s="8"/>
      <c r="O19782" s="9"/>
    </row>
    <row r="19783" spans="2:15" x14ac:dyDescent="0.2">
      <c r="B19783" s="3"/>
      <c r="C19783" s="3"/>
      <c r="D19783" s="6"/>
      <c r="E19783" s="8"/>
      <c r="O19783" s="9"/>
    </row>
    <row r="19784" spans="2:15" x14ac:dyDescent="0.2">
      <c r="B19784" s="3"/>
      <c r="C19784" s="3"/>
      <c r="D19784" s="6"/>
      <c r="E19784" s="8"/>
      <c r="O19784" s="9"/>
    </row>
    <row r="19785" spans="2:15" x14ac:dyDescent="0.2">
      <c r="B19785" s="3"/>
      <c r="C19785" s="3"/>
      <c r="D19785" s="6"/>
      <c r="E19785" s="8"/>
      <c r="O19785" s="9"/>
    </row>
    <row r="19786" spans="2:15" x14ac:dyDescent="0.2">
      <c r="B19786" s="3"/>
      <c r="C19786" s="3"/>
      <c r="D19786" s="6"/>
      <c r="E19786" s="8"/>
      <c r="O19786" s="9"/>
    </row>
    <row r="19787" spans="2:15" x14ac:dyDescent="0.2">
      <c r="B19787" s="3"/>
      <c r="C19787" s="3"/>
      <c r="D19787" s="6"/>
      <c r="E19787" s="8"/>
      <c r="O19787" s="9"/>
    </row>
    <row r="19788" spans="2:15" x14ac:dyDescent="0.2">
      <c r="B19788" s="3"/>
      <c r="C19788" s="3"/>
      <c r="D19788" s="6"/>
      <c r="E19788" s="8"/>
      <c r="O19788" s="9"/>
    </row>
    <row r="19789" spans="2:15" x14ac:dyDescent="0.2">
      <c r="B19789" s="3"/>
      <c r="C19789" s="3"/>
      <c r="D19789" s="6"/>
      <c r="E19789" s="8"/>
      <c r="O19789" s="9"/>
    </row>
    <row r="19790" spans="2:15" x14ac:dyDescent="0.2">
      <c r="B19790" s="3"/>
      <c r="C19790" s="3"/>
      <c r="D19790" s="6"/>
      <c r="E19790" s="8"/>
      <c r="O19790" s="9"/>
    </row>
    <row r="19791" spans="2:15" x14ac:dyDescent="0.2">
      <c r="B19791" s="3"/>
      <c r="C19791" s="3"/>
      <c r="D19791" s="6"/>
      <c r="E19791" s="8"/>
      <c r="O19791" s="9"/>
    </row>
    <row r="19792" spans="2:15" x14ac:dyDescent="0.2">
      <c r="B19792" s="3"/>
      <c r="C19792" s="3"/>
      <c r="D19792" s="6"/>
      <c r="E19792" s="8"/>
      <c r="O19792" s="9"/>
    </row>
    <row r="19793" spans="2:15" x14ac:dyDescent="0.2">
      <c r="B19793" s="3"/>
      <c r="C19793" s="3"/>
      <c r="D19793" s="6"/>
      <c r="E19793" s="8"/>
      <c r="O19793" s="9"/>
    </row>
    <row r="19794" spans="2:15" x14ac:dyDescent="0.2">
      <c r="B19794" s="3"/>
      <c r="C19794" s="3"/>
      <c r="D19794" s="6"/>
      <c r="E19794" s="8"/>
      <c r="O19794" s="9"/>
    </row>
    <row r="19795" spans="2:15" x14ac:dyDescent="0.2">
      <c r="B19795" s="3"/>
      <c r="C19795" s="3"/>
      <c r="D19795" s="6"/>
      <c r="E19795" s="8"/>
      <c r="O19795" s="9"/>
    </row>
    <row r="19796" spans="2:15" x14ac:dyDescent="0.2">
      <c r="B19796" s="3"/>
      <c r="C19796" s="3"/>
      <c r="D19796" s="6"/>
      <c r="E19796" s="8"/>
      <c r="O19796" s="9"/>
    </row>
    <row r="19797" spans="2:15" x14ac:dyDescent="0.2">
      <c r="B19797" s="3"/>
      <c r="C19797" s="3"/>
      <c r="D19797" s="6"/>
      <c r="E19797" s="8"/>
      <c r="O19797" s="9"/>
    </row>
    <row r="19798" spans="2:15" x14ac:dyDescent="0.2">
      <c r="B19798" s="3"/>
      <c r="C19798" s="3"/>
      <c r="D19798" s="6"/>
      <c r="E19798" s="8"/>
      <c r="O19798" s="9"/>
    </row>
    <row r="19799" spans="2:15" x14ac:dyDescent="0.2">
      <c r="B19799" s="3"/>
      <c r="C19799" s="3"/>
      <c r="D19799" s="6"/>
      <c r="E19799" s="8"/>
      <c r="O19799" s="9"/>
    </row>
    <row r="19800" spans="2:15" x14ac:dyDescent="0.2">
      <c r="B19800" s="3"/>
      <c r="C19800" s="3"/>
      <c r="D19800" s="6"/>
      <c r="E19800" s="8"/>
      <c r="O19800" s="9"/>
    </row>
    <row r="19801" spans="2:15" x14ac:dyDescent="0.2">
      <c r="B19801" s="3"/>
      <c r="C19801" s="3"/>
      <c r="D19801" s="6"/>
      <c r="E19801" s="8"/>
      <c r="O19801" s="9"/>
    </row>
    <row r="19802" spans="2:15" x14ac:dyDescent="0.2">
      <c r="B19802" s="3"/>
      <c r="C19802" s="3"/>
      <c r="D19802" s="6"/>
      <c r="E19802" s="8"/>
      <c r="O19802" s="9"/>
    </row>
    <row r="19803" spans="2:15" x14ac:dyDescent="0.2">
      <c r="B19803" s="3"/>
      <c r="C19803" s="3"/>
      <c r="D19803" s="6"/>
      <c r="E19803" s="8"/>
      <c r="O19803" s="9"/>
    </row>
    <row r="19804" spans="2:15" x14ac:dyDescent="0.2">
      <c r="B19804" s="3"/>
      <c r="C19804" s="3"/>
      <c r="D19804" s="6"/>
      <c r="E19804" s="8"/>
      <c r="O19804" s="9"/>
    </row>
    <row r="19805" spans="2:15" x14ac:dyDescent="0.2">
      <c r="B19805" s="3"/>
      <c r="C19805" s="3"/>
      <c r="D19805" s="6"/>
      <c r="E19805" s="8"/>
      <c r="O19805" s="9"/>
    </row>
    <row r="19806" spans="2:15" x14ac:dyDescent="0.2">
      <c r="B19806" s="3"/>
      <c r="C19806" s="3"/>
      <c r="D19806" s="6"/>
      <c r="E19806" s="8"/>
      <c r="O19806" s="9"/>
    </row>
    <row r="19807" spans="2:15" x14ac:dyDescent="0.2">
      <c r="B19807" s="3"/>
      <c r="C19807" s="3"/>
      <c r="D19807" s="6"/>
      <c r="E19807" s="8"/>
      <c r="O19807" s="9"/>
    </row>
    <row r="19808" spans="2:15" x14ac:dyDescent="0.2">
      <c r="B19808" s="3"/>
      <c r="C19808" s="3"/>
      <c r="D19808" s="6"/>
      <c r="E19808" s="8"/>
      <c r="O19808" s="9"/>
    </row>
    <row r="19809" spans="2:15" x14ac:dyDescent="0.2">
      <c r="B19809" s="3"/>
      <c r="C19809" s="3"/>
      <c r="D19809" s="6"/>
      <c r="E19809" s="8"/>
      <c r="O19809" s="9"/>
    </row>
    <row r="19810" spans="2:15" x14ac:dyDescent="0.2">
      <c r="B19810" s="3"/>
      <c r="C19810" s="3"/>
      <c r="D19810" s="6"/>
      <c r="E19810" s="8"/>
      <c r="O19810" s="9"/>
    </row>
    <row r="19811" spans="2:15" x14ac:dyDescent="0.2">
      <c r="B19811" s="3"/>
      <c r="C19811" s="3"/>
      <c r="D19811" s="6"/>
      <c r="E19811" s="8"/>
      <c r="O19811" s="9"/>
    </row>
    <row r="19812" spans="2:15" x14ac:dyDescent="0.2">
      <c r="B19812" s="3"/>
      <c r="C19812" s="3"/>
      <c r="D19812" s="6"/>
      <c r="E19812" s="8"/>
      <c r="O19812" s="9"/>
    </row>
    <row r="19813" spans="2:15" x14ac:dyDescent="0.2">
      <c r="B19813" s="3"/>
      <c r="C19813" s="3"/>
      <c r="D19813" s="6"/>
      <c r="E19813" s="8"/>
      <c r="O19813" s="9"/>
    </row>
    <row r="19814" spans="2:15" x14ac:dyDescent="0.2">
      <c r="B19814" s="3"/>
      <c r="C19814" s="3"/>
      <c r="D19814" s="6"/>
      <c r="E19814" s="8"/>
      <c r="O19814" s="9"/>
    </row>
    <row r="19815" spans="2:15" x14ac:dyDescent="0.2">
      <c r="B19815" s="3"/>
      <c r="C19815" s="3"/>
      <c r="D19815" s="6"/>
      <c r="E19815" s="8"/>
      <c r="O19815" s="9"/>
    </row>
    <row r="19816" spans="2:15" x14ac:dyDescent="0.2">
      <c r="B19816" s="3"/>
      <c r="C19816" s="3"/>
      <c r="D19816" s="6"/>
      <c r="E19816" s="8"/>
      <c r="O19816" s="9"/>
    </row>
    <row r="19817" spans="2:15" x14ac:dyDescent="0.2">
      <c r="B19817" s="3"/>
      <c r="C19817" s="3"/>
      <c r="D19817" s="6"/>
      <c r="E19817" s="8"/>
      <c r="O19817" s="9"/>
    </row>
    <row r="19818" spans="2:15" x14ac:dyDescent="0.2">
      <c r="B19818" s="3"/>
      <c r="C19818" s="3"/>
      <c r="D19818" s="6"/>
      <c r="E19818" s="8"/>
      <c r="O19818" s="9"/>
    </row>
    <row r="19819" spans="2:15" x14ac:dyDescent="0.2">
      <c r="B19819" s="3"/>
      <c r="C19819" s="3"/>
      <c r="D19819" s="6"/>
      <c r="E19819" s="8"/>
      <c r="O19819" s="9"/>
    </row>
    <row r="19820" spans="2:15" x14ac:dyDescent="0.2">
      <c r="B19820" s="3"/>
      <c r="C19820" s="3"/>
      <c r="D19820" s="6"/>
      <c r="E19820" s="8"/>
      <c r="O19820" s="9"/>
    </row>
    <row r="19821" spans="2:15" x14ac:dyDescent="0.2">
      <c r="B19821" s="3"/>
      <c r="C19821" s="3"/>
      <c r="D19821" s="6"/>
      <c r="E19821" s="8"/>
      <c r="O19821" s="9"/>
    </row>
    <row r="19822" spans="2:15" x14ac:dyDescent="0.2">
      <c r="B19822" s="3"/>
      <c r="C19822" s="3"/>
      <c r="D19822" s="6"/>
      <c r="E19822" s="8"/>
      <c r="O19822" s="9"/>
    </row>
    <row r="19823" spans="2:15" x14ac:dyDescent="0.2">
      <c r="B19823" s="3"/>
      <c r="C19823" s="3"/>
      <c r="D19823" s="6"/>
      <c r="E19823" s="8"/>
      <c r="O19823" s="9"/>
    </row>
    <row r="19824" spans="2:15" x14ac:dyDescent="0.2">
      <c r="B19824" s="3"/>
      <c r="C19824" s="3"/>
      <c r="D19824" s="6"/>
      <c r="E19824" s="8"/>
      <c r="O19824" s="9"/>
    </row>
    <row r="19825" spans="2:15" x14ac:dyDescent="0.2">
      <c r="B19825" s="3"/>
      <c r="C19825" s="3"/>
      <c r="D19825" s="6"/>
      <c r="E19825" s="8"/>
      <c r="O19825" s="9"/>
    </row>
    <row r="19826" spans="2:15" x14ac:dyDescent="0.2">
      <c r="B19826" s="3"/>
      <c r="C19826" s="3"/>
      <c r="D19826" s="6"/>
      <c r="E19826" s="8"/>
      <c r="O19826" s="9"/>
    </row>
    <row r="19827" spans="2:15" x14ac:dyDescent="0.2">
      <c r="B19827" s="3"/>
      <c r="C19827" s="3"/>
      <c r="D19827" s="6"/>
      <c r="E19827" s="8"/>
      <c r="O19827" s="9"/>
    </row>
    <row r="19828" spans="2:15" x14ac:dyDescent="0.2">
      <c r="B19828" s="3"/>
      <c r="C19828" s="3"/>
      <c r="D19828" s="6"/>
      <c r="E19828" s="8"/>
      <c r="O19828" s="9"/>
    </row>
    <row r="19829" spans="2:15" x14ac:dyDescent="0.2">
      <c r="B19829" s="3"/>
      <c r="C19829" s="3"/>
      <c r="D19829" s="6"/>
      <c r="E19829" s="8"/>
      <c r="O19829" s="9"/>
    </row>
    <row r="19830" spans="2:15" x14ac:dyDescent="0.2">
      <c r="B19830" s="3"/>
      <c r="C19830" s="3"/>
      <c r="D19830" s="6"/>
      <c r="E19830" s="8"/>
      <c r="O19830" s="9"/>
    </row>
    <row r="19831" spans="2:15" x14ac:dyDescent="0.2">
      <c r="B19831" s="3"/>
      <c r="C19831" s="3"/>
      <c r="D19831" s="6"/>
      <c r="E19831" s="8"/>
      <c r="O19831" s="9"/>
    </row>
    <row r="19832" spans="2:15" x14ac:dyDescent="0.2">
      <c r="B19832" s="3"/>
      <c r="C19832" s="3"/>
      <c r="D19832" s="6"/>
      <c r="E19832" s="8"/>
      <c r="O19832" s="9"/>
    </row>
    <row r="19833" spans="2:15" x14ac:dyDescent="0.2">
      <c r="B19833" s="3"/>
      <c r="C19833" s="3"/>
      <c r="D19833" s="6"/>
      <c r="E19833" s="8"/>
      <c r="O19833" s="9"/>
    </row>
    <row r="19834" spans="2:15" x14ac:dyDescent="0.2">
      <c r="B19834" s="3"/>
      <c r="C19834" s="3"/>
      <c r="D19834" s="6"/>
      <c r="E19834" s="8"/>
      <c r="O19834" s="9"/>
    </row>
    <row r="19835" spans="2:15" x14ac:dyDescent="0.2">
      <c r="B19835" s="3"/>
      <c r="C19835" s="3"/>
      <c r="D19835" s="6"/>
      <c r="E19835" s="8"/>
      <c r="O19835" s="9"/>
    </row>
    <row r="19836" spans="2:15" x14ac:dyDescent="0.2">
      <c r="B19836" s="3"/>
      <c r="C19836" s="3"/>
      <c r="D19836" s="6"/>
      <c r="E19836" s="8"/>
      <c r="O19836" s="9"/>
    </row>
    <row r="19837" spans="2:15" x14ac:dyDescent="0.2">
      <c r="B19837" s="3"/>
      <c r="C19837" s="3"/>
      <c r="D19837" s="6"/>
      <c r="E19837" s="8"/>
      <c r="O19837" s="9"/>
    </row>
    <row r="19838" spans="2:15" x14ac:dyDescent="0.2">
      <c r="B19838" s="3"/>
      <c r="C19838" s="3"/>
      <c r="D19838" s="6"/>
      <c r="E19838" s="8"/>
      <c r="O19838" s="9"/>
    </row>
    <row r="19839" spans="2:15" x14ac:dyDescent="0.2">
      <c r="B19839" s="3"/>
      <c r="C19839" s="3"/>
      <c r="D19839" s="6"/>
      <c r="E19839" s="8"/>
      <c r="O19839" s="9"/>
    </row>
    <row r="19840" spans="2:15" x14ac:dyDescent="0.2">
      <c r="B19840" s="3"/>
      <c r="C19840" s="3"/>
      <c r="D19840" s="6"/>
      <c r="E19840" s="8"/>
      <c r="O19840" s="9"/>
    </row>
    <row r="19841" spans="2:15" x14ac:dyDescent="0.2">
      <c r="B19841" s="3"/>
      <c r="C19841" s="3"/>
      <c r="D19841" s="6"/>
      <c r="E19841" s="8"/>
      <c r="O19841" s="9"/>
    </row>
    <row r="19842" spans="2:15" x14ac:dyDescent="0.2">
      <c r="B19842" s="3"/>
      <c r="C19842" s="3"/>
      <c r="D19842" s="6"/>
      <c r="E19842" s="8"/>
      <c r="O19842" s="9"/>
    </row>
    <row r="19843" spans="2:15" x14ac:dyDescent="0.2">
      <c r="B19843" s="3"/>
      <c r="C19843" s="3"/>
      <c r="D19843" s="6"/>
      <c r="E19843" s="8"/>
      <c r="O19843" s="9"/>
    </row>
    <row r="19844" spans="2:15" x14ac:dyDescent="0.2">
      <c r="B19844" s="3"/>
      <c r="C19844" s="3"/>
      <c r="D19844" s="6"/>
      <c r="E19844" s="8"/>
      <c r="O19844" s="9"/>
    </row>
    <row r="19845" spans="2:15" x14ac:dyDescent="0.2">
      <c r="B19845" s="3"/>
      <c r="C19845" s="3"/>
      <c r="D19845" s="6"/>
      <c r="E19845" s="8"/>
      <c r="O19845" s="9"/>
    </row>
    <row r="19846" spans="2:15" x14ac:dyDescent="0.2">
      <c r="B19846" s="3"/>
      <c r="C19846" s="3"/>
      <c r="D19846" s="6"/>
      <c r="E19846" s="8"/>
      <c r="O19846" s="9"/>
    </row>
    <row r="19847" spans="2:15" x14ac:dyDescent="0.2">
      <c r="B19847" s="3"/>
      <c r="C19847" s="3"/>
      <c r="D19847" s="6"/>
      <c r="E19847" s="8"/>
      <c r="O19847" s="9"/>
    </row>
    <row r="19848" spans="2:15" x14ac:dyDescent="0.2">
      <c r="B19848" s="3"/>
      <c r="C19848" s="3"/>
      <c r="D19848" s="6"/>
      <c r="E19848" s="8"/>
      <c r="O19848" s="9"/>
    </row>
    <row r="19849" spans="2:15" x14ac:dyDescent="0.2">
      <c r="B19849" s="3"/>
      <c r="C19849" s="3"/>
      <c r="D19849" s="6"/>
      <c r="E19849" s="8"/>
      <c r="O19849" s="9"/>
    </row>
    <row r="19850" spans="2:15" x14ac:dyDescent="0.2">
      <c r="B19850" s="3"/>
      <c r="C19850" s="3"/>
      <c r="D19850" s="6"/>
      <c r="E19850" s="8"/>
      <c r="O19850" s="9"/>
    </row>
    <row r="19851" spans="2:15" x14ac:dyDescent="0.2">
      <c r="B19851" s="3"/>
      <c r="C19851" s="3"/>
      <c r="D19851" s="6"/>
      <c r="E19851" s="8"/>
      <c r="O19851" s="9"/>
    </row>
    <row r="19852" spans="2:15" x14ac:dyDescent="0.2">
      <c r="B19852" s="3"/>
      <c r="C19852" s="3"/>
      <c r="D19852" s="6"/>
      <c r="E19852" s="8"/>
      <c r="O19852" s="9"/>
    </row>
    <row r="19853" spans="2:15" x14ac:dyDescent="0.2">
      <c r="B19853" s="3"/>
      <c r="C19853" s="3"/>
      <c r="D19853" s="6"/>
      <c r="E19853" s="8"/>
      <c r="O19853" s="9"/>
    </row>
    <row r="19854" spans="2:15" x14ac:dyDescent="0.2">
      <c r="B19854" s="3"/>
      <c r="C19854" s="3"/>
      <c r="D19854" s="6"/>
      <c r="E19854" s="8"/>
      <c r="O19854" s="9"/>
    </row>
    <row r="19855" spans="2:15" x14ac:dyDescent="0.2">
      <c r="B19855" s="3"/>
      <c r="C19855" s="3"/>
      <c r="D19855" s="6"/>
      <c r="E19855" s="8"/>
      <c r="O19855" s="9"/>
    </row>
    <row r="19856" spans="2:15" x14ac:dyDescent="0.2">
      <c r="B19856" s="3"/>
      <c r="C19856" s="3"/>
      <c r="D19856" s="6"/>
      <c r="E19856" s="8"/>
      <c r="O19856" s="9"/>
    </row>
    <row r="19857" spans="2:15" x14ac:dyDescent="0.2">
      <c r="B19857" s="3"/>
      <c r="C19857" s="3"/>
      <c r="D19857" s="6"/>
      <c r="E19857" s="8"/>
      <c r="O19857" s="9"/>
    </row>
    <row r="19858" spans="2:15" x14ac:dyDescent="0.2">
      <c r="B19858" s="3"/>
      <c r="C19858" s="3"/>
      <c r="D19858" s="6"/>
      <c r="E19858" s="8"/>
      <c r="O19858" s="9"/>
    </row>
    <row r="19859" spans="2:15" x14ac:dyDescent="0.2">
      <c r="B19859" s="3"/>
      <c r="C19859" s="3"/>
      <c r="D19859" s="6"/>
      <c r="E19859" s="8"/>
      <c r="O19859" s="9"/>
    </row>
    <row r="19860" spans="2:15" x14ac:dyDescent="0.2">
      <c r="B19860" s="3"/>
      <c r="C19860" s="3"/>
      <c r="D19860" s="6"/>
      <c r="E19860" s="8"/>
      <c r="O19860" s="9"/>
    </row>
    <row r="19861" spans="2:15" x14ac:dyDescent="0.2">
      <c r="B19861" s="3"/>
      <c r="C19861" s="3"/>
      <c r="D19861" s="6"/>
      <c r="E19861" s="8"/>
      <c r="O19861" s="9"/>
    </row>
    <row r="19862" spans="2:15" x14ac:dyDescent="0.2">
      <c r="B19862" s="3"/>
      <c r="C19862" s="3"/>
      <c r="D19862" s="6"/>
      <c r="E19862" s="8"/>
      <c r="O19862" s="9"/>
    </row>
    <row r="19863" spans="2:15" x14ac:dyDescent="0.2">
      <c r="B19863" s="3"/>
      <c r="C19863" s="3"/>
      <c r="D19863" s="6"/>
      <c r="E19863" s="8"/>
      <c r="O19863" s="9"/>
    </row>
    <row r="19864" spans="2:15" x14ac:dyDescent="0.2">
      <c r="B19864" s="3"/>
      <c r="C19864" s="3"/>
      <c r="D19864" s="6"/>
      <c r="E19864" s="8"/>
      <c r="O19864" s="9"/>
    </row>
    <row r="19865" spans="2:15" x14ac:dyDescent="0.2">
      <c r="B19865" s="3"/>
      <c r="C19865" s="3"/>
      <c r="D19865" s="6"/>
      <c r="E19865" s="8"/>
      <c r="O19865" s="9"/>
    </row>
    <row r="19866" spans="2:15" x14ac:dyDescent="0.2">
      <c r="B19866" s="3"/>
      <c r="C19866" s="3"/>
      <c r="D19866" s="6"/>
      <c r="E19866" s="8"/>
      <c r="O19866" s="9"/>
    </row>
    <row r="19867" spans="2:15" x14ac:dyDescent="0.2">
      <c r="B19867" s="3"/>
      <c r="C19867" s="3"/>
      <c r="D19867" s="6"/>
      <c r="E19867" s="8"/>
      <c r="O19867" s="9"/>
    </row>
    <row r="19868" spans="2:15" x14ac:dyDescent="0.2">
      <c r="B19868" s="3"/>
      <c r="C19868" s="3"/>
      <c r="D19868" s="6"/>
      <c r="E19868" s="8"/>
      <c r="O19868" s="9"/>
    </row>
    <row r="19869" spans="2:15" x14ac:dyDescent="0.2">
      <c r="B19869" s="3"/>
      <c r="C19869" s="3"/>
      <c r="D19869" s="6"/>
      <c r="E19869" s="8"/>
      <c r="O19869" s="9"/>
    </row>
    <row r="19870" spans="2:15" x14ac:dyDescent="0.2">
      <c r="B19870" s="3"/>
      <c r="C19870" s="3"/>
      <c r="D19870" s="6"/>
      <c r="E19870" s="8"/>
      <c r="O19870" s="9"/>
    </row>
    <row r="19871" spans="2:15" x14ac:dyDescent="0.2">
      <c r="B19871" s="3"/>
      <c r="C19871" s="3"/>
      <c r="D19871" s="6"/>
      <c r="E19871" s="8"/>
      <c r="O19871" s="9"/>
    </row>
    <row r="19872" spans="2:15" x14ac:dyDescent="0.2">
      <c r="B19872" s="3"/>
      <c r="C19872" s="3"/>
      <c r="D19872" s="6"/>
      <c r="E19872" s="8"/>
      <c r="O19872" s="9"/>
    </row>
    <row r="19873" spans="2:15" x14ac:dyDescent="0.2">
      <c r="B19873" s="3"/>
      <c r="C19873" s="3"/>
      <c r="D19873" s="6"/>
      <c r="E19873" s="8"/>
      <c r="O19873" s="9"/>
    </row>
    <row r="19874" spans="2:15" x14ac:dyDescent="0.2">
      <c r="B19874" s="3"/>
      <c r="C19874" s="3"/>
      <c r="D19874" s="6"/>
      <c r="E19874" s="8"/>
      <c r="O19874" s="9"/>
    </row>
    <row r="19875" spans="2:15" x14ac:dyDescent="0.2">
      <c r="B19875" s="3"/>
      <c r="C19875" s="3"/>
      <c r="D19875" s="6"/>
      <c r="E19875" s="8"/>
      <c r="O19875" s="9"/>
    </row>
    <row r="19876" spans="2:15" x14ac:dyDescent="0.2">
      <c r="B19876" s="3"/>
      <c r="C19876" s="3"/>
      <c r="D19876" s="6"/>
      <c r="E19876" s="8"/>
      <c r="O19876" s="9"/>
    </row>
    <row r="19877" spans="2:15" x14ac:dyDescent="0.2">
      <c r="B19877" s="3"/>
      <c r="C19877" s="3"/>
      <c r="D19877" s="6"/>
      <c r="E19877" s="8"/>
      <c r="O19877" s="9"/>
    </row>
    <row r="19878" spans="2:15" x14ac:dyDescent="0.2">
      <c r="B19878" s="3"/>
      <c r="C19878" s="3"/>
      <c r="D19878" s="6"/>
      <c r="E19878" s="8"/>
      <c r="O19878" s="9"/>
    </row>
    <row r="19879" spans="2:15" x14ac:dyDescent="0.2">
      <c r="B19879" s="3"/>
      <c r="C19879" s="3"/>
      <c r="D19879" s="6"/>
      <c r="E19879" s="8"/>
      <c r="O19879" s="9"/>
    </row>
    <row r="19880" spans="2:15" x14ac:dyDescent="0.2">
      <c r="B19880" s="3"/>
      <c r="C19880" s="3"/>
      <c r="D19880" s="6"/>
      <c r="E19880" s="8"/>
      <c r="O19880" s="9"/>
    </row>
    <row r="19881" spans="2:15" x14ac:dyDescent="0.2">
      <c r="B19881" s="3"/>
      <c r="C19881" s="3"/>
      <c r="D19881" s="6"/>
      <c r="E19881" s="8"/>
      <c r="O19881" s="9"/>
    </row>
    <row r="19882" spans="2:15" x14ac:dyDescent="0.2">
      <c r="B19882" s="3"/>
      <c r="C19882" s="3"/>
      <c r="D19882" s="6"/>
      <c r="E19882" s="8"/>
      <c r="O19882" s="9"/>
    </row>
    <row r="19883" spans="2:15" x14ac:dyDescent="0.2">
      <c r="B19883" s="3"/>
      <c r="C19883" s="3"/>
      <c r="D19883" s="6"/>
      <c r="E19883" s="8"/>
      <c r="O19883" s="9"/>
    </row>
    <row r="19884" spans="2:15" x14ac:dyDescent="0.2">
      <c r="B19884" s="3"/>
      <c r="C19884" s="3"/>
      <c r="D19884" s="6"/>
      <c r="E19884" s="8"/>
      <c r="O19884" s="9"/>
    </row>
    <row r="19885" spans="2:15" x14ac:dyDescent="0.2">
      <c r="B19885" s="3"/>
      <c r="C19885" s="3"/>
      <c r="D19885" s="6"/>
      <c r="E19885" s="8"/>
      <c r="O19885" s="9"/>
    </row>
    <row r="19886" spans="2:15" x14ac:dyDescent="0.2">
      <c r="B19886" s="3"/>
      <c r="C19886" s="3"/>
      <c r="D19886" s="6"/>
      <c r="E19886" s="8"/>
      <c r="O19886" s="9"/>
    </row>
    <row r="19887" spans="2:15" x14ac:dyDescent="0.2">
      <c r="B19887" s="3"/>
      <c r="C19887" s="3"/>
      <c r="D19887" s="6"/>
      <c r="E19887" s="8"/>
      <c r="O19887" s="9"/>
    </row>
    <row r="19888" spans="2:15" x14ac:dyDescent="0.2">
      <c r="B19888" s="3"/>
      <c r="C19888" s="3"/>
      <c r="D19888" s="6"/>
      <c r="E19888" s="8"/>
      <c r="O19888" s="9"/>
    </row>
    <row r="19889" spans="2:15" x14ac:dyDescent="0.2">
      <c r="B19889" s="3"/>
      <c r="C19889" s="3"/>
      <c r="D19889" s="6"/>
      <c r="E19889" s="8"/>
      <c r="O19889" s="9"/>
    </row>
    <row r="19890" spans="2:15" x14ac:dyDescent="0.2">
      <c r="B19890" s="3"/>
      <c r="C19890" s="3"/>
      <c r="D19890" s="6"/>
      <c r="E19890" s="8"/>
      <c r="O19890" s="9"/>
    </row>
    <row r="19891" spans="2:15" x14ac:dyDescent="0.2">
      <c r="B19891" s="3"/>
      <c r="C19891" s="3"/>
      <c r="D19891" s="6"/>
      <c r="E19891" s="8"/>
      <c r="O19891" s="9"/>
    </row>
    <row r="19892" spans="2:15" x14ac:dyDescent="0.2">
      <c r="B19892" s="3"/>
      <c r="C19892" s="3"/>
      <c r="D19892" s="6"/>
      <c r="E19892" s="8"/>
      <c r="O19892" s="9"/>
    </row>
    <row r="19893" spans="2:15" x14ac:dyDescent="0.2">
      <c r="B19893" s="3"/>
      <c r="C19893" s="3"/>
      <c r="D19893" s="6"/>
      <c r="E19893" s="8"/>
      <c r="O19893" s="9"/>
    </row>
    <row r="19894" spans="2:15" x14ac:dyDescent="0.2">
      <c r="B19894" s="3"/>
      <c r="C19894" s="3"/>
      <c r="D19894" s="6"/>
      <c r="E19894" s="8"/>
      <c r="O19894" s="9"/>
    </row>
    <row r="19895" spans="2:15" x14ac:dyDescent="0.2">
      <c r="B19895" s="3"/>
      <c r="C19895" s="3"/>
      <c r="D19895" s="6"/>
      <c r="E19895" s="8"/>
      <c r="O19895" s="9"/>
    </row>
    <row r="19896" spans="2:15" x14ac:dyDescent="0.2">
      <c r="B19896" s="3"/>
      <c r="C19896" s="3"/>
      <c r="D19896" s="6"/>
      <c r="E19896" s="8"/>
      <c r="O19896" s="9"/>
    </row>
    <row r="19897" spans="2:15" x14ac:dyDescent="0.2">
      <c r="B19897" s="3"/>
      <c r="C19897" s="3"/>
      <c r="D19897" s="6"/>
      <c r="E19897" s="8"/>
      <c r="O19897" s="9"/>
    </row>
    <row r="19898" spans="2:15" x14ac:dyDescent="0.2">
      <c r="B19898" s="3"/>
      <c r="C19898" s="3"/>
      <c r="D19898" s="6"/>
      <c r="E19898" s="8"/>
      <c r="O19898" s="9"/>
    </row>
    <row r="19899" spans="2:15" x14ac:dyDescent="0.2">
      <c r="B19899" s="3"/>
      <c r="C19899" s="3"/>
      <c r="D19899" s="6"/>
      <c r="E19899" s="8"/>
      <c r="O19899" s="9"/>
    </row>
    <row r="19900" spans="2:15" x14ac:dyDescent="0.2">
      <c r="B19900" s="3"/>
      <c r="C19900" s="3"/>
      <c r="D19900" s="6"/>
      <c r="E19900" s="8"/>
      <c r="O19900" s="9"/>
    </row>
    <row r="19901" spans="2:15" x14ac:dyDescent="0.2">
      <c r="B19901" s="3"/>
      <c r="C19901" s="3"/>
      <c r="D19901" s="6"/>
      <c r="E19901" s="8"/>
      <c r="O19901" s="9"/>
    </row>
    <row r="19902" spans="2:15" x14ac:dyDescent="0.2">
      <c r="B19902" s="3"/>
      <c r="C19902" s="3"/>
      <c r="D19902" s="6"/>
      <c r="E19902" s="8"/>
      <c r="O19902" s="9"/>
    </row>
    <row r="19903" spans="2:15" x14ac:dyDescent="0.2">
      <c r="B19903" s="3"/>
      <c r="C19903" s="3"/>
      <c r="D19903" s="6"/>
      <c r="E19903" s="8"/>
      <c r="O19903" s="9"/>
    </row>
    <row r="19904" spans="2:15" x14ac:dyDescent="0.2">
      <c r="B19904" s="3"/>
      <c r="C19904" s="3"/>
      <c r="D19904" s="6"/>
      <c r="E19904" s="8"/>
      <c r="O19904" s="9"/>
    </row>
    <row r="19905" spans="2:15" x14ac:dyDescent="0.2">
      <c r="B19905" s="3"/>
      <c r="C19905" s="3"/>
      <c r="D19905" s="6"/>
      <c r="E19905" s="8"/>
      <c r="O19905" s="9"/>
    </row>
    <row r="19906" spans="2:15" x14ac:dyDescent="0.2">
      <c r="B19906" s="3"/>
      <c r="C19906" s="3"/>
      <c r="D19906" s="6"/>
      <c r="E19906" s="8"/>
      <c r="O19906" s="9"/>
    </row>
    <row r="19907" spans="2:15" x14ac:dyDescent="0.2">
      <c r="B19907" s="3"/>
      <c r="C19907" s="3"/>
      <c r="D19907" s="6"/>
      <c r="E19907" s="8"/>
      <c r="O19907" s="9"/>
    </row>
    <row r="19908" spans="2:15" x14ac:dyDescent="0.2">
      <c r="B19908" s="3"/>
      <c r="C19908" s="3"/>
      <c r="D19908" s="6"/>
      <c r="E19908" s="8"/>
      <c r="O19908" s="9"/>
    </row>
    <row r="19909" spans="2:15" x14ac:dyDescent="0.2">
      <c r="B19909" s="3"/>
      <c r="C19909" s="3"/>
      <c r="D19909" s="6"/>
      <c r="E19909" s="8"/>
      <c r="O19909" s="9"/>
    </row>
    <row r="19910" spans="2:15" x14ac:dyDescent="0.2">
      <c r="B19910" s="3"/>
      <c r="C19910" s="3"/>
      <c r="D19910" s="6"/>
      <c r="E19910" s="8"/>
      <c r="O19910" s="9"/>
    </row>
    <row r="19911" spans="2:15" x14ac:dyDescent="0.2">
      <c r="B19911" s="3"/>
      <c r="C19911" s="3"/>
      <c r="D19911" s="6"/>
      <c r="E19911" s="8"/>
      <c r="O19911" s="9"/>
    </row>
    <row r="19912" spans="2:15" x14ac:dyDescent="0.2">
      <c r="B19912" s="3"/>
      <c r="C19912" s="3"/>
      <c r="D19912" s="6"/>
      <c r="E19912" s="8"/>
      <c r="O19912" s="9"/>
    </row>
    <row r="19913" spans="2:15" x14ac:dyDescent="0.2">
      <c r="B19913" s="3"/>
      <c r="C19913" s="3"/>
      <c r="D19913" s="6"/>
      <c r="E19913" s="8"/>
      <c r="O19913" s="9"/>
    </row>
    <row r="19914" spans="2:15" x14ac:dyDescent="0.2">
      <c r="B19914" s="3"/>
      <c r="C19914" s="3"/>
      <c r="D19914" s="6"/>
      <c r="E19914" s="8"/>
      <c r="O19914" s="9"/>
    </row>
    <row r="19915" spans="2:15" x14ac:dyDescent="0.2">
      <c r="B19915" s="3"/>
      <c r="C19915" s="3"/>
      <c r="D19915" s="6"/>
      <c r="E19915" s="8"/>
      <c r="O19915" s="9"/>
    </row>
    <row r="19916" spans="2:15" x14ac:dyDescent="0.2">
      <c r="B19916" s="3"/>
      <c r="C19916" s="3"/>
      <c r="D19916" s="6"/>
      <c r="E19916" s="8"/>
      <c r="O19916" s="9"/>
    </row>
    <row r="19917" spans="2:15" x14ac:dyDescent="0.2">
      <c r="B19917" s="3"/>
      <c r="C19917" s="3"/>
      <c r="D19917" s="6"/>
      <c r="E19917" s="8"/>
      <c r="O19917" s="9"/>
    </row>
    <row r="19918" spans="2:15" x14ac:dyDescent="0.2">
      <c r="B19918" s="3"/>
      <c r="C19918" s="3"/>
      <c r="D19918" s="6"/>
      <c r="E19918" s="8"/>
      <c r="O19918" s="9"/>
    </row>
    <row r="19919" spans="2:15" x14ac:dyDescent="0.2">
      <c r="B19919" s="3"/>
      <c r="C19919" s="3"/>
      <c r="D19919" s="6"/>
      <c r="E19919" s="8"/>
      <c r="O19919" s="9"/>
    </row>
    <row r="19920" spans="2:15" x14ac:dyDescent="0.2">
      <c r="B19920" s="3"/>
      <c r="C19920" s="3"/>
      <c r="D19920" s="6"/>
      <c r="E19920" s="8"/>
      <c r="O19920" s="9"/>
    </row>
    <row r="19921" spans="2:15" x14ac:dyDescent="0.2">
      <c r="B19921" s="3"/>
      <c r="C19921" s="3"/>
      <c r="D19921" s="6"/>
      <c r="E19921" s="8"/>
      <c r="O19921" s="9"/>
    </row>
    <row r="19922" spans="2:15" x14ac:dyDescent="0.2">
      <c r="B19922" s="3"/>
      <c r="C19922" s="3"/>
      <c r="D19922" s="6"/>
      <c r="E19922" s="8"/>
      <c r="O19922" s="9"/>
    </row>
    <row r="19923" spans="2:15" x14ac:dyDescent="0.2">
      <c r="B19923" s="3"/>
      <c r="C19923" s="3"/>
      <c r="D19923" s="6"/>
      <c r="E19923" s="8"/>
      <c r="O19923" s="9"/>
    </row>
    <row r="19924" spans="2:15" x14ac:dyDescent="0.2">
      <c r="B19924" s="3"/>
      <c r="C19924" s="3"/>
      <c r="D19924" s="6"/>
      <c r="E19924" s="8"/>
      <c r="O19924" s="9"/>
    </row>
    <row r="19925" spans="2:15" x14ac:dyDescent="0.2">
      <c r="B19925" s="3"/>
      <c r="C19925" s="3"/>
      <c r="D19925" s="6"/>
      <c r="E19925" s="8"/>
      <c r="O19925" s="9"/>
    </row>
    <row r="19926" spans="2:15" x14ac:dyDescent="0.2">
      <c r="B19926" s="3"/>
      <c r="C19926" s="3"/>
      <c r="D19926" s="6"/>
      <c r="E19926" s="8"/>
      <c r="O19926" s="9"/>
    </row>
    <row r="19927" spans="2:15" x14ac:dyDescent="0.2">
      <c r="B19927" s="3"/>
      <c r="C19927" s="3"/>
      <c r="D19927" s="6"/>
      <c r="E19927" s="8"/>
      <c r="O19927" s="9"/>
    </row>
    <row r="19928" spans="2:15" x14ac:dyDescent="0.2">
      <c r="B19928" s="3"/>
      <c r="C19928" s="3"/>
      <c r="D19928" s="6"/>
      <c r="E19928" s="8"/>
      <c r="O19928" s="9"/>
    </row>
    <row r="19929" spans="2:15" x14ac:dyDescent="0.2">
      <c r="B19929" s="3"/>
      <c r="C19929" s="3"/>
      <c r="D19929" s="6"/>
      <c r="E19929" s="8"/>
      <c r="O19929" s="9"/>
    </row>
    <row r="19930" spans="2:15" x14ac:dyDescent="0.2">
      <c r="B19930" s="3"/>
      <c r="C19930" s="3"/>
      <c r="D19930" s="6"/>
      <c r="E19930" s="8"/>
      <c r="O19930" s="9"/>
    </row>
    <row r="19931" spans="2:15" x14ac:dyDescent="0.2">
      <c r="B19931" s="3"/>
      <c r="C19931" s="3"/>
      <c r="D19931" s="6"/>
      <c r="E19931" s="8"/>
      <c r="O19931" s="9"/>
    </row>
    <row r="19932" spans="2:15" x14ac:dyDescent="0.2">
      <c r="B19932" s="3"/>
      <c r="C19932" s="3"/>
      <c r="D19932" s="6"/>
      <c r="E19932" s="8"/>
      <c r="O19932" s="9"/>
    </row>
    <row r="19933" spans="2:15" x14ac:dyDescent="0.2">
      <c r="B19933" s="3"/>
      <c r="C19933" s="3"/>
      <c r="D19933" s="6"/>
      <c r="E19933" s="8"/>
      <c r="O19933" s="9"/>
    </row>
    <row r="19934" spans="2:15" x14ac:dyDescent="0.2">
      <c r="B19934" s="3"/>
      <c r="C19934" s="3"/>
      <c r="D19934" s="6"/>
      <c r="E19934" s="8"/>
      <c r="O19934" s="9"/>
    </row>
    <row r="19935" spans="2:15" x14ac:dyDescent="0.2">
      <c r="B19935" s="3"/>
      <c r="C19935" s="3"/>
      <c r="D19935" s="6"/>
      <c r="E19935" s="8"/>
      <c r="O19935" s="9"/>
    </row>
    <row r="19936" spans="2:15" x14ac:dyDescent="0.2">
      <c r="B19936" s="3"/>
      <c r="C19936" s="3"/>
      <c r="D19936" s="6"/>
      <c r="E19936" s="8"/>
      <c r="O19936" s="9"/>
    </row>
    <row r="19937" spans="2:15" x14ac:dyDescent="0.2">
      <c r="B19937" s="3"/>
      <c r="C19937" s="3"/>
      <c r="D19937" s="6"/>
      <c r="E19937" s="8"/>
      <c r="O19937" s="9"/>
    </row>
    <row r="19938" spans="2:15" x14ac:dyDescent="0.2">
      <c r="B19938" s="3"/>
      <c r="C19938" s="3"/>
      <c r="D19938" s="6"/>
      <c r="E19938" s="8"/>
      <c r="O19938" s="9"/>
    </row>
    <row r="19939" spans="2:15" x14ac:dyDescent="0.2">
      <c r="B19939" s="3"/>
      <c r="C19939" s="3"/>
      <c r="D19939" s="6"/>
      <c r="E19939" s="8"/>
      <c r="O19939" s="9"/>
    </row>
    <row r="19940" spans="2:15" x14ac:dyDescent="0.2">
      <c r="B19940" s="3"/>
      <c r="C19940" s="3"/>
      <c r="D19940" s="6"/>
      <c r="E19940" s="8"/>
      <c r="O19940" s="9"/>
    </row>
    <row r="19941" spans="2:15" x14ac:dyDescent="0.2">
      <c r="B19941" s="3"/>
      <c r="C19941" s="3"/>
      <c r="D19941" s="6"/>
      <c r="E19941" s="8"/>
      <c r="O19941" s="9"/>
    </row>
    <row r="19942" spans="2:15" x14ac:dyDescent="0.2">
      <c r="B19942" s="3"/>
      <c r="C19942" s="3"/>
      <c r="D19942" s="6"/>
      <c r="E19942" s="8"/>
      <c r="O19942" s="9"/>
    </row>
    <row r="19943" spans="2:15" x14ac:dyDescent="0.2">
      <c r="B19943" s="3"/>
      <c r="C19943" s="3"/>
      <c r="D19943" s="6"/>
      <c r="E19943" s="8"/>
      <c r="O19943" s="9"/>
    </row>
    <row r="19944" spans="2:15" x14ac:dyDescent="0.2">
      <c r="B19944" s="3"/>
      <c r="C19944" s="3"/>
      <c r="D19944" s="6"/>
      <c r="E19944" s="8"/>
      <c r="O19944" s="9"/>
    </row>
    <row r="19945" spans="2:15" x14ac:dyDescent="0.2">
      <c r="B19945" s="3"/>
      <c r="C19945" s="3"/>
      <c r="D19945" s="6"/>
      <c r="E19945" s="8"/>
      <c r="O19945" s="9"/>
    </row>
    <row r="19946" spans="2:15" x14ac:dyDescent="0.2">
      <c r="B19946" s="3"/>
      <c r="C19946" s="3"/>
      <c r="D19946" s="6"/>
      <c r="E19946" s="8"/>
      <c r="O19946" s="9"/>
    </row>
    <row r="19947" spans="2:15" x14ac:dyDescent="0.2">
      <c r="B19947" s="3"/>
      <c r="C19947" s="3"/>
      <c r="D19947" s="6"/>
      <c r="E19947" s="8"/>
      <c r="O19947" s="9"/>
    </row>
    <row r="19948" spans="2:15" x14ac:dyDescent="0.2">
      <c r="B19948" s="3"/>
      <c r="C19948" s="3"/>
      <c r="D19948" s="6"/>
      <c r="E19948" s="8"/>
      <c r="O19948" s="9"/>
    </row>
    <row r="19949" spans="2:15" x14ac:dyDescent="0.2">
      <c r="B19949" s="3"/>
      <c r="C19949" s="3"/>
      <c r="D19949" s="6"/>
      <c r="E19949" s="8"/>
      <c r="O19949" s="9"/>
    </row>
    <row r="19950" spans="2:15" x14ac:dyDescent="0.2">
      <c r="B19950" s="3"/>
      <c r="C19950" s="3"/>
      <c r="D19950" s="6"/>
      <c r="E19950" s="8"/>
      <c r="O19950" s="9"/>
    </row>
    <row r="19951" spans="2:15" x14ac:dyDescent="0.2">
      <c r="B19951" s="3"/>
      <c r="C19951" s="3"/>
      <c r="D19951" s="6"/>
      <c r="E19951" s="8"/>
      <c r="O19951" s="9"/>
    </row>
    <row r="19952" spans="2:15" x14ac:dyDescent="0.2">
      <c r="B19952" s="3"/>
      <c r="C19952" s="3"/>
      <c r="D19952" s="6"/>
      <c r="E19952" s="8"/>
      <c r="O19952" s="9"/>
    </row>
    <row r="19953" spans="2:15" x14ac:dyDescent="0.2">
      <c r="B19953" s="3"/>
      <c r="C19953" s="3"/>
      <c r="D19953" s="6"/>
      <c r="E19953" s="8"/>
      <c r="O19953" s="9"/>
    </row>
    <row r="19954" spans="2:15" x14ac:dyDescent="0.2">
      <c r="B19954" s="3"/>
      <c r="C19954" s="3"/>
      <c r="D19954" s="6"/>
      <c r="E19954" s="8"/>
      <c r="O19954" s="9"/>
    </row>
    <row r="19955" spans="2:15" x14ac:dyDescent="0.2">
      <c r="B19955" s="3"/>
      <c r="C19955" s="3"/>
      <c r="D19955" s="6"/>
      <c r="E19955" s="8"/>
      <c r="O19955" s="9"/>
    </row>
    <row r="19956" spans="2:15" x14ac:dyDescent="0.2">
      <c r="B19956" s="3"/>
      <c r="C19956" s="3"/>
      <c r="D19956" s="6"/>
      <c r="E19956" s="8"/>
      <c r="O19956" s="9"/>
    </row>
    <row r="19957" spans="2:15" x14ac:dyDescent="0.2">
      <c r="B19957" s="3"/>
      <c r="C19957" s="3"/>
      <c r="D19957" s="6"/>
      <c r="E19957" s="8"/>
      <c r="O19957" s="9"/>
    </row>
    <row r="19958" spans="2:15" x14ac:dyDescent="0.2">
      <c r="B19958" s="3"/>
      <c r="C19958" s="3"/>
      <c r="D19958" s="6"/>
      <c r="E19958" s="8"/>
      <c r="O19958" s="9"/>
    </row>
    <row r="19959" spans="2:15" x14ac:dyDescent="0.2">
      <c r="B19959" s="3"/>
      <c r="C19959" s="3"/>
      <c r="D19959" s="6"/>
      <c r="E19959" s="8"/>
      <c r="O19959" s="9"/>
    </row>
    <row r="19960" spans="2:15" x14ac:dyDescent="0.2">
      <c r="B19960" s="3"/>
      <c r="C19960" s="3"/>
      <c r="D19960" s="6"/>
      <c r="E19960" s="8"/>
      <c r="O19960" s="9"/>
    </row>
    <row r="19961" spans="2:15" x14ac:dyDescent="0.2">
      <c r="B19961" s="3"/>
      <c r="C19961" s="3"/>
      <c r="D19961" s="6"/>
      <c r="E19961" s="8"/>
      <c r="O19961" s="9"/>
    </row>
    <row r="19962" spans="2:15" x14ac:dyDescent="0.2">
      <c r="B19962" s="3"/>
      <c r="C19962" s="3"/>
      <c r="D19962" s="6"/>
      <c r="E19962" s="8"/>
      <c r="O19962" s="9"/>
    </row>
    <row r="19963" spans="2:15" x14ac:dyDescent="0.2">
      <c r="B19963" s="3"/>
      <c r="C19963" s="3"/>
      <c r="D19963" s="6"/>
      <c r="E19963" s="8"/>
      <c r="O19963" s="9"/>
    </row>
    <row r="19964" spans="2:15" x14ac:dyDescent="0.2">
      <c r="B19964" s="3"/>
      <c r="C19964" s="3"/>
      <c r="D19964" s="6"/>
      <c r="E19964" s="8"/>
      <c r="O19964" s="9"/>
    </row>
    <row r="19965" spans="2:15" x14ac:dyDescent="0.2">
      <c r="B19965" s="3"/>
      <c r="C19965" s="3"/>
      <c r="D19965" s="6"/>
      <c r="E19965" s="8"/>
      <c r="O19965" s="9"/>
    </row>
    <row r="19966" spans="2:15" x14ac:dyDescent="0.2">
      <c r="B19966" s="3"/>
      <c r="C19966" s="3"/>
      <c r="D19966" s="6"/>
      <c r="E19966" s="8"/>
      <c r="O19966" s="9"/>
    </row>
    <row r="19967" spans="2:15" x14ac:dyDescent="0.2">
      <c r="B19967" s="3"/>
      <c r="C19967" s="3"/>
      <c r="D19967" s="6"/>
      <c r="E19967" s="8"/>
      <c r="O19967" s="9"/>
    </row>
    <row r="19968" spans="2:15" x14ac:dyDescent="0.2">
      <c r="B19968" s="3"/>
      <c r="C19968" s="3"/>
      <c r="D19968" s="6"/>
      <c r="E19968" s="8"/>
      <c r="O19968" s="9"/>
    </row>
    <row r="19969" spans="2:15" x14ac:dyDescent="0.2">
      <c r="B19969" s="3"/>
      <c r="C19969" s="3"/>
      <c r="D19969" s="6"/>
      <c r="E19969" s="8"/>
      <c r="O19969" s="9"/>
    </row>
    <row r="19970" spans="2:15" x14ac:dyDescent="0.2">
      <c r="B19970" s="3"/>
      <c r="C19970" s="3"/>
      <c r="D19970" s="6"/>
      <c r="E19970" s="8"/>
      <c r="O19970" s="9"/>
    </row>
    <row r="19971" spans="2:15" x14ac:dyDescent="0.2">
      <c r="B19971" s="3"/>
      <c r="C19971" s="3"/>
      <c r="D19971" s="6"/>
      <c r="E19971" s="8"/>
      <c r="O19971" s="9"/>
    </row>
    <row r="19972" spans="2:15" x14ac:dyDescent="0.2">
      <c r="B19972" s="3"/>
      <c r="C19972" s="3"/>
      <c r="D19972" s="6"/>
      <c r="E19972" s="8"/>
      <c r="O19972" s="9"/>
    </row>
    <row r="19973" spans="2:15" x14ac:dyDescent="0.2">
      <c r="B19973" s="3"/>
      <c r="C19973" s="3"/>
      <c r="D19973" s="6"/>
      <c r="E19973" s="8"/>
      <c r="O19973" s="9"/>
    </row>
    <row r="19974" spans="2:15" x14ac:dyDescent="0.2">
      <c r="B19974" s="3"/>
      <c r="C19974" s="3"/>
      <c r="D19974" s="6"/>
      <c r="E19974" s="8"/>
      <c r="O19974" s="9"/>
    </row>
    <row r="19975" spans="2:15" x14ac:dyDescent="0.2">
      <c r="B19975" s="3"/>
      <c r="C19975" s="3"/>
      <c r="D19975" s="6"/>
      <c r="E19975" s="8"/>
      <c r="O19975" s="9"/>
    </row>
    <row r="19976" spans="2:15" x14ac:dyDescent="0.2">
      <c r="B19976" s="3"/>
      <c r="C19976" s="3"/>
      <c r="D19976" s="6"/>
      <c r="E19976" s="8"/>
      <c r="O19976" s="9"/>
    </row>
    <row r="19977" spans="2:15" x14ac:dyDescent="0.2">
      <c r="B19977" s="3"/>
      <c r="C19977" s="3"/>
      <c r="D19977" s="6"/>
      <c r="E19977" s="8"/>
      <c r="O19977" s="9"/>
    </row>
    <row r="19978" spans="2:15" x14ac:dyDescent="0.2">
      <c r="B19978" s="3"/>
      <c r="C19978" s="3"/>
      <c r="D19978" s="6"/>
      <c r="E19978" s="8"/>
      <c r="O19978" s="9"/>
    </row>
    <row r="19979" spans="2:15" x14ac:dyDescent="0.2">
      <c r="B19979" s="3"/>
      <c r="C19979" s="3"/>
      <c r="D19979" s="6"/>
      <c r="E19979" s="8"/>
      <c r="O19979" s="9"/>
    </row>
    <row r="19980" spans="2:15" x14ac:dyDescent="0.2">
      <c r="B19980" s="3"/>
      <c r="C19980" s="3"/>
      <c r="D19980" s="6"/>
      <c r="E19980" s="8"/>
      <c r="O19980" s="9"/>
    </row>
    <row r="19981" spans="2:15" x14ac:dyDescent="0.2">
      <c r="B19981" s="3"/>
      <c r="C19981" s="3"/>
      <c r="D19981" s="6"/>
      <c r="E19981" s="8"/>
      <c r="O19981" s="9"/>
    </row>
    <row r="19982" spans="2:15" x14ac:dyDescent="0.2">
      <c r="B19982" s="3"/>
      <c r="C19982" s="3"/>
      <c r="D19982" s="6"/>
      <c r="E19982" s="8"/>
      <c r="O19982" s="9"/>
    </row>
    <row r="19983" spans="2:15" x14ac:dyDescent="0.2">
      <c r="B19983" s="3"/>
      <c r="C19983" s="3"/>
      <c r="D19983" s="6"/>
      <c r="E19983" s="8"/>
      <c r="O19983" s="9"/>
    </row>
    <row r="19984" spans="2:15" x14ac:dyDescent="0.2">
      <c r="B19984" s="3"/>
      <c r="C19984" s="3"/>
      <c r="D19984" s="6"/>
      <c r="E19984" s="8"/>
      <c r="O19984" s="9"/>
    </row>
    <row r="19985" spans="2:15" x14ac:dyDescent="0.2">
      <c r="B19985" s="3"/>
      <c r="C19985" s="3"/>
      <c r="D19985" s="6"/>
      <c r="E19985" s="8"/>
      <c r="O19985" s="9"/>
    </row>
    <row r="19986" spans="2:15" x14ac:dyDescent="0.2">
      <c r="B19986" s="3"/>
      <c r="C19986" s="3"/>
      <c r="D19986" s="6"/>
      <c r="E19986" s="8"/>
      <c r="O19986" s="9"/>
    </row>
    <row r="19987" spans="2:15" x14ac:dyDescent="0.2">
      <c r="B19987" s="3"/>
      <c r="C19987" s="3"/>
      <c r="D19987" s="6"/>
      <c r="E19987" s="8"/>
      <c r="O19987" s="9"/>
    </row>
    <row r="19988" spans="2:15" x14ac:dyDescent="0.2">
      <c r="B19988" s="3"/>
      <c r="C19988" s="3"/>
      <c r="D19988" s="6"/>
      <c r="E19988" s="8"/>
      <c r="O19988" s="9"/>
    </row>
    <row r="19989" spans="2:15" x14ac:dyDescent="0.2">
      <c r="B19989" s="3"/>
      <c r="C19989" s="3"/>
      <c r="D19989" s="6"/>
      <c r="E19989" s="8"/>
      <c r="O19989" s="9"/>
    </row>
    <row r="19990" spans="2:15" x14ac:dyDescent="0.2">
      <c r="B19990" s="3"/>
      <c r="C19990" s="3"/>
      <c r="D19990" s="6"/>
      <c r="E19990" s="8"/>
      <c r="O19990" s="9"/>
    </row>
    <row r="19991" spans="2:15" x14ac:dyDescent="0.2">
      <c r="B19991" s="3"/>
      <c r="C19991" s="3"/>
      <c r="D19991" s="6"/>
      <c r="E19991" s="8"/>
      <c r="O19991" s="9"/>
    </row>
    <row r="19992" spans="2:15" x14ac:dyDescent="0.2">
      <c r="B19992" s="3"/>
      <c r="C19992" s="3"/>
      <c r="D19992" s="6"/>
      <c r="E19992" s="8"/>
      <c r="O19992" s="9"/>
    </row>
    <row r="19993" spans="2:15" x14ac:dyDescent="0.2">
      <c r="B19993" s="3"/>
      <c r="C19993" s="3"/>
      <c r="D19993" s="6"/>
      <c r="E19993" s="8"/>
      <c r="O19993" s="9"/>
    </row>
    <row r="19994" spans="2:15" x14ac:dyDescent="0.2">
      <c r="B19994" s="3"/>
      <c r="C19994" s="3"/>
      <c r="D19994" s="6"/>
      <c r="E19994" s="8"/>
      <c r="O19994" s="9"/>
    </row>
    <row r="19995" spans="2:15" x14ac:dyDescent="0.2">
      <c r="B19995" s="3"/>
      <c r="C19995" s="3"/>
      <c r="D19995" s="6"/>
      <c r="E19995" s="8"/>
      <c r="O19995" s="9"/>
    </row>
    <row r="19996" spans="2:15" x14ac:dyDescent="0.2">
      <c r="B19996" s="3"/>
      <c r="C19996" s="3"/>
      <c r="D19996" s="6"/>
      <c r="E19996" s="8"/>
      <c r="O19996" s="9"/>
    </row>
    <row r="19997" spans="2:15" x14ac:dyDescent="0.2">
      <c r="B19997" s="3"/>
      <c r="C19997" s="3"/>
      <c r="D19997" s="6"/>
      <c r="E19997" s="8"/>
      <c r="O19997" s="9"/>
    </row>
    <row r="19998" spans="2:15" x14ac:dyDescent="0.2">
      <c r="B19998" s="3"/>
      <c r="C19998" s="3"/>
      <c r="D19998" s="6"/>
      <c r="E19998" s="8"/>
      <c r="O19998" s="9"/>
    </row>
    <row r="19999" spans="2:15" x14ac:dyDescent="0.2">
      <c r="B19999" s="3"/>
      <c r="C19999" s="3"/>
      <c r="D19999" s="6"/>
      <c r="E19999" s="8"/>
      <c r="O19999" s="9"/>
    </row>
    <row r="20000" spans="2:15" x14ac:dyDescent="0.2">
      <c r="B20000" s="3"/>
      <c r="C20000" s="3"/>
      <c r="D20000" s="6"/>
      <c r="E20000" s="8"/>
      <c r="O20000" s="9"/>
    </row>
    <row r="20001" spans="2:15" x14ac:dyDescent="0.2">
      <c r="B20001" s="3"/>
      <c r="C20001" s="3"/>
      <c r="D20001" s="6"/>
      <c r="E20001" s="8"/>
      <c r="O20001" s="9"/>
    </row>
    <row r="20002" spans="2:15" x14ac:dyDescent="0.2">
      <c r="B20002" s="3"/>
      <c r="C20002" s="3"/>
      <c r="D20002" s="6"/>
      <c r="E20002" s="8"/>
      <c r="O20002" s="9"/>
    </row>
    <row r="20003" spans="2:15" x14ac:dyDescent="0.2">
      <c r="B20003" s="3"/>
      <c r="C20003" s="3"/>
      <c r="D20003" s="6"/>
      <c r="E20003" s="8"/>
      <c r="O20003" s="9"/>
    </row>
    <row r="20004" spans="2:15" x14ac:dyDescent="0.2">
      <c r="B20004" s="3"/>
      <c r="C20004" s="3"/>
      <c r="D20004" s="6"/>
      <c r="E20004" s="8"/>
      <c r="O20004" s="9"/>
    </row>
    <row r="20005" spans="2:15" x14ac:dyDescent="0.2">
      <c r="B20005" s="3"/>
      <c r="C20005" s="3"/>
      <c r="D20005" s="6"/>
      <c r="E20005" s="8"/>
      <c r="O20005" s="9"/>
    </row>
    <row r="20006" spans="2:15" x14ac:dyDescent="0.2">
      <c r="B20006" s="3"/>
      <c r="C20006" s="3"/>
      <c r="D20006" s="6"/>
      <c r="E20006" s="8"/>
      <c r="O20006" s="9"/>
    </row>
    <row r="20007" spans="2:15" x14ac:dyDescent="0.2">
      <c r="B20007" s="3"/>
      <c r="C20007" s="3"/>
      <c r="D20007" s="6"/>
      <c r="E20007" s="8"/>
      <c r="O20007" s="9"/>
    </row>
    <row r="20008" spans="2:15" x14ac:dyDescent="0.2">
      <c r="B20008" s="3"/>
      <c r="C20008" s="3"/>
      <c r="D20008" s="6"/>
      <c r="E20008" s="8"/>
      <c r="O20008" s="9"/>
    </row>
    <row r="20009" spans="2:15" x14ac:dyDescent="0.2">
      <c r="B20009" s="3"/>
      <c r="C20009" s="3"/>
      <c r="D20009" s="6"/>
      <c r="E20009" s="8"/>
      <c r="O20009" s="9"/>
    </row>
    <row r="20010" spans="2:15" x14ac:dyDescent="0.2">
      <c r="B20010" s="3"/>
      <c r="C20010" s="3"/>
      <c r="D20010" s="6"/>
      <c r="E20010" s="8"/>
      <c r="O20010" s="9"/>
    </row>
    <row r="20011" spans="2:15" x14ac:dyDescent="0.2">
      <c r="B20011" s="3"/>
      <c r="C20011" s="3"/>
      <c r="D20011" s="6"/>
      <c r="E20011" s="8"/>
      <c r="O20011" s="9"/>
    </row>
    <row r="20012" spans="2:15" x14ac:dyDescent="0.2">
      <c r="B20012" s="3"/>
      <c r="C20012" s="3"/>
      <c r="D20012" s="6"/>
      <c r="E20012" s="8"/>
      <c r="O20012" s="9"/>
    </row>
    <row r="20013" spans="2:15" x14ac:dyDescent="0.2">
      <c r="B20013" s="3"/>
      <c r="C20013" s="3"/>
      <c r="D20013" s="6"/>
      <c r="E20013" s="8"/>
      <c r="O20013" s="9"/>
    </row>
    <row r="20014" spans="2:15" x14ac:dyDescent="0.2">
      <c r="B20014" s="3"/>
      <c r="C20014" s="3"/>
      <c r="D20014" s="6"/>
      <c r="E20014" s="8"/>
      <c r="O20014" s="9"/>
    </row>
    <row r="20015" spans="2:15" x14ac:dyDescent="0.2">
      <c r="B20015" s="3"/>
      <c r="C20015" s="3"/>
      <c r="D20015" s="6"/>
      <c r="E20015" s="8"/>
      <c r="O20015" s="9"/>
    </row>
    <row r="20016" spans="2:15" x14ac:dyDescent="0.2">
      <c r="B20016" s="3"/>
      <c r="C20016" s="3"/>
      <c r="D20016" s="6"/>
      <c r="E20016" s="8"/>
      <c r="O20016" s="9"/>
    </row>
    <row r="20017" spans="2:15" x14ac:dyDescent="0.2">
      <c r="B20017" s="3"/>
      <c r="C20017" s="3"/>
      <c r="D20017" s="6"/>
      <c r="E20017" s="8"/>
      <c r="O20017" s="9"/>
    </row>
    <row r="20018" spans="2:15" x14ac:dyDescent="0.2">
      <c r="B20018" s="3"/>
      <c r="C20018" s="3"/>
      <c r="D20018" s="6"/>
      <c r="E20018" s="8"/>
      <c r="O20018" s="9"/>
    </row>
    <row r="20019" spans="2:15" x14ac:dyDescent="0.2">
      <c r="B20019" s="3"/>
      <c r="C20019" s="3"/>
      <c r="D20019" s="6"/>
      <c r="E20019" s="8"/>
      <c r="O20019" s="9"/>
    </row>
    <row r="20020" spans="2:15" x14ac:dyDescent="0.2">
      <c r="B20020" s="3"/>
      <c r="C20020" s="3"/>
      <c r="D20020" s="6"/>
      <c r="E20020" s="8"/>
      <c r="O20020" s="9"/>
    </row>
    <row r="20021" spans="2:15" x14ac:dyDescent="0.2">
      <c r="B20021" s="3"/>
      <c r="C20021" s="3"/>
      <c r="D20021" s="6"/>
      <c r="E20021" s="8"/>
      <c r="O20021" s="9"/>
    </row>
    <row r="20022" spans="2:15" x14ac:dyDescent="0.2">
      <c r="B20022" s="3"/>
      <c r="C20022" s="3"/>
      <c r="D20022" s="6"/>
      <c r="E20022" s="8"/>
      <c r="O20022" s="9"/>
    </row>
    <row r="20023" spans="2:15" x14ac:dyDescent="0.2">
      <c r="B20023" s="3"/>
      <c r="C20023" s="3"/>
      <c r="D20023" s="6"/>
      <c r="E20023" s="8"/>
      <c r="O20023" s="9"/>
    </row>
    <row r="20024" spans="2:15" x14ac:dyDescent="0.2">
      <c r="B20024" s="3"/>
      <c r="C20024" s="3"/>
      <c r="D20024" s="6"/>
      <c r="E20024" s="8"/>
      <c r="O20024" s="9"/>
    </row>
    <row r="20025" spans="2:15" x14ac:dyDescent="0.2">
      <c r="B20025" s="3"/>
      <c r="C20025" s="3"/>
      <c r="D20025" s="6"/>
      <c r="E20025" s="8"/>
      <c r="O20025" s="9"/>
    </row>
    <row r="20026" spans="2:15" x14ac:dyDescent="0.2">
      <c r="B20026" s="3"/>
      <c r="C20026" s="3"/>
      <c r="D20026" s="6"/>
      <c r="E20026" s="8"/>
      <c r="O20026" s="9"/>
    </row>
    <row r="20027" spans="2:15" x14ac:dyDescent="0.2">
      <c r="B20027" s="3"/>
      <c r="C20027" s="3"/>
      <c r="D20027" s="6"/>
      <c r="E20027" s="8"/>
      <c r="O20027" s="9"/>
    </row>
    <row r="20028" spans="2:15" x14ac:dyDescent="0.2">
      <c r="B20028" s="3"/>
      <c r="C20028" s="3"/>
      <c r="D20028" s="6"/>
      <c r="E20028" s="8"/>
      <c r="O20028" s="9"/>
    </row>
    <row r="20029" spans="2:15" x14ac:dyDescent="0.2">
      <c r="B20029" s="3"/>
      <c r="C20029" s="3"/>
      <c r="D20029" s="6"/>
      <c r="E20029" s="8"/>
      <c r="O20029" s="9"/>
    </row>
    <row r="20030" spans="2:15" x14ac:dyDescent="0.2">
      <c r="B20030" s="3"/>
      <c r="C20030" s="3"/>
      <c r="D20030" s="6"/>
      <c r="E20030" s="8"/>
      <c r="O20030" s="9"/>
    </row>
    <row r="20031" spans="2:15" x14ac:dyDescent="0.2">
      <c r="B20031" s="3"/>
      <c r="C20031" s="3"/>
      <c r="D20031" s="6"/>
      <c r="E20031" s="8"/>
      <c r="O20031" s="9"/>
    </row>
    <row r="20032" spans="2:15" x14ac:dyDescent="0.2">
      <c r="B20032" s="3"/>
      <c r="C20032" s="3"/>
      <c r="D20032" s="6"/>
      <c r="E20032" s="8"/>
      <c r="O20032" s="9"/>
    </row>
    <row r="20033" spans="2:15" x14ac:dyDescent="0.2">
      <c r="B20033" s="3"/>
      <c r="C20033" s="3"/>
      <c r="D20033" s="6"/>
      <c r="E20033" s="8"/>
      <c r="O20033" s="9"/>
    </row>
    <row r="20034" spans="2:15" x14ac:dyDescent="0.2">
      <c r="B20034" s="3"/>
      <c r="C20034" s="3"/>
      <c r="D20034" s="6"/>
      <c r="E20034" s="8"/>
      <c r="O20034" s="9"/>
    </row>
    <row r="20035" spans="2:15" x14ac:dyDescent="0.2">
      <c r="B20035" s="3"/>
      <c r="C20035" s="3"/>
      <c r="D20035" s="6"/>
      <c r="E20035" s="8"/>
      <c r="O20035" s="9"/>
    </row>
    <row r="20036" spans="2:15" x14ac:dyDescent="0.2">
      <c r="B20036" s="3"/>
      <c r="C20036" s="3"/>
      <c r="D20036" s="6"/>
      <c r="E20036" s="8"/>
      <c r="O20036" s="9"/>
    </row>
    <row r="20037" spans="2:15" x14ac:dyDescent="0.2">
      <c r="B20037" s="3"/>
      <c r="C20037" s="3"/>
      <c r="D20037" s="6"/>
      <c r="E20037" s="8"/>
      <c r="O20037" s="9"/>
    </row>
    <row r="20038" spans="2:15" x14ac:dyDescent="0.2">
      <c r="B20038" s="3"/>
      <c r="C20038" s="3"/>
      <c r="D20038" s="6"/>
      <c r="E20038" s="8"/>
      <c r="O20038" s="9"/>
    </row>
    <row r="20039" spans="2:15" x14ac:dyDescent="0.2">
      <c r="B20039" s="3"/>
      <c r="C20039" s="3"/>
      <c r="D20039" s="6"/>
      <c r="E20039" s="8"/>
      <c r="O20039" s="9"/>
    </row>
    <row r="20040" spans="2:15" x14ac:dyDescent="0.2">
      <c r="B20040" s="3"/>
      <c r="C20040" s="3"/>
      <c r="D20040" s="6"/>
      <c r="E20040" s="8"/>
      <c r="O20040" s="9"/>
    </row>
    <row r="20041" spans="2:15" x14ac:dyDescent="0.2">
      <c r="B20041" s="3"/>
      <c r="C20041" s="3"/>
      <c r="D20041" s="6"/>
      <c r="E20041" s="8"/>
      <c r="O20041" s="9"/>
    </row>
    <row r="20042" spans="2:15" x14ac:dyDescent="0.2">
      <c r="B20042" s="3"/>
      <c r="C20042" s="3"/>
      <c r="D20042" s="6"/>
      <c r="E20042" s="8"/>
      <c r="O20042" s="9"/>
    </row>
    <row r="20043" spans="2:15" x14ac:dyDescent="0.2">
      <c r="B20043" s="3"/>
      <c r="C20043" s="3"/>
      <c r="D20043" s="6"/>
      <c r="E20043" s="8"/>
      <c r="O20043" s="9"/>
    </row>
    <row r="20044" spans="2:15" x14ac:dyDescent="0.2">
      <c r="B20044" s="3"/>
      <c r="C20044" s="3"/>
      <c r="D20044" s="6"/>
      <c r="E20044" s="8"/>
      <c r="O20044" s="9"/>
    </row>
    <row r="20045" spans="2:15" x14ac:dyDescent="0.2">
      <c r="B20045" s="3"/>
      <c r="C20045" s="3"/>
      <c r="D20045" s="6"/>
      <c r="E20045" s="8"/>
      <c r="O20045" s="9"/>
    </row>
    <row r="20046" spans="2:15" x14ac:dyDescent="0.2">
      <c r="B20046" s="3"/>
      <c r="C20046" s="3"/>
      <c r="D20046" s="6"/>
      <c r="E20046" s="8"/>
      <c r="O20046" s="9"/>
    </row>
    <row r="20047" spans="2:15" x14ac:dyDescent="0.2">
      <c r="B20047" s="3"/>
      <c r="C20047" s="3"/>
      <c r="D20047" s="6"/>
      <c r="E20047" s="8"/>
      <c r="O20047" s="9"/>
    </row>
    <row r="20048" spans="2:15" x14ac:dyDescent="0.2">
      <c r="B20048" s="3"/>
      <c r="C20048" s="3"/>
      <c r="D20048" s="6"/>
      <c r="E20048" s="8"/>
      <c r="O20048" s="9"/>
    </row>
    <row r="20049" spans="2:15" x14ac:dyDescent="0.2">
      <c r="B20049" s="3"/>
      <c r="C20049" s="3"/>
      <c r="D20049" s="6"/>
      <c r="E20049" s="8"/>
      <c r="O20049" s="9"/>
    </row>
    <row r="20050" spans="2:15" x14ac:dyDescent="0.2">
      <c r="B20050" s="3"/>
      <c r="C20050" s="3"/>
      <c r="D20050" s="6"/>
      <c r="E20050" s="8"/>
      <c r="O20050" s="9"/>
    </row>
    <row r="20051" spans="2:15" x14ac:dyDescent="0.2">
      <c r="B20051" s="3"/>
      <c r="C20051" s="3"/>
      <c r="D20051" s="6"/>
      <c r="E20051" s="8"/>
      <c r="O20051" s="9"/>
    </row>
    <row r="20052" spans="2:15" x14ac:dyDescent="0.2">
      <c r="B20052" s="3"/>
      <c r="C20052" s="3"/>
      <c r="D20052" s="6"/>
      <c r="E20052" s="8"/>
      <c r="O20052" s="9"/>
    </row>
    <row r="20053" spans="2:15" x14ac:dyDescent="0.2">
      <c r="B20053" s="3"/>
      <c r="C20053" s="3"/>
      <c r="D20053" s="6"/>
      <c r="E20053" s="8"/>
      <c r="O20053" s="9"/>
    </row>
    <row r="20054" spans="2:15" x14ac:dyDescent="0.2">
      <c r="B20054" s="3"/>
      <c r="C20054" s="3"/>
      <c r="D20054" s="6"/>
      <c r="E20054" s="8"/>
      <c r="O20054" s="9"/>
    </row>
    <row r="20055" spans="2:15" x14ac:dyDescent="0.2">
      <c r="B20055" s="3"/>
      <c r="C20055" s="3"/>
      <c r="D20055" s="6"/>
      <c r="E20055" s="8"/>
      <c r="O20055" s="9"/>
    </row>
    <row r="20056" spans="2:15" x14ac:dyDescent="0.2">
      <c r="B20056" s="3"/>
      <c r="C20056" s="3"/>
      <c r="D20056" s="6"/>
      <c r="E20056" s="8"/>
      <c r="O20056" s="9"/>
    </row>
    <row r="20057" spans="2:15" x14ac:dyDescent="0.2">
      <c r="B20057" s="3"/>
      <c r="C20057" s="3"/>
      <c r="D20057" s="6"/>
      <c r="E20057" s="8"/>
      <c r="O20057" s="9"/>
    </row>
    <row r="20058" spans="2:15" x14ac:dyDescent="0.2">
      <c r="B20058" s="3"/>
      <c r="C20058" s="3"/>
      <c r="D20058" s="6"/>
      <c r="E20058" s="8"/>
      <c r="O20058" s="9"/>
    </row>
    <row r="20059" spans="2:15" x14ac:dyDescent="0.2">
      <c r="B20059" s="3"/>
      <c r="C20059" s="3"/>
      <c r="D20059" s="6"/>
      <c r="E20059" s="8"/>
      <c r="O20059" s="9"/>
    </row>
    <row r="20060" spans="2:15" x14ac:dyDescent="0.2">
      <c r="B20060" s="3"/>
      <c r="C20060" s="3"/>
      <c r="D20060" s="6"/>
      <c r="E20060" s="8"/>
      <c r="O20060" s="9"/>
    </row>
    <row r="20061" spans="2:15" x14ac:dyDescent="0.2">
      <c r="B20061" s="3"/>
      <c r="C20061" s="3"/>
      <c r="D20061" s="6"/>
      <c r="E20061" s="8"/>
      <c r="O20061" s="9"/>
    </row>
    <row r="20062" spans="2:15" x14ac:dyDescent="0.2">
      <c r="B20062" s="3"/>
      <c r="C20062" s="3"/>
      <c r="D20062" s="6"/>
      <c r="E20062" s="8"/>
      <c r="O20062" s="9"/>
    </row>
    <row r="20063" spans="2:15" x14ac:dyDescent="0.2">
      <c r="B20063" s="3"/>
      <c r="C20063" s="3"/>
      <c r="D20063" s="6"/>
      <c r="E20063" s="8"/>
      <c r="O20063" s="9"/>
    </row>
    <row r="20064" spans="2:15" x14ac:dyDescent="0.2">
      <c r="B20064" s="3"/>
      <c r="C20064" s="3"/>
      <c r="D20064" s="6"/>
      <c r="E20064" s="8"/>
      <c r="O20064" s="9"/>
    </row>
    <row r="20065" spans="2:15" x14ac:dyDescent="0.2">
      <c r="B20065" s="3"/>
      <c r="C20065" s="3"/>
      <c r="D20065" s="6"/>
      <c r="E20065" s="8"/>
      <c r="O20065" s="9"/>
    </row>
    <row r="20066" spans="2:15" x14ac:dyDescent="0.2">
      <c r="B20066" s="3"/>
      <c r="C20066" s="3"/>
      <c r="D20066" s="6"/>
      <c r="E20066" s="8"/>
      <c r="O20066" s="9"/>
    </row>
    <row r="20067" spans="2:15" x14ac:dyDescent="0.2">
      <c r="B20067" s="3"/>
      <c r="C20067" s="3"/>
      <c r="D20067" s="6"/>
      <c r="E20067" s="8"/>
      <c r="O20067" s="9"/>
    </row>
    <row r="20068" spans="2:15" x14ac:dyDescent="0.2">
      <c r="B20068" s="3"/>
      <c r="C20068" s="3"/>
      <c r="D20068" s="6"/>
      <c r="E20068" s="8"/>
      <c r="O20068" s="9"/>
    </row>
    <row r="20069" spans="2:15" x14ac:dyDescent="0.2">
      <c r="B20069" s="3"/>
      <c r="C20069" s="3"/>
      <c r="D20069" s="6"/>
      <c r="E20069" s="8"/>
      <c r="O20069" s="9"/>
    </row>
    <row r="20070" spans="2:15" x14ac:dyDescent="0.2">
      <c r="B20070" s="3"/>
      <c r="C20070" s="3"/>
      <c r="D20070" s="6"/>
      <c r="E20070" s="8"/>
      <c r="O20070" s="9"/>
    </row>
    <row r="20071" spans="2:15" x14ac:dyDescent="0.2">
      <c r="B20071" s="3"/>
      <c r="C20071" s="3"/>
      <c r="D20071" s="6"/>
      <c r="E20071" s="8"/>
      <c r="O20071" s="9"/>
    </row>
    <row r="20072" spans="2:15" x14ac:dyDescent="0.2">
      <c r="B20072" s="3"/>
      <c r="C20072" s="3"/>
      <c r="D20072" s="6"/>
      <c r="E20072" s="8"/>
      <c r="O20072" s="9"/>
    </row>
    <row r="20073" spans="2:15" x14ac:dyDescent="0.2">
      <c r="B20073" s="3"/>
      <c r="C20073" s="3"/>
      <c r="D20073" s="6"/>
      <c r="E20073" s="8"/>
      <c r="O20073" s="9"/>
    </row>
    <row r="20074" spans="2:15" x14ac:dyDescent="0.2">
      <c r="B20074" s="3"/>
      <c r="C20074" s="3"/>
      <c r="D20074" s="6"/>
      <c r="E20074" s="8"/>
      <c r="O20074" s="9"/>
    </row>
    <row r="20075" spans="2:15" x14ac:dyDescent="0.2">
      <c r="B20075" s="3"/>
      <c r="C20075" s="3"/>
      <c r="D20075" s="6"/>
      <c r="E20075" s="8"/>
      <c r="O20075" s="9"/>
    </row>
    <row r="20076" spans="2:15" x14ac:dyDescent="0.2">
      <c r="B20076" s="3"/>
      <c r="C20076" s="3"/>
      <c r="D20076" s="6"/>
      <c r="E20076" s="8"/>
      <c r="O20076" s="9"/>
    </row>
    <row r="20077" spans="2:15" x14ac:dyDescent="0.2">
      <c r="B20077" s="3"/>
      <c r="C20077" s="3"/>
      <c r="D20077" s="6"/>
      <c r="E20077" s="8"/>
      <c r="O20077" s="9"/>
    </row>
    <row r="20078" spans="2:15" x14ac:dyDescent="0.2">
      <c r="B20078" s="3"/>
      <c r="C20078" s="3"/>
      <c r="D20078" s="6"/>
      <c r="E20078" s="8"/>
      <c r="O20078" s="9"/>
    </row>
    <row r="20079" spans="2:15" x14ac:dyDescent="0.2">
      <c r="B20079" s="3"/>
      <c r="C20079" s="3"/>
      <c r="D20079" s="6"/>
      <c r="E20079" s="8"/>
      <c r="O20079" s="9"/>
    </row>
    <row r="20080" spans="2:15" x14ac:dyDescent="0.2">
      <c r="B20080" s="3"/>
      <c r="C20080" s="3"/>
      <c r="D20080" s="6"/>
      <c r="E20080" s="8"/>
      <c r="O20080" s="9"/>
    </row>
    <row r="20081" spans="2:15" x14ac:dyDescent="0.2">
      <c r="B20081" s="3"/>
      <c r="C20081" s="3"/>
      <c r="D20081" s="6"/>
      <c r="E20081" s="8"/>
      <c r="O20081" s="9"/>
    </row>
    <row r="20082" spans="2:15" x14ac:dyDescent="0.2">
      <c r="B20082" s="3"/>
      <c r="C20082" s="3"/>
      <c r="D20082" s="6"/>
      <c r="E20082" s="8"/>
      <c r="O20082" s="9"/>
    </row>
    <row r="20083" spans="2:15" x14ac:dyDescent="0.2">
      <c r="B20083" s="3"/>
      <c r="C20083" s="3"/>
      <c r="D20083" s="6"/>
      <c r="E20083" s="8"/>
      <c r="O20083" s="9"/>
    </row>
    <row r="20084" spans="2:15" x14ac:dyDescent="0.2">
      <c r="B20084" s="3"/>
      <c r="C20084" s="3"/>
      <c r="D20084" s="6"/>
      <c r="E20084" s="8"/>
      <c r="O20084" s="9"/>
    </row>
    <row r="20085" spans="2:15" x14ac:dyDescent="0.2">
      <c r="B20085" s="3"/>
      <c r="C20085" s="3"/>
      <c r="D20085" s="6"/>
      <c r="E20085" s="8"/>
      <c r="O20085" s="9"/>
    </row>
    <row r="20086" spans="2:15" x14ac:dyDescent="0.2">
      <c r="B20086" s="3"/>
      <c r="C20086" s="3"/>
      <c r="D20086" s="6"/>
      <c r="E20086" s="8"/>
      <c r="O20086" s="9"/>
    </row>
    <row r="20087" spans="2:15" x14ac:dyDescent="0.2">
      <c r="B20087" s="3"/>
      <c r="C20087" s="3"/>
      <c r="D20087" s="6"/>
      <c r="E20087" s="8"/>
      <c r="O20087" s="9"/>
    </row>
    <row r="20088" spans="2:15" x14ac:dyDescent="0.2">
      <c r="B20088" s="3"/>
      <c r="C20088" s="3"/>
      <c r="D20088" s="6"/>
      <c r="E20088" s="8"/>
      <c r="O20088" s="9"/>
    </row>
    <row r="20089" spans="2:15" x14ac:dyDescent="0.2">
      <c r="B20089" s="3"/>
      <c r="C20089" s="3"/>
      <c r="D20089" s="6"/>
      <c r="E20089" s="8"/>
      <c r="O20089" s="9"/>
    </row>
    <row r="20090" spans="2:15" x14ac:dyDescent="0.2">
      <c r="B20090" s="3"/>
      <c r="C20090" s="3"/>
      <c r="D20090" s="6"/>
      <c r="E20090" s="8"/>
      <c r="O20090" s="9"/>
    </row>
    <row r="20091" spans="2:15" x14ac:dyDescent="0.2">
      <c r="B20091" s="3"/>
      <c r="C20091" s="3"/>
      <c r="D20091" s="6"/>
      <c r="E20091" s="8"/>
      <c r="O20091" s="9"/>
    </row>
    <row r="20092" spans="2:15" x14ac:dyDescent="0.2">
      <c r="B20092" s="3"/>
      <c r="C20092" s="3"/>
      <c r="D20092" s="6"/>
      <c r="E20092" s="8"/>
      <c r="O20092" s="9"/>
    </row>
    <row r="20093" spans="2:15" x14ac:dyDescent="0.2">
      <c r="B20093" s="3"/>
      <c r="C20093" s="3"/>
      <c r="D20093" s="6"/>
      <c r="E20093" s="8"/>
      <c r="O20093" s="9"/>
    </row>
    <row r="20094" spans="2:15" x14ac:dyDescent="0.2">
      <c r="B20094" s="3"/>
      <c r="C20094" s="3"/>
      <c r="D20094" s="6"/>
      <c r="E20094" s="8"/>
      <c r="O20094" s="9"/>
    </row>
    <row r="20095" spans="2:15" x14ac:dyDescent="0.2">
      <c r="B20095" s="3"/>
      <c r="C20095" s="3"/>
      <c r="D20095" s="6"/>
      <c r="E20095" s="8"/>
      <c r="O20095" s="9"/>
    </row>
    <row r="20096" spans="2:15" x14ac:dyDescent="0.2">
      <c r="B20096" s="3"/>
      <c r="C20096" s="3"/>
      <c r="D20096" s="6"/>
      <c r="E20096" s="8"/>
      <c r="O20096" s="9"/>
    </row>
    <row r="20097" spans="2:15" x14ac:dyDescent="0.2">
      <c r="B20097" s="3"/>
      <c r="C20097" s="3"/>
      <c r="D20097" s="6"/>
      <c r="E20097" s="8"/>
      <c r="O20097" s="9"/>
    </row>
    <row r="20098" spans="2:15" x14ac:dyDescent="0.2">
      <c r="B20098" s="3"/>
      <c r="C20098" s="3"/>
      <c r="D20098" s="6"/>
      <c r="E20098" s="8"/>
      <c r="O20098" s="9"/>
    </row>
    <row r="20099" spans="2:15" x14ac:dyDescent="0.2">
      <c r="B20099" s="3"/>
      <c r="C20099" s="3"/>
      <c r="D20099" s="6"/>
      <c r="E20099" s="8"/>
      <c r="O20099" s="9"/>
    </row>
    <row r="20100" spans="2:15" x14ac:dyDescent="0.2">
      <c r="B20100" s="3"/>
      <c r="C20100" s="3"/>
      <c r="D20100" s="6"/>
      <c r="E20100" s="8"/>
      <c r="O20100" s="9"/>
    </row>
    <row r="20101" spans="2:15" x14ac:dyDescent="0.2">
      <c r="B20101" s="3"/>
      <c r="C20101" s="3"/>
      <c r="D20101" s="6"/>
      <c r="E20101" s="8"/>
      <c r="O20101" s="9"/>
    </row>
    <row r="20102" spans="2:15" x14ac:dyDescent="0.2">
      <c r="B20102" s="3"/>
      <c r="C20102" s="3"/>
      <c r="D20102" s="6"/>
      <c r="E20102" s="8"/>
      <c r="O20102" s="9"/>
    </row>
    <row r="20103" spans="2:15" x14ac:dyDescent="0.2">
      <c r="B20103" s="3"/>
      <c r="C20103" s="3"/>
      <c r="D20103" s="6"/>
      <c r="E20103" s="8"/>
      <c r="O20103" s="9"/>
    </row>
    <row r="20104" spans="2:15" x14ac:dyDescent="0.2">
      <c r="B20104" s="3"/>
      <c r="C20104" s="3"/>
      <c r="D20104" s="6"/>
      <c r="E20104" s="8"/>
      <c r="O20104" s="9"/>
    </row>
    <row r="20105" spans="2:15" x14ac:dyDescent="0.2">
      <c r="B20105" s="3"/>
      <c r="C20105" s="3"/>
      <c r="D20105" s="6"/>
      <c r="E20105" s="8"/>
      <c r="O20105" s="9"/>
    </row>
    <row r="20106" spans="2:15" x14ac:dyDescent="0.2">
      <c r="B20106" s="3"/>
      <c r="C20106" s="3"/>
      <c r="D20106" s="6"/>
      <c r="E20106" s="8"/>
      <c r="O20106" s="9"/>
    </row>
    <row r="20107" spans="2:15" x14ac:dyDescent="0.2">
      <c r="B20107" s="3"/>
      <c r="C20107" s="3"/>
      <c r="D20107" s="6"/>
      <c r="E20107" s="8"/>
      <c r="O20107" s="9"/>
    </row>
    <row r="20108" spans="2:15" x14ac:dyDescent="0.2">
      <c r="B20108" s="3"/>
      <c r="C20108" s="3"/>
      <c r="D20108" s="6"/>
      <c r="E20108" s="8"/>
      <c r="O20108" s="9"/>
    </row>
    <row r="20109" spans="2:15" x14ac:dyDescent="0.2">
      <c r="B20109" s="3"/>
      <c r="C20109" s="3"/>
      <c r="D20109" s="6"/>
      <c r="E20109" s="8"/>
      <c r="O20109" s="9"/>
    </row>
    <row r="20110" spans="2:15" x14ac:dyDescent="0.2">
      <c r="B20110" s="3"/>
      <c r="C20110" s="3"/>
      <c r="D20110" s="6"/>
      <c r="E20110" s="8"/>
      <c r="O20110" s="9"/>
    </row>
    <row r="20111" spans="2:15" x14ac:dyDescent="0.2">
      <c r="B20111" s="3"/>
      <c r="C20111" s="3"/>
      <c r="D20111" s="6"/>
      <c r="E20111" s="8"/>
      <c r="O20111" s="9"/>
    </row>
    <row r="20112" spans="2:15" x14ac:dyDescent="0.2">
      <c r="B20112" s="3"/>
      <c r="C20112" s="3"/>
      <c r="D20112" s="6"/>
      <c r="E20112" s="8"/>
      <c r="O20112" s="9"/>
    </row>
    <row r="20113" spans="2:15" x14ac:dyDescent="0.2">
      <c r="B20113" s="3"/>
      <c r="C20113" s="3"/>
      <c r="D20113" s="6"/>
      <c r="E20113" s="8"/>
      <c r="O20113" s="9"/>
    </row>
    <row r="20114" spans="2:15" x14ac:dyDescent="0.2">
      <c r="B20114" s="3"/>
      <c r="C20114" s="3"/>
      <c r="D20114" s="6"/>
      <c r="E20114" s="8"/>
      <c r="O20114" s="9"/>
    </row>
    <row r="20115" spans="2:15" x14ac:dyDescent="0.2">
      <c r="B20115" s="3"/>
      <c r="C20115" s="3"/>
      <c r="D20115" s="6"/>
      <c r="E20115" s="8"/>
      <c r="O20115" s="9"/>
    </row>
    <row r="20116" spans="2:15" x14ac:dyDescent="0.2">
      <c r="B20116" s="3"/>
      <c r="C20116" s="3"/>
      <c r="D20116" s="6"/>
      <c r="E20116" s="8"/>
      <c r="O20116" s="9"/>
    </row>
    <row r="20117" spans="2:15" x14ac:dyDescent="0.2">
      <c r="B20117" s="3"/>
      <c r="C20117" s="3"/>
      <c r="D20117" s="6"/>
      <c r="E20117" s="8"/>
      <c r="O20117" s="9"/>
    </row>
    <row r="20118" spans="2:15" x14ac:dyDescent="0.2">
      <c r="B20118" s="3"/>
      <c r="C20118" s="3"/>
      <c r="D20118" s="6"/>
      <c r="E20118" s="8"/>
      <c r="O20118" s="9"/>
    </row>
    <row r="20119" spans="2:15" x14ac:dyDescent="0.2">
      <c r="B20119" s="3"/>
      <c r="C20119" s="3"/>
      <c r="D20119" s="6"/>
      <c r="E20119" s="8"/>
      <c r="O20119" s="9"/>
    </row>
    <row r="20120" spans="2:15" x14ac:dyDescent="0.2">
      <c r="B20120" s="3"/>
      <c r="C20120" s="3"/>
      <c r="D20120" s="6"/>
      <c r="E20120" s="8"/>
      <c r="O20120" s="9"/>
    </row>
    <row r="20121" spans="2:15" x14ac:dyDescent="0.2">
      <c r="B20121" s="3"/>
      <c r="C20121" s="3"/>
      <c r="D20121" s="6"/>
      <c r="E20121" s="8"/>
      <c r="O20121" s="9"/>
    </row>
    <row r="20122" spans="2:15" x14ac:dyDescent="0.2">
      <c r="B20122" s="3"/>
      <c r="C20122" s="3"/>
      <c r="D20122" s="6"/>
      <c r="E20122" s="8"/>
      <c r="O20122" s="9"/>
    </row>
    <row r="20123" spans="2:15" x14ac:dyDescent="0.2">
      <c r="B20123" s="3"/>
      <c r="C20123" s="3"/>
      <c r="D20123" s="6"/>
      <c r="E20123" s="8"/>
      <c r="O20123" s="9"/>
    </row>
    <row r="20124" spans="2:15" x14ac:dyDescent="0.2">
      <c r="B20124" s="3"/>
      <c r="C20124" s="3"/>
      <c r="D20124" s="6"/>
      <c r="E20124" s="8"/>
      <c r="O20124" s="9"/>
    </row>
    <row r="20125" spans="2:15" x14ac:dyDescent="0.2">
      <c r="B20125" s="3"/>
      <c r="C20125" s="3"/>
      <c r="D20125" s="6"/>
      <c r="E20125" s="8"/>
      <c r="O20125" s="9"/>
    </row>
    <row r="20126" spans="2:15" x14ac:dyDescent="0.2">
      <c r="B20126" s="3"/>
      <c r="C20126" s="3"/>
      <c r="D20126" s="6"/>
      <c r="E20126" s="8"/>
      <c r="O20126" s="9"/>
    </row>
    <row r="20127" spans="2:15" x14ac:dyDescent="0.2">
      <c r="B20127" s="3"/>
      <c r="C20127" s="3"/>
      <c r="D20127" s="6"/>
      <c r="E20127" s="8"/>
      <c r="O20127" s="9"/>
    </row>
    <row r="20128" spans="2:15" x14ac:dyDescent="0.2">
      <c r="B20128" s="3"/>
      <c r="C20128" s="3"/>
      <c r="D20128" s="6"/>
      <c r="E20128" s="8"/>
      <c r="O20128" s="9"/>
    </row>
    <row r="20129" spans="2:15" x14ac:dyDescent="0.2">
      <c r="B20129" s="3"/>
      <c r="C20129" s="3"/>
      <c r="D20129" s="6"/>
      <c r="E20129" s="8"/>
      <c r="O20129" s="9"/>
    </row>
    <row r="20130" spans="2:15" x14ac:dyDescent="0.2">
      <c r="B20130" s="3"/>
      <c r="C20130" s="3"/>
      <c r="D20130" s="6"/>
      <c r="E20130" s="8"/>
      <c r="O20130" s="9"/>
    </row>
    <row r="20131" spans="2:15" x14ac:dyDescent="0.2">
      <c r="B20131" s="3"/>
      <c r="C20131" s="3"/>
      <c r="D20131" s="6"/>
      <c r="E20131" s="8"/>
      <c r="O20131" s="9"/>
    </row>
    <row r="20132" spans="2:15" x14ac:dyDescent="0.2">
      <c r="B20132" s="3"/>
      <c r="C20132" s="3"/>
      <c r="D20132" s="6"/>
      <c r="E20132" s="8"/>
      <c r="O20132" s="9"/>
    </row>
    <row r="20133" spans="2:15" x14ac:dyDescent="0.2">
      <c r="B20133" s="3"/>
      <c r="C20133" s="3"/>
      <c r="D20133" s="6"/>
      <c r="E20133" s="8"/>
      <c r="O20133" s="9"/>
    </row>
    <row r="20134" spans="2:15" x14ac:dyDescent="0.2">
      <c r="B20134" s="3"/>
      <c r="C20134" s="3"/>
      <c r="D20134" s="6"/>
      <c r="E20134" s="8"/>
      <c r="O20134" s="9"/>
    </row>
    <row r="20135" spans="2:15" x14ac:dyDescent="0.2">
      <c r="B20135" s="3"/>
      <c r="C20135" s="3"/>
      <c r="D20135" s="6"/>
      <c r="E20135" s="8"/>
      <c r="O20135" s="9"/>
    </row>
    <row r="20136" spans="2:15" x14ac:dyDescent="0.2">
      <c r="B20136" s="3"/>
      <c r="C20136" s="3"/>
      <c r="D20136" s="6"/>
      <c r="E20136" s="8"/>
      <c r="O20136" s="9"/>
    </row>
    <row r="20137" spans="2:15" x14ac:dyDescent="0.2">
      <c r="B20137" s="3"/>
      <c r="C20137" s="3"/>
      <c r="D20137" s="6"/>
      <c r="E20137" s="8"/>
      <c r="O20137" s="9"/>
    </row>
    <row r="20138" spans="2:15" x14ac:dyDescent="0.2">
      <c r="B20138" s="3"/>
      <c r="C20138" s="3"/>
      <c r="D20138" s="6"/>
      <c r="E20138" s="8"/>
      <c r="O20138" s="9"/>
    </row>
    <row r="20139" spans="2:15" x14ac:dyDescent="0.2">
      <c r="B20139" s="3"/>
      <c r="C20139" s="3"/>
      <c r="D20139" s="6"/>
      <c r="E20139" s="8"/>
      <c r="O20139" s="9"/>
    </row>
    <row r="20140" spans="2:15" x14ac:dyDescent="0.2">
      <c r="B20140" s="3"/>
      <c r="C20140" s="3"/>
      <c r="D20140" s="6"/>
      <c r="E20140" s="8"/>
      <c r="O20140" s="9"/>
    </row>
    <row r="20141" spans="2:15" x14ac:dyDescent="0.2">
      <c r="B20141" s="3"/>
      <c r="C20141" s="3"/>
      <c r="D20141" s="6"/>
      <c r="E20141" s="8"/>
      <c r="O20141" s="9"/>
    </row>
    <row r="20142" spans="2:15" x14ac:dyDescent="0.2">
      <c r="B20142" s="3"/>
      <c r="C20142" s="3"/>
      <c r="D20142" s="6"/>
      <c r="E20142" s="8"/>
      <c r="O20142" s="9"/>
    </row>
    <row r="20143" spans="2:15" x14ac:dyDescent="0.2">
      <c r="B20143" s="3"/>
      <c r="C20143" s="3"/>
      <c r="D20143" s="6"/>
      <c r="E20143" s="8"/>
      <c r="O20143" s="9"/>
    </row>
    <row r="20144" spans="2:15" x14ac:dyDescent="0.2">
      <c r="B20144" s="3"/>
      <c r="C20144" s="3"/>
      <c r="D20144" s="6"/>
      <c r="E20144" s="8"/>
      <c r="O20144" s="9"/>
    </row>
    <row r="20145" spans="2:15" x14ac:dyDescent="0.2">
      <c r="B20145" s="3"/>
      <c r="C20145" s="3"/>
      <c r="D20145" s="6"/>
      <c r="E20145" s="8"/>
      <c r="O20145" s="9"/>
    </row>
    <row r="20146" spans="2:15" x14ac:dyDescent="0.2">
      <c r="B20146" s="3"/>
      <c r="C20146" s="3"/>
      <c r="D20146" s="6"/>
      <c r="E20146" s="8"/>
      <c r="O20146" s="9"/>
    </row>
    <row r="20147" spans="2:15" x14ac:dyDescent="0.2">
      <c r="B20147" s="3"/>
      <c r="C20147" s="3"/>
      <c r="D20147" s="6"/>
      <c r="E20147" s="8"/>
      <c r="O20147" s="9"/>
    </row>
    <row r="20148" spans="2:15" x14ac:dyDescent="0.2">
      <c r="B20148" s="3"/>
      <c r="C20148" s="3"/>
      <c r="D20148" s="6"/>
      <c r="E20148" s="8"/>
      <c r="O20148" s="9"/>
    </row>
    <row r="20149" spans="2:15" x14ac:dyDescent="0.2">
      <c r="B20149" s="3"/>
      <c r="C20149" s="3"/>
      <c r="D20149" s="6"/>
      <c r="E20149" s="8"/>
      <c r="O20149" s="9"/>
    </row>
    <row r="20150" spans="2:15" x14ac:dyDescent="0.2">
      <c r="B20150" s="3"/>
      <c r="C20150" s="3"/>
      <c r="D20150" s="6"/>
      <c r="E20150" s="8"/>
      <c r="O20150" s="9"/>
    </row>
    <row r="20151" spans="2:15" x14ac:dyDescent="0.2">
      <c r="B20151" s="3"/>
      <c r="C20151" s="3"/>
      <c r="D20151" s="6"/>
      <c r="E20151" s="8"/>
      <c r="O20151" s="9"/>
    </row>
    <row r="20152" spans="2:15" x14ac:dyDescent="0.2">
      <c r="B20152" s="3"/>
      <c r="C20152" s="3"/>
      <c r="D20152" s="6"/>
      <c r="E20152" s="8"/>
      <c r="O20152" s="9"/>
    </row>
    <row r="20153" spans="2:15" x14ac:dyDescent="0.2">
      <c r="B20153" s="3"/>
      <c r="C20153" s="3"/>
      <c r="D20153" s="6"/>
      <c r="E20153" s="8"/>
      <c r="O20153" s="9"/>
    </row>
    <row r="20154" spans="2:15" x14ac:dyDescent="0.2">
      <c r="B20154" s="3"/>
      <c r="C20154" s="3"/>
      <c r="D20154" s="6"/>
      <c r="E20154" s="8"/>
      <c r="O20154" s="9"/>
    </row>
    <row r="20155" spans="2:15" x14ac:dyDescent="0.2">
      <c r="B20155" s="3"/>
      <c r="C20155" s="3"/>
      <c r="D20155" s="6"/>
      <c r="E20155" s="8"/>
      <c r="O20155" s="9"/>
    </row>
    <row r="20156" spans="2:15" x14ac:dyDescent="0.2">
      <c r="B20156" s="3"/>
      <c r="C20156" s="3"/>
      <c r="D20156" s="6"/>
      <c r="E20156" s="8"/>
      <c r="O20156" s="9"/>
    </row>
    <row r="20157" spans="2:15" x14ac:dyDescent="0.2">
      <c r="B20157" s="3"/>
      <c r="C20157" s="3"/>
      <c r="D20157" s="6"/>
      <c r="E20157" s="8"/>
      <c r="O20157" s="9"/>
    </row>
    <row r="20158" spans="2:15" x14ac:dyDescent="0.2">
      <c r="B20158" s="3"/>
      <c r="C20158" s="3"/>
      <c r="D20158" s="6"/>
      <c r="E20158" s="8"/>
      <c r="O20158" s="9"/>
    </row>
    <row r="20159" spans="2:15" x14ac:dyDescent="0.2">
      <c r="B20159" s="3"/>
      <c r="C20159" s="3"/>
      <c r="D20159" s="6"/>
      <c r="E20159" s="8"/>
      <c r="O20159" s="9"/>
    </row>
    <row r="20160" spans="2:15" x14ac:dyDescent="0.2">
      <c r="B20160" s="3"/>
      <c r="C20160" s="3"/>
      <c r="D20160" s="6"/>
      <c r="E20160" s="8"/>
      <c r="O20160" s="9"/>
    </row>
    <row r="20161" spans="2:15" x14ac:dyDescent="0.2">
      <c r="B20161" s="3"/>
      <c r="C20161" s="3"/>
      <c r="D20161" s="6"/>
      <c r="E20161" s="8"/>
      <c r="O20161" s="9"/>
    </row>
    <row r="20162" spans="2:15" x14ac:dyDescent="0.2">
      <c r="B20162" s="3"/>
      <c r="C20162" s="3"/>
      <c r="D20162" s="6"/>
      <c r="E20162" s="8"/>
      <c r="O20162" s="9"/>
    </row>
    <row r="20163" spans="2:15" x14ac:dyDescent="0.2">
      <c r="B20163" s="3"/>
      <c r="C20163" s="3"/>
      <c r="D20163" s="6"/>
      <c r="E20163" s="8"/>
      <c r="O20163" s="9"/>
    </row>
    <row r="20164" spans="2:15" x14ac:dyDescent="0.2">
      <c r="B20164" s="3"/>
      <c r="C20164" s="3"/>
      <c r="D20164" s="6"/>
      <c r="E20164" s="8"/>
      <c r="O20164" s="9"/>
    </row>
    <row r="20165" spans="2:15" x14ac:dyDescent="0.2">
      <c r="B20165" s="3"/>
      <c r="C20165" s="3"/>
      <c r="D20165" s="6"/>
      <c r="E20165" s="8"/>
      <c r="O20165" s="9"/>
    </row>
    <row r="20166" spans="2:15" x14ac:dyDescent="0.2">
      <c r="B20166" s="3"/>
      <c r="C20166" s="3"/>
      <c r="D20166" s="6"/>
      <c r="E20166" s="8"/>
      <c r="O20166" s="9"/>
    </row>
    <row r="20167" spans="2:15" x14ac:dyDescent="0.2">
      <c r="B20167" s="3"/>
      <c r="C20167" s="3"/>
      <c r="D20167" s="6"/>
      <c r="E20167" s="8"/>
      <c r="O20167" s="9"/>
    </row>
    <row r="20168" spans="2:15" x14ac:dyDescent="0.2">
      <c r="B20168" s="3"/>
      <c r="C20168" s="3"/>
      <c r="D20168" s="6"/>
      <c r="E20168" s="8"/>
      <c r="O20168" s="9"/>
    </row>
    <row r="20169" spans="2:15" x14ac:dyDescent="0.2">
      <c r="B20169" s="3"/>
      <c r="C20169" s="3"/>
      <c r="D20169" s="6"/>
      <c r="E20169" s="8"/>
      <c r="O20169" s="9"/>
    </row>
    <row r="20170" spans="2:15" x14ac:dyDescent="0.2">
      <c r="B20170" s="3"/>
      <c r="C20170" s="3"/>
      <c r="D20170" s="6"/>
      <c r="E20170" s="8"/>
      <c r="O20170" s="9"/>
    </row>
    <row r="20171" spans="2:15" x14ac:dyDescent="0.2">
      <c r="B20171" s="3"/>
      <c r="C20171" s="3"/>
      <c r="D20171" s="6"/>
      <c r="E20171" s="8"/>
      <c r="O20171" s="9"/>
    </row>
    <row r="20172" spans="2:15" x14ac:dyDescent="0.2">
      <c r="B20172" s="3"/>
      <c r="C20172" s="3"/>
      <c r="D20172" s="6"/>
      <c r="E20172" s="8"/>
      <c r="O20172" s="9"/>
    </row>
    <row r="20173" spans="2:15" x14ac:dyDescent="0.2">
      <c r="B20173" s="3"/>
      <c r="C20173" s="3"/>
      <c r="D20173" s="6"/>
      <c r="E20173" s="8"/>
      <c r="O20173" s="9"/>
    </row>
    <row r="20174" spans="2:15" x14ac:dyDescent="0.2">
      <c r="B20174" s="3"/>
      <c r="C20174" s="3"/>
      <c r="D20174" s="6"/>
      <c r="E20174" s="8"/>
      <c r="O20174" s="9"/>
    </row>
    <row r="20175" spans="2:15" x14ac:dyDescent="0.2">
      <c r="B20175" s="3"/>
      <c r="C20175" s="3"/>
      <c r="D20175" s="6"/>
      <c r="E20175" s="8"/>
      <c r="O20175" s="9"/>
    </row>
    <row r="20176" spans="2:15" x14ac:dyDescent="0.2">
      <c r="B20176" s="3"/>
      <c r="C20176" s="3"/>
      <c r="D20176" s="6"/>
      <c r="E20176" s="8"/>
      <c r="O20176" s="9"/>
    </row>
    <row r="20177" spans="2:15" x14ac:dyDescent="0.2">
      <c r="B20177" s="3"/>
      <c r="C20177" s="3"/>
      <c r="D20177" s="6"/>
      <c r="E20177" s="8"/>
      <c r="O20177" s="9"/>
    </row>
    <row r="20178" spans="2:15" x14ac:dyDescent="0.2">
      <c r="B20178" s="3"/>
      <c r="C20178" s="3"/>
      <c r="D20178" s="6"/>
      <c r="E20178" s="8"/>
      <c r="O20178" s="9"/>
    </row>
    <row r="20179" spans="2:15" x14ac:dyDescent="0.2">
      <c r="B20179" s="3"/>
      <c r="C20179" s="3"/>
      <c r="D20179" s="6"/>
      <c r="E20179" s="8"/>
      <c r="O20179" s="9"/>
    </row>
    <row r="20180" spans="2:15" x14ac:dyDescent="0.2">
      <c r="B20180" s="3"/>
      <c r="C20180" s="3"/>
      <c r="D20180" s="6"/>
      <c r="E20180" s="8"/>
      <c r="O20180" s="9"/>
    </row>
    <row r="20181" spans="2:15" x14ac:dyDescent="0.2">
      <c r="B20181" s="3"/>
      <c r="C20181" s="3"/>
      <c r="D20181" s="6"/>
      <c r="E20181" s="8"/>
      <c r="O20181" s="9"/>
    </row>
    <row r="20182" spans="2:15" x14ac:dyDescent="0.2">
      <c r="B20182" s="3"/>
      <c r="C20182" s="3"/>
      <c r="D20182" s="6"/>
      <c r="E20182" s="8"/>
      <c r="O20182" s="9"/>
    </row>
    <row r="20183" spans="2:15" x14ac:dyDescent="0.2">
      <c r="B20183" s="3"/>
      <c r="C20183" s="3"/>
      <c r="D20183" s="6"/>
      <c r="E20183" s="8"/>
      <c r="O20183" s="9"/>
    </row>
    <row r="20184" spans="2:15" x14ac:dyDescent="0.2">
      <c r="B20184" s="3"/>
      <c r="C20184" s="3"/>
      <c r="D20184" s="6"/>
      <c r="E20184" s="8"/>
      <c r="O20184" s="9"/>
    </row>
    <row r="20185" spans="2:15" x14ac:dyDescent="0.2">
      <c r="B20185" s="3"/>
      <c r="C20185" s="3"/>
      <c r="D20185" s="6"/>
      <c r="E20185" s="8"/>
      <c r="O20185" s="9"/>
    </row>
    <row r="20186" spans="2:15" x14ac:dyDescent="0.2">
      <c r="B20186" s="3"/>
      <c r="C20186" s="3"/>
      <c r="D20186" s="6"/>
      <c r="E20186" s="8"/>
      <c r="O20186" s="9"/>
    </row>
    <row r="20187" spans="2:15" x14ac:dyDescent="0.2">
      <c r="B20187" s="3"/>
      <c r="C20187" s="3"/>
      <c r="D20187" s="6"/>
      <c r="E20187" s="8"/>
      <c r="O20187" s="9"/>
    </row>
    <row r="20188" spans="2:15" x14ac:dyDescent="0.2">
      <c r="B20188" s="3"/>
      <c r="C20188" s="3"/>
      <c r="D20188" s="6"/>
      <c r="E20188" s="8"/>
      <c r="O20188" s="9"/>
    </row>
    <row r="20189" spans="2:15" x14ac:dyDescent="0.2">
      <c r="B20189" s="3"/>
      <c r="C20189" s="3"/>
      <c r="D20189" s="6"/>
      <c r="E20189" s="8"/>
      <c r="O20189" s="9"/>
    </row>
    <row r="20190" spans="2:15" x14ac:dyDescent="0.2">
      <c r="B20190" s="3"/>
      <c r="C20190" s="3"/>
      <c r="D20190" s="6"/>
      <c r="E20190" s="8"/>
      <c r="O20190" s="9"/>
    </row>
    <row r="20191" spans="2:15" x14ac:dyDescent="0.2">
      <c r="B20191" s="3"/>
      <c r="C20191" s="3"/>
      <c r="D20191" s="6"/>
      <c r="E20191" s="8"/>
      <c r="O20191" s="9"/>
    </row>
    <row r="20192" spans="2:15" x14ac:dyDescent="0.2">
      <c r="B20192" s="3"/>
      <c r="C20192" s="3"/>
      <c r="D20192" s="6"/>
      <c r="E20192" s="8"/>
      <c r="O20192" s="9"/>
    </row>
    <row r="20193" spans="2:15" x14ac:dyDescent="0.2">
      <c r="B20193" s="3"/>
      <c r="C20193" s="3"/>
      <c r="D20193" s="6"/>
      <c r="E20193" s="8"/>
      <c r="O20193" s="9"/>
    </row>
    <row r="20194" spans="2:15" x14ac:dyDescent="0.2">
      <c r="B20194" s="3"/>
      <c r="C20194" s="3"/>
      <c r="D20194" s="6"/>
      <c r="E20194" s="8"/>
      <c r="O20194" s="9"/>
    </row>
    <row r="20195" spans="2:15" x14ac:dyDescent="0.2">
      <c r="B20195" s="3"/>
      <c r="C20195" s="3"/>
      <c r="D20195" s="6"/>
      <c r="E20195" s="8"/>
      <c r="O20195" s="9"/>
    </row>
    <row r="20196" spans="2:15" x14ac:dyDescent="0.2">
      <c r="B20196" s="3"/>
      <c r="C20196" s="3"/>
      <c r="D20196" s="6"/>
      <c r="E20196" s="8"/>
      <c r="O20196" s="9"/>
    </row>
    <row r="20197" spans="2:15" x14ac:dyDescent="0.2">
      <c r="B20197" s="3"/>
      <c r="C20197" s="3"/>
      <c r="D20197" s="6"/>
      <c r="E20197" s="8"/>
      <c r="O20197" s="9"/>
    </row>
    <row r="20198" spans="2:15" x14ac:dyDescent="0.2">
      <c r="B20198" s="3"/>
      <c r="C20198" s="3"/>
      <c r="D20198" s="6"/>
      <c r="E20198" s="8"/>
      <c r="O20198" s="9"/>
    </row>
    <row r="20199" spans="2:15" x14ac:dyDescent="0.2">
      <c r="B20199" s="3"/>
      <c r="C20199" s="3"/>
      <c r="D20199" s="6"/>
      <c r="E20199" s="8"/>
      <c r="O20199" s="9"/>
    </row>
    <row r="20200" spans="2:15" x14ac:dyDescent="0.2">
      <c r="B20200" s="3"/>
      <c r="C20200" s="3"/>
      <c r="D20200" s="6"/>
      <c r="E20200" s="8"/>
      <c r="O20200" s="9"/>
    </row>
    <row r="20201" spans="2:15" x14ac:dyDescent="0.2">
      <c r="B20201" s="3"/>
      <c r="C20201" s="3"/>
      <c r="D20201" s="6"/>
      <c r="E20201" s="8"/>
      <c r="O20201" s="9"/>
    </row>
    <row r="20202" spans="2:15" x14ac:dyDescent="0.2">
      <c r="B20202" s="3"/>
      <c r="C20202" s="3"/>
      <c r="D20202" s="6"/>
      <c r="E20202" s="8"/>
      <c r="O20202" s="9"/>
    </row>
    <row r="20203" spans="2:15" x14ac:dyDescent="0.2">
      <c r="B20203" s="3"/>
      <c r="C20203" s="3"/>
      <c r="D20203" s="6"/>
      <c r="E20203" s="8"/>
      <c r="O20203" s="9"/>
    </row>
    <row r="20204" spans="2:15" x14ac:dyDescent="0.2">
      <c r="B20204" s="3"/>
      <c r="C20204" s="3"/>
      <c r="D20204" s="6"/>
      <c r="E20204" s="8"/>
      <c r="O20204" s="9"/>
    </row>
    <row r="20205" spans="2:15" x14ac:dyDescent="0.2">
      <c r="B20205" s="3"/>
      <c r="C20205" s="3"/>
      <c r="D20205" s="6"/>
      <c r="E20205" s="8"/>
      <c r="O20205" s="9"/>
    </row>
    <row r="20206" spans="2:15" x14ac:dyDescent="0.2">
      <c r="B20206" s="3"/>
      <c r="C20206" s="3"/>
      <c r="D20206" s="6"/>
      <c r="E20206" s="8"/>
      <c r="O20206" s="9"/>
    </row>
    <row r="20207" spans="2:15" x14ac:dyDescent="0.2">
      <c r="B20207" s="3"/>
      <c r="C20207" s="3"/>
      <c r="D20207" s="6"/>
      <c r="E20207" s="8"/>
      <c r="O20207" s="9"/>
    </row>
    <row r="20208" spans="2:15" x14ac:dyDescent="0.2">
      <c r="B20208" s="3"/>
      <c r="C20208" s="3"/>
      <c r="D20208" s="6"/>
      <c r="E20208" s="8"/>
      <c r="O20208" s="9"/>
    </row>
    <row r="20209" spans="2:15" x14ac:dyDescent="0.2">
      <c r="B20209" s="3"/>
      <c r="C20209" s="3"/>
      <c r="D20209" s="6"/>
      <c r="E20209" s="8"/>
      <c r="O20209" s="9"/>
    </row>
    <row r="20210" spans="2:15" x14ac:dyDescent="0.2">
      <c r="B20210" s="3"/>
      <c r="C20210" s="3"/>
      <c r="D20210" s="6"/>
      <c r="E20210" s="8"/>
      <c r="O20210" s="9"/>
    </row>
    <row r="20211" spans="2:15" x14ac:dyDescent="0.2">
      <c r="B20211" s="3"/>
      <c r="C20211" s="3"/>
      <c r="D20211" s="6"/>
      <c r="E20211" s="8"/>
      <c r="O20211" s="9"/>
    </row>
    <row r="20212" spans="2:15" x14ac:dyDescent="0.2">
      <c r="B20212" s="3"/>
      <c r="C20212" s="3"/>
      <c r="D20212" s="6"/>
      <c r="E20212" s="8"/>
      <c r="O20212" s="9"/>
    </row>
    <row r="20213" spans="2:15" x14ac:dyDescent="0.2">
      <c r="B20213" s="3"/>
      <c r="C20213" s="3"/>
      <c r="D20213" s="6"/>
      <c r="E20213" s="8"/>
      <c r="O20213" s="9"/>
    </row>
    <row r="20214" spans="2:15" x14ac:dyDescent="0.2">
      <c r="B20214" s="3"/>
      <c r="C20214" s="3"/>
      <c r="D20214" s="6"/>
      <c r="E20214" s="8"/>
      <c r="O20214" s="9"/>
    </row>
    <row r="20215" spans="2:15" x14ac:dyDescent="0.2">
      <c r="B20215" s="3"/>
      <c r="C20215" s="3"/>
      <c r="D20215" s="6"/>
      <c r="E20215" s="8"/>
      <c r="O20215" s="9"/>
    </row>
    <row r="20216" spans="2:15" x14ac:dyDescent="0.2">
      <c r="B20216" s="3"/>
      <c r="C20216" s="3"/>
      <c r="D20216" s="6"/>
      <c r="E20216" s="8"/>
      <c r="O20216" s="9"/>
    </row>
    <row r="20217" spans="2:15" x14ac:dyDescent="0.2">
      <c r="B20217" s="3"/>
      <c r="C20217" s="3"/>
      <c r="D20217" s="6"/>
      <c r="E20217" s="8"/>
      <c r="O20217" s="9"/>
    </row>
    <row r="20218" spans="2:15" x14ac:dyDescent="0.2">
      <c r="B20218" s="3"/>
      <c r="C20218" s="3"/>
      <c r="D20218" s="6"/>
      <c r="E20218" s="8"/>
      <c r="O20218" s="9"/>
    </row>
    <row r="20219" spans="2:15" x14ac:dyDescent="0.2">
      <c r="B20219" s="3"/>
      <c r="C20219" s="3"/>
      <c r="D20219" s="6"/>
      <c r="E20219" s="8"/>
      <c r="O20219" s="9"/>
    </row>
    <row r="20220" spans="2:15" x14ac:dyDescent="0.2">
      <c r="B20220" s="3"/>
      <c r="C20220" s="3"/>
      <c r="D20220" s="6"/>
      <c r="E20220" s="8"/>
      <c r="O20220" s="9"/>
    </row>
    <row r="20221" spans="2:15" x14ac:dyDescent="0.2">
      <c r="B20221" s="3"/>
      <c r="C20221" s="3"/>
      <c r="D20221" s="6"/>
      <c r="E20221" s="8"/>
      <c r="O20221" s="9"/>
    </row>
    <row r="20222" spans="2:15" x14ac:dyDescent="0.2">
      <c r="B20222" s="3"/>
      <c r="C20222" s="3"/>
      <c r="D20222" s="6"/>
      <c r="E20222" s="8"/>
      <c r="O20222" s="9"/>
    </row>
    <row r="20223" spans="2:15" x14ac:dyDescent="0.2">
      <c r="B20223" s="3"/>
      <c r="C20223" s="3"/>
      <c r="D20223" s="6"/>
      <c r="E20223" s="8"/>
      <c r="O20223" s="9"/>
    </row>
    <row r="20224" spans="2:15" x14ac:dyDescent="0.2">
      <c r="B20224" s="3"/>
      <c r="C20224" s="3"/>
      <c r="D20224" s="6"/>
      <c r="E20224" s="8"/>
      <c r="O20224" s="9"/>
    </row>
    <row r="20225" spans="2:15" x14ac:dyDescent="0.2">
      <c r="B20225" s="3"/>
      <c r="C20225" s="3"/>
      <c r="D20225" s="6"/>
      <c r="E20225" s="8"/>
      <c r="O20225" s="9"/>
    </row>
    <row r="20226" spans="2:15" x14ac:dyDescent="0.2">
      <c r="B20226" s="3"/>
      <c r="C20226" s="3"/>
      <c r="D20226" s="6"/>
      <c r="E20226" s="8"/>
      <c r="O20226" s="9"/>
    </row>
    <row r="20227" spans="2:15" x14ac:dyDescent="0.2">
      <c r="B20227" s="3"/>
      <c r="C20227" s="3"/>
      <c r="D20227" s="6"/>
      <c r="E20227" s="8"/>
      <c r="O20227" s="9"/>
    </row>
    <row r="20228" spans="2:15" x14ac:dyDescent="0.2">
      <c r="B20228" s="3"/>
      <c r="C20228" s="3"/>
      <c r="D20228" s="6"/>
      <c r="E20228" s="8"/>
      <c r="O20228" s="9"/>
    </row>
    <row r="20229" spans="2:15" x14ac:dyDescent="0.2">
      <c r="B20229" s="3"/>
      <c r="C20229" s="3"/>
      <c r="D20229" s="6"/>
      <c r="E20229" s="8"/>
      <c r="O20229" s="9"/>
    </row>
    <row r="20230" spans="2:15" x14ac:dyDescent="0.2">
      <c r="B20230" s="3"/>
      <c r="C20230" s="3"/>
      <c r="D20230" s="6"/>
      <c r="E20230" s="8"/>
      <c r="O20230" s="9"/>
    </row>
    <row r="20231" spans="2:15" x14ac:dyDescent="0.2">
      <c r="B20231" s="3"/>
      <c r="C20231" s="3"/>
      <c r="D20231" s="6"/>
      <c r="E20231" s="8"/>
      <c r="O20231" s="9"/>
    </row>
    <row r="20232" spans="2:15" x14ac:dyDescent="0.2">
      <c r="B20232" s="3"/>
      <c r="C20232" s="3"/>
      <c r="D20232" s="6"/>
      <c r="E20232" s="8"/>
      <c r="O20232" s="9"/>
    </row>
    <row r="20233" spans="2:15" x14ac:dyDescent="0.2">
      <c r="B20233" s="3"/>
      <c r="C20233" s="3"/>
      <c r="D20233" s="6"/>
      <c r="E20233" s="8"/>
      <c r="O20233" s="9"/>
    </row>
    <row r="20234" spans="2:15" x14ac:dyDescent="0.2">
      <c r="B20234" s="3"/>
      <c r="C20234" s="3"/>
      <c r="D20234" s="6"/>
      <c r="E20234" s="8"/>
      <c r="O20234" s="9"/>
    </row>
    <row r="20235" spans="2:15" x14ac:dyDescent="0.2">
      <c r="B20235" s="3"/>
      <c r="C20235" s="3"/>
      <c r="D20235" s="6"/>
      <c r="E20235" s="8"/>
      <c r="O20235" s="9"/>
    </row>
    <row r="20236" spans="2:15" x14ac:dyDescent="0.2">
      <c r="B20236" s="3"/>
      <c r="C20236" s="3"/>
      <c r="D20236" s="6"/>
      <c r="E20236" s="8"/>
      <c r="O20236" s="9"/>
    </row>
    <row r="20237" spans="2:15" x14ac:dyDescent="0.2">
      <c r="B20237" s="3"/>
      <c r="C20237" s="3"/>
      <c r="D20237" s="6"/>
      <c r="E20237" s="8"/>
      <c r="O20237" s="9"/>
    </row>
    <row r="20238" spans="2:15" x14ac:dyDescent="0.2">
      <c r="B20238" s="3"/>
      <c r="C20238" s="3"/>
      <c r="D20238" s="6"/>
      <c r="E20238" s="8"/>
      <c r="O20238" s="9"/>
    </row>
    <row r="20239" spans="2:15" x14ac:dyDescent="0.2">
      <c r="B20239" s="3"/>
      <c r="C20239" s="3"/>
      <c r="D20239" s="6"/>
      <c r="E20239" s="8"/>
      <c r="O20239" s="9"/>
    </row>
    <row r="20240" spans="2:15" x14ac:dyDescent="0.2">
      <c r="B20240" s="3"/>
      <c r="C20240" s="3"/>
      <c r="D20240" s="6"/>
      <c r="E20240" s="8"/>
      <c r="O20240" s="9"/>
    </row>
    <row r="20241" spans="2:15" x14ac:dyDescent="0.2">
      <c r="B20241" s="3"/>
      <c r="C20241" s="3"/>
      <c r="D20241" s="6"/>
      <c r="E20241" s="8"/>
      <c r="O20241" s="9"/>
    </row>
    <row r="20242" spans="2:15" x14ac:dyDescent="0.2">
      <c r="B20242" s="3"/>
      <c r="C20242" s="3"/>
      <c r="D20242" s="6"/>
      <c r="E20242" s="8"/>
      <c r="O20242" s="9"/>
    </row>
    <row r="20243" spans="2:15" x14ac:dyDescent="0.2">
      <c r="B20243" s="3"/>
      <c r="C20243" s="3"/>
      <c r="D20243" s="6"/>
      <c r="E20243" s="8"/>
      <c r="O20243" s="9"/>
    </row>
    <row r="20244" spans="2:15" x14ac:dyDescent="0.2">
      <c r="B20244" s="3"/>
      <c r="C20244" s="3"/>
      <c r="D20244" s="6"/>
      <c r="E20244" s="8"/>
      <c r="O20244" s="9"/>
    </row>
    <row r="20245" spans="2:15" x14ac:dyDescent="0.2">
      <c r="B20245" s="3"/>
      <c r="C20245" s="3"/>
      <c r="D20245" s="6"/>
      <c r="E20245" s="8"/>
      <c r="O20245" s="9"/>
    </row>
    <row r="20246" spans="2:15" x14ac:dyDescent="0.2">
      <c r="B20246" s="3"/>
      <c r="C20246" s="3"/>
      <c r="D20246" s="6"/>
      <c r="E20246" s="8"/>
      <c r="O20246" s="9"/>
    </row>
    <row r="20247" spans="2:15" x14ac:dyDescent="0.2">
      <c r="B20247" s="3"/>
      <c r="C20247" s="3"/>
      <c r="D20247" s="6"/>
      <c r="E20247" s="8"/>
      <c r="O20247" s="9"/>
    </row>
    <row r="20248" spans="2:15" x14ac:dyDescent="0.2">
      <c r="B20248" s="3"/>
      <c r="C20248" s="3"/>
      <c r="D20248" s="6"/>
      <c r="E20248" s="8"/>
      <c r="O20248" s="9"/>
    </row>
    <row r="20249" spans="2:15" x14ac:dyDescent="0.2">
      <c r="B20249" s="3"/>
      <c r="C20249" s="3"/>
      <c r="D20249" s="6"/>
      <c r="E20249" s="8"/>
      <c r="O20249" s="9"/>
    </row>
    <row r="20250" spans="2:15" x14ac:dyDescent="0.2">
      <c r="B20250" s="3"/>
      <c r="C20250" s="3"/>
      <c r="D20250" s="6"/>
      <c r="E20250" s="8"/>
      <c r="O20250" s="9"/>
    </row>
    <row r="20251" spans="2:15" x14ac:dyDescent="0.2">
      <c r="B20251" s="3"/>
      <c r="C20251" s="3"/>
      <c r="D20251" s="6"/>
      <c r="E20251" s="8"/>
      <c r="O20251" s="9"/>
    </row>
    <row r="20252" spans="2:15" x14ac:dyDescent="0.2">
      <c r="B20252" s="3"/>
      <c r="C20252" s="3"/>
      <c r="D20252" s="6"/>
      <c r="E20252" s="8"/>
      <c r="O20252" s="9"/>
    </row>
    <row r="20253" spans="2:15" x14ac:dyDescent="0.2">
      <c r="B20253" s="3"/>
      <c r="C20253" s="3"/>
      <c r="D20253" s="6"/>
      <c r="E20253" s="8"/>
      <c r="O20253" s="9"/>
    </row>
    <row r="20254" spans="2:15" x14ac:dyDescent="0.2">
      <c r="B20254" s="3"/>
      <c r="C20254" s="3"/>
      <c r="D20254" s="6"/>
      <c r="E20254" s="8"/>
      <c r="O20254" s="9"/>
    </row>
    <row r="20255" spans="2:15" x14ac:dyDescent="0.2">
      <c r="B20255" s="3"/>
      <c r="C20255" s="3"/>
      <c r="D20255" s="6"/>
      <c r="E20255" s="8"/>
      <c r="O20255" s="9"/>
    </row>
    <row r="20256" spans="2:15" x14ac:dyDescent="0.2">
      <c r="B20256" s="3"/>
      <c r="C20256" s="3"/>
      <c r="D20256" s="6"/>
      <c r="E20256" s="8"/>
      <c r="O20256" s="9"/>
    </row>
    <row r="20257" spans="2:15" x14ac:dyDescent="0.2">
      <c r="B20257" s="3"/>
      <c r="C20257" s="3"/>
      <c r="D20257" s="6"/>
      <c r="E20257" s="8"/>
      <c r="O20257" s="9"/>
    </row>
    <row r="20258" spans="2:15" x14ac:dyDescent="0.2">
      <c r="B20258" s="3"/>
      <c r="C20258" s="3"/>
      <c r="D20258" s="6"/>
      <c r="E20258" s="8"/>
      <c r="O20258" s="9"/>
    </row>
    <row r="20259" spans="2:15" x14ac:dyDescent="0.2">
      <c r="B20259" s="3"/>
      <c r="C20259" s="3"/>
      <c r="D20259" s="6"/>
      <c r="E20259" s="8"/>
      <c r="O20259" s="9"/>
    </row>
    <row r="20260" spans="2:15" x14ac:dyDescent="0.2">
      <c r="B20260" s="3"/>
      <c r="C20260" s="3"/>
      <c r="D20260" s="6"/>
      <c r="E20260" s="8"/>
      <c r="O20260" s="9"/>
    </row>
    <row r="20261" spans="2:15" x14ac:dyDescent="0.2">
      <c r="B20261" s="3"/>
      <c r="C20261" s="3"/>
      <c r="D20261" s="6"/>
      <c r="E20261" s="8"/>
      <c r="O20261" s="9"/>
    </row>
    <row r="20262" spans="2:15" x14ac:dyDescent="0.2">
      <c r="B20262" s="3"/>
      <c r="C20262" s="3"/>
      <c r="D20262" s="6"/>
      <c r="E20262" s="8"/>
      <c r="O20262" s="9"/>
    </row>
    <row r="20263" spans="2:15" x14ac:dyDescent="0.2">
      <c r="B20263" s="3"/>
      <c r="C20263" s="3"/>
      <c r="D20263" s="6"/>
      <c r="E20263" s="8"/>
      <c r="O20263" s="9"/>
    </row>
    <row r="20264" spans="2:15" x14ac:dyDescent="0.2">
      <c r="B20264" s="3"/>
      <c r="C20264" s="3"/>
      <c r="D20264" s="6"/>
      <c r="E20264" s="8"/>
      <c r="O20264" s="9"/>
    </row>
    <row r="20265" spans="2:15" x14ac:dyDescent="0.2">
      <c r="B20265" s="3"/>
      <c r="C20265" s="3"/>
      <c r="D20265" s="6"/>
      <c r="E20265" s="8"/>
      <c r="O20265" s="9"/>
    </row>
    <row r="20266" spans="2:15" x14ac:dyDescent="0.2">
      <c r="B20266" s="3"/>
      <c r="C20266" s="3"/>
      <c r="D20266" s="6"/>
      <c r="E20266" s="8"/>
      <c r="O20266" s="9"/>
    </row>
    <row r="20267" spans="2:15" x14ac:dyDescent="0.2">
      <c r="B20267" s="3"/>
      <c r="C20267" s="3"/>
      <c r="D20267" s="6"/>
      <c r="E20267" s="8"/>
      <c r="O20267" s="9"/>
    </row>
    <row r="20268" spans="2:15" x14ac:dyDescent="0.2">
      <c r="B20268" s="3"/>
      <c r="C20268" s="3"/>
      <c r="D20268" s="6"/>
      <c r="E20268" s="8"/>
      <c r="O20268" s="9"/>
    </row>
    <row r="20269" spans="2:15" x14ac:dyDescent="0.2">
      <c r="B20269" s="3"/>
      <c r="C20269" s="3"/>
      <c r="D20269" s="6"/>
      <c r="E20269" s="8"/>
      <c r="O20269" s="9"/>
    </row>
    <row r="20270" spans="2:15" x14ac:dyDescent="0.2">
      <c r="B20270" s="3"/>
      <c r="C20270" s="3"/>
      <c r="D20270" s="6"/>
      <c r="E20270" s="8"/>
      <c r="O20270" s="9"/>
    </row>
    <row r="20271" spans="2:15" x14ac:dyDescent="0.2">
      <c r="B20271" s="3"/>
      <c r="C20271" s="3"/>
      <c r="D20271" s="6"/>
      <c r="E20271" s="8"/>
      <c r="O20271" s="9"/>
    </row>
    <row r="20272" spans="2:15" x14ac:dyDescent="0.2">
      <c r="B20272" s="3"/>
      <c r="C20272" s="3"/>
      <c r="D20272" s="6"/>
      <c r="E20272" s="8"/>
      <c r="O20272" s="9"/>
    </row>
    <row r="20273" spans="2:15" x14ac:dyDescent="0.2">
      <c r="B20273" s="3"/>
      <c r="C20273" s="3"/>
      <c r="D20273" s="6"/>
      <c r="E20273" s="8"/>
      <c r="O20273" s="9"/>
    </row>
    <row r="20274" spans="2:15" x14ac:dyDescent="0.2">
      <c r="B20274" s="3"/>
      <c r="C20274" s="3"/>
      <c r="D20274" s="6"/>
      <c r="E20274" s="8"/>
      <c r="O20274" s="9"/>
    </row>
    <row r="20275" spans="2:15" x14ac:dyDescent="0.2">
      <c r="B20275" s="3"/>
      <c r="C20275" s="3"/>
      <c r="D20275" s="6"/>
      <c r="E20275" s="8"/>
      <c r="O20275" s="9"/>
    </row>
    <row r="20276" spans="2:15" x14ac:dyDescent="0.2">
      <c r="B20276" s="3"/>
      <c r="C20276" s="3"/>
      <c r="D20276" s="6"/>
      <c r="E20276" s="8"/>
      <c r="O20276" s="9"/>
    </row>
    <row r="20277" spans="2:15" x14ac:dyDescent="0.2">
      <c r="B20277" s="3"/>
      <c r="C20277" s="3"/>
      <c r="D20277" s="6"/>
      <c r="E20277" s="8"/>
      <c r="O20277" s="9"/>
    </row>
    <row r="20278" spans="2:15" x14ac:dyDescent="0.2">
      <c r="B20278" s="3"/>
      <c r="C20278" s="3"/>
      <c r="D20278" s="6"/>
      <c r="E20278" s="8"/>
      <c r="O20278" s="9"/>
    </row>
    <row r="20279" spans="2:15" x14ac:dyDescent="0.2">
      <c r="B20279" s="3"/>
      <c r="C20279" s="3"/>
      <c r="D20279" s="6"/>
      <c r="E20279" s="8"/>
      <c r="O20279" s="9"/>
    </row>
    <row r="20280" spans="2:15" x14ac:dyDescent="0.2">
      <c r="B20280" s="3"/>
      <c r="C20280" s="3"/>
      <c r="D20280" s="6"/>
      <c r="E20280" s="8"/>
      <c r="O20280" s="9"/>
    </row>
    <row r="20281" spans="2:15" x14ac:dyDescent="0.2">
      <c r="B20281" s="3"/>
      <c r="C20281" s="3"/>
      <c r="D20281" s="6"/>
      <c r="E20281" s="8"/>
      <c r="O20281" s="9"/>
    </row>
    <row r="20282" spans="2:15" x14ac:dyDescent="0.2">
      <c r="B20282" s="3"/>
      <c r="C20282" s="3"/>
      <c r="D20282" s="6"/>
      <c r="E20282" s="8"/>
      <c r="O20282" s="9"/>
    </row>
    <row r="20283" spans="2:15" x14ac:dyDescent="0.2">
      <c r="B20283" s="3"/>
      <c r="C20283" s="3"/>
      <c r="D20283" s="6"/>
      <c r="E20283" s="8"/>
      <c r="O20283" s="9"/>
    </row>
    <row r="20284" spans="2:15" x14ac:dyDescent="0.2">
      <c r="B20284" s="3"/>
      <c r="C20284" s="3"/>
      <c r="D20284" s="6"/>
      <c r="E20284" s="8"/>
      <c r="O20284" s="9"/>
    </row>
    <row r="20285" spans="2:15" x14ac:dyDescent="0.2">
      <c r="B20285" s="3"/>
      <c r="C20285" s="3"/>
      <c r="D20285" s="6"/>
      <c r="E20285" s="8"/>
      <c r="O20285" s="9"/>
    </row>
    <row r="20286" spans="2:15" x14ac:dyDescent="0.2">
      <c r="B20286" s="3"/>
      <c r="C20286" s="3"/>
      <c r="D20286" s="6"/>
      <c r="E20286" s="8"/>
      <c r="O20286" s="9"/>
    </row>
    <row r="20287" spans="2:15" x14ac:dyDescent="0.2">
      <c r="B20287" s="3"/>
      <c r="C20287" s="3"/>
      <c r="D20287" s="6"/>
      <c r="E20287" s="8"/>
      <c r="O20287" s="9"/>
    </row>
    <row r="20288" spans="2:15" x14ac:dyDescent="0.2">
      <c r="B20288" s="3"/>
      <c r="C20288" s="3"/>
      <c r="D20288" s="6"/>
      <c r="E20288" s="8"/>
      <c r="O20288" s="9"/>
    </row>
    <row r="20289" spans="2:15" x14ac:dyDescent="0.2">
      <c r="B20289" s="3"/>
      <c r="C20289" s="3"/>
      <c r="D20289" s="6"/>
      <c r="E20289" s="8"/>
      <c r="O20289" s="9"/>
    </row>
    <row r="20290" spans="2:15" x14ac:dyDescent="0.2">
      <c r="B20290" s="3"/>
      <c r="C20290" s="3"/>
      <c r="D20290" s="6"/>
      <c r="E20290" s="8"/>
      <c r="O20290" s="9"/>
    </row>
    <row r="20291" spans="2:15" x14ac:dyDescent="0.2">
      <c r="B20291" s="3"/>
      <c r="C20291" s="3"/>
      <c r="D20291" s="6"/>
      <c r="E20291" s="8"/>
      <c r="O20291" s="9"/>
    </row>
    <row r="20292" spans="2:15" x14ac:dyDescent="0.2">
      <c r="B20292" s="3"/>
      <c r="C20292" s="3"/>
      <c r="D20292" s="6"/>
      <c r="E20292" s="8"/>
      <c r="O20292" s="9"/>
    </row>
    <row r="20293" spans="2:15" x14ac:dyDescent="0.2">
      <c r="B20293" s="3"/>
      <c r="C20293" s="3"/>
      <c r="D20293" s="6"/>
      <c r="E20293" s="8"/>
      <c r="O20293" s="9"/>
    </row>
    <row r="20294" spans="2:15" x14ac:dyDescent="0.2">
      <c r="B20294" s="3"/>
      <c r="C20294" s="3"/>
      <c r="D20294" s="6"/>
      <c r="E20294" s="8"/>
      <c r="O20294" s="9"/>
    </row>
    <row r="20295" spans="2:15" x14ac:dyDescent="0.2">
      <c r="B20295" s="3"/>
      <c r="C20295" s="3"/>
      <c r="D20295" s="6"/>
      <c r="E20295" s="8"/>
      <c r="O20295" s="9"/>
    </row>
    <row r="20296" spans="2:15" x14ac:dyDescent="0.2">
      <c r="B20296" s="3"/>
      <c r="C20296" s="3"/>
      <c r="D20296" s="6"/>
      <c r="E20296" s="8"/>
      <c r="O20296" s="9"/>
    </row>
    <row r="20297" spans="2:15" x14ac:dyDescent="0.2">
      <c r="B20297" s="3"/>
      <c r="C20297" s="3"/>
      <c r="D20297" s="6"/>
      <c r="E20297" s="8"/>
      <c r="O20297" s="9"/>
    </row>
    <row r="20298" spans="2:15" x14ac:dyDescent="0.2">
      <c r="B20298" s="3"/>
      <c r="C20298" s="3"/>
      <c r="D20298" s="6"/>
      <c r="E20298" s="8"/>
      <c r="O20298" s="9"/>
    </row>
    <row r="20299" spans="2:15" x14ac:dyDescent="0.2">
      <c r="B20299" s="3"/>
      <c r="C20299" s="3"/>
      <c r="D20299" s="6"/>
      <c r="E20299" s="8"/>
      <c r="O20299" s="9"/>
    </row>
    <row r="20300" spans="2:15" x14ac:dyDescent="0.2">
      <c r="B20300" s="3"/>
      <c r="C20300" s="3"/>
      <c r="D20300" s="6"/>
      <c r="E20300" s="8"/>
      <c r="O20300" s="9"/>
    </row>
    <row r="20301" spans="2:15" x14ac:dyDescent="0.2">
      <c r="B20301" s="3"/>
      <c r="C20301" s="3"/>
      <c r="D20301" s="6"/>
      <c r="E20301" s="8"/>
      <c r="O20301" s="9"/>
    </row>
    <row r="20302" spans="2:15" x14ac:dyDescent="0.2">
      <c r="B20302" s="3"/>
      <c r="C20302" s="3"/>
      <c r="D20302" s="6"/>
      <c r="E20302" s="8"/>
      <c r="O20302" s="9"/>
    </row>
    <row r="20303" spans="2:15" x14ac:dyDescent="0.2">
      <c r="B20303" s="3"/>
      <c r="C20303" s="3"/>
      <c r="D20303" s="6"/>
      <c r="E20303" s="8"/>
      <c r="O20303" s="9"/>
    </row>
    <row r="20304" spans="2:15" x14ac:dyDescent="0.2">
      <c r="B20304" s="3"/>
      <c r="C20304" s="3"/>
      <c r="D20304" s="6"/>
      <c r="E20304" s="8"/>
      <c r="O20304" s="9"/>
    </row>
    <row r="20305" spans="2:15" x14ac:dyDescent="0.2">
      <c r="B20305" s="3"/>
      <c r="C20305" s="3"/>
      <c r="D20305" s="6"/>
      <c r="E20305" s="8"/>
      <c r="O20305" s="9"/>
    </row>
    <row r="20306" spans="2:15" x14ac:dyDescent="0.2">
      <c r="B20306" s="3"/>
      <c r="C20306" s="3"/>
      <c r="D20306" s="6"/>
      <c r="E20306" s="8"/>
      <c r="O20306" s="9"/>
    </row>
    <row r="20307" spans="2:15" x14ac:dyDescent="0.2">
      <c r="B20307" s="3"/>
      <c r="C20307" s="3"/>
      <c r="D20307" s="6"/>
      <c r="E20307" s="8"/>
      <c r="O20307" s="9"/>
    </row>
    <row r="20308" spans="2:15" x14ac:dyDescent="0.2">
      <c r="B20308" s="3"/>
      <c r="C20308" s="3"/>
      <c r="D20308" s="6"/>
      <c r="E20308" s="8"/>
      <c r="O20308" s="9"/>
    </row>
    <row r="20309" spans="2:15" x14ac:dyDescent="0.2">
      <c r="B20309" s="3"/>
      <c r="C20309" s="3"/>
      <c r="D20309" s="6"/>
      <c r="E20309" s="8"/>
      <c r="O20309" s="9"/>
    </row>
    <row r="20310" spans="2:15" x14ac:dyDescent="0.2">
      <c r="B20310" s="3"/>
      <c r="C20310" s="3"/>
      <c r="D20310" s="6"/>
      <c r="E20310" s="8"/>
      <c r="O20310" s="9"/>
    </row>
    <row r="20311" spans="2:15" x14ac:dyDescent="0.2">
      <c r="B20311" s="3"/>
      <c r="C20311" s="3"/>
      <c r="D20311" s="6"/>
      <c r="E20311" s="8"/>
      <c r="O20311" s="9"/>
    </row>
    <row r="20312" spans="2:15" x14ac:dyDescent="0.2">
      <c r="B20312" s="3"/>
      <c r="C20312" s="3"/>
      <c r="D20312" s="6"/>
      <c r="E20312" s="8"/>
      <c r="O20312" s="9"/>
    </row>
    <row r="20313" spans="2:15" x14ac:dyDescent="0.2">
      <c r="B20313" s="3"/>
      <c r="C20313" s="3"/>
      <c r="D20313" s="6"/>
      <c r="E20313" s="8"/>
      <c r="O20313" s="9"/>
    </row>
    <row r="20314" spans="2:15" x14ac:dyDescent="0.2">
      <c r="B20314" s="3"/>
      <c r="C20314" s="3"/>
      <c r="D20314" s="6"/>
      <c r="E20314" s="8"/>
      <c r="O20314" s="9"/>
    </row>
    <row r="20315" spans="2:15" x14ac:dyDescent="0.2">
      <c r="B20315" s="3"/>
      <c r="C20315" s="3"/>
      <c r="D20315" s="6"/>
      <c r="E20315" s="8"/>
      <c r="O20315" s="9"/>
    </row>
    <row r="20316" spans="2:15" x14ac:dyDescent="0.2">
      <c r="B20316" s="3"/>
      <c r="C20316" s="3"/>
      <c r="D20316" s="6"/>
      <c r="E20316" s="8"/>
      <c r="O20316" s="9"/>
    </row>
    <row r="20317" spans="2:15" x14ac:dyDescent="0.2">
      <c r="B20317" s="3"/>
      <c r="C20317" s="3"/>
      <c r="D20317" s="6"/>
      <c r="E20317" s="8"/>
      <c r="O20317" s="9"/>
    </row>
    <row r="20318" spans="2:15" x14ac:dyDescent="0.2">
      <c r="B20318" s="3"/>
      <c r="C20318" s="3"/>
      <c r="D20318" s="6"/>
      <c r="E20318" s="8"/>
      <c r="O20318" s="9"/>
    </row>
    <row r="20319" spans="2:15" x14ac:dyDescent="0.2">
      <c r="B20319" s="3"/>
      <c r="C20319" s="3"/>
      <c r="D20319" s="6"/>
      <c r="E20319" s="8"/>
      <c r="O20319" s="9"/>
    </row>
    <row r="20320" spans="2:15" x14ac:dyDescent="0.2">
      <c r="B20320" s="3"/>
      <c r="C20320" s="3"/>
      <c r="D20320" s="6"/>
      <c r="E20320" s="8"/>
      <c r="O20320" s="9"/>
    </row>
    <row r="20321" spans="2:15" x14ac:dyDescent="0.2">
      <c r="B20321" s="3"/>
      <c r="C20321" s="3"/>
      <c r="D20321" s="6"/>
      <c r="E20321" s="8"/>
      <c r="O20321" s="9"/>
    </row>
    <row r="20322" spans="2:15" x14ac:dyDescent="0.2">
      <c r="B20322" s="3"/>
      <c r="C20322" s="3"/>
      <c r="D20322" s="6"/>
      <c r="E20322" s="8"/>
      <c r="O20322" s="9"/>
    </row>
    <row r="20323" spans="2:15" x14ac:dyDescent="0.2">
      <c r="B20323" s="3"/>
      <c r="C20323" s="3"/>
      <c r="D20323" s="6"/>
      <c r="E20323" s="8"/>
      <c r="O20323" s="9"/>
    </row>
    <row r="20324" spans="2:15" x14ac:dyDescent="0.2">
      <c r="B20324" s="3"/>
      <c r="C20324" s="3"/>
      <c r="D20324" s="6"/>
      <c r="E20324" s="8"/>
      <c r="O20324" s="9"/>
    </row>
    <row r="20325" spans="2:15" x14ac:dyDescent="0.2">
      <c r="B20325" s="3"/>
      <c r="C20325" s="3"/>
      <c r="D20325" s="6"/>
      <c r="E20325" s="8"/>
      <c r="O20325" s="9"/>
    </row>
    <row r="20326" spans="2:15" x14ac:dyDescent="0.2">
      <c r="B20326" s="3"/>
      <c r="C20326" s="3"/>
      <c r="D20326" s="6"/>
      <c r="E20326" s="8"/>
      <c r="O20326" s="9"/>
    </row>
    <row r="20327" spans="2:15" x14ac:dyDescent="0.2">
      <c r="B20327" s="3"/>
      <c r="C20327" s="3"/>
      <c r="D20327" s="6"/>
      <c r="E20327" s="8"/>
      <c r="O20327" s="9"/>
    </row>
    <row r="20328" spans="2:15" x14ac:dyDescent="0.2">
      <c r="B20328" s="3"/>
      <c r="C20328" s="3"/>
      <c r="D20328" s="6"/>
      <c r="E20328" s="8"/>
      <c r="O20328" s="9"/>
    </row>
    <row r="20329" spans="2:15" x14ac:dyDescent="0.2">
      <c r="B20329" s="3"/>
      <c r="C20329" s="3"/>
      <c r="D20329" s="6"/>
      <c r="E20329" s="8"/>
      <c r="O20329" s="9"/>
    </row>
    <row r="20330" spans="2:15" x14ac:dyDescent="0.2">
      <c r="B20330" s="3"/>
      <c r="C20330" s="3"/>
      <c r="D20330" s="6"/>
      <c r="E20330" s="8"/>
      <c r="O20330" s="9"/>
    </row>
    <row r="20331" spans="2:15" x14ac:dyDescent="0.2">
      <c r="B20331" s="3"/>
      <c r="C20331" s="3"/>
      <c r="D20331" s="6"/>
      <c r="E20331" s="8"/>
      <c r="O20331" s="9"/>
    </row>
    <row r="20332" spans="2:15" x14ac:dyDescent="0.2">
      <c r="B20332" s="3"/>
      <c r="C20332" s="3"/>
      <c r="D20332" s="6"/>
      <c r="E20332" s="8"/>
      <c r="O20332" s="9"/>
    </row>
    <row r="20333" spans="2:15" x14ac:dyDescent="0.2">
      <c r="B20333" s="3"/>
      <c r="C20333" s="3"/>
      <c r="D20333" s="6"/>
      <c r="E20333" s="8"/>
      <c r="O20333" s="9"/>
    </row>
    <row r="20334" spans="2:15" x14ac:dyDescent="0.2">
      <c r="B20334" s="3"/>
      <c r="C20334" s="3"/>
      <c r="D20334" s="6"/>
      <c r="E20334" s="8"/>
      <c r="O20334" s="9"/>
    </row>
    <row r="20335" spans="2:15" x14ac:dyDescent="0.2">
      <c r="B20335" s="3"/>
      <c r="C20335" s="3"/>
      <c r="D20335" s="6"/>
      <c r="E20335" s="8"/>
      <c r="O20335" s="9"/>
    </row>
    <row r="20336" spans="2:15" x14ac:dyDescent="0.2">
      <c r="B20336" s="3"/>
      <c r="C20336" s="3"/>
      <c r="D20336" s="6"/>
      <c r="E20336" s="8"/>
      <c r="O20336" s="9"/>
    </row>
    <row r="20337" spans="2:15" x14ac:dyDescent="0.2">
      <c r="B20337" s="3"/>
      <c r="C20337" s="3"/>
      <c r="D20337" s="6"/>
      <c r="E20337" s="8"/>
      <c r="O20337" s="9"/>
    </row>
    <row r="20338" spans="2:15" x14ac:dyDescent="0.2">
      <c r="B20338" s="3"/>
      <c r="C20338" s="3"/>
      <c r="D20338" s="6"/>
      <c r="E20338" s="8"/>
      <c r="O20338" s="9"/>
    </row>
    <row r="20339" spans="2:15" x14ac:dyDescent="0.2">
      <c r="B20339" s="3"/>
      <c r="C20339" s="3"/>
      <c r="D20339" s="6"/>
      <c r="E20339" s="8"/>
      <c r="O20339" s="9"/>
    </row>
    <row r="20340" spans="2:15" x14ac:dyDescent="0.2">
      <c r="B20340" s="3"/>
      <c r="C20340" s="3"/>
      <c r="D20340" s="6"/>
      <c r="E20340" s="8"/>
      <c r="O20340" s="9"/>
    </row>
    <row r="20341" spans="2:15" x14ac:dyDescent="0.2">
      <c r="B20341" s="3"/>
      <c r="C20341" s="3"/>
      <c r="D20341" s="6"/>
      <c r="E20341" s="8"/>
      <c r="O20341" s="9"/>
    </row>
    <row r="20342" spans="2:15" x14ac:dyDescent="0.2">
      <c r="B20342" s="3"/>
      <c r="C20342" s="3"/>
      <c r="D20342" s="6"/>
      <c r="E20342" s="8"/>
      <c r="O20342" s="9"/>
    </row>
    <row r="20343" spans="2:15" x14ac:dyDescent="0.2">
      <c r="B20343" s="3"/>
      <c r="C20343" s="3"/>
      <c r="D20343" s="6"/>
      <c r="E20343" s="8"/>
      <c r="O20343" s="9"/>
    </row>
    <row r="20344" spans="2:15" x14ac:dyDescent="0.2">
      <c r="B20344" s="3"/>
      <c r="C20344" s="3"/>
      <c r="D20344" s="6"/>
      <c r="E20344" s="8"/>
      <c r="O20344" s="9"/>
    </row>
    <row r="20345" spans="2:15" x14ac:dyDescent="0.2">
      <c r="B20345" s="3"/>
      <c r="C20345" s="3"/>
      <c r="D20345" s="6"/>
      <c r="E20345" s="8"/>
      <c r="O20345" s="9"/>
    </row>
    <row r="20346" spans="2:15" x14ac:dyDescent="0.2">
      <c r="B20346" s="3"/>
      <c r="C20346" s="3"/>
      <c r="D20346" s="6"/>
      <c r="E20346" s="8"/>
      <c r="O20346" s="9"/>
    </row>
    <row r="20347" spans="2:15" x14ac:dyDescent="0.2">
      <c r="B20347" s="3"/>
      <c r="C20347" s="3"/>
      <c r="D20347" s="6"/>
      <c r="E20347" s="8"/>
      <c r="O20347" s="9"/>
    </row>
    <row r="20348" spans="2:15" x14ac:dyDescent="0.2">
      <c r="B20348" s="3"/>
      <c r="C20348" s="3"/>
      <c r="D20348" s="6"/>
      <c r="E20348" s="8"/>
      <c r="O20348" s="9"/>
    </row>
    <row r="20349" spans="2:15" x14ac:dyDescent="0.2">
      <c r="B20349" s="3"/>
      <c r="C20349" s="3"/>
      <c r="D20349" s="6"/>
      <c r="E20349" s="8"/>
      <c r="O20349" s="9"/>
    </row>
    <row r="20350" spans="2:15" x14ac:dyDescent="0.2">
      <c r="B20350" s="3"/>
      <c r="C20350" s="3"/>
      <c r="D20350" s="6"/>
      <c r="E20350" s="8"/>
      <c r="O20350" s="9"/>
    </row>
    <row r="20351" spans="2:15" x14ac:dyDescent="0.2">
      <c r="B20351" s="3"/>
      <c r="C20351" s="3"/>
      <c r="D20351" s="6"/>
      <c r="E20351" s="8"/>
      <c r="O20351" s="9"/>
    </row>
    <row r="20352" spans="2:15" x14ac:dyDescent="0.2">
      <c r="B20352" s="3"/>
      <c r="C20352" s="3"/>
      <c r="D20352" s="6"/>
      <c r="E20352" s="8"/>
      <c r="O20352" s="9"/>
    </row>
    <row r="20353" spans="2:15" x14ac:dyDescent="0.2">
      <c r="B20353" s="3"/>
      <c r="C20353" s="3"/>
      <c r="D20353" s="6"/>
      <c r="E20353" s="8"/>
      <c r="O20353" s="9"/>
    </row>
    <row r="20354" spans="2:15" x14ac:dyDescent="0.2">
      <c r="B20354" s="3"/>
      <c r="C20354" s="3"/>
      <c r="D20354" s="6"/>
      <c r="E20354" s="8"/>
      <c r="O20354" s="9"/>
    </row>
    <row r="20355" spans="2:15" x14ac:dyDescent="0.2">
      <c r="B20355" s="3"/>
      <c r="C20355" s="3"/>
      <c r="D20355" s="6"/>
      <c r="E20355" s="8"/>
      <c r="O20355" s="9"/>
    </row>
    <row r="20356" spans="2:15" x14ac:dyDescent="0.2">
      <c r="B20356" s="3"/>
      <c r="C20356" s="3"/>
      <c r="D20356" s="6"/>
      <c r="E20356" s="8"/>
      <c r="O20356" s="9"/>
    </row>
    <row r="20357" spans="2:15" x14ac:dyDescent="0.2">
      <c r="B20357" s="3"/>
      <c r="C20357" s="3"/>
      <c r="D20357" s="6"/>
      <c r="E20357" s="8"/>
      <c r="O20357" s="9"/>
    </row>
    <row r="20358" spans="2:15" x14ac:dyDescent="0.2">
      <c r="B20358" s="3"/>
      <c r="C20358" s="3"/>
      <c r="D20358" s="6"/>
      <c r="E20358" s="8"/>
      <c r="O20358" s="9"/>
    </row>
    <row r="20359" spans="2:15" x14ac:dyDescent="0.2">
      <c r="B20359" s="3"/>
      <c r="C20359" s="3"/>
      <c r="D20359" s="6"/>
      <c r="E20359" s="8"/>
      <c r="O20359" s="9"/>
    </row>
    <row r="20360" spans="2:15" x14ac:dyDescent="0.2">
      <c r="B20360" s="3"/>
      <c r="C20360" s="3"/>
      <c r="D20360" s="6"/>
      <c r="E20360" s="8"/>
      <c r="O20360" s="9"/>
    </row>
    <row r="20361" spans="2:15" x14ac:dyDescent="0.2">
      <c r="B20361" s="3"/>
      <c r="C20361" s="3"/>
      <c r="D20361" s="6"/>
      <c r="E20361" s="8"/>
      <c r="O20361" s="9"/>
    </row>
    <row r="20362" spans="2:15" x14ac:dyDescent="0.2">
      <c r="B20362" s="3"/>
      <c r="C20362" s="3"/>
      <c r="D20362" s="6"/>
      <c r="E20362" s="8"/>
      <c r="O20362" s="9"/>
    </row>
    <row r="20363" spans="2:15" x14ac:dyDescent="0.2">
      <c r="B20363" s="3"/>
      <c r="C20363" s="3"/>
      <c r="D20363" s="6"/>
      <c r="E20363" s="8"/>
      <c r="O20363" s="9"/>
    </row>
    <row r="20364" spans="2:15" x14ac:dyDescent="0.2">
      <c r="B20364" s="3"/>
      <c r="C20364" s="3"/>
      <c r="D20364" s="6"/>
      <c r="E20364" s="8"/>
      <c r="O20364" s="9"/>
    </row>
    <row r="20365" spans="2:15" x14ac:dyDescent="0.2">
      <c r="B20365" s="3"/>
      <c r="C20365" s="3"/>
      <c r="D20365" s="6"/>
      <c r="E20365" s="8"/>
      <c r="O20365" s="9"/>
    </row>
    <row r="20366" spans="2:15" x14ac:dyDescent="0.2">
      <c r="B20366" s="3"/>
      <c r="C20366" s="3"/>
      <c r="D20366" s="6"/>
      <c r="E20366" s="8"/>
      <c r="O20366" s="9"/>
    </row>
    <row r="20367" spans="2:15" x14ac:dyDescent="0.2">
      <c r="B20367" s="3"/>
      <c r="C20367" s="3"/>
      <c r="D20367" s="6"/>
      <c r="E20367" s="8"/>
      <c r="O20367" s="9"/>
    </row>
    <row r="20368" spans="2:15" x14ac:dyDescent="0.2">
      <c r="B20368" s="3"/>
      <c r="C20368" s="3"/>
      <c r="D20368" s="6"/>
      <c r="E20368" s="8"/>
      <c r="O20368" s="9"/>
    </row>
    <row r="20369" spans="2:15" x14ac:dyDescent="0.2">
      <c r="B20369" s="3"/>
      <c r="C20369" s="3"/>
      <c r="D20369" s="6"/>
      <c r="E20369" s="8"/>
      <c r="O20369" s="9"/>
    </row>
    <row r="20370" spans="2:15" x14ac:dyDescent="0.2">
      <c r="B20370" s="3"/>
      <c r="C20370" s="3"/>
      <c r="D20370" s="6"/>
      <c r="E20370" s="8"/>
      <c r="O20370" s="9"/>
    </row>
    <row r="20371" spans="2:15" x14ac:dyDescent="0.2">
      <c r="B20371" s="3"/>
      <c r="C20371" s="3"/>
      <c r="D20371" s="6"/>
      <c r="E20371" s="8"/>
      <c r="O20371" s="9"/>
    </row>
    <row r="20372" spans="2:15" x14ac:dyDescent="0.2">
      <c r="B20372" s="3"/>
      <c r="C20372" s="3"/>
      <c r="D20372" s="6"/>
      <c r="E20372" s="8"/>
      <c r="O20372" s="9"/>
    </row>
    <row r="20373" spans="2:15" x14ac:dyDescent="0.2">
      <c r="B20373" s="3"/>
      <c r="C20373" s="3"/>
      <c r="D20373" s="6"/>
      <c r="E20373" s="8"/>
      <c r="O20373" s="9"/>
    </row>
    <row r="20374" spans="2:15" x14ac:dyDescent="0.2">
      <c r="B20374" s="3"/>
      <c r="C20374" s="3"/>
      <c r="D20374" s="6"/>
      <c r="E20374" s="8"/>
      <c r="O20374" s="9"/>
    </row>
    <row r="20375" spans="2:15" x14ac:dyDescent="0.2">
      <c r="B20375" s="3"/>
      <c r="C20375" s="3"/>
      <c r="D20375" s="6"/>
      <c r="E20375" s="8"/>
      <c r="O20375" s="9"/>
    </row>
    <row r="20376" spans="2:15" x14ac:dyDescent="0.2">
      <c r="B20376" s="3"/>
      <c r="C20376" s="3"/>
      <c r="D20376" s="6"/>
      <c r="E20376" s="8"/>
      <c r="O20376" s="9"/>
    </row>
    <row r="20377" spans="2:15" x14ac:dyDescent="0.2">
      <c r="B20377" s="3"/>
      <c r="C20377" s="3"/>
      <c r="D20377" s="6"/>
      <c r="E20377" s="8"/>
      <c r="O20377" s="9"/>
    </row>
    <row r="20378" spans="2:15" x14ac:dyDescent="0.2">
      <c r="B20378" s="3"/>
      <c r="C20378" s="3"/>
      <c r="D20378" s="6"/>
      <c r="E20378" s="8"/>
      <c r="O20378" s="9"/>
    </row>
    <row r="20379" spans="2:15" x14ac:dyDescent="0.2">
      <c r="B20379" s="3"/>
      <c r="C20379" s="3"/>
      <c r="D20379" s="6"/>
      <c r="E20379" s="8"/>
      <c r="O20379" s="9"/>
    </row>
    <row r="20380" spans="2:15" x14ac:dyDescent="0.2">
      <c r="B20380" s="3"/>
      <c r="C20380" s="3"/>
      <c r="D20380" s="6"/>
      <c r="E20380" s="8"/>
      <c r="O20380" s="9"/>
    </row>
    <row r="20381" spans="2:15" x14ac:dyDescent="0.2">
      <c r="B20381" s="3"/>
      <c r="C20381" s="3"/>
      <c r="D20381" s="6"/>
      <c r="E20381" s="8"/>
      <c r="O20381" s="9"/>
    </row>
    <row r="20382" spans="2:15" x14ac:dyDescent="0.2">
      <c r="B20382" s="3"/>
      <c r="C20382" s="3"/>
      <c r="D20382" s="6"/>
      <c r="E20382" s="8"/>
      <c r="O20382" s="9"/>
    </row>
    <row r="20383" spans="2:15" x14ac:dyDescent="0.2">
      <c r="B20383" s="3"/>
      <c r="C20383" s="3"/>
      <c r="D20383" s="6"/>
      <c r="E20383" s="8"/>
      <c r="O20383" s="9"/>
    </row>
    <row r="20384" spans="2:15" x14ac:dyDescent="0.2">
      <c r="B20384" s="3"/>
      <c r="C20384" s="3"/>
      <c r="D20384" s="6"/>
      <c r="E20384" s="8"/>
      <c r="O20384" s="9"/>
    </row>
    <row r="20385" spans="2:15" x14ac:dyDescent="0.2">
      <c r="B20385" s="3"/>
      <c r="C20385" s="3"/>
      <c r="D20385" s="6"/>
      <c r="E20385" s="8"/>
      <c r="O20385" s="9"/>
    </row>
    <row r="20386" spans="2:15" x14ac:dyDescent="0.2">
      <c r="B20386" s="3"/>
      <c r="C20386" s="3"/>
      <c r="D20386" s="6"/>
      <c r="E20386" s="8"/>
      <c r="O20386" s="9"/>
    </row>
    <row r="20387" spans="2:15" x14ac:dyDescent="0.2">
      <c r="B20387" s="3"/>
      <c r="C20387" s="3"/>
      <c r="D20387" s="6"/>
      <c r="E20387" s="8"/>
      <c r="O20387" s="9"/>
    </row>
    <row r="20388" spans="2:15" x14ac:dyDescent="0.2">
      <c r="B20388" s="3"/>
      <c r="C20388" s="3"/>
      <c r="D20388" s="6"/>
      <c r="E20388" s="8"/>
      <c r="O20388" s="9"/>
    </row>
    <row r="20389" spans="2:15" x14ac:dyDescent="0.2">
      <c r="B20389" s="3"/>
      <c r="C20389" s="3"/>
      <c r="D20389" s="6"/>
      <c r="E20389" s="8"/>
      <c r="O20389" s="9"/>
    </row>
    <row r="20390" spans="2:15" x14ac:dyDescent="0.2">
      <c r="B20390" s="3"/>
      <c r="C20390" s="3"/>
      <c r="D20390" s="6"/>
      <c r="E20390" s="8"/>
      <c r="O20390" s="9"/>
    </row>
    <row r="20391" spans="2:15" x14ac:dyDescent="0.2">
      <c r="B20391" s="3"/>
      <c r="C20391" s="3"/>
      <c r="D20391" s="6"/>
      <c r="E20391" s="8"/>
      <c r="O20391" s="9"/>
    </row>
    <row r="20392" spans="2:15" x14ac:dyDescent="0.2">
      <c r="B20392" s="3"/>
      <c r="C20392" s="3"/>
      <c r="D20392" s="6"/>
      <c r="E20392" s="8"/>
      <c r="O20392" s="9"/>
    </row>
    <row r="20393" spans="2:15" x14ac:dyDescent="0.2">
      <c r="B20393" s="3"/>
      <c r="C20393" s="3"/>
      <c r="D20393" s="6"/>
      <c r="E20393" s="8"/>
      <c r="O20393" s="9"/>
    </row>
    <row r="20394" spans="2:15" x14ac:dyDescent="0.2">
      <c r="B20394" s="3"/>
      <c r="C20394" s="3"/>
      <c r="D20394" s="6"/>
      <c r="E20394" s="8"/>
      <c r="O20394" s="9"/>
    </row>
    <row r="20395" spans="2:15" x14ac:dyDescent="0.2">
      <c r="B20395" s="3"/>
      <c r="C20395" s="3"/>
      <c r="D20395" s="6"/>
      <c r="E20395" s="8"/>
      <c r="O20395" s="9"/>
    </row>
    <row r="20396" spans="2:15" x14ac:dyDescent="0.2">
      <c r="B20396" s="3"/>
      <c r="C20396" s="3"/>
      <c r="D20396" s="6"/>
      <c r="E20396" s="8"/>
      <c r="O20396" s="9"/>
    </row>
    <row r="20397" spans="2:15" x14ac:dyDescent="0.2">
      <c r="B20397" s="3"/>
      <c r="C20397" s="3"/>
      <c r="D20397" s="6"/>
      <c r="E20397" s="8"/>
      <c r="O20397" s="9"/>
    </row>
    <row r="20398" spans="2:15" x14ac:dyDescent="0.2">
      <c r="B20398" s="3"/>
      <c r="C20398" s="3"/>
      <c r="D20398" s="6"/>
      <c r="E20398" s="8"/>
      <c r="O20398" s="9"/>
    </row>
    <row r="20399" spans="2:15" x14ac:dyDescent="0.2">
      <c r="B20399" s="3"/>
      <c r="C20399" s="3"/>
      <c r="D20399" s="6"/>
      <c r="E20399" s="8"/>
      <c r="O20399" s="9"/>
    </row>
    <row r="20400" spans="2:15" x14ac:dyDescent="0.2">
      <c r="B20400" s="3"/>
      <c r="C20400" s="3"/>
      <c r="D20400" s="6"/>
      <c r="E20400" s="8"/>
      <c r="O20400" s="9"/>
    </row>
    <row r="20401" spans="2:15" x14ac:dyDescent="0.2">
      <c r="B20401" s="3"/>
      <c r="C20401" s="3"/>
      <c r="D20401" s="6"/>
      <c r="E20401" s="8"/>
      <c r="O20401" s="9"/>
    </row>
    <row r="20402" spans="2:15" x14ac:dyDescent="0.2">
      <c r="B20402" s="3"/>
      <c r="C20402" s="3"/>
      <c r="D20402" s="6"/>
      <c r="E20402" s="8"/>
      <c r="O20402" s="9"/>
    </row>
    <row r="20403" spans="2:15" x14ac:dyDescent="0.2">
      <c r="B20403" s="3"/>
      <c r="C20403" s="3"/>
      <c r="D20403" s="6"/>
      <c r="E20403" s="8"/>
      <c r="O20403" s="9"/>
    </row>
    <row r="20404" spans="2:15" x14ac:dyDescent="0.2">
      <c r="B20404" s="3"/>
      <c r="C20404" s="3"/>
      <c r="D20404" s="6"/>
      <c r="E20404" s="8"/>
      <c r="O20404" s="9"/>
    </row>
    <row r="20405" spans="2:15" x14ac:dyDescent="0.2">
      <c r="B20405" s="3"/>
      <c r="C20405" s="3"/>
      <c r="D20405" s="6"/>
      <c r="E20405" s="8"/>
      <c r="O20405" s="9"/>
    </row>
    <row r="20406" spans="2:15" x14ac:dyDescent="0.2">
      <c r="B20406" s="3"/>
      <c r="C20406" s="3"/>
      <c r="D20406" s="6"/>
      <c r="E20406" s="8"/>
      <c r="O20406" s="9"/>
    </row>
    <row r="20407" spans="2:15" x14ac:dyDescent="0.2">
      <c r="B20407" s="3"/>
      <c r="C20407" s="3"/>
      <c r="D20407" s="6"/>
      <c r="E20407" s="8"/>
      <c r="O20407" s="9"/>
    </row>
    <row r="20408" spans="2:15" x14ac:dyDescent="0.2">
      <c r="B20408" s="3"/>
      <c r="C20408" s="3"/>
      <c r="D20408" s="6"/>
      <c r="E20408" s="8"/>
      <c r="O20408" s="9"/>
    </row>
    <row r="20409" spans="2:15" x14ac:dyDescent="0.2">
      <c r="B20409" s="3"/>
      <c r="C20409" s="3"/>
      <c r="D20409" s="6"/>
      <c r="E20409" s="8"/>
      <c r="O20409" s="9"/>
    </row>
    <row r="20410" spans="2:15" x14ac:dyDescent="0.2">
      <c r="B20410" s="3"/>
      <c r="C20410" s="3"/>
      <c r="D20410" s="6"/>
      <c r="E20410" s="8"/>
      <c r="O20410" s="9"/>
    </row>
    <row r="20411" spans="2:15" x14ac:dyDescent="0.2">
      <c r="B20411" s="3"/>
      <c r="C20411" s="3"/>
      <c r="D20411" s="6"/>
      <c r="E20411" s="8"/>
      <c r="O20411" s="9"/>
    </row>
    <row r="20412" spans="2:15" x14ac:dyDescent="0.2">
      <c r="B20412" s="3"/>
      <c r="C20412" s="3"/>
      <c r="D20412" s="6"/>
      <c r="E20412" s="8"/>
      <c r="O20412" s="9"/>
    </row>
    <row r="20413" spans="2:15" x14ac:dyDescent="0.2">
      <c r="B20413" s="3"/>
      <c r="C20413" s="3"/>
      <c r="D20413" s="6"/>
      <c r="E20413" s="8"/>
      <c r="O20413" s="9"/>
    </row>
    <row r="20414" spans="2:15" x14ac:dyDescent="0.2">
      <c r="B20414" s="3"/>
      <c r="C20414" s="3"/>
      <c r="D20414" s="6"/>
      <c r="E20414" s="8"/>
      <c r="O20414" s="9"/>
    </row>
    <row r="20415" spans="2:15" x14ac:dyDescent="0.2">
      <c r="B20415" s="3"/>
      <c r="C20415" s="3"/>
      <c r="D20415" s="6"/>
      <c r="E20415" s="8"/>
      <c r="O20415" s="9"/>
    </row>
    <row r="20416" spans="2:15" x14ac:dyDescent="0.2">
      <c r="B20416" s="3"/>
      <c r="C20416" s="3"/>
      <c r="D20416" s="6"/>
      <c r="E20416" s="8"/>
      <c r="O20416" s="9"/>
    </row>
    <row r="20417" spans="2:15" x14ac:dyDescent="0.2">
      <c r="B20417" s="3"/>
      <c r="C20417" s="3"/>
      <c r="D20417" s="6"/>
      <c r="E20417" s="8"/>
      <c r="O20417" s="9"/>
    </row>
    <row r="20418" spans="2:15" x14ac:dyDescent="0.2">
      <c r="B20418" s="3"/>
      <c r="C20418" s="3"/>
      <c r="D20418" s="6"/>
      <c r="E20418" s="8"/>
      <c r="O20418" s="9"/>
    </row>
    <row r="20419" spans="2:15" x14ac:dyDescent="0.2">
      <c r="B20419" s="3"/>
      <c r="C20419" s="3"/>
      <c r="D20419" s="6"/>
      <c r="E20419" s="8"/>
      <c r="O20419" s="9"/>
    </row>
    <row r="20420" spans="2:15" x14ac:dyDescent="0.2">
      <c r="B20420" s="3"/>
      <c r="C20420" s="3"/>
      <c r="D20420" s="6"/>
      <c r="E20420" s="8"/>
      <c r="O20420" s="9"/>
    </row>
    <row r="20421" spans="2:15" x14ac:dyDescent="0.2">
      <c r="B20421" s="3"/>
      <c r="C20421" s="3"/>
      <c r="D20421" s="6"/>
      <c r="E20421" s="8"/>
      <c r="O20421" s="9"/>
    </row>
    <row r="20422" spans="2:15" x14ac:dyDescent="0.2">
      <c r="B20422" s="3"/>
      <c r="C20422" s="3"/>
      <c r="D20422" s="6"/>
      <c r="E20422" s="8"/>
      <c r="O20422" s="9"/>
    </row>
    <row r="20423" spans="2:15" x14ac:dyDescent="0.2">
      <c r="B20423" s="3"/>
      <c r="C20423" s="3"/>
      <c r="D20423" s="6"/>
      <c r="E20423" s="8"/>
      <c r="O20423" s="9"/>
    </row>
    <row r="20424" spans="2:15" x14ac:dyDescent="0.2">
      <c r="B20424" s="3"/>
      <c r="C20424" s="3"/>
      <c r="D20424" s="6"/>
      <c r="E20424" s="8"/>
      <c r="O20424" s="9"/>
    </row>
    <row r="20425" spans="2:15" x14ac:dyDescent="0.2">
      <c r="B20425" s="3"/>
      <c r="C20425" s="3"/>
      <c r="D20425" s="6"/>
      <c r="E20425" s="8"/>
      <c r="O20425" s="9"/>
    </row>
    <row r="20426" spans="2:15" x14ac:dyDescent="0.2">
      <c r="B20426" s="3"/>
      <c r="C20426" s="3"/>
      <c r="D20426" s="6"/>
      <c r="E20426" s="8"/>
      <c r="O20426" s="9"/>
    </row>
    <row r="20427" spans="2:15" x14ac:dyDescent="0.2">
      <c r="B20427" s="3"/>
      <c r="C20427" s="3"/>
      <c r="D20427" s="6"/>
      <c r="E20427" s="8"/>
      <c r="O20427" s="9"/>
    </row>
    <row r="20428" spans="2:15" x14ac:dyDescent="0.2">
      <c r="B20428" s="3"/>
      <c r="C20428" s="3"/>
      <c r="D20428" s="6"/>
      <c r="E20428" s="8"/>
      <c r="O20428" s="9"/>
    </row>
    <row r="20429" spans="2:15" x14ac:dyDescent="0.2">
      <c r="B20429" s="3"/>
      <c r="C20429" s="3"/>
      <c r="D20429" s="6"/>
      <c r="E20429" s="8"/>
      <c r="O20429" s="9"/>
    </row>
    <row r="20430" spans="2:15" x14ac:dyDescent="0.2">
      <c r="B20430" s="3"/>
      <c r="C20430" s="3"/>
      <c r="D20430" s="6"/>
      <c r="E20430" s="8"/>
      <c r="O20430" s="9"/>
    </row>
    <row r="20431" spans="2:15" x14ac:dyDescent="0.2">
      <c r="B20431" s="3"/>
      <c r="C20431" s="3"/>
      <c r="D20431" s="6"/>
      <c r="E20431" s="8"/>
      <c r="O20431" s="9"/>
    </row>
    <row r="20432" spans="2:15" x14ac:dyDescent="0.2">
      <c r="B20432" s="3"/>
      <c r="C20432" s="3"/>
      <c r="D20432" s="6"/>
      <c r="E20432" s="8"/>
      <c r="O20432" s="9"/>
    </row>
    <row r="20433" spans="2:15" x14ac:dyDescent="0.2">
      <c r="B20433" s="3"/>
      <c r="C20433" s="3"/>
      <c r="D20433" s="6"/>
      <c r="E20433" s="8"/>
      <c r="O20433" s="9"/>
    </row>
    <row r="20434" spans="2:15" x14ac:dyDescent="0.2">
      <c r="B20434" s="3"/>
      <c r="C20434" s="3"/>
      <c r="D20434" s="6"/>
      <c r="E20434" s="8"/>
      <c r="O20434" s="9"/>
    </row>
    <row r="20435" spans="2:15" x14ac:dyDescent="0.2">
      <c r="B20435" s="3"/>
      <c r="C20435" s="3"/>
      <c r="D20435" s="6"/>
      <c r="E20435" s="8"/>
      <c r="O20435" s="9"/>
    </row>
    <row r="20436" spans="2:15" x14ac:dyDescent="0.2">
      <c r="B20436" s="3"/>
      <c r="C20436" s="3"/>
      <c r="D20436" s="6"/>
      <c r="E20436" s="8"/>
      <c r="O20436" s="9"/>
    </row>
    <row r="20437" spans="2:15" x14ac:dyDescent="0.2">
      <c r="B20437" s="3"/>
      <c r="C20437" s="3"/>
      <c r="D20437" s="6"/>
      <c r="E20437" s="8"/>
      <c r="O20437" s="9"/>
    </row>
    <row r="20438" spans="2:15" x14ac:dyDescent="0.2">
      <c r="B20438" s="3"/>
      <c r="C20438" s="3"/>
      <c r="D20438" s="6"/>
      <c r="E20438" s="8"/>
      <c r="O20438" s="9"/>
    </row>
    <row r="20439" spans="2:15" x14ac:dyDescent="0.2">
      <c r="B20439" s="3"/>
      <c r="C20439" s="3"/>
      <c r="D20439" s="6"/>
      <c r="E20439" s="8"/>
      <c r="O20439" s="9"/>
    </row>
    <row r="20440" spans="2:15" x14ac:dyDescent="0.2">
      <c r="B20440" s="3"/>
      <c r="C20440" s="3"/>
      <c r="D20440" s="6"/>
      <c r="E20440" s="8"/>
      <c r="O20440" s="9"/>
    </row>
    <row r="20441" spans="2:15" x14ac:dyDescent="0.2">
      <c r="B20441" s="3"/>
      <c r="C20441" s="3"/>
      <c r="D20441" s="6"/>
      <c r="E20441" s="8"/>
      <c r="O20441" s="9"/>
    </row>
    <row r="20442" spans="2:15" x14ac:dyDescent="0.2">
      <c r="B20442" s="3"/>
      <c r="C20442" s="3"/>
      <c r="D20442" s="6"/>
      <c r="E20442" s="8"/>
      <c r="O20442" s="9"/>
    </row>
    <row r="20443" spans="2:15" x14ac:dyDescent="0.2">
      <c r="B20443" s="3"/>
      <c r="C20443" s="3"/>
      <c r="D20443" s="6"/>
      <c r="E20443" s="8"/>
      <c r="O20443" s="9"/>
    </row>
    <row r="20444" spans="2:15" x14ac:dyDescent="0.2">
      <c r="B20444" s="3"/>
      <c r="C20444" s="3"/>
      <c r="D20444" s="6"/>
      <c r="E20444" s="8"/>
      <c r="O20444" s="9"/>
    </row>
    <row r="20445" spans="2:15" x14ac:dyDescent="0.2">
      <c r="B20445" s="3"/>
      <c r="C20445" s="3"/>
      <c r="D20445" s="6"/>
      <c r="E20445" s="8"/>
      <c r="O20445" s="9"/>
    </row>
    <row r="20446" spans="2:15" x14ac:dyDescent="0.2">
      <c r="B20446" s="3"/>
      <c r="C20446" s="3"/>
      <c r="D20446" s="6"/>
      <c r="E20446" s="8"/>
      <c r="O20446" s="9"/>
    </row>
    <row r="20447" spans="2:15" x14ac:dyDescent="0.2">
      <c r="B20447" s="3"/>
      <c r="C20447" s="3"/>
      <c r="D20447" s="6"/>
      <c r="E20447" s="8"/>
      <c r="O20447" s="9"/>
    </row>
    <row r="20448" spans="2:15" x14ac:dyDescent="0.2">
      <c r="B20448" s="3"/>
      <c r="C20448" s="3"/>
      <c r="D20448" s="6"/>
      <c r="E20448" s="8"/>
      <c r="O20448" s="9"/>
    </row>
    <row r="20449" spans="2:15" x14ac:dyDescent="0.2">
      <c r="B20449" s="3"/>
      <c r="C20449" s="3"/>
      <c r="D20449" s="6"/>
      <c r="E20449" s="8"/>
      <c r="O20449" s="9"/>
    </row>
    <row r="20450" spans="2:15" x14ac:dyDescent="0.2">
      <c r="B20450" s="3"/>
      <c r="C20450" s="3"/>
      <c r="D20450" s="6"/>
      <c r="E20450" s="8"/>
      <c r="O20450" s="9"/>
    </row>
    <row r="20451" spans="2:15" x14ac:dyDescent="0.2">
      <c r="B20451" s="3"/>
      <c r="C20451" s="3"/>
      <c r="D20451" s="6"/>
      <c r="E20451" s="8"/>
      <c r="O20451" s="9"/>
    </row>
    <row r="20452" spans="2:15" x14ac:dyDescent="0.2">
      <c r="B20452" s="3"/>
      <c r="C20452" s="3"/>
      <c r="D20452" s="6"/>
      <c r="E20452" s="8"/>
      <c r="O20452" s="9"/>
    </row>
    <row r="20453" spans="2:15" x14ac:dyDescent="0.2">
      <c r="B20453" s="3"/>
      <c r="C20453" s="3"/>
      <c r="D20453" s="6"/>
      <c r="E20453" s="8"/>
      <c r="O20453" s="9"/>
    </row>
    <row r="20454" spans="2:15" x14ac:dyDescent="0.2">
      <c r="B20454" s="3"/>
      <c r="C20454" s="3"/>
      <c r="D20454" s="6"/>
      <c r="E20454" s="8"/>
      <c r="O20454" s="9"/>
    </row>
    <row r="20455" spans="2:15" x14ac:dyDescent="0.2">
      <c r="B20455" s="3"/>
      <c r="C20455" s="3"/>
      <c r="D20455" s="6"/>
      <c r="E20455" s="8"/>
      <c r="O20455" s="9"/>
    </row>
    <row r="20456" spans="2:15" x14ac:dyDescent="0.2">
      <c r="B20456" s="3"/>
      <c r="C20456" s="3"/>
      <c r="D20456" s="6"/>
      <c r="E20456" s="8"/>
      <c r="O20456" s="9"/>
    </row>
    <row r="20457" spans="2:15" x14ac:dyDescent="0.2">
      <c r="B20457" s="3"/>
      <c r="C20457" s="3"/>
      <c r="D20457" s="6"/>
      <c r="E20457" s="8"/>
      <c r="O20457" s="9"/>
    </row>
    <row r="20458" spans="2:15" x14ac:dyDescent="0.2">
      <c r="B20458" s="3"/>
      <c r="C20458" s="3"/>
      <c r="D20458" s="6"/>
      <c r="E20458" s="8"/>
      <c r="O20458" s="9"/>
    </row>
    <row r="20459" spans="2:15" x14ac:dyDescent="0.2">
      <c r="B20459" s="3"/>
      <c r="C20459" s="3"/>
      <c r="D20459" s="6"/>
      <c r="E20459" s="8"/>
      <c r="O20459" s="9"/>
    </row>
    <row r="20460" spans="2:15" x14ac:dyDescent="0.2">
      <c r="B20460" s="3"/>
      <c r="C20460" s="3"/>
      <c r="D20460" s="6"/>
      <c r="E20460" s="8"/>
      <c r="O20460" s="9"/>
    </row>
    <row r="20461" spans="2:15" x14ac:dyDescent="0.2">
      <c r="B20461" s="3"/>
      <c r="C20461" s="3"/>
      <c r="D20461" s="6"/>
      <c r="E20461" s="8"/>
      <c r="O20461" s="9"/>
    </row>
    <row r="20462" spans="2:15" x14ac:dyDescent="0.2">
      <c r="B20462" s="3"/>
      <c r="C20462" s="3"/>
      <c r="D20462" s="6"/>
      <c r="E20462" s="8"/>
      <c r="O20462" s="9"/>
    </row>
    <row r="20463" spans="2:15" x14ac:dyDescent="0.2">
      <c r="B20463" s="3"/>
      <c r="C20463" s="3"/>
      <c r="D20463" s="6"/>
      <c r="E20463" s="8"/>
      <c r="O20463" s="9"/>
    </row>
    <row r="20464" spans="2:15" x14ac:dyDescent="0.2">
      <c r="B20464" s="3"/>
      <c r="C20464" s="3"/>
      <c r="D20464" s="6"/>
      <c r="E20464" s="8"/>
      <c r="O20464" s="9"/>
    </row>
    <row r="20465" spans="2:15" x14ac:dyDescent="0.2">
      <c r="B20465" s="3"/>
      <c r="C20465" s="3"/>
      <c r="D20465" s="6"/>
      <c r="E20465" s="8"/>
      <c r="O20465" s="9"/>
    </row>
    <row r="20466" spans="2:15" x14ac:dyDescent="0.2">
      <c r="B20466" s="3"/>
      <c r="C20466" s="3"/>
      <c r="D20466" s="6"/>
      <c r="E20466" s="8"/>
      <c r="O20466" s="9"/>
    </row>
    <row r="20467" spans="2:15" x14ac:dyDescent="0.2">
      <c r="B20467" s="3"/>
      <c r="C20467" s="3"/>
      <c r="D20467" s="6"/>
      <c r="E20467" s="8"/>
      <c r="O20467" s="9"/>
    </row>
    <row r="20468" spans="2:15" x14ac:dyDescent="0.2">
      <c r="B20468" s="3"/>
      <c r="C20468" s="3"/>
      <c r="D20468" s="6"/>
      <c r="E20468" s="8"/>
      <c r="O20468" s="9"/>
    </row>
    <row r="20469" spans="2:15" x14ac:dyDescent="0.2">
      <c r="B20469" s="3"/>
      <c r="C20469" s="3"/>
      <c r="D20469" s="6"/>
      <c r="E20469" s="8"/>
      <c r="O20469" s="9"/>
    </row>
    <row r="20470" spans="2:15" x14ac:dyDescent="0.2">
      <c r="B20470" s="3"/>
      <c r="C20470" s="3"/>
      <c r="D20470" s="6"/>
      <c r="E20470" s="8"/>
      <c r="O20470" s="9"/>
    </row>
    <row r="20471" spans="2:15" x14ac:dyDescent="0.2">
      <c r="B20471" s="3"/>
      <c r="C20471" s="3"/>
      <c r="D20471" s="6"/>
      <c r="E20471" s="8"/>
      <c r="O20471" s="9"/>
    </row>
    <row r="20472" spans="2:15" x14ac:dyDescent="0.2">
      <c r="B20472" s="3"/>
      <c r="C20472" s="3"/>
      <c r="D20472" s="6"/>
      <c r="E20472" s="8"/>
      <c r="O20472" s="9"/>
    </row>
    <row r="20473" spans="2:15" x14ac:dyDescent="0.2">
      <c r="B20473" s="3"/>
      <c r="C20473" s="3"/>
      <c r="D20473" s="6"/>
      <c r="E20473" s="8"/>
      <c r="O20473" s="9"/>
    </row>
    <row r="20474" spans="2:15" x14ac:dyDescent="0.2">
      <c r="B20474" s="3"/>
      <c r="C20474" s="3"/>
      <c r="D20474" s="6"/>
      <c r="E20474" s="8"/>
      <c r="O20474" s="9"/>
    </row>
    <row r="20475" spans="2:15" x14ac:dyDescent="0.2">
      <c r="B20475" s="3"/>
      <c r="C20475" s="3"/>
      <c r="D20475" s="6"/>
      <c r="E20475" s="8"/>
      <c r="O20475" s="9"/>
    </row>
    <row r="20476" spans="2:15" x14ac:dyDescent="0.2">
      <c r="B20476" s="3"/>
      <c r="C20476" s="3"/>
      <c r="D20476" s="6"/>
      <c r="E20476" s="8"/>
      <c r="O20476" s="9"/>
    </row>
    <row r="20477" spans="2:15" x14ac:dyDescent="0.2">
      <c r="B20477" s="3"/>
      <c r="C20477" s="3"/>
      <c r="D20477" s="6"/>
      <c r="E20477" s="8"/>
      <c r="O20477" s="9"/>
    </row>
    <row r="20478" spans="2:15" x14ac:dyDescent="0.2">
      <c r="B20478" s="3"/>
      <c r="C20478" s="3"/>
      <c r="D20478" s="6"/>
      <c r="E20478" s="8"/>
      <c r="O20478" s="9"/>
    </row>
    <row r="20479" spans="2:15" x14ac:dyDescent="0.2">
      <c r="B20479" s="3"/>
      <c r="C20479" s="3"/>
      <c r="D20479" s="6"/>
      <c r="E20479" s="8"/>
      <c r="O20479" s="9"/>
    </row>
    <row r="20480" spans="2:15" x14ac:dyDescent="0.2">
      <c r="B20480" s="3"/>
      <c r="C20480" s="3"/>
      <c r="D20480" s="6"/>
      <c r="E20480" s="8"/>
      <c r="O20480" s="9"/>
    </row>
    <row r="20481" spans="2:15" x14ac:dyDescent="0.2">
      <c r="B20481" s="3"/>
      <c r="C20481" s="3"/>
      <c r="D20481" s="6"/>
      <c r="E20481" s="8"/>
      <c r="O20481" s="9"/>
    </row>
    <row r="20482" spans="2:15" x14ac:dyDescent="0.2">
      <c r="B20482" s="3"/>
      <c r="C20482" s="3"/>
      <c r="D20482" s="6"/>
      <c r="E20482" s="8"/>
      <c r="O20482" s="9"/>
    </row>
    <row r="20483" spans="2:15" x14ac:dyDescent="0.2">
      <c r="B20483" s="3"/>
      <c r="C20483" s="3"/>
      <c r="D20483" s="6"/>
      <c r="E20483" s="8"/>
      <c r="O20483" s="9"/>
    </row>
    <row r="20484" spans="2:15" x14ac:dyDescent="0.2">
      <c r="B20484" s="3"/>
      <c r="C20484" s="3"/>
      <c r="D20484" s="6"/>
      <c r="E20484" s="8"/>
      <c r="O20484" s="9"/>
    </row>
    <row r="20485" spans="2:15" x14ac:dyDescent="0.2">
      <c r="B20485" s="3"/>
      <c r="C20485" s="3"/>
      <c r="D20485" s="6"/>
      <c r="E20485" s="8"/>
      <c r="O20485" s="9"/>
    </row>
    <row r="20486" spans="2:15" x14ac:dyDescent="0.2">
      <c r="B20486" s="3"/>
      <c r="C20486" s="3"/>
      <c r="D20486" s="6"/>
      <c r="E20486" s="8"/>
      <c r="O20486" s="9"/>
    </row>
    <row r="20487" spans="2:15" x14ac:dyDescent="0.2">
      <c r="B20487" s="3"/>
      <c r="C20487" s="3"/>
      <c r="D20487" s="6"/>
      <c r="E20487" s="8"/>
      <c r="O20487" s="9"/>
    </row>
    <row r="20488" spans="2:15" x14ac:dyDescent="0.2">
      <c r="B20488" s="3"/>
      <c r="C20488" s="3"/>
      <c r="D20488" s="6"/>
      <c r="E20488" s="8"/>
      <c r="O20488" s="9"/>
    </row>
    <row r="20489" spans="2:15" x14ac:dyDescent="0.2">
      <c r="B20489" s="3"/>
      <c r="C20489" s="3"/>
      <c r="D20489" s="6"/>
      <c r="E20489" s="8"/>
      <c r="O20489" s="9"/>
    </row>
    <row r="20490" spans="2:15" x14ac:dyDescent="0.2">
      <c r="B20490" s="3"/>
      <c r="C20490" s="3"/>
      <c r="D20490" s="6"/>
      <c r="E20490" s="8"/>
      <c r="O20490" s="9"/>
    </row>
    <row r="20491" spans="2:15" x14ac:dyDescent="0.2">
      <c r="B20491" s="3"/>
      <c r="C20491" s="3"/>
      <c r="D20491" s="6"/>
      <c r="E20491" s="8"/>
      <c r="O20491" s="9"/>
    </row>
    <row r="20492" spans="2:15" x14ac:dyDescent="0.2">
      <c r="B20492" s="3"/>
      <c r="C20492" s="3"/>
      <c r="D20492" s="6"/>
      <c r="E20492" s="8"/>
      <c r="O20492" s="9"/>
    </row>
    <row r="20493" spans="2:15" x14ac:dyDescent="0.2">
      <c r="B20493" s="3"/>
      <c r="C20493" s="3"/>
      <c r="D20493" s="6"/>
      <c r="E20493" s="8"/>
      <c r="O20493" s="9"/>
    </row>
    <row r="20494" spans="2:15" x14ac:dyDescent="0.2">
      <c r="B20494" s="3"/>
      <c r="C20494" s="3"/>
      <c r="D20494" s="6"/>
      <c r="E20494" s="8"/>
      <c r="O20494" s="9"/>
    </row>
    <row r="20495" spans="2:15" x14ac:dyDescent="0.2">
      <c r="B20495" s="3"/>
      <c r="C20495" s="3"/>
      <c r="D20495" s="6"/>
      <c r="E20495" s="8"/>
      <c r="O20495" s="9"/>
    </row>
    <row r="20496" spans="2:15" x14ac:dyDescent="0.2">
      <c r="B20496" s="3"/>
      <c r="C20496" s="3"/>
      <c r="D20496" s="6"/>
      <c r="E20496" s="8"/>
      <c r="O20496" s="9"/>
    </row>
    <row r="20497" spans="2:15" x14ac:dyDescent="0.2">
      <c r="B20497" s="3"/>
      <c r="C20497" s="3"/>
      <c r="D20497" s="6"/>
      <c r="E20497" s="8"/>
      <c r="O20497" s="9"/>
    </row>
    <row r="20498" spans="2:15" x14ac:dyDescent="0.2">
      <c r="B20498" s="3"/>
      <c r="C20498" s="3"/>
      <c r="D20498" s="6"/>
      <c r="E20498" s="8"/>
      <c r="O20498" s="9"/>
    </row>
    <row r="20499" spans="2:15" x14ac:dyDescent="0.2">
      <c r="B20499" s="3"/>
      <c r="C20499" s="3"/>
      <c r="D20499" s="6"/>
      <c r="E20499" s="8"/>
      <c r="O20499" s="9"/>
    </row>
    <row r="20500" spans="2:15" x14ac:dyDescent="0.2">
      <c r="B20500" s="3"/>
      <c r="C20500" s="3"/>
      <c r="D20500" s="6"/>
      <c r="E20500" s="8"/>
      <c r="O20500" s="9"/>
    </row>
    <row r="20501" spans="2:15" x14ac:dyDescent="0.2">
      <c r="B20501" s="3"/>
      <c r="C20501" s="3"/>
      <c r="D20501" s="6"/>
      <c r="E20501" s="8"/>
      <c r="O20501" s="9"/>
    </row>
    <row r="20502" spans="2:15" x14ac:dyDescent="0.2">
      <c r="B20502" s="3"/>
      <c r="C20502" s="3"/>
      <c r="D20502" s="6"/>
      <c r="E20502" s="8"/>
      <c r="O20502" s="9"/>
    </row>
    <row r="20503" spans="2:15" x14ac:dyDescent="0.2">
      <c r="B20503" s="3"/>
      <c r="C20503" s="3"/>
      <c r="D20503" s="6"/>
      <c r="E20503" s="8"/>
      <c r="O20503" s="9"/>
    </row>
    <row r="20504" spans="2:15" x14ac:dyDescent="0.2">
      <c r="B20504" s="3"/>
      <c r="C20504" s="3"/>
      <c r="D20504" s="6"/>
      <c r="E20504" s="8"/>
      <c r="O20504" s="9"/>
    </row>
    <row r="20505" spans="2:15" x14ac:dyDescent="0.2">
      <c r="B20505" s="3"/>
      <c r="C20505" s="3"/>
      <c r="D20505" s="6"/>
      <c r="E20505" s="8"/>
      <c r="O20505" s="9"/>
    </row>
    <row r="20506" spans="2:15" x14ac:dyDescent="0.2">
      <c r="B20506" s="3"/>
      <c r="C20506" s="3"/>
      <c r="D20506" s="6"/>
      <c r="E20506" s="8"/>
      <c r="O20506" s="9"/>
    </row>
    <row r="20507" spans="2:15" x14ac:dyDescent="0.2">
      <c r="B20507" s="3"/>
      <c r="C20507" s="3"/>
      <c r="D20507" s="6"/>
      <c r="E20507" s="8"/>
      <c r="O20507" s="9"/>
    </row>
    <row r="20508" spans="2:15" x14ac:dyDescent="0.2">
      <c r="B20508" s="3"/>
      <c r="C20508" s="3"/>
      <c r="D20508" s="6"/>
      <c r="E20508" s="8"/>
      <c r="O20508" s="9"/>
    </row>
    <row r="20509" spans="2:15" x14ac:dyDescent="0.2">
      <c r="B20509" s="3"/>
      <c r="C20509" s="3"/>
      <c r="D20509" s="6"/>
      <c r="E20509" s="8"/>
      <c r="O20509" s="9"/>
    </row>
    <row r="20510" spans="2:15" x14ac:dyDescent="0.2">
      <c r="B20510" s="3"/>
      <c r="C20510" s="3"/>
      <c r="D20510" s="6"/>
      <c r="E20510" s="8"/>
      <c r="O20510" s="9"/>
    </row>
    <row r="20511" spans="2:15" x14ac:dyDescent="0.2">
      <c r="B20511" s="3"/>
      <c r="C20511" s="3"/>
      <c r="D20511" s="6"/>
      <c r="E20511" s="8"/>
      <c r="O20511" s="9"/>
    </row>
    <row r="20512" spans="2:15" x14ac:dyDescent="0.2">
      <c r="B20512" s="3"/>
      <c r="C20512" s="3"/>
      <c r="D20512" s="6"/>
      <c r="E20512" s="8"/>
      <c r="O20512" s="9"/>
    </row>
    <row r="20513" spans="2:15" x14ac:dyDescent="0.2">
      <c r="B20513" s="3"/>
      <c r="C20513" s="3"/>
      <c r="D20513" s="6"/>
      <c r="E20513" s="8"/>
      <c r="O20513" s="9"/>
    </row>
    <row r="20514" spans="2:15" x14ac:dyDescent="0.2">
      <c r="B20514" s="3"/>
      <c r="C20514" s="3"/>
      <c r="D20514" s="6"/>
      <c r="E20514" s="8"/>
      <c r="O20514" s="9"/>
    </row>
    <row r="20515" spans="2:15" x14ac:dyDescent="0.2">
      <c r="B20515" s="3"/>
      <c r="C20515" s="3"/>
      <c r="D20515" s="6"/>
      <c r="E20515" s="8"/>
      <c r="O20515" s="9"/>
    </row>
    <row r="20516" spans="2:15" x14ac:dyDescent="0.2">
      <c r="B20516" s="3"/>
      <c r="C20516" s="3"/>
      <c r="D20516" s="6"/>
      <c r="E20516" s="8"/>
      <c r="O20516" s="9"/>
    </row>
    <row r="20517" spans="2:15" x14ac:dyDescent="0.2">
      <c r="B20517" s="3"/>
      <c r="C20517" s="3"/>
      <c r="D20517" s="6"/>
      <c r="E20517" s="8"/>
      <c r="O20517" s="9"/>
    </row>
    <row r="20518" spans="2:15" x14ac:dyDescent="0.2">
      <c r="B20518" s="3"/>
      <c r="C20518" s="3"/>
      <c r="D20518" s="6"/>
      <c r="E20518" s="8"/>
      <c r="O20518" s="9"/>
    </row>
    <row r="20519" spans="2:15" x14ac:dyDescent="0.2">
      <c r="B20519" s="3"/>
      <c r="C20519" s="3"/>
      <c r="D20519" s="6"/>
      <c r="E20519" s="8"/>
      <c r="O20519" s="9"/>
    </row>
    <row r="20520" spans="2:15" x14ac:dyDescent="0.2">
      <c r="B20520" s="3"/>
      <c r="C20520" s="3"/>
      <c r="D20520" s="6"/>
      <c r="E20520" s="8"/>
      <c r="O20520" s="9"/>
    </row>
    <row r="20521" spans="2:15" x14ac:dyDescent="0.2">
      <c r="B20521" s="3"/>
      <c r="C20521" s="3"/>
      <c r="D20521" s="6"/>
      <c r="E20521" s="8"/>
      <c r="O20521" s="9"/>
    </row>
    <row r="20522" spans="2:15" x14ac:dyDescent="0.2">
      <c r="B20522" s="3"/>
      <c r="C20522" s="3"/>
      <c r="D20522" s="6"/>
      <c r="E20522" s="8"/>
      <c r="O20522" s="9"/>
    </row>
    <row r="20523" spans="2:15" x14ac:dyDescent="0.2">
      <c r="B20523" s="3"/>
      <c r="C20523" s="3"/>
      <c r="D20523" s="6"/>
      <c r="E20523" s="8"/>
      <c r="O20523" s="9"/>
    </row>
    <row r="20524" spans="2:15" x14ac:dyDescent="0.2">
      <c r="B20524" s="3"/>
      <c r="C20524" s="3"/>
      <c r="D20524" s="6"/>
      <c r="E20524" s="8"/>
      <c r="O20524" s="9"/>
    </row>
    <row r="20525" spans="2:15" x14ac:dyDescent="0.2">
      <c r="B20525" s="3"/>
      <c r="C20525" s="3"/>
      <c r="D20525" s="6"/>
      <c r="E20525" s="8"/>
      <c r="O20525" s="9"/>
    </row>
    <row r="20526" spans="2:15" x14ac:dyDescent="0.2">
      <c r="B20526" s="3"/>
      <c r="C20526" s="3"/>
      <c r="D20526" s="6"/>
      <c r="E20526" s="8"/>
      <c r="O20526" s="9"/>
    </row>
    <row r="20527" spans="2:15" x14ac:dyDescent="0.2">
      <c r="B20527" s="3"/>
      <c r="C20527" s="3"/>
      <c r="D20527" s="6"/>
      <c r="E20527" s="8"/>
      <c r="O20527" s="9"/>
    </row>
    <row r="20528" spans="2:15" x14ac:dyDescent="0.2">
      <c r="B20528" s="3"/>
      <c r="C20528" s="3"/>
      <c r="D20528" s="6"/>
      <c r="E20528" s="8"/>
      <c r="O20528" s="9"/>
    </row>
    <row r="20529" spans="2:15" x14ac:dyDescent="0.2">
      <c r="B20529" s="3"/>
      <c r="C20529" s="3"/>
      <c r="D20529" s="6"/>
      <c r="E20529" s="8"/>
      <c r="O20529" s="9"/>
    </row>
    <row r="20530" spans="2:15" x14ac:dyDescent="0.2">
      <c r="B20530" s="3"/>
      <c r="C20530" s="3"/>
      <c r="D20530" s="6"/>
      <c r="E20530" s="8"/>
      <c r="O20530" s="9"/>
    </row>
    <row r="20531" spans="2:15" x14ac:dyDescent="0.2">
      <c r="B20531" s="3"/>
      <c r="C20531" s="3"/>
      <c r="D20531" s="6"/>
      <c r="E20531" s="8"/>
      <c r="O20531" s="9"/>
    </row>
    <row r="20532" spans="2:15" x14ac:dyDescent="0.2">
      <c r="B20532" s="3"/>
      <c r="C20532" s="3"/>
      <c r="D20532" s="6"/>
      <c r="E20532" s="8"/>
      <c r="O20532" s="9"/>
    </row>
    <row r="20533" spans="2:15" x14ac:dyDescent="0.2">
      <c r="B20533" s="3"/>
      <c r="C20533" s="3"/>
      <c r="D20533" s="6"/>
      <c r="E20533" s="8"/>
      <c r="O20533" s="9"/>
    </row>
    <row r="20534" spans="2:15" x14ac:dyDescent="0.2">
      <c r="B20534" s="3"/>
      <c r="C20534" s="3"/>
      <c r="D20534" s="6"/>
      <c r="E20534" s="8"/>
      <c r="O20534" s="9"/>
    </row>
    <row r="20535" spans="2:15" x14ac:dyDescent="0.2">
      <c r="B20535" s="3"/>
      <c r="C20535" s="3"/>
      <c r="D20535" s="6"/>
      <c r="E20535" s="8"/>
      <c r="O20535" s="9"/>
    </row>
    <row r="20536" spans="2:15" x14ac:dyDescent="0.2">
      <c r="B20536" s="3"/>
      <c r="C20536" s="3"/>
      <c r="D20536" s="6"/>
      <c r="E20536" s="8"/>
      <c r="O20536" s="9"/>
    </row>
    <row r="20537" spans="2:15" x14ac:dyDescent="0.2">
      <c r="B20537" s="3"/>
      <c r="C20537" s="3"/>
      <c r="D20537" s="6"/>
      <c r="E20537" s="8"/>
      <c r="O20537" s="9"/>
    </row>
    <row r="20538" spans="2:15" x14ac:dyDescent="0.2">
      <c r="B20538" s="3"/>
      <c r="C20538" s="3"/>
      <c r="D20538" s="6"/>
      <c r="E20538" s="8"/>
      <c r="O20538" s="9"/>
    </row>
    <row r="20539" spans="2:15" x14ac:dyDescent="0.2">
      <c r="B20539" s="3"/>
      <c r="C20539" s="3"/>
      <c r="D20539" s="6"/>
      <c r="E20539" s="8"/>
      <c r="O20539" s="9"/>
    </row>
    <row r="20540" spans="2:15" x14ac:dyDescent="0.2">
      <c r="B20540" s="3"/>
      <c r="C20540" s="3"/>
      <c r="D20540" s="6"/>
      <c r="E20540" s="8"/>
      <c r="O20540" s="9"/>
    </row>
    <row r="20541" spans="2:15" x14ac:dyDescent="0.2">
      <c r="B20541" s="3"/>
      <c r="C20541" s="3"/>
      <c r="D20541" s="6"/>
      <c r="E20541" s="8"/>
      <c r="O20541" s="9"/>
    </row>
    <row r="20542" spans="2:15" x14ac:dyDescent="0.2">
      <c r="B20542" s="3"/>
      <c r="C20542" s="3"/>
      <c r="D20542" s="6"/>
      <c r="E20542" s="8"/>
      <c r="O20542" s="9"/>
    </row>
    <row r="20543" spans="2:15" x14ac:dyDescent="0.2">
      <c r="B20543" s="3"/>
      <c r="C20543" s="3"/>
      <c r="D20543" s="6"/>
      <c r="E20543" s="8"/>
      <c r="O20543" s="9"/>
    </row>
    <row r="20544" spans="2:15" x14ac:dyDescent="0.2">
      <c r="B20544" s="3"/>
      <c r="C20544" s="3"/>
      <c r="D20544" s="6"/>
      <c r="E20544" s="8"/>
      <c r="O20544" s="9"/>
    </row>
    <row r="20545" spans="2:15" x14ac:dyDescent="0.2">
      <c r="B20545" s="3"/>
      <c r="C20545" s="3"/>
      <c r="D20545" s="6"/>
      <c r="E20545" s="8"/>
      <c r="O20545" s="9"/>
    </row>
    <row r="20546" spans="2:15" x14ac:dyDescent="0.2">
      <c r="B20546" s="3"/>
      <c r="C20546" s="3"/>
      <c r="D20546" s="6"/>
      <c r="E20546" s="8"/>
      <c r="O20546" s="9"/>
    </row>
    <row r="20547" spans="2:15" x14ac:dyDescent="0.2">
      <c r="B20547" s="3"/>
      <c r="C20547" s="3"/>
      <c r="D20547" s="6"/>
      <c r="E20547" s="8"/>
      <c r="O20547" s="9"/>
    </row>
    <row r="20548" spans="2:15" x14ac:dyDescent="0.2">
      <c r="B20548" s="3"/>
      <c r="C20548" s="3"/>
      <c r="D20548" s="6"/>
      <c r="E20548" s="8"/>
      <c r="O20548" s="9"/>
    </row>
    <row r="20549" spans="2:15" x14ac:dyDescent="0.2">
      <c r="B20549" s="3"/>
      <c r="C20549" s="3"/>
      <c r="D20549" s="6"/>
      <c r="E20549" s="8"/>
      <c r="O20549" s="9"/>
    </row>
    <row r="20550" spans="2:15" x14ac:dyDescent="0.2">
      <c r="B20550" s="3"/>
      <c r="C20550" s="3"/>
      <c r="D20550" s="6"/>
      <c r="E20550" s="8"/>
      <c r="O20550" s="9"/>
    </row>
    <row r="20551" spans="2:15" x14ac:dyDescent="0.2">
      <c r="B20551" s="3"/>
      <c r="C20551" s="3"/>
      <c r="D20551" s="6"/>
      <c r="E20551" s="8"/>
      <c r="O20551" s="9"/>
    </row>
    <row r="20552" spans="2:15" x14ac:dyDescent="0.2">
      <c r="B20552" s="3"/>
      <c r="C20552" s="3"/>
      <c r="D20552" s="6"/>
      <c r="E20552" s="8"/>
      <c r="O20552" s="9"/>
    </row>
    <row r="20553" spans="2:15" x14ac:dyDescent="0.2">
      <c r="B20553" s="3"/>
      <c r="C20553" s="3"/>
      <c r="D20553" s="6"/>
      <c r="E20553" s="8"/>
      <c r="O20553" s="9"/>
    </row>
    <row r="20554" spans="2:15" x14ac:dyDescent="0.2">
      <c r="B20554" s="3"/>
      <c r="C20554" s="3"/>
      <c r="D20554" s="6"/>
      <c r="E20554" s="8"/>
      <c r="O20554" s="9"/>
    </row>
    <row r="20555" spans="2:15" x14ac:dyDescent="0.2">
      <c r="B20555" s="3"/>
      <c r="C20555" s="3"/>
      <c r="D20555" s="6"/>
      <c r="E20555" s="8"/>
      <c r="O20555" s="9"/>
    </row>
    <row r="20556" spans="2:15" x14ac:dyDescent="0.2">
      <c r="B20556" s="3"/>
      <c r="C20556" s="3"/>
      <c r="D20556" s="6"/>
      <c r="E20556" s="8"/>
      <c r="O20556" s="9"/>
    </row>
    <row r="20557" spans="2:15" x14ac:dyDescent="0.2">
      <c r="B20557" s="3"/>
      <c r="C20557" s="3"/>
      <c r="D20557" s="6"/>
      <c r="E20557" s="8"/>
      <c r="O20557" s="9"/>
    </row>
    <row r="20558" spans="2:15" x14ac:dyDescent="0.2">
      <c r="B20558" s="3"/>
      <c r="C20558" s="3"/>
      <c r="D20558" s="6"/>
      <c r="E20558" s="8"/>
      <c r="O20558" s="9"/>
    </row>
    <row r="20559" spans="2:15" x14ac:dyDescent="0.2">
      <c r="B20559" s="3"/>
      <c r="C20559" s="3"/>
      <c r="D20559" s="6"/>
      <c r="E20559" s="8"/>
      <c r="O20559" s="9"/>
    </row>
    <row r="20560" spans="2:15" x14ac:dyDescent="0.2">
      <c r="B20560" s="3"/>
      <c r="C20560" s="3"/>
      <c r="D20560" s="6"/>
      <c r="E20560" s="8"/>
      <c r="O20560" s="9"/>
    </row>
    <row r="20561" spans="2:15" x14ac:dyDescent="0.2">
      <c r="B20561" s="3"/>
      <c r="C20561" s="3"/>
      <c r="D20561" s="6"/>
      <c r="E20561" s="8"/>
      <c r="O20561" s="9"/>
    </row>
    <row r="20562" spans="2:15" x14ac:dyDescent="0.2">
      <c r="B20562" s="3"/>
      <c r="C20562" s="3"/>
      <c r="D20562" s="6"/>
      <c r="E20562" s="8"/>
      <c r="O20562" s="9"/>
    </row>
    <row r="20563" spans="2:15" x14ac:dyDescent="0.2">
      <c r="B20563" s="3"/>
      <c r="C20563" s="3"/>
      <c r="D20563" s="6"/>
      <c r="E20563" s="8"/>
      <c r="O20563" s="9"/>
    </row>
    <row r="20564" spans="2:15" x14ac:dyDescent="0.2">
      <c r="B20564" s="3"/>
      <c r="C20564" s="3"/>
      <c r="D20564" s="6"/>
      <c r="E20564" s="8"/>
      <c r="O20564" s="9"/>
    </row>
    <row r="20565" spans="2:15" x14ac:dyDescent="0.2">
      <c r="B20565" s="3"/>
      <c r="C20565" s="3"/>
      <c r="D20565" s="6"/>
      <c r="E20565" s="8"/>
      <c r="O20565" s="9"/>
    </row>
    <row r="20566" spans="2:15" x14ac:dyDescent="0.2">
      <c r="B20566" s="3"/>
      <c r="C20566" s="3"/>
      <c r="D20566" s="6"/>
      <c r="E20566" s="8"/>
      <c r="O20566" s="9"/>
    </row>
    <row r="20567" spans="2:15" x14ac:dyDescent="0.2">
      <c r="B20567" s="3"/>
      <c r="C20567" s="3"/>
      <c r="D20567" s="6"/>
      <c r="E20567" s="8"/>
      <c r="O20567" s="9"/>
    </row>
    <row r="20568" spans="2:15" x14ac:dyDescent="0.2">
      <c r="B20568" s="3"/>
      <c r="C20568" s="3"/>
      <c r="D20568" s="6"/>
      <c r="E20568" s="8"/>
      <c r="O20568" s="9"/>
    </row>
    <row r="20569" spans="2:15" x14ac:dyDescent="0.2">
      <c r="B20569" s="3"/>
      <c r="C20569" s="3"/>
      <c r="D20569" s="6"/>
      <c r="E20569" s="8"/>
      <c r="O20569" s="9"/>
    </row>
    <row r="20570" spans="2:15" x14ac:dyDescent="0.2">
      <c r="B20570" s="3"/>
      <c r="C20570" s="3"/>
      <c r="D20570" s="6"/>
      <c r="E20570" s="8"/>
      <c r="O20570" s="9"/>
    </row>
    <row r="20571" spans="2:15" x14ac:dyDescent="0.2">
      <c r="B20571" s="3"/>
      <c r="C20571" s="3"/>
      <c r="D20571" s="6"/>
      <c r="E20571" s="8"/>
      <c r="O20571" s="9"/>
    </row>
    <row r="20572" spans="2:15" x14ac:dyDescent="0.2">
      <c r="B20572" s="3"/>
      <c r="C20572" s="3"/>
      <c r="D20572" s="6"/>
      <c r="E20572" s="8"/>
      <c r="O20572" s="9"/>
    </row>
    <row r="20573" spans="2:15" x14ac:dyDescent="0.2">
      <c r="B20573" s="3"/>
      <c r="C20573" s="3"/>
      <c r="D20573" s="6"/>
      <c r="E20573" s="8"/>
      <c r="O20573" s="9"/>
    </row>
    <row r="20574" spans="2:15" x14ac:dyDescent="0.2">
      <c r="B20574" s="3"/>
      <c r="C20574" s="3"/>
      <c r="D20574" s="6"/>
      <c r="E20574" s="8"/>
      <c r="O20574" s="9"/>
    </row>
    <row r="20575" spans="2:15" x14ac:dyDescent="0.2">
      <c r="B20575" s="3"/>
      <c r="C20575" s="3"/>
      <c r="D20575" s="6"/>
      <c r="E20575" s="8"/>
      <c r="O20575" s="9"/>
    </row>
    <row r="20576" spans="2:15" x14ac:dyDescent="0.2">
      <c r="B20576" s="3"/>
      <c r="C20576" s="3"/>
      <c r="D20576" s="6"/>
      <c r="E20576" s="8"/>
      <c r="O20576" s="9"/>
    </row>
    <row r="20577" spans="2:15" x14ac:dyDescent="0.2">
      <c r="B20577" s="3"/>
      <c r="C20577" s="3"/>
      <c r="D20577" s="6"/>
      <c r="E20577" s="8"/>
      <c r="O20577" s="9"/>
    </row>
    <row r="20578" spans="2:15" x14ac:dyDescent="0.2">
      <c r="B20578" s="3"/>
      <c r="C20578" s="3"/>
      <c r="D20578" s="6"/>
      <c r="E20578" s="8"/>
      <c r="O20578" s="9"/>
    </row>
    <row r="20579" spans="2:15" x14ac:dyDescent="0.2">
      <c r="B20579" s="3"/>
      <c r="C20579" s="3"/>
      <c r="D20579" s="6"/>
      <c r="E20579" s="8"/>
      <c r="O20579" s="9"/>
    </row>
    <row r="20580" spans="2:15" x14ac:dyDescent="0.2">
      <c r="B20580" s="3"/>
      <c r="C20580" s="3"/>
      <c r="D20580" s="6"/>
      <c r="E20580" s="8"/>
      <c r="O20580" s="9"/>
    </row>
    <row r="20581" spans="2:15" x14ac:dyDescent="0.2">
      <c r="B20581" s="3"/>
      <c r="C20581" s="3"/>
      <c r="D20581" s="6"/>
      <c r="E20581" s="8"/>
      <c r="O20581" s="9"/>
    </row>
    <row r="20582" spans="2:15" x14ac:dyDescent="0.2">
      <c r="B20582" s="3"/>
      <c r="C20582" s="3"/>
      <c r="D20582" s="6"/>
      <c r="E20582" s="8"/>
      <c r="O20582" s="9"/>
    </row>
    <row r="20583" spans="2:15" x14ac:dyDescent="0.2">
      <c r="B20583" s="3"/>
      <c r="C20583" s="3"/>
      <c r="D20583" s="6"/>
      <c r="E20583" s="8"/>
      <c r="O20583" s="9"/>
    </row>
    <row r="20584" spans="2:15" x14ac:dyDescent="0.2">
      <c r="B20584" s="3"/>
      <c r="C20584" s="3"/>
      <c r="D20584" s="6"/>
      <c r="E20584" s="8"/>
      <c r="O20584" s="9"/>
    </row>
    <row r="20585" spans="2:15" x14ac:dyDescent="0.2">
      <c r="B20585" s="3"/>
      <c r="C20585" s="3"/>
      <c r="D20585" s="6"/>
      <c r="E20585" s="8"/>
      <c r="O20585" s="9"/>
    </row>
    <row r="20586" spans="2:15" x14ac:dyDescent="0.2">
      <c r="B20586" s="3"/>
      <c r="C20586" s="3"/>
      <c r="D20586" s="6"/>
      <c r="E20586" s="8"/>
      <c r="O20586" s="9"/>
    </row>
    <row r="20587" spans="2:15" x14ac:dyDescent="0.2">
      <c r="B20587" s="3"/>
      <c r="C20587" s="3"/>
      <c r="D20587" s="6"/>
      <c r="E20587" s="8"/>
      <c r="O20587" s="9"/>
    </row>
    <row r="20588" spans="2:15" x14ac:dyDescent="0.2">
      <c r="B20588" s="3"/>
      <c r="C20588" s="3"/>
      <c r="D20588" s="6"/>
      <c r="E20588" s="8"/>
      <c r="O20588" s="9"/>
    </row>
    <row r="20589" spans="2:15" x14ac:dyDescent="0.2">
      <c r="B20589" s="3"/>
      <c r="C20589" s="3"/>
      <c r="D20589" s="6"/>
      <c r="E20589" s="8"/>
      <c r="O20589" s="9"/>
    </row>
    <row r="20590" spans="2:15" x14ac:dyDescent="0.2">
      <c r="B20590" s="3"/>
      <c r="C20590" s="3"/>
      <c r="D20590" s="6"/>
      <c r="E20590" s="8"/>
      <c r="O20590" s="9"/>
    </row>
    <row r="20591" spans="2:15" x14ac:dyDescent="0.2">
      <c r="B20591" s="3"/>
      <c r="C20591" s="3"/>
      <c r="D20591" s="6"/>
      <c r="E20591" s="8"/>
      <c r="O20591" s="9"/>
    </row>
    <row r="20592" spans="2:15" x14ac:dyDescent="0.2">
      <c r="B20592" s="3"/>
      <c r="C20592" s="3"/>
      <c r="D20592" s="6"/>
      <c r="E20592" s="8"/>
      <c r="O20592" s="9"/>
    </row>
    <row r="20593" spans="2:15" x14ac:dyDescent="0.2">
      <c r="B20593" s="3"/>
      <c r="C20593" s="3"/>
      <c r="D20593" s="6"/>
      <c r="E20593" s="8"/>
      <c r="O20593" s="9"/>
    </row>
    <row r="20594" spans="2:15" x14ac:dyDescent="0.2">
      <c r="B20594" s="3"/>
      <c r="C20594" s="3"/>
      <c r="D20594" s="6"/>
      <c r="E20594" s="8"/>
      <c r="O20594" s="9"/>
    </row>
    <row r="20595" spans="2:15" x14ac:dyDescent="0.2">
      <c r="B20595" s="3"/>
      <c r="C20595" s="3"/>
      <c r="D20595" s="6"/>
      <c r="E20595" s="8"/>
      <c r="O20595" s="9"/>
    </row>
    <row r="20596" spans="2:15" x14ac:dyDescent="0.2">
      <c r="B20596" s="3"/>
      <c r="C20596" s="3"/>
      <c r="D20596" s="6"/>
      <c r="E20596" s="8"/>
      <c r="O20596" s="9"/>
    </row>
    <row r="20597" spans="2:15" x14ac:dyDescent="0.2">
      <c r="B20597" s="3"/>
      <c r="C20597" s="3"/>
      <c r="D20597" s="6"/>
      <c r="E20597" s="8"/>
      <c r="O20597" s="9"/>
    </row>
    <row r="20598" spans="2:15" x14ac:dyDescent="0.2">
      <c r="B20598" s="3"/>
      <c r="C20598" s="3"/>
      <c r="D20598" s="6"/>
      <c r="E20598" s="8"/>
      <c r="O20598" s="9"/>
    </row>
    <row r="20599" spans="2:15" x14ac:dyDescent="0.2">
      <c r="B20599" s="3"/>
      <c r="C20599" s="3"/>
      <c r="D20599" s="6"/>
      <c r="E20599" s="8"/>
      <c r="O20599" s="9"/>
    </row>
    <row r="20600" spans="2:15" x14ac:dyDescent="0.2">
      <c r="B20600" s="3"/>
      <c r="C20600" s="3"/>
      <c r="D20600" s="6"/>
      <c r="E20600" s="8"/>
      <c r="O20600" s="9"/>
    </row>
    <row r="20601" spans="2:15" x14ac:dyDescent="0.2">
      <c r="B20601" s="3"/>
      <c r="C20601" s="3"/>
      <c r="D20601" s="6"/>
      <c r="E20601" s="8"/>
      <c r="O20601" s="9"/>
    </row>
    <row r="20602" spans="2:15" x14ac:dyDescent="0.2">
      <c r="B20602" s="3"/>
      <c r="C20602" s="3"/>
      <c r="D20602" s="6"/>
      <c r="E20602" s="8"/>
      <c r="O20602" s="9"/>
    </row>
    <row r="20603" spans="2:15" x14ac:dyDescent="0.2">
      <c r="B20603" s="3"/>
      <c r="C20603" s="3"/>
      <c r="D20603" s="6"/>
      <c r="E20603" s="8"/>
      <c r="O20603" s="9"/>
    </row>
    <row r="20604" spans="2:15" x14ac:dyDescent="0.2">
      <c r="B20604" s="3"/>
      <c r="C20604" s="3"/>
      <c r="D20604" s="6"/>
      <c r="E20604" s="8"/>
      <c r="O20604" s="9"/>
    </row>
    <row r="20605" spans="2:15" x14ac:dyDescent="0.2">
      <c r="B20605" s="3"/>
      <c r="C20605" s="3"/>
      <c r="D20605" s="6"/>
      <c r="E20605" s="8"/>
      <c r="O20605" s="9"/>
    </row>
    <row r="20606" spans="2:15" x14ac:dyDescent="0.2">
      <c r="B20606" s="3"/>
      <c r="C20606" s="3"/>
      <c r="D20606" s="6"/>
      <c r="E20606" s="8"/>
      <c r="O20606" s="9"/>
    </row>
    <row r="20607" spans="2:15" x14ac:dyDescent="0.2">
      <c r="B20607" s="3"/>
      <c r="C20607" s="3"/>
      <c r="D20607" s="6"/>
      <c r="E20607" s="8"/>
      <c r="O20607" s="9"/>
    </row>
    <row r="20608" spans="2:15" x14ac:dyDescent="0.2">
      <c r="B20608" s="3"/>
      <c r="C20608" s="3"/>
      <c r="D20608" s="6"/>
      <c r="E20608" s="8"/>
      <c r="O20608" s="9"/>
    </row>
    <row r="20609" spans="2:15" x14ac:dyDescent="0.2">
      <c r="B20609" s="3"/>
      <c r="C20609" s="3"/>
      <c r="D20609" s="6"/>
      <c r="E20609" s="8"/>
      <c r="O20609" s="9"/>
    </row>
    <row r="20610" spans="2:15" x14ac:dyDescent="0.2">
      <c r="B20610" s="3"/>
      <c r="C20610" s="3"/>
      <c r="D20610" s="6"/>
      <c r="E20610" s="8"/>
      <c r="O20610" s="9"/>
    </row>
    <row r="20611" spans="2:15" x14ac:dyDescent="0.2">
      <c r="B20611" s="3"/>
      <c r="C20611" s="3"/>
      <c r="D20611" s="6"/>
      <c r="E20611" s="8"/>
      <c r="O20611" s="9"/>
    </row>
    <row r="20612" spans="2:15" x14ac:dyDescent="0.2">
      <c r="B20612" s="3"/>
      <c r="C20612" s="3"/>
      <c r="D20612" s="6"/>
      <c r="E20612" s="8"/>
      <c r="O20612" s="9"/>
    </row>
    <row r="20613" spans="2:15" x14ac:dyDescent="0.2">
      <c r="B20613" s="3"/>
      <c r="C20613" s="3"/>
      <c r="D20613" s="6"/>
      <c r="E20613" s="8"/>
      <c r="O20613" s="9"/>
    </row>
    <row r="20614" spans="2:15" x14ac:dyDescent="0.2">
      <c r="B20614" s="3"/>
      <c r="C20614" s="3"/>
      <c r="D20614" s="6"/>
      <c r="E20614" s="8"/>
      <c r="O20614" s="9"/>
    </row>
    <row r="20615" spans="2:15" x14ac:dyDescent="0.2">
      <c r="B20615" s="3"/>
      <c r="C20615" s="3"/>
      <c r="D20615" s="6"/>
      <c r="E20615" s="8"/>
      <c r="O20615" s="9"/>
    </row>
    <row r="20616" spans="2:15" x14ac:dyDescent="0.2">
      <c r="B20616" s="3"/>
      <c r="C20616" s="3"/>
      <c r="D20616" s="6"/>
      <c r="E20616" s="8"/>
      <c r="O20616" s="9"/>
    </row>
    <row r="20617" spans="2:15" x14ac:dyDescent="0.2">
      <c r="B20617" s="3"/>
      <c r="C20617" s="3"/>
      <c r="D20617" s="6"/>
      <c r="E20617" s="8"/>
      <c r="O20617" s="9"/>
    </row>
    <row r="20618" spans="2:15" x14ac:dyDescent="0.2">
      <c r="B20618" s="3"/>
      <c r="C20618" s="3"/>
      <c r="D20618" s="6"/>
      <c r="E20618" s="8"/>
      <c r="O20618" s="9"/>
    </row>
    <row r="20619" spans="2:15" x14ac:dyDescent="0.2">
      <c r="B20619" s="3"/>
      <c r="C20619" s="3"/>
      <c r="D20619" s="6"/>
      <c r="E20619" s="8"/>
      <c r="O20619" s="9"/>
    </row>
    <row r="20620" spans="2:15" x14ac:dyDescent="0.2">
      <c r="B20620" s="3"/>
      <c r="C20620" s="3"/>
      <c r="D20620" s="6"/>
      <c r="E20620" s="8"/>
      <c r="O20620" s="9"/>
    </row>
    <row r="20621" spans="2:15" x14ac:dyDescent="0.2">
      <c r="B20621" s="3"/>
      <c r="C20621" s="3"/>
      <c r="D20621" s="6"/>
      <c r="E20621" s="8"/>
      <c r="O20621" s="9"/>
    </row>
    <row r="20622" spans="2:15" x14ac:dyDescent="0.2">
      <c r="B20622" s="3"/>
      <c r="C20622" s="3"/>
      <c r="D20622" s="6"/>
      <c r="E20622" s="8"/>
      <c r="O20622" s="9"/>
    </row>
    <row r="20623" spans="2:15" x14ac:dyDescent="0.2">
      <c r="B20623" s="3"/>
      <c r="C20623" s="3"/>
      <c r="D20623" s="6"/>
      <c r="E20623" s="8"/>
      <c r="O20623" s="9"/>
    </row>
    <row r="20624" spans="2:15" x14ac:dyDescent="0.2">
      <c r="B20624" s="3"/>
      <c r="C20624" s="3"/>
      <c r="D20624" s="6"/>
      <c r="E20624" s="8"/>
      <c r="O20624" s="9"/>
    </row>
    <row r="20625" spans="2:15" x14ac:dyDescent="0.2">
      <c r="B20625" s="3"/>
      <c r="C20625" s="3"/>
      <c r="D20625" s="6"/>
      <c r="E20625" s="8"/>
      <c r="O20625" s="9"/>
    </row>
    <row r="20626" spans="2:15" x14ac:dyDescent="0.2">
      <c r="B20626" s="3"/>
      <c r="C20626" s="3"/>
      <c r="D20626" s="6"/>
      <c r="E20626" s="8"/>
      <c r="O20626" s="9"/>
    </row>
    <row r="20627" spans="2:15" x14ac:dyDescent="0.2">
      <c r="B20627" s="3"/>
      <c r="C20627" s="3"/>
      <c r="D20627" s="6"/>
      <c r="E20627" s="8"/>
      <c r="O20627" s="9"/>
    </row>
    <row r="20628" spans="2:15" x14ac:dyDescent="0.2">
      <c r="B20628" s="3"/>
      <c r="C20628" s="3"/>
      <c r="D20628" s="6"/>
      <c r="E20628" s="8"/>
      <c r="O20628" s="9"/>
    </row>
    <row r="20629" spans="2:15" x14ac:dyDescent="0.2">
      <c r="B20629" s="3"/>
      <c r="C20629" s="3"/>
      <c r="D20629" s="6"/>
      <c r="E20629" s="8"/>
      <c r="O20629" s="9"/>
    </row>
    <row r="20630" spans="2:15" x14ac:dyDescent="0.2">
      <c r="B20630" s="3"/>
      <c r="C20630" s="3"/>
      <c r="D20630" s="6"/>
      <c r="E20630" s="8"/>
      <c r="O20630" s="9"/>
    </row>
    <row r="20631" spans="2:15" x14ac:dyDescent="0.2">
      <c r="B20631" s="3"/>
      <c r="C20631" s="3"/>
      <c r="D20631" s="6"/>
      <c r="E20631" s="8"/>
      <c r="O20631" s="9"/>
    </row>
    <row r="20632" spans="2:15" x14ac:dyDescent="0.2">
      <c r="B20632" s="3"/>
      <c r="C20632" s="3"/>
      <c r="D20632" s="6"/>
      <c r="E20632" s="8"/>
      <c r="O20632" s="9"/>
    </row>
    <row r="20633" spans="2:15" x14ac:dyDescent="0.2">
      <c r="B20633" s="3"/>
      <c r="C20633" s="3"/>
      <c r="D20633" s="6"/>
      <c r="E20633" s="8"/>
      <c r="O20633" s="9"/>
    </row>
    <row r="20634" spans="2:15" x14ac:dyDescent="0.2">
      <c r="B20634" s="3"/>
      <c r="C20634" s="3"/>
      <c r="D20634" s="6"/>
      <c r="E20634" s="8"/>
      <c r="O20634" s="9"/>
    </row>
    <row r="20635" spans="2:15" x14ac:dyDescent="0.2">
      <c r="B20635" s="3"/>
      <c r="C20635" s="3"/>
      <c r="D20635" s="6"/>
      <c r="E20635" s="8"/>
      <c r="O20635" s="9"/>
    </row>
    <row r="20636" spans="2:15" x14ac:dyDescent="0.2">
      <c r="B20636" s="3"/>
      <c r="C20636" s="3"/>
      <c r="D20636" s="6"/>
      <c r="E20636" s="8"/>
      <c r="O20636" s="9"/>
    </row>
    <row r="20637" spans="2:15" x14ac:dyDescent="0.2">
      <c r="B20637" s="3"/>
      <c r="C20637" s="3"/>
      <c r="D20637" s="6"/>
      <c r="E20637" s="8"/>
      <c r="O20637" s="9"/>
    </row>
    <row r="20638" spans="2:15" x14ac:dyDescent="0.2">
      <c r="B20638" s="3"/>
      <c r="C20638" s="3"/>
      <c r="D20638" s="6"/>
      <c r="E20638" s="8"/>
      <c r="O20638" s="9"/>
    </row>
    <row r="20639" spans="2:15" x14ac:dyDescent="0.2">
      <c r="B20639" s="3"/>
      <c r="C20639" s="3"/>
      <c r="D20639" s="6"/>
      <c r="E20639" s="8"/>
      <c r="O20639" s="9"/>
    </row>
    <row r="20640" spans="2:15" x14ac:dyDescent="0.2">
      <c r="B20640" s="3"/>
      <c r="C20640" s="3"/>
      <c r="D20640" s="6"/>
      <c r="E20640" s="8"/>
      <c r="O20640" s="9"/>
    </row>
    <row r="20641" spans="2:15" x14ac:dyDescent="0.2">
      <c r="B20641" s="3"/>
      <c r="C20641" s="3"/>
      <c r="D20641" s="6"/>
      <c r="E20641" s="8"/>
      <c r="O20641" s="9"/>
    </row>
    <row r="20642" spans="2:15" x14ac:dyDescent="0.2">
      <c r="B20642" s="3"/>
      <c r="C20642" s="3"/>
      <c r="D20642" s="6"/>
      <c r="E20642" s="8"/>
      <c r="O20642" s="9"/>
    </row>
    <row r="20643" spans="2:15" x14ac:dyDescent="0.2">
      <c r="B20643" s="3"/>
      <c r="C20643" s="3"/>
      <c r="D20643" s="6"/>
      <c r="E20643" s="8"/>
      <c r="O20643" s="9"/>
    </row>
    <row r="20644" spans="2:15" x14ac:dyDescent="0.2">
      <c r="B20644" s="3"/>
      <c r="C20644" s="3"/>
      <c r="D20644" s="6"/>
      <c r="E20644" s="8"/>
      <c r="O20644" s="9"/>
    </row>
    <row r="20645" spans="2:15" x14ac:dyDescent="0.2">
      <c r="B20645" s="3"/>
      <c r="C20645" s="3"/>
      <c r="D20645" s="6"/>
      <c r="E20645" s="8"/>
      <c r="O20645" s="9"/>
    </row>
    <row r="20646" spans="2:15" x14ac:dyDescent="0.2">
      <c r="B20646" s="3"/>
      <c r="C20646" s="3"/>
      <c r="D20646" s="6"/>
      <c r="E20646" s="8"/>
      <c r="O20646" s="9"/>
    </row>
    <row r="20647" spans="2:15" x14ac:dyDescent="0.2">
      <c r="B20647" s="3"/>
      <c r="C20647" s="3"/>
      <c r="D20647" s="6"/>
      <c r="E20647" s="8"/>
      <c r="O20647" s="9"/>
    </row>
    <row r="20648" spans="2:15" x14ac:dyDescent="0.2">
      <c r="B20648" s="3"/>
      <c r="C20648" s="3"/>
      <c r="D20648" s="6"/>
      <c r="E20648" s="8"/>
      <c r="O20648" s="9"/>
    </row>
    <row r="20649" spans="2:15" x14ac:dyDescent="0.2">
      <c r="B20649" s="3"/>
      <c r="C20649" s="3"/>
      <c r="D20649" s="6"/>
      <c r="E20649" s="8"/>
      <c r="O20649" s="9"/>
    </row>
    <row r="20650" spans="2:15" x14ac:dyDescent="0.2">
      <c r="B20650" s="3"/>
      <c r="C20650" s="3"/>
      <c r="D20650" s="6"/>
      <c r="E20650" s="8"/>
      <c r="O20650" s="9"/>
    </row>
    <row r="20651" spans="2:15" x14ac:dyDescent="0.2">
      <c r="B20651" s="3"/>
      <c r="C20651" s="3"/>
      <c r="D20651" s="6"/>
      <c r="E20651" s="8"/>
      <c r="O20651" s="9"/>
    </row>
    <row r="20652" spans="2:15" x14ac:dyDescent="0.2">
      <c r="B20652" s="3"/>
      <c r="C20652" s="3"/>
      <c r="D20652" s="6"/>
      <c r="E20652" s="8"/>
      <c r="O20652" s="9"/>
    </row>
    <row r="20653" spans="2:15" x14ac:dyDescent="0.2">
      <c r="B20653" s="3"/>
      <c r="C20653" s="3"/>
      <c r="D20653" s="6"/>
      <c r="E20653" s="8"/>
      <c r="O20653" s="9"/>
    </row>
    <row r="20654" spans="2:15" x14ac:dyDescent="0.2">
      <c r="B20654" s="3"/>
      <c r="C20654" s="3"/>
      <c r="D20654" s="6"/>
      <c r="E20654" s="8"/>
      <c r="O20654" s="9"/>
    </row>
    <row r="20655" spans="2:15" x14ac:dyDescent="0.2">
      <c r="B20655" s="3"/>
      <c r="C20655" s="3"/>
      <c r="D20655" s="6"/>
      <c r="E20655" s="8"/>
      <c r="O20655" s="9"/>
    </row>
    <row r="20656" spans="2:15" x14ac:dyDescent="0.2">
      <c r="B20656" s="3"/>
      <c r="C20656" s="3"/>
      <c r="D20656" s="6"/>
      <c r="E20656" s="8"/>
      <c r="O20656" s="9"/>
    </row>
    <row r="20657" spans="2:15" x14ac:dyDescent="0.2">
      <c r="B20657" s="3"/>
      <c r="C20657" s="3"/>
      <c r="D20657" s="6"/>
      <c r="E20657" s="8"/>
      <c r="O20657" s="9"/>
    </row>
    <row r="20658" spans="2:15" x14ac:dyDescent="0.2">
      <c r="B20658" s="3"/>
      <c r="C20658" s="3"/>
      <c r="D20658" s="6"/>
      <c r="E20658" s="8"/>
      <c r="O20658" s="9"/>
    </row>
    <row r="20659" spans="2:15" x14ac:dyDescent="0.2">
      <c r="B20659" s="3"/>
      <c r="C20659" s="3"/>
      <c r="D20659" s="6"/>
      <c r="E20659" s="8"/>
      <c r="O20659" s="9"/>
    </row>
    <row r="20660" spans="2:15" x14ac:dyDescent="0.2">
      <c r="B20660" s="3"/>
      <c r="C20660" s="3"/>
      <c r="D20660" s="6"/>
      <c r="E20660" s="8"/>
      <c r="O20660" s="9"/>
    </row>
    <row r="20661" spans="2:15" x14ac:dyDescent="0.2">
      <c r="B20661" s="3"/>
      <c r="C20661" s="3"/>
      <c r="D20661" s="6"/>
      <c r="E20661" s="8"/>
      <c r="O20661" s="9"/>
    </row>
    <row r="20662" spans="2:15" x14ac:dyDescent="0.2">
      <c r="B20662" s="3"/>
      <c r="C20662" s="3"/>
      <c r="D20662" s="6"/>
      <c r="E20662" s="8"/>
      <c r="O20662" s="9"/>
    </row>
    <row r="20663" spans="2:15" x14ac:dyDescent="0.2">
      <c r="B20663" s="3"/>
      <c r="C20663" s="3"/>
      <c r="D20663" s="6"/>
      <c r="E20663" s="8"/>
      <c r="O20663" s="9"/>
    </row>
    <row r="20664" spans="2:15" x14ac:dyDescent="0.2">
      <c r="B20664" s="3"/>
      <c r="C20664" s="3"/>
      <c r="D20664" s="6"/>
      <c r="E20664" s="8"/>
      <c r="O20664" s="9"/>
    </row>
    <row r="20665" spans="2:15" x14ac:dyDescent="0.2">
      <c r="B20665" s="3"/>
      <c r="C20665" s="3"/>
      <c r="D20665" s="6"/>
      <c r="E20665" s="8"/>
      <c r="O20665" s="9"/>
    </row>
    <row r="20666" spans="2:15" x14ac:dyDescent="0.2">
      <c r="B20666" s="3"/>
      <c r="C20666" s="3"/>
      <c r="D20666" s="6"/>
      <c r="E20666" s="8"/>
      <c r="O20666" s="9"/>
    </row>
    <row r="20667" spans="2:15" x14ac:dyDescent="0.2">
      <c r="B20667" s="3"/>
      <c r="C20667" s="3"/>
      <c r="D20667" s="6"/>
      <c r="E20667" s="8"/>
      <c r="O20667" s="9"/>
    </row>
    <row r="20668" spans="2:15" x14ac:dyDescent="0.2">
      <c r="B20668" s="3"/>
      <c r="C20668" s="3"/>
      <c r="D20668" s="6"/>
      <c r="E20668" s="8"/>
      <c r="O20668" s="9"/>
    </row>
    <row r="20669" spans="2:15" x14ac:dyDescent="0.2">
      <c r="B20669" s="3"/>
      <c r="C20669" s="3"/>
      <c r="D20669" s="6"/>
      <c r="E20669" s="8"/>
      <c r="O20669" s="9"/>
    </row>
    <row r="20670" spans="2:15" x14ac:dyDescent="0.2">
      <c r="B20670" s="3"/>
      <c r="C20670" s="3"/>
      <c r="D20670" s="6"/>
      <c r="E20670" s="8"/>
      <c r="O20670" s="9"/>
    </row>
    <row r="20671" spans="2:15" x14ac:dyDescent="0.2">
      <c r="B20671" s="3"/>
      <c r="C20671" s="3"/>
      <c r="D20671" s="6"/>
      <c r="E20671" s="8"/>
      <c r="O20671" s="9"/>
    </row>
    <row r="20672" spans="2:15" x14ac:dyDescent="0.2">
      <c r="B20672" s="3"/>
      <c r="C20672" s="3"/>
      <c r="D20672" s="6"/>
      <c r="E20672" s="8"/>
      <c r="O20672" s="9"/>
    </row>
    <row r="20673" spans="2:15" x14ac:dyDescent="0.2">
      <c r="B20673" s="3"/>
      <c r="C20673" s="3"/>
      <c r="D20673" s="6"/>
      <c r="E20673" s="8"/>
      <c r="O20673" s="9"/>
    </row>
    <row r="20674" spans="2:15" x14ac:dyDescent="0.2">
      <c r="B20674" s="3"/>
      <c r="C20674" s="3"/>
      <c r="D20674" s="6"/>
      <c r="E20674" s="8"/>
      <c r="O20674" s="9"/>
    </row>
    <row r="20675" spans="2:15" x14ac:dyDescent="0.2">
      <c r="B20675" s="3"/>
      <c r="C20675" s="3"/>
      <c r="D20675" s="6"/>
      <c r="E20675" s="8"/>
      <c r="O20675" s="9"/>
    </row>
    <row r="20676" spans="2:15" x14ac:dyDescent="0.2">
      <c r="B20676" s="3"/>
      <c r="C20676" s="3"/>
      <c r="D20676" s="6"/>
      <c r="E20676" s="8"/>
      <c r="O20676" s="9"/>
    </row>
    <row r="20677" spans="2:15" x14ac:dyDescent="0.2">
      <c r="B20677" s="3"/>
      <c r="C20677" s="3"/>
      <c r="D20677" s="6"/>
      <c r="E20677" s="8"/>
      <c r="O20677" s="9"/>
    </row>
    <row r="20678" spans="2:15" x14ac:dyDescent="0.2">
      <c r="B20678" s="3"/>
      <c r="C20678" s="3"/>
      <c r="D20678" s="6"/>
      <c r="E20678" s="8"/>
      <c r="O20678" s="9"/>
    </row>
    <row r="20679" spans="2:15" x14ac:dyDescent="0.2">
      <c r="B20679" s="3"/>
      <c r="C20679" s="3"/>
      <c r="D20679" s="6"/>
      <c r="E20679" s="8"/>
      <c r="O20679" s="9"/>
    </row>
    <row r="20680" spans="2:15" x14ac:dyDescent="0.2">
      <c r="B20680" s="3"/>
      <c r="C20680" s="3"/>
      <c r="D20680" s="6"/>
      <c r="E20680" s="8"/>
      <c r="O20680" s="9"/>
    </row>
    <row r="20681" spans="2:15" x14ac:dyDescent="0.2">
      <c r="B20681" s="3"/>
      <c r="C20681" s="3"/>
      <c r="D20681" s="6"/>
      <c r="E20681" s="8"/>
      <c r="O20681" s="9"/>
    </row>
    <row r="20682" spans="2:15" x14ac:dyDescent="0.2">
      <c r="B20682" s="3"/>
      <c r="C20682" s="3"/>
      <c r="D20682" s="6"/>
      <c r="E20682" s="8"/>
      <c r="O20682" s="9"/>
    </row>
    <row r="20683" spans="2:15" x14ac:dyDescent="0.2">
      <c r="B20683" s="3"/>
      <c r="C20683" s="3"/>
      <c r="D20683" s="6"/>
      <c r="E20683" s="8"/>
      <c r="O20683" s="9"/>
    </row>
    <row r="20684" spans="2:15" x14ac:dyDescent="0.2">
      <c r="B20684" s="3"/>
      <c r="C20684" s="3"/>
      <c r="D20684" s="6"/>
      <c r="E20684" s="8"/>
      <c r="O20684" s="9"/>
    </row>
    <row r="20685" spans="2:15" x14ac:dyDescent="0.2">
      <c r="B20685" s="3"/>
      <c r="C20685" s="3"/>
      <c r="D20685" s="6"/>
      <c r="E20685" s="8"/>
      <c r="O20685" s="9"/>
    </row>
    <row r="20686" spans="2:15" x14ac:dyDescent="0.2">
      <c r="B20686" s="3"/>
      <c r="C20686" s="3"/>
      <c r="D20686" s="6"/>
      <c r="E20686" s="8"/>
      <c r="O20686" s="9"/>
    </row>
    <row r="20687" spans="2:15" x14ac:dyDescent="0.2">
      <c r="B20687" s="3"/>
      <c r="C20687" s="3"/>
      <c r="D20687" s="6"/>
      <c r="E20687" s="8"/>
      <c r="O20687" s="9"/>
    </row>
    <row r="20688" spans="2:15" x14ac:dyDescent="0.2">
      <c r="B20688" s="3"/>
      <c r="C20688" s="3"/>
      <c r="D20688" s="6"/>
      <c r="E20688" s="8"/>
      <c r="O20688" s="9"/>
    </row>
    <row r="20689" spans="2:15" x14ac:dyDescent="0.2">
      <c r="B20689" s="3"/>
      <c r="C20689" s="3"/>
      <c r="D20689" s="6"/>
      <c r="E20689" s="8"/>
      <c r="O20689" s="9"/>
    </row>
    <row r="20690" spans="2:15" x14ac:dyDescent="0.2">
      <c r="B20690" s="3"/>
      <c r="C20690" s="3"/>
      <c r="D20690" s="6"/>
      <c r="E20690" s="8"/>
      <c r="O20690" s="9"/>
    </row>
    <row r="20691" spans="2:15" x14ac:dyDescent="0.2">
      <c r="B20691" s="3"/>
      <c r="C20691" s="3"/>
      <c r="D20691" s="6"/>
      <c r="E20691" s="8"/>
      <c r="O20691" s="9"/>
    </row>
    <row r="20692" spans="2:15" x14ac:dyDescent="0.2">
      <c r="B20692" s="3"/>
      <c r="C20692" s="3"/>
      <c r="D20692" s="6"/>
      <c r="E20692" s="8"/>
      <c r="O20692" s="9"/>
    </row>
    <row r="20693" spans="2:15" x14ac:dyDescent="0.2">
      <c r="B20693" s="3"/>
      <c r="C20693" s="3"/>
      <c r="D20693" s="6"/>
      <c r="E20693" s="8"/>
      <c r="O20693" s="9"/>
    </row>
    <row r="20694" spans="2:15" x14ac:dyDescent="0.2">
      <c r="B20694" s="3"/>
      <c r="C20694" s="3"/>
      <c r="D20694" s="6"/>
      <c r="E20694" s="8"/>
      <c r="O20694" s="9"/>
    </row>
    <row r="20695" spans="2:15" x14ac:dyDescent="0.2">
      <c r="B20695" s="3"/>
      <c r="C20695" s="3"/>
      <c r="D20695" s="6"/>
      <c r="E20695" s="8"/>
      <c r="O20695" s="9"/>
    </row>
    <row r="20696" spans="2:15" x14ac:dyDescent="0.2">
      <c r="B20696" s="3"/>
      <c r="C20696" s="3"/>
      <c r="D20696" s="6"/>
      <c r="E20696" s="8"/>
      <c r="O20696" s="9"/>
    </row>
    <row r="20697" spans="2:15" x14ac:dyDescent="0.2">
      <c r="B20697" s="3"/>
      <c r="C20697" s="3"/>
      <c r="D20697" s="6"/>
      <c r="E20697" s="8"/>
      <c r="O20697" s="9"/>
    </row>
    <row r="20698" spans="2:15" x14ac:dyDescent="0.2">
      <c r="B20698" s="3"/>
      <c r="C20698" s="3"/>
      <c r="D20698" s="6"/>
      <c r="E20698" s="8"/>
      <c r="O20698" s="9"/>
    </row>
    <row r="20699" spans="2:15" x14ac:dyDescent="0.2">
      <c r="B20699" s="3"/>
      <c r="C20699" s="3"/>
      <c r="D20699" s="6"/>
      <c r="E20699" s="8"/>
      <c r="O20699" s="9"/>
    </row>
    <row r="20700" spans="2:15" x14ac:dyDescent="0.2">
      <c r="B20700" s="3"/>
      <c r="C20700" s="3"/>
      <c r="D20700" s="6"/>
      <c r="E20700" s="8"/>
      <c r="O20700" s="9"/>
    </row>
    <row r="20701" spans="2:15" x14ac:dyDescent="0.2">
      <c r="B20701" s="3"/>
      <c r="C20701" s="3"/>
      <c r="D20701" s="6"/>
      <c r="E20701" s="8"/>
      <c r="O20701" s="9"/>
    </row>
    <row r="20702" spans="2:15" x14ac:dyDescent="0.2">
      <c r="B20702" s="3"/>
      <c r="C20702" s="3"/>
      <c r="D20702" s="6"/>
      <c r="E20702" s="8"/>
      <c r="O20702" s="9"/>
    </row>
    <row r="20703" spans="2:15" x14ac:dyDescent="0.2">
      <c r="B20703" s="3"/>
      <c r="C20703" s="3"/>
      <c r="D20703" s="6"/>
      <c r="E20703" s="8"/>
      <c r="O20703" s="9"/>
    </row>
    <row r="20704" spans="2:15" x14ac:dyDescent="0.2">
      <c r="B20704" s="3"/>
      <c r="C20704" s="3"/>
      <c r="D20704" s="6"/>
      <c r="E20704" s="8"/>
      <c r="O20704" s="9"/>
    </row>
    <row r="20705" spans="2:15" x14ac:dyDescent="0.2">
      <c r="B20705" s="3"/>
      <c r="C20705" s="3"/>
      <c r="D20705" s="6"/>
      <c r="E20705" s="8"/>
      <c r="O20705" s="9"/>
    </row>
    <row r="20706" spans="2:15" x14ac:dyDescent="0.2">
      <c r="B20706" s="3"/>
      <c r="C20706" s="3"/>
      <c r="D20706" s="6"/>
      <c r="E20706" s="8"/>
      <c r="O20706" s="9"/>
    </row>
    <row r="20707" spans="2:15" x14ac:dyDescent="0.2">
      <c r="B20707" s="3"/>
      <c r="C20707" s="3"/>
      <c r="D20707" s="6"/>
      <c r="E20707" s="8"/>
      <c r="O20707" s="9"/>
    </row>
    <row r="20708" spans="2:15" x14ac:dyDescent="0.2">
      <c r="B20708" s="3"/>
      <c r="C20708" s="3"/>
      <c r="D20708" s="6"/>
      <c r="E20708" s="8"/>
      <c r="O20708" s="9"/>
    </row>
    <row r="20709" spans="2:15" x14ac:dyDescent="0.2">
      <c r="B20709" s="3"/>
      <c r="C20709" s="3"/>
      <c r="D20709" s="6"/>
      <c r="E20709" s="8"/>
      <c r="O20709" s="9"/>
    </row>
    <row r="20710" spans="2:15" x14ac:dyDescent="0.2">
      <c r="B20710" s="3"/>
      <c r="C20710" s="3"/>
      <c r="D20710" s="6"/>
      <c r="E20710" s="8"/>
      <c r="O20710" s="9"/>
    </row>
    <row r="20711" spans="2:15" x14ac:dyDescent="0.2">
      <c r="B20711" s="3"/>
      <c r="C20711" s="3"/>
      <c r="D20711" s="6"/>
      <c r="E20711" s="8"/>
      <c r="O20711" s="9"/>
    </row>
    <row r="20712" spans="2:15" x14ac:dyDescent="0.2">
      <c r="B20712" s="3"/>
      <c r="C20712" s="3"/>
      <c r="D20712" s="6"/>
      <c r="E20712" s="8"/>
      <c r="O20712" s="9"/>
    </row>
    <row r="20713" spans="2:15" x14ac:dyDescent="0.2">
      <c r="B20713" s="3"/>
      <c r="C20713" s="3"/>
      <c r="D20713" s="6"/>
      <c r="E20713" s="8"/>
      <c r="O20713" s="9"/>
    </row>
    <row r="20714" spans="2:15" x14ac:dyDescent="0.2">
      <c r="B20714" s="3"/>
      <c r="C20714" s="3"/>
      <c r="D20714" s="6"/>
      <c r="E20714" s="8"/>
      <c r="O20714" s="9"/>
    </row>
    <row r="20715" spans="2:15" x14ac:dyDescent="0.2">
      <c r="B20715" s="3"/>
      <c r="C20715" s="3"/>
      <c r="D20715" s="6"/>
      <c r="E20715" s="8"/>
      <c r="O20715" s="9"/>
    </row>
    <row r="20716" spans="2:15" x14ac:dyDescent="0.2">
      <c r="B20716" s="3"/>
      <c r="C20716" s="3"/>
      <c r="D20716" s="6"/>
      <c r="E20716" s="8"/>
      <c r="O20716" s="9"/>
    </row>
    <row r="20717" spans="2:15" x14ac:dyDescent="0.2">
      <c r="B20717" s="3"/>
      <c r="C20717" s="3"/>
      <c r="D20717" s="6"/>
      <c r="E20717" s="8"/>
      <c r="O20717" s="9"/>
    </row>
    <row r="20718" spans="2:15" x14ac:dyDescent="0.2">
      <c r="B20718" s="3"/>
      <c r="C20718" s="3"/>
      <c r="D20718" s="6"/>
      <c r="E20718" s="8"/>
      <c r="O20718" s="9"/>
    </row>
    <row r="20719" spans="2:15" x14ac:dyDescent="0.2">
      <c r="B20719" s="3"/>
      <c r="C20719" s="3"/>
      <c r="D20719" s="6"/>
      <c r="E20719" s="8"/>
      <c r="O20719" s="9"/>
    </row>
    <row r="20720" spans="2:15" x14ac:dyDescent="0.2">
      <c r="B20720" s="3"/>
      <c r="C20720" s="3"/>
      <c r="D20720" s="6"/>
      <c r="E20720" s="8"/>
      <c r="O20720" s="9"/>
    </row>
    <row r="20721" spans="2:15" x14ac:dyDescent="0.2">
      <c r="B20721" s="3"/>
      <c r="C20721" s="3"/>
      <c r="D20721" s="6"/>
      <c r="E20721" s="8"/>
      <c r="O20721" s="9"/>
    </row>
    <row r="20722" spans="2:15" x14ac:dyDescent="0.2">
      <c r="B20722" s="3"/>
      <c r="C20722" s="3"/>
      <c r="D20722" s="6"/>
      <c r="E20722" s="8"/>
      <c r="O20722" s="9"/>
    </row>
    <row r="20723" spans="2:15" x14ac:dyDescent="0.2">
      <c r="B20723" s="3"/>
      <c r="C20723" s="3"/>
      <c r="D20723" s="6"/>
      <c r="E20723" s="8"/>
      <c r="O20723" s="9"/>
    </row>
    <row r="20724" spans="2:15" x14ac:dyDescent="0.2">
      <c r="B20724" s="3"/>
      <c r="C20724" s="3"/>
      <c r="D20724" s="6"/>
      <c r="E20724" s="8"/>
      <c r="O20724" s="9"/>
    </row>
    <row r="20725" spans="2:15" x14ac:dyDescent="0.2">
      <c r="B20725" s="3"/>
      <c r="C20725" s="3"/>
      <c r="D20725" s="6"/>
      <c r="E20725" s="8"/>
      <c r="O20725" s="9"/>
    </row>
    <row r="20726" spans="2:15" x14ac:dyDescent="0.2">
      <c r="B20726" s="3"/>
      <c r="C20726" s="3"/>
      <c r="D20726" s="6"/>
      <c r="E20726" s="8"/>
      <c r="O20726" s="9"/>
    </row>
    <row r="20727" spans="2:15" x14ac:dyDescent="0.2">
      <c r="B20727" s="3"/>
      <c r="C20727" s="3"/>
      <c r="D20727" s="6"/>
      <c r="E20727" s="8"/>
      <c r="O20727" s="9"/>
    </row>
    <row r="20728" spans="2:15" x14ac:dyDescent="0.2">
      <c r="B20728" s="3"/>
      <c r="C20728" s="3"/>
      <c r="D20728" s="6"/>
      <c r="E20728" s="8"/>
      <c r="O20728" s="9"/>
    </row>
    <row r="20729" spans="2:15" x14ac:dyDescent="0.2">
      <c r="B20729" s="3"/>
      <c r="C20729" s="3"/>
      <c r="D20729" s="6"/>
      <c r="E20729" s="8"/>
      <c r="O20729" s="9"/>
    </row>
    <row r="20730" spans="2:15" x14ac:dyDescent="0.2">
      <c r="B20730" s="3"/>
      <c r="C20730" s="3"/>
      <c r="D20730" s="6"/>
      <c r="E20730" s="8"/>
      <c r="O20730" s="9"/>
    </row>
    <row r="20731" spans="2:15" x14ac:dyDescent="0.2">
      <c r="B20731" s="3"/>
      <c r="C20731" s="3"/>
      <c r="D20731" s="6"/>
      <c r="E20731" s="8"/>
      <c r="O20731" s="9"/>
    </row>
    <row r="20732" spans="2:15" x14ac:dyDescent="0.2">
      <c r="B20732" s="3"/>
      <c r="C20732" s="3"/>
      <c r="D20732" s="6"/>
      <c r="E20732" s="8"/>
      <c r="O20732" s="9"/>
    </row>
    <row r="20733" spans="2:15" x14ac:dyDescent="0.2">
      <c r="B20733" s="3"/>
      <c r="C20733" s="3"/>
      <c r="D20733" s="6"/>
      <c r="E20733" s="8"/>
      <c r="O20733" s="9"/>
    </row>
    <row r="20734" spans="2:15" x14ac:dyDescent="0.2">
      <c r="B20734" s="3"/>
      <c r="C20734" s="3"/>
      <c r="D20734" s="6"/>
      <c r="E20734" s="8"/>
      <c r="O20734" s="9"/>
    </row>
    <row r="20735" spans="2:15" x14ac:dyDescent="0.2">
      <c r="B20735" s="3"/>
      <c r="C20735" s="3"/>
      <c r="D20735" s="6"/>
      <c r="E20735" s="8"/>
      <c r="O20735" s="9"/>
    </row>
    <row r="20736" spans="2:15" x14ac:dyDescent="0.2">
      <c r="B20736" s="3"/>
      <c r="C20736" s="3"/>
      <c r="D20736" s="6"/>
      <c r="E20736" s="8"/>
      <c r="O20736" s="9"/>
    </row>
    <row r="20737" spans="2:15" x14ac:dyDescent="0.2">
      <c r="B20737" s="3"/>
      <c r="C20737" s="3"/>
      <c r="D20737" s="6"/>
      <c r="E20737" s="8"/>
      <c r="O20737" s="9"/>
    </row>
    <row r="20738" spans="2:15" x14ac:dyDescent="0.2">
      <c r="B20738" s="3"/>
      <c r="C20738" s="3"/>
      <c r="D20738" s="6"/>
      <c r="E20738" s="8"/>
      <c r="O20738" s="9"/>
    </row>
    <row r="20739" spans="2:15" x14ac:dyDescent="0.2">
      <c r="B20739" s="3"/>
      <c r="C20739" s="3"/>
      <c r="D20739" s="6"/>
      <c r="E20739" s="8"/>
      <c r="O20739" s="9"/>
    </row>
    <row r="20740" spans="2:15" x14ac:dyDescent="0.2">
      <c r="B20740" s="3"/>
      <c r="C20740" s="3"/>
      <c r="D20740" s="6"/>
      <c r="E20740" s="8"/>
      <c r="O20740" s="9"/>
    </row>
    <row r="20741" spans="2:15" x14ac:dyDescent="0.2">
      <c r="B20741" s="3"/>
      <c r="C20741" s="3"/>
      <c r="D20741" s="6"/>
      <c r="E20741" s="8"/>
      <c r="O20741" s="9"/>
    </row>
    <row r="20742" spans="2:15" x14ac:dyDescent="0.2">
      <c r="B20742" s="3"/>
      <c r="C20742" s="3"/>
      <c r="D20742" s="6"/>
      <c r="E20742" s="8"/>
      <c r="O20742" s="9"/>
    </row>
    <row r="20743" spans="2:15" x14ac:dyDescent="0.2">
      <c r="B20743" s="3"/>
      <c r="C20743" s="3"/>
      <c r="D20743" s="6"/>
      <c r="E20743" s="8"/>
      <c r="O20743" s="9"/>
    </row>
    <row r="20744" spans="2:15" x14ac:dyDescent="0.2">
      <c r="B20744" s="3"/>
      <c r="C20744" s="3"/>
      <c r="D20744" s="6"/>
      <c r="E20744" s="8"/>
      <c r="O20744" s="9"/>
    </row>
    <row r="20745" spans="2:15" x14ac:dyDescent="0.2">
      <c r="B20745" s="3"/>
      <c r="C20745" s="3"/>
      <c r="D20745" s="6"/>
      <c r="E20745" s="8"/>
      <c r="O20745" s="9"/>
    </row>
    <row r="20746" spans="2:15" x14ac:dyDescent="0.2">
      <c r="B20746" s="3"/>
      <c r="C20746" s="3"/>
      <c r="D20746" s="6"/>
      <c r="E20746" s="8"/>
      <c r="O20746" s="9"/>
    </row>
    <row r="20747" spans="2:15" x14ac:dyDescent="0.2">
      <c r="B20747" s="3"/>
      <c r="C20747" s="3"/>
      <c r="D20747" s="6"/>
      <c r="E20747" s="8"/>
      <c r="O20747" s="9"/>
    </row>
    <row r="20748" spans="2:15" x14ac:dyDescent="0.2">
      <c r="B20748" s="3"/>
      <c r="C20748" s="3"/>
      <c r="D20748" s="6"/>
      <c r="E20748" s="8"/>
      <c r="O20748" s="9"/>
    </row>
    <row r="20749" spans="2:15" x14ac:dyDescent="0.2">
      <c r="B20749" s="3"/>
      <c r="C20749" s="3"/>
      <c r="D20749" s="6"/>
      <c r="E20749" s="8"/>
      <c r="O20749" s="9"/>
    </row>
    <row r="20750" spans="2:15" x14ac:dyDescent="0.2">
      <c r="B20750" s="3"/>
      <c r="C20750" s="3"/>
      <c r="D20750" s="6"/>
      <c r="E20750" s="8"/>
      <c r="O20750" s="9"/>
    </row>
    <row r="20751" spans="2:15" x14ac:dyDescent="0.2">
      <c r="B20751" s="3"/>
      <c r="C20751" s="3"/>
      <c r="D20751" s="6"/>
      <c r="E20751" s="8"/>
      <c r="O20751" s="9"/>
    </row>
    <row r="20752" spans="2:15" x14ac:dyDescent="0.2">
      <c r="B20752" s="3"/>
      <c r="C20752" s="3"/>
      <c r="D20752" s="6"/>
      <c r="E20752" s="8"/>
      <c r="O20752" s="9"/>
    </row>
    <row r="20753" spans="2:15" x14ac:dyDescent="0.2">
      <c r="B20753" s="3"/>
      <c r="C20753" s="3"/>
      <c r="D20753" s="6"/>
      <c r="E20753" s="8"/>
      <c r="O20753" s="9"/>
    </row>
    <row r="20754" spans="2:15" x14ac:dyDescent="0.2">
      <c r="B20754" s="3"/>
      <c r="C20754" s="3"/>
      <c r="D20754" s="6"/>
      <c r="E20754" s="8"/>
      <c r="O20754" s="9"/>
    </row>
    <row r="20755" spans="2:15" x14ac:dyDescent="0.2">
      <c r="B20755" s="3"/>
      <c r="C20755" s="3"/>
      <c r="D20755" s="6"/>
      <c r="E20755" s="8"/>
      <c r="O20755" s="9"/>
    </row>
    <row r="20756" spans="2:15" x14ac:dyDescent="0.2">
      <c r="B20756" s="3"/>
      <c r="C20756" s="3"/>
      <c r="D20756" s="6"/>
      <c r="E20756" s="8"/>
      <c r="O20756" s="9"/>
    </row>
    <row r="20757" spans="2:15" x14ac:dyDescent="0.2">
      <c r="B20757" s="3"/>
      <c r="C20757" s="3"/>
      <c r="D20757" s="6"/>
      <c r="E20757" s="8"/>
      <c r="O20757" s="9"/>
    </row>
    <row r="20758" spans="2:15" x14ac:dyDescent="0.2">
      <c r="B20758" s="3"/>
      <c r="C20758" s="3"/>
      <c r="D20758" s="6"/>
      <c r="E20758" s="8"/>
      <c r="O20758" s="9"/>
    </row>
    <row r="20759" spans="2:15" x14ac:dyDescent="0.2">
      <c r="B20759" s="3"/>
      <c r="C20759" s="3"/>
      <c r="D20759" s="6"/>
      <c r="E20759" s="8"/>
      <c r="O20759" s="9"/>
    </row>
    <row r="20760" spans="2:15" x14ac:dyDescent="0.2">
      <c r="B20760" s="3"/>
      <c r="C20760" s="3"/>
      <c r="D20760" s="6"/>
      <c r="E20760" s="8"/>
      <c r="O20760" s="9"/>
    </row>
    <row r="20761" spans="2:15" x14ac:dyDescent="0.2">
      <c r="B20761" s="3"/>
      <c r="C20761" s="3"/>
      <c r="D20761" s="6"/>
      <c r="E20761" s="8"/>
      <c r="O20761" s="9"/>
    </row>
    <row r="20762" spans="2:15" x14ac:dyDescent="0.2">
      <c r="B20762" s="3"/>
      <c r="C20762" s="3"/>
      <c r="D20762" s="6"/>
      <c r="E20762" s="8"/>
      <c r="O20762" s="9"/>
    </row>
    <row r="20763" spans="2:15" x14ac:dyDescent="0.2">
      <c r="B20763" s="3"/>
      <c r="C20763" s="3"/>
      <c r="D20763" s="6"/>
      <c r="E20763" s="8"/>
      <c r="O20763" s="9"/>
    </row>
    <row r="20764" spans="2:15" x14ac:dyDescent="0.2">
      <c r="B20764" s="3"/>
      <c r="C20764" s="3"/>
      <c r="D20764" s="6"/>
      <c r="E20764" s="8"/>
      <c r="O20764" s="9"/>
    </row>
    <row r="20765" spans="2:15" x14ac:dyDescent="0.2">
      <c r="B20765" s="3"/>
      <c r="C20765" s="3"/>
      <c r="D20765" s="6"/>
      <c r="E20765" s="8"/>
      <c r="O20765" s="9"/>
    </row>
    <row r="20766" spans="2:15" x14ac:dyDescent="0.2">
      <c r="B20766" s="3"/>
      <c r="C20766" s="3"/>
      <c r="D20766" s="6"/>
      <c r="E20766" s="8"/>
      <c r="O20766" s="9"/>
    </row>
    <row r="20767" spans="2:15" x14ac:dyDescent="0.2">
      <c r="B20767" s="3"/>
      <c r="C20767" s="3"/>
      <c r="D20767" s="6"/>
      <c r="E20767" s="8"/>
      <c r="O20767" s="9"/>
    </row>
    <row r="20768" spans="2:15" x14ac:dyDescent="0.2">
      <c r="B20768" s="3"/>
      <c r="C20768" s="3"/>
      <c r="D20768" s="6"/>
      <c r="E20768" s="8"/>
      <c r="O20768" s="9"/>
    </row>
    <row r="20769" spans="2:15" x14ac:dyDescent="0.2">
      <c r="B20769" s="3"/>
      <c r="C20769" s="3"/>
      <c r="D20769" s="6"/>
      <c r="E20769" s="8"/>
      <c r="O20769" s="9"/>
    </row>
    <row r="20770" spans="2:15" x14ac:dyDescent="0.2">
      <c r="B20770" s="3"/>
      <c r="C20770" s="3"/>
      <c r="D20770" s="6"/>
      <c r="E20770" s="8"/>
      <c r="O20770" s="9"/>
    </row>
    <row r="20771" spans="2:15" x14ac:dyDescent="0.2">
      <c r="B20771" s="3"/>
      <c r="C20771" s="3"/>
      <c r="D20771" s="6"/>
      <c r="E20771" s="8"/>
      <c r="O20771" s="9"/>
    </row>
    <row r="20772" spans="2:15" x14ac:dyDescent="0.2">
      <c r="B20772" s="3"/>
      <c r="C20772" s="3"/>
      <c r="D20772" s="6"/>
      <c r="E20772" s="8"/>
      <c r="O20772" s="9"/>
    </row>
    <row r="20773" spans="2:15" x14ac:dyDescent="0.2">
      <c r="B20773" s="3"/>
      <c r="C20773" s="3"/>
      <c r="D20773" s="6"/>
      <c r="E20773" s="8"/>
      <c r="O20773" s="9"/>
    </row>
    <row r="20774" spans="2:15" x14ac:dyDescent="0.2">
      <c r="B20774" s="3"/>
      <c r="C20774" s="3"/>
      <c r="D20774" s="6"/>
      <c r="E20774" s="8"/>
      <c r="O20774" s="9"/>
    </row>
    <row r="20775" spans="2:15" x14ac:dyDescent="0.2">
      <c r="B20775" s="3"/>
      <c r="C20775" s="3"/>
      <c r="D20775" s="6"/>
      <c r="E20775" s="8"/>
      <c r="O20775" s="9"/>
    </row>
    <row r="20776" spans="2:15" x14ac:dyDescent="0.2">
      <c r="B20776" s="3"/>
      <c r="C20776" s="3"/>
      <c r="D20776" s="6"/>
      <c r="E20776" s="8"/>
      <c r="O20776" s="9"/>
    </row>
    <row r="20777" spans="2:15" x14ac:dyDescent="0.2">
      <c r="B20777" s="3"/>
      <c r="C20777" s="3"/>
      <c r="D20777" s="6"/>
      <c r="E20777" s="8"/>
      <c r="O20777" s="9"/>
    </row>
    <row r="20778" spans="2:15" x14ac:dyDescent="0.2">
      <c r="B20778" s="3"/>
      <c r="C20778" s="3"/>
      <c r="D20778" s="6"/>
      <c r="E20778" s="8"/>
      <c r="O20778" s="9"/>
    </row>
    <row r="20779" spans="2:15" x14ac:dyDescent="0.2">
      <c r="B20779" s="3"/>
      <c r="C20779" s="3"/>
      <c r="D20779" s="6"/>
      <c r="E20779" s="8"/>
      <c r="O20779" s="9"/>
    </row>
    <row r="20780" spans="2:15" x14ac:dyDescent="0.2">
      <c r="B20780" s="3"/>
      <c r="C20780" s="3"/>
      <c r="D20780" s="6"/>
      <c r="E20780" s="8"/>
      <c r="O20780" s="9"/>
    </row>
    <row r="20781" spans="2:15" x14ac:dyDescent="0.2">
      <c r="B20781" s="3"/>
      <c r="C20781" s="3"/>
      <c r="D20781" s="6"/>
      <c r="E20781" s="8"/>
      <c r="O20781" s="9"/>
    </row>
    <row r="20782" spans="2:15" x14ac:dyDescent="0.2">
      <c r="B20782" s="3"/>
      <c r="C20782" s="3"/>
      <c r="D20782" s="6"/>
      <c r="E20782" s="8"/>
      <c r="O20782" s="9"/>
    </row>
    <row r="20783" spans="2:15" x14ac:dyDescent="0.2">
      <c r="B20783" s="3"/>
      <c r="C20783" s="3"/>
      <c r="D20783" s="6"/>
      <c r="E20783" s="8"/>
      <c r="O20783" s="9"/>
    </row>
    <row r="20784" spans="2:15" x14ac:dyDescent="0.2">
      <c r="B20784" s="3"/>
      <c r="C20784" s="3"/>
      <c r="D20784" s="6"/>
      <c r="E20784" s="8"/>
      <c r="O20784" s="9"/>
    </row>
    <row r="20785" spans="2:15" x14ac:dyDescent="0.2">
      <c r="B20785" s="3"/>
      <c r="C20785" s="3"/>
      <c r="D20785" s="6"/>
      <c r="E20785" s="8"/>
      <c r="O20785" s="9"/>
    </row>
    <row r="20786" spans="2:15" x14ac:dyDescent="0.2">
      <c r="B20786" s="3"/>
      <c r="C20786" s="3"/>
      <c r="D20786" s="6"/>
      <c r="E20786" s="8"/>
      <c r="O20786" s="9"/>
    </row>
    <row r="20787" spans="2:15" x14ac:dyDescent="0.2">
      <c r="B20787" s="3"/>
      <c r="C20787" s="3"/>
      <c r="D20787" s="6"/>
      <c r="E20787" s="8"/>
      <c r="O20787" s="9"/>
    </row>
    <row r="20788" spans="2:15" x14ac:dyDescent="0.2">
      <c r="B20788" s="3"/>
      <c r="C20788" s="3"/>
      <c r="D20788" s="6"/>
      <c r="E20788" s="8"/>
      <c r="O20788" s="9"/>
    </row>
    <row r="20789" spans="2:15" x14ac:dyDescent="0.2">
      <c r="B20789" s="3"/>
      <c r="C20789" s="3"/>
      <c r="D20789" s="6"/>
      <c r="E20789" s="8"/>
      <c r="O20789" s="9"/>
    </row>
    <row r="20790" spans="2:15" x14ac:dyDescent="0.2">
      <c r="B20790" s="3"/>
      <c r="C20790" s="3"/>
      <c r="D20790" s="6"/>
      <c r="E20790" s="8"/>
      <c r="O20790" s="9"/>
    </row>
    <row r="20791" spans="2:15" x14ac:dyDescent="0.2">
      <c r="B20791" s="3"/>
      <c r="C20791" s="3"/>
      <c r="D20791" s="6"/>
      <c r="E20791" s="8"/>
      <c r="O20791" s="9"/>
    </row>
    <row r="20792" spans="2:15" x14ac:dyDescent="0.2">
      <c r="B20792" s="3"/>
      <c r="C20792" s="3"/>
      <c r="D20792" s="6"/>
      <c r="E20792" s="8"/>
      <c r="O20792" s="9"/>
    </row>
    <row r="20793" spans="2:15" x14ac:dyDescent="0.2">
      <c r="B20793" s="3"/>
      <c r="C20793" s="3"/>
      <c r="D20793" s="6"/>
      <c r="E20793" s="8"/>
      <c r="O20793" s="9"/>
    </row>
    <row r="20794" spans="2:15" x14ac:dyDescent="0.2">
      <c r="B20794" s="3"/>
      <c r="C20794" s="3"/>
      <c r="D20794" s="6"/>
      <c r="E20794" s="8"/>
      <c r="O20794" s="9"/>
    </row>
    <row r="20795" spans="2:15" x14ac:dyDescent="0.2">
      <c r="B20795" s="3"/>
      <c r="C20795" s="3"/>
      <c r="D20795" s="6"/>
      <c r="E20795" s="8"/>
      <c r="O20795" s="9"/>
    </row>
    <row r="20796" spans="2:15" x14ac:dyDescent="0.2">
      <c r="B20796" s="3"/>
      <c r="C20796" s="3"/>
      <c r="D20796" s="6"/>
      <c r="E20796" s="8"/>
      <c r="O20796" s="9"/>
    </row>
    <row r="20797" spans="2:15" x14ac:dyDescent="0.2">
      <c r="B20797" s="3"/>
      <c r="C20797" s="3"/>
      <c r="D20797" s="6"/>
      <c r="E20797" s="8"/>
      <c r="O20797" s="9"/>
    </row>
    <row r="20798" spans="2:15" x14ac:dyDescent="0.2">
      <c r="B20798" s="3"/>
      <c r="C20798" s="3"/>
      <c r="D20798" s="6"/>
      <c r="E20798" s="8"/>
      <c r="O20798" s="9"/>
    </row>
    <row r="20799" spans="2:15" x14ac:dyDescent="0.2">
      <c r="B20799" s="3"/>
      <c r="C20799" s="3"/>
      <c r="D20799" s="6"/>
      <c r="E20799" s="8"/>
      <c r="O20799" s="9"/>
    </row>
    <row r="20800" spans="2:15" x14ac:dyDescent="0.2">
      <c r="B20800" s="3"/>
      <c r="C20800" s="3"/>
      <c r="D20800" s="6"/>
      <c r="E20800" s="8"/>
      <c r="O20800" s="9"/>
    </row>
    <row r="20801" spans="2:15" x14ac:dyDescent="0.2">
      <c r="B20801" s="3"/>
      <c r="C20801" s="3"/>
      <c r="D20801" s="6"/>
      <c r="E20801" s="8"/>
      <c r="O20801" s="9"/>
    </row>
    <row r="20802" spans="2:15" x14ac:dyDescent="0.2">
      <c r="B20802" s="3"/>
      <c r="C20802" s="3"/>
      <c r="D20802" s="6"/>
      <c r="E20802" s="8"/>
      <c r="O20802" s="9"/>
    </row>
    <row r="20803" spans="2:15" x14ac:dyDescent="0.2">
      <c r="B20803" s="3"/>
      <c r="C20803" s="3"/>
      <c r="D20803" s="6"/>
      <c r="E20803" s="8"/>
      <c r="O20803" s="9"/>
    </row>
    <row r="20804" spans="2:15" x14ac:dyDescent="0.2">
      <c r="B20804" s="3"/>
      <c r="C20804" s="3"/>
      <c r="D20804" s="6"/>
      <c r="E20804" s="8"/>
      <c r="O20804" s="9"/>
    </row>
    <row r="20805" spans="2:15" x14ac:dyDescent="0.2">
      <c r="B20805" s="3"/>
      <c r="C20805" s="3"/>
      <c r="D20805" s="6"/>
      <c r="E20805" s="8"/>
      <c r="O20805" s="9"/>
    </row>
    <row r="20806" spans="2:15" x14ac:dyDescent="0.2">
      <c r="B20806" s="3"/>
      <c r="C20806" s="3"/>
      <c r="D20806" s="6"/>
      <c r="E20806" s="8"/>
      <c r="O20806" s="9"/>
    </row>
    <row r="20807" spans="2:15" x14ac:dyDescent="0.2">
      <c r="B20807" s="3"/>
      <c r="C20807" s="3"/>
      <c r="D20807" s="6"/>
      <c r="E20807" s="8"/>
      <c r="O20807" s="9"/>
    </row>
    <row r="20808" spans="2:15" x14ac:dyDescent="0.2">
      <c r="B20808" s="3"/>
      <c r="C20808" s="3"/>
      <c r="D20808" s="6"/>
      <c r="E20808" s="8"/>
      <c r="O20808" s="9"/>
    </row>
    <row r="20809" spans="2:15" x14ac:dyDescent="0.2">
      <c r="B20809" s="3"/>
      <c r="C20809" s="3"/>
      <c r="D20809" s="6"/>
      <c r="E20809" s="8"/>
      <c r="O20809" s="9"/>
    </row>
    <row r="20810" spans="2:15" x14ac:dyDescent="0.2">
      <c r="B20810" s="3"/>
      <c r="C20810" s="3"/>
      <c r="D20810" s="6"/>
      <c r="E20810" s="8"/>
      <c r="O20810" s="9"/>
    </row>
    <row r="20811" spans="2:15" x14ac:dyDescent="0.2">
      <c r="B20811" s="3"/>
      <c r="C20811" s="3"/>
      <c r="D20811" s="6"/>
      <c r="E20811" s="8"/>
      <c r="O20811" s="9"/>
    </row>
    <row r="20812" spans="2:15" x14ac:dyDescent="0.2">
      <c r="B20812" s="3"/>
      <c r="C20812" s="3"/>
      <c r="D20812" s="6"/>
      <c r="E20812" s="8"/>
      <c r="O20812" s="9"/>
    </row>
    <row r="20813" spans="2:15" x14ac:dyDescent="0.2">
      <c r="B20813" s="3"/>
      <c r="C20813" s="3"/>
      <c r="D20813" s="6"/>
      <c r="E20813" s="8"/>
      <c r="O20813" s="9"/>
    </row>
    <row r="20814" spans="2:15" x14ac:dyDescent="0.2">
      <c r="B20814" s="3"/>
      <c r="C20814" s="3"/>
      <c r="D20814" s="6"/>
      <c r="E20814" s="8"/>
      <c r="O20814" s="9"/>
    </row>
    <row r="20815" spans="2:15" x14ac:dyDescent="0.2">
      <c r="B20815" s="3"/>
      <c r="C20815" s="3"/>
      <c r="D20815" s="6"/>
      <c r="E20815" s="8"/>
      <c r="O20815" s="9"/>
    </row>
    <row r="20816" spans="2:15" x14ac:dyDescent="0.2">
      <c r="B20816" s="3"/>
      <c r="C20816" s="3"/>
      <c r="D20816" s="6"/>
      <c r="E20816" s="8"/>
      <c r="O20816" s="9"/>
    </row>
    <row r="20817" spans="2:15" x14ac:dyDescent="0.2">
      <c r="B20817" s="3"/>
      <c r="C20817" s="3"/>
      <c r="D20817" s="6"/>
      <c r="E20817" s="8"/>
      <c r="O20817" s="9"/>
    </row>
    <row r="20818" spans="2:15" x14ac:dyDescent="0.2">
      <c r="B20818" s="3"/>
      <c r="C20818" s="3"/>
      <c r="D20818" s="6"/>
      <c r="E20818" s="8"/>
      <c r="O20818" s="9"/>
    </row>
    <row r="20819" spans="2:15" x14ac:dyDescent="0.2">
      <c r="B20819" s="3"/>
      <c r="C20819" s="3"/>
      <c r="D20819" s="6"/>
      <c r="E20819" s="8"/>
      <c r="O20819" s="9"/>
    </row>
    <row r="20820" spans="2:15" x14ac:dyDescent="0.2">
      <c r="B20820" s="3"/>
      <c r="C20820" s="3"/>
      <c r="D20820" s="6"/>
      <c r="E20820" s="8"/>
      <c r="O20820" s="9"/>
    </row>
    <row r="20821" spans="2:15" x14ac:dyDescent="0.2">
      <c r="B20821" s="3"/>
      <c r="C20821" s="3"/>
      <c r="D20821" s="6"/>
      <c r="E20821" s="8"/>
      <c r="O20821" s="9"/>
    </row>
    <row r="20822" spans="2:15" x14ac:dyDescent="0.2">
      <c r="B20822" s="3"/>
      <c r="C20822" s="3"/>
      <c r="D20822" s="6"/>
      <c r="E20822" s="8"/>
      <c r="O20822" s="9"/>
    </row>
    <row r="20823" spans="2:15" x14ac:dyDescent="0.2">
      <c r="B20823" s="3"/>
      <c r="C20823" s="3"/>
      <c r="D20823" s="6"/>
      <c r="E20823" s="8"/>
      <c r="O20823" s="9"/>
    </row>
    <row r="20824" spans="2:15" x14ac:dyDescent="0.2">
      <c r="B20824" s="3"/>
      <c r="C20824" s="3"/>
      <c r="D20824" s="6"/>
      <c r="E20824" s="8"/>
      <c r="O20824" s="9"/>
    </row>
    <row r="20825" spans="2:15" x14ac:dyDescent="0.2">
      <c r="B20825" s="3"/>
      <c r="C20825" s="3"/>
      <c r="D20825" s="6"/>
      <c r="E20825" s="8"/>
      <c r="O20825" s="9"/>
    </row>
    <row r="20826" spans="2:15" x14ac:dyDescent="0.2">
      <c r="B20826" s="3"/>
      <c r="C20826" s="3"/>
      <c r="D20826" s="6"/>
      <c r="E20826" s="8"/>
      <c r="O20826" s="9"/>
    </row>
    <row r="20827" spans="2:15" x14ac:dyDescent="0.2">
      <c r="B20827" s="3"/>
      <c r="C20827" s="3"/>
      <c r="D20827" s="6"/>
      <c r="E20827" s="8"/>
      <c r="O20827" s="9"/>
    </row>
    <row r="20828" spans="2:15" x14ac:dyDescent="0.2">
      <c r="B20828" s="3"/>
      <c r="C20828" s="3"/>
      <c r="D20828" s="6"/>
      <c r="E20828" s="8"/>
      <c r="O20828" s="9"/>
    </row>
    <row r="20829" spans="2:15" x14ac:dyDescent="0.2">
      <c r="B20829" s="3"/>
      <c r="C20829" s="3"/>
      <c r="D20829" s="6"/>
      <c r="E20829" s="8"/>
      <c r="O20829" s="9"/>
    </row>
    <row r="20830" spans="2:15" x14ac:dyDescent="0.2">
      <c r="B20830" s="3"/>
      <c r="C20830" s="3"/>
      <c r="D20830" s="6"/>
      <c r="E20830" s="8"/>
      <c r="O20830" s="9"/>
    </row>
    <row r="20831" spans="2:15" x14ac:dyDescent="0.2">
      <c r="B20831" s="3"/>
      <c r="C20831" s="3"/>
      <c r="D20831" s="6"/>
      <c r="E20831" s="8"/>
      <c r="O20831" s="9"/>
    </row>
    <row r="20832" spans="2:15" x14ac:dyDescent="0.2">
      <c r="B20832" s="3"/>
      <c r="C20832" s="3"/>
      <c r="D20832" s="6"/>
      <c r="E20832" s="8"/>
      <c r="O20832" s="9"/>
    </row>
    <row r="20833" spans="2:15" x14ac:dyDescent="0.2">
      <c r="B20833" s="3"/>
      <c r="C20833" s="3"/>
      <c r="D20833" s="6"/>
      <c r="E20833" s="8"/>
      <c r="O20833" s="9"/>
    </row>
    <row r="20834" spans="2:15" x14ac:dyDescent="0.2">
      <c r="B20834" s="3"/>
      <c r="C20834" s="3"/>
      <c r="D20834" s="6"/>
      <c r="E20834" s="8"/>
      <c r="O20834" s="9"/>
    </row>
    <row r="20835" spans="2:15" x14ac:dyDescent="0.2">
      <c r="B20835" s="3"/>
      <c r="C20835" s="3"/>
      <c r="D20835" s="6"/>
      <c r="E20835" s="8"/>
      <c r="O20835" s="9"/>
    </row>
    <row r="20836" spans="2:15" x14ac:dyDescent="0.2">
      <c r="B20836" s="3"/>
      <c r="C20836" s="3"/>
      <c r="D20836" s="6"/>
      <c r="E20836" s="8"/>
      <c r="O20836" s="9"/>
    </row>
    <row r="20837" spans="2:15" x14ac:dyDescent="0.2">
      <c r="B20837" s="3"/>
      <c r="C20837" s="3"/>
      <c r="D20837" s="6"/>
      <c r="E20837" s="8"/>
      <c r="O20837" s="9"/>
    </row>
    <row r="20838" spans="2:15" x14ac:dyDescent="0.2">
      <c r="B20838" s="3"/>
      <c r="C20838" s="3"/>
      <c r="D20838" s="6"/>
      <c r="E20838" s="8"/>
      <c r="O20838" s="9"/>
    </row>
    <row r="20839" spans="2:15" x14ac:dyDescent="0.2">
      <c r="B20839" s="3"/>
      <c r="C20839" s="3"/>
      <c r="D20839" s="6"/>
      <c r="E20839" s="8"/>
      <c r="O20839" s="9"/>
    </row>
    <row r="20840" spans="2:15" x14ac:dyDescent="0.2">
      <c r="B20840" s="3"/>
      <c r="C20840" s="3"/>
      <c r="D20840" s="6"/>
      <c r="E20840" s="8"/>
      <c r="O20840" s="9"/>
    </row>
    <row r="20841" spans="2:15" x14ac:dyDescent="0.2">
      <c r="B20841" s="3"/>
      <c r="C20841" s="3"/>
      <c r="D20841" s="6"/>
      <c r="E20841" s="8"/>
      <c r="O20841" s="9"/>
    </row>
    <row r="20842" spans="2:15" x14ac:dyDescent="0.2">
      <c r="B20842" s="3"/>
      <c r="C20842" s="3"/>
      <c r="D20842" s="6"/>
      <c r="E20842" s="8"/>
      <c r="O20842" s="9"/>
    </row>
    <row r="20843" spans="2:15" x14ac:dyDescent="0.2">
      <c r="B20843" s="3"/>
      <c r="C20843" s="3"/>
      <c r="D20843" s="6"/>
      <c r="E20843" s="8"/>
      <c r="O20843" s="9"/>
    </row>
    <row r="20844" spans="2:15" x14ac:dyDescent="0.2">
      <c r="B20844" s="3"/>
      <c r="C20844" s="3"/>
      <c r="D20844" s="6"/>
      <c r="E20844" s="8"/>
      <c r="O20844" s="9"/>
    </row>
    <row r="20845" spans="2:15" x14ac:dyDescent="0.2">
      <c r="B20845" s="3"/>
      <c r="C20845" s="3"/>
      <c r="D20845" s="6"/>
      <c r="E20845" s="8"/>
      <c r="O20845" s="9"/>
    </row>
    <row r="20846" spans="2:15" x14ac:dyDescent="0.2">
      <c r="B20846" s="3"/>
      <c r="C20846" s="3"/>
      <c r="D20846" s="6"/>
      <c r="E20846" s="8"/>
      <c r="O20846" s="9"/>
    </row>
    <row r="20847" spans="2:15" x14ac:dyDescent="0.2">
      <c r="B20847" s="3"/>
      <c r="C20847" s="3"/>
      <c r="D20847" s="6"/>
      <c r="E20847" s="8"/>
      <c r="O20847" s="9"/>
    </row>
    <row r="20848" spans="2:15" x14ac:dyDescent="0.2">
      <c r="B20848" s="3"/>
      <c r="C20848" s="3"/>
      <c r="D20848" s="6"/>
      <c r="E20848" s="8"/>
      <c r="O20848" s="9"/>
    </row>
    <row r="20849" spans="2:15" x14ac:dyDescent="0.2">
      <c r="B20849" s="3"/>
      <c r="C20849" s="3"/>
      <c r="D20849" s="6"/>
      <c r="E20849" s="8"/>
      <c r="O20849" s="9"/>
    </row>
    <row r="20850" spans="2:15" x14ac:dyDescent="0.2">
      <c r="B20850" s="3"/>
      <c r="C20850" s="3"/>
      <c r="D20850" s="6"/>
      <c r="E20850" s="8"/>
      <c r="O20850" s="9"/>
    </row>
    <row r="20851" spans="2:15" x14ac:dyDescent="0.2">
      <c r="B20851" s="3"/>
      <c r="C20851" s="3"/>
      <c r="D20851" s="6"/>
      <c r="E20851" s="8"/>
      <c r="O20851" s="9"/>
    </row>
    <row r="20852" spans="2:15" x14ac:dyDescent="0.2">
      <c r="B20852" s="3"/>
      <c r="C20852" s="3"/>
      <c r="D20852" s="6"/>
      <c r="E20852" s="8"/>
      <c r="O20852" s="9"/>
    </row>
    <row r="20853" spans="2:15" x14ac:dyDescent="0.2">
      <c r="B20853" s="3"/>
      <c r="C20853" s="3"/>
      <c r="D20853" s="6"/>
      <c r="E20853" s="8"/>
      <c r="O20853" s="9"/>
    </row>
    <row r="20854" spans="2:15" x14ac:dyDescent="0.2">
      <c r="B20854" s="3"/>
      <c r="C20854" s="3"/>
      <c r="D20854" s="6"/>
      <c r="E20854" s="8"/>
      <c r="O20854" s="9"/>
    </row>
    <row r="20855" spans="2:15" x14ac:dyDescent="0.2">
      <c r="B20855" s="3"/>
      <c r="C20855" s="3"/>
      <c r="D20855" s="6"/>
      <c r="E20855" s="8"/>
      <c r="O20855" s="9"/>
    </row>
    <row r="20856" spans="2:15" x14ac:dyDescent="0.2">
      <c r="B20856" s="3"/>
      <c r="C20856" s="3"/>
      <c r="D20856" s="6"/>
      <c r="E20856" s="8"/>
      <c r="O20856" s="9"/>
    </row>
    <row r="20857" spans="2:15" x14ac:dyDescent="0.2">
      <c r="B20857" s="3"/>
      <c r="C20857" s="3"/>
      <c r="D20857" s="6"/>
      <c r="E20857" s="8"/>
      <c r="O20857" s="9"/>
    </row>
    <row r="20858" spans="2:15" x14ac:dyDescent="0.2">
      <c r="B20858" s="3"/>
      <c r="C20858" s="3"/>
      <c r="D20858" s="6"/>
      <c r="E20858" s="8"/>
      <c r="O20858" s="9"/>
    </row>
    <row r="20859" spans="2:15" x14ac:dyDescent="0.2">
      <c r="B20859" s="3"/>
      <c r="C20859" s="3"/>
      <c r="D20859" s="6"/>
      <c r="E20859" s="8"/>
      <c r="O20859" s="9"/>
    </row>
    <row r="20860" spans="2:15" x14ac:dyDescent="0.2">
      <c r="B20860" s="3"/>
      <c r="C20860" s="3"/>
      <c r="D20860" s="6"/>
      <c r="E20860" s="8"/>
      <c r="O20860" s="9"/>
    </row>
    <row r="20861" spans="2:15" x14ac:dyDescent="0.2">
      <c r="B20861" s="3"/>
      <c r="C20861" s="3"/>
      <c r="D20861" s="6"/>
      <c r="E20861" s="8"/>
      <c r="O20861" s="9"/>
    </row>
    <row r="20862" spans="2:15" x14ac:dyDescent="0.2">
      <c r="B20862" s="3"/>
      <c r="C20862" s="3"/>
      <c r="D20862" s="6"/>
      <c r="E20862" s="8"/>
      <c r="O20862" s="9"/>
    </row>
    <row r="20863" spans="2:15" x14ac:dyDescent="0.2">
      <c r="B20863" s="3"/>
      <c r="C20863" s="3"/>
      <c r="D20863" s="6"/>
      <c r="E20863" s="8"/>
      <c r="O20863" s="9"/>
    </row>
    <row r="20864" spans="2:15" x14ac:dyDescent="0.2">
      <c r="B20864" s="3"/>
      <c r="C20864" s="3"/>
      <c r="D20864" s="6"/>
      <c r="E20864" s="8"/>
      <c r="O20864" s="9"/>
    </row>
    <row r="20865" spans="2:15" x14ac:dyDescent="0.2">
      <c r="B20865" s="3"/>
      <c r="C20865" s="3"/>
      <c r="D20865" s="6"/>
      <c r="E20865" s="8"/>
      <c r="O20865" s="9"/>
    </row>
    <row r="20866" spans="2:15" x14ac:dyDescent="0.2">
      <c r="B20866" s="3"/>
      <c r="C20866" s="3"/>
      <c r="D20866" s="6"/>
      <c r="E20866" s="8"/>
      <c r="O20866" s="9"/>
    </row>
    <row r="20867" spans="2:15" x14ac:dyDescent="0.2">
      <c r="B20867" s="3"/>
      <c r="C20867" s="3"/>
      <c r="D20867" s="6"/>
      <c r="E20867" s="8"/>
      <c r="O20867" s="9"/>
    </row>
    <row r="20868" spans="2:15" x14ac:dyDescent="0.2">
      <c r="B20868" s="3"/>
      <c r="C20868" s="3"/>
      <c r="D20868" s="6"/>
      <c r="E20868" s="8"/>
      <c r="O20868" s="9"/>
    </row>
    <row r="20869" spans="2:15" x14ac:dyDescent="0.2">
      <c r="B20869" s="3"/>
      <c r="C20869" s="3"/>
      <c r="D20869" s="6"/>
      <c r="E20869" s="8"/>
      <c r="O20869" s="9"/>
    </row>
    <row r="20870" spans="2:15" x14ac:dyDescent="0.2">
      <c r="B20870" s="3"/>
      <c r="C20870" s="3"/>
      <c r="D20870" s="6"/>
      <c r="E20870" s="8"/>
      <c r="O20870" s="9"/>
    </row>
    <row r="20871" spans="2:15" x14ac:dyDescent="0.2">
      <c r="B20871" s="3"/>
      <c r="C20871" s="3"/>
      <c r="D20871" s="6"/>
      <c r="E20871" s="8"/>
      <c r="O20871" s="9"/>
    </row>
    <row r="20872" spans="2:15" x14ac:dyDescent="0.2">
      <c r="B20872" s="3"/>
      <c r="C20872" s="3"/>
      <c r="D20872" s="6"/>
      <c r="E20872" s="8"/>
      <c r="O20872" s="9"/>
    </row>
    <row r="20873" spans="2:15" x14ac:dyDescent="0.2">
      <c r="B20873" s="3"/>
      <c r="C20873" s="3"/>
      <c r="D20873" s="6"/>
      <c r="E20873" s="8"/>
      <c r="O20873" s="9"/>
    </row>
    <row r="20874" spans="2:15" x14ac:dyDescent="0.2">
      <c r="B20874" s="3"/>
      <c r="C20874" s="3"/>
      <c r="D20874" s="6"/>
      <c r="E20874" s="8"/>
      <c r="O20874" s="9"/>
    </row>
    <row r="20875" spans="2:15" x14ac:dyDescent="0.2">
      <c r="B20875" s="3"/>
      <c r="C20875" s="3"/>
      <c r="D20875" s="6"/>
      <c r="E20875" s="8"/>
      <c r="O20875" s="9"/>
    </row>
    <row r="20876" spans="2:15" x14ac:dyDescent="0.2">
      <c r="B20876" s="3"/>
      <c r="C20876" s="3"/>
      <c r="D20876" s="6"/>
      <c r="E20876" s="8"/>
      <c r="O20876" s="9"/>
    </row>
    <row r="20877" spans="2:15" x14ac:dyDescent="0.2">
      <c r="B20877" s="3"/>
      <c r="C20877" s="3"/>
      <c r="D20877" s="6"/>
      <c r="E20877" s="8"/>
      <c r="O20877" s="9"/>
    </row>
    <row r="20878" spans="2:15" x14ac:dyDescent="0.2">
      <c r="B20878" s="3"/>
      <c r="C20878" s="3"/>
      <c r="D20878" s="6"/>
      <c r="E20878" s="8"/>
      <c r="O20878" s="9"/>
    </row>
    <row r="20879" spans="2:15" x14ac:dyDescent="0.2">
      <c r="B20879" s="3"/>
      <c r="C20879" s="3"/>
      <c r="D20879" s="6"/>
      <c r="E20879" s="8"/>
      <c r="O20879" s="9"/>
    </row>
    <row r="20880" spans="2:15" x14ac:dyDescent="0.2">
      <c r="B20880" s="3"/>
      <c r="C20880" s="3"/>
      <c r="D20880" s="6"/>
      <c r="E20880" s="8"/>
      <c r="O20880" s="9"/>
    </row>
    <row r="20881" spans="2:15" x14ac:dyDescent="0.2">
      <c r="B20881" s="3"/>
      <c r="C20881" s="3"/>
      <c r="D20881" s="6"/>
      <c r="E20881" s="8"/>
      <c r="O20881" s="9"/>
    </row>
    <row r="20882" spans="2:15" x14ac:dyDescent="0.2">
      <c r="B20882" s="3"/>
      <c r="C20882" s="3"/>
      <c r="D20882" s="6"/>
      <c r="E20882" s="8"/>
      <c r="O20882" s="9"/>
    </row>
    <row r="20883" spans="2:15" x14ac:dyDescent="0.2">
      <c r="B20883" s="3"/>
      <c r="C20883" s="3"/>
      <c r="D20883" s="6"/>
      <c r="E20883" s="8"/>
      <c r="O20883" s="9"/>
    </row>
    <row r="20884" spans="2:15" x14ac:dyDescent="0.2">
      <c r="B20884" s="3"/>
      <c r="C20884" s="3"/>
      <c r="D20884" s="6"/>
      <c r="E20884" s="8"/>
      <c r="O20884" s="9"/>
    </row>
    <row r="20885" spans="2:15" x14ac:dyDescent="0.2">
      <c r="B20885" s="3"/>
      <c r="C20885" s="3"/>
      <c r="D20885" s="6"/>
      <c r="E20885" s="8"/>
      <c r="O20885" s="9"/>
    </row>
    <row r="20886" spans="2:15" x14ac:dyDescent="0.2">
      <c r="B20886" s="3"/>
      <c r="C20886" s="3"/>
      <c r="D20886" s="6"/>
      <c r="E20886" s="8"/>
      <c r="O20886" s="9"/>
    </row>
    <row r="20887" spans="2:15" x14ac:dyDescent="0.2">
      <c r="B20887" s="3"/>
      <c r="C20887" s="3"/>
      <c r="D20887" s="6"/>
      <c r="E20887" s="8"/>
      <c r="O20887" s="9"/>
    </row>
    <row r="20888" spans="2:15" x14ac:dyDescent="0.2">
      <c r="B20888" s="3"/>
      <c r="C20888" s="3"/>
      <c r="D20888" s="6"/>
      <c r="E20888" s="8"/>
      <c r="O20888" s="9"/>
    </row>
    <row r="20889" spans="2:15" x14ac:dyDescent="0.2">
      <c r="B20889" s="3"/>
      <c r="C20889" s="3"/>
      <c r="D20889" s="6"/>
      <c r="E20889" s="8"/>
      <c r="O20889" s="9"/>
    </row>
    <row r="20890" spans="2:15" x14ac:dyDescent="0.2">
      <c r="B20890" s="3"/>
      <c r="C20890" s="3"/>
      <c r="D20890" s="6"/>
      <c r="E20890" s="8"/>
      <c r="O20890" s="9"/>
    </row>
    <row r="20891" spans="2:15" x14ac:dyDescent="0.2">
      <c r="B20891" s="3"/>
      <c r="C20891" s="3"/>
      <c r="D20891" s="6"/>
      <c r="E20891" s="8"/>
      <c r="O20891" s="9"/>
    </row>
    <row r="20892" spans="2:15" x14ac:dyDescent="0.2">
      <c r="B20892" s="3"/>
      <c r="C20892" s="3"/>
      <c r="D20892" s="6"/>
      <c r="E20892" s="8"/>
      <c r="O20892" s="9"/>
    </row>
    <row r="20893" spans="2:15" x14ac:dyDescent="0.2">
      <c r="B20893" s="3"/>
      <c r="C20893" s="3"/>
      <c r="D20893" s="6"/>
      <c r="E20893" s="8"/>
      <c r="O20893" s="9"/>
    </row>
    <row r="20894" spans="2:15" x14ac:dyDescent="0.2">
      <c r="B20894" s="3"/>
      <c r="C20894" s="3"/>
      <c r="D20894" s="6"/>
      <c r="E20894" s="8"/>
      <c r="O20894" s="9"/>
    </row>
    <row r="20895" spans="2:15" x14ac:dyDescent="0.2">
      <c r="B20895" s="3"/>
      <c r="C20895" s="3"/>
      <c r="D20895" s="6"/>
      <c r="E20895" s="8"/>
      <c r="O20895" s="9"/>
    </row>
    <row r="20896" spans="2:15" x14ac:dyDescent="0.2">
      <c r="B20896" s="3"/>
      <c r="C20896" s="3"/>
      <c r="D20896" s="6"/>
      <c r="E20896" s="8"/>
      <c r="O20896" s="9"/>
    </row>
    <row r="20897" spans="2:15" x14ac:dyDescent="0.2">
      <c r="B20897" s="3"/>
      <c r="C20897" s="3"/>
      <c r="D20897" s="6"/>
      <c r="E20897" s="8"/>
      <c r="O20897" s="9"/>
    </row>
    <row r="20898" spans="2:15" x14ac:dyDescent="0.2">
      <c r="B20898" s="3"/>
      <c r="C20898" s="3"/>
      <c r="D20898" s="6"/>
      <c r="E20898" s="8"/>
      <c r="O20898" s="9"/>
    </row>
    <row r="20899" spans="2:15" x14ac:dyDescent="0.2">
      <c r="B20899" s="3"/>
      <c r="C20899" s="3"/>
      <c r="D20899" s="6"/>
      <c r="E20899" s="8"/>
      <c r="O20899" s="9"/>
    </row>
    <row r="20900" spans="2:15" x14ac:dyDescent="0.2">
      <c r="B20900" s="3"/>
      <c r="C20900" s="3"/>
      <c r="D20900" s="6"/>
      <c r="E20900" s="8"/>
      <c r="O20900" s="9"/>
    </row>
    <row r="20901" spans="2:15" x14ac:dyDescent="0.2">
      <c r="B20901" s="3"/>
      <c r="C20901" s="3"/>
      <c r="D20901" s="6"/>
      <c r="E20901" s="8"/>
      <c r="O20901" s="9"/>
    </row>
    <row r="20902" spans="2:15" x14ac:dyDescent="0.2">
      <c r="B20902" s="3"/>
      <c r="C20902" s="3"/>
      <c r="D20902" s="6"/>
      <c r="E20902" s="8"/>
      <c r="O20902" s="9"/>
    </row>
    <row r="20903" spans="2:15" x14ac:dyDescent="0.2">
      <c r="B20903" s="3"/>
      <c r="C20903" s="3"/>
      <c r="D20903" s="6"/>
      <c r="E20903" s="8"/>
      <c r="O20903" s="9"/>
    </row>
    <row r="20904" spans="2:15" x14ac:dyDescent="0.2">
      <c r="B20904" s="3"/>
      <c r="C20904" s="3"/>
      <c r="D20904" s="6"/>
      <c r="E20904" s="8"/>
      <c r="O20904" s="9"/>
    </row>
    <row r="20905" spans="2:15" x14ac:dyDescent="0.2">
      <c r="B20905" s="3"/>
      <c r="C20905" s="3"/>
      <c r="D20905" s="6"/>
      <c r="E20905" s="8"/>
      <c r="O20905" s="9"/>
    </row>
    <row r="20906" spans="2:15" x14ac:dyDescent="0.2">
      <c r="B20906" s="3"/>
      <c r="C20906" s="3"/>
      <c r="D20906" s="6"/>
      <c r="E20906" s="8"/>
      <c r="O20906" s="9"/>
    </row>
    <row r="20907" spans="2:15" x14ac:dyDescent="0.2">
      <c r="B20907" s="3"/>
      <c r="C20907" s="3"/>
      <c r="D20907" s="6"/>
      <c r="E20907" s="8"/>
      <c r="O20907" s="9"/>
    </row>
    <row r="20908" spans="2:15" x14ac:dyDescent="0.2">
      <c r="B20908" s="3"/>
      <c r="C20908" s="3"/>
      <c r="D20908" s="6"/>
      <c r="E20908" s="8"/>
      <c r="O20908" s="9"/>
    </row>
    <row r="20909" spans="2:15" x14ac:dyDescent="0.2">
      <c r="B20909" s="3"/>
      <c r="C20909" s="3"/>
      <c r="D20909" s="6"/>
      <c r="E20909" s="8"/>
      <c r="O20909" s="9"/>
    </row>
    <row r="20910" spans="2:15" x14ac:dyDescent="0.2">
      <c r="B20910" s="3"/>
      <c r="C20910" s="3"/>
      <c r="D20910" s="6"/>
      <c r="E20910" s="8"/>
      <c r="O20910" s="9"/>
    </row>
    <row r="20911" spans="2:15" x14ac:dyDescent="0.2">
      <c r="B20911" s="3"/>
      <c r="C20911" s="3"/>
      <c r="D20911" s="6"/>
      <c r="E20911" s="8"/>
      <c r="O20911" s="9"/>
    </row>
    <row r="20912" spans="2:15" x14ac:dyDescent="0.2">
      <c r="B20912" s="3"/>
      <c r="C20912" s="3"/>
      <c r="D20912" s="6"/>
      <c r="E20912" s="8"/>
      <c r="O20912" s="9"/>
    </row>
    <row r="20913" spans="2:15" x14ac:dyDescent="0.2">
      <c r="B20913" s="3"/>
      <c r="C20913" s="3"/>
      <c r="D20913" s="6"/>
      <c r="E20913" s="8"/>
      <c r="O20913" s="9"/>
    </row>
    <row r="20914" spans="2:15" x14ac:dyDescent="0.2">
      <c r="B20914" s="3"/>
      <c r="C20914" s="3"/>
      <c r="D20914" s="6"/>
      <c r="E20914" s="8"/>
      <c r="O20914" s="9"/>
    </row>
    <row r="20915" spans="2:15" x14ac:dyDescent="0.2">
      <c r="B20915" s="3"/>
      <c r="C20915" s="3"/>
      <c r="D20915" s="6"/>
      <c r="E20915" s="8"/>
      <c r="O20915" s="9"/>
    </row>
    <row r="20916" spans="2:15" x14ac:dyDescent="0.2">
      <c r="B20916" s="3"/>
      <c r="C20916" s="3"/>
      <c r="D20916" s="6"/>
      <c r="E20916" s="8"/>
      <c r="O20916" s="9"/>
    </row>
    <row r="20917" spans="2:15" x14ac:dyDescent="0.2">
      <c r="B20917" s="3"/>
      <c r="C20917" s="3"/>
      <c r="D20917" s="6"/>
      <c r="E20917" s="8"/>
      <c r="O20917" s="9"/>
    </row>
    <row r="20918" spans="2:15" x14ac:dyDescent="0.2">
      <c r="B20918" s="3"/>
      <c r="C20918" s="3"/>
      <c r="D20918" s="6"/>
      <c r="E20918" s="8"/>
      <c r="O20918" s="9"/>
    </row>
    <row r="20919" spans="2:15" x14ac:dyDescent="0.2">
      <c r="B20919" s="3"/>
      <c r="C20919" s="3"/>
      <c r="D20919" s="6"/>
      <c r="E20919" s="8"/>
      <c r="O20919" s="9"/>
    </row>
    <row r="20920" spans="2:15" x14ac:dyDescent="0.2">
      <c r="B20920" s="3"/>
      <c r="C20920" s="3"/>
      <c r="D20920" s="6"/>
      <c r="E20920" s="8"/>
      <c r="O20920" s="9"/>
    </row>
    <row r="20921" spans="2:15" x14ac:dyDescent="0.2">
      <c r="B20921" s="3"/>
      <c r="C20921" s="3"/>
      <c r="D20921" s="6"/>
      <c r="E20921" s="8"/>
      <c r="O20921" s="9"/>
    </row>
    <row r="20922" spans="2:15" x14ac:dyDescent="0.2">
      <c r="B20922" s="3"/>
      <c r="C20922" s="3"/>
      <c r="D20922" s="6"/>
      <c r="E20922" s="8"/>
      <c r="O20922" s="9"/>
    </row>
    <row r="20923" spans="2:15" x14ac:dyDescent="0.2">
      <c r="B20923" s="3"/>
      <c r="C20923" s="3"/>
      <c r="D20923" s="6"/>
      <c r="E20923" s="8"/>
      <c r="O20923" s="9"/>
    </row>
    <row r="20924" spans="2:15" x14ac:dyDescent="0.2">
      <c r="B20924" s="3"/>
      <c r="C20924" s="3"/>
      <c r="D20924" s="6"/>
      <c r="E20924" s="8"/>
      <c r="O20924" s="9"/>
    </row>
    <row r="20925" spans="2:15" x14ac:dyDescent="0.2">
      <c r="B20925" s="3"/>
      <c r="C20925" s="3"/>
      <c r="D20925" s="6"/>
      <c r="E20925" s="8"/>
      <c r="O20925" s="9"/>
    </row>
    <row r="20926" spans="2:15" x14ac:dyDescent="0.2">
      <c r="B20926" s="3"/>
      <c r="C20926" s="3"/>
      <c r="D20926" s="6"/>
      <c r="E20926" s="8"/>
      <c r="O20926" s="9"/>
    </row>
    <row r="20927" spans="2:15" x14ac:dyDescent="0.2">
      <c r="B20927" s="3"/>
      <c r="C20927" s="3"/>
      <c r="D20927" s="6"/>
      <c r="E20927" s="8"/>
      <c r="O20927" s="9"/>
    </row>
    <row r="20928" spans="2:15" x14ac:dyDescent="0.2">
      <c r="B20928" s="3"/>
      <c r="C20928" s="3"/>
      <c r="D20928" s="6"/>
      <c r="E20928" s="8"/>
      <c r="O20928" s="9"/>
    </row>
    <row r="20929" spans="2:15" x14ac:dyDescent="0.2">
      <c r="B20929" s="3"/>
      <c r="C20929" s="3"/>
      <c r="D20929" s="6"/>
      <c r="E20929" s="8"/>
      <c r="O20929" s="9"/>
    </row>
    <row r="20930" spans="2:15" x14ac:dyDescent="0.2">
      <c r="B20930" s="3"/>
      <c r="C20930" s="3"/>
      <c r="D20930" s="6"/>
      <c r="E20930" s="8"/>
      <c r="O20930" s="9"/>
    </row>
    <row r="20931" spans="2:15" x14ac:dyDescent="0.2">
      <c r="B20931" s="3"/>
      <c r="C20931" s="3"/>
      <c r="D20931" s="6"/>
      <c r="E20931" s="8"/>
      <c r="O20931" s="9"/>
    </row>
    <row r="20932" spans="2:15" x14ac:dyDescent="0.2">
      <c r="B20932" s="3"/>
      <c r="C20932" s="3"/>
      <c r="D20932" s="6"/>
      <c r="E20932" s="8"/>
      <c r="O20932" s="9"/>
    </row>
    <row r="20933" spans="2:15" x14ac:dyDescent="0.2">
      <c r="B20933" s="3"/>
      <c r="C20933" s="3"/>
      <c r="D20933" s="6"/>
      <c r="E20933" s="8"/>
      <c r="O20933" s="9"/>
    </row>
    <row r="20934" spans="2:15" x14ac:dyDescent="0.2">
      <c r="B20934" s="3"/>
      <c r="C20934" s="3"/>
      <c r="D20934" s="6"/>
      <c r="E20934" s="8"/>
      <c r="O20934" s="9"/>
    </row>
    <row r="20935" spans="2:15" x14ac:dyDescent="0.2">
      <c r="B20935" s="3"/>
      <c r="C20935" s="3"/>
      <c r="D20935" s="6"/>
      <c r="E20935" s="8"/>
      <c r="O20935" s="9"/>
    </row>
    <row r="20936" spans="2:15" x14ac:dyDescent="0.2">
      <c r="B20936" s="3"/>
      <c r="C20936" s="3"/>
      <c r="D20936" s="6"/>
      <c r="E20936" s="8"/>
      <c r="O20936" s="9"/>
    </row>
    <row r="20937" spans="2:15" x14ac:dyDescent="0.2">
      <c r="B20937" s="3"/>
      <c r="C20937" s="3"/>
      <c r="D20937" s="6"/>
      <c r="E20937" s="8"/>
      <c r="O20937" s="9"/>
    </row>
    <row r="20938" spans="2:15" x14ac:dyDescent="0.2">
      <c r="B20938" s="3"/>
      <c r="C20938" s="3"/>
      <c r="D20938" s="6"/>
      <c r="E20938" s="8"/>
      <c r="O20938" s="9"/>
    </row>
    <row r="20939" spans="2:15" x14ac:dyDescent="0.2">
      <c r="B20939" s="3"/>
      <c r="C20939" s="3"/>
      <c r="D20939" s="6"/>
      <c r="E20939" s="8"/>
      <c r="O20939" s="9"/>
    </row>
    <row r="20940" spans="2:15" x14ac:dyDescent="0.2">
      <c r="B20940" s="3"/>
      <c r="C20940" s="3"/>
      <c r="D20940" s="6"/>
      <c r="E20940" s="8"/>
      <c r="O20940" s="9"/>
    </row>
    <row r="20941" spans="2:15" x14ac:dyDescent="0.2">
      <c r="B20941" s="3"/>
      <c r="C20941" s="3"/>
      <c r="D20941" s="6"/>
      <c r="E20941" s="8"/>
      <c r="O20941" s="9"/>
    </row>
    <row r="20942" spans="2:15" x14ac:dyDescent="0.2">
      <c r="B20942" s="3"/>
      <c r="C20942" s="3"/>
      <c r="D20942" s="6"/>
      <c r="E20942" s="8"/>
      <c r="O20942" s="9"/>
    </row>
    <row r="20943" spans="2:15" x14ac:dyDescent="0.2">
      <c r="B20943" s="3"/>
      <c r="C20943" s="3"/>
      <c r="D20943" s="6"/>
      <c r="E20943" s="8"/>
      <c r="O20943" s="9"/>
    </row>
    <row r="20944" spans="2:15" x14ac:dyDescent="0.2">
      <c r="B20944" s="3"/>
      <c r="C20944" s="3"/>
      <c r="D20944" s="6"/>
      <c r="E20944" s="8"/>
      <c r="O20944" s="9"/>
    </row>
    <row r="20945" spans="2:15" x14ac:dyDescent="0.2">
      <c r="B20945" s="3"/>
      <c r="C20945" s="3"/>
      <c r="D20945" s="6"/>
      <c r="E20945" s="8"/>
      <c r="O20945" s="9"/>
    </row>
    <row r="20946" spans="2:15" x14ac:dyDescent="0.2">
      <c r="B20946" s="3"/>
      <c r="C20946" s="3"/>
      <c r="D20946" s="6"/>
      <c r="E20946" s="8"/>
      <c r="O20946" s="9"/>
    </row>
    <row r="20947" spans="2:15" x14ac:dyDescent="0.2">
      <c r="B20947" s="3"/>
      <c r="C20947" s="3"/>
      <c r="D20947" s="6"/>
      <c r="E20947" s="8"/>
      <c r="O20947" s="9"/>
    </row>
    <row r="20948" spans="2:15" x14ac:dyDescent="0.2">
      <c r="B20948" s="3"/>
      <c r="C20948" s="3"/>
      <c r="D20948" s="6"/>
      <c r="E20948" s="8"/>
      <c r="O20948" s="9"/>
    </row>
    <row r="20949" spans="2:15" x14ac:dyDescent="0.2">
      <c r="B20949" s="3"/>
      <c r="C20949" s="3"/>
      <c r="D20949" s="6"/>
      <c r="E20949" s="8"/>
      <c r="O20949" s="9"/>
    </row>
    <row r="20950" spans="2:15" x14ac:dyDescent="0.2">
      <c r="B20950" s="3"/>
      <c r="C20950" s="3"/>
      <c r="D20950" s="6"/>
      <c r="E20950" s="8"/>
      <c r="O20950" s="9"/>
    </row>
    <row r="20951" spans="2:15" x14ac:dyDescent="0.2">
      <c r="B20951" s="3"/>
      <c r="C20951" s="3"/>
      <c r="D20951" s="6"/>
      <c r="E20951" s="8"/>
      <c r="O20951" s="9"/>
    </row>
    <row r="20952" spans="2:15" x14ac:dyDescent="0.2">
      <c r="B20952" s="3"/>
      <c r="C20952" s="3"/>
      <c r="D20952" s="6"/>
      <c r="E20952" s="8"/>
      <c r="O20952" s="9"/>
    </row>
    <row r="20953" spans="2:15" x14ac:dyDescent="0.2">
      <c r="B20953" s="3"/>
      <c r="C20953" s="3"/>
      <c r="D20953" s="6"/>
      <c r="E20953" s="8"/>
      <c r="O20953" s="9"/>
    </row>
    <row r="20954" spans="2:15" x14ac:dyDescent="0.2">
      <c r="B20954" s="3"/>
      <c r="C20954" s="3"/>
      <c r="D20954" s="6"/>
      <c r="E20954" s="8"/>
      <c r="O20954" s="9"/>
    </row>
    <row r="20955" spans="2:15" x14ac:dyDescent="0.2">
      <c r="B20955" s="3"/>
      <c r="C20955" s="3"/>
      <c r="D20955" s="6"/>
      <c r="E20955" s="8"/>
      <c r="O20955" s="9"/>
    </row>
    <row r="20956" spans="2:15" x14ac:dyDescent="0.2">
      <c r="B20956" s="3"/>
      <c r="C20956" s="3"/>
      <c r="D20956" s="6"/>
      <c r="E20956" s="8"/>
      <c r="O20956" s="9"/>
    </row>
    <row r="20957" spans="2:15" x14ac:dyDescent="0.2">
      <c r="B20957" s="3"/>
      <c r="C20957" s="3"/>
      <c r="D20957" s="6"/>
      <c r="E20957" s="8"/>
      <c r="O20957" s="9"/>
    </row>
    <row r="20958" spans="2:15" x14ac:dyDescent="0.2">
      <c r="B20958" s="3"/>
      <c r="C20958" s="3"/>
      <c r="D20958" s="6"/>
      <c r="E20958" s="8"/>
      <c r="O20958" s="9"/>
    </row>
    <row r="20959" spans="2:15" x14ac:dyDescent="0.2">
      <c r="B20959" s="3"/>
      <c r="C20959" s="3"/>
      <c r="D20959" s="6"/>
      <c r="E20959" s="8"/>
      <c r="O20959" s="9"/>
    </row>
    <row r="20960" spans="2:15" x14ac:dyDescent="0.2">
      <c r="B20960" s="3"/>
      <c r="C20960" s="3"/>
      <c r="D20960" s="6"/>
      <c r="E20960" s="8"/>
      <c r="O20960" s="9"/>
    </row>
    <row r="20961" spans="2:15" x14ac:dyDescent="0.2">
      <c r="B20961" s="3"/>
      <c r="C20961" s="3"/>
      <c r="D20961" s="6"/>
      <c r="E20961" s="8"/>
      <c r="O20961" s="9"/>
    </row>
    <row r="20962" spans="2:15" x14ac:dyDescent="0.2">
      <c r="B20962" s="3"/>
      <c r="C20962" s="3"/>
      <c r="D20962" s="6"/>
      <c r="E20962" s="8"/>
      <c r="O20962" s="9"/>
    </row>
    <row r="20963" spans="2:15" x14ac:dyDescent="0.2">
      <c r="B20963" s="3"/>
      <c r="C20963" s="3"/>
      <c r="D20963" s="6"/>
      <c r="E20963" s="8"/>
      <c r="O20963" s="9"/>
    </row>
    <row r="20964" spans="2:15" x14ac:dyDescent="0.2">
      <c r="B20964" s="3"/>
      <c r="C20964" s="3"/>
      <c r="D20964" s="6"/>
      <c r="E20964" s="8"/>
      <c r="O20964" s="9"/>
    </row>
    <row r="20965" spans="2:15" x14ac:dyDescent="0.2">
      <c r="B20965" s="3"/>
      <c r="C20965" s="3"/>
      <c r="D20965" s="6"/>
      <c r="E20965" s="8"/>
      <c r="O20965" s="9"/>
    </row>
    <row r="20966" spans="2:15" x14ac:dyDescent="0.2">
      <c r="B20966" s="3"/>
      <c r="C20966" s="3"/>
      <c r="D20966" s="6"/>
      <c r="E20966" s="8"/>
      <c r="O20966" s="9"/>
    </row>
    <row r="20967" spans="2:15" x14ac:dyDescent="0.2">
      <c r="B20967" s="3"/>
      <c r="C20967" s="3"/>
      <c r="D20967" s="6"/>
      <c r="E20967" s="8"/>
      <c r="O20967" s="9"/>
    </row>
    <row r="20968" spans="2:15" x14ac:dyDescent="0.2">
      <c r="B20968" s="3"/>
      <c r="C20968" s="3"/>
      <c r="D20968" s="6"/>
      <c r="E20968" s="8"/>
      <c r="O20968" s="9"/>
    </row>
    <row r="20969" spans="2:15" x14ac:dyDescent="0.2">
      <c r="B20969" s="3"/>
      <c r="C20969" s="3"/>
      <c r="D20969" s="6"/>
      <c r="E20969" s="8"/>
      <c r="O20969" s="9"/>
    </row>
    <row r="20970" spans="2:15" x14ac:dyDescent="0.2">
      <c r="B20970" s="3"/>
      <c r="C20970" s="3"/>
      <c r="D20970" s="6"/>
      <c r="E20970" s="8"/>
      <c r="O20970" s="9"/>
    </row>
    <row r="20971" spans="2:15" x14ac:dyDescent="0.2">
      <c r="B20971" s="3"/>
      <c r="C20971" s="3"/>
      <c r="D20971" s="6"/>
      <c r="E20971" s="8"/>
      <c r="O20971" s="9"/>
    </row>
    <row r="20972" spans="2:15" x14ac:dyDescent="0.2">
      <c r="B20972" s="3"/>
      <c r="C20972" s="3"/>
      <c r="D20972" s="6"/>
      <c r="E20972" s="8"/>
      <c r="O20972" s="9"/>
    </row>
    <row r="20973" spans="2:15" x14ac:dyDescent="0.2">
      <c r="B20973" s="3"/>
      <c r="C20973" s="3"/>
      <c r="D20973" s="6"/>
      <c r="E20973" s="8"/>
      <c r="O20973" s="9"/>
    </row>
    <row r="20974" spans="2:15" x14ac:dyDescent="0.2">
      <c r="B20974" s="3"/>
      <c r="C20974" s="3"/>
      <c r="D20974" s="6"/>
      <c r="E20974" s="8"/>
      <c r="O20974" s="9"/>
    </row>
    <row r="20975" spans="2:15" x14ac:dyDescent="0.2">
      <c r="B20975" s="3"/>
      <c r="C20975" s="3"/>
      <c r="D20975" s="6"/>
      <c r="E20975" s="8"/>
      <c r="O20975" s="9"/>
    </row>
    <row r="20976" spans="2:15" x14ac:dyDescent="0.2">
      <c r="B20976" s="3"/>
      <c r="C20976" s="3"/>
      <c r="D20976" s="6"/>
      <c r="E20976" s="8"/>
      <c r="O20976" s="9"/>
    </row>
    <row r="20977" spans="2:15" x14ac:dyDescent="0.2">
      <c r="B20977" s="3"/>
      <c r="C20977" s="3"/>
      <c r="D20977" s="6"/>
      <c r="E20977" s="8"/>
      <c r="O20977" s="9"/>
    </row>
    <row r="20978" spans="2:15" x14ac:dyDescent="0.2">
      <c r="B20978" s="3"/>
      <c r="C20978" s="3"/>
      <c r="D20978" s="6"/>
      <c r="E20978" s="8"/>
      <c r="O20978" s="9"/>
    </row>
    <row r="20979" spans="2:15" x14ac:dyDescent="0.2">
      <c r="B20979" s="3"/>
      <c r="C20979" s="3"/>
      <c r="D20979" s="6"/>
      <c r="E20979" s="8"/>
      <c r="O20979" s="9"/>
    </row>
    <row r="20980" spans="2:15" x14ac:dyDescent="0.2">
      <c r="B20980" s="3"/>
      <c r="C20980" s="3"/>
      <c r="D20980" s="6"/>
      <c r="E20980" s="8"/>
      <c r="O20980" s="9"/>
    </row>
    <row r="20981" spans="2:15" x14ac:dyDescent="0.2">
      <c r="B20981" s="3"/>
      <c r="C20981" s="3"/>
      <c r="D20981" s="6"/>
      <c r="E20981" s="8"/>
      <c r="O20981" s="9"/>
    </row>
    <row r="20982" spans="2:15" x14ac:dyDescent="0.2">
      <c r="B20982" s="3"/>
      <c r="C20982" s="3"/>
      <c r="D20982" s="6"/>
      <c r="E20982" s="8"/>
      <c r="O20982" s="9"/>
    </row>
    <row r="20983" spans="2:15" x14ac:dyDescent="0.2">
      <c r="B20983" s="3"/>
      <c r="C20983" s="3"/>
      <c r="D20983" s="6"/>
      <c r="E20983" s="8"/>
      <c r="O20983" s="9"/>
    </row>
    <row r="20984" spans="2:15" x14ac:dyDescent="0.2">
      <c r="B20984" s="3"/>
      <c r="C20984" s="3"/>
      <c r="D20984" s="6"/>
      <c r="E20984" s="8"/>
      <c r="O20984" s="9"/>
    </row>
    <row r="20985" spans="2:15" x14ac:dyDescent="0.2">
      <c r="B20985" s="3"/>
      <c r="C20985" s="3"/>
      <c r="D20985" s="6"/>
      <c r="E20985" s="8"/>
      <c r="O20985" s="9"/>
    </row>
    <row r="20986" spans="2:15" x14ac:dyDescent="0.2">
      <c r="B20986" s="3"/>
      <c r="C20986" s="3"/>
      <c r="D20986" s="6"/>
      <c r="E20986" s="8"/>
      <c r="O20986" s="9"/>
    </row>
    <row r="20987" spans="2:15" x14ac:dyDescent="0.2">
      <c r="B20987" s="3"/>
      <c r="C20987" s="3"/>
      <c r="D20987" s="6"/>
      <c r="E20987" s="8"/>
      <c r="O20987" s="9"/>
    </row>
    <row r="20988" spans="2:15" x14ac:dyDescent="0.2">
      <c r="B20988" s="3"/>
      <c r="C20988" s="3"/>
      <c r="D20988" s="6"/>
      <c r="E20988" s="8"/>
      <c r="O20988" s="9"/>
    </row>
    <row r="20989" spans="2:15" x14ac:dyDescent="0.2">
      <c r="B20989" s="3"/>
      <c r="C20989" s="3"/>
      <c r="D20989" s="6"/>
      <c r="E20989" s="8"/>
      <c r="O20989" s="9"/>
    </row>
    <row r="20990" spans="2:15" x14ac:dyDescent="0.2">
      <c r="B20990" s="3"/>
      <c r="C20990" s="3"/>
      <c r="D20990" s="6"/>
      <c r="E20990" s="8"/>
      <c r="O20990" s="9"/>
    </row>
    <row r="20991" spans="2:15" x14ac:dyDescent="0.2">
      <c r="B20991" s="3"/>
      <c r="C20991" s="3"/>
      <c r="D20991" s="6"/>
      <c r="E20991" s="8"/>
      <c r="O20991" s="9"/>
    </row>
    <row r="20992" spans="2:15" x14ac:dyDescent="0.2">
      <c r="B20992" s="3"/>
      <c r="C20992" s="3"/>
      <c r="D20992" s="6"/>
      <c r="E20992" s="8"/>
      <c r="O20992" s="9"/>
    </row>
    <row r="20993" spans="2:15" x14ac:dyDescent="0.2">
      <c r="B20993" s="3"/>
      <c r="C20993" s="3"/>
      <c r="D20993" s="6"/>
      <c r="E20993" s="8"/>
      <c r="O20993" s="9"/>
    </row>
    <row r="20994" spans="2:15" x14ac:dyDescent="0.2">
      <c r="B20994" s="3"/>
      <c r="C20994" s="3"/>
      <c r="D20994" s="6"/>
      <c r="E20994" s="8"/>
      <c r="O20994" s="9"/>
    </row>
    <row r="20995" spans="2:15" x14ac:dyDescent="0.2">
      <c r="B20995" s="3"/>
      <c r="C20995" s="3"/>
      <c r="D20995" s="6"/>
      <c r="E20995" s="8"/>
      <c r="O20995" s="9"/>
    </row>
    <row r="20996" spans="2:15" x14ac:dyDescent="0.2">
      <c r="B20996" s="3"/>
      <c r="C20996" s="3"/>
      <c r="D20996" s="6"/>
      <c r="E20996" s="8"/>
      <c r="O20996" s="9"/>
    </row>
    <row r="20997" spans="2:15" x14ac:dyDescent="0.2">
      <c r="B20997" s="3"/>
      <c r="C20997" s="3"/>
      <c r="D20997" s="6"/>
      <c r="E20997" s="8"/>
      <c r="O20997" s="9"/>
    </row>
    <row r="20998" spans="2:15" x14ac:dyDescent="0.2">
      <c r="B20998" s="3"/>
      <c r="C20998" s="3"/>
      <c r="D20998" s="6"/>
      <c r="E20998" s="8"/>
      <c r="O20998" s="9"/>
    </row>
    <row r="20999" spans="2:15" x14ac:dyDescent="0.2">
      <c r="B20999" s="3"/>
      <c r="C20999" s="3"/>
      <c r="D20999" s="6"/>
      <c r="E20999" s="8"/>
      <c r="O20999" s="9"/>
    </row>
    <row r="21000" spans="2:15" x14ac:dyDescent="0.2">
      <c r="B21000" s="3"/>
      <c r="C21000" s="3"/>
      <c r="D21000" s="6"/>
      <c r="E21000" s="8"/>
      <c r="O21000" s="9"/>
    </row>
    <row r="21001" spans="2:15" x14ac:dyDescent="0.2">
      <c r="B21001" s="3"/>
      <c r="C21001" s="3"/>
      <c r="D21001" s="6"/>
      <c r="E21001" s="8"/>
      <c r="O21001" s="9"/>
    </row>
    <row r="21002" spans="2:15" x14ac:dyDescent="0.2">
      <c r="B21002" s="3"/>
      <c r="C21002" s="3"/>
      <c r="D21002" s="6"/>
      <c r="E21002" s="8"/>
      <c r="O21002" s="9"/>
    </row>
    <row r="21003" spans="2:15" x14ac:dyDescent="0.2">
      <c r="B21003" s="3"/>
      <c r="C21003" s="3"/>
      <c r="D21003" s="6"/>
      <c r="E21003" s="8"/>
      <c r="O21003" s="9"/>
    </row>
    <row r="21004" spans="2:15" x14ac:dyDescent="0.2">
      <c r="B21004" s="3"/>
      <c r="C21004" s="3"/>
      <c r="D21004" s="6"/>
      <c r="E21004" s="8"/>
      <c r="O21004" s="9"/>
    </row>
    <row r="21005" spans="2:15" x14ac:dyDescent="0.2">
      <c r="B21005" s="3"/>
      <c r="C21005" s="3"/>
      <c r="D21005" s="6"/>
      <c r="E21005" s="8"/>
      <c r="O21005" s="9"/>
    </row>
    <row r="21006" spans="2:15" x14ac:dyDescent="0.2">
      <c r="B21006" s="3"/>
      <c r="C21006" s="3"/>
      <c r="D21006" s="6"/>
      <c r="E21006" s="8"/>
      <c r="O21006" s="9"/>
    </row>
    <row r="21007" spans="2:15" x14ac:dyDescent="0.2">
      <c r="B21007" s="3"/>
      <c r="C21007" s="3"/>
      <c r="D21007" s="6"/>
      <c r="E21007" s="8"/>
      <c r="O21007" s="9"/>
    </row>
    <row r="21008" spans="2:15" x14ac:dyDescent="0.2">
      <c r="B21008" s="3"/>
      <c r="C21008" s="3"/>
      <c r="D21008" s="6"/>
      <c r="E21008" s="8"/>
      <c r="O21008" s="9"/>
    </row>
    <row r="21009" spans="2:15" x14ac:dyDescent="0.2">
      <c r="B21009" s="3"/>
      <c r="C21009" s="3"/>
      <c r="D21009" s="6"/>
      <c r="E21009" s="8"/>
      <c r="O21009" s="9"/>
    </row>
    <row r="21010" spans="2:15" x14ac:dyDescent="0.2">
      <c r="B21010" s="3"/>
      <c r="C21010" s="3"/>
      <c r="D21010" s="6"/>
      <c r="E21010" s="8"/>
      <c r="O21010" s="9"/>
    </row>
    <row r="21011" spans="2:15" x14ac:dyDescent="0.2">
      <c r="B21011" s="3"/>
      <c r="C21011" s="3"/>
      <c r="D21011" s="6"/>
      <c r="E21011" s="8"/>
      <c r="O21011" s="9"/>
    </row>
    <row r="21012" spans="2:15" x14ac:dyDescent="0.2">
      <c r="B21012" s="3"/>
      <c r="C21012" s="3"/>
      <c r="D21012" s="6"/>
      <c r="E21012" s="8"/>
      <c r="O21012" s="9"/>
    </row>
    <row r="21013" spans="2:15" x14ac:dyDescent="0.2">
      <c r="B21013" s="3"/>
      <c r="C21013" s="3"/>
      <c r="D21013" s="6"/>
      <c r="E21013" s="8"/>
      <c r="O21013" s="9"/>
    </row>
    <row r="21014" spans="2:15" x14ac:dyDescent="0.2">
      <c r="B21014" s="3"/>
      <c r="C21014" s="3"/>
      <c r="D21014" s="6"/>
      <c r="E21014" s="8"/>
      <c r="O21014" s="9"/>
    </row>
    <row r="21015" spans="2:15" x14ac:dyDescent="0.2">
      <c r="B21015" s="3"/>
      <c r="C21015" s="3"/>
      <c r="D21015" s="6"/>
      <c r="E21015" s="8"/>
      <c r="O21015" s="9"/>
    </row>
    <row r="21016" spans="2:15" x14ac:dyDescent="0.2">
      <c r="B21016" s="3"/>
      <c r="C21016" s="3"/>
      <c r="D21016" s="6"/>
      <c r="E21016" s="8"/>
      <c r="O21016" s="9"/>
    </row>
    <row r="21017" spans="2:15" x14ac:dyDescent="0.2">
      <c r="B21017" s="3"/>
      <c r="C21017" s="3"/>
      <c r="D21017" s="6"/>
      <c r="E21017" s="8"/>
      <c r="O21017" s="9"/>
    </row>
    <row r="21018" spans="2:15" x14ac:dyDescent="0.2">
      <c r="B21018" s="3"/>
      <c r="C21018" s="3"/>
      <c r="D21018" s="6"/>
      <c r="E21018" s="8"/>
      <c r="O21018" s="9"/>
    </row>
    <row r="21019" spans="2:15" x14ac:dyDescent="0.2">
      <c r="B21019" s="3"/>
      <c r="C21019" s="3"/>
      <c r="D21019" s="6"/>
      <c r="E21019" s="8"/>
      <c r="O21019" s="9"/>
    </row>
    <row r="21020" spans="2:15" x14ac:dyDescent="0.2">
      <c r="B21020" s="3"/>
      <c r="C21020" s="3"/>
      <c r="D21020" s="6"/>
      <c r="E21020" s="8"/>
      <c r="O21020" s="9"/>
    </row>
    <row r="21021" spans="2:15" x14ac:dyDescent="0.2">
      <c r="B21021" s="3"/>
      <c r="C21021" s="3"/>
      <c r="D21021" s="6"/>
      <c r="E21021" s="8"/>
      <c r="O21021" s="9"/>
    </row>
    <row r="21022" spans="2:15" x14ac:dyDescent="0.2">
      <c r="B21022" s="3"/>
      <c r="C21022" s="3"/>
      <c r="D21022" s="6"/>
      <c r="E21022" s="8"/>
      <c r="O21022" s="9"/>
    </row>
    <row r="21023" spans="2:15" x14ac:dyDescent="0.2">
      <c r="B21023" s="3"/>
      <c r="C21023" s="3"/>
      <c r="D21023" s="6"/>
      <c r="E21023" s="8"/>
      <c r="O21023" s="9"/>
    </row>
    <row r="21024" spans="2:15" x14ac:dyDescent="0.2">
      <c r="B21024" s="3"/>
      <c r="C21024" s="3"/>
      <c r="D21024" s="6"/>
      <c r="E21024" s="8"/>
      <c r="O21024" s="9"/>
    </row>
    <row r="21025" spans="2:15" x14ac:dyDescent="0.2">
      <c r="B21025" s="3"/>
      <c r="C21025" s="3"/>
      <c r="D21025" s="6"/>
      <c r="E21025" s="8"/>
      <c r="O21025" s="9"/>
    </row>
    <row r="21026" spans="2:15" x14ac:dyDescent="0.2">
      <c r="B21026" s="3"/>
      <c r="C21026" s="3"/>
      <c r="D21026" s="6"/>
      <c r="E21026" s="8"/>
      <c r="O21026" s="9"/>
    </row>
    <row r="21027" spans="2:15" x14ac:dyDescent="0.2">
      <c r="B21027" s="3"/>
      <c r="C21027" s="3"/>
      <c r="D21027" s="6"/>
      <c r="E21027" s="8"/>
      <c r="O21027" s="9"/>
    </row>
    <row r="21028" spans="2:15" x14ac:dyDescent="0.2">
      <c r="B21028" s="3"/>
      <c r="C21028" s="3"/>
      <c r="D21028" s="6"/>
      <c r="E21028" s="8"/>
      <c r="O21028" s="9"/>
    </row>
    <row r="21029" spans="2:15" x14ac:dyDescent="0.2">
      <c r="B21029" s="3"/>
      <c r="C21029" s="3"/>
      <c r="D21029" s="6"/>
      <c r="E21029" s="8"/>
      <c r="O21029" s="9"/>
    </row>
    <row r="21030" spans="2:15" x14ac:dyDescent="0.2">
      <c r="B21030" s="3"/>
      <c r="C21030" s="3"/>
      <c r="D21030" s="6"/>
      <c r="E21030" s="8"/>
      <c r="O21030" s="9"/>
    </row>
    <row r="21031" spans="2:15" x14ac:dyDescent="0.2">
      <c r="B21031" s="3"/>
      <c r="C21031" s="3"/>
      <c r="D21031" s="6"/>
      <c r="E21031" s="8"/>
      <c r="O21031" s="9"/>
    </row>
    <row r="21032" spans="2:15" x14ac:dyDescent="0.2">
      <c r="B21032" s="3"/>
      <c r="C21032" s="3"/>
      <c r="D21032" s="6"/>
      <c r="E21032" s="8"/>
      <c r="O21032" s="9"/>
    </row>
    <row r="21033" spans="2:15" x14ac:dyDescent="0.2">
      <c r="B21033" s="3"/>
      <c r="C21033" s="3"/>
      <c r="D21033" s="6"/>
      <c r="E21033" s="8"/>
      <c r="O21033" s="9"/>
    </row>
    <row r="21034" spans="2:15" x14ac:dyDescent="0.2">
      <c r="B21034" s="3"/>
      <c r="C21034" s="3"/>
      <c r="D21034" s="6"/>
      <c r="E21034" s="8"/>
      <c r="O21034" s="9"/>
    </row>
    <row r="21035" spans="2:15" x14ac:dyDescent="0.2">
      <c r="B21035" s="3"/>
      <c r="C21035" s="3"/>
      <c r="D21035" s="6"/>
      <c r="E21035" s="8"/>
      <c r="O21035" s="9"/>
    </row>
    <row r="21036" spans="2:15" x14ac:dyDescent="0.2">
      <c r="B21036" s="3"/>
      <c r="C21036" s="3"/>
      <c r="D21036" s="6"/>
      <c r="E21036" s="8"/>
      <c r="O21036" s="9"/>
    </row>
    <row r="21037" spans="2:15" x14ac:dyDescent="0.2">
      <c r="B21037" s="3"/>
      <c r="C21037" s="3"/>
      <c r="D21037" s="6"/>
      <c r="E21037" s="8"/>
      <c r="O21037" s="9"/>
    </row>
    <row r="21038" spans="2:15" x14ac:dyDescent="0.2">
      <c r="B21038" s="3"/>
      <c r="C21038" s="3"/>
      <c r="D21038" s="6"/>
      <c r="E21038" s="8"/>
      <c r="O21038" s="9"/>
    </row>
    <row r="21039" spans="2:15" x14ac:dyDescent="0.2">
      <c r="B21039" s="3"/>
      <c r="C21039" s="3"/>
      <c r="D21039" s="6"/>
      <c r="E21039" s="8"/>
      <c r="O21039" s="9"/>
    </row>
    <row r="21040" spans="2:15" x14ac:dyDescent="0.2">
      <c r="B21040" s="3"/>
      <c r="C21040" s="3"/>
      <c r="D21040" s="6"/>
      <c r="E21040" s="8"/>
      <c r="O21040" s="9"/>
    </row>
    <row r="21041" spans="2:15" x14ac:dyDescent="0.2">
      <c r="B21041" s="3"/>
      <c r="C21041" s="3"/>
      <c r="D21041" s="6"/>
      <c r="E21041" s="8"/>
      <c r="O21041" s="9"/>
    </row>
    <row r="21042" spans="2:15" x14ac:dyDescent="0.2">
      <c r="B21042" s="3"/>
      <c r="C21042" s="3"/>
      <c r="D21042" s="6"/>
      <c r="E21042" s="8"/>
      <c r="O21042" s="9"/>
    </row>
    <row r="21043" spans="2:15" x14ac:dyDescent="0.2">
      <c r="B21043" s="3"/>
      <c r="C21043" s="3"/>
      <c r="D21043" s="6"/>
      <c r="E21043" s="8"/>
      <c r="O21043" s="9"/>
    </row>
    <row r="21044" spans="2:15" x14ac:dyDescent="0.2">
      <c r="B21044" s="3"/>
      <c r="C21044" s="3"/>
      <c r="D21044" s="6"/>
      <c r="E21044" s="8"/>
      <c r="O21044" s="9"/>
    </row>
    <row r="21045" spans="2:15" x14ac:dyDescent="0.2">
      <c r="B21045" s="3"/>
      <c r="C21045" s="3"/>
      <c r="D21045" s="6"/>
      <c r="E21045" s="8"/>
      <c r="O21045" s="9"/>
    </row>
    <row r="21046" spans="2:15" x14ac:dyDescent="0.2">
      <c r="B21046" s="3"/>
      <c r="C21046" s="3"/>
      <c r="D21046" s="6"/>
      <c r="E21046" s="8"/>
      <c r="O21046" s="9"/>
    </row>
    <row r="21047" spans="2:15" x14ac:dyDescent="0.2">
      <c r="B21047" s="3"/>
      <c r="C21047" s="3"/>
      <c r="D21047" s="6"/>
      <c r="E21047" s="8"/>
      <c r="O21047" s="9"/>
    </row>
    <row r="21048" spans="2:15" x14ac:dyDescent="0.2">
      <c r="B21048" s="3"/>
      <c r="C21048" s="3"/>
      <c r="D21048" s="6"/>
      <c r="E21048" s="8"/>
      <c r="O21048" s="9"/>
    </row>
    <row r="21049" spans="2:15" x14ac:dyDescent="0.2">
      <c r="B21049" s="3"/>
      <c r="C21049" s="3"/>
      <c r="D21049" s="6"/>
      <c r="E21049" s="8"/>
      <c r="O21049" s="9"/>
    </row>
    <row r="21050" spans="2:15" x14ac:dyDescent="0.2">
      <c r="B21050" s="3"/>
      <c r="C21050" s="3"/>
      <c r="D21050" s="6"/>
      <c r="E21050" s="8"/>
      <c r="O21050" s="9"/>
    </row>
    <row r="21051" spans="2:15" x14ac:dyDescent="0.2">
      <c r="B21051" s="3"/>
      <c r="C21051" s="3"/>
      <c r="D21051" s="6"/>
      <c r="E21051" s="8"/>
      <c r="O21051" s="9"/>
    </row>
    <row r="21052" spans="2:15" x14ac:dyDescent="0.2">
      <c r="B21052" s="3"/>
      <c r="C21052" s="3"/>
      <c r="D21052" s="6"/>
      <c r="E21052" s="8"/>
      <c r="O21052" s="9"/>
    </row>
    <row r="21053" spans="2:15" x14ac:dyDescent="0.2">
      <c r="B21053" s="3"/>
      <c r="C21053" s="3"/>
      <c r="D21053" s="6"/>
      <c r="E21053" s="8"/>
      <c r="O21053" s="9"/>
    </row>
    <row r="21054" spans="2:15" x14ac:dyDescent="0.2">
      <c r="B21054" s="3"/>
      <c r="C21054" s="3"/>
      <c r="D21054" s="6"/>
      <c r="E21054" s="8"/>
      <c r="O21054" s="9"/>
    </row>
    <row r="21055" spans="2:15" x14ac:dyDescent="0.2">
      <c r="B21055" s="3"/>
      <c r="C21055" s="3"/>
      <c r="D21055" s="6"/>
      <c r="E21055" s="8"/>
      <c r="O21055" s="9"/>
    </row>
    <row r="21056" spans="2:15" x14ac:dyDescent="0.2">
      <c r="B21056" s="3"/>
      <c r="C21056" s="3"/>
      <c r="D21056" s="6"/>
      <c r="E21056" s="8"/>
      <c r="O21056" s="9"/>
    </row>
    <row r="21057" spans="2:15" x14ac:dyDescent="0.2">
      <c r="B21057" s="3"/>
      <c r="C21057" s="3"/>
      <c r="D21057" s="6"/>
      <c r="E21057" s="8"/>
      <c r="O21057" s="9"/>
    </row>
    <row r="21058" spans="2:15" x14ac:dyDescent="0.2">
      <c r="B21058" s="3"/>
      <c r="C21058" s="3"/>
      <c r="D21058" s="6"/>
      <c r="E21058" s="8"/>
      <c r="O21058" s="9"/>
    </row>
    <row r="21059" spans="2:15" x14ac:dyDescent="0.2">
      <c r="B21059" s="3"/>
      <c r="C21059" s="3"/>
      <c r="D21059" s="6"/>
      <c r="E21059" s="8"/>
      <c r="O21059" s="9"/>
    </row>
    <row r="21060" spans="2:15" x14ac:dyDescent="0.2">
      <c r="B21060" s="3"/>
      <c r="C21060" s="3"/>
      <c r="D21060" s="6"/>
      <c r="E21060" s="8"/>
      <c r="O21060" s="9"/>
    </row>
    <row r="21061" spans="2:15" x14ac:dyDescent="0.2">
      <c r="B21061" s="3"/>
      <c r="C21061" s="3"/>
      <c r="D21061" s="6"/>
      <c r="E21061" s="8"/>
      <c r="O21061" s="9"/>
    </row>
    <row r="21062" spans="2:15" x14ac:dyDescent="0.2">
      <c r="B21062" s="3"/>
      <c r="C21062" s="3"/>
      <c r="D21062" s="6"/>
      <c r="E21062" s="8"/>
      <c r="O21062" s="9"/>
    </row>
    <row r="21063" spans="2:15" x14ac:dyDescent="0.2">
      <c r="B21063" s="3"/>
      <c r="C21063" s="3"/>
      <c r="D21063" s="6"/>
      <c r="E21063" s="8"/>
      <c r="O21063" s="9"/>
    </row>
    <row r="21064" spans="2:15" x14ac:dyDescent="0.2">
      <c r="B21064" s="3"/>
      <c r="C21064" s="3"/>
      <c r="D21064" s="6"/>
      <c r="E21064" s="8"/>
      <c r="O21064" s="9"/>
    </row>
    <row r="21065" spans="2:15" x14ac:dyDescent="0.2">
      <c r="B21065" s="3"/>
      <c r="C21065" s="3"/>
      <c r="D21065" s="6"/>
      <c r="E21065" s="8"/>
      <c r="O21065" s="9"/>
    </row>
    <row r="21066" spans="2:15" x14ac:dyDescent="0.2">
      <c r="B21066" s="3"/>
      <c r="C21066" s="3"/>
      <c r="D21066" s="6"/>
      <c r="E21066" s="8"/>
      <c r="O21066" s="9"/>
    </row>
    <row r="21067" spans="2:15" x14ac:dyDescent="0.2">
      <c r="B21067" s="3"/>
      <c r="C21067" s="3"/>
      <c r="D21067" s="6"/>
      <c r="E21067" s="8"/>
      <c r="O21067" s="9"/>
    </row>
    <row r="21068" spans="2:15" x14ac:dyDescent="0.2">
      <c r="B21068" s="3"/>
      <c r="C21068" s="3"/>
      <c r="D21068" s="6"/>
      <c r="E21068" s="8"/>
      <c r="O21068" s="9"/>
    </row>
    <row r="21069" spans="2:15" x14ac:dyDescent="0.2">
      <c r="B21069" s="3"/>
      <c r="C21069" s="3"/>
      <c r="D21069" s="6"/>
      <c r="E21069" s="8"/>
      <c r="O21069" s="9"/>
    </row>
    <row r="21070" spans="2:15" x14ac:dyDescent="0.2">
      <c r="B21070" s="3"/>
      <c r="C21070" s="3"/>
      <c r="D21070" s="6"/>
      <c r="E21070" s="8"/>
      <c r="O21070" s="9"/>
    </row>
    <row r="21071" spans="2:15" x14ac:dyDescent="0.2">
      <c r="B21071" s="3"/>
      <c r="C21071" s="3"/>
      <c r="D21071" s="6"/>
      <c r="E21071" s="8"/>
      <c r="O21071" s="9"/>
    </row>
    <row r="21072" spans="2:15" x14ac:dyDescent="0.2">
      <c r="B21072" s="3"/>
      <c r="C21072" s="3"/>
      <c r="D21072" s="6"/>
      <c r="E21072" s="8"/>
      <c r="O21072" s="9"/>
    </row>
    <row r="21073" spans="2:15" x14ac:dyDescent="0.2">
      <c r="B21073" s="3"/>
      <c r="C21073" s="3"/>
      <c r="D21073" s="6"/>
      <c r="E21073" s="8"/>
      <c r="O21073" s="9"/>
    </row>
    <row r="21074" spans="2:15" x14ac:dyDescent="0.2">
      <c r="B21074" s="3"/>
      <c r="C21074" s="3"/>
      <c r="D21074" s="6"/>
      <c r="E21074" s="8"/>
      <c r="O21074" s="9"/>
    </row>
    <row r="21075" spans="2:15" x14ac:dyDescent="0.2">
      <c r="B21075" s="3"/>
      <c r="C21075" s="3"/>
      <c r="D21075" s="6"/>
      <c r="E21075" s="8"/>
      <c r="O21075" s="9"/>
    </row>
    <row r="21076" spans="2:15" x14ac:dyDescent="0.2">
      <c r="B21076" s="3"/>
      <c r="C21076" s="3"/>
      <c r="D21076" s="6"/>
      <c r="E21076" s="8"/>
      <c r="O21076" s="9"/>
    </row>
    <row r="21077" spans="2:15" x14ac:dyDescent="0.2">
      <c r="B21077" s="3"/>
      <c r="C21077" s="3"/>
      <c r="D21077" s="6"/>
      <c r="E21077" s="8"/>
      <c r="O21077" s="9"/>
    </row>
    <row r="21078" spans="2:15" x14ac:dyDescent="0.2">
      <c r="B21078" s="3"/>
      <c r="C21078" s="3"/>
      <c r="D21078" s="6"/>
      <c r="E21078" s="8"/>
      <c r="O21078" s="9"/>
    </row>
    <row r="21079" spans="2:15" x14ac:dyDescent="0.2">
      <c r="B21079" s="3"/>
      <c r="C21079" s="3"/>
      <c r="D21079" s="6"/>
      <c r="E21079" s="8"/>
      <c r="O21079" s="9"/>
    </row>
    <row r="21080" spans="2:15" x14ac:dyDescent="0.2">
      <c r="B21080" s="3"/>
      <c r="C21080" s="3"/>
      <c r="D21080" s="6"/>
      <c r="E21080" s="8"/>
      <c r="O21080" s="9"/>
    </row>
    <row r="21081" spans="2:15" x14ac:dyDescent="0.2">
      <c r="B21081" s="3"/>
      <c r="C21081" s="3"/>
      <c r="D21081" s="6"/>
      <c r="E21081" s="8"/>
      <c r="O21081" s="9"/>
    </row>
    <row r="21082" spans="2:15" x14ac:dyDescent="0.2">
      <c r="B21082" s="3"/>
      <c r="C21082" s="3"/>
      <c r="D21082" s="6"/>
      <c r="E21082" s="8"/>
      <c r="O21082" s="9"/>
    </row>
    <row r="21083" spans="2:15" x14ac:dyDescent="0.2">
      <c r="B21083" s="3"/>
      <c r="C21083" s="3"/>
      <c r="D21083" s="6"/>
      <c r="E21083" s="8"/>
      <c r="O21083" s="9"/>
    </row>
    <row r="21084" spans="2:15" x14ac:dyDescent="0.2">
      <c r="B21084" s="3"/>
      <c r="C21084" s="3"/>
      <c r="D21084" s="6"/>
      <c r="E21084" s="8"/>
      <c r="O21084" s="9"/>
    </row>
    <row r="21085" spans="2:15" x14ac:dyDescent="0.2">
      <c r="B21085" s="3"/>
      <c r="C21085" s="3"/>
      <c r="D21085" s="6"/>
      <c r="E21085" s="8"/>
      <c r="O21085" s="9"/>
    </row>
    <row r="21086" spans="2:15" x14ac:dyDescent="0.2">
      <c r="B21086" s="3"/>
      <c r="C21086" s="3"/>
      <c r="D21086" s="6"/>
      <c r="E21086" s="8"/>
      <c r="O21086" s="9"/>
    </row>
    <row r="21087" spans="2:15" x14ac:dyDescent="0.2">
      <c r="B21087" s="3"/>
      <c r="C21087" s="3"/>
      <c r="D21087" s="6"/>
      <c r="E21087" s="8"/>
      <c r="O21087" s="9"/>
    </row>
    <row r="21088" spans="2:15" x14ac:dyDescent="0.2">
      <c r="B21088" s="3"/>
      <c r="C21088" s="3"/>
      <c r="D21088" s="6"/>
      <c r="E21088" s="8"/>
      <c r="O21088" s="9"/>
    </row>
    <row r="21089" spans="2:15" x14ac:dyDescent="0.2">
      <c r="B21089" s="3"/>
      <c r="C21089" s="3"/>
      <c r="D21089" s="6"/>
      <c r="E21089" s="8"/>
      <c r="O21089" s="9"/>
    </row>
    <row r="21090" spans="2:15" x14ac:dyDescent="0.2">
      <c r="B21090" s="3"/>
      <c r="C21090" s="3"/>
      <c r="D21090" s="6"/>
      <c r="E21090" s="8"/>
      <c r="O21090" s="9"/>
    </row>
    <row r="21091" spans="2:15" x14ac:dyDescent="0.2">
      <c r="B21091" s="3"/>
      <c r="C21091" s="3"/>
      <c r="D21091" s="6"/>
      <c r="E21091" s="8"/>
      <c r="O21091" s="9"/>
    </row>
    <row r="21092" spans="2:15" x14ac:dyDescent="0.2">
      <c r="B21092" s="3"/>
      <c r="C21092" s="3"/>
      <c r="D21092" s="6"/>
      <c r="E21092" s="8"/>
      <c r="O21092" s="9"/>
    </row>
    <row r="21093" spans="2:15" x14ac:dyDescent="0.2">
      <c r="B21093" s="3"/>
      <c r="C21093" s="3"/>
      <c r="D21093" s="6"/>
      <c r="E21093" s="8"/>
      <c r="O21093" s="9"/>
    </row>
    <row r="21094" spans="2:15" x14ac:dyDescent="0.2">
      <c r="B21094" s="3"/>
      <c r="C21094" s="3"/>
      <c r="D21094" s="6"/>
      <c r="E21094" s="8"/>
      <c r="O21094" s="9"/>
    </row>
    <row r="21095" spans="2:15" x14ac:dyDescent="0.2">
      <c r="B21095" s="3"/>
      <c r="C21095" s="3"/>
      <c r="D21095" s="6"/>
      <c r="E21095" s="8"/>
      <c r="O21095" s="9"/>
    </row>
    <row r="21096" spans="2:15" x14ac:dyDescent="0.2">
      <c r="B21096" s="3"/>
      <c r="C21096" s="3"/>
      <c r="D21096" s="6"/>
      <c r="E21096" s="8"/>
      <c r="O21096" s="9"/>
    </row>
    <row r="21097" spans="2:15" x14ac:dyDescent="0.2">
      <c r="B21097" s="3"/>
      <c r="C21097" s="3"/>
      <c r="D21097" s="6"/>
      <c r="E21097" s="8"/>
      <c r="O21097" s="9"/>
    </row>
    <row r="21098" spans="2:15" x14ac:dyDescent="0.2">
      <c r="B21098" s="3"/>
      <c r="C21098" s="3"/>
      <c r="D21098" s="6"/>
      <c r="E21098" s="8"/>
      <c r="O21098" s="9"/>
    </row>
    <row r="21099" spans="2:15" x14ac:dyDescent="0.2">
      <c r="B21099" s="3"/>
      <c r="C21099" s="3"/>
      <c r="D21099" s="6"/>
      <c r="E21099" s="8"/>
      <c r="O21099" s="9"/>
    </row>
    <row r="21100" spans="2:15" x14ac:dyDescent="0.2">
      <c r="B21100" s="3"/>
      <c r="C21100" s="3"/>
      <c r="D21100" s="6"/>
      <c r="E21100" s="8"/>
      <c r="O21100" s="9"/>
    </row>
    <row r="21101" spans="2:15" x14ac:dyDescent="0.2">
      <c r="B21101" s="3"/>
      <c r="C21101" s="3"/>
      <c r="D21101" s="6"/>
      <c r="E21101" s="8"/>
      <c r="O21101" s="9"/>
    </row>
    <row r="21102" spans="2:15" x14ac:dyDescent="0.2">
      <c r="B21102" s="3"/>
      <c r="C21102" s="3"/>
      <c r="D21102" s="6"/>
      <c r="E21102" s="8"/>
      <c r="O21102" s="9"/>
    </row>
    <row r="21103" spans="2:15" x14ac:dyDescent="0.2">
      <c r="B21103" s="3"/>
      <c r="C21103" s="3"/>
      <c r="D21103" s="6"/>
      <c r="E21103" s="8"/>
      <c r="O21103" s="9"/>
    </row>
    <row r="21104" spans="2:15" x14ac:dyDescent="0.2">
      <c r="B21104" s="3"/>
      <c r="C21104" s="3"/>
      <c r="D21104" s="6"/>
      <c r="E21104" s="8"/>
      <c r="O21104" s="9"/>
    </row>
    <row r="21105" spans="2:15" x14ac:dyDescent="0.2">
      <c r="B21105" s="3"/>
      <c r="C21105" s="3"/>
      <c r="D21105" s="6"/>
      <c r="E21105" s="8"/>
      <c r="O21105" s="9"/>
    </row>
    <row r="21106" spans="2:15" x14ac:dyDescent="0.2">
      <c r="B21106" s="3"/>
      <c r="C21106" s="3"/>
      <c r="D21106" s="6"/>
      <c r="E21106" s="8"/>
      <c r="O21106" s="9"/>
    </row>
    <row r="21107" spans="2:15" x14ac:dyDescent="0.2">
      <c r="B21107" s="3"/>
      <c r="C21107" s="3"/>
      <c r="D21107" s="6"/>
      <c r="E21107" s="8"/>
      <c r="O21107" s="9"/>
    </row>
    <row r="21108" spans="2:15" x14ac:dyDescent="0.2">
      <c r="B21108" s="3"/>
      <c r="C21108" s="3"/>
      <c r="D21108" s="6"/>
      <c r="E21108" s="8"/>
      <c r="O21108" s="9"/>
    </row>
    <row r="21109" spans="2:15" x14ac:dyDescent="0.2">
      <c r="B21109" s="3"/>
      <c r="C21109" s="3"/>
      <c r="D21109" s="6"/>
      <c r="E21109" s="8"/>
      <c r="O21109" s="9"/>
    </row>
    <row r="21110" spans="2:15" x14ac:dyDescent="0.2">
      <c r="B21110" s="3"/>
      <c r="C21110" s="3"/>
      <c r="D21110" s="6"/>
      <c r="E21110" s="8"/>
      <c r="O21110" s="9"/>
    </row>
    <row r="21111" spans="2:15" x14ac:dyDescent="0.2">
      <c r="B21111" s="3"/>
      <c r="C21111" s="3"/>
      <c r="D21111" s="6"/>
      <c r="E21111" s="8"/>
      <c r="O21111" s="9"/>
    </row>
    <row r="21112" spans="2:15" x14ac:dyDescent="0.2">
      <c r="B21112" s="3"/>
      <c r="C21112" s="3"/>
      <c r="D21112" s="6"/>
      <c r="E21112" s="8"/>
      <c r="O21112" s="9"/>
    </row>
    <row r="21113" spans="2:15" x14ac:dyDescent="0.2">
      <c r="B21113" s="3"/>
      <c r="C21113" s="3"/>
      <c r="D21113" s="6"/>
      <c r="E21113" s="8"/>
      <c r="O21113" s="9"/>
    </row>
    <row r="21114" spans="2:15" x14ac:dyDescent="0.2">
      <c r="B21114" s="3"/>
      <c r="C21114" s="3"/>
      <c r="D21114" s="6"/>
      <c r="E21114" s="8"/>
      <c r="O21114" s="9"/>
    </row>
    <row r="21115" spans="2:15" x14ac:dyDescent="0.2">
      <c r="B21115" s="3"/>
      <c r="C21115" s="3"/>
      <c r="D21115" s="6"/>
      <c r="E21115" s="8"/>
      <c r="O21115" s="9"/>
    </row>
    <row r="21116" spans="2:15" x14ac:dyDescent="0.2">
      <c r="B21116" s="3"/>
      <c r="C21116" s="3"/>
      <c r="D21116" s="6"/>
      <c r="E21116" s="8"/>
      <c r="O21116" s="9"/>
    </row>
    <row r="21117" spans="2:15" x14ac:dyDescent="0.2">
      <c r="B21117" s="3"/>
      <c r="C21117" s="3"/>
      <c r="D21117" s="6"/>
      <c r="E21117" s="8"/>
      <c r="O21117" s="9"/>
    </row>
    <row r="21118" spans="2:15" x14ac:dyDescent="0.2">
      <c r="B21118" s="3"/>
      <c r="C21118" s="3"/>
      <c r="D21118" s="6"/>
      <c r="E21118" s="8"/>
      <c r="O21118" s="9"/>
    </row>
    <row r="21119" spans="2:15" x14ac:dyDescent="0.2">
      <c r="B21119" s="3"/>
      <c r="C21119" s="3"/>
      <c r="D21119" s="6"/>
      <c r="E21119" s="8"/>
      <c r="O21119" s="9"/>
    </row>
    <row r="21120" spans="2:15" x14ac:dyDescent="0.2">
      <c r="B21120" s="3"/>
      <c r="C21120" s="3"/>
      <c r="D21120" s="6"/>
      <c r="E21120" s="8"/>
      <c r="O21120" s="9"/>
    </row>
    <row r="21121" spans="2:15" x14ac:dyDescent="0.2">
      <c r="B21121" s="3"/>
      <c r="C21121" s="3"/>
      <c r="D21121" s="6"/>
      <c r="E21121" s="8"/>
      <c r="O21121" s="9"/>
    </row>
    <row r="21122" spans="2:15" x14ac:dyDescent="0.2">
      <c r="B21122" s="3"/>
      <c r="C21122" s="3"/>
      <c r="D21122" s="6"/>
      <c r="E21122" s="8"/>
      <c r="O21122" s="9"/>
    </row>
    <row r="21123" spans="2:15" x14ac:dyDescent="0.2">
      <c r="B21123" s="3"/>
      <c r="C21123" s="3"/>
      <c r="D21123" s="6"/>
      <c r="E21123" s="8"/>
      <c r="O21123" s="9"/>
    </row>
    <row r="21124" spans="2:15" x14ac:dyDescent="0.2">
      <c r="B21124" s="3"/>
      <c r="C21124" s="3"/>
      <c r="D21124" s="6"/>
      <c r="E21124" s="8"/>
      <c r="O21124" s="9"/>
    </row>
    <row r="21125" spans="2:15" x14ac:dyDescent="0.2">
      <c r="B21125" s="3"/>
      <c r="C21125" s="3"/>
      <c r="D21125" s="6"/>
      <c r="E21125" s="8"/>
      <c r="O21125" s="9"/>
    </row>
    <row r="21126" spans="2:15" x14ac:dyDescent="0.2">
      <c r="B21126" s="3"/>
      <c r="C21126" s="3"/>
      <c r="D21126" s="6"/>
      <c r="E21126" s="8"/>
      <c r="O21126" s="9"/>
    </row>
    <row r="21127" spans="2:15" x14ac:dyDescent="0.2">
      <c r="B21127" s="3"/>
      <c r="C21127" s="3"/>
      <c r="D21127" s="6"/>
      <c r="E21127" s="8"/>
      <c r="O21127" s="9"/>
    </row>
    <row r="21128" spans="2:15" x14ac:dyDescent="0.2">
      <c r="B21128" s="3"/>
      <c r="C21128" s="3"/>
      <c r="D21128" s="6"/>
      <c r="E21128" s="8"/>
      <c r="O21128" s="9"/>
    </row>
    <row r="21129" spans="2:15" x14ac:dyDescent="0.2">
      <c r="B21129" s="3"/>
      <c r="C21129" s="3"/>
      <c r="D21129" s="6"/>
      <c r="E21129" s="8"/>
      <c r="O21129" s="9"/>
    </row>
    <row r="21130" spans="2:15" x14ac:dyDescent="0.2">
      <c r="B21130" s="3"/>
      <c r="C21130" s="3"/>
      <c r="D21130" s="6"/>
      <c r="E21130" s="8"/>
      <c r="O21130" s="9"/>
    </row>
    <row r="21131" spans="2:15" x14ac:dyDescent="0.2">
      <c r="B21131" s="3"/>
      <c r="C21131" s="3"/>
      <c r="D21131" s="6"/>
      <c r="E21131" s="8"/>
      <c r="O21131" s="9"/>
    </row>
    <row r="21132" spans="2:15" x14ac:dyDescent="0.2">
      <c r="B21132" s="3"/>
      <c r="C21132" s="3"/>
      <c r="D21132" s="6"/>
      <c r="E21132" s="8"/>
      <c r="O21132" s="9"/>
    </row>
    <row r="21133" spans="2:15" x14ac:dyDescent="0.2">
      <c r="B21133" s="3"/>
      <c r="C21133" s="3"/>
      <c r="D21133" s="6"/>
      <c r="E21133" s="8"/>
      <c r="O21133" s="9"/>
    </row>
    <row r="21134" spans="2:15" x14ac:dyDescent="0.2">
      <c r="B21134" s="3"/>
      <c r="C21134" s="3"/>
      <c r="D21134" s="6"/>
      <c r="E21134" s="8"/>
      <c r="O21134" s="9"/>
    </row>
    <row r="21135" spans="2:15" x14ac:dyDescent="0.2">
      <c r="B21135" s="3"/>
      <c r="C21135" s="3"/>
      <c r="D21135" s="6"/>
      <c r="E21135" s="8"/>
      <c r="O21135" s="9"/>
    </row>
    <row r="21136" spans="2:15" x14ac:dyDescent="0.2">
      <c r="B21136" s="3"/>
      <c r="C21136" s="3"/>
      <c r="D21136" s="6"/>
      <c r="E21136" s="8"/>
      <c r="O21136" s="9"/>
    </row>
    <row r="21137" spans="2:15" x14ac:dyDescent="0.2">
      <c r="B21137" s="3"/>
      <c r="C21137" s="3"/>
      <c r="D21137" s="6"/>
      <c r="E21137" s="8"/>
      <c r="O21137" s="9"/>
    </row>
    <row r="21138" spans="2:15" x14ac:dyDescent="0.2">
      <c r="B21138" s="3"/>
      <c r="C21138" s="3"/>
      <c r="D21138" s="6"/>
      <c r="E21138" s="8"/>
      <c r="O21138" s="9"/>
    </row>
    <row r="21139" spans="2:15" x14ac:dyDescent="0.2">
      <c r="B21139" s="3"/>
      <c r="C21139" s="3"/>
      <c r="D21139" s="6"/>
      <c r="E21139" s="8"/>
      <c r="O21139" s="9"/>
    </row>
    <row r="21140" spans="2:15" x14ac:dyDescent="0.2">
      <c r="B21140" s="3"/>
      <c r="C21140" s="3"/>
      <c r="D21140" s="6"/>
      <c r="E21140" s="8"/>
      <c r="O21140" s="9"/>
    </row>
    <row r="21141" spans="2:15" x14ac:dyDescent="0.2">
      <c r="B21141" s="3"/>
      <c r="C21141" s="3"/>
      <c r="D21141" s="6"/>
      <c r="E21141" s="8"/>
      <c r="O21141" s="9"/>
    </row>
    <row r="21142" spans="2:15" x14ac:dyDescent="0.2">
      <c r="B21142" s="3"/>
      <c r="C21142" s="3"/>
      <c r="D21142" s="6"/>
      <c r="E21142" s="8"/>
      <c r="O21142" s="9"/>
    </row>
    <row r="21143" spans="2:15" x14ac:dyDescent="0.2">
      <c r="B21143" s="3"/>
      <c r="C21143" s="3"/>
      <c r="D21143" s="6"/>
      <c r="E21143" s="8"/>
      <c r="O21143" s="9"/>
    </row>
    <row r="21144" spans="2:15" x14ac:dyDescent="0.2">
      <c r="B21144" s="3"/>
      <c r="C21144" s="3"/>
      <c r="D21144" s="6"/>
      <c r="E21144" s="8"/>
      <c r="O21144" s="9"/>
    </row>
    <row r="21145" spans="2:15" x14ac:dyDescent="0.2">
      <c r="B21145" s="3"/>
      <c r="C21145" s="3"/>
      <c r="D21145" s="6"/>
      <c r="E21145" s="8"/>
      <c r="O21145" s="9"/>
    </row>
    <row r="21146" spans="2:15" x14ac:dyDescent="0.2">
      <c r="B21146" s="3"/>
      <c r="C21146" s="3"/>
      <c r="D21146" s="6"/>
      <c r="E21146" s="8"/>
      <c r="O21146" s="9"/>
    </row>
    <row r="21147" spans="2:15" x14ac:dyDescent="0.2">
      <c r="B21147" s="3"/>
      <c r="C21147" s="3"/>
      <c r="D21147" s="6"/>
      <c r="E21147" s="8"/>
      <c r="O21147" s="9"/>
    </row>
    <row r="21148" spans="2:15" x14ac:dyDescent="0.2">
      <c r="B21148" s="3"/>
      <c r="C21148" s="3"/>
      <c r="D21148" s="6"/>
      <c r="E21148" s="8"/>
      <c r="O21148" s="9"/>
    </row>
    <row r="21149" spans="2:15" x14ac:dyDescent="0.2">
      <c r="B21149" s="3"/>
      <c r="C21149" s="3"/>
      <c r="D21149" s="6"/>
      <c r="E21149" s="8"/>
      <c r="O21149" s="9"/>
    </row>
    <row r="21150" spans="2:15" x14ac:dyDescent="0.2">
      <c r="B21150" s="3"/>
      <c r="C21150" s="3"/>
      <c r="D21150" s="6"/>
      <c r="E21150" s="8"/>
      <c r="O21150" s="9"/>
    </row>
    <row r="21151" spans="2:15" x14ac:dyDescent="0.2">
      <c r="B21151" s="3"/>
      <c r="C21151" s="3"/>
      <c r="D21151" s="6"/>
      <c r="E21151" s="8"/>
      <c r="O21151" s="9"/>
    </row>
    <row r="21152" spans="2:15" x14ac:dyDescent="0.2">
      <c r="B21152" s="3"/>
      <c r="C21152" s="3"/>
      <c r="D21152" s="6"/>
      <c r="E21152" s="8"/>
      <c r="O21152" s="9"/>
    </row>
    <row r="21153" spans="2:15" x14ac:dyDescent="0.2">
      <c r="B21153" s="3"/>
      <c r="C21153" s="3"/>
      <c r="D21153" s="6"/>
      <c r="E21153" s="8"/>
      <c r="O21153" s="9"/>
    </row>
    <row r="21154" spans="2:15" x14ac:dyDescent="0.2">
      <c r="B21154" s="3"/>
      <c r="C21154" s="3"/>
      <c r="D21154" s="6"/>
      <c r="E21154" s="8"/>
      <c r="O21154" s="9"/>
    </row>
    <row r="21155" spans="2:15" x14ac:dyDescent="0.2">
      <c r="B21155" s="3"/>
      <c r="C21155" s="3"/>
      <c r="D21155" s="6"/>
      <c r="E21155" s="8"/>
      <c r="O21155" s="9"/>
    </row>
    <row r="21156" spans="2:15" x14ac:dyDescent="0.2">
      <c r="B21156" s="3"/>
      <c r="C21156" s="3"/>
      <c r="D21156" s="6"/>
      <c r="E21156" s="8"/>
      <c r="O21156" s="9"/>
    </row>
    <row r="21157" spans="2:15" x14ac:dyDescent="0.2">
      <c r="B21157" s="3"/>
      <c r="C21157" s="3"/>
      <c r="D21157" s="6"/>
      <c r="E21157" s="8"/>
      <c r="O21157" s="9"/>
    </row>
    <row r="21158" spans="2:15" x14ac:dyDescent="0.2">
      <c r="B21158" s="3"/>
      <c r="C21158" s="3"/>
      <c r="D21158" s="6"/>
      <c r="E21158" s="8"/>
      <c r="O21158" s="9"/>
    </row>
    <row r="21159" spans="2:15" x14ac:dyDescent="0.2">
      <c r="B21159" s="3"/>
      <c r="C21159" s="3"/>
      <c r="D21159" s="6"/>
      <c r="E21159" s="8"/>
      <c r="O21159" s="9"/>
    </row>
    <row r="21160" spans="2:15" x14ac:dyDescent="0.2">
      <c r="B21160" s="3"/>
      <c r="C21160" s="3"/>
      <c r="D21160" s="6"/>
      <c r="E21160" s="8"/>
      <c r="O21160" s="9"/>
    </row>
    <row r="21161" spans="2:15" x14ac:dyDescent="0.2">
      <c r="B21161" s="3"/>
      <c r="C21161" s="3"/>
      <c r="D21161" s="6"/>
      <c r="E21161" s="8"/>
      <c r="O21161" s="9"/>
    </row>
    <row r="21162" spans="2:15" x14ac:dyDescent="0.2">
      <c r="B21162" s="3"/>
      <c r="C21162" s="3"/>
      <c r="D21162" s="6"/>
      <c r="E21162" s="8"/>
      <c r="O21162" s="9"/>
    </row>
    <row r="21163" spans="2:15" x14ac:dyDescent="0.2">
      <c r="B21163" s="3"/>
      <c r="C21163" s="3"/>
      <c r="D21163" s="6"/>
      <c r="E21163" s="8"/>
      <c r="O21163" s="9"/>
    </row>
    <row r="21164" spans="2:15" x14ac:dyDescent="0.2">
      <c r="B21164" s="3"/>
      <c r="C21164" s="3"/>
      <c r="D21164" s="6"/>
      <c r="E21164" s="8"/>
      <c r="O21164" s="9"/>
    </row>
    <row r="21165" spans="2:15" x14ac:dyDescent="0.2">
      <c r="B21165" s="3"/>
      <c r="C21165" s="3"/>
      <c r="D21165" s="6"/>
      <c r="E21165" s="8"/>
      <c r="O21165" s="9"/>
    </row>
    <row r="21166" spans="2:15" x14ac:dyDescent="0.2">
      <c r="B21166" s="3"/>
      <c r="C21166" s="3"/>
      <c r="D21166" s="6"/>
      <c r="E21166" s="8"/>
      <c r="O21166" s="9"/>
    </row>
    <row r="21167" spans="2:15" x14ac:dyDescent="0.2">
      <c r="B21167" s="3"/>
      <c r="C21167" s="3"/>
      <c r="D21167" s="6"/>
      <c r="E21167" s="8"/>
      <c r="O21167" s="9"/>
    </row>
    <row r="21168" spans="2:15" x14ac:dyDescent="0.2">
      <c r="B21168" s="3"/>
      <c r="C21168" s="3"/>
      <c r="D21168" s="6"/>
      <c r="E21168" s="8"/>
      <c r="O21168" s="9"/>
    </row>
    <row r="21169" spans="2:15" x14ac:dyDescent="0.2">
      <c r="B21169" s="3"/>
      <c r="C21169" s="3"/>
      <c r="D21169" s="6"/>
      <c r="E21169" s="8"/>
      <c r="O21169" s="9"/>
    </row>
    <row r="21170" spans="2:15" x14ac:dyDescent="0.2">
      <c r="B21170" s="3"/>
      <c r="C21170" s="3"/>
      <c r="D21170" s="6"/>
      <c r="E21170" s="8"/>
      <c r="O21170" s="9"/>
    </row>
    <row r="21171" spans="2:15" x14ac:dyDescent="0.2">
      <c r="B21171" s="3"/>
      <c r="C21171" s="3"/>
      <c r="D21171" s="6"/>
      <c r="E21171" s="8"/>
      <c r="O21171" s="9"/>
    </row>
    <row r="21172" spans="2:15" x14ac:dyDescent="0.2">
      <c r="B21172" s="3"/>
      <c r="C21172" s="3"/>
      <c r="D21172" s="6"/>
      <c r="E21172" s="8"/>
      <c r="O21172" s="9"/>
    </row>
    <row r="21173" spans="2:15" x14ac:dyDescent="0.2">
      <c r="B21173" s="3"/>
      <c r="C21173" s="3"/>
      <c r="D21173" s="6"/>
      <c r="E21173" s="8"/>
      <c r="O21173" s="9"/>
    </row>
    <row r="21174" spans="2:15" x14ac:dyDescent="0.2">
      <c r="B21174" s="3"/>
      <c r="C21174" s="3"/>
      <c r="D21174" s="6"/>
      <c r="E21174" s="8"/>
      <c r="O21174" s="9"/>
    </row>
    <row r="21175" spans="2:15" x14ac:dyDescent="0.2">
      <c r="B21175" s="3"/>
      <c r="C21175" s="3"/>
      <c r="D21175" s="6"/>
      <c r="E21175" s="8"/>
      <c r="O21175" s="9"/>
    </row>
    <row r="21176" spans="2:15" x14ac:dyDescent="0.2">
      <c r="B21176" s="3"/>
      <c r="C21176" s="3"/>
      <c r="D21176" s="6"/>
      <c r="E21176" s="8"/>
      <c r="O21176" s="9"/>
    </row>
    <row r="21177" spans="2:15" x14ac:dyDescent="0.2">
      <c r="B21177" s="3"/>
      <c r="C21177" s="3"/>
      <c r="D21177" s="6"/>
      <c r="E21177" s="8"/>
      <c r="O21177" s="9"/>
    </row>
    <row r="21178" spans="2:15" x14ac:dyDescent="0.2">
      <c r="B21178" s="3"/>
      <c r="C21178" s="3"/>
      <c r="D21178" s="6"/>
      <c r="E21178" s="8"/>
      <c r="O21178" s="9"/>
    </row>
    <row r="21179" spans="2:15" x14ac:dyDescent="0.2">
      <c r="B21179" s="3"/>
      <c r="C21179" s="3"/>
      <c r="D21179" s="6"/>
      <c r="E21179" s="8"/>
      <c r="O21179" s="9"/>
    </row>
    <row r="21180" spans="2:15" x14ac:dyDescent="0.2">
      <c r="B21180" s="3"/>
      <c r="C21180" s="3"/>
      <c r="D21180" s="6"/>
      <c r="E21180" s="8"/>
      <c r="O21180" s="9"/>
    </row>
    <row r="21181" spans="2:15" x14ac:dyDescent="0.2">
      <c r="B21181" s="3"/>
      <c r="C21181" s="3"/>
      <c r="D21181" s="6"/>
      <c r="E21181" s="8"/>
      <c r="O21181" s="9"/>
    </row>
    <row r="21182" spans="2:15" x14ac:dyDescent="0.2">
      <c r="B21182" s="3"/>
      <c r="C21182" s="3"/>
      <c r="D21182" s="6"/>
      <c r="E21182" s="8"/>
      <c r="O21182" s="9"/>
    </row>
    <row r="21183" spans="2:15" x14ac:dyDescent="0.2">
      <c r="B21183" s="3"/>
      <c r="C21183" s="3"/>
      <c r="D21183" s="6"/>
      <c r="E21183" s="8"/>
      <c r="O21183" s="9"/>
    </row>
    <row r="21184" spans="2:15" x14ac:dyDescent="0.2">
      <c r="B21184" s="3"/>
      <c r="C21184" s="3"/>
      <c r="D21184" s="6"/>
      <c r="E21184" s="8"/>
      <c r="O21184" s="9"/>
    </row>
    <row r="21185" spans="2:15" x14ac:dyDescent="0.2">
      <c r="B21185" s="3"/>
      <c r="C21185" s="3"/>
      <c r="D21185" s="6"/>
      <c r="E21185" s="8"/>
      <c r="O21185" s="9"/>
    </row>
    <row r="21186" spans="2:15" x14ac:dyDescent="0.2">
      <c r="B21186" s="3"/>
      <c r="C21186" s="3"/>
      <c r="D21186" s="6"/>
      <c r="E21186" s="8"/>
      <c r="O21186" s="9"/>
    </row>
    <row r="21187" spans="2:15" x14ac:dyDescent="0.2">
      <c r="B21187" s="3"/>
      <c r="C21187" s="3"/>
      <c r="D21187" s="6"/>
      <c r="E21187" s="8"/>
      <c r="O21187" s="9"/>
    </row>
    <row r="21188" spans="2:15" x14ac:dyDescent="0.2">
      <c r="B21188" s="3"/>
      <c r="C21188" s="3"/>
      <c r="D21188" s="6"/>
      <c r="E21188" s="8"/>
      <c r="O21188" s="9"/>
    </row>
    <row r="21189" spans="2:15" x14ac:dyDescent="0.2">
      <c r="B21189" s="3"/>
      <c r="C21189" s="3"/>
      <c r="D21189" s="6"/>
      <c r="E21189" s="8"/>
      <c r="O21189" s="9"/>
    </row>
    <row r="21190" spans="2:15" x14ac:dyDescent="0.2">
      <c r="B21190" s="3"/>
      <c r="C21190" s="3"/>
      <c r="D21190" s="6"/>
      <c r="E21190" s="8"/>
      <c r="O21190" s="9"/>
    </row>
    <row r="21191" spans="2:15" x14ac:dyDescent="0.2">
      <c r="B21191" s="3"/>
      <c r="C21191" s="3"/>
      <c r="D21191" s="6"/>
      <c r="E21191" s="8"/>
      <c r="O21191" s="9"/>
    </row>
    <row r="21192" spans="2:15" x14ac:dyDescent="0.2">
      <c r="B21192" s="3"/>
      <c r="C21192" s="3"/>
      <c r="D21192" s="6"/>
      <c r="E21192" s="8"/>
      <c r="O21192" s="9"/>
    </row>
    <row r="21193" spans="2:15" x14ac:dyDescent="0.2">
      <c r="B21193" s="3"/>
      <c r="C21193" s="3"/>
      <c r="D21193" s="6"/>
      <c r="E21193" s="8"/>
      <c r="O21193" s="9"/>
    </row>
    <row r="21194" spans="2:15" x14ac:dyDescent="0.2">
      <c r="B21194" s="3"/>
      <c r="C21194" s="3"/>
      <c r="D21194" s="6"/>
      <c r="E21194" s="8"/>
      <c r="O21194" s="9"/>
    </row>
    <row r="21195" spans="2:15" x14ac:dyDescent="0.2">
      <c r="B21195" s="3"/>
      <c r="C21195" s="3"/>
      <c r="D21195" s="6"/>
      <c r="E21195" s="8"/>
      <c r="O21195" s="9"/>
    </row>
    <row r="21196" spans="2:15" x14ac:dyDescent="0.2">
      <c r="B21196" s="3"/>
      <c r="C21196" s="3"/>
      <c r="D21196" s="6"/>
      <c r="E21196" s="8"/>
      <c r="O21196" s="9"/>
    </row>
    <row r="21197" spans="2:15" x14ac:dyDescent="0.2">
      <c r="B21197" s="3"/>
      <c r="C21197" s="3"/>
      <c r="D21197" s="6"/>
      <c r="E21197" s="8"/>
      <c r="O21197" s="9"/>
    </row>
    <row r="21198" spans="2:15" x14ac:dyDescent="0.2">
      <c r="B21198" s="3"/>
      <c r="C21198" s="3"/>
      <c r="D21198" s="6"/>
      <c r="E21198" s="8"/>
      <c r="O21198" s="9"/>
    </row>
    <row r="21199" spans="2:15" x14ac:dyDescent="0.2">
      <c r="B21199" s="3"/>
      <c r="C21199" s="3"/>
      <c r="D21199" s="6"/>
      <c r="E21199" s="8"/>
      <c r="O21199" s="9"/>
    </row>
    <row r="21200" spans="2:15" x14ac:dyDescent="0.2">
      <c r="B21200" s="3"/>
      <c r="C21200" s="3"/>
      <c r="D21200" s="6"/>
      <c r="E21200" s="8"/>
      <c r="O21200" s="9"/>
    </row>
    <row r="21201" spans="2:15" x14ac:dyDescent="0.2">
      <c r="B21201" s="3"/>
      <c r="C21201" s="3"/>
      <c r="D21201" s="6"/>
      <c r="E21201" s="8"/>
      <c r="O21201" s="9"/>
    </row>
    <row r="21202" spans="2:15" x14ac:dyDescent="0.2">
      <c r="B21202" s="3"/>
      <c r="C21202" s="3"/>
      <c r="D21202" s="6"/>
      <c r="E21202" s="8"/>
      <c r="O21202" s="9"/>
    </row>
    <row r="21203" spans="2:15" x14ac:dyDescent="0.2">
      <c r="B21203" s="3"/>
      <c r="C21203" s="3"/>
      <c r="D21203" s="6"/>
      <c r="E21203" s="8"/>
      <c r="O21203" s="9"/>
    </row>
    <row r="21204" spans="2:15" x14ac:dyDescent="0.2">
      <c r="B21204" s="3"/>
      <c r="C21204" s="3"/>
      <c r="D21204" s="6"/>
      <c r="E21204" s="8"/>
      <c r="O21204" s="9"/>
    </row>
    <row r="21205" spans="2:15" x14ac:dyDescent="0.2">
      <c r="B21205" s="3"/>
      <c r="C21205" s="3"/>
      <c r="D21205" s="6"/>
      <c r="E21205" s="8"/>
      <c r="O21205" s="9"/>
    </row>
    <row r="21206" spans="2:15" x14ac:dyDescent="0.2">
      <c r="B21206" s="3"/>
      <c r="C21206" s="3"/>
      <c r="D21206" s="6"/>
      <c r="E21206" s="8"/>
      <c r="O21206" s="9"/>
    </row>
    <row r="21207" spans="2:15" x14ac:dyDescent="0.2">
      <c r="B21207" s="3"/>
      <c r="C21207" s="3"/>
      <c r="D21207" s="6"/>
      <c r="E21207" s="8"/>
      <c r="O21207" s="9"/>
    </row>
    <row r="21208" spans="2:15" x14ac:dyDescent="0.2">
      <c r="B21208" s="3"/>
      <c r="C21208" s="3"/>
      <c r="D21208" s="6"/>
      <c r="E21208" s="8"/>
      <c r="O21208" s="9"/>
    </row>
    <row r="21209" spans="2:15" x14ac:dyDescent="0.2">
      <c r="B21209" s="3"/>
      <c r="C21209" s="3"/>
      <c r="D21209" s="6"/>
      <c r="E21209" s="8"/>
      <c r="O21209" s="9"/>
    </row>
    <row r="21210" spans="2:15" x14ac:dyDescent="0.2">
      <c r="B21210" s="3"/>
      <c r="C21210" s="3"/>
      <c r="D21210" s="6"/>
      <c r="E21210" s="8"/>
      <c r="O21210" s="9"/>
    </row>
    <row r="21211" spans="2:15" x14ac:dyDescent="0.2">
      <c r="B21211" s="3"/>
      <c r="C21211" s="3"/>
      <c r="D21211" s="6"/>
      <c r="E21211" s="8"/>
      <c r="O21211" s="9"/>
    </row>
    <row r="21212" spans="2:15" x14ac:dyDescent="0.2">
      <c r="B21212" s="3"/>
      <c r="C21212" s="3"/>
      <c r="D21212" s="6"/>
      <c r="E21212" s="8"/>
      <c r="O21212" s="9"/>
    </row>
    <row r="21213" spans="2:15" x14ac:dyDescent="0.2">
      <c r="B21213" s="3"/>
      <c r="C21213" s="3"/>
      <c r="D21213" s="6"/>
      <c r="E21213" s="8"/>
      <c r="O21213" s="9"/>
    </row>
    <row r="21214" spans="2:15" x14ac:dyDescent="0.2">
      <c r="B21214" s="3"/>
      <c r="C21214" s="3"/>
      <c r="D21214" s="6"/>
      <c r="E21214" s="8"/>
      <c r="O21214" s="9"/>
    </row>
    <row r="21215" spans="2:15" x14ac:dyDescent="0.2">
      <c r="B21215" s="3"/>
      <c r="C21215" s="3"/>
      <c r="D21215" s="6"/>
      <c r="E21215" s="8"/>
      <c r="O21215" s="9"/>
    </row>
    <row r="21216" spans="2:15" x14ac:dyDescent="0.2">
      <c r="B21216" s="3"/>
      <c r="C21216" s="3"/>
      <c r="D21216" s="6"/>
      <c r="E21216" s="8"/>
      <c r="O21216" s="9"/>
    </row>
    <row r="21217" spans="2:15" x14ac:dyDescent="0.2">
      <c r="B21217" s="3"/>
      <c r="C21217" s="3"/>
      <c r="D21217" s="6"/>
      <c r="E21217" s="8"/>
      <c r="O21217" s="9"/>
    </row>
    <row r="21218" spans="2:15" x14ac:dyDescent="0.2">
      <c r="B21218" s="3"/>
      <c r="C21218" s="3"/>
      <c r="D21218" s="6"/>
      <c r="E21218" s="8"/>
      <c r="O21218" s="9"/>
    </row>
    <row r="21219" spans="2:15" x14ac:dyDescent="0.2">
      <c r="B21219" s="3"/>
      <c r="C21219" s="3"/>
      <c r="D21219" s="6"/>
      <c r="E21219" s="8"/>
      <c r="O21219" s="9"/>
    </row>
    <row r="21220" spans="2:15" x14ac:dyDescent="0.2">
      <c r="B21220" s="3"/>
      <c r="C21220" s="3"/>
      <c r="D21220" s="6"/>
      <c r="E21220" s="8"/>
      <c r="O21220" s="9"/>
    </row>
    <row r="21221" spans="2:15" x14ac:dyDescent="0.2">
      <c r="B21221" s="3"/>
      <c r="C21221" s="3"/>
      <c r="D21221" s="6"/>
      <c r="E21221" s="8"/>
      <c r="O21221" s="9"/>
    </row>
    <row r="21222" spans="2:15" x14ac:dyDescent="0.2">
      <c r="B21222" s="3"/>
      <c r="C21222" s="3"/>
      <c r="D21222" s="6"/>
      <c r="E21222" s="8"/>
      <c r="O21222" s="9"/>
    </row>
    <row r="21223" spans="2:15" x14ac:dyDescent="0.2">
      <c r="B21223" s="3"/>
      <c r="C21223" s="3"/>
      <c r="D21223" s="6"/>
      <c r="E21223" s="8"/>
      <c r="O21223" s="9"/>
    </row>
    <row r="21224" spans="2:15" x14ac:dyDescent="0.2">
      <c r="B21224" s="3"/>
      <c r="C21224" s="3"/>
      <c r="D21224" s="6"/>
      <c r="E21224" s="8"/>
      <c r="O21224" s="9"/>
    </row>
    <row r="21225" spans="2:15" x14ac:dyDescent="0.2">
      <c r="B21225" s="3"/>
      <c r="C21225" s="3"/>
      <c r="D21225" s="6"/>
      <c r="E21225" s="8"/>
      <c r="O21225" s="9"/>
    </row>
    <row r="21226" spans="2:15" x14ac:dyDescent="0.2">
      <c r="B21226" s="3"/>
      <c r="C21226" s="3"/>
      <c r="D21226" s="6"/>
      <c r="E21226" s="8"/>
      <c r="O21226" s="9"/>
    </row>
    <row r="21227" spans="2:15" x14ac:dyDescent="0.2">
      <c r="B21227" s="3"/>
      <c r="C21227" s="3"/>
      <c r="D21227" s="6"/>
      <c r="E21227" s="8"/>
      <c r="O21227" s="9"/>
    </row>
    <row r="21228" spans="2:15" x14ac:dyDescent="0.2">
      <c r="B21228" s="3"/>
      <c r="C21228" s="3"/>
      <c r="D21228" s="6"/>
      <c r="E21228" s="8"/>
      <c r="O21228" s="9"/>
    </row>
    <row r="21229" spans="2:15" x14ac:dyDescent="0.2">
      <c r="B21229" s="3"/>
      <c r="C21229" s="3"/>
      <c r="D21229" s="6"/>
      <c r="E21229" s="8"/>
      <c r="O21229" s="9"/>
    </row>
    <row r="21230" spans="2:15" x14ac:dyDescent="0.2">
      <c r="B21230" s="3"/>
      <c r="C21230" s="3"/>
      <c r="D21230" s="6"/>
      <c r="E21230" s="8"/>
      <c r="O21230" s="9"/>
    </row>
    <row r="21231" spans="2:15" x14ac:dyDescent="0.2">
      <c r="B21231" s="3"/>
      <c r="C21231" s="3"/>
      <c r="D21231" s="6"/>
      <c r="E21231" s="8"/>
      <c r="O21231" s="9"/>
    </row>
    <row r="21232" spans="2:15" x14ac:dyDescent="0.2">
      <c r="B21232" s="3"/>
      <c r="C21232" s="3"/>
      <c r="D21232" s="6"/>
      <c r="E21232" s="8"/>
      <c r="O21232" s="9"/>
    </row>
    <row r="21233" spans="2:15" x14ac:dyDescent="0.2">
      <c r="B21233" s="3"/>
      <c r="C21233" s="3"/>
      <c r="D21233" s="6"/>
      <c r="E21233" s="8"/>
      <c r="O21233" s="9"/>
    </row>
    <row r="21234" spans="2:15" x14ac:dyDescent="0.2">
      <c r="B21234" s="3"/>
      <c r="C21234" s="3"/>
      <c r="D21234" s="6"/>
      <c r="E21234" s="8"/>
      <c r="O21234" s="9"/>
    </row>
    <row r="21235" spans="2:15" x14ac:dyDescent="0.2">
      <c r="B21235" s="3"/>
      <c r="C21235" s="3"/>
      <c r="D21235" s="6"/>
      <c r="E21235" s="8"/>
      <c r="O21235" s="9"/>
    </row>
    <row r="21236" spans="2:15" x14ac:dyDescent="0.2">
      <c r="B21236" s="3"/>
      <c r="C21236" s="3"/>
      <c r="D21236" s="6"/>
      <c r="E21236" s="8"/>
      <c r="O21236" s="9"/>
    </row>
    <row r="21237" spans="2:15" x14ac:dyDescent="0.2">
      <c r="B21237" s="3"/>
      <c r="C21237" s="3"/>
      <c r="D21237" s="6"/>
      <c r="E21237" s="8"/>
      <c r="O21237" s="9"/>
    </row>
    <row r="21238" spans="2:15" x14ac:dyDescent="0.2">
      <c r="B21238" s="3"/>
      <c r="C21238" s="3"/>
      <c r="D21238" s="6"/>
      <c r="E21238" s="8"/>
      <c r="O21238" s="9"/>
    </row>
    <row r="21239" spans="2:15" x14ac:dyDescent="0.2">
      <c r="B21239" s="3"/>
      <c r="C21239" s="3"/>
      <c r="D21239" s="6"/>
      <c r="E21239" s="8"/>
      <c r="O21239" s="9"/>
    </row>
    <row r="21240" spans="2:15" x14ac:dyDescent="0.2">
      <c r="B21240" s="3"/>
      <c r="C21240" s="3"/>
      <c r="D21240" s="6"/>
      <c r="E21240" s="8"/>
      <c r="O21240" s="9"/>
    </row>
    <row r="21241" spans="2:15" x14ac:dyDescent="0.2">
      <c r="B21241" s="3"/>
      <c r="C21241" s="3"/>
      <c r="D21241" s="6"/>
      <c r="E21241" s="8"/>
      <c r="O21241" s="9"/>
    </row>
    <row r="21242" spans="2:15" x14ac:dyDescent="0.2">
      <c r="B21242" s="3"/>
      <c r="C21242" s="3"/>
      <c r="D21242" s="6"/>
      <c r="E21242" s="8"/>
      <c r="O21242" s="9"/>
    </row>
    <row r="21243" spans="2:15" x14ac:dyDescent="0.2">
      <c r="B21243" s="3"/>
      <c r="C21243" s="3"/>
      <c r="D21243" s="6"/>
      <c r="E21243" s="8"/>
      <c r="O21243" s="9"/>
    </row>
    <row r="21244" spans="2:15" x14ac:dyDescent="0.2">
      <c r="B21244" s="3"/>
      <c r="C21244" s="3"/>
      <c r="D21244" s="6"/>
      <c r="E21244" s="8"/>
      <c r="O21244" s="9"/>
    </row>
    <row r="21245" spans="2:15" x14ac:dyDescent="0.2">
      <c r="B21245" s="3"/>
      <c r="C21245" s="3"/>
      <c r="D21245" s="6"/>
      <c r="E21245" s="8"/>
      <c r="O21245" s="9"/>
    </row>
    <row r="21246" spans="2:15" x14ac:dyDescent="0.2">
      <c r="B21246" s="3"/>
      <c r="C21246" s="3"/>
      <c r="D21246" s="6"/>
      <c r="E21246" s="8"/>
      <c r="O21246" s="9"/>
    </row>
    <row r="21247" spans="2:15" x14ac:dyDescent="0.2">
      <c r="B21247" s="3"/>
      <c r="C21247" s="3"/>
      <c r="D21247" s="6"/>
      <c r="E21247" s="8"/>
      <c r="O21247" s="9"/>
    </row>
    <row r="21248" spans="2:15" x14ac:dyDescent="0.2">
      <c r="B21248" s="3"/>
      <c r="C21248" s="3"/>
      <c r="D21248" s="6"/>
      <c r="E21248" s="8"/>
      <c r="O21248" s="9"/>
    </row>
    <row r="21249" spans="2:15" x14ac:dyDescent="0.2">
      <c r="B21249" s="3"/>
      <c r="C21249" s="3"/>
      <c r="D21249" s="6"/>
      <c r="E21249" s="8"/>
      <c r="O21249" s="9"/>
    </row>
    <row r="21250" spans="2:15" x14ac:dyDescent="0.2">
      <c r="B21250" s="3"/>
      <c r="C21250" s="3"/>
      <c r="D21250" s="6"/>
      <c r="E21250" s="8"/>
      <c r="O21250" s="9"/>
    </row>
    <row r="21251" spans="2:15" x14ac:dyDescent="0.2">
      <c r="B21251" s="3"/>
      <c r="C21251" s="3"/>
      <c r="D21251" s="6"/>
      <c r="E21251" s="8"/>
      <c r="O21251" s="9"/>
    </row>
    <row r="21252" spans="2:15" x14ac:dyDescent="0.2">
      <c r="B21252" s="3"/>
      <c r="C21252" s="3"/>
      <c r="D21252" s="6"/>
      <c r="E21252" s="8"/>
      <c r="O21252" s="9"/>
    </row>
    <row r="21253" spans="2:15" x14ac:dyDescent="0.2">
      <c r="B21253" s="3"/>
      <c r="C21253" s="3"/>
      <c r="D21253" s="6"/>
      <c r="E21253" s="8"/>
      <c r="O21253" s="9"/>
    </row>
    <row r="21254" spans="2:15" x14ac:dyDescent="0.2">
      <c r="B21254" s="3"/>
      <c r="C21254" s="3"/>
      <c r="D21254" s="6"/>
      <c r="E21254" s="8"/>
      <c r="O21254" s="9"/>
    </row>
    <row r="21255" spans="2:15" x14ac:dyDescent="0.2">
      <c r="B21255" s="3"/>
      <c r="C21255" s="3"/>
      <c r="D21255" s="6"/>
      <c r="E21255" s="8"/>
      <c r="O21255" s="9"/>
    </row>
    <row r="21256" spans="2:15" x14ac:dyDescent="0.2">
      <c r="B21256" s="3"/>
      <c r="C21256" s="3"/>
      <c r="D21256" s="6"/>
      <c r="E21256" s="8"/>
      <c r="O21256" s="9"/>
    </row>
    <row r="21257" spans="2:15" x14ac:dyDescent="0.2">
      <c r="B21257" s="3"/>
      <c r="C21257" s="3"/>
      <c r="D21257" s="6"/>
      <c r="E21257" s="8"/>
      <c r="O21257" s="9"/>
    </row>
    <row r="21258" spans="2:15" x14ac:dyDescent="0.2">
      <c r="B21258" s="3"/>
      <c r="C21258" s="3"/>
      <c r="D21258" s="6"/>
      <c r="E21258" s="8"/>
      <c r="O21258" s="9"/>
    </row>
    <row r="21259" spans="2:15" x14ac:dyDescent="0.2">
      <c r="B21259" s="3"/>
      <c r="C21259" s="3"/>
      <c r="D21259" s="6"/>
      <c r="E21259" s="8"/>
      <c r="O21259" s="9"/>
    </row>
    <row r="21260" spans="2:15" x14ac:dyDescent="0.2">
      <c r="B21260" s="3"/>
      <c r="C21260" s="3"/>
      <c r="D21260" s="6"/>
      <c r="E21260" s="8"/>
      <c r="O21260" s="9"/>
    </row>
    <row r="21261" spans="2:15" x14ac:dyDescent="0.2">
      <c r="B21261" s="3"/>
      <c r="C21261" s="3"/>
      <c r="D21261" s="6"/>
      <c r="E21261" s="8"/>
      <c r="O21261" s="9"/>
    </row>
    <row r="21262" spans="2:15" x14ac:dyDescent="0.2">
      <c r="B21262" s="3"/>
      <c r="C21262" s="3"/>
      <c r="D21262" s="6"/>
      <c r="E21262" s="8"/>
      <c r="O21262" s="9"/>
    </row>
    <row r="21263" spans="2:15" x14ac:dyDescent="0.2">
      <c r="B21263" s="3"/>
      <c r="C21263" s="3"/>
      <c r="D21263" s="6"/>
      <c r="E21263" s="8"/>
      <c r="O21263" s="9"/>
    </row>
    <row r="21264" spans="2:15" x14ac:dyDescent="0.2">
      <c r="B21264" s="3"/>
      <c r="C21264" s="3"/>
      <c r="D21264" s="6"/>
      <c r="E21264" s="8"/>
      <c r="O21264" s="9"/>
    </row>
    <row r="21265" spans="2:15" x14ac:dyDescent="0.2">
      <c r="B21265" s="3"/>
      <c r="C21265" s="3"/>
      <c r="D21265" s="6"/>
      <c r="E21265" s="8"/>
      <c r="O21265" s="9"/>
    </row>
    <row r="21266" spans="2:15" x14ac:dyDescent="0.2">
      <c r="B21266" s="3"/>
      <c r="C21266" s="3"/>
      <c r="D21266" s="6"/>
      <c r="E21266" s="8"/>
      <c r="O21266" s="9"/>
    </row>
    <row r="21267" spans="2:15" x14ac:dyDescent="0.2">
      <c r="B21267" s="3"/>
      <c r="C21267" s="3"/>
      <c r="D21267" s="6"/>
      <c r="E21267" s="8"/>
      <c r="O21267" s="9"/>
    </row>
    <row r="21268" spans="2:15" x14ac:dyDescent="0.2">
      <c r="B21268" s="3"/>
      <c r="C21268" s="3"/>
      <c r="D21268" s="6"/>
      <c r="E21268" s="8"/>
      <c r="O21268" s="9"/>
    </row>
    <row r="21269" spans="2:15" x14ac:dyDescent="0.2">
      <c r="B21269" s="3"/>
      <c r="C21269" s="3"/>
      <c r="D21269" s="6"/>
      <c r="E21269" s="8"/>
      <c r="O21269" s="9"/>
    </row>
    <row r="21270" spans="2:15" x14ac:dyDescent="0.2">
      <c r="B21270" s="3"/>
      <c r="C21270" s="3"/>
      <c r="D21270" s="6"/>
      <c r="E21270" s="8"/>
      <c r="O21270" s="9"/>
    </row>
    <row r="21271" spans="2:15" x14ac:dyDescent="0.2">
      <c r="B21271" s="3"/>
      <c r="C21271" s="3"/>
      <c r="D21271" s="6"/>
      <c r="E21271" s="8"/>
      <c r="O21271" s="9"/>
    </row>
    <row r="21272" spans="2:15" x14ac:dyDescent="0.2">
      <c r="B21272" s="3"/>
      <c r="C21272" s="3"/>
      <c r="D21272" s="6"/>
      <c r="E21272" s="8"/>
      <c r="O21272" s="9"/>
    </row>
    <row r="21273" spans="2:15" x14ac:dyDescent="0.2">
      <c r="B21273" s="3"/>
      <c r="C21273" s="3"/>
      <c r="D21273" s="6"/>
      <c r="E21273" s="8"/>
      <c r="O21273" s="9"/>
    </row>
    <row r="21274" spans="2:15" x14ac:dyDescent="0.2">
      <c r="B21274" s="3"/>
      <c r="C21274" s="3"/>
      <c r="D21274" s="6"/>
      <c r="E21274" s="8"/>
      <c r="O21274" s="9"/>
    </row>
    <row r="21275" spans="2:15" x14ac:dyDescent="0.2">
      <c r="B21275" s="3"/>
      <c r="C21275" s="3"/>
      <c r="D21275" s="6"/>
      <c r="E21275" s="8"/>
      <c r="O21275" s="9"/>
    </row>
    <row r="21276" spans="2:15" x14ac:dyDescent="0.2">
      <c r="B21276" s="3"/>
      <c r="C21276" s="3"/>
      <c r="D21276" s="6"/>
      <c r="E21276" s="8"/>
      <c r="O21276" s="9"/>
    </row>
    <row r="21277" spans="2:15" x14ac:dyDescent="0.2">
      <c r="B21277" s="3"/>
      <c r="C21277" s="3"/>
      <c r="D21277" s="6"/>
      <c r="E21277" s="8"/>
      <c r="O21277" s="9"/>
    </row>
    <row r="21278" spans="2:15" x14ac:dyDescent="0.2">
      <c r="B21278" s="3"/>
      <c r="C21278" s="3"/>
      <c r="D21278" s="6"/>
      <c r="E21278" s="8"/>
      <c r="O21278" s="9"/>
    </row>
    <row r="21279" spans="2:15" x14ac:dyDescent="0.2">
      <c r="B21279" s="3"/>
      <c r="C21279" s="3"/>
      <c r="D21279" s="6"/>
      <c r="E21279" s="8"/>
      <c r="O21279" s="9"/>
    </row>
    <row r="21280" spans="2:15" x14ac:dyDescent="0.2">
      <c r="B21280" s="3"/>
      <c r="C21280" s="3"/>
      <c r="D21280" s="6"/>
      <c r="E21280" s="8"/>
      <c r="O21280" s="9"/>
    </row>
    <row r="21281" spans="2:15" x14ac:dyDescent="0.2">
      <c r="B21281" s="3"/>
      <c r="C21281" s="3"/>
      <c r="D21281" s="6"/>
      <c r="E21281" s="8"/>
      <c r="O21281" s="9"/>
    </row>
    <row r="21282" spans="2:15" x14ac:dyDescent="0.2">
      <c r="B21282" s="3"/>
      <c r="C21282" s="3"/>
      <c r="D21282" s="6"/>
      <c r="E21282" s="8"/>
      <c r="O21282" s="9"/>
    </row>
    <row r="21283" spans="2:15" x14ac:dyDescent="0.2">
      <c r="B21283" s="3"/>
      <c r="C21283" s="3"/>
      <c r="D21283" s="6"/>
      <c r="E21283" s="8"/>
      <c r="O21283" s="9"/>
    </row>
    <row r="21284" spans="2:15" x14ac:dyDescent="0.2">
      <c r="B21284" s="3"/>
      <c r="C21284" s="3"/>
      <c r="D21284" s="6"/>
      <c r="E21284" s="8"/>
      <c r="O21284" s="9"/>
    </row>
    <row r="21285" spans="2:15" x14ac:dyDescent="0.2">
      <c r="B21285" s="3"/>
      <c r="C21285" s="3"/>
      <c r="D21285" s="6"/>
      <c r="E21285" s="8"/>
      <c r="O21285" s="9"/>
    </row>
    <row r="21286" spans="2:15" x14ac:dyDescent="0.2">
      <c r="B21286" s="3"/>
      <c r="C21286" s="3"/>
      <c r="D21286" s="6"/>
      <c r="E21286" s="8"/>
      <c r="O21286" s="9"/>
    </row>
    <row r="21287" spans="2:15" x14ac:dyDescent="0.2">
      <c r="B21287" s="3"/>
      <c r="C21287" s="3"/>
      <c r="D21287" s="6"/>
      <c r="E21287" s="8"/>
      <c r="O21287" s="9"/>
    </row>
    <row r="21288" spans="2:15" x14ac:dyDescent="0.2">
      <c r="B21288" s="3"/>
      <c r="C21288" s="3"/>
      <c r="D21288" s="6"/>
      <c r="E21288" s="8"/>
      <c r="O21288" s="9"/>
    </row>
    <row r="21289" spans="2:15" x14ac:dyDescent="0.2">
      <c r="B21289" s="3"/>
      <c r="C21289" s="3"/>
      <c r="D21289" s="6"/>
      <c r="E21289" s="8"/>
      <c r="O21289" s="9"/>
    </row>
    <row r="21290" spans="2:15" x14ac:dyDescent="0.2">
      <c r="B21290" s="3"/>
      <c r="C21290" s="3"/>
      <c r="D21290" s="6"/>
      <c r="E21290" s="8"/>
      <c r="O21290" s="9"/>
    </row>
    <row r="21291" spans="2:15" x14ac:dyDescent="0.2">
      <c r="B21291" s="3"/>
      <c r="C21291" s="3"/>
      <c r="D21291" s="6"/>
      <c r="E21291" s="8"/>
      <c r="O21291" s="9"/>
    </row>
    <row r="21292" spans="2:15" x14ac:dyDescent="0.2">
      <c r="B21292" s="3"/>
      <c r="C21292" s="3"/>
      <c r="D21292" s="6"/>
      <c r="E21292" s="8"/>
      <c r="O21292" s="9"/>
    </row>
    <row r="21293" spans="2:15" x14ac:dyDescent="0.2">
      <c r="B21293" s="3"/>
      <c r="C21293" s="3"/>
      <c r="D21293" s="6"/>
      <c r="E21293" s="8"/>
      <c r="O21293" s="9"/>
    </row>
    <row r="21294" spans="2:15" x14ac:dyDescent="0.2">
      <c r="B21294" s="3"/>
      <c r="C21294" s="3"/>
      <c r="D21294" s="6"/>
      <c r="E21294" s="8"/>
      <c r="O21294" s="9"/>
    </row>
    <row r="21295" spans="2:15" x14ac:dyDescent="0.2">
      <c r="B21295" s="3"/>
      <c r="C21295" s="3"/>
      <c r="D21295" s="6"/>
      <c r="E21295" s="8"/>
      <c r="O21295" s="9"/>
    </row>
    <row r="21296" spans="2:15" x14ac:dyDescent="0.2">
      <c r="B21296" s="3"/>
      <c r="C21296" s="3"/>
      <c r="D21296" s="6"/>
      <c r="E21296" s="8"/>
      <c r="O21296" s="9"/>
    </row>
    <row r="21297" spans="2:15" x14ac:dyDescent="0.2">
      <c r="B21297" s="3"/>
      <c r="C21297" s="3"/>
      <c r="D21297" s="6"/>
      <c r="E21297" s="8"/>
      <c r="O21297" s="9"/>
    </row>
    <row r="21298" spans="2:15" x14ac:dyDescent="0.2">
      <c r="B21298" s="3"/>
      <c r="C21298" s="3"/>
      <c r="D21298" s="6"/>
      <c r="E21298" s="8"/>
      <c r="O21298" s="9"/>
    </row>
    <row r="21299" spans="2:15" x14ac:dyDescent="0.2">
      <c r="B21299" s="3"/>
      <c r="C21299" s="3"/>
      <c r="D21299" s="6"/>
      <c r="E21299" s="8"/>
      <c r="O21299" s="9"/>
    </row>
    <row r="21300" spans="2:15" x14ac:dyDescent="0.2">
      <c r="B21300" s="3"/>
      <c r="C21300" s="3"/>
      <c r="D21300" s="6"/>
      <c r="E21300" s="8"/>
      <c r="O21300" s="9"/>
    </row>
    <row r="21301" spans="2:15" x14ac:dyDescent="0.2">
      <c r="B21301" s="3"/>
      <c r="C21301" s="3"/>
      <c r="D21301" s="6"/>
      <c r="E21301" s="8"/>
      <c r="O21301" s="9"/>
    </row>
    <row r="21302" spans="2:15" x14ac:dyDescent="0.2">
      <c r="B21302" s="3"/>
      <c r="C21302" s="3"/>
      <c r="D21302" s="6"/>
      <c r="E21302" s="8"/>
      <c r="O21302" s="9"/>
    </row>
    <row r="21303" spans="2:15" x14ac:dyDescent="0.2">
      <c r="B21303" s="3"/>
      <c r="C21303" s="3"/>
      <c r="D21303" s="6"/>
      <c r="E21303" s="8"/>
      <c r="O21303" s="9"/>
    </row>
    <row r="21304" spans="2:15" x14ac:dyDescent="0.2">
      <c r="B21304" s="3"/>
      <c r="C21304" s="3"/>
      <c r="D21304" s="6"/>
      <c r="E21304" s="8"/>
      <c r="O21304" s="9"/>
    </row>
    <row r="21305" spans="2:15" x14ac:dyDescent="0.2">
      <c r="B21305" s="3"/>
      <c r="C21305" s="3"/>
      <c r="D21305" s="6"/>
      <c r="E21305" s="8"/>
      <c r="O21305" s="9"/>
    </row>
    <row r="21306" spans="2:15" x14ac:dyDescent="0.2">
      <c r="B21306" s="3"/>
      <c r="C21306" s="3"/>
      <c r="D21306" s="6"/>
      <c r="E21306" s="8"/>
      <c r="O21306" s="9"/>
    </row>
    <row r="21307" spans="2:15" x14ac:dyDescent="0.2">
      <c r="B21307" s="3"/>
      <c r="C21307" s="3"/>
      <c r="D21307" s="6"/>
      <c r="E21307" s="8"/>
      <c r="O21307" s="9"/>
    </row>
    <row r="21308" spans="2:15" x14ac:dyDescent="0.2">
      <c r="B21308" s="3"/>
      <c r="C21308" s="3"/>
      <c r="D21308" s="6"/>
      <c r="E21308" s="8"/>
      <c r="O21308" s="9"/>
    </row>
    <row r="21309" spans="2:15" x14ac:dyDescent="0.2">
      <c r="B21309" s="3"/>
      <c r="C21309" s="3"/>
      <c r="D21309" s="6"/>
      <c r="E21309" s="8"/>
      <c r="O21309" s="9"/>
    </row>
    <row r="21310" spans="2:15" x14ac:dyDescent="0.2">
      <c r="B21310" s="3"/>
      <c r="C21310" s="3"/>
      <c r="D21310" s="6"/>
      <c r="E21310" s="8"/>
      <c r="O21310" s="9"/>
    </row>
    <row r="21311" spans="2:15" x14ac:dyDescent="0.2">
      <c r="B21311" s="3"/>
      <c r="C21311" s="3"/>
      <c r="D21311" s="6"/>
      <c r="E21311" s="8"/>
      <c r="O21311" s="9"/>
    </row>
    <row r="21312" spans="2:15" x14ac:dyDescent="0.2">
      <c r="B21312" s="3"/>
      <c r="C21312" s="3"/>
      <c r="D21312" s="6"/>
      <c r="E21312" s="8"/>
      <c r="O21312" s="9"/>
    </row>
    <row r="21313" spans="2:15" x14ac:dyDescent="0.2">
      <c r="B21313" s="3"/>
      <c r="C21313" s="3"/>
      <c r="D21313" s="6"/>
      <c r="E21313" s="8"/>
      <c r="O21313" s="9"/>
    </row>
    <row r="21314" spans="2:15" x14ac:dyDescent="0.2">
      <c r="B21314" s="3"/>
      <c r="C21314" s="3"/>
      <c r="D21314" s="6"/>
      <c r="E21314" s="8"/>
      <c r="O21314" s="9"/>
    </row>
    <row r="21315" spans="2:15" x14ac:dyDescent="0.2">
      <c r="B21315" s="3"/>
      <c r="C21315" s="3"/>
      <c r="D21315" s="6"/>
      <c r="E21315" s="8"/>
      <c r="O21315" s="9"/>
    </row>
    <row r="21316" spans="2:15" x14ac:dyDescent="0.2">
      <c r="B21316" s="3"/>
      <c r="C21316" s="3"/>
      <c r="D21316" s="6"/>
      <c r="E21316" s="8"/>
      <c r="O21316" s="9"/>
    </row>
    <row r="21317" spans="2:15" x14ac:dyDescent="0.2">
      <c r="B21317" s="3"/>
      <c r="C21317" s="3"/>
      <c r="D21317" s="6"/>
      <c r="E21317" s="8"/>
      <c r="O21317" s="9"/>
    </row>
    <row r="21318" spans="2:15" x14ac:dyDescent="0.2">
      <c r="B21318" s="3"/>
      <c r="C21318" s="3"/>
      <c r="D21318" s="6"/>
      <c r="E21318" s="8"/>
      <c r="O21318" s="9"/>
    </row>
    <row r="21319" spans="2:15" x14ac:dyDescent="0.2">
      <c r="B21319" s="3"/>
      <c r="C21319" s="3"/>
      <c r="D21319" s="6"/>
      <c r="E21319" s="8"/>
      <c r="O21319" s="9"/>
    </row>
    <row r="21320" spans="2:15" x14ac:dyDescent="0.2">
      <c r="B21320" s="3"/>
      <c r="C21320" s="3"/>
      <c r="D21320" s="6"/>
      <c r="E21320" s="8"/>
      <c r="O21320" s="9"/>
    </row>
    <row r="21321" spans="2:15" x14ac:dyDescent="0.2">
      <c r="B21321" s="3"/>
      <c r="C21321" s="3"/>
      <c r="D21321" s="6"/>
      <c r="E21321" s="8"/>
      <c r="O21321" s="9"/>
    </row>
    <row r="21322" spans="2:15" x14ac:dyDescent="0.2">
      <c r="B21322" s="3"/>
      <c r="C21322" s="3"/>
      <c r="D21322" s="6"/>
      <c r="E21322" s="8"/>
      <c r="O21322" s="9"/>
    </row>
    <row r="21323" spans="2:15" x14ac:dyDescent="0.2">
      <c r="B21323" s="3"/>
      <c r="C21323" s="3"/>
      <c r="D21323" s="6"/>
      <c r="E21323" s="8"/>
      <c r="O21323" s="9"/>
    </row>
    <row r="21324" spans="2:15" x14ac:dyDescent="0.2">
      <c r="B21324" s="3"/>
      <c r="C21324" s="3"/>
      <c r="D21324" s="6"/>
      <c r="E21324" s="8"/>
      <c r="O21324" s="9"/>
    </row>
    <row r="21325" spans="2:15" x14ac:dyDescent="0.2">
      <c r="B21325" s="3"/>
      <c r="C21325" s="3"/>
      <c r="D21325" s="6"/>
      <c r="E21325" s="8"/>
      <c r="O21325" s="9"/>
    </row>
    <row r="21326" spans="2:15" x14ac:dyDescent="0.2">
      <c r="B21326" s="3"/>
      <c r="C21326" s="3"/>
      <c r="D21326" s="6"/>
      <c r="E21326" s="8"/>
      <c r="O21326" s="9"/>
    </row>
    <row r="21327" spans="2:15" x14ac:dyDescent="0.2">
      <c r="B21327" s="3"/>
      <c r="C21327" s="3"/>
      <c r="D21327" s="6"/>
      <c r="E21327" s="8"/>
      <c r="O21327" s="9"/>
    </row>
    <row r="21328" spans="2:15" x14ac:dyDescent="0.2">
      <c r="B21328" s="3"/>
      <c r="C21328" s="3"/>
      <c r="D21328" s="6"/>
      <c r="E21328" s="8"/>
      <c r="O21328" s="9"/>
    </row>
    <row r="21329" spans="2:15" x14ac:dyDescent="0.2">
      <c r="B21329" s="3"/>
      <c r="C21329" s="3"/>
      <c r="D21329" s="6"/>
      <c r="E21329" s="8"/>
      <c r="O21329" s="9"/>
    </row>
    <row r="21330" spans="2:15" x14ac:dyDescent="0.2">
      <c r="B21330" s="3"/>
      <c r="C21330" s="3"/>
      <c r="D21330" s="6"/>
      <c r="E21330" s="8"/>
      <c r="O21330" s="9"/>
    </row>
    <row r="21331" spans="2:15" x14ac:dyDescent="0.2">
      <c r="B21331" s="3"/>
      <c r="C21331" s="3"/>
      <c r="D21331" s="6"/>
      <c r="E21331" s="8"/>
      <c r="O21331" s="9"/>
    </row>
    <row r="21332" spans="2:15" x14ac:dyDescent="0.2">
      <c r="B21332" s="3"/>
      <c r="C21332" s="3"/>
      <c r="D21332" s="6"/>
      <c r="E21332" s="8"/>
      <c r="O21332" s="9"/>
    </row>
    <row r="21333" spans="2:15" x14ac:dyDescent="0.2">
      <c r="B21333" s="3"/>
      <c r="C21333" s="3"/>
      <c r="D21333" s="6"/>
      <c r="E21333" s="8"/>
      <c r="O21333" s="9"/>
    </row>
    <row r="21334" spans="2:15" x14ac:dyDescent="0.2">
      <c r="B21334" s="3"/>
      <c r="C21334" s="3"/>
      <c r="D21334" s="6"/>
      <c r="E21334" s="8"/>
      <c r="O21334" s="9"/>
    </row>
    <row r="21335" spans="2:15" x14ac:dyDescent="0.2">
      <c r="B21335" s="3"/>
      <c r="C21335" s="3"/>
      <c r="D21335" s="6"/>
      <c r="E21335" s="8"/>
      <c r="O21335" s="9"/>
    </row>
    <row r="21336" spans="2:15" x14ac:dyDescent="0.2">
      <c r="B21336" s="3"/>
      <c r="C21336" s="3"/>
      <c r="D21336" s="6"/>
      <c r="E21336" s="8"/>
      <c r="O21336" s="9"/>
    </row>
    <row r="21337" spans="2:15" x14ac:dyDescent="0.2">
      <c r="B21337" s="3"/>
      <c r="C21337" s="3"/>
      <c r="D21337" s="6"/>
      <c r="E21337" s="8"/>
      <c r="O21337" s="9"/>
    </row>
    <row r="21338" spans="2:15" x14ac:dyDescent="0.2">
      <c r="B21338" s="3"/>
      <c r="C21338" s="3"/>
      <c r="D21338" s="6"/>
      <c r="E21338" s="8"/>
      <c r="O21338" s="9"/>
    </row>
    <row r="21339" spans="2:15" x14ac:dyDescent="0.2">
      <c r="B21339" s="3"/>
      <c r="C21339" s="3"/>
      <c r="D21339" s="6"/>
      <c r="E21339" s="8"/>
      <c r="O21339" s="9"/>
    </row>
    <row r="21340" spans="2:15" x14ac:dyDescent="0.2">
      <c r="B21340" s="3"/>
      <c r="C21340" s="3"/>
      <c r="D21340" s="6"/>
      <c r="E21340" s="8"/>
      <c r="O21340" s="9"/>
    </row>
    <row r="21341" spans="2:15" x14ac:dyDescent="0.2">
      <c r="B21341" s="3"/>
      <c r="C21341" s="3"/>
      <c r="D21341" s="6"/>
      <c r="E21341" s="8"/>
      <c r="O21341" s="9"/>
    </row>
    <row r="21342" spans="2:15" x14ac:dyDescent="0.2">
      <c r="B21342" s="3"/>
      <c r="C21342" s="3"/>
      <c r="D21342" s="6"/>
      <c r="E21342" s="8"/>
      <c r="O21342" s="9"/>
    </row>
    <row r="21343" spans="2:15" x14ac:dyDescent="0.2">
      <c r="B21343" s="3"/>
      <c r="C21343" s="3"/>
      <c r="D21343" s="6"/>
      <c r="E21343" s="8"/>
      <c r="O21343" s="9"/>
    </row>
    <row r="21344" spans="2:15" x14ac:dyDescent="0.2">
      <c r="B21344" s="3"/>
      <c r="C21344" s="3"/>
      <c r="D21344" s="6"/>
      <c r="E21344" s="8"/>
      <c r="O21344" s="9"/>
    </row>
    <row r="21345" spans="2:15" x14ac:dyDescent="0.2">
      <c r="B21345" s="3"/>
      <c r="C21345" s="3"/>
      <c r="D21345" s="6"/>
      <c r="E21345" s="8"/>
      <c r="O21345" s="9"/>
    </row>
    <row r="21346" spans="2:15" x14ac:dyDescent="0.2">
      <c r="B21346" s="3"/>
      <c r="C21346" s="3"/>
      <c r="D21346" s="6"/>
      <c r="E21346" s="8"/>
      <c r="O21346" s="9"/>
    </row>
    <row r="21347" spans="2:15" x14ac:dyDescent="0.2">
      <c r="B21347" s="3"/>
      <c r="C21347" s="3"/>
      <c r="D21347" s="6"/>
      <c r="E21347" s="8"/>
      <c r="O21347" s="9"/>
    </row>
    <row r="21348" spans="2:15" x14ac:dyDescent="0.2">
      <c r="B21348" s="3"/>
      <c r="C21348" s="3"/>
      <c r="D21348" s="6"/>
      <c r="E21348" s="8"/>
      <c r="O21348" s="9"/>
    </row>
    <row r="21349" spans="2:15" x14ac:dyDescent="0.2">
      <c r="B21349" s="3"/>
      <c r="C21349" s="3"/>
      <c r="D21349" s="6"/>
      <c r="E21349" s="8"/>
      <c r="O21349" s="9"/>
    </row>
    <row r="21350" spans="2:15" x14ac:dyDescent="0.2">
      <c r="B21350" s="3"/>
      <c r="C21350" s="3"/>
      <c r="D21350" s="6"/>
      <c r="E21350" s="8"/>
      <c r="O21350" s="9"/>
    </row>
    <row r="21351" spans="2:15" x14ac:dyDescent="0.2">
      <c r="B21351" s="3"/>
      <c r="C21351" s="3"/>
      <c r="D21351" s="6"/>
      <c r="E21351" s="8"/>
      <c r="O21351" s="9"/>
    </row>
    <row r="21352" spans="2:15" x14ac:dyDescent="0.2">
      <c r="B21352" s="3"/>
      <c r="C21352" s="3"/>
      <c r="D21352" s="6"/>
      <c r="E21352" s="8"/>
      <c r="O21352" s="9"/>
    </row>
    <row r="21353" spans="2:15" x14ac:dyDescent="0.2">
      <c r="B21353" s="3"/>
      <c r="C21353" s="3"/>
      <c r="D21353" s="6"/>
      <c r="E21353" s="8"/>
      <c r="O21353" s="9"/>
    </row>
    <row r="21354" spans="2:15" x14ac:dyDescent="0.2">
      <c r="B21354" s="3"/>
      <c r="C21354" s="3"/>
      <c r="D21354" s="6"/>
      <c r="E21354" s="8"/>
      <c r="O21354" s="9"/>
    </row>
    <row r="21355" spans="2:15" x14ac:dyDescent="0.2">
      <c r="B21355" s="3"/>
      <c r="C21355" s="3"/>
      <c r="D21355" s="6"/>
      <c r="E21355" s="8"/>
      <c r="O21355" s="9"/>
    </row>
    <row r="21356" spans="2:15" x14ac:dyDescent="0.2">
      <c r="B21356" s="3"/>
      <c r="C21356" s="3"/>
      <c r="D21356" s="6"/>
      <c r="E21356" s="8"/>
      <c r="O21356" s="9"/>
    </row>
    <row r="21357" spans="2:15" x14ac:dyDescent="0.2">
      <c r="B21357" s="3"/>
      <c r="C21357" s="3"/>
      <c r="D21357" s="6"/>
      <c r="E21357" s="8"/>
      <c r="O21357" s="9"/>
    </row>
    <row r="21358" spans="2:15" x14ac:dyDescent="0.2">
      <c r="B21358" s="3"/>
      <c r="C21358" s="3"/>
      <c r="D21358" s="6"/>
      <c r="E21358" s="8"/>
      <c r="O21358" s="9"/>
    </row>
    <row r="21359" spans="2:15" x14ac:dyDescent="0.2">
      <c r="B21359" s="3"/>
      <c r="C21359" s="3"/>
      <c r="D21359" s="6"/>
      <c r="E21359" s="8"/>
      <c r="O21359" s="9"/>
    </row>
    <row r="21360" spans="2:15" x14ac:dyDescent="0.2">
      <c r="B21360" s="3"/>
      <c r="C21360" s="3"/>
      <c r="D21360" s="6"/>
      <c r="E21360" s="8"/>
      <c r="O21360" s="9"/>
    </row>
    <row r="21361" spans="2:15" x14ac:dyDescent="0.2">
      <c r="B21361" s="3"/>
      <c r="C21361" s="3"/>
      <c r="D21361" s="6"/>
      <c r="E21361" s="8"/>
      <c r="O21361" s="9"/>
    </row>
    <row r="21362" spans="2:15" x14ac:dyDescent="0.2">
      <c r="B21362" s="3"/>
      <c r="C21362" s="3"/>
      <c r="D21362" s="6"/>
      <c r="E21362" s="8"/>
      <c r="O21362" s="9"/>
    </row>
    <row r="21363" spans="2:15" x14ac:dyDescent="0.2">
      <c r="B21363" s="3"/>
      <c r="C21363" s="3"/>
      <c r="D21363" s="6"/>
      <c r="E21363" s="8"/>
      <c r="O21363" s="9"/>
    </row>
    <row r="21364" spans="2:15" x14ac:dyDescent="0.2">
      <c r="B21364" s="3"/>
      <c r="C21364" s="3"/>
      <c r="D21364" s="6"/>
      <c r="E21364" s="8"/>
      <c r="O21364" s="9"/>
    </row>
    <row r="21365" spans="2:15" x14ac:dyDescent="0.2">
      <c r="B21365" s="3"/>
      <c r="C21365" s="3"/>
      <c r="D21365" s="6"/>
      <c r="E21365" s="8"/>
      <c r="O21365" s="9"/>
    </row>
    <row r="21366" spans="2:15" x14ac:dyDescent="0.2">
      <c r="B21366" s="3"/>
      <c r="C21366" s="3"/>
      <c r="D21366" s="6"/>
      <c r="E21366" s="8"/>
      <c r="O21366" s="9"/>
    </row>
    <row r="21367" spans="2:15" x14ac:dyDescent="0.2">
      <c r="B21367" s="3"/>
      <c r="C21367" s="3"/>
      <c r="D21367" s="6"/>
      <c r="E21367" s="8"/>
      <c r="O21367" s="9"/>
    </row>
    <row r="21368" spans="2:15" x14ac:dyDescent="0.2">
      <c r="B21368" s="3"/>
      <c r="C21368" s="3"/>
      <c r="D21368" s="6"/>
      <c r="E21368" s="8"/>
      <c r="O21368" s="9"/>
    </row>
    <row r="21369" spans="2:15" x14ac:dyDescent="0.2">
      <c r="B21369" s="3"/>
      <c r="C21369" s="3"/>
      <c r="D21369" s="6"/>
      <c r="E21369" s="8"/>
      <c r="O21369" s="9"/>
    </row>
    <row r="21370" spans="2:15" x14ac:dyDescent="0.2">
      <c r="B21370" s="3"/>
      <c r="C21370" s="3"/>
      <c r="D21370" s="6"/>
      <c r="E21370" s="8"/>
      <c r="O21370" s="9"/>
    </row>
    <row r="21371" spans="2:15" x14ac:dyDescent="0.2">
      <c r="B21371" s="3"/>
      <c r="C21371" s="3"/>
      <c r="D21371" s="6"/>
      <c r="E21371" s="8"/>
      <c r="O21371" s="9"/>
    </row>
    <row r="21372" spans="2:15" x14ac:dyDescent="0.2">
      <c r="B21372" s="3"/>
      <c r="C21372" s="3"/>
      <c r="D21372" s="6"/>
      <c r="E21372" s="8"/>
      <c r="O21372" s="9"/>
    </row>
    <row r="21373" spans="2:15" x14ac:dyDescent="0.2">
      <c r="B21373" s="3"/>
      <c r="C21373" s="3"/>
      <c r="D21373" s="6"/>
      <c r="E21373" s="8"/>
      <c r="O21373" s="9"/>
    </row>
    <row r="21374" spans="2:15" x14ac:dyDescent="0.2">
      <c r="B21374" s="3"/>
      <c r="C21374" s="3"/>
      <c r="D21374" s="6"/>
      <c r="E21374" s="8"/>
      <c r="O21374" s="9"/>
    </row>
    <row r="21375" spans="2:15" x14ac:dyDescent="0.2">
      <c r="B21375" s="3"/>
      <c r="C21375" s="3"/>
      <c r="D21375" s="6"/>
      <c r="E21375" s="8"/>
      <c r="O21375" s="9"/>
    </row>
    <row r="21376" spans="2:15" x14ac:dyDescent="0.2">
      <c r="B21376" s="3"/>
      <c r="C21376" s="3"/>
      <c r="D21376" s="6"/>
      <c r="E21376" s="8"/>
      <c r="O21376" s="9"/>
    </row>
    <row r="21377" spans="2:15" x14ac:dyDescent="0.2">
      <c r="B21377" s="3"/>
      <c r="C21377" s="3"/>
      <c r="D21377" s="6"/>
      <c r="E21377" s="8"/>
      <c r="O21377" s="9"/>
    </row>
    <row r="21378" spans="2:15" x14ac:dyDescent="0.2">
      <c r="B21378" s="3"/>
      <c r="C21378" s="3"/>
      <c r="D21378" s="6"/>
      <c r="E21378" s="8"/>
      <c r="O21378" s="9"/>
    </row>
    <row r="21379" spans="2:15" x14ac:dyDescent="0.2">
      <c r="B21379" s="3"/>
      <c r="C21379" s="3"/>
      <c r="D21379" s="6"/>
      <c r="E21379" s="8"/>
      <c r="O21379" s="9"/>
    </row>
    <row r="21380" spans="2:15" x14ac:dyDescent="0.2">
      <c r="B21380" s="3"/>
      <c r="C21380" s="3"/>
      <c r="D21380" s="6"/>
      <c r="E21380" s="8"/>
      <c r="O21380" s="9"/>
    </row>
    <row r="21381" spans="2:15" x14ac:dyDescent="0.2">
      <c r="B21381" s="3"/>
      <c r="C21381" s="3"/>
      <c r="D21381" s="6"/>
      <c r="E21381" s="8"/>
      <c r="O21381" s="9"/>
    </row>
    <row r="21382" spans="2:15" x14ac:dyDescent="0.2">
      <c r="B21382" s="3"/>
      <c r="C21382" s="3"/>
      <c r="D21382" s="6"/>
      <c r="E21382" s="8"/>
      <c r="O21382" s="9"/>
    </row>
    <row r="21383" spans="2:15" x14ac:dyDescent="0.2">
      <c r="B21383" s="3"/>
      <c r="C21383" s="3"/>
      <c r="D21383" s="6"/>
      <c r="E21383" s="8"/>
      <c r="O21383" s="9"/>
    </row>
    <row r="21384" spans="2:15" x14ac:dyDescent="0.2">
      <c r="B21384" s="3"/>
      <c r="C21384" s="3"/>
      <c r="D21384" s="6"/>
      <c r="E21384" s="8"/>
      <c r="O21384" s="9"/>
    </row>
    <row r="21385" spans="2:15" x14ac:dyDescent="0.2">
      <c r="B21385" s="3"/>
      <c r="C21385" s="3"/>
      <c r="D21385" s="6"/>
      <c r="E21385" s="8"/>
      <c r="O21385" s="9"/>
    </row>
    <row r="21386" spans="2:15" x14ac:dyDescent="0.2">
      <c r="B21386" s="3"/>
      <c r="C21386" s="3"/>
      <c r="D21386" s="6"/>
      <c r="E21386" s="8"/>
      <c r="O21386" s="9"/>
    </row>
    <row r="21387" spans="2:15" x14ac:dyDescent="0.2">
      <c r="B21387" s="3"/>
      <c r="C21387" s="3"/>
      <c r="D21387" s="6"/>
      <c r="E21387" s="8"/>
      <c r="O21387" s="9"/>
    </row>
    <row r="21388" spans="2:15" x14ac:dyDescent="0.2">
      <c r="B21388" s="3"/>
      <c r="C21388" s="3"/>
      <c r="D21388" s="6"/>
      <c r="E21388" s="8"/>
      <c r="O21388" s="9"/>
    </row>
    <row r="21389" spans="2:15" x14ac:dyDescent="0.2">
      <c r="B21389" s="3"/>
      <c r="C21389" s="3"/>
      <c r="D21389" s="6"/>
      <c r="E21389" s="8"/>
      <c r="O21389" s="9"/>
    </row>
    <row r="21390" spans="2:15" x14ac:dyDescent="0.2">
      <c r="B21390" s="3"/>
      <c r="C21390" s="3"/>
      <c r="D21390" s="6"/>
      <c r="E21390" s="8"/>
      <c r="O21390" s="9"/>
    </row>
    <row r="21391" spans="2:15" x14ac:dyDescent="0.2">
      <c r="B21391" s="3"/>
      <c r="C21391" s="3"/>
      <c r="D21391" s="6"/>
      <c r="E21391" s="8"/>
      <c r="O21391" s="9"/>
    </row>
    <row r="21392" spans="2:15" x14ac:dyDescent="0.2">
      <c r="B21392" s="3"/>
      <c r="C21392" s="3"/>
      <c r="D21392" s="6"/>
      <c r="E21392" s="8"/>
      <c r="O21392" s="9"/>
    </row>
    <row r="21393" spans="2:15" x14ac:dyDescent="0.2">
      <c r="B21393" s="3"/>
      <c r="C21393" s="3"/>
      <c r="D21393" s="6"/>
      <c r="E21393" s="8"/>
      <c r="O21393" s="9"/>
    </row>
    <row r="21394" spans="2:15" x14ac:dyDescent="0.2">
      <c r="B21394" s="3"/>
      <c r="C21394" s="3"/>
      <c r="D21394" s="6"/>
      <c r="E21394" s="8"/>
      <c r="O21394" s="9"/>
    </row>
    <row r="21395" spans="2:15" x14ac:dyDescent="0.2">
      <c r="B21395" s="3"/>
      <c r="C21395" s="3"/>
      <c r="D21395" s="6"/>
      <c r="E21395" s="8"/>
      <c r="O21395" s="9"/>
    </row>
    <row r="21396" spans="2:15" x14ac:dyDescent="0.2">
      <c r="B21396" s="3"/>
      <c r="C21396" s="3"/>
      <c r="D21396" s="6"/>
      <c r="E21396" s="8"/>
      <c r="O21396" s="9"/>
    </row>
    <row r="21397" spans="2:15" x14ac:dyDescent="0.2">
      <c r="B21397" s="3"/>
      <c r="C21397" s="3"/>
      <c r="D21397" s="6"/>
      <c r="E21397" s="8"/>
      <c r="O21397" s="9"/>
    </row>
    <row r="21398" spans="2:15" x14ac:dyDescent="0.2">
      <c r="B21398" s="3"/>
      <c r="C21398" s="3"/>
      <c r="D21398" s="6"/>
      <c r="E21398" s="8"/>
      <c r="O21398" s="9"/>
    </row>
    <row r="21399" spans="2:15" x14ac:dyDescent="0.2">
      <c r="B21399" s="3"/>
      <c r="C21399" s="3"/>
      <c r="D21399" s="6"/>
      <c r="E21399" s="8"/>
      <c r="O21399" s="9"/>
    </row>
    <row r="21400" spans="2:15" x14ac:dyDescent="0.2">
      <c r="B21400" s="3"/>
      <c r="C21400" s="3"/>
      <c r="D21400" s="6"/>
      <c r="E21400" s="8"/>
      <c r="O21400" s="9"/>
    </row>
    <row r="21401" spans="2:15" x14ac:dyDescent="0.2">
      <c r="B21401" s="3"/>
      <c r="C21401" s="3"/>
      <c r="D21401" s="6"/>
      <c r="E21401" s="8"/>
      <c r="O21401" s="9"/>
    </row>
    <row r="21402" spans="2:15" x14ac:dyDescent="0.2">
      <c r="B21402" s="3"/>
      <c r="C21402" s="3"/>
      <c r="D21402" s="6"/>
      <c r="E21402" s="8"/>
      <c r="O21402" s="9"/>
    </row>
    <row r="21403" spans="2:15" x14ac:dyDescent="0.2">
      <c r="B21403" s="3"/>
      <c r="C21403" s="3"/>
      <c r="D21403" s="6"/>
      <c r="E21403" s="8"/>
      <c r="O21403" s="9"/>
    </row>
    <row r="21404" spans="2:15" x14ac:dyDescent="0.2">
      <c r="B21404" s="3"/>
      <c r="C21404" s="3"/>
      <c r="D21404" s="6"/>
      <c r="E21404" s="8"/>
      <c r="O21404" s="9"/>
    </row>
    <row r="21405" spans="2:15" x14ac:dyDescent="0.2">
      <c r="B21405" s="3"/>
      <c r="C21405" s="3"/>
      <c r="D21405" s="6"/>
      <c r="E21405" s="8"/>
      <c r="O21405" s="9"/>
    </row>
    <row r="21406" spans="2:15" x14ac:dyDescent="0.2">
      <c r="B21406" s="3"/>
      <c r="C21406" s="3"/>
      <c r="D21406" s="6"/>
      <c r="E21406" s="8"/>
      <c r="O21406" s="9"/>
    </row>
    <row r="21407" spans="2:15" x14ac:dyDescent="0.2">
      <c r="B21407" s="3"/>
      <c r="C21407" s="3"/>
      <c r="D21407" s="6"/>
      <c r="E21407" s="8"/>
      <c r="O21407" s="9"/>
    </row>
    <row r="21408" spans="2:15" x14ac:dyDescent="0.2">
      <c r="B21408" s="3"/>
      <c r="C21408" s="3"/>
      <c r="D21408" s="6"/>
      <c r="E21408" s="8"/>
      <c r="O21408" s="9"/>
    </row>
    <row r="21409" spans="2:15" x14ac:dyDescent="0.2">
      <c r="B21409" s="3"/>
      <c r="C21409" s="3"/>
      <c r="D21409" s="6"/>
      <c r="E21409" s="8"/>
      <c r="O21409" s="9"/>
    </row>
    <row r="21410" spans="2:15" x14ac:dyDescent="0.2">
      <c r="B21410" s="3"/>
      <c r="C21410" s="3"/>
      <c r="D21410" s="6"/>
      <c r="E21410" s="8"/>
      <c r="O21410" s="9"/>
    </row>
    <row r="21411" spans="2:15" x14ac:dyDescent="0.2">
      <c r="B21411" s="3"/>
      <c r="C21411" s="3"/>
      <c r="D21411" s="6"/>
      <c r="E21411" s="8"/>
      <c r="O21411" s="9"/>
    </row>
    <row r="21412" spans="2:15" x14ac:dyDescent="0.2">
      <c r="B21412" s="3"/>
      <c r="C21412" s="3"/>
      <c r="D21412" s="6"/>
      <c r="E21412" s="8"/>
      <c r="O21412" s="9"/>
    </row>
    <row r="21413" spans="2:15" x14ac:dyDescent="0.2">
      <c r="B21413" s="3"/>
      <c r="C21413" s="3"/>
      <c r="D21413" s="6"/>
      <c r="E21413" s="8"/>
      <c r="O21413" s="9"/>
    </row>
    <row r="21414" spans="2:15" x14ac:dyDescent="0.2">
      <c r="B21414" s="3"/>
      <c r="C21414" s="3"/>
      <c r="D21414" s="6"/>
      <c r="E21414" s="8"/>
      <c r="O21414" s="9"/>
    </row>
    <row r="21415" spans="2:15" x14ac:dyDescent="0.2">
      <c r="B21415" s="3"/>
      <c r="C21415" s="3"/>
      <c r="D21415" s="6"/>
      <c r="E21415" s="8"/>
      <c r="O21415" s="9"/>
    </row>
    <row r="21416" spans="2:15" x14ac:dyDescent="0.2">
      <c r="B21416" s="3"/>
      <c r="C21416" s="3"/>
      <c r="D21416" s="6"/>
      <c r="E21416" s="8"/>
      <c r="O21416" s="9"/>
    </row>
    <row r="21417" spans="2:15" x14ac:dyDescent="0.2">
      <c r="B21417" s="3"/>
      <c r="C21417" s="3"/>
      <c r="D21417" s="6"/>
      <c r="E21417" s="8"/>
      <c r="O21417" s="9"/>
    </row>
    <row r="21418" spans="2:15" x14ac:dyDescent="0.2">
      <c r="B21418" s="3"/>
      <c r="C21418" s="3"/>
      <c r="D21418" s="6"/>
      <c r="E21418" s="8"/>
      <c r="O21418" s="9"/>
    </row>
    <row r="21419" spans="2:15" x14ac:dyDescent="0.2">
      <c r="B21419" s="3"/>
      <c r="C21419" s="3"/>
      <c r="D21419" s="6"/>
      <c r="E21419" s="8"/>
      <c r="O21419" s="9"/>
    </row>
    <row r="21420" spans="2:15" x14ac:dyDescent="0.2">
      <c r="B21420" s="3"/>
      <c r="C21420" s="3"/>
      <c r="D21420" s="6"/>
      <c r="E21420" s="8"/>
      <c r="O21420" s="9"/>
    </row>
    <row r="21421" spans="2:15" x14ac:dyDescent="0.2">
      <c r="B21421" s="3"/>
      <c r="C21421" s="3"/>
      <c r="D21421" s="6"/>
      <c r="E21421" s="8"/>
      <c r="O21421" s="9"/>
    </row>
    <row r="21422" spans="2:15" x14ac:dyDescent="0.2">
      <c r="B21422" s="3"/>
      <c r="C21422" s="3"/>
      <c r="D21422" s="6"/>
      <c r="E21422" s="8"/>
      <c r="O21422" s="9"/>
    </row>
    <row r="21423" spans="2:15" x14ac:dyDescent="0.2">
      <c r="B21423" s="3"/>
      <c r="C21423" s="3"/>
      <c r="D21423" s="6"/>
      <c r="E21423" s="8"/>
      <c r="O21423" s="9"/>
    </row>
    <row r="21424" spans="2:15" x14ac:dyDescent="0.2">
      <c r="B21424" s="3"/>
      <c r="C21424" s="3"/>
      <c r="D21424" s="6"/>
      <c r="E21424" s="8"/>
      <c r="O21424" s="9"/>
    </row>
    <row r="21425" spans="2:15" x14ac:dyDescent="0.2">
      <c r="B21425" s="3"/>
      <c r="C21425" s="3"/>
      <c r="D21425" s="6"/>
      <c r="E21425" s="8"/>
      <c r="O21425" s="9"/>
    </row>
    <row r="21426" spans="2:15" x14ac:dyDescent="0.2">
      <c r="B21426" s="3"/>
      <c r="C21426" s="3"/>
      <c r="D21426" s="6"/>
      <c r="E21426" s="8"/>
      <c r="O21426" s="9"/>
    </row>
    <row r="21427" spans="2:15" x14ac:dyDescent="0.2">
      <c r="B21427" s="3"/>
      <c r="C21427" s="3"/>
      <c r="D21427" s="6"/>
      <c r="E21427" s="8"/>
      <c r="O21427" s="9"/>
    </row>
    <row r="21428" spans="2:15" x14ac:dyDescent="0.2">
      <c r="B21428" s="3"/>
      <c r="C21428" s="3"/>
      <c r="D21428" s="6"/>
      <c r="E21428" s="8"/>
      <c r="O21428" s="9"/>
    </row>
    <row r="21429" spans="2:15" x14ac:dyDescent="0.2">
      <c r="B21429" s="3"/>
      <c r="C21429" s="3"/>
      <c r="D21429" s="6"/>
      <c r="E21429" s="8"/>
      <c r="O21429" s="9"/>
    </row>
    <row r="21430" spans="2:15" x14ac:dyDescent="0.2">
      <c r="B21430" s="3"/>
      <c r="C21430" s="3"/>
      <c r="D21430" s="6"/>
      <c r="E21430" s="8"/>
      <c r="O21430" s="9"/>
    </row>
    <row r="21431" spans="2:15" x14ac:dyDescent="0.2">
      <c r="B21431" s="3"/>
      <c r="C21431" s="3"/>
      <c r="D21431" s="6"/>
      <c r="E21431" s="8"/>
      <c r="O21431" s="9"/>
    </row>
    <row r="21432" spans="2:15" x14ac:dyDescent="0.2">
      <c r="B21432" s="3"/>
      <c r="C21432" s="3"/>
      <c r="D21432" s="6"/>
      <c r="E21432" s="8"/>
      <c r="O21432" s="9"/>
    </row>
    <row r="21433" spans="2:15" x14ac:dyDescent="0.2">
      <c r="B21433" s="3"/>
      <c r="C21433" s="3"/>
      <c r="D21433" s="6"/>
      <c r="E21433" s="8"/>
      <c r="O21433" s="9"/>
    </row>
    <row r="21434" spans="2:15" x14ac:dyDescent="0.2">
      <c r="B21434" s="3"/>
      <c r="C21434" s="3"/>
      <c r="D21434" s="6"/>
      <c r="E21434" s="8"/>
      <c r="O21434" s="9"/>
    </row>
    <row r="21435" spans="2:15" x14ac:dyDescent="0.2">
      <c r="B21435" s="3"/>
      <c r="C21435" s="3"/>
      <c r="D21435" s="6"/>
      <c r="E21435" s="8"/>
      <c r="O21435" s="9"/>
    </row>
    <row r="21436" spans="2:15" x14ac:dyDescent="0.2">
      <c r="B21436" s="3"/>
      <c r="C21436" s="3"/>
      <c r="D21436" s="6"/>
      <c r="E21436" s="8"/>
      <c r="O21436" s="9"/>
    </row>
    <row r="21437" spans="2:15" x14ac:dyDescent="0.2">
      <c r="B21437" s="3"/>
      <c r="C21437" s="3"/>
      <c r="D21437" s="6"/>
      <c r="E21437" s="8"/>
      <c r="O21437" s="9"/>
    </row>
    <row r="21438" spans="2:15" x14ac:dyDescent="0.2">
      <c r="B21438" s="3"/>
      <c r="C21438" s="3"/>
      <c r="D21438" s="6"/>
      <c r="E21438" s="8"/>
      <c r="O21438" s="9"/>
    </row>
    <row r="21439" spans="2:15" x14ac:dyDescent="0.2">
      <c r="B21439" s="3"/>
      <c r="C21439" s="3"/>
      <c r="D21439" s="6"/>
      <c r="E21439" s="8"/>
      <c r="O21439" s="9"/>
    </row>
    <row r="21440" spans="2:15" x14ac:dyDescent="0.2">
      <c r="B21440" s="3"/>
      <c r="C21440" s="3"/>
      <c r="D21440" s="6"/>
      <c r="E21440" s="8"/>
      <c r="O21440" s="9"/>
    </row>
    <row r="21441" spans="2:15" x14ac:dyDescent="0.2">
      <c r="B21441" s="3"/>
      <c r="C21441" s="3"/>
      <c r="D21441" s="6"/>
      <c r="E21441" s="8"/>
      <c r="O21441" s="9"/>
    </row>
    <row r="21442" spans="2:15" x14ac:dyDescent="0.2">
      <c r="B21442" s="3"/>
      <c r="C21442" s="3"/>
      <c r="D21442" s="6"/>
      <c r="E21442" s="8"/>
      <c r="O21442" s="9"/>
    </row>
    <row r="21443" spans="2:15" x14ac:dyDescent="0.2">
      <c r="B21443" s="3"/>
      <c r="C21443" s="3"/>
      <c r="D21443" s="6"/>
      <c r="E21443" s="8"/>
      <c r="O21443" s="9"/>
    </row>
    <row r="21444" spans="2:15" x14ac:dyDescent="0.2">
      <c r="B21444" s="3"/>
      <c r="C21444" s="3"/>
      <c r="D21444" s="6"/>
      <c r="E21444" s="8"/>
      <c r="O21444" s="9"/>
    </row>
    <row r="21445" spans="2:15" x14ac:dyDescent="0.2">
      <c r="B21445" s="3"/>
      <c r="C21445" s="3"/>
      <c r="D21445" s="6"/>
      <c r="E21445" s="8"/>
      <c r="O21445" s="9"/>
    </row>
    <row r="21446" spans="2:15" x14ac:dyDescent="0.2">
      <c r="B21446" s="3"/>
      <c r="C21446" s="3"/>
      <c r="D21446" s="6"/>
      <c r="E21446" s="8"/>
      <c r="O21446" s="9"/>
    </row>
    <row r="21447" spans="2:15" x14ac:dyDescent="0.2">
      <c r="B21447" s="3"/>
      <c r="C21447" s="3"/>
      <c r="D21447" s="6"/>
      <c r="E21447" s="8"/>
      <c r="O21447" s="9"/>
    </row>
    <row r="21448" spans="2:15" x14ac:dyDescent="0.2">
      <c r="B21448" s="3"/>
      <c r="C21448" s="3"/>
      <c r="D21448" s="6"/>
      <c r="E21448" s="8"/>
      <c r="O21448" s="9"/>
    </row>
    <row r="21449" spans="2:15" x14ac:dyDescent="0.2">
      <c r="B21449" s="3"/>
      <c r="C21449" s="3"/>
      <c r="D21449" s="6"/>
      <c r="E21449" s="8"/>
      <c r="O21449" s="9"/>
    </row>
    <row r="21450" spans="2:15" x14ac:dyDescent="0.2">
      <c r="B21450" s="3"/>
      <c r="C21450" s="3"/>
      <c r="D21450" s="6"/>
      <c r="E21450" s="8"/>
      <c r="O21450" s="9"/>
    </row>
    <row r="21451" spans="2:15" x14ac:dyDescent="0.2">
      <c r="B21451" s="3"/>
      <c r="C21451" s="3"/>
      <c r="D21451" s="6"/>
      <c r="E21451" s="8"/>
      <c r="O21451" s="9"/>
    </row>
    <row r="21452" spans="2:15" x14ac:dyDescent="0.2">
      <c r="B21452" s="3"/>
      <c r="C21452" s="3"/>
      <c r="D21452" s="6"/>
      <c r="E21452" s="8"/>
      <c r="O21452" s="9"/>
    </row>
    <row r="21453" spans="2:15" x14ac:dyDescent="0.2">
      <c r="B21453" s="3"/>
      <c r="C21453" s="3"/>
      <c r="D21453" s="6"/>
      <c r="E21453" s="8"/>
      <c r="O21453" s="9"/>
    </row>
    <row r="21454" spans="2:15" x14ac:dyDescent="0.2">
      <c r="B21454" s="3"/>
      <c r="C21454" s="3"/>
      <c r="D21454" s="6"/>
      <c r="E21454" s="8"/>
      <c r="O21454" s="9"/>
    </row>
    <row r="21455" spans="2:15" x14ac:dyDescent="0.2">
      <c r="B21455" s="3"/>
      <c r="C21455" s="3"/>
      <c r="D21455" s="6"/>
      <c r="E21455" s="8"/>
      <c r="O21455" s="9"/>
    </row>
    <row r="21456" spans="2:15" x14ac:dyDescent="0.2">
      <c r="B21456" s="3"/>
      <c r="C21456" s="3"/>
      <c r="D21456" s="6"/>
      <c r="E21456" s="8"/>
      <c r="O21456" s="9"/>
    </row>
    <row r="21457" spans="2:15" x14ac:dyDescent="0.2">
      <c r="B21457" s="3"/>
      <c r="C21457" s="3"/>
      <c r="D21457" s="6"/>
      <c r="E21457" s="8"/>
      <c r="O21457" s="9"/>
    </row>
    <row r="21458" spans="2:15" x14ac:dyDescent="0.2">
      <c r="B21458" s="3"/>
      <c r="C21458" s="3"/>
      <c r="D21458" s="6"/>
      <c r="E21458" s="8"/>
      <c r="O21458" s="9"/>
    </row>
    <row r="21459" spans="2:15" x14ac:dyDescent="0.2">
      <c r="B21459" s="3"/>
      <c r="C21459" s="3"/>
      <c r="D21459" s="6"/>
      <c r="E21459" s="8"/>
      <c r="O21459" s="9"/>
    </row>
    <row r="21460" spans="2:15" x14ac:dyDescent="0.2">
      <c r="B21460" s="3"/>
      <c r="C21460" s="3"/>
      <c r="D21460" s="6"/>
      <c r="E21460" s="8"/>
      <c r="O21460" s="9"/>
    </row>
    <row r="21461" spans="2:15" x14ac:dyDescent="0.2">
      <c r="B21461" s="3"/>
      <c r="C21461" s="3"/>
      <c r="D21461" s="6"/>
      <c r="E21461" s="8"/>
      <c r="O21461" s="9"/>
    </row>
    <row r="21462" spans="2:15" x14ac:dyDescent="0.2">
      <c r="B21462" s="3"/>
      <c r="C21462" s="3"/>
      <c r="D21462" s="6"/>
      <c r="E21462" s="8"/>
      <c r="O21462" s="9"/>
    </row>
    <row r="21463" spans="2:15" x14ac:dyDescent="0.2">
      <c r="B21463" s="3"/>
      <c r="C21463" s="3"/>
      <c r="D21463" s="6"/>
      <c r="E21463" s="8"/>
      <c r="O21463" s="9"/>
    </row>
    <row r="21464" spans="2:15" x14ac:dyDescent="0.2">
      <c r="B21464" s="3"/>
      <c r="C21464" s="3"/>
      <c r="D21464" s="6"/>
      <c r="E21464" s="8"/>
      <c r="O21464" s="9"/>
    </row>
    <row r="21465" spans="2:15" x14ac:dyDescent="0.2">
      <c r="B21465" s="3"/>
      <c r="C21465" s="3"/>
      <c r="D21465" s="6"/>
      <c r="E21465" s="8"/>
      <c r="O21465" s="9"/>
    </row>
    <row r="21466" spans="2:15" x14ac:dyDescent="0.2">
      <c r="B21466" s="3"/>
      <c r="C21466" s="3"/>
      <c r="D21466" s="6"/>
      <c r="E21466" s="8"/>
      <c r="O21466" s="9"/>
    </row>
    <row r="21467" spans="2:15" x14ac:dyDescent="0.2">
      <c r="B21467" s="3"/>
      <c r="C21467" s="3"/>
      <c r="D21467" s="6"/>
      <c r="E21467" s="8"/>
      <c r="O21467" s="9"/>
    </row>
    <row r="21468" spans="2:15" x14ac:dyDescent="0.2">
      <c r="B21468" s="3"/>
      <c r="C21468" s="3"/>
      <c r="D21468" s="6"/>
      <c r="E21468" s="8"/>
      <c r="O21468" s="9"/>
    </row>
    <row r="21469" spans="2:15" x14ac:dyDescent="0.2">
      <c r="B21469" s="3"/>
      <c r="C21469" s="3"/>
      <c r="D21469" s="6"/>
      <c r="E21469" s="8"/>
      <c r="O21469" s="9"/>
    </row>
    <row r="21470" spans="2:15" x14ac:dyDescent="0.2">
      <c r="B21470" s="3"/>
      <c r="C21470" s="3"/>
      <c r="D21470" s="6"/>
      <c r="E21470" s="8"/>
      <c r="O21470" s="9"/>
    </row>
    <row r="21471" spans="2:15" x14ac:dyDescent="0.2">
      <c r="B21471" s="3"/>
      <c r="C21471" s="3"/>
      <c r="D21471" s="6"/>
      <c r="E21471" s="8"/>
      <c r="O21471" s="9"/>
    </row>
    <row r="21472" spans="2:15" x14ac:dyDescent="0.2">
      <c r="B21472" s="3"/>
      <c r="C21472" s="3"/>
      <c r="D21472" s="6"/>
      <c r="E21472" s="8"/>
      <c r="O21472" s="9"/>
    </row>
    <row r="21473" spans="2:15" x14ac:dyDescent="0.2">
      <c r="B21473" s="3"/>
      <c r="C21473" s="3"/>
      <c r="D21473" s="6"/>
      <c r="E21473" s="8"/>
      <c r="O21473" s="9"/>
    </row>
    <row r="21474" spans="2:15" x14ac:dyDescent="0.2">
      <c r="B21474" s="3"/>
      <c r="C21474" s="3"/>
      <c r="D21474" s="6"/>
      <c r="E21474" s="8"/>
      <c r="O21474" s="9"/>
    </row>
    <row r="21475" spans="2:15" x14ac:dyDescent="0.2">
      <c r="B21475" s="3"/>
      <c r="C21475" s="3"/>
      <c r="D21475" s="6"/>
      <c r="E21475" s="8"/>
      <c r="O21475" s="9"/>
    </row>
    <row r="21476" spans="2:15" x14ac:dyDescent="0.2">
      <c r="B21476" s="3"/>
      <c r="C21476" s="3"/>
      <c r="D21476" s="6"/>
      <c r="E21476" s="8"/>
      <c r="O21476" s="9"/>
    </row>
    <row r="21477" spans="2:15" x14ac:dyDescent="0.2">
      <c r="B21477" s="3"/>
      <c r="C21477" s="3"/>
      <c r="D21477" s="6"/>
      <c r="E21477" s="8"/>
      <c r="O21477" s="9"/>
    </row>
    <row r="21478" spans="2:15" x14ac:dyDescent="0.2">
      <c r="B21478" s="3"/>
      <c r="C21478" s="3"/>
      <c r="D21478" s="6"/>
      <c r="E21478" s="8"/>
      <c r="O21478" s="9"/>
    </row>
    <row r="21479" spans="2:15" x14ac:dyDescent="0.2">
      <c r="B21479" s="3"/>
      <c r="C21479" s="3"/>
      <c r="D21479" s="6"/>
      <c r="E21479" s="8"/>
      <c r="O21479" s="9"/>
    </row>
    <row r="21480" spans="2:15" x14ac:dyDescent="0.2">
      <c r="B21480" s="3"/>
      <c r="C21480" s="3"/>
      <c r="D21480" s="6"/>
      <c r="E21480" s="8"/>
      <c r="O21480" s="9"/>
    </row>
    <row r="21481" spans="2:15" x14ac:dyDescent="0.2">
      <c r="B21481" s="3"/>
      <c r="C21481" s="3"/>
      <c r="D21481" s="6"/>
      <c r="E21481" s="8"/>
      <c r="O21481" s="9"/>
    </row>
    <row r="21482" spans="2:15" x14ac:dyDescent="0.2">
      <c r="B21482" s="3"/>
      <c r="C21482" s="3"/>
      <c r="D21482" s="6"/>
      <c r="E21482" s="8"/>
      <c r="O21482" s="9"/>
    </row>
    <row r="21483" spans="2:15" x14ac:dyDescent="0.2">
      <c r="B21483" s="3"/>
      <c r="C21483" s="3"/>
      <c r="D21483" s="6"/>
      <c r="E21483" s="8"/>
      <c r="O21483" s="9"/>
    </row>
    <row r="21484" spans="2:15" x14ac:dyDescent="0.2">
      <c r="B21484" s="3"/>
      <c r="C21484" s="3"/>
      <c r="D21484" s="6"/>
      <c r="E21484" s="8"/>
      <c r="O21484" s="9"/>
    </row>
    <row r="21485" spans="2:15" x14ac:dyDescent="0.2">
      <c r="B21485" s="3"/>
      <c r="C21485" s="3"/>
      <c r="D21485" s="6"/>
      <c r="E21485" s="8"/>
      <c r="O21485" s="9"/>
    </row>
    <row r="21486" spans="2:15" x14ac:dyDescent="0.2">
      <c r="B21486" s="3"/>
      <c r="C21486" s="3"/>
      <c r="D21486" s="6"/>
      <c r="E21486" s="8"/>
      <c r="O21486" s="9"/>
    </row>
    <row r="21487" spans="2:15" x14ac:dyDescent="0.2">
      <c r="B21487" s="3"/>
      <c r="C21487" s="3"/>
      <c r="D21487" s="6"/>
      <c r="E21487" s="8"/>
      <c r="O21487" s="9"/>
    </row>
    <row r="21488" spans="2:15" x14ac:dyDescent="0.2">
      <c r="B21488" s="3"/>
      <c r="C21488" s="3"/>
      <c r="D21488" s="6"/>
      <c r="E21488" s="8"/>
      <c r="O21488" s="9"/>
    </row>
    <row r="21489" spans="2:15" x14ac:dyDescent="0.2">
      <c r="B21489" s="3"/>
      <c r="C21489" s="3"/>
      <c r="D21489" s="6"/>
      <c r="E21489" s="8"/>
      <c r="O21489" s="9"/>
    </row>
    <row r="21490" spans="2:15" x14ac:dyDescent="0.2">
      <c r="B21490" s="3"/>
      <c r="C21490" s="3"/>
      <c r="D21490" s="6"/>
      <c r="E21490" s="8"/>
      <c r="O21490" s="9"/>
    </row>
    <row r="21491" spans="2:15" x14ac:dyDescent="0.2">
      <c r="B21491" s="3"/>
      <c r="C21491" s="3"/>
      <c r="D21491" s="6"/>
      <c r="E21491" s="8"/>
      <c r="O21491" s="9"/>
    </row>
    <row r="21492" spans="2:15" x14ac:dyDescent="0.2">
      <c r="B21492" s="3"/>
      <c r="C21492" s="3"/>
      <c r="D21492" s="6"/>
      <c r="E21492" s="8"/>
      <c r="O21492" s="9"/>
    </row>
    <row r="21493" spans="2:15" x14ac:dyDescent="0.2">
      <c r="B21493" s="3"/>
      <c r="C21493" s="3"/>
      <c r="D21493" s="6"/>
      <c r="E21493" s="8"/>
      <c r="O21493" s="9"/>
    </row>
    <row r="21494" spans="2:15" x14ac:dyDescent="0.2">
      <c r="B21494" s="3"/>
      <c r="C21494" s="3"/>
      <c r="D21494" s="6"/>
      <c r="E21494" s="8"/>
      <c r="O21494" s="9"/>
    </row>
    <row r="21495" spans="2:15" x14ac:dyDescent="0.2">
      <c r="B21495" s="3"/>
      <c r="C21495" s="3"/>
      <c r="D21495" s="6"/>
      <c r="E21495" s="8"/>
      <c r="O21495" s="9"/>
    </row>
    <row r="21496" spans="2:15" x14ac:dyDescent="0.2">
      <c r="B21496" s="3"/>
      <c r="C21496" s="3"/>
      <c r="D21496" s="6"/>
      <c r="E21496" s="8"/>
      <c r="O21496" s="9"/>
    </row>
    <row r="21497" spans="2:15" x14ac:dyDescent="0.2">
      <c r="B21497" s="3"/>
      <c r="C21497" s="3"/>
      <c r="D21497" s="6"/>
      <c r="E21497" s="8"/>
      <c r="O21497" s="9"/>
    </row>
    <row r="21498" spans="2:15" x14ac:dyDescent="0.2">
      <c r="B21498" s="3"/>
      <c r="C21498" s="3"/>
      <c r="D21498" s="6"/>
      <c r="E21498" s="8"/>
      <c r="O21498" s="9"/>
    </row>
    <row r="21499" spans="2:15" x14ac:dyDescent="0.2">
      <c r="B21499" s="3"/>
      <c r="C21499" s="3"/>
      <c r="D21499" s="6"/>
      <c r="E21499" s="8"/>
      <c r="O21499" s="9"/>
    </row>
    <row r="21500" spans="2:15" x14ac:dyDescent="0.2">
      <c r="B21500" s="3"/>
      <c r="C21500" s="3"/>
      <c r="D21500" s="6"/>
      <c r="E21500" s="8"/>
      <c r="O21500" s="9"/>
    </row>
    <row r="21501" spans="2:15" x14ac:dyDescent="0.2">
      <c r="B21501" s="3"/>
      <c r="C21501" s="3"/>
      <c r="D21501" s="6"/>
      <c r="E21501" s="8"/>
      <c r="O21501" s="9"/>
    </row>
    <row r="21502" spans="2:15" x14ac:dyDescent="0.2">
      <c r="B21502" s="3"/>
      <c r="C21502" s="3"/>
      <c r="D21502" s="6"/>
      <c r="E21502" s="8"/>
      <c r="O21502" s="9"/>
    </row>
    <row r="21503" spans="2:15" x14ac:dyDescent="0.2">
      <c r="B21503" s="3"/>
      <c r="C21503" s="3"/>
      <c r="D21503" s="6"/>
      <c r="E21503" s="8"/>
      <c r="O21503" s="9"/>
    </row>
    <row r="21504" spans="2:15" x14ac:dyDescent="0.2">
      <c r="B21504" s="3"/>
      <c r="C21504" s="3"/>
      <c r="D21504" s="6"/>
      <c r="E21504" s="8"/>
      <c r="O21504" s="9"/>
    </row>
    <row r="21505" spans="2:15" x14ac:dyDescent="0.2">
      <c r="B21505" s="3"/>
      <c r="C21505" s="3"/>
      <c r="D21505" s="6"/>
      <c r="E21505" s="8"/>
      <c r="O21505" s="9"/>
    </row>
    <row r="21506" spans="2:15" x14ac:dyDescent="0.2">
      <c r="B21506" s="3"/>
      <c r="C21506" s="3"/>
      <c r="D21506" s="6"/>
      <c r="E21506" s="8"/>
      <c r="O21506" s="9"/>
    </row>
    <row r="21507" spans="2:15" x14ac:dyDescent="0.2">
      <c r="B21507" s="3"/>
      <c r="C21507" s="3"/>
      <c r="D21507" s="6"/>
      <c r="E21507" s="8"/>
      <c r="O21507" s="9"/>
    </row>
    <row r="21508" spans="2:15" x14ac:dyDescent="0.2">
      <c r="B21508" s="3"/>
      <c r="C21508" s="3"/>
      <c r="D21508" s="6"/>
      <c r="E21508" s="8"/>
      <c r="O21508" s="9"/>
    </row>
    <row r="21509" spans="2:15" x14ac:dyDescent="0.2">
      <c r="B21509" s="3"/>
      <c r="C21509" s="3"/>
      <c r="D21509" s="6"/>
      <c r="E21509" s="8"/>
      <c r="O21509" s="9"/>
    </row>
    <row r="21510" spans="2:15" x14ac:dyDescent="0.2">
      <c r="B21510" s="3"/>
      <c r="C21510" s="3"/>
      <c r="D21510" s="6"/>
      <c r="E21510" s="8"/>
      <c r="O21510" s="9"/>
    </row>
    <row r="21511" spans="2:15" x14ac:dyDescent="0.2">
      <c r="B21511" s="3"/>
      <c r="C21511" s="3"/>
      <c r="D21511" s="6"/>
      <c r="E21511" s="8"/>
      <c r="O21511" s="9"/>
    </row>
    <row r="21512" spans="2:15" x14ac:dyDescent="0.2">
      <c r="B21512" s="3"/>
      <c r="C21512" s="3"/>
      <c r="D21512" s="6"/>
      <c r="E21512" s="8"/>
      <c r="O21512" s="9"/>
    </row>
    <row r="21513" spans="2:15" x14ac:dyDescent="0.2">
      <c r="B21513" s="3"/>
      <c r="C21513" s="3"/>
      <c r="D21513" s="6"/>
      <c r="E21513" s="8"/>
      <c r="O21513" s="9"/>
    </row>
    <row r="21514" spans="2:15" x14ac:dyDescent="0.2">
      <c r="B21514" s="3"/>
      <c r="C21514" s="3"/>
      <c r="D21514" s="6"/>
      <c r="E21514" s="8"/>
      <c r="O21514" s="9"/>
    </row>
    <row r="21515" spans="2:15" x14ac:dyDescent="0.2">
      <c r="B21515" s="3"/>
      <c r="C21515" s="3"/>
      <c r="D21515" s="6"/>
      <c r="E21515" s="8"/>
      <c r="O21515" s="9"/>
    </row>
    <row r="21516" spans="2:15" x14ac:dyDescent="0.2">
      <c r="B21516" s="3"/>
      <c r="C21516" s="3"/>
      <c r="D21516" s="6"/>
      <c r="E21516" s="8"/>
      <c r="O21516" s="9"/>
    </row>
    <row r="21517" spans="2:15" x14ac:dyDescent="0.2">
      <c r="B21517" s="3"/>
      <c r="C21517" s="3"/>
      <c r="D21517" s="6"/>
      <c r="E21517" s="8"/>
      <c r="O21517" s="9"/>
    </row>
    <row r="21518" spans="2:15" x14ac:dyDescent="0.2">
      <c r="B21518" s="3"/>
      <c r="C21518" s="3"/>
      <c r="D21518" s="6"/>
      <c r="E21518" s="8"/>
      <c r="O21518" s="9"/>
    </row>
    <row r="21519" spans="2:15" x14ac:dyDescent="0.2">
      <c r="B21519" s="3"/>
      <c r="C21519" s="3"/>
      <c r="D21519" s="6"/>
      <c r="E21519" s="8"/>
      <c r="O21519" s="9"/>
    </row>
    <row r="21520" spans="2:15" x14ac:dyDescent="0.2">
      <c r="B21520" s="3"/>
      <c r="C21520" s="3"/>
      <c r="D21520" s="6"/>
      <c r="E21520" s="8"/>
      <c r="O21520" s="9"/>
    </row>
    <row r="21521" spans="2:15" x14ac:dyDescent="0.2">
      <c r="B21521" s="3"/>
      <c r="C21521" s="3"/>
      <c r="D21521" s="6"/>
      <c r="E21521" s="8"/>
      <c r="O21521" s="9"/>
    </row>
    <row r="21522" spans="2:15" x14ac:dyDescent="0.2">
      <c r="B21522" s="3"/>
      <c r="C21522" s="3"/>
      <c r="D21522" s="6"/>
      <c r="E21522" s="8"/>
      <c r="O21522" s="9"/>
    </row>
    <row r="21523" spans="2:15" x14ac:dyDescent="0.2">
      <c r="B21523" s="3"/>
      <c r="C21523" s="3"/>
      <c r="D21523" s="6"/>
      <c r="E21523" s="8"/>
      <c r="O21523" s="9"/>
    </row>
    <row r="21524" spans="2:15" x14ac:dyDescent="0.2">
      <c r="B21524" s="3"/>
      <c r="C21524" s="3"/>
      <c r="D21524" s="6"/>
      <c r="E21524" s="8"/>
      <c r="O21524" s="9"/>
    </row>
    <row r="21525" spans="2:15" x14ac:dyDescent="0.2">
      <c r="B21525" s="3"/>
      <c r="C21525" s="3"/>
      <c r="D21525" s="6"/>
      <c r="E21525" s="8"/>
      <c r="O21525" s="9"/>
    </row>
    <row r="21526" spans="2:15" x14ac:dyDescent="0.2">
      <c r="B21526" s="3"/>
      <c r="C21526" s="3"/>
      <c r="D21526" s="6"/>
      <c r="E21526" s="8"/>
      <c r="O21526" s="9"/>
    </row>
    <row r="21527" spans="2:15" x14ac:dyDescent="0.2">
      <c r="B21527" s="3"/>
      <c r="C21527" s="3"/>
      <c r="D21527" s="6"/>
      <c r="E21527" s="8"/>
      <c r="O21527" s="9"/>
    </row>
    <row r="21528" spans="2:15" x14ac:dyDescent="0.2">
      <c r="B21528" s="3"/>
      <c r="C21528" s="3"/>
      <c r="D21528" s="6"/>
      <c r="E21528" s="8"/>
      <c r="O21528" s="9"/>
    </row>
    <row r="21529" spans="2:15" x14ac:dyDescent="0.2">
      <c r="B21529" s="3"/>
      <c r="C21529" s="3"/>
      <c r="D21529" s="6"/>
      <c r="E21529" s="8"/>
      <c r="O21529" s="9"/>
    </row>
    <row r="21530" spans="2:15" x14ac:dyDescent="0.2">
      <c r="B21530" s="3"/>
      <c r="C21530" s="3"/>
      <c r="D21530" s="6"/>
      <c r="E21530" s="8"/>
      <c r="O21530" s="9"/>
    </row>
    <row r="21531" spans="2:15" x14ac:dyDescent="0.2">
      <c r="B21531" s="3"/>
      <c r="C21531" s="3"/>
      <c r="D21531" s="6"/>
      <c r="E21531" s="8"/>
      <c r="O21531" s="9"/>
    </row>
    <row r="21532" spans="2:15" x14ac:dyDescent="0.2">
      <c r="B21532" s="3"/>
      <c r="C21532" s="3"/>
      <c r="D21532" s="6"/>
      <c r="E21532" s="8"/>
      <c r="O21532" s="9"/>
    </row>
    <row r="21533" spans="2:15" x14ac:dyDescent="0.2">
      <c r="B21533" s="3"/>
      <c r="C21533" s="3"/>
      <c r="D21533" s="6"/>
      <c r="E21533" s="8"/>
      <c r="O21533" s="9"/>
    </row>
    <row r="21534" spans="2:15" x14ac:dyDescent="0.2">
      <c r="B21534" s="3"/>
      <c r="C21534" s="3"/>
      <c r="D21534" s="6"/>
      <c r="E21534" s="8"/>
      <c r="O21534" s="9"/>
    </row>
    <row r="21535" spans="2:15" x14ac:dyDescent="0.2">
      <c r="B21535" s="3"/>
      <c r="C21535" s="3"/>
      <c r="D21535" s="6"/>
      <c r="E21535" s="8"/>
      <c r="O21535" s="9"/>
    </row>
    <row r="21536" spans="2:15" x14ac:dyDescent="0.2">
      <c r="B21536" s="3"/>
      <c r="C21536" s="3"/>
      <c r="D21536" s="6"/>
      <c r="E21536" s="8"/>
      <c r="O21536" s="9"/>
    </row>
    <row r="21537" spans="2:15" x14ac:dyDescent="0.2">
      <c r="B21537" s="3"/>
      <c r="C21537" s="3"/>
      <c r="D21537" s="6"/>
      <c r="E21537" s="8"/>
      <c r="O21537" s="9"/>
    </row>
    <row r="21538" spans="2:15" x14ac:dyDescent="0.2">
      <c r="B21538" s="3"/>
      <c r="C21538" s="3"/>
      <c r="D21538" s="6"/>
      <c r="E21538" s="8"/>
      <c r="O21538" s="9"/>
    </row>
    <row r="21539" spans="2:15" x14ac:dyDescent="0.2">
      <c r="B21539" s="3"/>
      <c r="C21539" s="3"/>
      <c r="D21539" s="6"/>
      <c r="E21539" s="8"/>
      <c r="O21539" s="9"/>
    </row>
    <row r="21540" spans="2:15" x14ac:dyDescent="0.2">
      <c r="B21540" s="3"/>
      <c r="C21540" s="3"/>
      <c r="D21540" s="6"/>
      <c r="E21540" s="8"/>
      <c r="O21540" s="9"/>
    </row>
    <row r="21541" spans="2:15" x14ac:dyDescent="0.2">
      <c r="B21541" s="3"/>
      <c r="C21541" s="3"/>
      <c r="D21541" s="6"/>
      <c r="E21541" s="8"/>
      <c r="O21541" s="9"/>
    </row>
    <row r="21542" spans="2:15" x14ac:dyDescent="0.2">
      <c r="B21542" s="3"/>
      <c r="C21542" s="3"/>
      <c r="D21542" s="6"/>
      <c r="E21542" s="8"/>
      <c r="O21542" s="9"/>
    </row>
    <row r="21543" spans="2:15" x14ac:dyDescent="0.2">
      <c r="B21543" s="3"/>
      <c r="C21543" s="3"/>
      <c r="D21543" s="6"/>
      <c r="E21543" s="8"/>
      <c r="O21543" s="9"/>
    </row>
    <row r="21544" spans="2:15" x14ac:dyDescent="0.2">
      <c r="B21544" s="3"/>
      <c r="C21544" s="3"/>
      <c r="D21544" s="6"/>
      <c r="E21544" s="8"/>
      <c r="O21544" s="9"/>
    </row>
    <row r="21545" spans="2:15" x14ac:dyDescent="0.2">
      <c r="B21545" s="3"/>
      <c r="C21545" s="3"/>
      <c r="D21545" s="6"/>
      <c r="E21545" s="8"/>
      <c r="O21545" s="9"/>
    </row>
    <row r="21546" spans="2:15" x14ac:dyDescent="0.2">
      <c r="B21546" s="3"/>
      <c r="C21546" s="3"/>
      <c r="D21546" s="6"/>
      <c r="E21546" s="8"/>
      <c r="O21546" s="9"/>
    </row>
    <row r="21547" spans="2:15" x14ac:dyDescent="0.2">
      <c r="B21547" s="3"/>
      <c r="C21547" s="3"/>
      <c r="D21547" s="6"/>
      <c r="E21547" s="8"/>
      <c r="O21547" s="9"/>
    </row>
    <row r="21548" spans="2:15" x14ac:dyDescent="0.2">
      <c r="B21548" s="3"/>
      <c r="C21548" s="3"/>
      <c r="D21548" s="6"/>
      <c r="E21548" s="8"/>
      <c r="O21548" s="9"/>
    </row>
    <row r="21549" spans="2:15" x14ac:dyDescent="0.2">
      <c r="B21549" s="3"/>
      <c r="C21549" s="3"/>
      <c r="D21549" s="6"/>
      <c r="E21549" s="8"/>
      <c r="O21549" s="9"/>
    </row>
    <row r="21550" spans="2:15" x14ac:dyDescent="0.2">
      <c r="B21550" s="3"/>
      <c r="C21550" s="3"/>
      <c r="D21550" s="6"/>
      <c r="E21550" s="8"/>
      <c r="O21550" s="9"/>
    </row>
    <row r="21551" spans="2:15" x14ac:dyDescent="0.2">
      <c r="B21551" s="3"/>
      <c r="C21551" s="3"/>
      <c r="D21551" s="6"/>
      <c r="E21551" s="8"/>
      <c r="O21551" s="9"/>
    </row>
    <row r="21552" spans="2:15" x14ac:dyDescent="0.2">
      <c r="B21552" s="3"/>
      <c r="C21552" s="3"/>
      <c r="D21552" s="6"/>
      <c r="E21552" s="8"/>
      <c r="O21552" s="9"/>
    </row>
    <row r="21553" spans="2:15" x14ac:dyDescent="0.2">
      <c r="B21553" s="3"/>
      <c r="C21553" s="3"/>
      <c r="D21553" s="6"/>
      <c r="E21553" s="8"/>
      <c r="O21553" s="9"/>
    </row>
    <row r="21554" spans="2:15" x14ac:dyDescent="0.2">
      <c r="B21554" s="3"/>
      <c r="C21554" s="3"/>
      <c r="D21554" s="6"/>
      <c r="E21554" s="8"/>
      <c r="O21554" s="9"/>
    </row>
    <row r="21555" spans="2:15" x14ac:dyDescent="0.2">
      <c r="B21555" s="3"/>
      <c r="C21555" s="3"/>
      <c r="D21555" s="6"/>
      <c r="E21555" s="8"/>
      <c r="O21555" s="9"/>
    </row>
    <row r="21556" spans="2:15" x14ac:dyDescent="0.2">
      <c r="B21556" s="3"/>
      <c r="C21556" s="3"/>
      <c r="D21556" s="6"/>
      <c r="E21556" s="8"/>
      <c r="O21556" s="9"/>
    </row>
    <row r="21557" spans="2:15" x14ac:dyDescent="0.2">
      <c r="B21557" s="3"/>
      <c r="C21557" s="3"/>
      <c r="D21557" s="6"/>
      <c r="E21557" s="8"/>
      <c r="O21557" s="9"/>
    </row>
    <row r="21558" spans="2:15" x14ac:dyDescent="0.2">
      <c r="B21558" s="3"/>
      <c r="C21558" s="3"/>
      <c r="D21558" s="6"/>
      <c r="E21558" s="8"/>
      <c r="O21558" s="9"/>
    </row>
    <row r="21559" spans="2:15" x14ac:dyDescent="0.2">
      <c r="B21559" s="3"/>
      <c r="C21559" s="3"/>
      <c r="D21559" s="6"/>
      <c r="E21559" s="8"/>
      <c r="O21559" s="9"/>
    </row>
    <row r="21560" spans="2:15" x14ac:dyDescent="0.2">
      <c r="B21560" s="3"/>
      <c r="C21560" s="3"/>
      <c r="D21560" s="6"/>
      <c r="E21560" s="8"/>
      <c r="O21560" s="9"/>
    </row>
    <row r="21561" spans="2:15" x14ac:dyDescent="0.2">
      <c r="B21561" s="3"/>
      <c r="C21561" s="3"/>
      <c r="D21561" s="6"/>
      <c r="E21561" s="8"/>
      <c r="O21561" s="9"/>
    </row>
    <row r="21562" spans="2:15" x14ac:dyDescent="0.2">
      <c r="B21562" s="3"/>
      <c r="C21562" s="3"/>
      <c r="D21562" s="6"/>
      <c r="E21562" s="8"/>
      <c r="O21562" s="9"/>
    </row>
    <row r="21563" spans="2:15" x14ac:dyDescent="0.2">
      <c r="B21563" s="3"/>
      <c r="C21563" s="3"/>
      <c r="D21563" s="6"/>
      <c r="E21563" s="8"/>
      <c r="O21563" s="9"/>
    </row>
    <row r="21564" spans="2:15" x14ac:dyDescent="0.2">
      <c r="B21564" s="3"/>
      <c r="C21564" s="3"/>
      <c r="D21564" s="6"/>
      <c r="E21564" s="8"/>
      <c r="O21564" s="9"/>
    </row>
    <row r="21565" spans="2:15" x14ac:dyDescent="0.2">
      <c r="B21565" s="3"/>
      <c r="C21565" s="3"/>
      <c r="D21565" s="6"/>
      <c r="E21565" s="8"/>
      <c r="O21565" s="9"/>
    </row>
    <row r="21566" spans="2:15" x14ac:dyDescent="0.2">
      <c r="B21566" s="3"/>
      <c r="C21566" s="3"/>
      <c r="D21566" s="6"/>
      <c r="E21566" s="8"/>
      <c r="O21566" s="9"/>
    </row>
    <row r="21567" spans="2:15" x14ac:dyDescent="0.2">
      <c r="B21567" s="3"/>
      <c r="C21567" s="3"/>
      <c r="D21567" s="6"/>
      <c r="E21567" s="8"/>
      <c r="O21567" s="9"/>
    </row>
    <row r="21568" spans="2:15" x14ac:dyDescent="0.2">
      <c r="B21568" s="3"/>
      <c r="C21568" s="3"/>
      <c r="D21568" s="6"/>
      <c r="E21568" s="8"/>
      <c r="O21568" s="9"/>
    </row>
    <row r="21569" spans="2:15" x14ac:dyDescent="0.2">
      <c r="B21569" s="3"/>
      <c r="C21569" s="3"/>
      <c r="D21569" s="6"/>
      <c r="E21569" s="8"/>
      <c r="O21569" s="9"/>
    </row>
    <row r="21570" spans="2:15" x14ac:dyDescent="0.2">
      <c r="B21570" s="3"/>
      <c r="C21570" s="3"/>
      <c r="D21570" s="6"/>
      <c r="E21570" s="8"/>
      <c r="O21570" s="9"/>
    </row>
    <row r="21571" spans="2:15" x14ac:dyDescent="0.2">
      <c r="B21571" s="3"/>
      <c r="C21571" s="3"/>
      <c r="D21571" s="6"/>
      <c r="E21571" s="8"/>
      <c r="O21571" s="9"/>
    </row>
    <row r="21572" spans="2:15" x14ac:dyDescent="0.2">
      <c r="B21572" s="3"/>
      <c r="C21572" s="3"/>
      <c r="D21572" s="6"/>
      <c r="E21572" s="8"/>
      <c r="O21572" s="9"/>
    </row>
    <row r="21573" spans="2:15" x14ac:dyDescent="0.2">
      <c r="B21573" s="3"/>
      <c r="C21573" s="3"/>
      <c r="D21573" s="6"/>
      <c r="E21573" s="8"/>
      <c r="O21573" s="9"/>
    </row>
    <row r="21574" spans="2:15" x14ac:dyDescent="0.2">
      <c r="B21574" s="3"/>
      <c r="C21574" s="3"/>
      <c r="D21574" s="6"/>
      <c r="E21574" s="8"/>
      <c r="O21574" s="9"/>
    </row>
    <row r="21575" spans="2:15" x14ac:dyDescent="0.2">
      <c r="B21575" s="3"/>
      <c r="C21575" s="3"/>
      <c r="D21575" s="6"/>
      <c r="E21575" s="8"/>
      <c r="O21575" s="9"/>
    </row>
    <row r="21576" spans="2:15" x14ac:dyDescent="0.2">
      <c r="B21576" s="3"/>
      <c r="C21576" s="3"/>
      <c r="D21576" s="6"/>
      <c r="E21576" s="8"/>
      <c r="O21576" s="9"/>
    </row>
    <row r="21577" spans="2:15" x14ac:dyDescent="0.2">
      <c r="B21577" s="3"/>
      <c r="C21577" s="3"/>
      <c r="D21577" s="6"/>
      <c r="E21577" s="8"/>
      <c r="O21577" s="9"/>
    </row>
    <row r="21578" spans="2:15" x14ac:dyDescent="0.2">
      <c r="B21578" s="3"/>
      <c r="C21578" s="3"/>
      <c r="D21578" s="6"/>
      <c r="E21578" s="8"/>
      <c r="O21578" s="9"/>
    </row>
    <row r="21579" spans="2:15" x14ac:dyDescent="0.2">
      <c r="B21579" s="3"/>
      <c r="C21579" s="3"/>
      <c r="D21579" s="6"/>
      <c r="E21579" s="8"/>
      <c r="O21579" s="9"/>
    </row>
    <row r="21580" spans="2:15" x14ac:dyDescent="0.2">
      <c r="B21580" s="3"/>
      <c r="C21580" s="3"/>
      <c r="D21580" s="6"/>
      <c r="E21580" s="8"/>
      <c r="O21580" s="9"/>
    </row>
    <row r="21581" spans="2:15" x14ac:dyDescent="0.2">
      <c r="B21581" s="3"/>
      <c r="C21581" s="3"/>
      <c r="D21581" s="6"/>
      <c r="E21581" s="8"/>
      <c r="O21581" s="9"/>
    </row>
    <row r="21582" spans="2:15" x14ac:dyDescent="0.2">
      <c r="B21582" s="3"/>
      <c r="C21582" s="3"/>
      <c r="D21582" s="6"/>
      <c r="E21582" s="8"/>
      <c r="O21582" s="9"/>
    </row>
    <row r="21583" spans="2:15" x14ac:dyDescent="0.2">
      <c r="B21583" s="3"/>
      <c r="C21583" s="3"/>
      <c r="D21583" s="6"/>
      <c r="E21583" s="8"/>
      <c r="O21583" s="9"/>
    </row>
    <row r="21584" spans="2:15" x14ac:dyDescent="0.2">
      <c r="B21584" s="3"/>
      <c r="C21584" s="3"/>
      <c r="D21584" s="6"/>
      <c r="E21584" s="8"/>
      <c r="O21584" s="9"/>
    </row>
    <row r="21585" spans="2:15" x14ac:dyDescent="0.2">
      <c r="B21585" s="3"/>
      <c r="C21585" s="3"/>
      <c r="D21585" s="6"/>
      <c r="E21585" s="8"/>
      <c r="O21585" s="9"/>
    </row>
    <row r="21586" spans="2:15" x14ac:dyDescent="0.2">
      <c r="B21586" s="3"/>
      <c r="C21586" s="3"/>
      <c r="D21586" s="6"/>
      <c r="E21586" s="8"/>
      <c r="O21586" s="9"/>
    </row>
    <row r="21587" spans="2:15" x14ac:dyDescent="0.2">
      <c r="B21587" s="3"/>
      <c r="C21587" s="3"/>
      <c r="D21587" s="6"/>
      <c r="E21587" s="8"/>
      <c r="O21587" s="9"/>
    </row>
    <row r="21588" spans="2:15" x14ac:dyDescent="0.2">
      <c r="B21588" s="3"/>
      <c r="C21588" s="3"/>
      <c r="D21588" s="6"/>
      <c r="E21588" s="8"/>
      <c r="O21588" s="9"/>
    </row>
    <row r="21589" spans="2:15" x14ac:dyDescent="0.2">
      <c r="B21589" s="3"/>
      <c r="C21589" s="3"/>
      <c r="D21589" s="6"/>
      <c r="E21589" s="8"/>
      <c r="O21589" s="9"/>
    </row>
    <row r="21590" spans="2:15" x14ac:dyDescent="0.2">
      <c r="B21590" s="3"/>
      <c r="C21590" s="3"/>
      <c r="D21590" s="6"/>
      <c r="E21590" s="8"/>
      <c r="O21590" s="9"/>
    </row>
    <row r="21591" spans="2:15" x14ac:dyDescent="0.2">
      <c r="B21591" s="3"/>
      <c r="C21591" s="3"/>
      <c r="D21591" s="6"/>
      <c r="E21591" s="8"/>
      <c r="O21591" s="9"/>
    </row>
    <row r="21592" spans="2:15" x14ac:dyDescent="0.2">
      <c r="B21592" s="3"/>
      <c r="C21592" s="3"/>
      <c r="D21592" s="6"/>
      <c r="E21592" s="8"/>
      <c r="O21592" s="9"/>
    </row>
    <row r="21593" spans="2:15" x14ac:dyDescent="0.2">
      <c r="B21593" s="3"/>
      <c r="C21593" s="3"/>
      <c r="D21593" s="6"/>
      <c r="E21593" s="8"/>
      <c r="O21593" s="9"/>
    </row>
    <row r="21594" spans="2:15" x14ac:dyDescent="0.2">
      <c r="B21594" s="3"/>
      <c r="C21594" s="3"/>
      <c r="D21594" s="6"/>
      <c r="E21594" s="8"/>
      <c r="O21594" s="9"/>
    </row>
    <row r="21595" spans="2:15" x14ac:dyDescent="0.2">
      <c r="B21595" s="3"/>
      <c r="C21595" s="3"/>
      <c r="D21595" s="6"/>
      <c r="E21595" s="8"/>
      <c r="O21595" s="9"/>
    </row>
    <row r="21596" spans="2:15" x14ac:dyDescent="0.2">
      <c r="B21596" s="3"/>
      <c r="C21596" s="3"/>
      <c r="D21596" s="6"/>
      <c r="E21596" s="8"/>
      <c r="O21596" s="9"/>
    </row>
    <row r="21597" spans="2:15" x14ac:dyDescent="0.2">
      <c r="B21597" s="3"/>
      <c r="C21597" s="3"/>
      <c r="D21597" s="6"/>
      <c r="E21597" s="8"/>
      <c r="O21597" s="9"/>
    </row>
    <row r="21598" spans="2:15" x14ac:dyDescent="0.2">
      <c r="B21598" s="3"/>
      <c r="C21598" s="3"/>
      <c r="D21598" s="6"/>
      <c r="E21598" s="8"/>
      <c r="O21598" s="9"/>
    </row>
    <row r="21599" spans="2:15" x14ac:dyDescent="0.2">
      <c r="B21599" s="3"/>
      <c r="C21599" s="3"/>
      <c r="D21599" s="6"/>
      <c r="E21599" s="8"/>
      <c r="O21599" s="9"/>
    </row>
    <row r="21600" spans="2:15" x14ac:dyDescent="0.2">
      <c r="B21600" s="3"/>
      <c r="C21600" s="3"/>
      <c r="D21600" s="6"/>
      <c r="E21600" s="8"/>
      <c r="O21600" s="9"/>
    </row>
    <row r="21601" spans="2:15" x14ac:dyDescent="0.2">
      <c r="B21601" s="3"/>
      <c r="C21601" s="3"/>
      <c r="D21601" s="6"/>
      <c r="E21601" s="8"/>
      <c r="O21601" s="9"/>
    </row>
    <row r="21602" spans="2:15" x14ac:dyDescent="0.2">
      <c r="B21602" s="3"/>
      <c r="C21602" s="3"/>
      <c r="D21602" s="6"/>
      <c r="E21602" s="8"/>
      <c r="O21602" s="9"/>
    </row>
    <row r="21603" spans="2:15" x14ac:dyDescent="0.2">
      <c r="B21603" s="3"/>
      <c r="C21603" s="3"/>
      <c r="D21603" s="6"/>
      <c r="E21603" s="8"/>
      <c r="O21603" s="9"/>
    </row>
    <row r="21604" spans="2:15" x14ac:dyDescent="0.2">
      <c r="B21604" s="3"/>
      <c r="C21604" s="3"/>
      <c r="D21604" s="6"/>
      <c r="E21604" s="8"/>
      <c r="O21604" s="9"/>
    </row>
    <row r="21605" spans="2:15" x14ac:dyDescent="0.2">
      <c r="B21605" s="3"/>
      <c r="C21605" s="3"/>
      <c r="D21605" s="6"/>
      <c r="E21605" s="8"/>
      <c r="O21605" s="9"/>
    </row>
    <row r="21606" spans="2:15" x14ac:dyDescent="0.2">
      <c r="B21606" s="3"/>
      <c r="C21606" s="3"/>
      <c r="D21606" s="6"/>
      <c r="E21606" s="8"/>
      <c r="O21606" s="9"/>
    </row>
    <row r="21607" spans="2:15" x14ac:dyDescent="0.2">
      <c r="B21607" s="3"/>
      <c r="C21607" s="3"/>
      <c r="D21607" s="6"/>
      <c r="E21607" s="8"/>
      <c r="O21607" s="9"/>
    </row>
    <row r="21608" spans="2:15" x14ac:dyDescent="0.2">
      <c r="B21608" s="3"/>
      <c r="C21608" s="3"/>
      <c r="D21608" s="6"/>
      <c r="E21608" s="8"/>
      <c r="O21608" s="9"/>
    </row>
    <row r="21609" spans="2:15" x14ac:dyDescent="0.2">
      <c r="B21609" s="3"/>
      <c r="C21609" s="3"/>
      <c r="D21609" s="6"/>
      <c r="E21609" s="8"/>
      <c r="O21609" s="9"/>
    </row>
    <row r="21610" spans="2:15" x14ac:dyDescent="0.2">
      <c r="B21610" s="3"/>
      <c r="C21610" s="3"/>
      <c r="D21610" s="6"/>
      <c r="E21610" s="8"/>
      <c r="O21610" s="9"/>
    </row>
    <row r="21611" spans="2:15" x14ac:dyDescent="0.2">
      <c r="B21611" s="3"/>
      <c r="C21611" s="3"/>
      <c r="D21611" s="6"/>
      <c r="E21611" s="8"/>
      <c r="O21611" s="9"/>
    </row>
    <row r="21612" spans="2:15" x14ac:dyDescent="0.2">
      <c r="B21612" s="3"/>
      <c r="C21612" s="3"/>
      <c r="D21612" s="6"/>
      <c r="E21612" s="8"/>
      <c r="O21612" s="9"/>
    </row>
    <row r="21613" spans="2:15" x14ac:dyDescent="0.2">
      <c r="B21613" s="3"/>
      <c r="C21613" s="3"/>
      <c r="D21613" s="6"/>
      <c r="E21613" s="8"/>
      <c r="O21613" s="9"/>
    </row>
    <row r="21614" spans="2:15" x14ac:dyDescent="0.2">
      <c r="B21614" s="3"/>
      <c r="C21614" s="3"/>
      <c r="D21614" s="6"/>
      <c r="E21614" s="8"/>
      <c r="O21614" s="9"/>
    </row>
    <row r="21615" spans="2:15" x14ac:dyDescent="0.2">
      <c r="B21615" s="3"/>
      <c r="C21615" s="3"/>
      <c r="D21615" s="6"/>
      <c r="E21615" s="8"/>
      <c r="O21615" s="9"/>
    </row>
    <row r="21616" spans="2:15" x14ac:dyDescent="0.2">
      <c r="B21616" s="3"/>
      <c r="C21616" s="3"/>
      <c r="D21616" s="6"/>
      <c r="E21616" s="8"/>
      <c r="O21616" s="9"/>
    </row>
    <row r="21617" spans="2:15" x14ac:dyDescent="0.2">
      <c r="B21617" s="3"/>
      <c r="C21617" s="3"/>
      <c r="D21617" s="6"/>
      <c r="E21617" s="8"/>
      <c r="O21617" s="9"/>
    </row>
    <row r="21618" spans="2:15" x14ac:dyDescent="0.2">
      <c r="B21618" s="3"/>
      <c r="C21618" s="3"/>
      <c r="D21618" s="6"/>
      <c r="E21618" s="8"/>
      <c r="O21618" s="9"/>
    </row>
    <row r="21619" spans="2:15" x14ac:dyDescent="0.2">
      <c r="B21619" s="3"/>
      <c r="C21619" s="3"/>
      <c r="D21619" s="6"/>
      <c r="E21619" s="8"/>
      <c r="O21619" s="9"/>
    </row>
    <row r="21620" spans="2:15" x14ac:dyDescent="0.2">
      <c r="B21620" s="3"/>
      <c r="C21620" s="3"/>
      <c r="D21620" s="6"/>
      <c r="E21620" s="8"/>
      <c r="O21620" s="9"/>
    </row>
    <row r="21621" spans="2:15" x14ac:dyDescent="0.2">
      <c r="B21621" s="3"/>
      <c r="C21621" s="3"/>
      <c r="D21621" s="6"/>
      <c r="E21621" s="8"/>
      <c r="O21621" s="9"/>
    </row>
    <row r="21622" spans="2:15" x14ac:dyDescent="0.2">
      <c r="B21622" s="3"/>
      <c r="C21622" s="3"/>
      <c r="D21622" s="6"/>
      <c r="E21622" s="8"/>
      <c r="O21622" s="9"/>
    </row>
    <row r="21623" spans="2:15" x14ac:dyDescent="0.2">
      <c r="B21623" s="3"/>
      <c r="C21623" s="3"/>
      <c r="D21623" s="6"/>
      <c r="E21623" s="8"/>
      <c r="O21623" s="9"/>
    </row>
    <row r="21624" spans="2:15" x14ac:dyDescent="0.2">
      <c r="B21624" s="3"/>
      <c r="C21624" s="3"/>
      <c r="D21624" s="6"/>
      <c r="E21624" s="8"/>
      <c r="O21624" s="9"/>
    </row>
    <row r="21625" spans="2:15" x14ac:dyDescent="0.2">
      <c r="B21625" s="3"/>
      <c r="C21625" s="3"/>
      <c r="D21625" s="6"/>
      <c r="E21625" s="8"/>
      <c r="O21625" s="9"/>
    </row>
    <row r="21626" spans="2:15" x14ac:dyDescent="0.2">
      <c r="B21626" s="3"/>
      <c r="C21626" s="3"/>
      <c r="D21626" s="6"/>
      <c r="E21626" s="8"/>
      <c r="O21626" s="9"/>
    </row>
    <row r="21627" spans="2:15" x14ac:dyDescent="0.2">
      <c r="B21627" s="3"/>
      <c r="C21627" s="3"/>
      <c r="D21627" s="6"/>
      <c r="E21627" s="8"/>
      <c r="O21627" s="9"/>
    </row>
    <row r="21628" spans="2:15" x14ac:dyDescent="0.2">
      <c r="B21628" s="3"/>
      <c r="C21628" s="3"/>
      <c r="D21628" s="6"/>
      <c r="E21628" s="8"/>
      <c r="O21628" s="9"/>
    </row>
    <row r="21629" spans="2:15" x14ac:dyDescent="0.2">
      <c r="B21629" s="3"/>
      <c r="C21629" s="3"/>
      <c r="D21629" s="6"/>
      <c r="E21629" s="8"/>
      <c r="O21629" s="9"/>
    </row>
    <row r="21630" spans="2:15" x14ac:dyDescent="0.2">
      <c r="B21630" s="3"/>
      <c r="C21630" s="3"/>
      <c r="D21630" s="6"/>
      <c r="E21630" s="8"/>
      <c r="O21630" s="9"/>
    </row>
    <row r="21631" spans="2:15" x14ac:dyDescent="0.2">
      <c r="B21631" s="3"/>
      <c r="C21631" s="3"/>
      <c r="D21631" s="6"/>
      <c r="E21631" s="8"/>
      <c r="O21631" s="9"/>
    </row>
    <row r="21632" spans="2:15" x14ac:dyDescent="0.2">
      <c r="B21632" s="3"/>
      <c r="C21632" s="3"/>
      <c r="D21632" s="6"/>
      <c r="E21632" s="8"/>
      <c r="O21632" s="9"/>
    </row>
    <row r="21633" spans="2:15" x14ac:dyDescent="0.2">
      <c r="B21633" s="3"/>
      <c r="C21633" s="3"/>
      <c r="D21633" s="6"/>
      <c r="E21633" s="8"/>
      <c r="O21633" s="9"/>
    </row>
    <row r="21634" spans="2:15" x14ac:dyDescent="0.2">
      <c r="B21634" s="3"/>
      <c r="C21634" s="3"/>
      <c r="D21634" s="6"/>
      <c r="E21634" s="8"/>
      <c r="O21634" s="9"/>
    </row>
    <row r="21635" spans="2:15" x14ac:dyDescent="0.2">
      <c r="B21635" s="3"/>
      <c r="C21635" s="3"/>
      <c r="D21635" s="6"/>
      <c r="E21635" s="8"/>
      <c r="O21635" s="9"/>
    </row>
    <row r="21636" spans="2:15" x14ac:dyDescent="0.2">
      <c r="B21636" s="3"/>
      <c r="C21636" s="3"/>
      <c r="D21636" s="6"/>
      <c r="E21636" s="8"/>
      <c r="O21636" s="9"/>
    </row>
    <row r="21637" spans="2:15" x14ac:dyDescent="0.2">
      <c r="B21637" s="3"/>
      <c r="C21637" s="3"/>
      <c r="D21637" s="6"/>
      <c r="E21637" s="8"/>
      <c r="O21637" s="9"/>
    </row>
    <row r="21638" spans="2:15" x14ac:dyDescent="0.2">
      <c r="B21638" s="3"/>
      <c r="C21638" s="3"/>
      <c r="D21638" s="6"/>
      <c r="E21638" s="8"/>
      <c r="O21638" s="9"/>
    </row>
    <row r="21639" spans="2:15" x14ac:dyDescent="0.2">
      <c r="B21639" s="3"/>
      <c r="C21639" s="3"/>
      <c r="D21639" s="6"/>
      <c r="E21639" s="8"/>
      <c r="O21639" s="9"/>
    </row>
    <row r="21640" spans="2:15" x14ac:dyDescent="0.2">
      <c r="B21640" s="3"/>
      <c r="C21640" s="3"/>
      <c r="D21640" s="6"/>
      <c r="E21640" s="8"/>
      <c r="O21640" s="9"/>
    </row>
    <row r="21641" spans="2:15" x14ac:dyDescent="0.2">
      <c r="B21641" s="3"/>
      <c r="C21641" s="3"/>
      <c r="D21641" s="6"/>
      <c r="E21641" s="8"/>
      <c r="O21641" s="9"/>
    </row>
    <row r="21642" spans="2:15" x14ac:dyDescent="0.2">
      <c r="B21642" s="3"/>
      <c r="C21642" s="3"/>
      <c r="D21642" s="6"/>
      <c r="E21642" s="8"/>
      <c r="O21642" s="9"/>
    </row>
    <row r="21643" spans="2:15" x14ac:dyDescent="0.2">
      <c r="B21643" s="3"/>
      <c r="C21643" s="3"/>
      <c r="D21643" s="6"/>
      <c r="E21643" s="8"/>
      <c r="O21643" s="9"/>
    </row>
    <row r="21644" spans="2:15" x14ac:dyDescent="0.2">
      <c r="B21644" s="3"/>
      <c r="C21644" s="3"/>
      <c r="D21644" s="6"/>
      <c r="E21644" s="8"/>
      <c r="O21644" s="9"/>
    </row>
    <row r="21645" spans="2:15" x14ac:dyDescent="0.2">
      <c r="B21645" s="3"/>
      <c r="C21645" s="3"/>
      <c r="D21645" s="6"/>
      <c r="E21645" s="8"/>
      <c r="O21645" s="9"/>
    </row>
    <row r="21646" spans="2:15" x14ac:dyDescent="0.2">
      <c r="B21646" s="3"/>
      <c r="C21646" s="3"/>
      <c r="D21646" s="6"/>
      <c r="E21646" s="8"/>
      <c r="O21646" s="9"/>
    </row>
    <row r="21647" spans="2:15" x14ac:dyDescent="0.2">
      <c r="B21647" s="3"/>
      <c r="C21647" s="3"/>
      <c r="D21647" s="6"/>
      <c r="E21647" s="8"/>
      <c r="O21647" s="9"/>
    </row>
    <row r="21648" spans="2:15" x14ac:dyDescent="0.2">
      <c r="B21648" s="3"/>
      <c r="C21648" s="3"/>
      <c r="D21648" s="6"/>
      <c r="E21648" s="8"/>
      <c r="O21648" s="9"/>
    </row>
    <row r="21649" spans="2:15" x14ac:dyDescent="0.2">
      <c r="B21649" s="3"/>
      <c r="C21649" s="3"/>
      <c r="D21649" s="6"/>
      <c r="E21649" s="8"/>
      <c r="O21649" s="9"/>
    </row>
    <row r="21650" spans="2:15" x14ac:dyDescent="0.2">
      <c r="B21650" s="3"/>
      <c r="C21650" s="3"/>
      <c r="D21650" s="6"/>
      <c r="E21650" s="8"/>
      <c r="O21650" s="9"/>
    </row>
    <row r="21651" spans="2:15" x14ac:dyDescent="0.2">
      <c r="B21651" s="3"/>
      <c r="C21651" s="3"/>
      <c r="D21651" s="6"/>
      <c r="E21651" s="8"/>
      <c r="O21651" s="9"/>
    </row>
    <row r="21652" spans="2:15" x14ac:dyDescent="0.2">
      <c r="B21652" s="3"/>
      <c r="C21652" s="3"/>
      <c r="D21652" s="6"/>
      <c r="E21652" s="8"/>
      <c r="O21652" s="9"/>
    </row>
    <row r="21653" spans="2:15" x14ac:dyDescent="0.2">
      <c r="B21653" s="3"/>
      <c r="C21653" s="3"/>
      <c r="D21653" s="6"/>
      <c r="E21653" s="8"/>
      <c r="O21653" s="9"/>
    </row>
    <row r="21654" spans="2:15" x14ac:dyDescent="0.2">
      <c r="B21654" s="3"/>
      <c r="C21654" s="3"/>
      <c r="D21654" s="6"/>
      <c r="E21654" s="8"/>
      <c r="O21654" s="9"/>
    </row>
    <row r="21655" spans="2:15" x14ac:dyDescent="0.2">
      <c r="B21655" s="3"/>
      <c r="C21655" s="3"/>
      <c r="D21655" s="6"/>
      <c r="E21655" s="8"/>
      <c r="O21655" s="9"/>
    </row>
    <row r="21656" spans="2:15" x14ac:dyDescent="0.2">
      <c r="B21656" s="3"/>
      <c r="C21656" s="3"/>
      <c r="D21656" s="6"/>
      <c r="E21656" s="8"/>
      <c r="O21656" s="9"/>
    </row>
    <row r="21657" spans="2:15" x14ac:dyDescent="0.2">
      <c r="B21657" s="3"/>
      <c r="C21657" s="3"/>
      <c r="D21657" s="6"/>
      <c r="E21657" s="8"/>
      <c r="O21657" s="9"/>
    </row>
    <row r="21658" spans="2:15" x14ac:dyDescent="0.2">
      <c r="B21658" s="3"/>
      <c r="C21658" s="3"/>
      <c r="D21658" s="6"/>
      <c r="E21658" s="8"/>
      <c r="O21658" s="9"/>
    </row>
    <row r="21659" spans="2:15" x14ac:dyDescent="0.2">
      <c r="B21659" s="3"/>
      <c r="C21659" s="3"/>
      <c r="D21659" s="6"/>
      <c r="E21659" s="8"/>
      <c r="O21659" s="9"/>
    </row>
    <row r="21660" spans="2:15" x14ac:dyDescent="0.2">
      <c r="B21660" s="3"/>
      <c r="C21660" s="3"/>
      <c r="D21660" s="6"/>
      <c r="E21660" s="8"/>
      <c r="O21660" s="9"/>
    </row>
    <row r="21661" spans="2:15" x14ac:dyDescent="0.2">
      <c r="B21661" s="3"/>
      <c r="C21661" s="3"/>
      <c r="D21661" s="6"/>
      <c r="E21661" s="8"/>
      <c r="O21661" s="9"/>
    </row>
    <row r="21662" spans="2:15" x14ac:dyDescent="0.2">
      <c r="B21662" s="3"/>
      <c r="C21662" s="3"/>
      <c r="D21662" s="6"/>
      <c r="E21662" s="8"/>
      <c r="O21662" s="9"/>
    </row>
    <row r="21663" spans="2:15" x14ac:dyDescent="0.2">
      <c r="B21663" s="3"/>
      <c r="C21663" s="3"/>
      <c r="D21663" s="6"/>
      <c r="E21663" s="8"/>
      <c r="O21663" s="9"/>
    </row>
    <row r="21664" spans="2:15" x14ac:dyDescent="0.2">
      <c r="B21664" s="3"/>
      <c r="C21664" s="3"/>
      <c r="D21664" s="6"/>
      <c r="E21664" s="8"/>
      <c r="O21664" s="9"/>
    </row>
    <row r="21665" spans="2:15" x14ac:dyDescent="0.2">
      <c r="B21665" s="3"/>
      <c r="C21665" s="3"/>
      <c r="D21665" s="6"/>
      <c r="E21665" s="8"/>
      <c r="O21665" s="9"/>
    </row>
    <row r="21666" spans="2:15" x14ac:dyDescent="0.2">
      <c r="B21666" s="3"/>
      <c r="C21666" s="3"/>
      <c r="D21666" s="6"/>
      <c r="E21666" s="8"/>
      <c r="O21666" s="9"/>
    </row>
    <row r="21667" spans="2:15" x14ac:dyDescent="0.2">
      <c r="B21667" s="3"/>
      <c r="C21667" s="3"/>
      <c r="D21667" s="6"/>
      <c r="E21667" s="8"/>
      <c r="O21667" s="9"/>
    </row>
    <row r="21668" spans="2:15" x14ac:dyDescent="0.2">
      <c r="B21668" s="3"/>
      <c r="C21668" s="3"/>
      <c r="D21668" s="6"/>
      <c r="E21668" s="8"/>
      <c r="O21668" s="9"/>
    </row>
    <row r="21669" spans="2:15" x14ac:dyDescent="0.2">
      <c r="B21669" s="3"/>
      <c r="C21669" s="3"/>
      <c r="D21669" s="6"/>
      <c r="E21669" s="8"/>
      <c r="O21669" s="9"/>
    </row>
    <row r="21670" spans="2:15" x14ac:dyDescent="0.2">
      <c r="B21670" s="3"/>
      <c r="C21670" s="3"/>
      <c r="D21670" s="6"/>
      <c r="E21670" s="8"/>
      <c r="O21670" s="9"/>
    </row>
    <row r="21671" spans="2:15" x14ac:dyDescent="0.2">
      <c r="B21671" s="3"/>
      <c r="C21671" s="3"/>
      <c r="D21671" s="6"/>
      <c r="E21671" s="8"/>
      <c r="O21671" s="9"/>
    </row>
    <row r="21672" spans="2:15" x14ac:dyDescent="0.2">
      <c r="B21672" s="3"/>
      <c r="C21672" s="3"/>
      <c r="D21672" s="6"/>
      <c r="E21672" s="8"/>
      <c r="O21672" s="9"/>
    </row>
    <row r="21673" spans="2:15" x14ac:dyDescent="0.2">
      <c r="B21673" s="3"/>
      <c r="C21673" s="3"/>
      <c r="D21673" s="6"/>
      <c r="E21673" s="8"/>
      <c r="O21673" s="9"/>
    </row>
    <row r="21674" spans="2:15" x14ac:dyDescent="0.2">
      <c r="B21674" s="3"/>
      <c r="C21674" s="3"/>
      <c r="D21674" s="6"/>
      <c r="E21674" s="8"/>
      <c r="O21674" s="9"/>
    </row>
    <row r="21675" spans="2:15" x14ac:dyDescent="0.2">
      <c r="B21675" s="3"/>
      <c r="C21675" s="3"/>
      <c r="D21675" s="6"/>
      <c r="E21675" s="8"/>
      <c r="O21675" s="9"/>
    </row>
    <row r="21676" spans="2:15" x14ac:dyDescent="0.2">
      <c r="B21676" s="3"/>
      <c r="C21676" s="3"/>
      <c r="D21676" s="6"/>
      <c r="E21676" s="8"/>
      <c r="O21676" s="9"/>
    </row>
    <row r="21677" spans="2:15" x14ac:dyDescent="0.2">
      <c r="B21677" s="3"/>
      <c r="C21677" s="3"/>
      <c r="D21677" s="6"/>
      <c r="E21677" s="8"/>
      <c r="O21677" s="9"/>
    </row>
    <row r="21678" spans="2:15" x14ac:dyDescent="0.2">
      <c r="B21678" s="3"/>
      <c r="C21678" s="3"/>
      <c r="D21678" s="6"/>
      <c r="E21678" s="8"/>
      <c r="O21678" s="9"/>
    </row>
    <row r="21679" spans="2:15" x14ac:dyDescent="0.2">
      <c r="B21679" s="3"/>
      <c r="C21679" s="3"/>
      <c r="D21679" s="6"/>
      <c r="E21679" s="8"/>
      <c r="O21679" s="9"/>
    </row>
    <row r="21680" spans="2:15" x14ac:dyDescent="0.2">
      <c r="B21680" s="3"/>
      <c r="C21680" s="3"/>
      <c r="D21680" s="6"/>
      <c r="E21680" s="8"/>
      <c r="O21680" s="9"/>
    </row>
    <row r="21681" spans="2:15" x14ac:dyDescent="0.2">
      <c r="B21681" s="3"/>
      <c r="C21681" s="3"/>
      <c r="D21681" s="6"/>
      <c r="E21681" s="8"/>
      <c r="O21681" s="9"/>
    </row>
    <row r="21682" spans="2:15" x14ac:dyDescent="0.2">
      <c r="B21682" s="3"/>
      <c r="C21682" s="3"/>
      <c r="D21682" s="6"/>
      <c r="E21682" s="8"/>
      <c r="O21682" s="9"/>
    </row>
    <row r="21683" spans="2:15" x14ac:dyDescent="0.2">
      <c r="B21683" s="3"/>
      <c r="C21683" s="3"/>
      <c r="D21683" s="6"/>
      <c r="E21683" s="8"/>
      <c r="O21683" s="9"/>
    </row>
    <row r="21684" spans="2:15" x14ac:dyDescent="0.2">
      <c r="B21684" s="3"/>
      <c r="C21684" s="3"/>
      <c r="D21684" s="6"/>
      <c r="E21684" s="8"/>
      <c r="O21684" s="9"/>
    </row>
    <row r="21685" spans="2:15" x14ac:dyDescent="0.2">
      <c r="B21685" s="3"/>
      <c r="C21685" s="3"/>
      <c r="D21685" s="6"/>
      <c r="E21685" s="8"/>
      <c r="O21685" s="9"/>
    </row>
    <row r="21686" spans="2:15" x14ac:dyDescent="0.2">
      <c r="B21686" s="3"/>
      <c r="C21686" s="3"/>
      <c r="D21686" s="6"/>
      <c r="E21686" s="8"/>
      <c r="O21686" s="9"/>
    </row>
    <row r="21687" spans="2:15" x14ac:dyDescent="0.2">
      <c r="B21687" s="3"/>
      <c r="C21687" s="3"/>
      <c r="D21687" s="6"/>
      <c r="E21687" s="8"/>
      <c r="O21687" s="9"/>
    </row>
    <row r="21688" spans="2:15" x14ac:dyDescent="0.2">
      <c r="B21688" s="3"/>
      <c r="C21688" s="3"/>
      <c r="D21688" s="6"/>
      <c r="E21688" s="8"/>
      <c r="O21688" s="9"/>
    </row>
    <row r="21689" spans="2:15" x14ac:dyDescent="0.2">
      <c r="B21689" s="3"/>
      <c r="C21689" s="3"/>
      <c r="D21689" s="6"/>
      <c r="E21689" s="8"/>
      <c r="O21689" s="9"/>
    </row>
    <row r="21690" spans="2:15" x14ac:dyDescent="0.2">
      <c r="B21690" s="3"/>
      <c r="C21690" s="3"/>
      <c r="D21690" s="6"/>
      <c r="E21690" s="8"/>
      <c r="O21690" s="9"/>
    </row>
    <row r="21691" spans="2:15" x14ac:dyDescent="0.2">
      <c r="B21691" s="3"/>
      <c r="C21691" s="3"/>
      <c r="D21691" s="6"/>
      <c r="E21691" s="8"/>
      <c r="O21691" s="9"/>
    </row>
    <row r="21692" spans="2:15" x14ac:dyDescent="0.2">
      <c r="B21692" s="3"/>
      <c r="C21692" s="3"/>
      <c r="D21692" s="6"/>
      <c r="E21692" s="8"/>
      <c r="O21692" s="9"/>
    </row>
    <row r="21693" spans="2:15" x14ac:dyDescent="0.2">
      <c r="B21693" s="3"/>
      <c r="C21693" s="3"/>
      <c r="D21693" s="6"/>
      <c r="E21693" s="8"/>
      <c r="O21693" s="9"/>
    </row>
    <row r="21694" spans="2:15" x14ac:dyDescent="0.2">
      <c r="B21694" s="3"/>
      <c r="C21694" s="3"/>
      <c r="D21694" s="6"/>
      <c r="E21694" s="8"/>
      <c r="O21694" s="9"/>
    </row>
    <row r="21695" spans="2:15" x14ac:dyDescent="0.2">
      <c r="B21695" s="3"/>
      <c r="C21695" s="3"/>
      <c r="D21695" s="6"/>
      <c r="E21695" s="8"/>
      <c r="O21695" s="9"/>
    </row>
    <row r="21696" spans="2:15" x14ac:dyDescent="0.2">
      <c r="B21696" s="3"/>
      <c r="C21696" s="3"/>
      <c r="D21696" s="6"/>
      <c r="E21696" s="8"/>
      <c r="O21696" s="9"/>
    </row>
    <row r="21697" spans="2:15" x14ac:dyDescent="0.2">
      <c r="B21697" s="3"/>
      <c r="C21697" s="3"/>
      <c r="D21697" s="6"/>
      <c r="E21697" s="8"/>
      <c r="O21697" s="9"/>
    </row>
    <row r="21698" spans="2:15" x14ac:dyDescent="0.2">
      <c r="B21698" s="3"/>
      <c r="C21698" s="3"/>
      <c r="D21698" s="6"/>
      <c r="E21698" s="8"/>
      <c r="O21698" s="9"/>
    </row>
    <row r="21699" spans="2:15" x14ac:dyDescent="0.2">
      <c r="B21699" s="3"/>
      <c r="C21699" s="3"/>
      <c r="D21699" s="6"/>
      <c r="E21699" s="8"/>
      <c r="O21699" s="9"/>
    </row>
    <row r="21700" spans="2:15" x14ac:dyDescent="0.2">
      <c r="B21700" s="3"/>
      <c r="C21700" s="3"/>
      <c r="D21700" s="6"/>
      <c r="E21700" s="8"/>
      <c r="O21700" s="9"/>
    </row>
    <row r="21701" spans="2:15" x14ac:dyDescent="0.2">
      <c r="B21701" s="3"/>
      <c r="C21701" s="3"/>
      <c r="D21701" s="6"/>
      <c r="E21701" s="8"/>
      <c r="O21701" s="9"/>
    </row>
    <row r="21702" spans="2:15" x14ac:dyDescent="0.2">
      <c r="B21702" s="3"/>
      <c r="C21702" s="3"/>
      <c r="D21702" s="6"/>
      <c r="E21702" s="8"/>
      <c r="O21702" s="9"/>
    </row>
    <row r="21703" spans="2:15" x14ac:dyDescent="0.2">
      <c r="B21703" s="3"/>
      <c r="C21703" s="3"/>
      <c r="D21703" s="6"/>
      <c r="E21703" s="8"/>
      <c r="O21703" s="9"/>
    </row>
    <row r="21704" spans="2:15" x14ac:dyDescent="0.2">
      <c r="B21704" s="3"/>
      <c r="C21704" s="3"/>
      <c r="D21704" s="6"/>
      <c r="E21704" s="8"/>
      <c r="O21704" s="9"/>
    </row>
    <row r="21705" spans="2:15" x14ac:dyDescent="0.2">
      <c r="B21705" s="3"/>
      <c r="C21705" s="3"/>
      <c r="D21705" s="6"/>
      <c r="E21705" s="8"/>
      <c r="O21705" s="9"/>
    </row>
    <row r="21706" spans="2:15" x14ac:dyDescent="0.2">
      <c r="B21706" s="3"/>
      <c r="C21706" s="3"/>
      <c r="D21706" s="6"/>
      <c r="E21706" s="8"/>
      <c r="O21706" s="9"/>
    </row>
    <row r="21707" spans="2:15" x14ac:dyDescent="0.2">
      <c r="B21707" s="3"/>
      <c r="C21707" s="3"/>
      <c r="D21707" s="6"/>
      <c r="E21707" s="8"/>
      <c r="O21707" s="9"/>
    </row>
    <row r="21708" spans="2:15" x14ac:dyDescent="0.2">
      <c r="B21708" s="3"/>
      <c r="C21708" s="3"/>
      <c r="D21708" s="6"/>
      <c r="E21708" s="8"/>
      <c r="O21708" s="9"/>
    </row>
    <row r="21709" spans="2:15" x14ac:dyDescent="0.2">
      <c r="B21709" s="3"/>
      <c r="C21709" s="3"/>
      <c r="D21709" s="6"/>
      <c r="E21709" s="8"/>
      <c r="O21709" s="9"/>
    </row>
    <row r="21710" spans="2:15" x14ac:dyDescent="0.2">
      <c r="B21710" s="3"/>
      <c r="C21710" s="3"/>
      <c r="D21710" s="6"/>
      <c r="E21710" s="8"/>
      <c r="O21710" s="9"/>
    </row>
    <row r="21711" spans="2:15" x14ac:dyDescent="0.2">
      <c r="B21711" s="3"/>
      <c r="C21711" s="3"/>
      <c r="D21711" s="6"/>
      <c r="E21711" s="8"/>
      <c r="O21711" s="9"/>
    </row>
    <row r="21712" spans="2:15" x14ac:dyDescent="0.2">
      <c r="B21712" s="3"/>
      <c r="C21712" s="3"/>
      <c r="D21712" s="6"/>
      <c r="E21712" s="8"/>
      <c r="O21712" s="9"/>
    </row>
    <row r="21713" spans="2:15" x14ac:dyDescent="0.2">
      <c r="B21713" s="3"/>
      <c r="C21713" s="3"/>
      <c r="D21713" s="6"/>
      <c r="E21713" s="8"/>
      <c r="O21713" s="9"/>
    </row>
    <row r="21714" spans="2:15" x14ac:dyDescent="0.2">
      <c r="B21714" s="3"/>
      <c r="C21714" s="3"/>
      <c r="D21714" s="6"/>
      <c r="E21714" s="8"/>
      <c r="O21714" s="9"/>
    </row>
    <row r="21715" spans="2:15" x14ac:dyDescent="0.2">
      <c r="B21715" s="3"/>
      <c r="C21715" s="3"/>
      <c r="D21715" s="6"/>
      <c r="E21715" s="8"/>
      <c r="O21715" s="9"/>
    </row>
    <row r="21716" spans="2:15" x14ac:dyDescent="0.2">
      <c r="B21716" s="3"/>
      <c r="C21716" s="3"/>
      <c r="D21716" s="6"/>
      <c r="E21716" s="8"/>
      <c r="O21716" s="9"/>
    </row>
    <row r="21717" spans="2:15" x14ac:dyDescent="0.2">
      <c r="B21717" s="3"/>
      <c r="C21717" s="3"/>
      <c r="D21717" s="6"/>
      <c r="E21717" s="8"/>
      <c r="O21717" s="9"/>
    </row>
    <row r="21718" spans="2:15" x14ac:dyDescent="0.2">
      <c r="B21718" s="3"/>
      <c r="C21718" s="3"/>
      <c r="D21718" s="6"/>
      <c r="E21718" s="8"/>
      <c r="O21718" s="9"/>
    </row>
    <row r="21719" spans="2:15" x14ac:dyDescent="0.2">
      <c r="B21719" s="3"/>
      <c r="C21719" s="3"/>
      <c r="D21719" s="6"/>
      <c r="E21719" s="8"/>
      <c r="O21719" s="9"/>
    </row>
    <row r="21720" spans="2:15" x14ac:dyDescent="0.2">
      <c r="B21720" s="3"/>
      <c r="C21720" s="3"/>
      <c r="D21720" s="6"/>
      <c r="E21720" s="8"/>
      <c r="O21720" s="9"/>
    </row>
    <row r="21721" spans="2:15" x14ac:dyDescent="0.2">
      <c r="B21721" s="3"/>
      <c r="C21721" s="3"/>
      <c r="D21721" s="6"/>
      <c r="E21721" s="8"/>
      <c r="O21721" s="9"/>
    </row>
    <row r="21722" spans="2:15" x14ac:dyDescent="0.2">
      <c r="B21722" s="3"/>
      <c r="C21722" s="3"/>
      <c r="D21722" s="6"/>
      <c r="E21722" s="8"/>
      <c r="O21722" s="9"/>
    </row>
    <row r="21723" spans="2:15" x14ac:dyDescent="0.2">
      <c r="B21723" s="3"/>
      <c r="C21723" s="3"/>
      <c r="D21723" s="6"/>
      <c r="E21723" s="8"/>
      <c r="O21723" s="9"/>
    </row>
    <row r="21724" spans="2:15" x14ac:dyDescent="0.2">
      <c r="B21724" s="3"/>
      <c r="C21724" s="3"/>
      <c r="D21724" s="6"/>
      <c r="E21724" s="8"/>
      <c r="O21724" s="9"/>
    </row>
    <row r="21725" spans="2:15" x14ac:dyDescent="0.2">
      <c r="B21725" s="3"/>
      <c r="C21725" s="3"/>
      <c r="D21725" s="6"/>
      <c r="E21725" s="8"/>
      <c r="O21725" s="9"/>
    </row>
    <row r="21726" spans="2:15" x14ac:dyDescent="0.2">
      <c r="B21726" s="3"/>
      <c r="C21726" s="3"/>
      <c r="D21726" s="6"/>
      <c r="E21726" s="8"/>
      <c r="O21726" s="9"/>
    </row>
    <row r="21727" spans="2:15" x14ac:dyDescent="0.2">
      <c r="B21727" s="3"/>
      <c r="C21727" s="3"/>
      <c r="D21727" s="6"/>
      <c r="E21727" s="8"/>
      <c r="O21727" s="9"/>
    </row>
    <row r="21728" spans="2:15" x14ac:dyDescent="0.2">
      <c r="B21728" s="3"/>
      <c r="C21728" s="3"/>
      <c r="D21728" s="6"/>
      <c r="E21728" s="8"/>
      <c r="O21728" s="9"/>
    </row>
    <row r="21729" spans="2:15" x14ac:dyDescent="0.2">
      <c r="B21729" s="3"/>
      <c r="C21729" s="3"/>
      <c r="D21729" s="6"/>
      <c r="E21729" s="8"/>
      <c r="O21729" s="9"/>
    </row>
    <row r="21730" spans="2:15" x14ac:dyDescent="0.2">
      <c r="B21730" s="3"/>
      <c r="C21730" s="3"/>
      <c r="D21730" s="6"/>
      <c r="E21730" s="8"/>
      <c r="O21730" s="9"/>
    </row>
    <row r="21731" spans="2:15" x14ac:dyDescent="0.2">
      <c r="B21731" s="3"/>
      <c r="C21731" s="3"/>
      <c r="D21731" s="6"/>
      <c r="E21731" s="8"/>
      <c r="O21731" s="9"/>
    </row>
    <row r="21732" spans="2:15" x14ac:dyDescent="0.2">
      <c r="B21732" s="3"/>
      <c r="C21732" s="3"/>
      <c r="D21732" s="6"/>
      <c r="E21732" s="8"/>
      <c r="O21732" s="9"/>
    </row>
    <row r="21733" spans="2:15" x14ac:dyDescent="0.2">
      <c r="B21733" s="3"/>
      <c r="C21733" s="3"/>
      <c r="D21733" s="6"/>
      <c r="E21733" s="8"/>
      <c r="O21733" s="9"/>
    </row>
    <row r="21734" spans="2:15" x14ac:dyDescent="0.2">
      <c r="B21734" s="3"/>
      <c r="C21734" s="3"/>
      <c r="D21734" s="6"/>
      <c r="E21734" s="8"/>
      <c r="O21734" s="9"/>
    </row>
    <row r="21735" spans="2:15" x14ac:dyDescent="0.2">
      <c r="B21735" s="3"/>
      <c r="C21735" s="3"/>
      <c r="D21735" s="6"/>
      <c r="E21735" s="8"/>
      <c r="O21735" s="9"/>
    </row>
    <row r="21736" spans="2:15" x14ac:dyDescent="0.2">
      <c r="B21736" s="3"/>
      <c r="C21736" s="3"/>
      <c r="D21736" s="6"/>
      <c r="E21736" s="8"/>
      <c r="O21736" s="9"/>
    </row>
    <row r="21737" spans="2:15" x14ac:dyDescent="0.2">
      <c r="B21737" s="3"/>
      <c r="C21737" s="3"/>
      <c r="D21737" s="6"/>
      <c r="E21737" s="8"/>
      <c r="O21737" s="9"/>
    </row>
    <row r="21738" spans="2:15" x14ac:dyDescent="0.2">
      <c r="B21738" s="3"/>
      <c r="C21738" s="3"/>
      <c r="D21738" s="6"/>
      <c r="E21738" s="8"/>
      <c r="O21738" s="9"/>
    </row>
    <row r="21739" spans="2:15" x14ac:dyDescent="0.2">
      <c r="B21739" s="3"/>
      <c r="C21739" s="3"/>
      <c r="D21739" s="6"/>
      <c r="E21739" s="8"/>
      <c r="O21739" s="9"/>
    </row>
    <row r="21740" spans="2:15" x14ac:dyDescent="0.2">
      <c r="B21740" s="3"/>
      <c r="C21740" s="3"/>
      <c r="D21740" s="6"/>
      <c r="E21740" s="8"/>
      <c r="O21740" s="9"/>
    </row>
    <row r="21741" spans="2:15" x14ac:dyDescent="0.2">
      <c r="B21741" s="3"/>
      <c r="C21741" s="3"/>
      <c r="D21741" s="6"/>
      <c r="E21741" s="8"/>
      <c r="O21741" s="9"/>
    </row>
    <row r="21742" spans="2:15" x14ac:dyDescent="0.2">
      <c r="B21742" s="3"/>
      <c r="C21742" s="3"/>
      <c r="D21742" s="6"/>
      <c r="E21742" s="8"/>
      <c r="O21742" s="9"/>
    </row>
    <row r="21743" spans="2:15" x14ac:dyDescent="0.2">
      <c r="B21743" s="3"/>
      <c r="C21743" s="3"/>
      <c r="D21743" s="6"/>
      <c r="E21743" s="8"/>
      <c r="O21743" s="9"/>
    </row>
    <row r="21744" spans="2:15" x14ac:dyDescent="0.2">
      <c r="B21744" s="3"/>
      <c r="C21744" s="3"/>
      <c r="D21744" s="6"/>
      <c r="E21744" s="8"/>
      <c r="O21744" s="9"/>
    </row>
    <row r="21745" spans="2:15" x14ac:dyDescent="0.2">
      <c r="B21745" s="3"/>
      <c r="C21745" s="3"/>
      <c r="D21745" s="6"/>
      <c r="E21745" s="8"/>
      <c r="O21745" s="9"/>
    </row>
    <row r="21746" spans="2:15" x14ac:dyDescent="0.2">
      <c r="B21746" s="3"/>
      <c r="C21746" s="3"/>
      <c r="D21746" s="6"/>
      <c r="E21746" s="8"/>
      <c r="O21746" s="9"/>
    </row>
    <row r="21747" spans="2:15" x14ac:dyDescent="0.2">
      <c r="B21747" s="3"/>
      <c r="C21747" s="3"/>
      <c r="D21747" s="6"/>
      <c r="E21747" s="8"/>
      <c r="O21747" s="9"/>
    </row>
    <row r="21748" spans="2:15" x14ac:dyDescent="0.2">
      <c r="B21748" s="3"/>
      <c r="C21748" s="3"/>
      <c r="D21748" s="6"/>
      <c r="E21748" s="8"/>
      <c r="O21748" s="9"/>
    </row>
    <row r="21749" spans="2:15" x14ac:dyDescent="0.2">
      <c r="B21749" s="3"/>
      <c r="C21749" s="3"/>
      <c r="D21749" s="6"/>
      <c r="E21749" s="8"/>
      <c r="O21749" s="9"/>
    </row>
    <row r="21750" spans="2:15" x14ac:dyDescent="0.2">
      <c r="B21750" s="3"/>
      <c r="C21750" s="3"/>
      <c r="D21750" s="6"/>
      <c r="E21750" s="8"/>
      <c r="O21750" s="9"/>
    </row>
    <row r="21751" spans="2:15" x14ac:dyDescent="0.2">
      <c r="B21751" s="3"/>
      <c r="C21751" s="3"/>
      <c r="D21751" s="6"/>
      <c r="E21751" s="8"/>
      <c r="O21751" s="9"/>
    </row>
    <row r="21752" spans="2:15" x14ac:dyDescent="0.2">
      <c r="B21752" s="3"/>
      <c r="C21752" s="3"/>
      <c r="D21752" s="6"/>
      <c r="E21752" s="8"/>
      <c r="O21752" s="9"/>
    </row>
    <row r="21753" spans="2:15" x14ac:dyDescent="0.2">
      <c r="B21753" s="3"/>
      <c r="C21753" s="3"/>
      <c r="D21753" s="6"/>
      <c r="E21753" s="8"/>
      <c r="O21753" s="9"/>
    </row>
    <row r="21754" spans="2:15" x14ac:dyDescent="0.2">
      <c r="B21754" s="3"/>
      <c r="C21754" s="3"/>
      <c r="D21754" s="6"/>
      <c r="E21754" s="8"/>
      <c r="O21754" s="9"/>
    </row>
    <row r="21755" spans="2:15" x14ac:dyDescent="0.2">
      <c r="B21755" s="3"/>
      <c r="C21755" s="3"/>
      <c r="D21755" s="6"/>
      <c r="E21755" s="8"/>
      <c r="O21755" s="9"/>
    </row>
    <row r="21756" spans="2:15" x14ac:dyDescent="0.2">
      <c r="B21756" s="3"/>
      <c r="C21756" s="3"/>
      <c r="D21756" s="6"/>
      <c r="E21756" s="8"/>
      <c r="O21756" s="9"/>
    </row>
    <row r="21757" spans="2:15" x14ac:dyDescent="0.2">
      <c r="B21757" s="3"/>
      <c r="C21757" s="3"/>
      <c r="D21757" s="6"/>
      <c r="E21757" s="8"/>
      <c r="O21757" s="9"/>
    </row>
    <row r="21758" spans="2:15" x14ac:dyDescent="0.2">
      <c r="B21758" s="3"/>
      <c r="C21758" s="3"/>
      <c r="D21758" s="6"/>
      <c r="E21758" s="8"/>
      <c r="O21758" s="9"/>
    </row>
    <row r="21759" spans="2:15" x14ac:dyDescent="0.2">
      <c r="B21759" s="3"/>
      <c r="C21759" s="3"/>
      <c r="D21759" s="6"/>
      <c r="E21759" s="8"/>
      <c r="O21759" s="9"/>
    </row>
    <row r="21760" spans="2:15" x14ac:dyDescent="0.2">
      <c r="B21760" s="3"/>
      <c r="C21760" s="3"/>
      <c r="D21760" s="6"/>
      <c r="E21760" s="8"/>
      <c r="O21760" s="9"/>
    </row>
    <row r="21761" spans="2:15" x14ac:dyDescent="0.2">
      <c r="B21761" s="3"/>
      <c r="C21761" s="3"/>
      <c r="D21761" s="6"/>
      <c r="E21761" s="8"/>
      <c r="O21761" s="9"/>
    </row>
    <row r="21762" spans="2:15" x14ac:dyDescent="0.2">
      <c r="B21762" s="3"/>
      <c r="C21762" s="3"/>
      <c r="D21762" s="6"/>
      <c r="E21762" s="8"/>
      <c r="O21762" s="9"/>
    </row>
    <row r="21763" spans="2:15" x14ac:dyDescent="0.2">
      <c r="B21763" s="3"/>
      <c r="C21763" s="3"/>
      <c r="D21763" s="6"/>
      <c r="E21763" s="8"/>
      <c r="O21763" s="9"/>
    </row>
    <row r="21764" spans="2:15" x14ac:dyDescent="0.2">
      <c r="B21764" s="3"/>
      <c r="C21764" s="3"/>
      <c r="D21764" s="6"/>
      <c r="E21764" s="8"/>
      <c r="O21764" s="9"/>
    </row>
    <row r="21765" spans="2:15" x14ac:dyDescent="0.2">
      <c r="B21765" s="3"/>
      <c r="C21765" s="3"/>
      <c r="D21765" s="6"/>
      <c r="E21765" s="8"/>
      <c r="O21765" s="9"/>
    </row>
    <row r="21766" spans="2:15" x14ac:dyDescent="0.2">
      <c r="B21766" s="3"/>
      <c r="C21766" s="3"/>
      <c r="D21766" s="6"/>
      <c r="E21766" s="8"/>
      <c r="O21766" s="9"/>
    </row>
    <row r="21767" spans="2:15" x14ac:dyDescent="0.2">
      <c r="B21767" s="3"/>
      <c r="C21767" s="3"/>
      <c r="D21767" s="6"/>
      <c r="E21767" s="8"/>
      <c r="O21767" s="9"/>
    </row>
    <row r="21768" spans="2:15" x14ac:dyDescent="0.2">
      <c r="B21768" s="3"/>
      <c r="C21768" s="3"/>
      <c r="D21768" s="6"/>
      <c r="E21768" s="8"/>
      <c r="O21768" s="9"/>
    </row>
    <row r="21769" spans="2:15" x14ac:dyDescent="0.2">
      <c r="B21769" s="3"/>
      <c r="C21769" s="3"/>
      <c r="D21769" s="6"/>
      <c r="E21769" s="8"/>
      <c r="O21769" s="9"/>
    </row>
    <row r="21770" spans="2:15" x14ac:dyDescent="0.2">
      <c r="B21770" s="3"/>
      <c r="C21770" s="3"/>
      <c r="D21770" s="6"/>
      <c r="E21770" s="8"/>
      <c r="O21770" s="9"/>
    </row>
    <row r="21771" spans="2:15" x14ac:dyDescent="0.2">
      <c r="B21771" s="3"/>
      <c r="C21771" s="3"/>
      <c r="D21771" s="6"/>
      <c r="E21771" s="8"/>
      <c r="O21771" s="9"/>
    </row>
    <row r="21772" spans="2:15" x14ac:dyDescent="0.2">
      <c r="B21772" s="3"/>
      <c r="C21772" s="3"/>
      <c r="D21772" s="6"/>
      <c r="E21772" s="8"/>
      <c r="O21772" s="9"/>
    </row>
    <row r="21773" spans="2:15" x14ac:dyDescent="0.2">
      <c r="B21773" s="3"/>
      <c r="C21773" s="3"/>
      <c r="D21773" s="6"/>
      <c r="E21773" s="8"/>
      <c r="O21773" s="9"/>
    </row>
    <row r="21774" spans="2:15" x14ac:dyDescent="0.2">
      <c r="B21774" s="3"/>
      <c r="C21774" s="3"/>
      <c r="D21774" s="6"/>
      <c r="E21774" s="8"/>
      <c r="O21774" s="9"/>
    </row>
    <row r="21775" spans="2:15" x14ac:dyDescent="0.2">
      <c r="B21775" s="3"/>
      <c r="C21775" s="3"/>
      <c r="D21775" s="6"/>
      <c r="E21775" s="8"/>
      <c r="O21775" s="9"/>
    </row>
    <row r="21776" spans="2:15" x14ac:dyDescent="0.2">
      <c r="B21776" s="3"/>
      <c r="C21776" s="3"/>
      <c r="D21776" s="6"/>
      <c r="E21776" s="8"/>
      <c r="O21776" s="9"/>
    </row>
    <row r="21777" spans="2:15" x14ac:dyDescent="0.2">
      <c r="B21777" s="3"/>
      <c r="C21777" s="3"/>
      <c r="D21777" s="6"/>
      <c r="E21777" s="8"/>
      <c r="O21777" s="9"/>
    </row>
    <row r="21778" spans="2:15" x14ac:dyDescent="0.2">
      <c r="B21778" s="3"/>
      <c r="C21778" s="3"/>
      <c r="D21778" s="6"/>
      <c r="E21778" s="8"/>
      <c r="O21778" s="9"/>
    </row>
    <row r="21779" spans="2:15" x14ac:dyDescent="0.2">
      <c r="B21779" s="3"/>
      <c r="C21779" s="3"/>
      <c r="D21779" s="6"/>
      <c r="E21779" s="8"/>
      <c r="O21779" s="9"/>
    </row>
    <row r="21780" spans="2:15" x14ac:dyDescent="0.2">
      <c r="B21780" s="3"/>
      <c r="C21780" s="3"/>
      <c r="D21780" s="6"/>
      <c r="E21780" s="8"/>
      <c r="O21780" s="9"/>
    </row>
    <row r="21781" spans="2:15" x14ac:dyDescent="0.2">
      <c r="B21781" s="3"/>
      <c r="C21781" s="3"/>
      <c r="D21781" s="6"/>
      <c r="E21781" s="8"/>
      <c r="O21781" s="9"/>
    </row>
    <row r="21782" spans="2:15" x14ac:dyDescent="0.2">
      <c r="B21782" s="3"/>
      <c r="C21782" s="3"/>
      <c r="D21782" s="6"/>
      <c r="E21782" s="8"/>
      <c r="O21782" s="9"/>
    </row>
    <row r="21783" spans="2:15" x14ac:dyDescent="0.2">
      <c r="B21783" s="3"/>
      <c r="C21783" s="3"/>
      <c r="D21783" s="6"/>
      <c r="E21783" s="8"/>
      <c r="O21783" s="9"/>
    </row>
    <row r="21784" spans="2:15" x14ac:dyDescent="0.2">
      <c r="B21784" s="3"/>
      <c r="C21784" s="3"/>
      <c r="D21784" s="6"/>
      <c r="E21784" s="8"/>
      <c r="O21784" s="9"/>
    </row>
    <row r="21785" spans="2:15" x14ac:dyDescent="0.2">
      <c r="B21785" s="3"/>
      <c r="C21785" s="3"/>
      <c r="D21785" s="6"/>
      <c r="E21785" s="8"/>
      <c r="O21785" s="9"/>
    </row>
    <row r="21786" spans="2:15" x14ac:dyDescent="0.2">
      <c r="B21786" s="3"/>
      <c r="C21786" s="3"/>
      <c r="D21786" s="6"/>
      <c r="E21786" s="8"/>
      <c r="O21786" s="9"/>
    </row>
    <row r="21787" spans="2:15" x14ac:dyDescent="0.2">
      <c r="B21787" s="3"/>
      <c r="C21787" s="3"/>
      <c r="D21787" s="6"/>
      <c r="E21787" s="8"/>
      <c r="O21787" s="9"/>
    </row>
    <row r="21788" spans="2:15" x14ac:dyDescent="0.2">
      <c r="B21788" s="3"/>
      <c r="C21788" s="3"/>
      <c r="D21788" s="6"/>
      <c r="E21788" s="8"/>
      <c r="O21788" s="9"/>
    </row>
    <row r="21789" spans="2:15" x14ac:dyDescent="0.2">
      <c r="B21789" s="3"/>
      <c r="C21789" s="3"/>
      <c r="D21789" s="6"/>
      <c r="E21789" s="8"/>
      <c r="O21789" s="9"/>
    </row>
    <row r="21790" spans="2:15" x14ac:dyDescent="0.2">
      <c r="B21790" s="3"/>
      <c r="C21790" s="3"/>
      <c r="D21790" s="6"/>
      <c r="E21790" s="8"/>
      <c r="O21790" s="9"/>
    </row>
    <row r="21791" spans="2:15" x14ac:dyDescent="0.2">
      <c r="B21791" s="3"/>
      <c r="C21791" s="3"/>
      <c r="D21791" s="6"/>
      <c r="E21791" s="8"/>
      <c r="O21791" s="9"/>
    </row>
    <row r="21792" spans="2:15" x14ac:dyDescent="0.2">
      <c r="B21792" s="3"/>
      <c r="C21792" s="3"/>
      <c r="D21792" s="6"/>
      <c r="E21792" s="8"/>
      <c r="O21792" s="9"/>
    </row>
    <row r="21793" spans="2:15" x14ac:dyDescent="0.2">
      <c r="B21793" s="3"/>
      <c r="C21793" s="3"/>
      <c r="D21793" s="6"/>
      <c r="E21793" s="8"/>
      <c r="O21793" s="9"/>
    </row>
    <row r="21794" spans="2:15" x14ac:dyDescent="0.2">
      <c r="B21794" s="3"/>
      <c r="C21794" s="3"/>
      <c r="D21794" s="6"/>
      <c r="E21794" s="8"/>
      <c r="O21794" s="9"/>
    </row>
    <row r="21795" spans="2:15" x14ac:dyDescent="0.2">
      <c r="B21795" s="3"/>
      <c r="C21795" s="3"/>
      <c r="D21795" s="6"/>
      <c r="E21795" s="8"/>
      <c r="O21795" s="9"/>
    </row>
    <row r="21796" spans="2:15" x14ac:dyDescent="0.2">
      <c r="B21796" s="3"/>
      <c r="C21796" s="3"/>
      <c r="D21796" s="6"/>
      <c r="E21796" s="8"/>
      <c r="O21796" s="9"/>
    </row>
    <row r="21797" spans="2:15" x14ac:dyDescent="0.2">
      <c r="B21797" s="3"/>
      <c r="C21797" s="3"/>
      <c r="D21797" s="6"/>
      <c r="E21797" s="8"/>
      <c r="O21797" s="9"/>
    </row>
    <row r="21798" spans="2:15" x14ac:dyDescent="0.2">
      <c r="B21798" s="3"/>
      <c r="C21798" s="3"/>
      <c r="D21798" s="6"/>
      <c r="E21798" s="8"/>
      <c r="O21798" s="9"/>
    </row>
    <row r="21799" spans="2:15" x14ac:dyDescent="0.2">
      <c r="B21799" s="3"/>
      <c r="C21799" s="3"/>
      <c r="D21799" s="6"/>
      <c r="E21799" s="8"/>
      <c r="O21799" s="9"/>
    </row>
    <row r="21800" spans="2:15" x14ac:dyDescent="0.2">
      <c r="B21800" s="3"/>
      <c r="C21800" s="3"/>
      <c r="D21800" s="6"/>
      <c r="E21800" s="8"/>
      <c r="O21800" s="9"/>
    </row>
    <row r="21801" spans="2:15" x14ac:dyDescent="0.2">
      <c r="B21801" s="3"/>
      <c r="C21801" s="3"/>
      <c r="D21801" s="6"/>
      <c r="E21801" s="8"/>
      <c r="O21801" s="9"/>
    </row>
    <row r="21802" spans="2:15" x14ac:dyDescent="0.2">
      <c r="B21802" s="3"/>
      <c r="C21802" s="3"/>
      <c r="D21802" s="6"/>
      <c r="E21802" s="8"/>
      <c r="O21802" s="9"/>
    </row>
    <row r="21803" spans="2:15" x14ac:dyDescent="0.2">
      <c r="B21803" s="3"/>
      <c r="C21803" s="3"/>
      <c r="D21803" s="6"/>
      <c r="E21803" s="8"/>
      <c r="O21803" s="9"/>
    </row>
    <row r="21804" spans="2:15" x14ac:dyDescent="0.2">
      <c r="B21804" s="3"/>
      <c r="C21804" s="3"/>
      <c r="D21804" s="6"/>
      <c r="E21804" s="8"/>
      <c r="O21804" s="9"/>
    </row>
    <row r="21805" spans="2:15" x14ac:dyDescent="0.2">
      <c r="B21805" s="3"/>
      <c r="C21805" s="3"/>
      <c r="D21805" s="6"/>
      <c r="E21805" s="8"/>
      <c r="O21805" s="9"/>
    </row>
    <row r="21806" spans="2:15" x14ac:dyDescent="0.2">
      <c r="B21806" s="3"/>
      <c r="C21806" s="3"/>
      <c r="D21806" s="6"/>
      <c r="E21806" s="8"/>
      <c r="O21806" s="9"/>
    </row>
    <row r="21807" spans="2:15" x14ac:dyDescent="0.2">
      <c r="B21807" s="3"/>
      <c r="C21807" s="3"/>
      <c r="D21807" s="6"/>
      <c r="E21807" s="8"/>
      <c r="O21807" s="9"/>
    </row>
    <row r="21808" spans="2:15" x14ac:dyDescent="0.2">
      <c r="B21808" s="3"/>
      <c r="C21808" s="3"/>
      <c r="D21808" s="6"/>
      <c r="E21808" s="8"/>
      <c r="O21808" s="9"/>
    </row>
    <row r="21809" spans="2:15" x14ac:dyDescent="0.2">
      <c r="B21809" s="3"/>
      <c r="C21809" s="3"/>
      <c r="D21809" s="6"/>
      <c r="E21809" s="8"/>
      <c r="O21809" s="9"/>
    </row>
    <row r="21810" spans="2:15" x14ac:dyDescent="0.2">
      <c r="B21810" s="3"/>
      <c r="C21810" s="3"/>
      <c r="D21810" s="6"/>
      <c r="E21810" s="8"/>
      <c r="O21810" s="9"/>
    </row>
    <row r="21811" spans="2:15" x14ac:dyDescent="0.2">
      <c r="B21811" s="3"/>
      <c r="C21811" s="3"/>
      <c r="D21811" s="6"/>
      <c r="E21811" s="8"/>
      <c r="O21811" s="9"/>
    </row>
    <row r="21812" spans="2:15" x14ac:dyDescent="0.2">
      <c r="B21812" s="3"/>
      <c r="C21812" s="3"/>
      <c r="D21812" s="6"/>
      <c r="E21812" s="8"/>
      <c r="O21812" s="9"/>
    </row>
    <row r="21813" spans="2:15" x14ac:dyDescent="0.2">
      <c r="B21813" s="3"/>
      <c r="C21813" s="3"/>
      <c r="D21813" s="6"/>
      <c r="E21813" s="8"/>
      <c r="O21813" s="9"/>
    </row>
    <row r="21814" spans="2:15" x14ac:dyDescent="0.2">
      <c r="B21814" s="3"/>
      <c r="C21814" s="3"/>
      <c r="D21814" s="6"/>
      <c r="E21814" s="8"/>
      <c r="O21814" s="9"/>
    </row>
    <row r="21815" spans="2:15" x14ac:dyDescent="0.2">
      <c r="B21815" s="3"/>
      <c r="C21815" s="3"/>
      <c r="D21815" s="6"/>
      <c r="E21815" s="8"/>
      <c r="O21815" s="9"/>
    </row>
    <row r="21816" spans="2:15" x14ac:dyDescent="0.2">
      <c r="B21816" s="3"/>
      <c r="C21816" s="3"/>
      <c r="D21816" s="6"/>
      <c r="E21816" s="8"/>
      <c r="O21816" s="9"/>
    </row>
    <row r="21817" spans="2:15" x14ac:dyDescent="0.2">
      <c r="B21817" s="3"/>
      <c r="C21817" s="3"/>
      <c r="D21817" s="6"/>
      <c r="E21817" s="8"/>
      <c r="O21817" s="9"/>
    </row>
    <row r="21818" spans="2:15" x14ac:dyDescent="0.2">
      <c r="B21818" s="3"/>
      <c r="C21818" s="3"/>
      <c r="D21818" s="6"/>
      <c r="E21818" s="8"/>
      <c r="O21818" s="9"/>
    </row>
    <row r="21819" spans="2:15" x14ac:dyDescent="0.2">
      <c r="B21819" s="3"/>
      <c r="C21819" s="3"/>
      <c r="D21819" s="6"/>
      <c r="E21819" s="8"/>
      <c r="O21819" s="9"/>
    </row>
    <row r="21820" spans="2:15" x14ac:dyDescent="0.2">
      <c r="B21820" s="3"/>
      <c r="C21820" s="3"/>
      <c r="D21820" s="6"/>
      <c r="E21820" s="8"/>
      <c r="O21820" s="9"/>
    </row>
    <row r="21821" spans="2:15" x14ac:dyDescent="0.2">
      <c r="B21821" s="3"/>
      <c r="C21821" s="3"/>
      <c r="D21821" s="6"/>
      <c r="E21821" s="8"/>
      <c r="O21821" s="9"/>
    </row>
    <row r="21822" spans="2:15" x14ac:dyDescent="0.2">
      <c r="B21822" s="3"/>
      <c r="C21822" s="3"/>
      <c r="D21822" s="6"/>
      <c r="E21822" s="8"/>
      <c r="O21822" s="9"/>
    </row>
    <row r="21823" spans="2:15" x14ac:dyDescent="0.2">
      <c r="B21823" s="3"/>
      <c r="C21823" s="3"/>
      <c r="D21823" s="6"/>
      <c r="E21823" s="8"/>
      <c r="O21823" s="9"/>
    </row>
    <row r="21824" spans="2:15" x14ac:dyDescent="0.2">
      <c r="B21824" s="3"/>
      <c r="C21824" s="3"/>
      <c r="D21824" s="6"/>
      <c r="E21824" s="8"/>
      <c r="O21824" s="9"/>
    </row>
    <row r="21825" spans="2:15" x14ac:dyDescent="0.2">
      <c r="B21825" s="3"/>
      <c r="C21825" s="3"/>
      <c r="D21825" s="6"/>
      <c r="E21825" s="8"/>
      <c r="O21825" s="9"/>
    </row>
    <row r="21826" spans="2:15" x14ac:dyDescent="0.2">
      <c r="B21826" s="3"/>
      <c r="C21826" s="3"/>
      <c r="D21826" s="6"/>
      <c r="E21826" s="8"/>
      <c r="O21826" s="9"/>
    </row>
    <row r="21827" spans="2:15" x14ac:dyDescent="0.2">
      <c r="B21827" s="3"/>
      <c r="C21827" s="3"/>
      <c r="D21827" s="6"/>
      <c r="E21827" s="8"/>
      <c r="O21827" s="9"/>
    </row>
    <row r="21828" spans="2:15" x14ac:dyDescent="0.2">
      <c r="B21828" s="3"/>
      <c r="C21828" s="3"/>
      <c r="D21828" s="6"/>
      <c r="E21828" s="8"/>
      <c r="O21828" s="9"/>
    </row>
    <row r="21829" spans="2:15" x14ac:dyDescent="0.2">
      <c r="B21829" s="3"/>
      <c r="C21829" s="3"/>
      <c r="D21829" s="6"/>
      <c r="E21829" s="8"/>
      <c r="O21829" s="9"/>
    </row>
    <row r="21830" spans="2:15" x14ac:dyDescent="0.2">
      <c r="B21830" s="3"/>
      <c r="C21830" s="3"/>
      <c r="D21830" s="6"/>
      <c r="E21830" s="8"/>
      <c r="O21830" s="9"/>
    </row>
    <row r="21831" spans="2:15" x14ac:dyDescent="0.2">
      <c r="B21831" s="3"/>
      <c r="C21831" s="3"/>
      <c r="D21831" s="6"/>
      <c r="E21831" s="8"/>
      <c r="O21831" s="9"/>
    </row>
    <row r="21832" spans="2:15" x14ac:dyDescent="0.2">
      <c r="B21832" s="3"/>
      <c r="C21832" s="3"/>
      <c r="D21832" s="6"/>
      <c r="E21832" s="8"/>
      <c r="O21832" s="9"/>
    </row>
    <row r="21833" spans="2:15" x14ac:dyDescent="0.2">
      <c r="B21833" s="3"/>
      <c r="C21833" s="3"/>
      <c r="D21833" s="6"/>
      <c r="E21833" s="8"/>
      <c r="O21833" s="9"/>
    </row>
    <row r="21834" spans="2:15" x14ac:dyDescent="0.2">
      <c r="B21834" s="3"/>
      <c r="C21834" s="3"/>
      <c r="D21834" s="6"/>
      <c r="E21834" s="8"/>
      <c r="O21834" s="9"/>
    </row>
    <row r="21835" spans="2:15" x14ac:dyDescent="0.2">
      <c r="B21835" s="3"/>
      <c r="C21835" s="3"/>
      <c r="D21835" s="6"/>
      <c r="E21835" s="8"/>
      <c r="O21835" s="9"/>
    </row>
    <row r="21836" spans="2:15" x14ac:dyDescent="0.2">
      <c r="B21836" s="3"/>
      <c r="C21836" s="3"/>
      <c r="D21836" s="6"/>
      <c r="E21836" s="8"/>
      <c r="O21836" s="9"/>
    </row>
    <row r="21837" spans="2:15" x14ac:dyDescent="0.2">
      <c r="B21837" s="3"/>
      <c r="C21837" s="3"/>
      <c r="D21837" s="6"/>
      <c r="E21837" s="8"/>
      <c r="O21837" s="9"/>
    </row>
    <row r="21838" spans="2:15" x14ac:dyDescent="0.2">
      <c r="B21838" s="3"/>
      <c r="C21838" s="3"/>
      <c r="D21838" s="6"/>
      <c r="E21838" s="8"/>
      <c r="O21838" s="9"/>
    </row>
    <row r="21839" spans="2:15" x14ac:dyDescent="0.2">
      <c r="B21839" s="3"/>
      <c r="C21839" s="3"/>
      <c r="D21839" s="6"/>
      <c r="E21839" s="8"/>
      <c r="O21839" s="9"/>
    </row>
    <row r="21840" spans="2:15" x14ac:dyDescent="0.2">
      <c r="B21840" s="3"/>
      <c r="C21840" s="3"/>
      <c r="D21840" s="6"/>
      <c r="E21840" s="8"/>
      <c r="O21840" s="9"/>
    </row>
    <row r="21841" spans="2:15" x14ac:dyDescent="0.2">
      <c r="B21841" s="3"/>
      <c r="C21841" s="3"/>
      <c r="D21841" s="6"/>
      <c r="E21841" s="8"/>
      <c r="O21841" s="9"/>
    </row>
    <row r="21842" spans="2:15" x14ac:dyDescent="0.2">
      <c r="B21842" s="3"/>
      <c r="C21842" s="3"/>
      <c r="D21842" s="6"/>
      <c r="E21842" s="8"/>
      <c r="O21842" s="9"/>
    </row>
    <row r="21843" spans="2:15" x14ac:dyDescent="0.2">
      <c r="B21843" s="3"/>
      <c r="C21843" s="3"/>
      <c r="D21843" s="6"/>
      <c r="E21843" s="8"/>
      <c r="O21843" s="9"/>
    </row>
    <row r="21844" spans="2:15" x14ac:dyDescent="0.2">
      <c r="B21844" s="3"/>
      <c r="C21844" s="3"/>
      <c r="D21844" s="6"/>
      <c r="E21844" s="8"/>
      <c r="O21844" s="9"/>
    </row>
    <row r="21845" spans="2:15" x14ac:dyDescent="0.2">
      <c r="B21845" s="3"/>
      <c r="C21845" s="3"/>
      <c r="D21845" s="6"/>
      <c r="E21845" s="8"/>
      <c r="O21845" s="9"/>
    </row>
    <row r="21846" spans="2:15" x14ac:dyDescent="0.2">
      <c r="B21846" s="3"/>
      <c r="C21846" s="3"/>
      <c r="D21846" s="6"/>
      <c r="E21846" s="8"/>
      <c r="O21846" s="9"/>
    </row>
    <row r="21847" spans="2:15" x14ac:dyDescent="0.2">
      <c r="B21847" s="3"/>
      <c r="C21847" s="3"/>
      <c r="D21847" s="6"/>
      <c r="E21847" s="8"/>
      <c r="O21847" s="9"/>
    </row>
    <row r="21848" spans="2:15" x14ac:dyDescent="0.2">
      <c r="B21848" s="3"/>
      <c r="C21848" s="3"/>
      <c r="D21848" s="6"/>
      <c r="E21848" s="8"/>
      <c r="O21848" s="9"/>
    </row>
    <row r="21849" spans="2:15" x14ac:dyDescent="0.2">
      <c r="B21849" s="3"/>
      <c r="C21849" s="3"/>
      <c r="D21849" s="6"/>
      <c r="E21849" s="8"/>
      <c r="O21849" s="9"/>
    </row>
    <row r="21850" spans="2:15" x14ac:dyDescent="0.2">
      <c r="B21850" s="3"/>
      <c r="C21850" s="3"/>
      <c r="D21850" s="6"/>
      <c r="E21850" s="8"/>
      <c r="O21850" s="9"/>
    </row>
    <row r="21851" spans="2:15" x14ac:dyDescent="0.2">
      <c r="B21851" s="3"/>
      <c r="C21851" s="3"/>
      <c r="D21851" s="6"/>
      <c r="E21851" s="8"/>
      <c r="O21851" s="9"/>
    </row>
    <row r="21852" spans="2:15" x14ac:dyDescent="0.2">
      <c r="B21852" s="3"/>
      <c r="C21852" s="3"/>
      <c r="D21852" s="6"/>
      <c r="E21852" s="8"/>
      <c r="O21852" s="9"/>
    </row>
    <row r="21853" spans="2:15" x14ac:dyDescent="0.2">
      <c r="B21853" s="3"/>
      <c r="C21853" s="3"/>
      <c r="D21853" s="6"/>
      <c r="E21853" s="8"/>
      <c r="O21853" s="9"/>
    </row>
    <row r="21854" spans="2:15" x14ac:dyDescent="0.2">
      <c r="B21854" s="3"/>
      <c r="C21854" s="3"/>
      <c r="D21854" s="6"/>
      <c r="E21854" s="8"/>
      <c r="O21854" s="9"/>
    </row>
    <row r="21855" spans="2:15" x14ac:dyDescent="0.2">
      <c r="B21855" s="3"/>
      <c r="C21855" s="3"/>
      <c r="D21855" s="6"/>
      <c r="E21855" s="8"/>
      <c r="O21855" s="9"/>
    </row>
    <row r="21856" spans="2:15" x14ac:dyDescent="0.2">
      <c r="B21856" s="3"/>
      <c r="C21856" s="3"/>
      <c r="D21856" s="6"/>
      <c r="E21856" s="8"/>
      <c r="O21856" s="9"/>
    </row>
    <row r="21857" spans="2:15" x14ac:dyDescent="0.2">
      <c r="B21857" s="3"/>
      <c r="C21857" s="3"/>
      <c r="D21857" s="6"/>
      <c r="E21857" s="8"/>
      <c r="O21857" s="9"/>
    </row>
    <row r="21858" spans="2:15" x14ac:dyDescent="0.2">
      <c r="B21858" s="3"/>
      <c r="C21858" s="3"/>
      <c r="D21858" s="6"/>
      <c r="E21858" s="8"/>
      <c r="O21858" s="9"/>
    </row>
    <row r="21859" spans="2:15" x14ac:dyDescent="0.2">
      <c r="B21859" s="3"/>
      <c r="C21859" s="3"/>
      <c r="D21859" s="6"/>
      <c r="E21859" s="8"/>
      <c r="O21859" s="9"/>
    </row>
    <row r="21860" spans="2:15" x14ac:dyDescent="0.2">
      <c r="B21860" s="3"/>
      <c r="C21860" s="3"/>
      <c r="D21860" s="6"/>
      <c r="E21860" s="8"/>
      <c r="O21860" s="9"/>
    </row>
    <row r="21861" spans="2:15" x14ac:dyDescent="0.2">
      <c r="B21861" s="3"/>
      <c r="C21861" s="3"/>
      <c r="D21861" s="6"/>
      <c r="E21861" s="8"/>
      <c r="O21861" s="9"/>
    </row>
    <row r="21862" spans="2:15" x14ac:dyDescent="0.2">
      <c r="B21862" s="3"/>
      <c r="C21862" s="3"/>
      <c r="D21862" s="6"/>
      <c r="E21862" s="8"/>
      <c r="O21862" s="9"/>
    </row>
    <row r="21863" spans="2:15" x14ac:dyDescent="0.2">
      <c r="B21863" s="3"/>
      <c r="C21863" s="3"/>
      <c r="D21863" s="6"/>
      <c r="E21863" s="8"/>
      <c r="O21863" s="9"/>
    </row>
    <row r="21864" spans="2:15" x14ac:dyDescent="0.2">
      <c r="B21864" s="3"/>
      <c r="C21864" s="3"/>
      <c r="D21864" s="6"/>
      <c r="E21864" s="8"/>
      <c r="O21864" s="9"/>
    </row>
    <row r="21865" spans="2:15" x14ac:dyDescent="0.2">
      <c r="B21865" s="3"/>
      <c r="C21865" s="3"/>
      <c r="D21865" s="6"/>
      <c r="E21865" s="8"/>
      <c r="O21865" s="9"/>
    </row>
    <row r="21866" spans="2:15" x14ac:dyDescent="0.2">
      <c r="B21866" s="3"/>
      <c r="C21866" s="3"/>
      <c r="D21866" s="6"/>
      <c r="E21866" s="8"/>
      <c r="O21866" s="9"/>
    </row>
    <row r="21867" spans="2:15" x14ac:dyDescent="0.2">
      <c r="B21867" s="3"/>
      <c r="C21867" s="3"/>
      <c r="D21867" s="6"/>
      <c r="E21867" s="8"/>
      <c r="O21867" s="9"/>
    </row>
    <row r="21868" spans="2:15" x14ac:dyDescent="0.2">
      <c r="B21868" s="3"/>
      <c r="C21868" s="3"/>
      <c r="D21868" s="6"/>
      <c r="E21868" s="8"/>
      <c r="O21868" s="9"/>
    </row>
    <row r="21869" spans="2:15" x14ac:dyDescent="0.2">
      <c r="B21869" s="3"/>
      <c r="C21869" s="3"/>
      <c r="D21869" s="6"/>
      <c r="E21869" s="8"/>
      <c r="O21869" s="9"/>
    </row>
    <row r="21870" spans="2:15" x14ac:dyDescent="0.2">
      <c r="B21870" s="3"/>
      <c r="C21870" s="3"/>
      <c r="D21870" s="6"/>
      <c r="E21870" s="8"/>
      <c r="O21870" s="9"/>
    </row>
    <row r="21871" spans="2:15" x14ac:dyDescent="0.2">
      <c r="B21871" s="3"/>
      <c r="C21871" s="3"/>
      <c r="D21871" s="6"/>
      <c r="E21871" s="8"/>
      <c r="O21871" s="9"/>
    </row>
    <row r="21872" spans="2:15" x14ac:dyDescent="0.2">
      <c r="B21872" s="3"/>
      <c r="C21872" s="3"/>
      <c r="D21872" s="6"/>
      <c r="E21872" s="8"/>
      <c r="O21872" s="9"/>
    </row>
    <row r="21873" spans="2:15" x14ac:dyDescent="0.2">
      <c r="B21873" s="3"/>
      <c r="C21873" s="3"/>
      <c r="D21873" s="6"/>
      <c r="E21873" s="8"/>
      <c r="O21873" s="9"/>
    </row>
    <row r="21874" spans="2:15" x14ac:dyDescent="0.2">
      <c r="B21874" s="3"/>
      <c r="C21874" s="3"/>
      <c r="D21874" s="6"/>
      <c r="E21874" s="8"/>
      <c r="O21874" s="9"/>
    </row>
    <row r="21875" spans="2:15" x14ac:dyDescent="0.2">
      <c r="B21875" s="3"/>
      <c r="C21875" s="3"/>
      <c r="D21875" s="6"/>
      <c r="E21875" s="8"/>
      <c r="O21875" s="9"/>
    </row>
    <row r="21876" spans="2:15" x14ac:dyDescent="0.2">
      <c r="B21876" s="3"/>
      <c r="C21876" s="3"/>
      <c r="D21876" s="6"/>
      <c r="E21876" s="8"/>
      <c r="O21876" s="9"/>
    </row>
    <row r="21877" spans="2:15" x14ac:dyDescent="0.2">
      <c r="B21877" s="3"/>
      <c r="C21877" s="3"/>
      <c r="D21877" s="6"/>
      <c r="E21877" s="8"/>
      <c r="O21877" s="9"/>
    </row>
    <row r="21878" spans="2:15" x14ac:dyDescent="0.2">
      <c r="B21878" s="3"/>
      <c r="C21878" s="3"/>
      <c r="D21878" s="6"/>
      <c r="E21878" s="8"/>
      <c r="O21878" s="9"/>
    </row>
    <row r="21879" spans="2:15" x14ac:dyDescent="0.2">
      <c r="B21879" s="3"/>
      <c r="C21879" s="3"/>
      <c r="D21879" s="6"/>
      <c r="E21879" s="8"/>
      <c r="O21879" s="9"/>
    </row>
    <row r="21880" spans="2:15" x14ac:dyDescent="0.2">
      <c r="B21880" s="3"/>
      <c r="C21880" s="3"/>
      <c r="D21880" s="6"/>
      <c r="E21880" s="8"/>
      <c r="O21880" s="9"/>
    </row>
    <row r="21881" spans="2:15" x14ac:dyDescent="0.2">
      <c r="B21881" s="3"/>
      <c r="C21881" s="3"/>
      <c r="D21881" s="6"/>
      <c r="E21881" s="8"/>
      <c r="O21881" s="9"/>
    </row>
    <row r="21882" spans="2:15" x14ac:dyDescent="0.2">
      <c r="B21882" s="3"/>
      <c r="C21882" s="3"/>
      <c r="D21882" s="6"/>
      <c r="E21882" s="8"/>
      <c r="O21882" s="9"/>
    </row>
    <row r="21883" spans="2:15" x14ac:dyDescent="0.2">
      <c r="B21883" s="3"/>
      <c r="C21883" s="3"/>
      <c r="D21883" s="6"/>
      <c r="E21883" s="8"/>
      <c r="O21883" s="9"/>
    </row>
    <row r="21884" spans="2:15" x14ac:dyDescent="0.2">
      <c r="B21884" s="3"/>
      <c r="C21884" s="3"/>
      <c r="D21884" s="6"/>
      <c r="E21884" s="8"/>
      <c r="O21884" s="9"/>
    </row>
    <row r="21885" spans="2:15" x14ac:dyDescent="0.2">
      <c r="B21885" s="3"/>
      <c r="C21885" s="3"/>
      <c r="D21885" s="6"/>
      <c r="E21885" s="8"/>
      <c r="O21885" s="9"/>
    </row>
    <row r="21886" spans="2:15" x14ac:dyDescent="0.2">
      <c r="B21886" s="3"/>
      <c r="C21886" s="3"/>
      <c r="D21886" s="6"/>
      <c r="E21886" s="8"/>
      <c r="O21886" s="9"/>
    </row>
    <row r="21887" spans="2:15" x14ac:dyDescent="0.2">
      <c r="B21887" s="3"/>
      <c r="C21887" s="3"/>
      <c r="D21887" s="6"/>
      <c r="E21887" s="8"/>
      <c r="O21887" s="9"/>
    </row>
    <row r="21888" spans="2:15" x14ac:dyDescent="0.2">
      <c r="B21888" s="3"/>
      <c r="C21888" s="3"/>
      <c r="D21888" s="6"/>
      <c r="E21888" s="8"/>
      <c r="O21888" s="9"/>
    </row>
    <row r="21889" spans="2:15" x14ac:dyDescent="0.2">
      <c r="B21889" s="3"/>
      <c r="C21889" s="3"/>
      <c r="D21889" s="6"/>
      <c r="E21889" s="8"/>
      <c r="O21889" s="9"/>
    </row>
    <row r="21890" spans="2:15" x14ac:dyDescent="0.2">
      <c r="B21890" s="3"/>
      <c r="C21890" s="3"/>
      <c r="D21890" s="6"/>
      <c r="E21890" s="8"/>
      <c r="O21890" s="9"/>
    </row>
    <row r="21891" spans="2:15" x14ac:dyDescent="0.2">
      <c r="B21891" s="3"/>
      <c r="C21891" s="3"/>
      <c r="D21891" s="6"/>
      <c r="E21891" s="8"/>
      <c r="O21891" s="9"/>
    </row>
    <row r="21892" spans="2:15" x14ac:dyDescent="0.2">
      <c r="B21892" s="3"/>
      <c r="C21892" s="3"/>
      <c r="D21892" s="6"/>
      <c r="E21892" s="8"/>
      <c r="O21892" s="9"/>
    </row>
    <row r="21893" spans="2:15" x14ac:dyDescent="0.2">
      <c r="B21893" s="3"/>
      <c r="C21893" s="3"/>
      <c r="D21893" s="6"/>
      <c r="E21893" s="8"/>
      <c r="O21893" s="9"/>
    </row>
    <row r="21894" spans="2:15" x14ac:dyDescent="0.2">
      <c r="B21894" s="3"/>
      <c r="C21894" s="3"/>
      <c r="D21894" s="6"/>
      <c r="E21894" s="8"/>
      <c r="O21894" s="9"/>
    </row>
    <row r="21895" spans="2:15" x14ac:dyDescent="0.2">
      <c r="B21895" s="3"/>
      <c r="C21895" s="3"/>
      <c r="D21895" s="6"/>
      <c r="E21895" s="8"/>
      <c r="O21895" s="9"/>
    </row>
    <row r="21896" spans="2:15" x14ac:dyDescent="0.2">
      <c r="B21896" s="3"/>
      <c r="C21896" s="3"/>
      <c r="D21896" s="6"/>
      <c r="E21896" s="8"/>
      <c r="O21896" s="9"/>
    </row>
    <row r="21897" spans="2:15" x14ac:dyDescent="0.2">
      <c r="B21897" s="3"/>
      <c r="C21897" s="3"/>
      <c r="D21897" s="6"/>
      <c r="E21897" s="8"/>
      <c r="O21897" s="9"/>
    </row>
    <row r="21898" spans="2:15" x14ac:dyDescent="0.2">
      <c r="B21898" s="3"/>
      <c r="C21898" s="3"/>
      <c r="D21898" s="6"/>
      <c r="E21898" s="8"/>
      <c r="O21898" s="9"/>
    </row>
    <row r="21899" spans="2:15" x14ac:dyDescent="0.2">
      <c r="B21899" s="3"/>
      <c r="C21899" s="3"/>
      <c r="D21899" s="6"/>
      <c r="E21899" s="8"/>
      <c r="O21899" s="9"/>
    </row>
    <row r="21900" spans="2:15" x14ac:dyDescent="0.2">
      <c r="B21900" s="3"/>
      <c r="C21900" s="3"/>
      <c r="D21900" s="6"/>
      <c r="E21900" s="8"/>
      <c r="O21900" s="9"/>
    </row>
    <row r="21901" spans="2:15" x14ac:dyDescent="0.2">
      <c r="B21901" s="3"/>
      <c r="C21901" s="3"/>
      <c r="D21901" s="6"/>
      <c r="E21901" s="8"/>
      <c r="O21901" s="9"/>
    </row>
    <row r="21902" spans="2:15" x14ac:dyDescent="0.2">
      <c r="B21902" s="3"/>
      <c r="C21902" s="3"/>
      <c r="D21902" s="6"/>
      <c r="E21902" s="8"/>
      <c r="O21902" s="9"/>
    </row>
    <row r="21903" spans="2:15" x14ac:dyDescent="0.2">
      <c r="B21903" s="3"/>
      <c r="C21903" s="3"/>
      <c r="D21903" s="6"/>
      <c r="E21903" s="8"/>
      <c r="O21903" s="9"/>
    </row>
    <row r="21904" spans="2:15" x14ac:dyDescent="0.2">
      <c r="B21904" s="3"/>
      <c r="C21904" s="3"/>
      <c r="D21904" s="6"/>
      <c r="E21904" s="8"/>
      <c r="O21904" s="9"/>
    </row>
    <row r="21905" spans="2:15" x14ac:dyDescent="0.2">
      <c r="B21905" s="3"/>
      <c r="C21905" s="3"/>
      <c r="D21905" s="6"/>
      <c r="E21905" s="8"/>
      <c r="O21905" s="9"/>
    </row>
    <row r="21906" spans="2:15" x14ac:dyDescent="0.2">
      <c r="B21906" s="3"/>
      <c r="C21906" s="3"/>
      <c r="D21906" s="6"/>
      <c r="E21906" s="8"/>
      <c r="O21906" s="9"/>
    </row>
    <row r="21907" spans="2:15" x14ac:dyDescent="0.2">
      <c r="B21907" s="3"/>
      <c r="C21907" s="3"/>
      <c r="D21907" s="6"/>
      <c r="E21907" s="8"/>
      <c r="O21907" s="9"/>
    </row>
    <row r="21908" spans="2:15" x14ac:dyDescent="0.2">
      <c r="B21908" s="3"/>
      <c r="C21908" s="3"/>
      <c r="D21908" s="6"/>
      <c r="E21908" s="8"/>
      <c r="O21908" s="9"/>
    </row>
    <row r="21909" spans="2:15" x14ac:dyDescent="0.2">
      <c r="B21909" s="3"/>
      <c r="C21909" s="3"/>
      <c r="D21909" s="6"/>
      <c r="E21909" s="8"/>
      <c r="O21909" s="9"/>
    </row>
    <row r="21910" spans="2:15" x14ac:dyDescent="0.2">
      <c r="B21910" s="3"/>
      <c r="C21910" s="3"/>
      <c r="D21910" s="6"/>
      <c r="E21910" s="8"/>
      <c r="O21910" s="9"/>
    </row>
    <row r="21911" spans="2:15" x14ac:dyDescent="0.2">
      <c r="B21911" s="3"/>
      <c r="C21911" s="3"/>
      <c r="D21911" s="6"/>
      <c r="E21911" s="8"/>
      <c r="O21911" s="9"/>
    </row>
    <row r="21912" spans="2:15" x14ac:dyDescent="0.2">
      <c r="B21912" s="3"/>
      <c r="C21912" s="3"/>
      <c r="D21912" s="6"/>
      <c r="E21912" s="8"/>
      <c r="O21912" s="9"/>
    </row>
    <row r="21913" spans="2:15" x14ac:dyDescent="0.2">
      <c r="B21913" s="3"/>
      <c r="C21913" s="3"/>
      <c r="D21913" s="6"/>
      <c r="E21913" s="8"/>
      <c r="O21913" s="9"/>
    </row>
    <row r="21914" spans="2:15" x14ac:dyDescent="0.2">
      <c r="B21914" s="3"/>
      <c r="C21914" s="3"/>
      <c r="D21914" s="6"/>
      <c r="E21914" s="8"/>
      <c r="O21914" s="9"/>
    </row>
    <row r="21915" spans="2:15" x14ac:dyDescent="0.2">
      <c r="B21915" s="3"/>
      <c r="C21915" s="3"/>
      <c r="D21915" s="6"/>
      <c r="E21915" s="8"/>
      <c r="O21915" s="9"/>
    </row>
    <row r="21916" spans="2:15" x14ac:dyDescent="0.2">
      <c r="B21916" s="3"/>
      <c r="C21916" s="3"/>
      <c r="D21916" s="6"/>
      <c r="E21916" s="8"/>
      <c r="O21916" s="9"/>
    </row>
    <row r="21917" spans="2:15" x14ac:dyDescent="0.2">
      <c r="B21917" s="3"/>
      <c r="C21917" s="3"/>
      <c r="D21917" s="6"/>
      <c r="E21917" s="8"/>
      <c r="O21917" s="9"/>
    </row>
    <row r="21918" spans="2:15" x14ac:dyDescent="0.2">
      <c r="B21918" s="3"/>
      <c r="C21918" s="3"/>
      <c r="D21918" s="6"/>
      <c r="E21918" s="8"/>
      <c r="O21918" s="9"/>
    </row>
    <row r="21919" spans="2:15" x14ac:dyDescent="0.2">
      <c r="B21919" s="3"/>
      <c r="C21919" s="3"/>
      <c r="D21919" s="6"/>
      <c r="E21919" s="8"/>
      <c r="O21919" s="9"/>
    </row>
    <row r="21920" spans="2:15" x14ac:dyDescent="0.2">
      <c r="B21920" s="3"/>
      <c r="C21920" s="3"/>
      <c r="D21920" s="6"/>
      <c r="E21920" s="8"/>
      <c r="O21920" s="9"/>
    </row>
    <row r="21921" spans="2:15" x14ac:dyDescent="0.2">
      <c r="B21921" s="3"/>
      <c r="C21921" s="3"/>
      <c r="D21921" s="6"/>
      <c r="E21921" s="8"/>
      <c r="O21921" s="9"/>
    </row>
    <row r="21922" spans="2:15" x14ac:dyDescent="0.2">
      <c r="B21922" s="3"/>
      <c r="C21922" s="3"/>
      <c r="D21922" s="6"/>
      <c r="E21922" s="8"/>
      <c r="O21922" s="9"/>
    </row>
    <row r="21923" spans="2:15" x14ac:dyDescent="0.2">
      <c r="B21923" s="3"/>
      <c r="C21923" s="3"/>
      <c r="D21923" s="6"/>
      <c r="E21923" s="8"/>
      <c r="O21923" s="9"/>
    </row>
    <row r="21924" spans="2:15" x14ac:dyDescent="0.2">
      <c r="B21924" s="3"/>
      <c r="C21924" s="3"/>
      <c r="D21924" s="6"/>
      <c r="E21924" s="8"/>
      <c r="O21924" s="9"/>
    </row>
    <row r="21925" spans="2:15" x14ac:dyDescent="0.2">
      <c r="B21925" s="3"/>
      <c r="C21925" s="3"/>
      <c r="D21925" s="6"/>
      <c r="E21925" s="8"/>
      <c r="O21925" s="9"/>
    </row>
    <row r="21926" spans="2:15" x14ac:dyDescent="0.2">
      <c r="B21926" s="3"/>
      <c r="C21926" s="3"/>
      <c r="D21926" s="6"/>
      <c r="E21926" s="8"/>
      <c r="O21926" s="9"/>
    </row>
    <row r="21927" spans="2:15" x14ac:dyDescent="0.2">
      <c r="B21927" s="3"/>
      <c r="C21927" s="3"/>
      <c r="D21927" s="6"/>
      <c r="E21927" s="8"/>
      <c r="O21927" s="9"/>
    </row>
    <row r="21928" spans="2:15" x14ac:dyDescent="0.2">
      <c r="B21928" s="3"/>
      <c r="C21928" s="3"/>
      <c r="D21928" s="6"/>
      <c r="E21928" s="8"/>
      <c r="O21928" s="9"/>
    </row>
    <row r="21929" spans="2:15" x14ac:dyDescent="0.2">
      <c r="B21929" s="3"/>
      <c r="C21929" s="3"/>
      <c r="D21929" s="6"/>
      <c r="E21929" s="8"/>
      <c r="O21929" s="9"/>
    </row>
    <row r="21930" spans="2:15" x14ac:dyDescent="0.2">
      <c r="B21930" s="3"/>
      <c r="C21930" s="3"/>
      <c r="D21930" s="6"/>
      <c r="E21930" s="8"/>
      <c r="O21930" s="9"/>
    </row>
    <row r="21931" spans="2:15" x14ac:dyDescent="0.2">
      <c r="B21931" s="3"/>
      <c r="C21931" s="3"/>
      <c r="D21931" s="6"/>
      <c r="E21931" s="8"/>
      <c r="O21931" s="9"/>
    </row>
    <row r="21932" spans="2:15" x14ac:dyDescent="0.2">
      <c r="B21932" s="3"/>
      <c r="C21932" s="3"/>
      <c r="D21932" s="6"/>
      <c r="E21932" s="8"/>
      <c r="O21932" s="9"/>
    </row>
    <row r="21933" spans="2:15" x14ac:dyDescent="0.2">
      <c r="B21933" s="3"/>
      <c r="C21933" s="3"/>
      <c r="D21933" s="6"/>
      <c r="E21933" s="8"/>
      <c r="O21933" s="9"/>
    </row>
    <row r="21934" spans="2:15" x14ac:dyDescent="0.2">
      <c r="B21934" s="3"/>
      <c r="C21934" s="3"/>
      <c r="D21934" s="6"/>
      <c r="E21934" s="8"/>
      <c r="O21934" s="9"/>
    </row>
    <row r="21935" spans="2:15" x14ac:dyDescent="0.2">
      <c r="B21935" s="3"/>
      <c r="C21935" s="3"/>
      <c r="D21935" s="6"/>
      <c r="E21935" s="8"/>
      <c r="O21935" s="9"/>
    </row>
    <row r="21936" spans="2:15" x14ac:dyDescent="0.2">
      <c r="B21936" s="3"/>
      <c r="C21936" s="3"/>
      <c r="D21936" s="6"/>
      <c r="E21936" s="8"/>
      <c r="O21936" s="9"/>
    </row>
    <row r="21937" spans="2:15" x14ac:dyDescent="0.2">
      <c r="B21937" s="3"/>
      <c r="C21937" s="3"/>
      <c r="D21937" s="6"/>
      <c r="E21937" s="8"/>
      <c r="O21937" s="9"/>
    </row>
    <row r="21938" spans="2:15" x14ac:dyDescent="0.2">
      <c r="B21938" s="3"/>
      <c r="C21938" s="3"/>
      <c r="D21938" s="6"/>
      <c r="E21938" s="8"/>
      <c r="O21938" s="9"/>
    </row>
    <row r="21939" spans="2:15" x14ac:dyDescent="0.2">
      <c r="B21939" s="3"/>
      <c r="C21939" s="3"/>
      <c r="D21939" s="6"/>
      <c r="E21939" s="8"/>
      <c r="O21939" s="9"/>
    </row>
    <row r="21940" spans="2:15" x14ac:dyDescent="0.2">
      <c r="B21940" s="3"/>
      <c r="C21940" s="3"/>
      <c r="D21940" s="6"/>
      <c r="E21940" s="8"/>
      <c r="O21940" s="9"/>
    </row>
    <row r="21941" spans="2:15" x14ac:dyDescent="0.2">
      <c r="B21941" s="3"/>
      <c r="C21941" s="3"/>
      <c r="D21941" s="6"/>
      <c r="E21941" s="8"/>
      <c r="O21941" s="9"/>
    </row>
    <row r="21942" spans="2:15" x14ac:dyDescent="0.2">
      <c r="B21942" s="3"/>
      <c r="C21942" s="3"/>
      <c r="D21942" s="6"/>
      <c r="E21942" s="8"/>
      <c r="O21942" s="9"/>
    </row>
    <row r="21943" spans="2:15" x14ac:dyDescent="0.2">
      <c r="B21943" s="3"/>
      <c r="C21943" s="3"/>
      <c r="D21943" s="6"/>
      <c r="E21943" s="8"/>
      <c r="O21943" s="9"/>
    </row>
    <row r="21944" spans="2:15" x14ac:dyDescent="0.2">
      <c r="B21944" s="3"/>
      <c r="C21944" s="3"/>
      <c r="D21944" s="6"/>
      <c r="E21944" s="8"/>
      <c r="O21944" s="9"/>
    </row>
    <row r="21945" spans="2:15" x14ac:dyDescent="0.2">
      <c r="B21945" s="3"/>
      <c r="C21945" s="3"/>
      <c r="D21945" s="6"/>
      <c r="E21945" s="8"/>
      <c r="O21945" s="9"/>
    </row>
    <row r="21946" spans="2:15" x14ac:dyDescent="0.2">
      <c r="B21946" s="3"/>
      <c r="C21946" s="3"/>
      <c r="D21946" s="6"/>
      <c r="E21946" s="8"/>
      <c r="O21946" s="9"/>
    </row>
    <row r="21947" spans="2:15" x14ac:dyDescent="0.2">
      <c r="B21947" s="3"/>
      <c r="C21947" s="3"/>
      <c r="D21947" s="6"/>
      <c r="E21947" s="8"/>
      <c r="O21947" s="9"/>
    </row>
    <row r="21948" spans="2:15" x14ac:dyDescent="0.2">
      <c r="B21948" s="3"/>
      <c r="C21948" s="3"/>
      <c r="D21948" s="6"/>
      <c r="E21948" s="8"/>
      <c r="O21948" s="9"/>
    </row>
    <row r="21949" spans="2:15" x14ac:dyDescent="0.2">
      <c r="B21949" s="3"/>
      <c r="C21949" s="3"/>
      <c r="D21949" s="6"/>
      <c r="E21949" s="8"/>
      <c r="O21949" s="9"/>
    </row>
    <row r="21950" spans="2:15" x14ac:dyDescent="0.2">
      <c r="B21950" s="3"/>
      <c r="C21950" s="3"/>
      <c r="D21950" s="6"/>
      <c r="E21950" s="8"/>
      <c r="O21950" s="9"/>
    </row>
    <row r="21951" spans="2:15" x14ac:dyDescent="0.2">
      <c r="B21951" s="3"/>
      <c r="C21951" s="3"/>
      <c r="D21951" s="6"/>
      <c r="E21951" s="8"/>
      <c r="O21951" s="9"/>
    </row>
    <row r="21952" spans="2:15" x14ac:dyDescent="0.2">
      <c r="B21952" s="3"/>
      <c r="C21952" s="3"/>
      <c r="D21952" s="6"/>
      <c r="E21952" s="8"/>
      <c r="O21952" s="9"/>
    </row>
    <row r="21953" spans="2:15" x14ac:dyDescent="0.2">
      <c r="B21953" s="3"/>
      <c r="C21953" s="3"/>
      <c r="D21953" s="6"/>
      <c r="E21953" s="8"/>
      <c r="O21953" s="9"/>
    </row>
    <row r="21954" spans="2:15" x14ac:dyDescent="0.2">
      <c r="B21954" s="3"/>
      <c r="C21954" s="3"/>
      <c r="D21954" s="6"/>
      <c r="E21954" s="8"/>
      <c r="O21954" s="9"/>
    </row>
    <row r="21955" spans="2:15" x14ac:dyDescent="0.2">
      <c r="B21955" s="3"/>
      <c r="C21955" s="3"/>
      <c r="D21955" s="6"/>
      <c r="E21955" s="8"/>
      <c r="O21955" s="9"/>
    </row>
    <row r="21956" spans="2:15" x14ac:dyDescent="0.2">
      <c r="B21956" s="3"/>
      <c r="C21956" s="3"/>
      <c r="D21956" s="6"/>
      <c r="E21956" s="8"/>
      <c r="O21956" s="9"/>
    </row>
    <row r="21957" spans="2:15" x14ac:dyDescent="0.2">
      <c r="B21957" s="3"/>
      <c r="C21957" s="3"/>
      <c r="D21957" s="6"/>
      <c r="E21957" s="8"/>
      <c r="O21957" s="9"/>
    </row>
    <row r="21958" spans="2:15" x14ac:dyDescent="0.2">
      <c r="B21958" s="3"/>
      <c r="C21958" s="3"/>
      <c r="D21958" s="6"/>
      <c r="E21958" s="8"/>
      <c r="O21958" s="9"/>
    </row>
    <row r="21959" spans="2:15" x14ac:dyDescent="0.2">
      <c r="B21959" s="3"/>
      <c r="C21959" s="3"/>
      <c r="D21959" s="6"/>
      <c r="E21959" s="8"/>
      <c r="O21959" s="9"/>
    </row>
    <row r="21960" spans="2:15" x14ac:dyDescent="0.2">
      <c r="B21960" s="3"/>
      <c r="C21960" s="3"/>
      <c r="D21960" s="6"/>
      <c r="E21960" s="8"/>
      <c r="O21960" s="9"/>
    </row>
    <row r="21961" spans="2:15" x14ac:dyDescent="0.2">
      <c r="B21961" s="3"/>
      <c r="C21961" s="3"/>
      <c r="D21961" s="6"/>
      <c r="E21961" s="8"/>
      <c r="O21961" s="9"/>
    </row>
    <row r="21962" spans="2:15" x14ac:dyDescent="0.2">
      <c r="B21962" s="3"/>
      <c r="C21962" s="3"/>
      <c r="D21962" s="6"/>
      <c r="E21962" s="8"/>
      <c r="O21962" s="9"/>
    </row>
    <row r="21963" spans="2:15" x14ac:dyDescent="0.2">
      <c r="B21963" s="3"/>
      <c r="C21963" s="3"/>
      <c r="D21963" s="6"/>
      <c r="E21963" s="8"/>
      <c r="O21963" s="9"/>
    </row>
    <row r="21964" spans="2:15" x14ac:dyDescent="0.2">
      <c r="B21964" s="3"/>
      <c r="C21964" s="3"/>
      <c r="D21964" s="6"/>
      <c r="E21964" s="8"/>
      <c r="O21964" s="9"/>
    </row>
    <row r="21965" spans="2:15" x14ac:dyDescent="0.2">
      <c r="B21965" s="3"/>
      <c r="C21965" s="3"/>
      <c r="D21965" s="6"/>
      <c r="E21965" s="8"/>
      <c r="O21965" s="9"/>
    </row>
    <row r="21966" spans="2:15" x14ac:dyDescent="0.2">
      <c r="B21966" s="3"/>
      <c r="C21966" s="3"/>
      <c r="D21966" s="6"/>
      <c r="E21966" s="8"/>
      <c r="O21966" s="9"/>
    </row>
    <row r="21967" spans="2:15" x14ac:dyDescent="0.2">
      <c r="B21967" s="3"/>
      <c r="C21967" s="3"/>
      <c r="D21967" s="6"/>
      <c r="E21967" s="8"/>
      <c r="O21967" s="9"/>
    </row>
    <row r="21968" spans="2:15" x14ac:dyDescent="0.2">
      <c r="B21968" s="3"/>
      <c r="C21968" s="3"/>
      <c r="D21968" s="6"/>
      <c r="E21968" s="8"/>
      <c r="O21968" s="9"/>
    </row>
    <row r="21969" spans="2:15" x14ac:dyDescent="0.2">
      <c r="B21969" s="3"/>
      <c r="C21969" s="3"/>
      <c r="D21969" s="6"/>
      <c r="E21969" s="8"/>
      <c r="O21969" s="9"/>
    </row>
    <row r="21970" spans="2:15" x14ac:dyDescent="0.2">
      <c r="B21970" s="3"/>
      <c r="C21970" s="3"/>
      <c r="D21970" s="6"/>
      <c r="E21970" s="8"/>
      <c r="O21970" s="9"/>
    </row>
    <row r="21971" spans="2:15" x14ac:dyDescent="0.2">
      <c r="B21971" s="3"/>
      <c r="C21971" s="3"/>
      <c r="D21971" s="6"/>
      <c r="E21971" s="8"/>
      <c r="O21971" s="9"/>
    </row>
    <row r="21972" spans="2:15" x14ac:dyDescent="0.2">
      <c r="B21972" s="3"/>
      <c r="C21972" s="3"/>
      <c r="D21972" s="6"/>
      <c r="E21972" s="8"/>
      <c r="O21972" s="9"/>
    </row>
    <row r="21973" spans="2:15" x14ac:dyDescent="0.2">
      <c r="B21973" s="3"/>
      <c r="C21973" s="3"/>
      <c r="D21973" s="6"/>
      <c r="E21973" s="8"/>
      <c r="O21973" s="9"/>
    </row>
    <row r="21974" spans="2:15" x14ac:dyDescent="0.2">
      <c r="B21974" s="3"/>
      <c r="C21974" s="3"/>
      <c r="D21974" s="6"/>
      <c r="E21974" s="8"/>
      <c r="O21974" s="9"/>
    </row>
    <row r="21975" spans="2:15" x14ac:dyDescent="0.2">
      <c r="B21975" s="3"/>
      <c r="C21975" s="3"/>
      <c r="D21975" s="6"/>
      <c r="E21975" s="8"/>
      <c r="O21975" s="9"/>
    </row>
    <row r="21976" spans="2:15" x14ac:dyDescent="0.2">
      <c r="B21976" s="3"/>
      <c r="C21976" s="3"/>
      <c r="D21976" s="6"/>
      <c r="E21976" s="8"/>
      <c r="O21976" s="9"/>
    </row>
    <row r="21977" spans="2:15" x14ac:dyDescent="0.2">
      <c r="B21977" s="3"/>
      <c r="C21977" s="3"/>
      <c r="D21977" s="6"/>
      <c r="E21977" s="8"/>
      <c r="O21977" s="9"/>
    </row>
    <row r="21978" spans="2:15" x14ac:dyDescent="0.2">
      <c r="B21978" s="3"/>
      <c r="C21978" s="3"/>
      <c r="D21978" s="6"/>
      <c r="E21978" s="8"/>
      <c r="O21978" s="9"/>
    </row>
    <row r="21979" spans="2:15" x14ac:dyDescent="0.2">
      <c r="B21979" s="3"/>
      <c r="C21979" s="3"/>
      <c r="D21979" s="6"/>
      <c r="E21979" s="8"/>
      <c r="O21979" s="9"/>
    </row>
    <row r="21980" spans="2:15" x14ac:dyDescent="0.2">
      <c r="B21980" s="3"/>
      <c r="C21980" s="3"/>
      <c r="D21980" s="6"/>
      <c r="E21980" s="8"/>
      <c r="O21980" s="9"/>
    </row>
    <row r="21981" spans="2:15" x14ac:dyDescent="0.2">
      <c r="B21981" s="3"/>
      <c r="C21981" s="3"/>
      <c r="D21981" s="6"/>
      <c r="E21981" s="8"/>
      <c r="O21981" s="9"/>
    </row>
    <row r="21982" spans="2:15" x14ac:dyDescent="0.2">
      <c r="B21982" s="3"/>
      <c r="C21982" s="3"/>
      <c r="D21982" s="6"/>
      <c r="E21982" s="8"/>
      <c r="O21982" s="9"/>
    </row>
    <row r="21983" spans="2:15" x14ac:dyDescent="0.2">
      <c r="B21983" s="3"/>
      <c r="C21983" s="3"/>
      <c r="D21983" s="6"/>
      <c r="E21983" s="8"/>
      <c r="O21983" s="9"/>
    </row>
    <row r="21984" spans="2:15" x14ac:dyDescent="0.2">
      <c r="B21984" s="3"/>
      <c r="C21984" s="3"/>
      <c r="D21984" s="6"/>
      <c r="E21984" s="8"/>
      <c r="O21984" s="9"/>
    </row>
    <row r="21985" spans="2:15" x14ac:dyDescent="0.2">
      <c r="B21985" s="3"/>
      <c r="C21985" s="3"/>
      <c r="D21985" s="6"/>
      <c r="E21985" s="8"/>
      <c r="O21985" s="9"/>
    </row>
    <row r="21986" spans="2:15" x14ac:dyDescent="0.2">
      <c r="B21986" s="3"/>
      <c r="C21986" s="3"/>
      <c r="D21986" s="6"/>
      <c r="E21986" s="8"/>
      <c r="O21986" s="9"/>
    </row>
    <row r="21987" spans="2:15" x14ac:dyDescent="0.2">
      <c r="B21987" s="3"/>
      <c r="C21987" s="3"/>
      <c r="D21987" s="6"/>
      <c r="E21987" s="8"/>
      <c r="O21987" s="9"/>
    </row>
    <row r="21988" spans="2:15" x14ac:dyDescent="0.2">
      <c r="B21988" s="3"/>
      <c r="C21988" s="3"/>
      <c r="D21988" s="6"/>
      <c r="E21988" s="8"/>
      <c r="O21988" s="9"/>
    </row>
    <row r="21989" spans="2:15" x14ac:dyDescent="0.2">
      <c r="B21989" s="3"/>
      <c r="C21989" s="3"/>
      <c r="D21989" s="6"/>
      <c r="E21989" s="8"/>
      <c r="O21989" s="9"/>
    </row>
    <row r="21990" spans="2:15" x14ac:dyDescent="0.2">
      <c r="B21990" s="3"/>
      <c r="C21990" s="3"/>
      <c r="D21990" s="6"/>
      <c r="E21990" s="8"/>
      <c r="O21990" s="9"/>
    </row>
    <row r="21991" spans="2:15" x14ac:dyDescent="0.2">
      <c r="B21991" s="3"/>
      <c r="C21991" s="3"/>
      <c r="D21991" s="6"/>
      <c r="E21991" s="8"/>
      <c r="O21991" s="9"/>
    </row>
    <row r="21992" spans="2:15" x14ac:dyDescent="0.2">
      <c r="B21992" s="3"/>
      <c r="C21992" s="3"/>
      <c r="D21992" s="6"/>
      <c r="E21992" s="8"/>
      <c r="O21992" s="9"/>
    </row>
    <row r="21993" spans="2:15" x14ac:dyDescent="0.2">
      <c r="B21993" s="3"/>
      <c r="C21993" s="3"/>
      <c r="D21993" s="6"/>
      <c r="E21993" s="8"/>
      <c r="O21993" s="9"/>
    </row>
    <row r="21994" spans="2:15" x14ac:dyDescent="0.2">
      <c r="B21994" s="3"/>
      <c r="C21994" s="3"/>
      <c r="D21994" s="6"/>
      <c r="E21994" s="8"/>
      <c r="O21994" s="9"/>
    </row>
    <row r="21995" spans="2:15" x14ac:dyDescent="0.2">
      <c r="B21995" s="3"/>
      <c r="C21995" s="3"/>
      <c r="D21995" s="6"/>
      <c r="E21995" s="8"/>
      <c r="O21995" s="9"/>
    </row>
    <row r="21996" spans="2:15" x14ac:dyDescent="0.2">
      <c r="B21996" s="3"/>
      <c r="C21996" s="3"/>
      <c r="D21996" s="6"/>
      <c r="E21996" s="8"/>
      <c r="O21996" s="9"/>
    </row>
    <row r="21997" spans="2:15" x14ac:dyDescent="0.2">
      <c r="B21997" s="3"/>
      <c r="C21997" s="3"/>
      <c r="D21997" s="6"/>
      <c r="E21997" s="8"/>
      <c r="O21997" s="9"/>
    </row>
    <row r="21998" spans="2:15" x14ac:dyDescent="0.2">
      <c r="B21998" s="3"/>
      <c r="C21998" s="3"/>
      <c r="D21998" s="6"/>
      <c r="E21998" s="8"/>
      <c r="O21998" s="9"/>
    </row>
    <row r="21999" spans="2:15" x14ac:dyDescent="0.2">
      <c r="B21999" s="3"/>
      <c r="C21999" s="3"/>
      <c r="D21999" s="6"/>
      <c r="E21999" s="8"/>
      <c r="O21999" s="9"/>
    </row>
    <row r="22000" spans="2:15" x14ac:dyDescent="0.2">
      <c r="B22000" s="3"/>
      <c r="C22000" s="3"/>
      <c r="D22000" s="6"/>
      <c r="E22000" s="8"/>
      <c r="O22000" s="9"/>
    </row>
    <row r="22001" spans="2:15" x14ac:dyDescent="0.2">
      <c r="B22001" s="3"/>
      <c r="C22001" s="3"/>
      <c r="D22001" s="6"/>
      <c r="E22001" s="8"/>
      <c r="O22001" s="9"/>
    </row>
    <row r="22002" spans="2:15" x14ac:dyDescent="0.2">
      <c r="B22002" s="3"/>
      <c r="C22002" s="3"/>
      <c r="D22002" s="6"/>
      <c r="E22002" s="8"/>
      <c r="O22002" s="9"/>
    </row>
    <row r="22003" spans="2:15" x14ac:dyDescent="0.2">
      <c r="B22003" s="3"/>
      <c r="C22003" s="3"/>
      <c r="D22003" s="6"/>
      <c r="E22003" s="8"/>
      <c r="O22003" s="9"/>
    </row>
    <row r="22004" spans="2:15" x14ac:dyDescent="0.2">
      <c r="B22004" s="3"/>
      <c r="C22004" s="3"/>
      <c r="D22004" s="6"/>
      <c r="E22004" s="8"/>
      <c r="O22004" s="9"/>
    </row>
    <row r="22005" spans="2:15" x14ac:dyDescent="0.2">
      <c r="B22005" s="3"/>
      <c r="C22005" s="3"/>
      <c r="D22005" s="6"/>
      <c r="E22005" s="8"/>
      <c r="O22005" s="9"/>
    </row>
    <row r="22006" spans="2:15" x14ac:dyDescent="0.2">
      <c r="B22006" s="3"/>
      <c r="C22006" s="3"/>
      <c r="D22006" s="6"/>
      <c r="E22006" s="8"/>
      <c r="O22006" s="9"/>
    </row>
    <row r="22007" spans="2:15" x14ac:dyDescent="0.2">
      <c r="B22007" s="3"/>
      <c r="C22007" s="3"/>
      <c r="D22007" s="6"/>
      <c r="E22007" s="8"/>
      <c r="O22007" s="9"/>
    </row>
    <row r="22008" spans="2:15" x14ac:dyDescent="0.2">
      <c r="B22008" s="3"/>
      <c r="C22008" s="3"/>
      <c r="D22008" s="6"/>
      <c r="E22008" s="8"/>
      <c r="O22008" s="9"/>
    </row>
    <row r="22009" spans="2:15" x14ac:dyDescent="0.2">
      <c r="B22009" s="3"/>
      <c r="C22009" s="3"/>
      <c r="D22009" s="6"/>
      <c r="E22009" s="8"/>
      <c r="O22009" s="9"/>
    </row>
    <row r="22010" spans="2:15" x14ac:dyDescent="0.2">
      <c r="B22010" s="3"/>
      <c r="C22010" s="3"/>
      <c r="D22010" s="6"/>
      <c r="E22010" s="8"/>
      <c r="O22010" s="9"/>
    </row>
    <row r="22011" spans="2:15" x14ac:dyDescent="0.2">
      <c r="B22011" s="3"/>
      <c r="C22011" s="3"/>
      <c r="D22011" s="6"/>
      <c r="E22011" s="8"/>
      <c r="O22011" s="9"/>
    </row>
    <row r="22012" spans="2:15" x14ac:dyDescent="0.2">
      <c r="B22012" s="3"/>
      <c r="C22012" s="3"/>
      <c r="D22012" s="6"/>
      <c r="E22012" s="8"/>
      <c r="O22012" s="9"/>
    </row>
    <row r="22013" spans="2:15" x14ac:dyDescent="0.2">
      <c r="B22013" s="3"/>
      <c r="C22013" s="3"/>
      <c r="D22013" s="6"/>
      <c r="E22013" s="8"/>
      <c r="O22013" s="9"/>
    </row>
    <row r="22014" spans="2:15" x14ac:dyDescent="0.2">
      <c r="B22014" s="3"/>
      <c r="C22014" s="3"/>
      <c r="D22014" s="6"/>
      <c r="E22014" s="8"/>
      <c r="O22014" s="9"/>
    </row>
    <row r="22015" spans="2:15" x14ac:dyDescent="0.2">
      <c r="B22015" s="3"/>
      <c r="C22015" s="3"/>
      <c r="D22015" s="6"/>
      <c r="E22015" s="8"/>
      <c r="O22015" s="9"/>
    </row>
    <row r="22016" spans="2:15" x14ac:dyDescent="0.2">
      <c r="B22016" s="3"/>
      <c r="C22016" s="3"/>
      <c r="D22016" s="6"/>
      <c r="E22016" s="8"/>
      <c r="O22016" s="9"/>
    </row>
    <row r="22017" spans="2:15" x14ac:dyDescent="0.2">
      <c r="B22017" s="3"/>
      <c r="C22017" s="3"/>
      <c r="D22017" s="6"/>
      <c r="E22017" s="8"/>
      <c r="O22017" s="9"/>
    </row>
    <row r="22018" spans="2:15" x14ac:dyDescent="0.2">
      <c r="B22018" s="3"/>
      <c r="C22018" s="3"/>
      <c r="D22018" s="6"/>
      <c r="E22018" s="8"/>
      <c r="O22018" s="9"/>
    </row>
    <row r="22019" spans="2:15" x14ac:dyDescent="0.2">
      <c r="B22019" s="3"/>
      <c r="C22019" s="3"/>
      <c r="D22019" s="6"/>
      <c r="E22019" s="8"/>
      <c r="O22019" s="9"/>
    </row>
    <row r="22020" spans="2:15" x14ac:dyDescent="0.2">
      <c r="B22020" s="3"/>
      <c r="C22020" s="3"/>
      <c r="D22020" s="6"/>
      <c r="E22020" s="8"/>
      <c r="O22020" s="9"/>
    </row>
    <row r="22021" spans="2:15" x14ac:dyDescent="0.2">
      <c r="B22021" s="3"/>
      <c r="C22021" s="3"/>
      <c r="D22021" s="6"/>
      <c r="E22021" s="8"/>
      <c r="O22021" s="9"/>
    </row>
    <row r="22022" spans="2:15" x14ac:dyDescent="0.2">
      <c r="B22022" s="3"/>
      <c r="C22022" s="3"/>
      <c r="D22022" s="6"/>
      <c r="E22022" s="8"/>
      <c r="O22022" s="9"/>
    </row>
    <row r="22023" spans="2:15" x14ac:dyDescent="0.2">
      <c r="B22023" s="3"/>
      <c r="C22023" s="3"/>
      <c r="D22023" s="6"/>
      <c r="E22023" s="8"/>
      <c r="O22023" s="9"/>
    </row>
    <row r="22024" spans="2:15" x14ac:dyDescent="0.2">
      <c r="B22024" s="3"/>
      <c r="C22024" s="3"/>
      <c r="D22024" s="6"/>
      <c r="E22024" s="8"/>
      <c r="O22024" s="9"/>
    </row>
    <row r="22025" spans="2:15" x14ac:dyDescent="0.2">
      <c r="B22025" s="3"/>
      <c r="C22025" s="3"/>
      <c r="D22025" s="6"/>
      <c r="E22025" s="8"/>
      <c r="O22025" s="9"/>
    </row>
    <row r="22026" spans="2:15" x14ac:dyDescent="0.2">
      <c r="B22026" s="3"/>
      <c r="C22026" s="3"/>
      <c r="D22026" s="6"/>
      <c r="E22026" s="8"/>
      <c r="O22026" s="9"/>
    </row>
    <row r="22027" spans="2:15" x14ac:dyDescent="0.2">
      <c r="B22027" s="3"/>
      <c r="C22027" s="3"/>
      <c r="D22027" s="6"/>
      <c r="E22027" s="8"/>
      <c r="O22027" s="9"/>
    </row>
    <row r="22028" spans="2:15" x14ac:dyDescent="0.2">
      <c r="B22028" s="3"/>
      <c r="C22028" s="3"/>
      <c r="D22028" s="6"/>
      <c r="E22028" s="8"/>
      <c r="O22028" s="9"/>
    </row>
    <row r="22029" spans="2:15" x14ac:dyDescent="0.2">
      <c r="B22029" s="3"/>
      <c r="C22029" s="3"/>
      <c r="D22029" s="6"/>
      <c r="E22029" s="8"/>
      <c r="O22029" s="9"/>
    </row>
    <row r="22030" spans="2:15" x14ac:dyDescent="0.2">
      <c r="B22030" s="3"/>
      <c r="C22030" s="3"/>
      <c r="D22030" s="6"/>
      <c r="E22030" s="8"/>
      <c r="O22030" s="9"/>
    </row>
    <row r="22031" spans="2:15" x14ac:dyDescent="0.2">
      <c r="B22031" s="3"/>
      <c r="C22031" s="3"/>
      <c r="D22031" s="6"/>
      <c r="E22031" s="8"/>
      <c r="O22031" s="9"/>
    </row>
    <row r="22032" spans="2:15" x14ac:dyDescent="0.2">
      <c r="B22032" s="3"/>
      <c r="C22032" s="3"/>
      <c r="D22032" s="6"/>
      <c r="E22032" s="8"/>
      <c r="O22032" s="9"/>
    </row>
    <row r="22033" spans="2:15" x14ac:dyDescent="0.2">
      <c r="B22033" s="3"/>
      <c r="C22033" s="3"/>
      <c r="D22033" s="6"/>
      <c r="E22033" s="8"/>
      <c r="O22033" s="9"/>
    </row>
    <row r="22034" spans="2:15" x14ac:dyDescent="0.2">
      <c r="B22034" s="3"/>
      <c r="C22034" s="3"/>
      <c r="D22034" s="6"/>
      <c r="E22034" s="8"/>
      <c r="O22034" s="9"/>
    </row>
    <row r="22035" spans="2:15" x14ac:dyDescent="0.2">
      <c r="B22035" s="3"/>
      <c r="C22035" s="3"/>
      <c r="D22035" s="6"/>
      <c r="E22035" s="8"/>
      <c r="O22035" s="9"/>
    </row>
    <row r="22036" spans="2:15" x14ac:dyDescent="0.2">
      <c r="B22036" s="3"/>
      <c r="C22036" s="3"/>
      <c r="D22036" s="6"/>
      <c r="E22036" s="8"/>
      <c r="O22036" s="9"/>
    </row>
    <row r="22037" spans="2:15" x14ac:dyDescent="0.2">
      <c r="B22037" s="3"/>
      <c r="C22037" s="3"/>
      <c r="D22037" s="6"/>
      <c r="E22037" s="8"/>
      <c r="O22037" s="9"/>
    </row>
    <row r="22038" spans="2:15" x14ac:dyDescent="0.2">
      <c r="B22038" s="3"/>
      <c r="C22038" s="3"/>
      <c r="D22038" s="6"/>
      <c r="E22038" s="8"/>
      <c r="O22038" s="9"/>
    </row>
    <row r="22039" spans="2:15" x14ac:dyDescent="0.2">
      <c r="B22039" s="3"/>
      <c r="C22039" s="3"/>
      <c r="D22039" s="6"/>
      <c r="E22039" s="8"/>
      <c r="O22039" s="9"/>
    </row>
    <row r="22040" spans="2:15" x14ac:dyDescent="0.2">
      <c r="B22040" s="3"/>
      <c r="C22040" s="3"/>
      <c r="D22040" s="6"/>
      <c r="E22040" s="8"/>
      <c r="O22040" s="9"/>
    </row>
    <row r="22041" spans="2:15" x14ac:dyDescent="0.2">
      <c r="B22041" s="3"/>
      <c r="C22041" s="3"/>
      <c r="D22041" s="6"/>
      <c r="E22041" s="8"/>
      <c r="O22041" s="9"/>
    </row>
    <row r="22042" spans="2:15" x14ac:dyDescent="0.2">
      <c r="B22042" s="3"/>
      <c r="C22042" s="3"/>
      <c r="D22042" s="6"/>
      <c r="E22042" s="8"/>
      <c r="O22042" s="9"/>
    </row>
    <row r="22043" spans="2:15" x14ac:dyDescent="0.2">
      <c r="B22043" s="3"/>
      <c r="C22043" s="3"/>
      <c r="D22043" s="6"/>
      <c r="E22043" s="8"/>
      <c r="O22043" s="9"/>
    </row>
    <row r="22044" spans="2:15" x14ac:dyDescent="0.2">
      <c r="B22044" s="3"/>
      <c r="C22044" s="3"/>
      <c r="D22044" s="6"/>
      <c r="E22044" s="8"/>
      <c r="O22044" s="9"/>
    </row>
    <row r="22045" spans="2:15" x14ac:dyDescent="0.2">
      <c r="B22045" s="3"/>
      <c r="C22045" s="3"/>
      <c r="D22045" s="6"/>
      <c r="E22045" s="8"/>
      <c r="O22045" s="9"/>
    </row>
    <row r="22046" spans="2:15" x14ac:dyDescent="0.2">
      <c r="B22046" s="3"/>
      <c r="C22046" s="3"/>
      <c r="D22046" s="6"/>
      <c r="E22046" s="8"/>
      <c r="O22046" s="9"/>
    </row>
    <row r="22047" spans="2:15" x14ac:dyDescent="0.2">
      <c r="B22047" s="3"/>
      <c r="C22047" s="3"/>
      <c r="D22047" s="6"/>
      <c r="E22047" s="8"/>
      <c r="O22047" s="9"/>
    </row>
    <row r="22048" spans="2:15" x14ac:dyDescent="0.2">
      <c r="B22048" s="3"/>
      <c r="C22048" s="3"/>
      <c r="D22048" s="6"/>
      <c r="E22048" s="8"/>
      <c r="O22048" s="9"/>
    </row>
    <row r="22049" spans="2:15" x14ac:dyDescent="0.2">
      <c r="B22049" s="3"/>
      <c r="C22049" s="3"/>
      <c r="D22049" s="6"/>
      <c r="E22049" s="8"/>
      <c r="O22049" s="9"/>
    </row>
    <row r="22050" spans="2:15" x14ac:dyDescent="0.2">
      <c r="B22050" s="3"/>
      <c r="C22050" s="3"/>
      <c r="D22050" s="6"/>
      <c r="E22050" s="8"/>
      <c r="O22050" s="9"/>
    </row>
    <row r="22051" spans="2:15" x14ac:dyDescent="0.2">
      <c r="B22051" s="3"/>
      <c r="C22051" s="3"/>
      <c r="D22051" s="6"/>
      <c r="E22051" s="8"/>
      <c r="O22051" s="9"/>
    </row>
    <row r="22052" spans="2:15" x14ac:dyDescent="0.2">
      <c r="B22052" s="3"/>
      <c r="C22052" s="3"/>
      <c r="D22052" s="6"/>
      <c r="E22052" s="8"/>
      <c r="O22052" s="9"/>
    </row>
    <row r="22053" spans="2:15" x14ac:dyDescent="0.2">
      <c r="B22053" s="3"/>
      <c r="C22053" s="3"/>
      <c r="D22053" s="6"/>
      <c r="E22053" s="8"/>
      <c r="O22053" s="9"/>
    </row>
    <row r="22054" spans="2:15" x14ac:dyDescent="0.2">
      <c r="B22054" s="3"/>
      <c r="C22054" s="3"/>
      <c r="D22054" s="6"/>
      <c r="E22054" s="8"/>
      <c r="O22054" s="9"/>
    </row>
    <row r="22055" spans="2:15" x14ac:dyDescent="0.2">
      <c r="B22055" s="3"/>
      <c r="C22055" s="3"/>
      <c r="D22055" s="6"/>
      <c r="E22055" s="8"/>
      <c r="O22055" s="9"/>
    </row>
    <row r="22056" spans="2:15" x14ac:dyDescent="0.2">
      <c r="B22056" s="3"/>
      <c r="C22056" s="3"/>
      <c r="D22056" s="6"/>
      <c r="E22056" s="8"/>
      <c r="O22056" s="9"/>
    </row>
    <row r="22057" spans="2:15" x14ac:dyDescent="0.2">
      <c r="B22057" s="3"/>
      <c r="C22057" s="3"/>
      <c r="D22057" s="6"/>
      <c r="E22057" s="8"/>
      <c r="O22057" s="9"/>
    </row>
    <row r="22058" spans="2:15" x14ac:dyDescent="0.2">
      <c r="B22058" s="3"/>
      <c r="C22058" s="3"/>
      <c r="D22058" s="6"/>
      <c r="E22058" s="8"/>
      <c r="O22058" s="9"/>
    </row>
    <row r="22059" spans="2:15" x14ac:dyDescent="0.2">
      <c r="B22059" s="3"/>
      <c r="C22059" s="3"/>
      <c r="D22059" s="6"/>
      <c r="E22059" s="8"/>
      <c r="O22059" s="9"/>
    </row>
    <row r="22060" spans="2:15" x14ac:dyDescent="0.2">
      <c r="B22060" s="3"/>
      <c r="C22060" s="3"/>
      <c r="D22060" s="6"/>
      <c r="E22060" s="8"/>
      <c r="O22060" s="9"/>
    </row>
    <row r="22061" spans="2:15" x14ac:dyDescent="0.2">
      <c r="B22061" s="3"/>
      <c r="C22061" s="3"/>
      <c r="D22061" s="6"/>
      <c r="E22061" s="8"/>
      <c r="O22061" s="9"/>
    </row>
    <row r="22062" spans="2:15" x14ac:dyDescent="0.2">
      <c r="B22062" s="3"/>
      <c r="C22062" s="3"/>
      <c r="D22062" s="6"/>
      <c r="E22062" s="8"/>
      <c r="O22062" s="9"/>
    </row>
    <row r="22063" spans="2:15" x14ac:dyDescent="0.2">
      <c r="B22063" s="3"/>
      <c r="C22063" s="3"/>
      <c r="D22063" s="6"/>
      <c r="E22063" s="8"/>
      <c r="O22063" s="9"/>
    </row>
    <row r="22064" spans="2:15" x14ac:dyDescent="0.2">
      <c r="B22064" s="3"/>
      <c r="C22064" s="3"/>
      <c r="D22064" s="6"/>
      <c r="E22064" s="8"/>
      <c r="O22064" s="9"/>
    </row>
    <row r="22065" spans="2:15" x14ac:dyDescent="0.2">
      <c r="B22065" s="3"/>
      <c r="C22065" s="3"/>
      <c r="D22065" s="6"/>
      <c r="E22065" s="8"/>
      <c r="O22065" s="9"/>
    </row>
    <row r="22066" spans="2:15" x14ac:dyDescent="0.2">
      <c r="B22066" s="3"/>
      <c r="C22066" s="3"/>
      <c r="D22066" s="6"/>
      <c r="E22066" s="8"/>
      <c r="O22066" s="9"/>
    </row>
    <row r="22067" spans="2:15" x14ac:dyDescent="0.2">
      <c r="B22067" s="3"/>
      <c r="C22067" s="3"/>
      <c r="D22067" s="6"/>
      <c r="E22067" s="8"/>
      <c r="O22067" s="9"/>
    </row>
    <row r="22068" spans="2:15" x14ac:dyDescent="0.2">
      <c r="B22068" s="3"/>
      <c r="C22068" s="3"/>
      <c r="D22068" s="6"/>
      <c r="E22068" s="8"/>
      <c r="O22068" s="9"/>
    </row>
    <row r="22069" spans="2:15" x14ac:dyDescent="0.2">
      <c r="B22069" s="3"/>
      <c r="C22069" s="3"/>
      <c r="D22069" s="6"/>
      <c r="E22069" s="8"/>
      <c r="O22069" s="9"/>
    </row>
    <row r="22070" spans="2:15" x14ac:dyDescent="0.2">
      <c r="B22070" s="3"/>
      <c r="C22070" s="3"/>
      <c r="D22070" s="6"/>
      <c r="E22070" s="8"/>
      <c r="O22070" s="9"/>
    </row>
    <row r="22071" spans="2:15" x14ac:dyDescent="0.2">
      <c r="B22071" s="3"/>
      <c r="C22071" s="3"/>
      <c r="D22071" s="6"/>
      <c r="E22071" s="8"/>
      <c r="O22071" s="9"/>
    </row>
    <row r="22072" spans="2:15" x14ac:dyDescent="0.2">
      <c r="B22072" s="3"/>
      <c r="C22072" s="3"/>
      <c r="D22072" s="6"/>
      <c r="E22072" s="8"/>
      <c r="O22072" s="9"/>
    </row>
    <row r="22073" spans="2:15" x14ac:dyDescent="0.2">
      <c r="B22073" s="3"/>
      <c r="C22073" s="3"/>
      <c r="D22073" s="6"/>
      <c r="E22073" s="8"/>
      <c r="O22073" s="9"/>
    </row>
    <row r="22074" spans="2:15" x14ac:dyDescent="0.2">
      <c r="B22074" s="3"/>
      <c r="C22074" s="3"/>
      <c r="D22074" s="6"/>
      <c r="E22074" s="8"/>
      <c r="O22074" s="9"/>
    </row>
    <row r="22075" spans="2:15" x14ac:dyDescent="0.2">
      <c r="B22075" s="3"/>
      <c r="C22075" s="3"/>
      <c r="D22075" s="6"/>
      <c r="E22075" s="8"/>
      <c r="O22075" s="9"/>
    </row>
    <row r="22076" spans="2:15" x14ac:dyDescent="0.2">
      <c r="B22076" s="3"/>
      <c r="C22076" s="3"/>
      <c r="D22076" s="6"/>
      <c r="E22076" s="8"/>
      <c r="O22076" s="9"/>
    </row>
    <row r="22077" spans="2:15" x14ac:dyDescent="0.2">
      <c r="B22077" s="3"/>
      <c r="C22077" s="3"/>
      <c r="D22077" s="6"/>
      <c r="E22077" s="8"/>
      <c r="O22077" s="9"/>
    </row>
    <row r="22078" spans="2:15" x14ac:dyDescent="0.2">
      <c r="B22078" s="3"/>
      <c r="C22078" s="3"/>
      <c r="D22078" s="6"/>
      <c r="E22078" s="8"/>
      <c r="O22078" s="9"/>
    </row>
    <row r="22079" spans="2:15" x14ac:dyDescent="0.2">
      <c r="B22079" s="3"/>
      <c r="C22079" s="3"/>
      <c r="D22079" s="6"/>
      <c r="E22079" s="8"/>
      <c r="O22079" s="9"/>
    </row>
    <row r="22080" spans="2:15" x14ac:dyDescent="0.2">
      <c r="B22080" s="3"/>
      <c r="C22080" s="3"/>
      <c r="D22080" s="6"/>
      <c r="E22080" s="8"/>
      <c r="O22080" s="9"/>
    </row>
    <row r="22081" spans="2:15" x14ac:dyDescent="0.2">
      <c r="B22081" s="3"/>
      <c r="C22081" s="3"/>
      <c r="D22081" s="6"/>
      <c r="E22081" s="8"/>
      <c r="O22081" s="9"/>
    </row>
    <row r="22082" spans="2:15" x14ac:dyDescent="0.2">
      <c r="B22082" s="3"/>
      <c r="C22082" s="3"/>
      <c r="D22082" s="6"/>
      <c r="E22082" s="8"/>
      <c r="O22082" s="9"/>
    </row>
    <row r="22083" spans="2:15" x14ac:dyDescent="0.2">
      <c r="B22083" s="3"/>
      <c r="C22083" s="3"/>
      <c r="D22083" s="6"/>
      <c r="E22083" s="8"/>
      <c r="O22083" s="9"/>
    </row>
    <row r="22084" spans="2:15" x14ac:dyDescent="0.2">
      <c r="B22084" s="3"/>
      <c r="C22084" s="3"/>
      <c r="D22084" s="6"/>
      <c r="E22084" s="8"/>
      <c r="O22084" s="9"/>
    </row>
    <row r="22085" spans="2:15" x14ac:dyDescent="0.2">
      <c r="B22085" s="3"/>
      <c r="C22085" s="3"/>
      <c r="D22085" s="6"/>
      <c r="E22085" s="8"/>
      <c r="O22085" s="9"/>
    </row>
    <row r="22086" spans="2:15" x14ac:dyDescent="0.2">
      <c r="B22086" s="3"/>
      <c r="C22086" s="3"/>
      <c r="D22086" s="6"/>
      <c r="E22086" s="8"/>
      <c r="O22086" s="9"/>
    </row>
    <row r="22087" spans="2:15" x14ac:dyDescent="0.2">
      <c r="B22087" s="3"/>
      <c r="C22087" s="3"/>
      <c r="D22087" s="6"/>
      <c r="E22087" s="8"/>
      <c r="O22087" s="9"/>
    </row>
    <row r="22088" spans="2:15" x14ac:dyDescent="0.2">
      <c r="B22088" s="3"/>
      <c r="C22088" s="3"/>
      <c r="D22088" s="6"/>
      <c r="E22088" s="8"/>
      <c r="O22088" s="9"/>
    </row>
    <row r="22089" spans="2:15" x14ac:dyDescent="0.2">
      <c r="B22089" s="3"/>
      <c r="C22089" s="3"/>
      <c r="D22089" s="6"/>
      <c r="E22089" s="8"/>
      <c r="O22089" s="9"/>
    </row>
    <row r="22090" spans="2:15" x14ac:dyDescent="0.2">
      <c r="B22090" s="3"/>
      <c r="C22090" s="3"/>
      <c r="D22090" s="6"/>
      <c r="E22090" s="8"/>
      <c r="O22090" s="9"/>
    </row>
    <row r="22091" spans="2:15" x14ac:dyDescent="0.2">
      <c r="B22091" s="3"/>
      <c r="C22091" s="3"/>
      <c r="D22091" s="6"/>
      <c r="E22091" s="8"/>
      <c r="O22091" s="9"/>
    </row>
    <row r="22092" spans="2:15" x14ac:dyDescent="0.2">
      <c r="B22092" s="3"/>
      <c r="C22092" s="3"/>
      <c r="D22092" s="6"/>
      <c r="E22092" s="8"/>
      <c r="O22092" s="9"/>
    </row>
    <row r="22093" spans="2:15" x14ac:dyDescent="0.2">
      <c r="B22093" s="3"/>
      <c r="C22093" s="3"/>
      <c r="D22093" s="6"/>
      <c r="E22093" s="8"/>
      <c r="O22093" s="9"/>
    </row>
    <row r="22094" spans="2:15" x14ac:dyDescent="0.2">
      <c r="B22094" s="3"/>
      <c r="C22094" s="3"/>
      <c r="D22094" s="6"/>
      <c r="E22094" s="8"/>
      <c r="O22094" s="9"/>
    </row>
    <row r="22095" spans="2:15" x14ac:dyDescent="0.2">
      <c r="B22095" s="3"/>
      <c r="C22095" s="3"/>
      <c r="D22095" s="6"/>
      <c r="E22095" s="8"/>
      <c r="O22095" s="9"/>
    </row>
    <row r="22096" spans="2:15" x14ac:dyDescent="0.2">
      <c r="B22096" s="3"/>
      <c r="C22096" s="3"/>
      <c r="D22096" s="6"/>
      <c r="E22096" s="8"/>
      <c r="O22096" s="9"/>
    </row>
    <row r="22097" spans="2:15" x14ac:dyDescent="0.2">
      <c r="B22097" s="3"/>
      <c r="C22097" s="3"/>
      <c r="D22097" s="6"/>
      <c r="E22097" s="8"/>
      <c r="O22097" s="9"/>
    </row>
    <row r="22098" spans="2:15" x14ac:dyDescent="0.2">
      <c r="B22098" s="3"/>
      <c r="C22098" s="3"/>
      <c r="D22098" s="6"/>
      <c r="E22098" s="8"/>
      <c r="O22098" s="9"/>
    </row>
    <row r="22099" spans="2:15" x14ac:dyDescent="0.2">
      <c r="B22099" s="3"/>
      <c r="C22099" s="3"/>
      <c r="D22099" s="6"/>
      <c r="E22099" s="8"/>
      <c r="O22099" s="9"/>
    </row>
    <row r="22100" spans="2:15" x14ac:dyDescent="0.2">
      <c r="B22100" s="3"/>
      <c r="C22100" s="3"/>
      <c r="D22100" s="6"/>
      <c r="E22100" s="8"/>
      <c r="O22100" s="9"/>
    </row>
    <row r="22101" spans="2:15" x14ac:dyDescent="0.2">
      <c r="B22101" s="3"/>
      <c r="C22101" s="3"/>
      <c r="D22101" s="6"/>
      <c r="E22101" s="8"/>
      <c r="O22101" s="9"/>
    </row>
    <row r="22102" spans="2:15" x14ac:dyDescent="0.2">
      <c r="B22102" s="3"/>
      <c r="C22102" s="3"/>
      <c r="D22102" s="6"/>
      <c r="E22102" s="8"/>
      <c r="O22102" s="9"/>
    </row>
    <row r="22103" spans="2:15" x14ac:dyDescent="0.2">
      <c r="B22103" s="3"/>
      <c r="C22103" s="3"/>
      <c r="D22103" s="6"/>
      <c r="E22103" s="8"/>
      <c r="O22103" s="9"/>
    </row>
    <row r="22104" spans="2:15" x14ac:dyDescent="0.2">
      <c r="B22104" s="3"/>
      <c r="C22104" s="3"/>
      <c r="D22104" s="6"/>
      <c r="E22104" s="8"/>
      <c r="O22104" s="9"/>
    </row>
    <row r="22105" spans="2:15" x14ac:dyDescent="0.2">
      <c r="B22105" s="3"/>
      <c r="C22105" s="3"/>
      <c r="D22105" s="6"/>
      <c r="E22105" s="8"/>
      <c r="O22105" s="9"/>
    </row>
    <row r="22106" spans="2:15" x14ac:dyDescent="0.2">
      <c r="B22106" s="3"/>
      <c r="C22106" s="3"/>
      <c r="D22106" s="6"/>
      <c r="E22106" s="8"/>
      <c r="O22106" s="9"/>
    </row>
    <row r="22107" spans="2:15" x14ac:dyDescent="0.2">
      <c r="B22107" s="3"/>
      <c r="C22107" s="3"/>
      <c r="D22107" s="6"/>
      <c r="E22107" s="8"/>
      <c r="O22107" s="9"/>
    </row>
    <row r="22108" spans="2:15" x14ac:dyDescent="0.2">
      <c r="B22108" s="3"/>
      <c r="C22108" s="3"/>
      <c r="D22108" s="6"/>
      <c r="E22108" s="8"/>
      <c r="O22108" s="9"/>
    </row>
    <row r="22109" spans="2:15" x14ac:dyDescent="0.2">
      <c r="B22109" s="3"/>
      <c r="C22109" s="3"/>
      <c r="D22109" s="6"/>
      <c r="E22109" s="8"/>
      <c r="O22109" s="9"/>
    </row>
    <row r="22110" spans="2:15" x14ac:dyDescent="0.2">
      <c r="B22110" s="3"/>
      <c r="C22110" s="3"/>
      <c r="D22110" s="6"/>
      <c r="E22110" s="8"/>
      <c r="O22110" s="9"/>
    </row>
    <row r="22111" spans="2:15" x14ac:dyDescent="0.2">
      <c r="B22111" s="3"/>
      <c r="C22111" s="3"/>
      <c r="D22111" s="6"/>
      <c r="E22111" s="8"/>
      <c r="O22111" s="9"/>
    </row>
    <row r="22112" spans="2:15" x14ac:dyDescent="0.2">
      <c r="B22112" s="3"/>
      <c r="C22112" s="3"/>
      <c r="D22112" s="6"/>
      <c r="E22112" s="8"/>
      <c r="O22112" s="9"/>
    </row>
    <row r="22113" spans="2:15" x14ac:dyDescent="0.2">
      <c r="B22113" s="3"/>
      <c r="C22113" s="3"/>
      <c r="D22113" s="6"/>
      <c r="E22113" s="8"/>
      <c r="O22113" s="9"/>
    </row>
    <row r="22114" spans="2:15" x14ac:dyDescent="0.2">
      <c r="B22114" s="3"/>
      <c r="C22114" s="3"/>
      <c r="D22114" s="6"/>
      <c r="E22114" s="8"/>
      <c r="O22114" s="9"/>
    </row>
    <row r="22115" spans="2:15" x14ac:dyDescent="0.2">
      <c r="B22115" s="3"/>
      <c r="C22115" s="3"/>
      <c r="D22115" s="6"/>
      <c r="E22115" s="8"/>
      <c r="O22115" s="9"/>
    </row>
    <row r="22116" spans="2:15" x14ac:dyDescent="0.2">
      <c r="B22116" s="3"/>
      <c r="C22116" s="3"/>
      <c r="D22116" s="6"/>
      <c r="E22116" s="8"/>
      <c r="O22116" s="9"/>
    </row>
    <row r="22117" spans="2:15" x14ac:dyDescent="0.2">
      <c r="B22117" s="3"/>
      <c r="C22117" s="3"/>
      <c r="D22117" s="6"/>
      <c r="E22117" s="8"/>
      <c r="O22117" s="9"/>
    </row>
    <row r="22118" spans="2:15" x14ac:dyDescent="0.2">
      <c r="B22118" s="3"/>
      <c r="C22118" s="3"/>
      <c r="D22118" s="6"/>
      <c r="E22118" s="8"/>
      <c r="O22118" s="9"/>
    </row>
    <row r="22119" spans="2:15" x14ac:dyDescent="0.2">
      <c r="B22119" s="3"/>
      <c r="C22119" s="3"/>
      <c r="D22119" s="6"/>
      <c r="E22119" s="8"/>
      <c r="O22119" s="9"/>
    </row>
    <row r="22120" spans="2:15" x14ac:dyDescent="0.2">
      <c r="B22120" s="3"/>
      <c r="C22120" s="3"/>
      <c r="D22120" s="6"/>
      <c r="E22120" s="8"/>
      <c r="O22120" s="9"/>
    </row>
    <row r="22121" spans="2:15" x14ac:dyDescent="0.2">
      <c r="B22121" s="3"/>
      <c r="C22121" s="3"/>
      <c r="D22121" s="6"/>
      <c r="E22121" s="8"/>
      <c r="O22121" s="9"/>
    </row>
    <row r="22122" spans="2:15" x14ac:dyDescent="0.2">
      <c r="B22122" s="3"/>
      <c r="C22122" s="3"/>
      <c r="D22122" s="6"/>
      <c r="E22122" s="8"/>
      <c r="O22122" s="9"/>
    </row>
    <row r="22123" spans="2:15" x14ac:dyDescent="0.2">
      <c r="B22123" s="3"/>
      <c r="C22123" s="3"/>
      <c r="D22123" s="6"/>
      <c r="E22123" s="8"/>
      <c r="O22123" s="9"/>
    </row>
    <row r="22124" spans="2:15" x14ac:dyDescent="0.2">
      <c r="B22124" s="3"/>
      <c r="C22124" s="3"/>
      <c r="D22124" s="6"/>
      <c r="E22124" s="8"/>
      <c r="O22124" s="9"/>
    </row>
    <row r="22125" spans="2:15" x14ac:dyDescent="0.2">
      <c r="B22125" s="3"/>
      <c r="C22125" s="3"/>
      <c r="D22125" s="6"/>
      <c r="E22125" s="8"/>
      <c r="O22125" s="9"/>
    </row>
    <row r="22126" spans="2:15" x14ac:dyDescent="0.2">
      <c r="B22126" s="3"/>
      <c r="C22126" s="3"/>
      <c r="D22126" s="6"/>
      <c r="E22126" s="8"/>
      <c r="O22126" s="9"/>
    </row>
    <row r="22127" spans="2:15" x14ac:dyDescent="0.2">
      <c r="B22127" s="3"/>
      <c r="C22127" s="3"/>
      <c r="D22127" s="6"/>
      <c r="E22127" s="8"/>
      <c r="O22127" s="9"/>
    </row>
    <row r="22128" spans="2:15" x14ac:dyDescent="0.2">
      <c r="B22128" s="3"/>
      <c r="C22128" s="3"/>
      <c r="D22128" s="6"/>
      <c r="E22128" s="8"/>
      <c r="O22128" s="9"/>
    </row>
    <row r="22129" spans="2:15" x14ac:dyDescent="0.2">
      <c r="B22129" s="3"/>
      <c r="C22129" s="3"/>
      <c r="D22129" s="6"/>
      <c r="E22129" s="8"/>
      <c r="O22129" s="9"/>
    </row>
    <row r="22130" spans="2:15" x14ac:dyDescent="0.2">
      <c r="B22130" s="3"/>
      <c r="C22130" s="3"/>
      <c r="D22130" s="6"/>
      <c r="E22130" s="8"/>
      <c r="O22130" s="9"/>
    </row>
    <row r="22131" spans="2:15" x14ac:dyDescent="0.2">
      <c r="B22131" s="3"/>
      <c r="C22131" s="3"/>
      <c r="D22131" s="6"/>
      <c r="E22131" s="8"/>
      <c r="O22131" s="9"/>
    </row>
    <row r="22132" spans="2:15" x14ac:dyDescent="0.2">
      <c r="B22132" s="3"/>
      <c r="C22132" s="3"/>
      <c r="D22132" s="6"/>
      <c r="E22132" s="8"/>
      <c r="O22132" s="9"/>
    </row>
    <row r="22133" spans="2:15" x14ac:dyDescent="0.2">
      <c r="B22133" s="3"/>
      <c r="C22133" s="3"/>
      <c r="D22133" s="6"/>
      <c r="E22133" s="8"/>
      <c r="O22133" s="9"/>
    </row>
    <row r="22134" spans="2:15" x14ac:dyDescent="0.2">
      <c r="B22134" s="3"/>
      <c r="C22134" s="3"/>
      <c r="D22134" s="6"/>
      <c r="E22134" s="8"/>
      <c r="O22134" s="9"/>
    </row>
    <row r="22135" spans="2:15" x14ac:dyDescent="0.2">
      <c r="B22135" s="3"/>
      <c r="C22135" s="3"/>
      <c r="D22135" s="6"/>
      <c r="E22135" s="8"/>
      <c r="O22135" s="9"/>
    </row>
    <row r="22136" spans="2:15" x14ac:dyDescent="0.2">
      <c r="B22136" s="3"/>
      <c r="C22136" s="3"/>
      <c r="D22136" s="6"/>
      <c r="E22136" s="8"/>
      <c r="O22136" s="9"/>
    </row>
    <row r="22137" spans="2:15" x14ac:dyDescent="0.2">
      <c r="B22137" s="3"/>
      <c r="C22137" s="3"/>
      <c r="D22137" s="6"/>
      <c r="E22137" s="8"/>
      <c r="O22137" s="9"/>
    </row>
    <row r="22138" spans="2:15" x14ac:dyDescent="0.2">
      <c r="B22138" s="3"/>
      <c r="C22138" s="3"/>
      <c r="D22138" s="6"/>
      <c r="E22138" s="8"/>
      <c r="O22138" s="9"/>
    </row>
    <row r="22139" spans="2:15" x14ac:dyDescent="0.2">
      <c r="B22139" s="3"/>
      <c r="C22139" s="3"/>
      <c r="D22139" s="6"/>
      <c r="E22139" s="8"/>
      <c r="O22139" s="9"/>
    </row>
    <row r="22140" spans="2:15" x14ac:dyDescent="0.2">
      <c r="B22140" s="3"/>
      <c r="C22140" s="3"/>
      <c r="D22140" s="6"/>
      <c r="E22140" s="8"/>
      <c r="O22140" s="9"/>
    </row>
    <row r="22141" spans="2:15" x14ac:dyDescent="0.2">
      <c r="B22141" s="3"/>
      <c r="C22141" s="3"/>
      <c r="D22141" s="6"/>
      <c r="E22141" s="8"/>
      <c r="O22141" s="9"/>
    </row>
    <row r="22142" spans="2:15" x14ac:dyDescent="0.2">
      <c r="B22142" s="3"/>
      <c r="C22142" s="3"/>
      <c r="D22142" s="6"/>
      <c r="E22142" s="8"/>
      <c r="O22142" s="9"/>
    </row>
    <row r="22143" spans="2:15" x14ac:dyDescent="0.2">
      <c r="B22143" s="3"/>
      <c r="C22143" s="3"/>
      <c r="D22143" s="6"/>
      <c r="E22143" s="8"/>
      <c r="O22143" s="9"/>
    </row>
    <row r="22144" spans="2:15" x14ac:dyDescent="0.2">
      <c r="B22144" s="3"/>
      <c r="C22144" s="3"/>
      <c r="D22144" s="6"/>
      <c r="E22144" s="8"/>
      <c r="O22144" s="9"/>
    </row>
    <row r="22145" spans="2:15" x14ac:dyDescent="0.2">
      <c r="B22145" s="3"/>
      <c r="C22145" s="3"/>
      <c r="D22145" s="6"/>
      <c r="E22145" s="8"/>
      <c r="O22145" s="9"/>
    </row>
    <row r="22146" spans="2:15" x14ac:dyDescent="0.2">
      <c r="B22146" s="3"/>
      <c r="C22146" s="3"/>
      <c r="D22146" s="6"/>
      <c r="E22146" s="8"/>
      <c r="O22146" s="9"/>
    </row>
    <row r="22147" spans="2:15" x14ac:dyDescent="0.2">
      <c r="B22147" s="3"/>
      <c r="C22147" s="3"/>
      <c r="D22147" s="6"/>
      <c r="E22147" s="8"/>
      <c r="O22147" s="9"/>
    </row>
    <row r="22148" spans="2:15" x14ac:dyDescent="0.2">
      <c r="B22148" s="3"/>
      <c r="C22148" s="3"/>
      <c r="D22148" s="6"/>
      <c r="E22148" s="8"/>
      <c r="O22148" s="9"/>
    </row>
    <row r="22149" spans="2:15" x14ac:dyDescent="0.2">
      <c r="B22149" s="3"/>
      <c r="C22149" s="3"/>
      <c r="D22149" s="6"/>
      <c r="E22149" s="8"/>
      <c r="O22149" s="9"/>
    </row>
    <row r="22150" spans="2:15" x14ac:dyDescent="0.2">
      <c r="B22150" s="3"/>
      <c r="C22150" s="3"/>
      <c r="D22150" s="6"/>
      <c r="E22150" s="8"/>
      <c r="O22150" s="9"/>
    </row>
    <row r="22151" spans="2:15" x14ac:dyDescent="0.2">
      <c r="B22151" s="3"/>
      <c r="C22151" s="3"/>
      <c r="D22151" s="6"/>
      <c r="E22151" s="8"/>
      <c r="O22151" s="9"/>
    </row>
    <row r="22152" spans="2:15" x14ac:dyDescent="0.2">
      <c r="B22152" s="3"/>
      <c r="C22152" s="3"/>
      <c r="D22152" s="6"/>
      <c r="E22152" s="8"/>
      <c r="O22152" s="9"/>
    </row>
    <row r="22153" spans="2:15" x14ac:dyDescent="0.2">
      <c r="B22153" s="3"/>
      <c r="C22153" s="3"/>
      <c r="D22153" s="6"/>
      <c r="E22153" s="8"/>
      <c r="O22153" s="9"/>
    </row>
    <row r="22154" spans="2:15" x14ac:dyDescent="0.2">
      <c r="B22154" s="3"/>
      <c r="C22154" s="3"/>
      <c r="D22154" s="6"/>
      <c r="E22154" s="8"/>
      <c r="O22154" s="9"/>
    </row>
    <row r="22155" spans="2:15" x14ac:dyDescent="0.2">
      <c r="B22155" s="3"/>
      <c r="C22155" s="3"/>
      <c r="D22155" s="6"/>
      <c r="E22155" s="8"/>
      <c r="O22155" s="9"/>
    </row>
    <row r="22156" spans="2:15" x14ac:dyDescent="0.2">
      <c r="B22156" s="3"/>
      <c r="C22156" s="3"/>
      <c r="D22156" s="6"/>
      <c r="E22156" s="8"/>
      <c r="O22156" s="9"/>
    </row>
    <row r="22157" spans="2:15" x14ac:dyDescent="0.2">
      <c r="B22157" s="3"/>
      <c r="C22157" s="3"/>
      <c r="D22157" s="6"/>
      <c r="E22157" s="8"/>
      <c r="O22157" s="9"/>
    </row>
    <row r="22158" spans="2:15" x14ac:dyDescent="0.2">
      <c r="B22158" s="3"/>
      <c r="C22158" s="3"/>
      <c r="D22158" s="6"/>
      <c r="E22158" s="8"/>
      <c r="O22158" s="9"/>
    </row>
    <row r="22159" spans="2:15" x14ac:dyDescent="0.2">
      <c r="B22159" s="3"/>
      <c r="C22159" s="3"/>
      <c r="D22159" s="6"/>
      <c r="E22159" s="8"/>
      <c r="O22159" s="9"/>
    </row>
    <row r="22160" spans="2:15" x14ac:dyDescent="0.2">
      <c r="B22160" s="3"/>
      <c r="C22160" s="3"/>
      <c r="D22160" s="6"/>
      <c r="E22160" s="8"/>
      <c r="O22160" s="9"/>
    </row>
    <row r="22161" spans="2:15" x14ac:dyDescent="0.2">
      <c r="B22161" s="3"/>
      <c r="C22161" s="3"/>
      <c r="D22161" s="6"/>
      <c r="E22161" s="8"/>
      <c r="O22161" s="9"/>
    </row>
    <row r="22162" spans="2:15" x14ac:dyDescent="0.2">
      <c r="B22162" s="3"/>
      <c r="C22162" s="3"/>
      <c r="D22162" s="6"/>
      <c r="E22162" s="8"/>
      <c r="O22162" s="9"/>
    </row>
    <row r="22163" spans="2:15" x14ac:dyDescent="0.2">
      <c r="B22163" s="3"/>
      <c r="C22163" s="3"/>
      <c r="D22163" s="6"/>
      <c r="E22163" s="8"/>
      <c r="O22163" s="9"/>
    </row>
    <row r="22164" spans="2:15" x14ac:dyDescent="0.2">
      <c r="B22164" s="3"/>
      <c r="C22164" s="3"/>
      <c r="D22164" s="6"/>
      <c r="E22164" s="8"/>
      <c r="O22164" s="9"/>
    </row>
    <row r="22165" spans="2:15" x14ac:dyDescent="0.2">
      <c r="B22165" s="3"/>
      <c r="C22165" s="3"/>
      <c r="D22165" s="6"/>
      <c r="E22165" s="8"/>
      <c r="O22165" s="9"/>
    </row>
    <row r="22166" spans="2:15" x14ac:dyDescent="0.2">
      <c r="B22166" s="3"/>
      <c r="C22166" s="3"/>
      <c r="D22166" s="6"/>
      <c r="E22166" s="8"/>
      <c r="O22166" s="9"/>
    </row>
    <row r="22167" spans="2:15" x14ac:dyDescent="0.2">
      <c r="B22167" s="3"/>
      <c r="C22167" s="3"/>
      <c r="D22167" s="6"/>
      <c r="E22167" s="8"/>
      <c r="O22167" s="9"/>
    </row>
    <row r="22168" spans="2:15" x14ac:dyDescent="0.2">
      <c r="B22168" s="3"/>
      <c r="C22168" s="3"/>
      <c r="D22168" s="6"/>
      <c r="E22168" s="8"/>
      <c r="O22168" s="9"/>
    </row>
    <row r="22169" spans="2:15" x14ac:dyDescent="0.2">
      <c r="B22169" s="3"/>
      <c r="C22169" s="3"/>
      <c r="D22169" s="6"/>
      <c r="E22169" s="8"/>
      <c r="O22169" s="9"/>
    </row>
    <row r="22170" spans="2:15" x14ac:dyDescent="0.2">
      <c r="B22170" s="3"/>
      <c r="C22170" s="3"/>
      <c r="D22170" s="6"/>
      <c r="E22170" s="8"/>
      <c r="O22170" s="9"/>
    </row>
    <row r="22171" spans="2:15" x14ac:dyDescent="0.2">
      <c r="B22171" s="3"/>
      <c r="C22171" s="3"/>
      <c r="D22171" s="6"/>
      <c r="E22171" s="8"/>
      <c r="O22171" s="9"/>
    </row>
    <row r="22172" spans="2:15" x14ac:dyDescent="0.2">
      <c r="B22172" s="3"/>
      <c r="C22172" s="3"/>
      <c r="D22172" s="6"/>
      <c r="E22172" s="8"/>
      <c r="O22172" s="9"/>
    </row>
    <row r="22173" spans="2:15" x14ac:dyDescent="0.2">
      <c r="B22173" s="3"/>
      <c r="C22173" s="3"/>
      <c r="D22173" s="6"/>
      <c r="E22173" s="8"/>
      <c r="O22173" s="9"/>
    </row>
    <row r="22174" spans="2:15" x14ac:dyDescent="0.2">
      <c r="B22174" s="3"/>
      <c r="C22174" s="3"/>
      <c r="D22174" s="6"/>
      <c r="E22174" s="8"/>
      <c r="O22174" s="9"/>
    </row>
    <row r="22175" spans="2:15" x14ac:dyDescent="0.2">
      <c r="B22175" s="3"/>
      <c r="C22175" s="3"/>
      <c r="D22175" s="6"/>
      <c r="E22175" s="8"/>
      <c r="O22175" s="9"/>
    </row>
    <row r="22176" spans="2:15" x14ac:dyDescent="0.2">
      <c r="B22176" s="3"/>
      <c r="C22176" s="3"/>
      <c r="D22176" s="6"/>
      <c r="E22176" s="8"/>
      <c r="O22176" s="9"/>
    </row>
    <row r="22177" spans="2:15" x14ac:dyDescent="0.2">
      <c r="B22177" s="3"/>
      <c r="C22177" s="3"/>
      <c r="D22177" s="6"/>
      <c r="E22177" s="8"/>
      <c r="O22177" s="9"/>
    </row>
    <row r="22178" spans="2:15" x14ac:dyDescent="0.2">
      <c r="B22178" s="3"/>
      <c r="C22178" s="3"/>
      <c r="D22178" s="6"/>
      <c r="E22178" s="8"/>
      <c r="O22178" s="9"/>
    </row>
    <row r="22179" spans="2:15" x14ac:dyDescent="0.2">
      <c r="B22179" s="3"/>
      <c r="C22179" s="3"/>
      <c r="D22179" s="6"/>
      <c r="E22179" s="8"/>
      <c r="O22179" s="9"/>
    </row>
    <row r="22180" spans="2:15" x14ac:dyDescent="0.2">
      <c r="B22180" s="3"/>
      <c r="C22180" s="3"/>
      <c r="D22180" s="6"/>
      <c r="E22180" s="8"/>
      <c r="O22180" s="9"/>
    </row>
    <row r="22181" spans="2:15" x14ac:dyDescent="0.2">
      <c r="B22181" s="3"/>
      <c r="C22181" s="3"/>
      <c r="D22181" s="6"/>
      <c r="E22181" s="8"/>
      <c r="O22181" s="9"/>
    </row>
    <row r="22182" spans="2:15" x14ac:dyDescent="0.2">
      <c r="B22182" s="3"/>
      <c r="C22182" s="3"/>
      <c r="D22182" s="6"/>
      <c r="E22182" s="8"/>
      <c r="O22182" s="9"/>
    </row>
    <row r="22183" spans="2:15" x14ac:dyDescent="0.2">
      <c r="B22183" s="3"/>
      <c r="C22183" s="3"/>
      <c r="D22183" s="6"/>
      <c r="E22183" s="8"/>
      <c r="O22183" s="9"/>
    </row>
    <row r="22184" spans="2:15" x14ac:dyDescent="0.2">
      <c r="B22184" s="3"/>
      <c r="C22184" s="3"/>
      <c r="D22184" s="6"/>
      <c r="E22184" s="8"/>
      <c r="O22184" s="9"/>
    </row>
    <row r="22185" spans="2:15" x14ac:dyDescent="0.2">
      <c r="B22185" s="3"/>
      <c r="C22185" s="3"/>
      <c r="D22185" s="6"/>
      <c r="E22185" s="8"/>
      <c r="O22185" s="9"/>
    </row>
    <row r="22186" spans="2:15" x14ac:dyDescent="0.2">
      <c r="B22186" s="3"/>
      <c r="C22186" s="3"/>
      <c r="D22186" s="6"/>
      <c r="E22186" s="8"/>
      <c r="O22186" s="9"/>
    </row>
    <row r="22187" spans="2:15" x14ac:dyDescent="0.2">
      <c r="B22187" s="3"/>
      <c r="C22187" s="3"/>
      <c r="D22187" s="6"/>
      <c r="E22187" s="8"/>
      <c r="O22187" s="9"/>
    </row>
    <row r="22188" spans="2:15" x14ac:dyDescent="0.2">
      <c r="B22188" s="3"/>
      <c r="C22188" s="3"/>
      <c r="D22188" s="6"/>
      <c r="E22188" s="8"/>
      <c r="O22188" s="9"/>
    </row>
    <row r="22189" spans="2:15" x14ac:dyDescent="0.2">
      <c r="B22189" s="3"/>
      <c r="C22189" s="3"/>
      <c r="D22189" s="6"/>
      <c r="E22189" s="8"/>
      <c r="O22189" s="9"/>
    </row>
    <row r="22190" spans="2:15" x14ac:dyDescent="0.2">
      <c r="B22190" s="3"/>
      <c r="C22190" s="3"/>
      <c r="D22190" s="6"/>
      <c r="E22190" s="8"/>
      <c r="O22190" s="9"/>
    </row>
    <row r="22191" spans="2:15" x14ac:dyDescent="0.2">
      <c r="B22191" s="3"/>
      <c r="C22191" s="3"/>
      <c r="D22191" s="6"/>
      <c r="E22191" s="8"/>
      <c r="O22191" s="9"/>
    </row>
    <row r="22192" spans="2:15" x14ac:dyDescent="0.2">
      <c r="B22192" s="3"/>
      <c r="C22192" s="3"/>
      <c r="D22192" s="6"/>
      <c r="E22192" s="8"/>
      <c r="O22192" s="9"/>
    </row>
    <row r="22193" spans="2:15" x14ac:dyDescent="0.2">
      <c r="B22193" s="3"/>
      <c r="C22193" s="3"/>
      <c r="D22193" s="6"/>
      <c r="E22193" s="8"/>
      <c r="O22193" s="9"/>
    </row>
    <row r="22194" spans="2:15" x14ac:dyDescent="0.2">
      <c r="B22194" s="3"/>
      <c r="C22194" s="3"/>
      <c r="D22194" s="6"/>
      <c r="E22194" s="8"/>
      <c r="O22194" s="9"/>
    </row>
    <row r="22195" spans="2:15" x14ac:dyDescent="0.2">
      <c r="B22195" s="3"/>
      <c r="C22195" s="3"/>
      <c r="D22195" s="6"/>
      <c r="E22195" s="8"/>
      <c r="O22195" s="9"/>
    </row>
    <row r="22196" spans="2:15" x14ac:dyDescent="0.2">
      <c r="B22196" s="3"/>
      <c r="C22196" s="3"/>
      <c r="D22196" s="6"/>
      <c r="E22196" s="8"/>
      <c r="O22196" s="9"/>
    </row>
    <row r="22197" spans="2:15" x14ac:dyDescent="0.2">
      <c r="B22197" s="3"/>
      <c r="C22197" s="3"/>
      <c r="D22197" s="6"/>
      <c r="E22197" s="8"/>
      <c r="O22197" s="9"/>
    </row>
    <row r="22198" spans="2:15" x14ac:dyDescent="0.2">
      <c r="B22198" s="3"/>
      <c r="C22198" s="3"/>
      <c r="D22198" s="6"/>
      <c r="E22198" s="8"/>
      <c r="O22198" s="9"/>
    </row>
    <row r="22199" spans="2:15" x14ac:dyDescent="0.2">
      <c r="B22199" s="3"/>
      <c r="C22199" s="3"/>
      <c r="D22199" s="6"/>
      <c r="E22199" s="8"/>
      <c r="O22199" s="9"/>
    </row>
    <row r="22200" spans="2:15" x14ac:dyDescent="0.2">
      <c r="B22200" s="3"/>
      <c r="C22200" s="3"/>
      <c r="D22200" s="6"/>
      <c r="E22200" s="8"/>
      <c r="O22200" s="9"/>
    </row>
    <row r="22201" spans="2:15" x14ac:dyDescent="0.2">
      <c r="B22201" s="3"/>
      <c r="C22201" s="3"/>
      <c r="D22201" s="6"/>
      <c r="E22201" s="8"/>
      <c r="O22201" s="9"/>
    </row>
    <row r="22202" spans="2:15" x14ac:dyDescent="0.2">
      <c r="B22202" s="3"/>
      <c r="C22202" s="3"/>
      <c r="D22202" s="6"/>
      <c r="E22202" s="8"/>
      <c r="O22202" s="9"/>
    </row>
    <row r="22203" spans="2:15" x14ac:dyDescent="0.2">
      <c r="B22203" s="3"/>
      <c r="C22203" s="3"/>
      <c r="D22203" s="6"/>
      <c r="E22203" s="8"/>
      <c r="O22203" s="9"/>
    </row>
    <row r="22204" spans="2:15" x14ac:dyDescent="0.2">
      <c r="B22204" s="3"/>
      <c r="C22204" s="3"/>
      <c r="D22204" s="6"/>
      <c r="E22204" s="8"/>
      <c r="O22204" s="9"/>
    </row>
    <row r="22205" spans="2:15" x14ac:dyDescent="0.2">
      <c r="B22205" s="3"/>
      <c r="C22205" s="3"/>
      <c r="D22205" s="6"/>
      <c r="E22205" s="8"/>
      <c r="O22205" s="9"/>
    </row>
    <row r="22206" spans="2:15" x14ac:dyDescent="0.2">
      <c r="B22206" s="3"/>
      <c r="C22206" s="3"/>
      <c r="D22206" s="6"/>
      <c r="E22206" s="8"/>
      <c r="O22206" s="9"/>
    </row>
    <row r="22207" spans="2:15" x14ac:dyDescent="0.2">
      <c r="B22207" s="3"/>
      <c r="C22207" s="3"/>
      <c r="D22207" s="6"/>
      <c r="E22207" s="8"/>
      <c r="O22207" s="9"/>
    </row>
    <row r="22208" spans="2:15" x14ac:dyDescent="0.2">
      <c r="B22208" s="3"/>
      <c r="C22208" s="3"/>
      <c r="D22208" s="6"/>
      <c r="E22208" s="8"/>
      <c r="O22208" s="9"/>
    </row>
    <row r="22209" spans="2:15" x14ac:dyDescent="0.2">
      <c r="B22209" s="3"/>
      <c r="C22209" s="3"/>
      <c r="D22209" s="6"/>
      <c r="E22209" s="8"/>
      <c r="O22209" s="9"/>
    </row>
    <row r="22210" spans="2:15" x14ac:dyDescent="0.2">
      <c r="B22210" s="3"/>
      <c r="C22210" s="3"/>
      <c r="D22210" s="6"/>
      <c r="E22210" s="8"/>
      <c r="O22210" s="9"/>
    </row>
    <row r="22211" spans="2:15" x14ac:dyDescent="0.2">
      <c r="B22211" s="3"/>
      <c r="C22211" s="3"/>
      <c r="D22211" s="6"/>
      <c r="E22211" s="8"/>
      <c r="O22211" s="9"/>
    </row>
    <row r="22212" spans="2:15" x14ac:dyDescent="0.2">
      <c r="B22212" s="3"/>
      <c r="C22212" s="3"/>
      <c r="D22212" s="6"/>
      <c r="E22212" s="8"/>
      <c r="O22212" s="9"/>
    </row>
    <row r="22213" spans="2:15" x14ac:dyDescent="0.2">
      <c r="B22213" s="3"/>
      <c r="C22213" s="3"/>
      <c r="D22213" s="6"/>
      <c r="E22213" s="8"/>
      <c r="O22213" s="9"/>
    </row>
    <row r="22214" spans="2:15" x14ac:dyDescent="0.2">
      <c r="B22214" s="3"/>
      <c r="C22214" s="3"/>
      <c r="D22214" s="6"/>
      <c r="E22214" s="8"/>
      <c r="O22214" s="9"/>
    </row>
    <row r="22215" spans="2:15" x14ac:dyDescent="0.2">
      <c r="B22215" s="3"/>
      <c r="C22215" s="3"/>
      <c r="D22215" s="6"/>
      <c r="E22215" s="8"/>
      <c r="O22215" s="9"/>
    </row>
    <row r="22216" spans="2:15" x14ac:dyDescent="0.2">
      <c r="B22216" s="3"/>
      <c r="C22216" s="3"/>
      <c r="D22216" s="6"/>
      <c r="E22216" s="8"/>
      <c r="O22216" s="9"/>
    </row>
    <row r="22217" spans="2:15" x14ac:dyDescent="0.2">
      <c r="B22217" s="3"/>
      <c r="C22217" s="3"/>
      <c r="D22217" s="6"/>
      <c r="E22217" s="8"/>
      <c r="O22217" s="9"/>
    </row>
    <row r="22218" spans="2:15" x14ac:dyDescent="0.2">
      <c r="B22218" s="3"/>
      <c r="C22218" s="3"/>
      <c r="D22218" s="6"/>
      <c r="E22218" s="8"/>
      <c r="O22218" s="9"/>
    </row>
    <row r="22219" spans="2:15" x14ac:dyDescent="0.2">
      <c r="B22219" s="3"/>
      <c r="C22219" s="3"/>
      <c r="D22219" s="6"/>
      <c r="E22219" s="8"/>
      <c r="O22219" s="9"/>
    </row>
    <row r="22220" spans="2:15" x14ac:dyDescent="0.2">
      <c r="B22220" s="3"/>
      <c r="C22220" s="3"/>
      <c r="D22220" s="6"/>
      <c r="E22220" s="8"/>
      <c r="O22220" s="9"/>
    </row>
    <row r="22221" spans="2:15" x14ac:dyDescent="0.2">
      <c r="B22221" s="3"/>
      <c r="C22221" s="3"/>
      <c r="D22221" s="6"/>
      <c r="E22221" s="8"/>
      <c r="O22221" s="9"/>
    </row>
    <row r="22222" spans="2:15" x14ac:dyDescent="0.2">
      <c r="B22222" s="3"/>
      <c r="C22222" s="3"/>
      <c r="D22222" s="6"/>
      <c r="E22222" s="8"/>
      <c r="O22222" s="9"/>
    </row>
    <row r="22223" spans="2:15" x14ac:dyDescent="0.2">
      <c r="B22223" s="3"/>
      <c r="C22223" s="3"/>
      <c r="D22223" s="6"/>
      <c r="E22223" s="8"/>
      <c r="O22223" s="9"/>
    </row>
    <row r="22224" spans="2:15" x14ac:dyDescent="0.2">
      <c r="B22224" s="3"/>
      <c r="C22224" s="3"/>
      <c r="D22224" s="6"/>
      <c r="E22224" s="8"/>
      <c r="O22224" s="9"/>
    </row>
    <row r="22225" spans="2:15" x14ac:dyDescent="0.2">
      <c r="B22225" s="3"/>
      <c r="C22225" s="3"/>
      <c r="D22225" s="6"/>
      <c r="E22225" s="8"/>
      <c r="O22225" s="9"/>
    </row>
    <row r="22226" spans="2:15" x14ac:dyDescent="0.2">
      <c r="B22226" s="3"/>
      <c r="C22226" s="3"/>
      <c r="D22226" s="6"/>
      <c r="E22226" s="8"/>
      <c r="O22226" s="9"/>
    </row>
    <row r="22227" spans="2:15" x14ac:dyDescent="0.2">
      <c r="B22227" s="3"/>
      <c r="C22227" s="3"/>
      <c r="D22227" s="6"/>
      <c r="E22227" s="8"/>
      <c r="O22227" s="9"/>
    </row>
    <row r="22228" spans="2:15" x14ac:dyDescent="0.2">
      <c r="B22228" s="3"/>
      <c r="C22228" s="3"/>
      <c r="D22228" s="6"/>
      <c r="E22228" s="8"/>
      <c r="O22228" s="9"/>
    </row>
    <row r="22229" spans="2:15" x14ac:dyDescent="0.2">
      <c r="B22229" s="3"/>
      <c r="C22229" s="3"/>
      <c r="D22229" s="6"/>
      <c r="E22229" s="8"/>
      <c r="O22229" s="9"/>
    </row>
    <row r="22230" spans="2:15" x14ac:dyDescent="0.2">
      <c r="B22230" s="3"/>
      <c r="C22230" s="3"/>
      <c r="D22230" s="6"/>
      <c r="E22230" s="8"/>
      <c r="O22230" s="9"/>
    </row>
    <row r="22231" spans="2:15" x14ac:dyDescent="0.2">
      <c r="B22231" s="3"/>
      <c r="C22231" s="3"/>
      <c r="D22231" s="6"/>
      <c r="E22231" s="8"/>
      <c r="O22231" s="9"/>
    </row>
    <row r="22232" spans="2:15" x14ac:dyDescent="0.2">
      <c r="B22232" s="3"/>
      <c r="C22232" s="3"/>
      <c r="D22232" s="6"/>
      <c r="E22232" s="8"/>
      <c r="O22232" s="9"/>
    </row>
    <row r="22233" spans="2:15" x14ac:dyDescent="0.2">
      <c r="B22233" s="3"/>
      <c r="C22233" s="3"/>
      <c r="D22233" s="6"/>
      <c r="E22233" s="8"/>
      <c r="O22233" s="9"/>
    </row>
    <row r="22234" spans="2:15" x14ac:dyDescent="0.2">
      <c r="B22234" s="3"/>
      <c r="C22234" s="3"/>
      <c r="D22234" s="6"/>
      <c r="E22234" s="8"/>
      <c r="O22234" s="9"/>
    </row>
    <row r="22235" spans="2:15" x14ac:dyDescent="0.2">
      <c r="B22235" s="3"/>
      <c r="C22235" s="3"/>
      <c r="D22235" s="6"/>
      <c r="E22235" s="8"/>
      <c r="O22235" s="9"/>
    </row>
    <row r="22236" spans="2:15" x14ac:dyDescent="0.2">
      <c r="B22236" s="3"/>
      <c r="C22236" s="3"/>
      <c r="D22236" s="6"/>
      <c r="E22236" s="8"/>
      <c r="O22236" s="9"/>
    </row>
    <row r="22237" spans="2:15" x14ac:dyDescent="0.2">
      <c r="B22237" s="3"/>
      <c r="C22237" s="3"/>
      <c r="D22237" s="6"/>
      <c r="E22237" s="8"/>
      <c r="O22237" s="9"/>
    </row>
    <row r="22238" spans="2:15" x14ac:dyDescent="0.2">
      <c r="B22238" s="3"/>
      <c r="C22238" s="3"/>
      <c r="D22238" s="6"/>
      <c r="E22238" s="8"/>
      <c r="O22238" s="9"/>
    </row>
    <row r="22239" spans="2:15" x14ac:dyDescent="0.2">
      <c r="B22239" s="3"/>
      <c r="C22239" s="3"/>
      <c r="D22239" s="6"/>
      <c r="E22239" s="8"/>
      <c r="O22239" s="9"/>
    </row>
    <row r="22240" spans="2:15" x14ac:dyDescent="0.2">
      <c r="B22240" s="3"/>
      <c r="C22240" s="3"/>
      <c r="D22240" s="6"/>
      <c r="E22240" s="8"/>
      <c r="O22240" s="9"/>
    </row>
    <row r="22241" spans="2:15" x14ac:dyDescent="0.2">
      <c r="B22241" s="3"/>
      <c r="C22241" s="3"/>
      <c r="D22241" s="6"/>
      <c r="E22241" s="8"/>
      <c r="O22241" s="9"/>
    </row>
    <row r="22242" spans="2:15" x14ac:dyDescent="0.2">
      <c r="B22242" s="3"/>
      <c r="C22242" s="3"/>
      <c r="D22242" s="6"/>
      <c r="E22242" s="8"/>
      <c r="O22242" s="9"/>
    </row>
    <row r="22243" spans="2:15" x14ac:dyDescent="0.2">
      <c r="B22243" s="3"/>
      <c r="C22243" s="3"/>
      <c r="D22243" s="6"/>
      <c r="E22243" s="8"/>
      <c r="O22243" s="9"/>
    </row>
    <row r="22244" spans="2:15" x14ac:dyDescent="0.2">
      <c r="B22244" s="3"/>
      <c r="C22244" s="3"/>
      <c r="D22244" s="6"/>
      <c r="E22244" s="8"/>
      <c r="O22244" s="9"/>
    </row>
    <row r="22245" spans="2:15" x14ac:dyDescent="0.2">
      <c r="B22245" s="3"/>
      <c r="C22245" s="3"/>
      <c r="D22245" s="6"/>
      <c r="E22245" s="8"/>
      <c r="O22245" s="9"/>
    </row>
    <row r="22246" spans="2:15" x14ac:dyDescent="0.2">
      <c r="B22246" s="3"/>
      <c r="C22246" s="3"/>
      <c r="D22246" s="6"/>
      <c r="E22246" s="8"/>
      <c r="O22246" s="9"/>
    </row>
    <row r="22247" spans="2:15" x14ac:dyDescent="0.2">
      <c r="B22247" s="3"/>
      <c r="C22247" s="3"/>
      <c r="D22247" s="6"/>
      <c r="E22247" s="8"/>
      <c r="O22247" s="9"/>
    </row>
    <row r="22248" spans="2:15" x14ac:dyDescent="0.2">
      <c r="B22248" s="3"/>
      <c r="C22248" s="3"/>
      <c r="D22248" s="6"/>
      <c r="E22248" s="8"/>
      <c r="O22248" s="9"/>
    </row>
    <row r="22249" spans="2:15" x14ac:dyDescent="0.2">
      <c r="B22249" s="3"/>
      <c r="C22249" s="3"/>
      <c r="D22249" s="6"/>
      <c r="E22249" s="8"/>
      <c r="O22249" s="9"/>
    </row>
    <row r="22250" spans="2:15" x14ac:dyDescent="0.2">
      <c r="B22250" s="3"/>
      <c r="C22250" s="3"/>
      <c r="D22250" s="6"/>
      <c r="E22250" s="8"/>
      <c r="O22250" s="9"/>
    </row>
    <row r="22251" spans="2:15" x14ac:dyDescent="0.2">
      <c r="B22251" s="3"/>
      <c r="C22251" s="3"/>
      <c r="D22251" s="6"/>
      <c r="E22251" s="8"/>
      <c r="O22251" s="9"/>
    </row>
    <row r="22252" spans="2:15" x14ac:dyDescent="0.2">
      <c r="B22252" s="3"/>
      <c r="C22252" s="3"/>
      <c r="D22252" s="6"/>
      <c r="E22252" s="8"/>
      <c r="O22252" s="9"/>
    </row>
    <row r="22253" spans="2:15" x14ac:dyDescent="0.2">
      <c r="B22253" s="3"/>
      <c r="C22253" s="3"/>
      <c r="D22253" s="6"/>
      <c r="E22253" s="8"/>
      <c r="O22253" s="9"/>
    </row>
    <row r="22254" spans="2:15" x14ac:dyDescent="0.2">
      <c r="B22254" s="3"/>
      <c r="C22254" s="3"/>
      <c r="D22254" s="6"/>
      <c r="E22254" s="8"/>
      <c r="O22254" s="9"/>
    </row>
    <row r="22255" spans="2:15" x14ac:dyDescent="0.2">
      <c r="B22255" s="3"/>
      <c r="C22255" s="3"/>
      <c r="D22255" s="6"/>
      <c r="E22255" s="8"/>
      <c r="O22255" s="9"/>
    </row>
    <row r="22256" spans="2:15" x14ac:dyDescent="0.2">
      <c r="B22256" s="3"/>
      <c r="C22256" s="3"/>
      <c r="D22256" s="6"/>
      <c r="E22256" s="8"/>
      <c r="O22256" s="9"/>
    </row>
    <row r="22257" spans="2:15" x14ac:dyDescent="0.2">
      <c r="B22257" s="3"/>
      <c r="C22257" s="3"/>
      <c r="D22257" s="6"/>
      <c r="E22257" s="8"/>
      <c r="O22257" s="9"/>
    </row>
    <row r="22258" spans="2:15" x14ac:dyDescent="0.2">
      <c r="B22258" s="3"/>
      <c r="C22258" s="3"/>
      <c r="D22258" s="6"/>
      <c r="E22258" s="8"/>
      <c r="O22258" s="9"/>
    </row>
    <row r="22259" spans="2:15" x14ac:dyDescent="0.2">
      <c r="B22259" s="3"/>
      <c r="C22259" s="3"/>
      <c r="D22259" s="6"/>
      <c r="E22259" s="8"/>
      <c r="O22259" s="9"/>
    </row>
    <row r="22260" spans="2:15" x14ac:dyDescent="0.2">
      <c r="B22260" s="3"/>
      <c r="C22260" s="3"/>
      <c r="D22260" s="6"/>
      <c r="E22260" s="8"/>
      <c r="O22260" s="9"/>
    </row>
    <row r="22261" spans="2:15" x14ac:dyDescent="0.2">
      <c r="B22261" s="3"/>
      <c r="C22261" s="3"/>
      <c r="D22261" s="6"/>
      <c r="E22261" s="8"/>
      <c r="O22261" s="9"/>
    </row>
    <row r="22262" spans="2:15" x14ac:dyDescent="0.2">
      <c r="B22262" s="3"/>
      <c r="C22262" s="3"/>
      <c r="D22262" s="6"/>
      <c r="E22262" s="8"/>
      <c r="O22262" s="9"/>
    </row>
    <row r="22263" spans="2:15" x14ac:dyDescent="0.2">
      <c r="B22263" s="3"/>
      <c r="C22263" s="3"/>
      <c r="D22263" s="6"/>
      <c r="E22263" s="8"/>
      <c r="O22263" s="9"/>
    </row>
    <row r="22264" spans="2:15" x14ac:dyDescent="0.2">
      <c r="B22264" s="3"/>
      <c r="C22264" s="3"/>
      <c r="D22264" s="6"/>
      <c r="E22264" s="8"/>
      <c r="O22264" s="9"/>
    </row>
    <row r="22265" spans="2:15" x14ac:dyDescent="0.2">
      <c r="B22265" s="3"/>
      <c r="C22265" s="3"/>
      <c r="D22265" s="6"/>
      <c r="E22265" s="8"/>
      <c r="O22265" s="9"/>
    </row>
    <row r="22266" spans="2:15" x14ac:dyDescent="0.2">
      <c r="B22266" s="3"/>
      <c r="C22266" s="3"/>
      <c r="D22266" s="6"/>
      <c r="E22266" s="8"/>
      <c r="O22266" s="9"/>
    </row>
    <row r="22267" spans="2:15" x14ac:dyDescent="0.2">
      <c r="B22267" s="3"/>
      <c r="C22267" s="3"/>
      <c r="D22267" s="6"/>
      <c r="E22267" s="8"/>
      <c r="O22267" s="9"/>
    </row>
    <row r="22268" spans="2:15" x14ac:dyDescent="0.2">
      <c r="B22268" s="3"/>
      <c r="C22268" s="3"/>
      <c r="D22268" s="6"/>
      <c r="E22268" s="8"/>
      <c r="O22268" s="9"/>
    </row>
    <row r="22269" spans="2:15" x14ac:dyDescent="0.2">
      <c r="B22269" s="3"/>
      <c r="C22269" s="3"/>
      <c r="D22269" s="6"/>
      <c r="E22269" s="8"/>
      <c r="O22269" s="9"/>
    </row>
    <row r="22270" spans="2:15" x14ac:dyDescent="0.2">
      <c r="B22270" s="3"/>
      <c r="C22270" s="3"/>
      <c r="D22270" s="6"/>
      <c r="E22270" s="8"/>
      <c r="O22270" s="9"/>
    </row>
    <row r="22271" spans="2:15" x14ac:dyDescent="0.2">
      <c r="B22271" s="3"/>
      <c r="C22271" s="3"/>
      <c r="D22271" s="6"/>
      <c r="E22271" s="8"/>
      <c r="O22271" s="9"/>
    </row>
    <row r="22272" spans="2:15" x14ac:dyDescent="0.2">
      <c r="B22272" s="3"/>
      <c r="C22272" s="3"/>
      <c r="D22272" s="6"/>
      <c r="E22272" s="8"/>
      <c r="O22272" s="9"/>
    </row>
    <row r="22273" spans="2:15" x14ac:dyDescent="0.2">
      <c r="B22273" s="3"/>
      <c r="C22273" s="3"/>
      <c r="D22273" s="6"/>
      <c r="E22273" s="8"/>
      <c r="O22273" s="9"/>
    </row>
    <row r="22274" spans="2:15" x14ac:dyDescent="0.2">
      <c r="B22274" s="3"/>
      <c r="C22274" s="3"/>
      <c r="D22274" s="6"/>
      <c r="E22274" s="8"/>
      <c r="O22274" s="9"/>
    </row>
    <row r="22275" spans="2:15" x14ac:dyDescent="0.2">
      <c r="B22275" s="3"/>
      <c r="C22275" s="3"/>
      <c r="D22275" s="6"/>
      <c r="E22275" s="8"/>
      <c r="O22275" s="9"/>
    </row>
    <row r="22276" spans="2:15" x14ac:dyDescent="0.2">
      <c r="B22276" s="3"/>
      <c r="C22276" s="3"/>
      <c r="D22276" s="6"/>
      <c r="E22276" s="8"/>
      <c r="O22276" s="9"/>
    </row>
    <row r="22277" spans="2:15" x14ac:dyDescent="0.2">
      <c r="B22277" s="3"/>
      <c r="C22277" s="3"/>
      <c r="D22277" s="6"/>
      <c r="E22277" s="8"/>
      <c r="O22277" s="9"/>
    </row>
    <row r="22278" spans="2:15" x14ac:dyDescent="0.2">
      <c r="B22278" s="3"/>
      <c r="C22278" s="3"/>
      <c r="D22278" s="6"/>
      <c r="E22278" s="8"/>
      <c r="O22278" s="9"/>
    </row>
    <row r="22279" spans="2:15" x14ac:dyDescent="0.2">
      <c r="B22279" s="3"/>
      <c r="C22279" s="3"/>
      <c r="D22279" s="6"/>
      <c r="E22279" s="8"/>
      <c r="O22279" s="9"/>
    </row>
    <row r="22280" spans="2:15" x14ac:dyDescent="0.2">
      <c r="B22280" s="3"/>
      <c r="C22280" s="3"/>
      <c r="D22280" s="6"/>
      <c r="E22280" s="8"/>
      <c r="O22280" s="9"/>
    </row>
    <row r="22281" spans="2:15" x14ac:dyDescent="0.2">
      <c r="B22281" s="3"/>
      <c r="C22281" s="3"/>
      <c r="D22281" s="6"/>
      <c r="E22281" s="8"/>
      <c r="O22281" s="9"/>
    </row>
    <row r="22282" spans="2:15" x14ac:dyDescent="0.2">
      <c r="B22282" s="3"/>
      <c r="C22282" s="3"/>
      <c r="D22282" s="6"/>
      <c r="E22282" s="8"/>
      <c r="O22282" s="9"/>
    </row>
    <row r="22283" spans="2:15" x14ac:dyDescent="0.2">
      <c r="B22283" s="3"/>
      <c r="C22283" s="3"/>
      <c r="D22283" s="6"/>
      <c r="E22283" s="8"/>
      <c r="O22283" s="9"/>
    </row>
    <row r="22284" spans="2:15" x14ac:dyDescent="0.2">
      <c r="B22284" s="3"/>
      <c r="C22284" s="3"/>
      <c r="D22284" s="6"/>
      <c r="E22284" s="8"/>
      <c r="O22284" s="9"/>
    </row>
    <row r="22285" spans="2:15" x14ac:dyDescent="0.2">
      <c r="B22285" s="3"/>
      <c r="C22285" s="3"/>
      <c r="D22285" s="6"/>
      <c r="E22285" s="8"/>
      <c r="O22285" s="9"/>
    </row>
    <row r="22286" spans="2:15" x14ac:dyDescent="0.2">
      <c r="B22286" s="3"/>
      <c r="C22286" s="3"/>
      <c r="D22286" s="6"/>
      <c r="E22286" s="8"/>
      <c r="O22286" s="9"/>
    </row>
    <row r="22287" spans="2:15" x14ac:dyDescent="0.2">
      <c r="B22287" s="3"/>
      <c r="C22287" s="3"/>
      <c r="D22287" s="6"/>
      <c r="E22287" s="8"/>
      <c r="O22287" s="9"/>
    </row>
    <row r="22288" spans="2:15" x14ac:dyDescent="0.2">
      <c r="B22288" s="3"/>
      <c r="C22288" s="3"/>
      <c r="D22288" s="6"/>
      <c r="E22288" s="8"/>
      <c r="O22288" s="9"/>
    </row>
    <row r="22289" spans="2:15" x14ac:dyDescent="0.2">
      <c r="B22289" s="3"/>
      <c r="C22289" s="3"/>
      <c r="D22289" s="6"/>
      <c r="E22289" s="8"/>
      <c r="O22289" s="9"/>
    </row>
    <row r="22290" spans="2:15" x14ac:dyDescent="0.2">
      <c r="B22290" s="3"/>
      <c r="C22290" s="3"/>
      <c r="D22290" s="6"/>
      <c r="E22290" s="8"/>
      <c r="O22290" s="9"/>
    </row>
    <row r="22291" spans="2:15" x14ac:dyDescent="0.2">
      <c r="B22291" s="3"/>
      <c r="C22291" s="3"/>
      <c r="D22291" s="6"/>
      <c r="E22291" s="8"/>
      <c r="O22291" s="9"/>
    </row>
    <row r="22292" spans="2:15" x14ac:dyDescent="0.2">
      <c r="B22292" s="3"/>
      <c r="C22292" s="3"/>
      <c r="D22292" s="6"/>
      <c r="E22292" s="8"/>
      <c r="O22292" s="9"/>
    </row>
    <row r="22293" spans="2:15" x14ac:dyDescent="0.2">
      <c r="B22293" s="3"/>
      <c r="C22293" s="3"/>
      <c r="D22293" s="6"/>
      <c r="E22293" s="8"/>
      <c r="O22293" s="9"/>
    </row>
    <row r="22294" spans="2:15" x14ac:dyDescent="0.2">
      <c r="B22294" s="3"/>
      <c r="C22294" s="3"/>
      <c r="D22294" s="6"/>
      <c r="E22294" s="8"/>
      <c r="O22294" s="9"/>
    </row>
    <row r="22295" spans="2:15" x14ac:dyDescent="0.2">
      <c r="B22295" s="3"/>
      <c r="C22295" s="3"/>
      <c r="D22295" s="6"/>
      <c r="E22295" s="8"/>
      <c r="O22295" s="9"/>
    </row>
    <row r="22296" spans="2:15" x14ac:dyDescent="0.2">
      <c r="B22296" s="3"/>
      <c r="C22296" s="3"/>
      <c r="D22296" s="6"/>
      <c r="E22296" s="8"/>
      <c r="O22296" s="9"/>
    </row>
    <row r="22297" spans="2:15" x14ac:dyDescent="0.2">
      <c r="B22297" s="3"/>
      <c r="C22297" s="3"/>
      <c r="D22297" s="6"/>
      <c r="E22297" s="8"/>
      <c r="O22297" s="9"/>
    </row>
    <row r="22298" spans="2:15" x14ac:dyDescent="0.2">
      <c r="B22298" s="3"/>
      <c r="C22298" s="3"/>
      <c r="D22298" s="6"/>
      <c r="E22298" s="8"/>
      <c r="O22298" s="9"/>
    </row>
    <row r="22299" spans="2:15" x14ac:dyDescent="0.2">
      <c r="B22299" s="3"/>
      <c r="C22299" s="3"/>
      <c r="D22299" s="6"/>
      <c r="E22299" s="8"/>
      <c r="O22299" s="9"/>
    </row>
    <row r="22300" spans="2:15" x14ac:dyDescent="0.2">
      <c r="B22300" s="3"/>
      <c r="C22300" s="3"/>
      <c r="D22300" s="6"/>
      <c r="E22300" s="8"/>
      <c r="O22300" s="9"/>
    </row>
    <row r="22301" spans="2:15" x14ac:dyDescent="0.2">
      <c r="B22301" s="3"/>
      <c r="C22301" s="3"/>
      <c r="D22301" s="6"/>
      <c r="E22301" s="8"/>
      <c r="O22301" s="9"/>
    </row>
    <row r="22302" spans="2:15" x14ac:dyDescent="0.2">
      <c r="B22302" s="3"/>
      <c r="C22302" s="3"/>
      <c r="D22302" s="6"/>
      <c r="E22302" s="8"/>
      <c r="O22302" s="9"/>
    </row>
    <row r="22303" spans="2:15" x14ac:dyDescent="0.2">
      <c r="B22303" s="3"/>
      <c r="C22303" s="3"/>
      <c r="D22303" s="6"/>
      <c r="E22303" s="8"/>
      <c r="O22303" s="9"/>
    </row>
    <row r="22304" spans="2:15" x14ac:dyDescent="0.2">
      <c r="B22304" s="3"/>
      <c r="C22304" s="3"/>
      <c r="D22304" s="6"/>
      <c r="E22304" s="8"/>
      <c r="O22304" s="9"/>
    </row>
    <row r="22305" spans="2:15" x14ac:dyDescent="0.2">
      <c r="B22305" s="3"/>
      <c r="C22305" s="3"/>
      <c r="D22305" s="6"/>
      <c r="E22305" s="8"/>
      <c r="O22305" s="9"/>
    </row>
    <row r="22306" spans="2:15" x14ac:dyDescent="0.2">
      <c r="B22306" s="3"/>
      <c r="C22306" s="3"/>
      <c r="D22306" s="6"/>
      <c r="E22306" s="8"/>
      <c r="O22306" s="9"/>
    </row>
    <row r="22307" spans="2:15" x14ac:dyDescent="0.2">
      <c r="B22307" s="3"/>
      <c r="C22307" s="3"/>
      <c r="D22307" s="6"/>
      <c r="E22307" s="8"/>
      <c r="O22307" s="9"/>
    </row>
    <row r="22308" spans="2:15" x14ac:dyDescent="0.2">
      <c r="B22308" s="3"/>
      <c r="C22308" s="3"/>
      <c r="D22308" s="6"/>
      <c r="E22308" s="8"/>
      <c r="O22308" s="9"/>
    </row>
    <row r="22309" spans="2:15" x14ac:dyDescent="0.2">
      <c r="B22309" s="3"/>
      <c r="C22309" s="3"/>
      <c r="D22309" s="6"/>
      <c r="E22309" s="8"/>
      <c r="O22309" s="9"/>
    </row>
    <row r="22310" spans="2:15" x14ac:dyDescent="0.2">
      <c r="B22310" s="3"/>
      <c r="C22310" s="3"/>
      <c r="D22310" s="6"/>
      <c r="E22310" s="8"/>
      <c r="O22310" s="9"/>
    </row>
    <row r="22311" spans="2:15" x14ac:dyDescent="0.2">
      <c r="B22311" s="3"/>
      <c r="C22311" s="3"/>
      <c r="D22311" s="6"/>
      <c r="E22311" s="8"/>
      <c r="O22311" s="9"/>
    </row>
    <row r="22312" spans="2:15" x14ac:dyDescent="0.2">
      <c r="B22312" s="3"/>
      <c r="C22312" s="3"/>
      <c r="D22312" s="6"/>
      <c r="E22312" s="8"/>
      <c r="O22312" s="9"/>
    </row>
    <row r="22313" spans="2:15" x14ac:dyDescent="0.2">
      <c r="B22313" s="3"/>
      <c r="C22313" s="3"/>
      <c r="D22313" s="6"/>
      <c r="E22313" s="8"/>
      <c r="O22313" s="9"/>
    </row>
    <row r="22314" spans="2:15" x14ac:dyDescent="0.2">
      <c r="B22314" s="3"/>
      <c r="C22314" s="3"/>
      <c r="D22314" s="6"/>
      <c r="E22314" s="8"/>
      <c r="O22314" s="9"/>
    </row>
    <row r="22315" spans="2:15" x14ac:dyDescent="0.2">
      <c r="B22315" s="3"/>
      <c r="C22315" s="3"/>
      <c r="D22315" s="6"/>
      <c r="E22315" s="8"/>
      <c r="O22315" s="9"/>
    </row>
    <row r="22316" spans="2:15" x14ac:dyDescent="0.2">
      <c r="B22316" s="3"/>
      <c r="C22316" s="3"/>
      <c r="D22316" s="6"/>
      <c r="E22316" s="8"/>
      <c r="O22316" s="9"/>
    </row>
    <row r="22317" spans="2:15" x14ac:dyDescent="0.2">
      <c r="B22317" s="3"/>
      <c r="C22317" s="3"/>
      <c r="D22317" s="6"/>
      <c r="E22317" s="8"/>
      <c r="O22317" s="9"/>
    </row>
    <row r="22318" spans="2:15" x14ac:dyDescent="0.2">
      <c r="B22318" s="3"/>
      <c r="C22318" s="3"/>
      <c r="D22318" s="6"/>
      <c r="E22318" s="8"/>
      <c r="O22318" s="9"/>
    </row>
    <row r="22319" spans="2:15" x14ac:dyDescent="0.2">
      <c r="B22319" s="3"/>
      <c r="C22319" s="3"/>
      <c r="D22319" s="6"/>
      <c r="E22319" s="8"/>
      <c r="O22319" s="9"/>
    </row>
    <row r="22320" spans="2:15" x14ac:dyDescent="0.2">
      <c r="B22320" s="3"/>
      <c r="C22320" s="3"/>
      <c r="D22320" s="6"/>
      <c r="E22320" s="8"/>
      <c r="O22320" s="9"/>
    </row>
    <row r="22321" spans="2:15" x14ac:dyDescent="0.2">
      <c r="B22321" s="3"/>
      <c r="C22321" s="3"/>
      <c r="D22321" s="6"/>
      <c r="E22321" s="8"/>
      <c r="O22321" s="9"/>
    </row>
    <row r="22322" spans="2:15" x14ac:dyDescent="0.2">
      <c r="B22322" s="3"/>
      <c r="C22322" s="3"/>
      <c r="D22322" s="6"/>
      <c r="E22322" s="8"/>
      <c r="O22322" s="9"/>
    </row>
    <row r="22323" spans="2:15" x14ac:dyDescent="0.2">
      <c r="B22323" s="3"/>
      <c r="C22323" s="3"/>
      <c r="D22323" s="6"/>
      <c r="E22323" s="8"/>
      <c r="O22323" s="9"/>
    </row>
    <row r="22324" spans="2:15" x14ac:dyDescent="0.2">
      <c r="B22324" s="3"/>
      <c r="C22324" s="3"/>
      <c r="D22324" s="6"/>
      <c r="E22324" s="8"/>
      <c r="O22324" s="9"/>
    </row>
    <row r="22325" spans="2:15" x14ac:dyDescent="0.2">
      <c r="B22325" s="3"/>
      <c r="C22325" s="3"/>
      <c r="D22325" s="6"/>
      <c r="E22325" s="8"/>
      <c r="O22325" s="9"/>
    </row>
    <row r="22326" spans="2:15" x14ac:dyDescent="0.2">
      <c r="B22326" s="3"/>
      <c r="C22326" s="3"/>
      <c r="D22326" s="6"/>
      <c r="E22326" s="8"/>
      <c r="O22326" s="9"/>
    </row>
    <row r="22327" spans="2:15" x14ac:dyDescent="0.2">
      <c r="B22327" s="3"/>
      <c r="C22327" s="3"/>
      <c r="D22327" s="6"/>
      <c r="E22327" s="8"/>
      <c r="O22327" s="9"/>
    </row>
    <row r="22328" spans="2:15" x14ac:dyDescent="0.2">
      <c r="B22328" s="3"/>
      <c r="C22328" s="3"/>
      <c r="D22328" s="6"/>
      <c r="E22328" s="8"/>
      <c r="O22328" s="9"/>
    </row>
    <row r="22329" spans="2:15" x14ac:dyDescent="0.2">
      <c r="B22329" s="3"/>
      <c r="C22329" s="3"/>
      <c r="D22329" s="6"/>
      <c r="E22329" s="8"/>
      <c r="O22329" s="9"/>
    </row>
    <row r="22330" spans="2:15" x14ac:dyDescent="0.2">
      <c r="B22330" s="3"/>
      <c r="C22330" s="3"/>
      <c r="D22330" s="6"/>
      <c r="E22330" s="8"/>
      <c r="O22330" s="9"/>
    </row>
    <row r="22331" spans="2:15" x14ac:dyDescent="0.2">
      <c r="B22331" s="3"/>
      <c r="C22331" s="3"/>
      <c r="D22331" s="6"/>
      <c r="E22331" s="8"/>
      <c r="O22331" s="9"/>
    </row>
    <row r="22332" spans="2:15" x14ac:dyDescent="0.2">
      <c r="B22332" s="3"/>
      <c r="C22332" s="3"/>
      <c r="D22332" s="6"/>
      <c r="E22332" s="8"/>
      <c r="O22332" s="9"/>
    </row>
    <row r="22333" spans="2:15" x14ac:dyDescent="0.2">
      <c r="B22333" s="3"/>
      <c r="C22333" s="3"/>
      <c r="D22333" s="6"/>
      <c r="E22333" s="8"/>
      <c r="O22333" s="9"/>
    </row>
    <row r="22334" spans="2:15" x14ac:dyDescent="0.2">
      <c r="B22334" s="3"/>
      <c r="C22334" s="3"/>
      <c r="D22334" s="6"/>
      <c r="E22334" s="8"/>
      <c r="O22334" s="9"/>
    </row>
    <row r="22335" spans="2:15" x14ac:dyDescent="0.2">
      <c r="B22335" s="3"/>
      <c r="C22335" s="3"/>
      <c r="D22335" s="6"/>
      <c r="E22335" s="8"/>
      <c r="O22335" s="9"/>
    </row>
    <row r="22336" spans="2:15" x14ac:dyDescent="0.2">
      <c r="B22336" s="3"/>
      <c r="C22336" s="3"/>
      <c r="D22336" s="6"/>
      <c r="E22336" s="8"/>
      <c r="O22336" s="9"/>
    </row>
    <row r="22337" spans="2:15" x14ac:dyDescent="0.2">
      <c r="B22337" s="3"/>
      <c r="C22337" s="3"/>
      <c r="D22337" s="6"/>
      <c r="E22337" s="8"/>
      <c r="O22337" s="9"/>
    </row>
    <row r="22338" spans="2:15" x14ac:dyDescent="0.2">
      <c r="B22338" s="3"/>
      <c r="C22338" s="3"/>
      <c r="D22338" s="6"/>
      <c r="E22338" s="8"/>
      <c r="O22338" s="9"/>
    </row>
    <row r="22339" spans="2:15" x14ac:dyDescent="0.2">
      <c r="B22339" s="3"/>
      <c r="C22339" s="3"/>
      <c r="D22339" s="6"/>
      <c r="E22339" s="8"/>
      <c r="O22339" s="9"/>
    </row>
    <row r="22340" spans="2:15" x14ac:dyDescent="0.2">
      <c r="B22340" s="3"/>
      <c r="C22340" s="3"/>
      <c r="D22340" s="6"/>
      <c r="E22340" s="8"/>
      <c r="O22340" s="9"/>
    </row>
    <row r="22341" spans="2:15" x14ac:dyDescent="0.2">
      <c r="B22341" s="3"/>
      <c r="C22341" s="3"/>
      <c r="D22341" s="6"/>
      <c r="E22341" s="8"/>
      <c r="O22341" s="9"/>
    </row>
    <row r="22342" spans="2:15" x14ac:dyDescent="0.2">
      <c r="B22342" s="3"/>
      <c r="C22342" s="3"/>
      <c r="D22342" s="6"/>
      <c r="E22342" s="8"/>
      <c r="O22342" s="9"/>
    </row>
    <row r="22343" spans="2:15" x14ac:dyDescent="0.2">
      <c r="B22343" s="3"/>
      <c r="C22343" s="3"/>
      <c r="D22343" s="6"/>
      <c r="E22343" s="8"/>
      <c r="O22343" s="9"/>
    </row>
    <row r="22344" spans="2:15" x14ac:dyDescent="0.2">
      <c r="B22344" s="3"/>
      <c r="C22344" s="3"/>
      <c r="D22344" s="6"/>
      <c r="E22344" s="8"/>
      <c r="O22344" s="9"/>
    </row>
    <row r="22345" spans="2:15" x14ac:dyDescent="0.2">
      <c r="B22345" s="3"/>
      <c r="C22345" s="3"/>
      <c r="D22345" s="6"/>
      <c r="E22345" s="8"/>
      <c r="O22345" s="9"/>
    </row>
    <row r="22346" spans="2:15" x14ac:dyDescent="0.2">
      <c r="B22346" s="3"/>
      <c r="C22346" s="3"/>
      <c r="D22346" s="6"/>
      <c r="E22346" s="8"/>
      <c r="O22346" s="9"/>
    </row>
    <row r="22347" spans="2:15" x14ac:dyDescent="0.2">
      <c r="B22347" s="3"/>
      <c r="C22347" s="3"/>
      <c r="D22347" s="6"/>
      <c r="E22347" s="8"/>
      <c r="O22347" s="9"/>
    </row>
    <row r="22348" spans="2:15" x14ac:dyDescent="0.2">
      <c r="B22348" s="3"/>
      <c r="C22348" s="3"/>
      <c r="D22348" s="6"/>
      <c r="E22348" s="8"/>
      <c r="O22348" s="9"/>
    </row>
    <row r="22349" spans="2:15" x14ac:dyDescent="0.2">
      <c r="B22349" s="3"/>
      <c r="C22349" s="3"/>
      <c r="D22349" s="6"/>
      <c r="E22349" s="8"/>
      <c r="O22349" s="9"/>
    </row>
    <row r="22350" spans="2:15" x14ac:dyDescent="0.2">
      <c r="B22350" s="3"/>
      <c r="C22350" s="3"/>
      <c r="D22350" s="6"/>
      <c r="E22350" s="8"/>
      <c r="O22350" s="9"/>
    </row>
    <row r="22351" spans="2:15" x14ac:dyDescent="0.2">
      <c r="B22351" s="3"/>
      <c r="C22351" s="3"/>
      <c r="D22351" s="6"/>
      <c r="E22351" s="8"/>
      <c r="O22351" s="9"/>
    </row>
    <row r="22352" spans="2:15" x14ac:dyDescent="0.2">
      <c r="B22352" s="3"/>
      <c r="C22352" s="3"/>
      <c r="D22352" s="6"/>
      <c r="E22352" s="8"/>
      <c r="O22352" s="9"/>
    </row>
    <row r="22353" spans="2:15" x14ac:dyDescent="0.2">
      <c r="B22353" s="3"/>
      <c r="C22353" s="3"/>
      <c r="D22353" s="6"/>
      <c r="E22353" s="8"/>
      <c r="O22353" s="9"/>
    </row>
    <row r="22354" spans="2:15" x14ac:dyDescent="0.2">
      <c r="B22354" s="3"/>
      <c r="C22354" s="3"/>
      <c r="D22354" s="6"/>
      <c r="E22354" s="8"/>
      <c r="O22354" s="9"/>
    </row>
    <row r="22355" spans="2:15" x14ac:dyDescent="0.2">
      <c r="B22355" s="3"/>
      <c r="C22355" s="3"/>
      <c r="D22355" s="6"/>
      <c r="E22355" s="8"/>
      <c r="O22355" s="9"/>
    </row>
    <row r="22356" spans="2:15" x14ac:dyDescent="0.2">
      <c r="B22356" s="3"/>
      <c r="C22356" s="3"/>
      <c r="D22356" s="6"/>
      <c r="E22356" s="8"/>
      <c r="O22356" s="9"/>
    </row>
    <row r="22357" spans="2:15" x14ac:dyDescent="0.2">
      <c r="B22357" s="3"/>
      <c r="C22357" s="3"/>
      <c r="D22357" s="6"/>
      <c r="E22357" s="8"/>
      <c r="O22357" s="9"/>
    </row>
    <row r="22358" spans="2:15" x14ac:dyDescent="0.2">
      <c r="B22358" s="3"/>
      <c r="C22358" s="3"/>
      <c r="D22358" s="6"/>
      <c r="E22358" s="8"/>
      <c r="O22358" s="9"/>
    </row>
    <row r="22359" spans="2:15" x14ac:dyDescent="0.2">
      <c r="B22359" s="3"/>
      <c r="C22359" s="3"/>
      <c r="D22359" s="6"/>
      <c r="E22359" s="8"/>
      <c r="O22359" s="9"/>
    </row>
    <row r="22360" spans="2:15" x14ac:dyDescent="0.2">
      <c r="B22360" s="3"/>
      <c r="C22360" s="3"/>
      <c r="D22360" s="6"/>
      <c r="E22360" s="8"/>
      <c r="O22360" s="9"/>
    </row>
    <row r="22361" spans="2:15" x14ac:dyDescent="0.2">
      <c r="B22361" s="3"/>
      <c r="C22361" s="3"/>
      <c r="D22361" s="6"/>
      <c r="E22361" s="8"/>
      <c r="O22361" s="9"/>
    </row>
    <row r="22362" spans="2:15" x14ac:dyDescent="0.2">
      <c r="B22362" s="3"/>
      <c r="C22362" s="3"/>
      <c r="D22362" s="6"/>
      <c r="E22362" s="8"/>
      <c r="O22362" s="9"/>
    </row>
    <row r="22363" spans="2:15" x14ac:dyDescent="0.2">
      <c r="B22363" s="3"/>
      <c r="C22363" s="3"/>
      <c r="D22363" s="6"/>
      <c r="E22363" s="8"/>
      <c r="O22363" s="9"/>
    </row>
    <row r="22364" spans="2:15" x14ac:dyDescent="0.2">
      <c r="B22364" s="3"/>
      <c r="C22364" s="3"/>
      <c r="D22364" s="6"/>
      <c r="E22364" s="8"/>
      <c r="O22364" s="9"/>
    </row>
    <row r="22365" spans="2:15" x14ac:dyDescent="0.2">
      <c r="B22365" s="3"/>
      <c r="C22365" s="3"/>
      <c r="D22365" s="6"/>
      <c r="E22365" s="8"/>
      <c r="O22365" s="9"/>
    </row>
    <row r="22366" spans="2:15" x14ac:dyDescent="0.2">
      <c r="B22366" s="3"/>
      <c r="C22366" s="3"/>
      <c r="D22366" s="6"/>
      <c r="E22366" s="8"/>
      <c r="O22366" s="9"/>
    </row>
    <row r="22367" spans="2:15" x14ac:dyDescent="0.2">
      <c r="B22367" s="3"/>
      <c r="C22367" s="3"/>
      <c r="D22367" s="6"/>
      <c r="E22367" s="8"/>
      <c r="O22367" s="9"/>
    </row>
    <row r="22368" spans="2:15" x14ac:dyDescent="0.2">
      <c r="B22368" s="3"/>
      <c r="C22368" s="3"/>
      <c r="D22368" s="6"/>
      <c r="E22368" s="8"/>
      <c r="O22368" s="9"/>
    </row>
    <row r="22369" spans="2:15" x14ac:dyDescent="0.2">
      <c r="B22369" s="3"/>
      <c r="C22369" s="3"/>
      <c r="D22369" s="6"/>
      <c r="E22369" s="8"/>
      <c r="O22369" s="9"/>
    </row>
    <row r="22370" spans="2:15" x14ac:dyDescent="0.2">
      <c r="B22370" s="3"/>
      <c r="C22370" s="3"/>
      <c r="D22370" s="6"/>
      <c r="E22370" s="8"/>
      <c r="O22370" s="9"/>
    </row>
    <row r="22371" spans="2:15" x14ac:dyDescent="0.2">
      <c r="B22371" s="3"/>
      <c r="C22371" s="3"/>
      <c r="D22371" s="6"/>
      <c r="E22371" s="8"/>
      <c r="O22371" s="9"/>
    </row>
    <row r="22372" spans="2:15" x14ac:dyDescent="0.2">
      <c r="B22372" s="3"/>
      <c r="C22372" s="3"/>
      <c r="D22372" s="6"/>
      <c r="E22372" s="8"/>
      <c r="O22372" s="9"/>
    </row>
    <row r="22373" spans="2:15" x14ac:dyDescent="0.2">
      <c r="B22373" s="3"/>
      <c r="C22373" s="3"/>
      <c r="D22373" s="6"/>
      <c r="E22373" s="8"/>
      <c r="O22373" s="9"/>
    </row>
    <row r="22374" spans="2:15" x14ac:dyDescent="0.2">
      <c r="B22374" s="3"/>
      <c r="C22374" s="3"/>
      <c r="D22374" s="6"/>
      <c r="E22374" s="8"/>
      <c r="O22374" s="9"/>
    </row>
    <row r="22375" spans="2:15" x14ac:dyDescent="0.2">
      <c r="B22375" s="3"/>
      <c r="C22375" s="3"/>
      <c r="D22375" s="6"/>
      <c r="E22375" s="8"/>
      <c r="O22375" s="9"/>
    </row>
    <row r="22376" spans="2:15" x14ac:dyDescent="0.2">
      <c r="B22376" s="3"/>
      <c r="C22376" s="3"/>
      <c r="D22376" s="6"/>
      <c r="E22376" s="8"/>
      <c r="O22376" s="9"/>
    </row>
    <row r="22377" spans="2:15" x14ac:dyDescent="0.2">
      <c r="B22377" s="3"/>
      <c r="C22377" s="3"/>
      <c r="D22377" s="6"/>
      <c r="E22377" s="8"/>
      <c r="O22377" s="9"/>
    </row>
    <row r="22378" spans="2:15" x14ac:dyDescent="0.2">
      <c r="B22378" s="3"/>
      <c r="C22378" s="3"/>
      <c r="D22378" s="6"/>
      <c r="E22378" s="8"/>
      <c r="O22378" s="9"/>
    </row>
    <row r="22379" spans="2:15" x14ac:dyDescent="0.2">
      <c r="B22379" s="3"/>
      <c r="C22379" s="3"/>
      <c r="D22379" s="6"/>
      <c r="E22379" s="8"/>
      <c r="O22379" s="9"/>
    </row>
    <row r="22380" spans="2:15" x14ac:dyDescent="0.2">
      <c r="B22380" s="3"/>
      <c r="C22380" s="3"/>
      <c r="D22380" s="6"/>
      <c r="E22380" s="8"/>
      <c r="O22380" s="9"/>
    </row>
    <row r="22381" spans="2:15" x14ac:dyDescent="0.2">
      <c r="B22381" s="3"/>
      <c r="C22381" s="3"/>
      <c r="D22381" s="6"/>
      <c r="E22381" s="8"/>
      <c r="O22381" s="9"/>
    </row>
    <row r="22382" spans="2:15" x14ac:dyDescent="0.2">
      <c r="B22382" s="3"/>
      <c r="C22382" s="3"/>
      <c r="D22382" s="6"/>
      <c r="E22382" s="8"/>
      <c r="O22382" s="9"/>
    </row>
    <row r="22383" spans="2:15" x14ac:dyDescent="0.2">
      <c r="B22383" s="3"/>
      <c r="C22383" s="3"/>
      <c r="D22383" s="6"/>
      <c r="E22383" s="8"/>
      <c r="O22383" s="9"/>
    </row>
    <row r="22384" spans="2:15" x14ac:dyDescent="0.2">
      <c r="B22384" s="3"/>
      <c r="C22384" s="3"/>
      <c r="D22384" s="6"/>
      <c r="E22384" s="8"/>
      <c r="O22384" s="9"/>
    </row>
    <row r="22385" spans="2:15" x14ac:dyDescent="0.2">
      <c r="B22385" s="3"/>
      <c r="C22385" s="3"/>
      <c r="D22385" s="6"/>
      <c r="E22385" s="8"/>
      <c r="O22385" s="9"/>
    </row>
    <row r="22386" spans="2:15" x14ac:dyDescent="0.2">
      <c r="B22386" s="3"/>
      <c r="C22386" s="3"/>
      <c r="D22386" s="6"/>
      <c r="E22386" s="8"/>
      <c r="O22386" s="9"/>
    </row>
    <row r="22387" spans="2:15" x14ac:dyDescent="0.2">
      <c r="B22387" s="3"/>
      <c r="C22387" s="3"/>
      <c r="D22387" s="6"/>
      <c r="E22387" s="8"/>
      <c r="O22387" s="9"/>
    </row>
    <row r="22388" spans="2:15" x14ac:dyDescent="0.2">
      <c r="B22388" s="3"/>
      <c r="C22388" s="3"/>
      <c r="D22388" s="6"/>
      <c r="E22388" s="8"/>
      <c r="O22388" s="9"/>
    </row>
    <row r="22389" spans="2:15" x14ac:dyDescent="0.2">
      <c r="B22389" s="3"/>
      <c r="C22389" s="3"/>
      <c r="D22389" s="6"/>
      <c r="E22389" s="8"/>
      <c r="O22389" s="9"/>
    </row>
    <row r="22390" spans="2:15" x14ac:dyDescent="0.2">
      <c r="B22390" s="3"/>
      <c r="C22390" s="3"/>
      <c r="D22390" s="6"/>
      <c r="E22390" s="8"/>
      <c r="O22390" s="9"/>
    </row>
    <row r="22391" spans="2:15" x14ac:dyDescent="0.2">
      <c r="B22391" s="3"/>
      <c r="C22391" s="3"/>
      <c r="D22391" s="6"/>
      <c r="E22391" s="8"/>
      <c r="O22391" s="9"/>
    </row>
    <row r="22392" spans="2:15" x14ac:dyDescent="0.2">
      <c r="B22392" s="3"/>
      <c r="C22392" s="3"/>
      <c r="D22392" s="6"/>
      <c r="E22392" s="8"/>
      <c r="O22392" s="9"/>
    </row>
    <row r="22393" spans="2:15" x14ac:dyDescent="0.2">
      <c r="B22393" s="3"/>
      <c r="C22393" s="3"/>
      <c r="D22393" s="6"/>
      <c r="E22393" s="8"/>
      <c r="O22393" s="9"/>
    </row>
    <row r="22394" spans="2:15" x14ac:dyDescent="0.2">
      <c r="B22394" s="3"/>
      <c r="C22394" s="3"/>
      <c r="D22394" s="6"/>
      <c r="E22394" s="8"/>
      <c r="O22394" s="9"/>
    </row>
    <row r="22395" spans="2:15" x14ac:dyDescent="0.2">
      <c r="B22395" s="3"/>
      <c r="C22395" s="3"/>
      <c r="D22395" s="6"/>
      <c r="E22395" s="8"/>
      <c r="O22395" s="9"/>
    </row>
    <row r="22396" spans="2:15" x14ac:dyDescent="0.2">
      <c r="B22396" s="3"/>
      <c r="C22396" s="3"/>
      <c r="D22396" s="6"/>
      <c r="E22396" s="8"/>
      <c r="O22396" s="9"/>
    </row>
    <row r="22397" spans="2:15" x14ac:dyDescent="0.2">
      <c r="B22397" s="3"/>
      <c r="C22397" s="3"/>
      <c r="D22397" s="6"/>
      <c r="E22397" s="8"/>
      <c r="O22397" s="9"/>
    </row>
    <row r="22398" spans="2:15" x14ac:dyDescent="0.2">
      <c r="B22398" s="3"/>
      <c r="C22398" s="3"/>
      <c r="D22398" s="6"/>
      <c r="E22398" s="8"/>
      <c r="O22398" s="9"/>
    </row>
    <row r="22399" spans="2:15" x14ac:dyDescent="0.2">
      <c r="B22399" s="3"/>
      <c r="C22399" s="3"/>
      <c r="D22399" s="6"/>
      <c r="E22399" s="8"/>
      <c r="O22399" s="9"/>
    </row>
    <row r="22400" spans="2:15" x14ac:dyDescent="0.2">
      <c r="B22400" s="3"/>
      <c r="C22400" s="3"/>
      <c r="D22400" s="6"/>
      <c r="E22400" s="8"/>
      <c r="O22400" s="9"/>
    </row>
    <row r="22401" spans="2:15" x14ac:dyDescent="0.2">
      <c r="B22401" s="3"/>
      <c r="C22401" s="3"/>
      <c r="D22401" s="6"/>
      <c r="E22401" s="8"/>
      <c r="O22401" s="9"/>
    </row>
    <row r="22402" spans="2:15" x14ac:dyDescent="0.2">
      <c r="B22402" s="3"/>
      <c r="C22402" s="3"/>
      <c r="D22402" s="6"/>
      <c r="E22402" s="8"/>
      <c r="O22402" s="9"/>
    </row>
    <row r="22403" spans="2:15" x14ac:dyDescent="0.2">
      <c r="B22403" s="3"/>
      <c r="C22403" s="3"/>
      <c r="D22403" s="6"/>
      <c r="E22403" s="8"/>
      <c r="O22403" s="9"/>
    </row>
    <row r="22404" spans="2:15" x14ac:dyDescent="0.2">
      <c r="B22404" s="3"/>
      <c r="C22404" s="3"/>
      <c r="D22404" s="6"/>
      <c r="E22404" s="8"/>
      <c r="O22404" s="9"/>
    </row>
    <row r="22405" spans="2:15" x14ac:dyDescent="0.2">
      <c r="B22405" s="3"/>
      <c r="C22405" s="3"/>
      <c r="D22405" s="6"/>
      <c r="E22405" s="8"/>
      <c r="O22405" s="9"/>
    </row>
    <row r="22406" spans="2:15" x14ac:dyDescent="0.2">
      <c r="B22406" s="3"/>
      <c r="C22406" s="3"/>
      <c r="D22406" s="6"/>
      <c r="E22406" s="8"/>
      <c r="O22406" s="9"/>
    </row>
    <row r="22407" spans="2:15" x14ac:dyDescent="0.2">
      <c r="B22407" s="3"/>
      <c r="C22407" s="3"/>
      <c r="D22407" s="6"/>
      <c r="E22407" s="8"/>
      <c r="O22407" s="9"/>
    </row>
    <row r="22408" spans="2:15" x14ac:dyDescent="0.2">
      <c r="B22408" s="3"/>
      <c r="C22408" s="3"/>
      <c r="D22408" s="6"/>
      <c r="E22408" s="8"/>
      <c r="O22408" s="9"/>
    </row>
    <row r="22409" spans="2:15" x14ac:dyDescent="0.2">
      <c r="B22409" s="3"/>
      <c r="C22409" s="3"/>
      <c r="D22409" s="6"/>
      <c r="E22409" s="8"/>
      <c r="O22409" s="9"/>
    </row>
    <row r="22410" spans="2:15" x14ac:dyDescent="0.2">
      <c r="B22410" s="3"/>
      <c r="C22410" s="3"/>
      <c r="D22410" s="6"/>
      <c r="E22410" s="8"/>
      <c r="O22410" s="9"/>
    </row>
    <row r="22411" spans="2:15" x14ac:dyDescent="0.2">
      <c r="B22411" s="3"/>
      <c r="C22411" s="3"/>
      <c r="D22411" s="6"/>
      <c r="E22411" s="8"/>
      <c r="O22411" s="9"/>
    </row>
    <row r="22412" spans="2:15" x14ac:dyDescent="0.2">
      <c r="B22412" s="3"/>
      <c r="C22412" s="3"/>
      <c r="D22412" s="6"/>
      <c r="E22412" s="8"/>
      <c r="O22412" s="9"/>
    </row>
    <row r="22413" spans="2:15" x14ac:dyDescent="0.2">
      <c r="B22413" s="3"/>
      <c r="C22413" s="3"/>
      <c r="D22413" s="6"/>
      <c r="E22413" s="8"/>
      <c r="O22413" s="9"/>
    </row>
    <row r="22414" spans="2:15" x14ac:dyDescent="0.2">
      <c r="B22414" s="3"/>
      <c r="C22414" s="3"/>
      <c r="D22414" s="6"/>
      <c r="E22414" s="8"/>
      <c r="O22414" s="9"/>
    </row>
    <row r="22415" spans="2:15" x14ac:dyDescent="0.2">
      <c r="B22415" s="3"/>
      <c r="C22415" s="3"/>
      <c r="D22415" s="6"/>
      <c r="E22415" s="8"/>
      <c r="O22415" s="9"/>
    </row>
    <row r="22416" spans="2:15" x14ac:dyDescent="0.2">
      <c r="B22416" s="3"/>
      <c r="C22416" s="3"/>
      <c r="D22416" s="6"/>
      <c r="E22416" s="8"/>
      <c r="O22416" s="9"/>
    </row>
    <row r="22417" spans="2:15" x14ac:dyDescent="0.2">
      <c r="B22417" s="3"/>
      <c r="C22417" s="3"/>
      <c r="D22417" s="6"/>
      <c r="E22417" s="8"/>
      <c r="O22417" s="9"/>
    </row>
    <row r="22418" spans="2:15" x14ac:dyDescent="0.2">
      <c r="B22418" s="3"/>
      <c r="C22418" s="3"/>
      <c r="D22418" s="6"/>
      <c r="E22418" s="8"/>
      <c r="O22418" s="9"/>
    </row>
    <row r="22419" spans="2:15" x14ac:dyDescent="0.2">
      <c r="B22419" s="3"/>
      <c r="C22419" s="3"/>
      <c r="D22419" s="6"/>
      <c r="E22419" s="8"/>
      <c r="O22419" s="9"/>
    </row>
    <row r="22420" spans="2:15" x14ac:dyDescent="0.2">
      <c r="B22420" s="3"/>
      <c r="C22420" s="3"/>
      <c r="D22420" s="6"/>
      <c r="E22420" s="8"/>
      <c r="O22420" s="9"/>
    </row>
    <row r="22421" spans="2:15" x14ac:dyDescent="0.2">
      <c r="B22421" s="3"/>
      <c r="C22421" s="3"/>
      <c r="D22421" s="6"/>
      <c r="E22421" s="8"/>
      <c r="O22421" s="9"/>
    </row>
    <row r="22422" spans="2:15" x14ac:dyDescent="0.2">
      <c r="B22422" s="3"/>
      <c r="C22422" s="3"/>
      <c r="D22422" s="6"/>
      <c r="E22422" s="8"/>
      <c r="O22422" s="9"/>
    </row>
    <row r="22423" spans="2:15" x14ac:dyDescent="0.2">
      <c r="B22423" s="3"/>
      <c r="C22423" s="3"/>
      <c r="D22423" s="6"/>
      <c r="E22423" s="8"/>
      <c r="O22423" s="9"/>
    </row>
    <row r="22424" spans="2:15" x14ac:dyDescent="0.2">
      <c r="B22424" s="3"/>
      <c r="C22424" s="3"/>
      <c r="D22424" s="6"/>
      <c r="E22424" s="8"/>
      <c r="O22424" s="9"/>
    </row>
    <row r="22425" spans="2:15" x14ac:dyDescent="0.2">
      <c r="B22425" s="3"/>
      <c r="C22425" s="3"/>
      <c r="D22425" s="6"/>
      <c r="E22425" s="8"/>
      <c r="O22425" s="9"/>
    </row>
    <row r="22426" spans="2:15" x14ac:dyDescent="0.2">
      <c r="B22426" s="3"/>
      <c r="C22426" s="3"/>
      <c r="D22426" s="6"/>
      <c r="E22426" s="8"/>
      <c r="O22426" s="9"/>
    </row>
    <row r="22427" spans="2:15" x14ac:dyDescent="0.2">
      <c r="B22427" s="3"/>
      <c r="C22427" s="3"/>
      <c r="D22427" s="6"/>
      <c r="E22427" s="8"/>
      <c r="O22427" s="9"/>
    </row>
    <row r="22428" spans="2:15" x14ac:dyDescent="0.2">
      <c r="B22428" s="3"/>
      <c r="C22428" s="3"/>
      <c r="D22428" s="6"/>
      <c r="E22428" s="8"/>
      <c r="O22428" s="9"/>
    </row>
    <row r="22429" spans="2:15" x14ac:dyDescent="0.2">
      <c r="B22429" s="3"/>
      <c r="C22429" s="3"/>
      <c r="D22429" s="6"/>
      <c r="E22429" s="8"/>
      <c r="O22429" s="9"/>
    </row>
    <row r="22430" spans="2:15" x14ac:dyDescent="0.2">
      <c r="B22430" s="3"/>
      <c r="C22430" s="3"/>
      <c r="D22430" s="6"/>
      <c r="E22430" s="8"/>
      <c r="O22430" s="9"/>
    </row>
    <row r="22431" spans="2:15" x14ac:dyDescent="0.2">
      <c r="B22431" s="3"/>
      <c r="C22431" s="3"/>
      <c r="D22431" s="6"/>
      <c r="E22431" s="8"/>
      <c r="O22431" s="9"/>
    </row>
    <row r="22432" spans="2:15" x14ac:dyDescent="0.2">
      <c r="B22432" s="3"/>
      <c r="C22432" s="3"/>
      <c r="D22432" s="6"/>
      <c r="E22432" s="8"/>
      <c r="O22432" s="9"/>
    </row>
    <row r="22433" spans="2:15" x14ac:dyDescent="0.2">
      <c r="B22433" s="3"/>
      <c r="C22433" s="3"/>
      <c r="D22433" s="6"/>
      <c r="E22433" s="8"/>
      <c r="O22433" s="9"/>
    </row>
    <row r="22434" spans="2:15" x14ac:dyDescent="0.2">
      <c r="B22434" s="3"/>
      <c r="C22434" s="3"/>
      <c r="D22434" s="6"/>
      <c r="E22434" s="8"/>
      <c r="O22434" s="9"/>
    </row>
    <row r="22435" spans="2:15" x14ac:dyDescent="0.2">
      <c r="B22435" s="3"/>
      <c r="C22435" s="3"/>
      <c r="D22435" s="6"/>
      <c r="E22435" s="8"/>
      <c r="O22435" s="9"/>
    </row>
    <row r="22436" spans="2:15" x14ac:dyDescent="0.2">
      <c r="B22436" s="3"/>
      <c r="C22436" s="3"/>
      <c r="D22436" s="6"/>
      <c r="E22436" s="8"/>
      <c r="O22436" s="9"/>
    </row>
    <row r="22437" spans="2:15" x14ac:dyDescent="0.2">
      <c r="B22437" s="3"/>
      <c r="C22437" s="3"/>
      <c r="D22437" s="6"/>
      <c r="E22437" s="8"/>
      <c r="O22437" s="9"/>
    </row>
    <row r="22438" spans="2:15" x14ac:dyDescent="0.2">
      <c r="B22438" s="3"/>
      <c r="C22438" s="3"/>
      <c r="D22438" s="6"/>
      <c r="E22438" s="8"/>
      <c r="O22438" s="9"/>
    </row>
    <row r="22439" spans="2:15" x14ac:dyDescent="0.2">
      <c r="B22439" s="3"/>
      <c r="C22439" s="3"/>
      <c r="D22439" s="6"/>
      <c r="E22439" s="8"/>
      <c r="O22439" s="9"/>
    </row>
    <row r="22440" spans="2:15" x14ac:dyDescent="0.2">
      <c r="B22440" s="3"/>
      <c r="C22440" s="3"/>
      <c r="D22440" s="6"/>
      <c r="E22440" s="8"/>
      <c r="O22440" s="9"/>
    </row>
    <row r="22441" spans="2:15" x14ac:dyDescent="0.2">
      <c r="B22441" s="3"/>
      <c r="C22441" s="3"/>
      <c r="D22441" s="6"/>
      <c r="E22441" s="8"/>
      <c r="O22441" s="9"/>
    </row>
    <row r="22442" spans="2:15" x14ac:dyDescent="0.2">
      <c r="B22442" s="3"/>
      <c r="C22442" s="3"/>
      <c r="D22442" s="6"/>
      <c r="E22442" s="8"/>
      <c r="O22442" s="9"/>
    </row>
    <row r="22443" spans="2:15" x14ac:dyDescent="0.2">
      <c r="B22443" s="3"/>
      <c r="C22443" s="3"/>
      <c r="D22443" s="6"/>
      <c r="E22443" s="8"/>
      <c r="O22443" s="9"/>
    </row>
    <row r="22444" spans="2:15" x14ac:dyDescent="0.2">
      <c r="B22444" s="3"/>
      <c r="C22444" s="3"/>
      <c r="D22444" s="6"/>
      <c r="E22444" s="8"/>
      <c r="O22444" s="9"/>
    </row>
    <row r="22445" spans="2:15" x14ac:dyDescent="0.2">
      <c r="B22445" s="3"/>
      <c r="C22445" s="3"/>
      <c r="D22445" s="6"/>
      <c r="E22445" s="8"/>
      <c r="O22445" s="9"/>
    </row>
    <row r="22446" spans="2:15" x14ac:dyDescent="0.2">
      <c r="B22446" s="3"/>
      <c r="C22446" s="3"/>
      <c r="D22446" s="6"/>
      <c r="E22446" s="8"/>
      <c r="O22446" s="9"/>
    </row>
    <row r="22447" spans="2:15" x14ac:dyDescent="0.2">
      <c r="B22447" s="3"/>
      <c r="C22447" s="3"/>
      <c r="D22447" s="6"/>
      <c r="E22447" s="8"/>
      <c r="O22447" s="9"/>
    </row>
    <row r="22448" spans="2:15" x14ac:dyDescent="0.2">
      <c r="B22448" s="3"/>
      <c r="C22448" s="3"/>
      <c r="D22448" s="6"/>
      <c r="E22448" s="8"/>
      <c r="O22448" s="9"/>
    </row>
    <row r="22449" spans="2:15" x14ac:dyDescent="0.2">
      <c r="B22449" s="3"/>
      <c r="C22449" s="3"/>
      <c r="D22449" s="6"/>
      <c r="E22449" s="8"/>
      <c r="O22449" s="9"/>
    </row>
    <row r="22450" spans="2:15" x14ac:dyDescent="0.2">
      <c r="B22450" s="3"/>
      <c r="C22450" s="3"/>
      <c r="D22450" s="6"/>
      <c r="E22450" s="8"/>
      <c r="O22450" s="9"/>
    </row>
    <row r="22451" spans="2:15" x14ac:dyDescent="0.2">
      <c r="B22451" s="3"/>
      <c r="C22451" s="3"/>
      <c r="D22451" s="6"/>
      <c r="E22451" s="8"/>
      <c r="O22451" s="9"/>
    </row>
    <row r="22452" spans="2:15" x14ac:dyDescent="0.2">
      <c r="B22452" s="3"/>
      <c r="C22452" s="3"/>
      <c r="D22452" s="6"/>
      <c r="E22452" s="8"/>
      <c r="O22452" s="9"/>
    </row>
    <row r="22453" spans="2:15" x14ac:dyDescent="0.2">
      <c r="B22453" s="3"/>
      <c r="C22453" s="3"/>
      <c r="D22453" s="6"/>
      <c r="E22453" s="8"/>
      <c r="O22453" s="9"/>
    </row>
    <row r="22454" spans="2:15" x14ac:dyDescent="0.2">
      <c r="B22454" s="3"/>
      <c r="C22454" s="3"/>
      <c r="D22454" s="6"/>
      <c r="E22454" s="8"/>
      <c r="O22454" s="9"/>
    </row>
    <row r="22455" spans="2:15" x14ac:dyDescent="0.2">
      <c r="B22455" s="3"/>
      <c r="C22455" s="3"/>
      <c r="D22455" s="6"/>
      <c r="E22455" s="8"/>
      <c r="O22455" s="9"/>
    </row>
    <row r="22456" spans="2:15" x14ac:dyDescent="0.2">
      <c r="B22456" s="3"/>
      <c r="C22456" s="3"/>
      <c r="D22456" s="6"/>
      <c r="E22456" s="8"/>
      <c r="O22456" s="9"/>
    </row>
    <row r="22457" spans="2:15" x14ac:dyDescent="0.2">
      <c r="B22457" s="3"/>
      <c r="C22457" s="3"/>
      <c r="D22457" s="6"/>
      <c r="E22457" s="8"/>
      <c r="O22457" s="9"/>
    </row>
    <row r="22458" spans="2:15" x14ac:dyDescent="0.2">
      <c r="B22458" s="3"/>
      <c r="C22458" s="3"/>
      <c r="D22458" s="6"/>
      <c r="E22458" s="8"/>
      <c r="O22458" s="9"/>
    </row>
    <row r="22459" spans="2:15" x14ac:dyDescent="0.2">
      <c r="B22459" s="3"/>
      <c r="C22459" s="3"/>
      <c r="D22459" s="6"/>
      <c r="E22459" s="8"/>
      <c r="O22459" s="9"/>
    </row>
    <row r="22460" spans="2:15" x14ac:dyDescent="0.2">
      <c r="B22460" s="3"/>
      <c r="C22460" s="3"/>
      <c r="D22460" s="6"/>
      <c r="E22460" s="8"/>
      <c r="O22460" s="9"/>
    </row>
    <row r="22461" spans="2:15" x14ac:dyDescent="0.2">
      <c r="B22461" s="3"/>
      <c r="C22461" s="3"/>
      <c r="D22461" s="6"/>
      <c r="E22461" s="8"/>
      <c r="O22461" s="9"/>
    </row>
    <row r="22462" spans="2:15" x14ac:dyDescent="0.2">
      <c r="B22462" s="3"/>
      <c r="C22462" s="3"/>
      <c r="D22462" s="6"/>
      <c r="E22462" s="8"/>
      <c r="O22462" s="9"/>
    </row>
    <row r="22463" spans="2:15" x14ac:dyDescent="0.2">
      <c r="B22463" s="3"/>
      <c r="C22463" s="3"/>
      <c r="D22463" s="6"/>
      <c r="E22463" s="8"/>
      <c r="O22463" s="9"/>
    </row>
    <row r="22464" spans="2:15" x14ac:dyDescent="0.2">
      <c r="B22464" s="3"/>
      <c r="C22464" s="3"/>
      <c r="D22464" s="6"/>
      <c r="E22464" s="8"/>
      <c r="O22464" s="9"/>
    </row>
    <row r="22465" spans="2:15" x14ac:dyDescent="0.2">
      <c r="B22465" s="3"/>
      <c r="C22465" s="3"/>
      <c r="D22465" s="6"/>
      <c r="E22465" s="8"/>
      <c r="O22465" s="9"/>
    </row>
    <row r="22466" spans="2:15" x14ac:dyDescent="0.2">
      <c r="B22466" s="3"/>
      <c r="C22466" s="3"/>
      <c r="D22466" s="6"/>
      <c r="E22466" s="8"/>
      <c r="O22466" s="9"/>
    </row>
    <row r="22467" spans="2:15" x14ac:dyDescent="0.2">
      <c r="B22467" s="3"/>
      <c r="C22467" s="3"/>
      <c r="D22467" s="6"/>
      <c r="E22467" s="8"/>
      <c r="O22467" s="9"/>
    </row>
    <row r="22468" spans="2:15" x14ac:dyDescent="0.2">
      <c r="B22468" s="3"/>
      <c r="C22468" s="3"/>
      <c r="D22468" s="6"/>
      <c r="E22468" s="8"/>
      <c r="O22468" s="9"/>
    </row>
    <row r="22469" spans="2:15" x14ac:dyDescent="0.2">
      <c r="B22469" s="3"/>
      <c r="C22469" s="3"/>
      <c r="D22469" s="6"/>
      <c r="E22469" s="8"/>
      <c r="O22469" s="9"/>
    </row>
    <row r="22470" spans="2:15" x14ac:dyDescent="0.2">
      <c r="B22470" s="3"/>
      <c r="C22470" s="3"/>
      <c r="D22470" s="6"/>
      <c r="E22470" s="8"/>
      <c r="O22470" s="9"/>
    </row>
    <row r="22471" spans="2:15" x14ac:dyDescent="0.2">
      <c r="B22471" s="3"/>
      <c r="C22471" s="3"/>
      <c r="D22471" s="6"/>
      <c r="E22471" s="8"/>
      <c r="O22471" s="9"/>
    </row>
    <row r="22472" spans="2:15" x14ac:dyDescent="0.2">
      <c r="B22472" s="3"/>
      <c r="C22472" s="3"/>
      <c r="D22472" s="6"/>
      <c r="E22472" s="8"/>
      <c r="O22472" s="9"/>
    </row>
    <row r="22473" spans="2:15" x14ac:dyDescent="0.2">
      <c r="B22473" s="3"/>
      <c r="C22473" s="3"/>
      <c r="D22473" s="6"/>
      <c r="E22473" s="8"/>
      <c r="O22473" s="9"/>
    </row>
    <row r="22474" spans="2:15" x14ac:dyDescent="0.2">
      <c r="B22474" s="3"/>
      <c r="C22474" s="3"/>
      <c r="D22474" s="6"/>
      <c r="E22474" s="8"/>
      <c r="O22474" s="9"/>
    </row>
    <row r="22475" spans="2:15" x14ac:dyDescent="0.2">
      <c r="B22475" s="3"/>
      <c r="C22475" s="3"/>
      <c r="D22475" s="6"/>
      <c r="E22475" s="8"/>
      <c r="O22475" s="9"/>
    </row>
    <row r="22476" spans="2:15" x14ac:dyDescent="0.2">
      <c r="B22476" s="3"/>
      <c r="C22476" s="3"/>
      <c r="D22476" s="6"/>
      <c r="E22476" s="8"/>
      <c r="O22476" s="9"/>
    </row>
    <row r="22477" spans="2:15" x14ac:dyDescent="0.2">
      <c r="B22477" s="3"/>
      <c r="C22477" s="3"/>
      <c r="D22477" s="6"/>
      <c r="E22477" s="8"/>
      <c r="O22477" s="9"/>
    </row>
    <row r="22478" spans="2:15" x14ac:dyDescent="0.2">
      <c r="B22478" s="3"/>
      <c r="C22478" s="3"/>
      <c r="D22478" s="6"/>
      <c r="E22478" s="8"/>
      <c r="O22478" s="9"/>
    </row>
    <row r="22479" spans="2:15" x14ac:dyDescent="0.2">
      <c r="B22479" s="3"/>
      <c r="C22479" s="3"/>
      <c r="D22479" s="6"/>
      <c r="E22479" s="8"/>
      <c r="O22479" s="9"/>
    </row>
    <row r="22480" spans="2:15" x14ac:dyDescent="0.2">
      <c r="B22480" s="3"/>
      <c r="C22480" s="3"/>
      <c r="D22480" s="6"/>
      <c r="E22480" s="8"/>
      <c r="O22480" s="9"/>
    </row>
    <row r="22481" spans="2:15" x14ac:dyDescent="0.2">
      <c r="B22481" s="3"/>
      <c r="C22481" s="3"/>
      <c r="D22481" s="6"/>
      <c r="E22481" s="8"/>
      <c r="O22481" s="9"/>
    </row>
    <row r="22482" spans="2:15" x14ac:dyDescent="0.2">
      <c r="B22482" s="3"/>
      <c r="C22482" s="3"/>
      <c r="D22482" s="6"/>
      <c r="E22482" s="8"/>
      <c r="O22482" s="9"/>
    </row>
    <row r="22483" spans="2:15" x14ac:dyDescent="0.2">
      <c r="B22483" s="3"/>
      <c r="C22483" s="3"/>
      <c r="D22483" s="6"/>
      <c r="E22483" s="8"/>
      <c r="O22483" s="9"/>
    </row>
    <row r="22484" spans="2:15" x14ac:dyDescent="0.2">
      <c r="B22484" s="3"/>
      <c r="C22484" s="3"/>
      <c r="D22484" s="6"/>
      <c r="E22484" s="8"/>
      <c r="O22484" s="9"/>
    </row>
    <row r="22485" spans="2:15" x14ac:dyDescent="0.2">
      <c r="B22485" s="3"/>
      <c r="C22485" s="3"/>
      <c r="D22485" s="6"/>
      <c r="E22485" s="8"/>
      <c r="O22485" s="9"/>
    </row>
    <row r="22486" spans="2:15" x14ac:dyDescent="0.2">
      <c r="B22486" s="3"/>
      <c r="C22486" s="3"/>
      <c r="D22486" s="6"/>
      <c r="E22486" s="8"/>
      <c r="O22486" s="9"/>
    </row>
    <row r="22487" spans="2:15" x14ac:dyDescent="0.2">
      <c r="B22487" s="3"/>
      <c r="C22487" s="3"/>
      <c r="D22487" s="6"/>
      <c r="E22487" s="8"/>
      <c r="O22487" s="9"/>
    </row>
    <row r="22488" spans="2:15" x14ac:dyDescent="0.2">
      <c r="B22488" s="3"/>
      <c r="C22488" s="3"/>
      <c r="D22488" s="6"/>
      <c r="E22488" s="8"/>
      <c r="O22488" s="9"/>
    </row>
    <row r="22489" spans="2:15" x14ac:dyDescent="0.2">
      <c r="B22489" s="3"/>
      <c r="C22489" s="3"/>
      <c r="D22489" s="6"/>
      <c r="E22489" s="8"/>
      <c r="O22489" s="9"/>
    </row>
    <row r="22490" spans="2:15" x14ac:dyDescent="0.2">
      <c r="B22490" s="3"/>
      <c r="C22490" s="3"/>
      <c r="D22490" s="6"/>
      <c r="E22490" s="8"/>
      <c r="O22490" s="9"/>
    </row>
    <row r="22491" spans="2:15" x14ac:dyDescent="0.2">
      <c r="B22491" s="3"/>
      <c r="C22491" s="3"/>
      <c r="D22491" s="6"/>
      <c r="E22491" s="8"/>
      <c r="O22491" s="9"/>
    </row>
    <row r="22492" spans="2:15" x14ac:dyDescent="0.2">
      <c r="B22492" s="3"/>
      <c r="C22492" s="3"/>
      <c r="D22492" s="6"/>
      <c r="E22492" s="8"/>
      <c r="O22492" s="9"/>
    </row>
    <row r="22493" spans="2:15" x14ac:dyDescent="0.2">
      <c r="B22493" s="3"/>
      <c r="C22493" s="3"/>
      <c r="D22493" s="6"/>
      <c r="E22493" s="8"/>
      <c r="O22493" s="9"/>
    </row>
    <row r="22494" spans="2:15" x14ac:dyDescent="0.2">
      <c r="B22494" s="3"/>
      <c r="C22494" s="3"/>
      <c r="D22494" s="6"/>
      <c r="E22494" s="8"/>
      <c r="O22494" s="9"/>
    </row>
    <row r="22495" spans="2:15" x14ac:dyDescent="0.2">
      <c r="B22495" s="3"/>
      <c r="C22495" s="3"/>
      <c r="D22495" s="6"/>
      <c r="E22495" s="8"/>
      <c r="O22495" s="9"/>
    </row>
    <row r="22496" spans="2:15" x14ac:dyDescent="0.2">
      <c r="B22496" s="3"/>
      <c r="C22496" s="3"/>
      <c r="D22496" s="6"/>
      <c r="E22496" s="8"/>
      <c r="O22496" s="9"/>
    </row>
    <row r="22497" spans="2:15" x14ac:dyDescent="0.2">
      <c r="B22497" s="3"/>
      <c r="C22497" s="3"/>
      <c r="D22497" s="6"/>
      <c r="E22497" s="8"/>
      <c r="O22497" s="9"/>
    </row>
    <row r="22498" spans="2:15" x14ac:dyDescent="0.2">
      <c r="B22498" s="3"/>
      <c r="C22498" s="3"/>
      <c r="D22498" s="6"/>
      <c r="E22498" s="8"/>
      <c r="O22498" s="9"/>
    </row>
    <row r="22499" spans="2:15" x14ac:dyDescent="0.2">
      <c r="B22499" s="3"/>
      <c r="C22499" s="3"/>
      <c r="D22499" s="6"/>
      <c r="E22499" s="8"/>
      <c r="O22499" s="9"/>
    </row>
    <row r="22500" spans="2:15" x14ac:dyDescent="0.2">
      <c r="B22500" s="3"/>
      <c r="C22500" s="3"/>
      <c r="D22500" s="6"/>
      <c r="E22500" s="8"/>
      <c r="O22500" s="9"/>
    </row>
    <row r="22501" spans="2:15" x14ac:dyDescent="0.2">
      <c r="B22501" s="3"/>
      <c r="C22501" s="3"/>
      <c r="D22501" s="6"/>
      <c r="E22501" s="8"/>
      <c r="O22501" s="9"/>
    </row>
    <row r="22502" spans="2:15" x14ac:dyDescent="0.2">
      <c r="B22502" s="3"/>
      <c r="C22502" s="3"/>
      <c r="D22502" s="6"/>
      <c r="E22502" s="8"/>
      <c r="O22502" s="9"/>
    </row>
    <row r="22503" spans="2:15" x14ac:dyDescent="0.2">
      <c r="B22503" s="3"/>
      <c r="C22503" s="3"/>
      <c r="D22503" s="6"/>
      <c r="E22503" s="8"/>
      <c r="O22503" s="9"/>
    </row>
    <row r="22504" spans="2:15" x14ac:dyDescent="0.2">
      <c r="B22504" s="3"/>
      <c r="C22504" s="3"/>
      <c r="D22504" s="6"/>
      <c r="E22504" s="8"/>
      <c r="O22504" s="9"/>
    </row>
    <row r="22505" spans="2:15" x14ac:dyDescent="0.2">
      <c r="B22505" s="3"/>
      <c r="C22505" s="3"/>
      <c r="D22505" s="6"/>
      <c r="E22505" s="8"/>
      <c r="O22505" s="9"/>
    </row>
    <row r="22506" spans="2:15" x14ac:dyDescent="0.2">
      <c r="B22506" s="3"/>
      <c r="C22506" s="3"/>
      <c r="D22506" s="6"/>
      <c r="E22506" s="8"/>
      <c r="O22506" s="9"/>
    </row>
    <row r="22507" spans="2:15" x14ac:dyDescent="0.2">
      <c r="B22507" s="3"/>
      <c r="C22507" s="3"/>
      <c r="D22507" s="6"/>
      <c r="E22507" s="8"/>
      <c r="O22507" s="9"/>
    </row>
    <row r="22508" spans="2:15" x14ac:dyDescent="0.2">
      <c r="B22508" s="3"/>
      <c r="C22508" s="3"/>
      <c r="D22508" s="6"/>
      <c r="E22508" s="8"/>
      <c r="O22508" s="9"/>
    </row>
    <row r="22509" spans="2:15" x14ac:dyDescent="0.2">
      <c r="B22509" s="3"/>
      <c r="C22509" s="3"/>
      <c r="D22509" s="6"/>
      <c r="E22509" s="8"/>
      <c r="O22509" s="9"/>
    </row>
    <row r="22510" spans="2:15" x14ac:dyDescent="0.2">
      <c r="B22510" s="3"/>
      <c r="C22510" s="3"/>
      <c r="D22510" s="6"/>
      <c r="E22510" s="8"/>
      <c r="O22510" s="9"/>
    </row>
    <row r="22511" spans="2:15" x14ac:dyDescent="0.2">
      <c r="B22511" s="3"/>
      <c r="C22511" s="3"/>
      <c r="D22511" s="6"/>
      <c r="E22511" s="8"/>
      <c r="O22511" s="9"/>
    </row>
    <row r="22512" spans="2:15" x14ac:dyDescent="0.2">
      <c r="B22512" s="3"/>
      <c r="C22512" s="3"/>
      <c r="D22512" s="6"/>
      <c r="E22512" s="8"/>
      <c r="O22512" s="9"/>
    </row>
    <row r="22513" spans="2:15" x14ac:dyDescent="0.2">
      <c r="B22513" s="3"/>
      <c r="C22513" s="3"/>
      <c r="D22513" s="6"/>
      <c r="E22513" s="8"/>
      <c r="O22513" s="9"/>
    </row>
    <row r="22514" spans="2:15" x14ac:dyDescent="0.2">
      <c r="B22514" s="3"/>
      <c r="C22514" s="3"/>
      <c r="D22514" s="6"/>
      <c r="E22514" s="8"/>
      <c r="O22514" s="9"/>
    </row>
    <row r="22515" spans="2:15" x14ac:dyDescent="0.2">
      <c r="B22515" s="3"/>
      <c r="C22515" s="3"/>
      <c r="D22515" s="6"/>
      <c r="E22515" s="8"/>
      <c r="O22515" s="9"/>
    </row>
    <row r="22516" spans="2:15" x14ac:dyDescent="0.2">
      <c r="B22516" s="3"/>
      <c r="C22516" s="3"/>
      <c r="D22516" s="6"/>
      <c r="E22516" s="8"/>
      <c r="O22516" s="9"/>
    </row>
    <row r="22517" spans="2:15" x14ac:dyDescent="0.2">
      <c r="B22517" s="3"/>
      <c r="C22517" s="3"/>
      <c r="D22517" s="6"/>
      <c r="E22517" s="8"/>
      <c r="O22517" s="9"/>
    </row>
    <row r="22518" spans="2:15" x14ac:dyDescent="0.2">
      <c r="B22518" s="3"/>
      <c r="C22518" s="3"/>
      <c r="D22518" s="6"/>
      <c r="E22518" s="8"/>
      <c r="O22518" s="9"/>
    </row>
    <row r="22519" spans="2:15" x14ac:dyDescent="0.2">
      <c r="B22519" s="3"/>
      <c r="C22519" s="3"/>
      <c r="D22519" s="6"/>
      <c r="E22519" s="8"/>
      <c r="O22519" s="9"/>
    </row>
    <row r="22520" spans="2:15" x14ac:dyDescent="0.2">
      <c r="B22520" s="3"/>
      <c r="C22520" s="3"/>
      <c r="D22520" s="6"/>
      <c r="E22520" s="8"/>
      <c r="O22520" s="9"/>
    </row>
    <row r="22521" spans="2:15" x14ac:dyDescent="0.2">
      <c r="B22521" s="3"/>
      <c r="C22521" s="3"/>
      <c r="D22521" s="6"/>
      <c r="E22521" s="8"/>
      <c r="O22521" s="9"/>
    </row>
    <row r="22522" spans="2:15" x14ac:dyDescent="0.2">
      <c r="B22522" s="3"/>
      <c r="C22522" s="3"/>
      <c r="D22522" s="6"/>
      <c r="E22522" s="8"/>
      <c r="O22522" s="9"/>
    </row>
    <row r="22523" spans="2:15" x14ac:dyDescent="0.2">
      <c r="B22523" s="3"/>
      <c r="C22523" s="3"/>
      <c r="D22523" s="6"/>
      <c r="E22523" s="8"/>
      <c r="O22523" s="9"/>
    </row>
    <row r="22524" spans="2:15" x14ac:dyDescent="0.2">
      <c r="B22524" s="3"/>
      <c r="C22524" s="3"/>
      <c r="D22524" s="6"/>
      <c r="E22524" s="8"/>
      <c r="O22524" s="9"/>
    </row>
    <row r="22525" spans="2:15" x14ac:dyDescent="0.2">
      <c r="B22525" s="3"/>
      <c r="C22525" s="3"/>
      <c r="D22525" s="6"/>
      <c r="E22525" s="8"/>
      <c r="O22525" s="9"/>
    </row>
    <row r="22526" spans="2:15" x14ac:dyDescent="0.2">
      <c r="B22526" s="3"/>
      <c r="C22526" s="3"/>
      <c r="D22526" s="6"/>
      <c r="E22526" s="8"/>
      <c r="O22526" s="9"/>
    </row>
    <row r="22527" spans="2:15" x14ac:dyDescent="0.2">
      <c r="B22527" s="3"/>
      <c r="C22527" s="3"/>
      <c r="D22527" s="6"/>
      <c r="E22527" s="8"/>
      <c r="O22527" s="9"/>
    </row>
    <row r="22528" spans="2:15" x14ac:dyDescent="0.2">
      <c r="B22528" s="3"/>
      <c r="C22528" s="3"/>
      <c r="D22528" s="6"/>
      <c r="E22528" s="8"/>
      <c r="O22528" s="9"/>
    </row>
    <row r="22529" spans="2:15" x14ac:dyDescent="0.2">
      <c r="B22529" s="3"/>
      <c r="C22529" s="3"/>
      <c r="D22529" s="6"/>
      <c r="E22529" s="8"/>
      <c r="O22529" s="9"/>
    </row>
    <row r="22530" spans="2:15" x14ac:dyDescent="0.2">
      <c r="B22530" s="3"/>
      <c r="C22530" s="3"/>
      <c r="D22530" s="6"/>
      <c r="E22530" s="8"/>
      <c r="O22530" s="9"/>
    </row>
    <row r="22531" spans="2:15" x14ac:dyDescent="0.2">
      <c r="B22531" s="3"/>
      <c r="C22531" s="3"/>
      <c r="D22531" s="6"/>
      <c r="E22531" s="8"/>
      <c r="O22531" s="9"/>
    </row>
    <row r="22532" spans="2:15" x14ac:dyDescent="0.2">
      <c r="B22532" s="3"/>
      <c r="C22532" s="3"/>
      <c r="D22532" s="6"/>
      <c r="E22532" s="8"/>
      <c r="O22532" s="9"/>
    </row>
    <row r="22533" spans="2:15" x14ac:dyDescent="0.2">
      <c r="B22533" s="3"/>
      <c r="C22533" s="3"/>
      <c r="D22533" s="6"/>
      <c r="E22533" s="8"/>
      <c r="O22533" s="9"/>
    </row>
    <row r="22534" spans="2:15" x14ac:dyDescent="0.2">
      <c r="B22534" s="3"/>
      <c r="C22534" s="3"/>
      <c r="D22534" s="6"/>
      <c r="E22534" s="8"/>
      <c r="O22534" s="9"/>
    </row>
    <row r="22535" spans="2:15" x14ac:dyDescent="0.2">
      <c r="B22535" s="3"/>
      <c r="C22535" s="3"/>
      <c r="D22535" s="6"/>
      <c r="E22535" s="8"/>
      <c r="O22535" s="9"/>
    </row>
    <row r="22536" spans="2:15" x14ac:dyDescent="0.2">
      <c r="B22536" s="3"/>
      <c r="C22536" s="3"/>
      <c r="D22536" s="6"/>
      <c r="E22536" s="8"/>
      <c r="O22536" s="9"/>
    </row>
    <row r="22537" spans="2:15" x14ac:dyDescent="0.2">
      <c r="B22537" s="3"/>
      <c r="C22537" s="3"/>
      <c r="D22537" s="6"/>
      <c r="E22537" s="8"/>
      <c r="O22537" s="9"/>
    </row>
    <row r="22538" spans="2:15" x14ac:dyDescent="0.2">
      <c r="B22538" s="3"/>
      <c r="C22538" s="3"/>
      <c r="D22538" s="6"/>
      <c r="E22538" s="8"/>
      <c r="O22538" s="9"/>
    </row>
    <row r="22539" spans="2:15" x14ac:dyDescent="0.2">
      <c r="B22539" s="3"/>
      <c r="C22539" s="3"/>
      <c r="D22539" s="6"/>
      <c r="E22539" s="8"/>
      <c r="O22539" s="9"/>
    </row>
    <row r="22540" spans="2:15" x14ac:dyDescent="0.2">
      <c r="B22540" s="3"/>
      <c r="C22540" s="3"/>
      <c r="D22540" s="6"/>
      <c r="E22540" s="8"/>
      <c r="O22540" s="9"/>
    </row>
    <row r="22541" spans="2:15" x14ac:dyDescent="0.2">
      <c r="B22541" s="3"/>
      <c r="C22541" s="3"/>
      <c r="D22541" s="6"/>
      <c r="E22541" s="8"/>
      <c r="O22541" s="9"/>
    </row>
    <row r="22542" spans="2:15" x14ac:dyDescent="0.2">
      <c r="B22542" s="3"/>
      <c r="C22542" s="3"/>
      <c r="D22542" s="6"/>
      <c r="E22542" s="8"/>
      <c r="O22542" s="9"/>
    </row>
    <row r="22543" spans="2:15" x14ac:dyDescent="0.2">
      <c r="B22543" s="3"/>
      <c r="C22543" s="3"/>
      <c r="D22543" s="6"/>
      <c r="E22543" s="8"/>
      <c r="O22543" s="9"/>
    </row>
    <row r="22544" spans="2:15" x14ac:dyDescent="0.2">
      <c r="B22544" s="3"/>
      <c r="C22544" s="3"/>
      <c r="D22544" s="6"/>
      <c r="E22544" s="8"/>
      <c r="O22544" s="9"/>
    </row>
    <row r="22545" spans="2:15" x14ac:dyDescent="0.2">
      <c r="B22545" s="3"/>
      <c r="C22545" s="3"/>
      <c r="D22545" s="6"/>
      <c r="E22545" s="8"/>
      <c r="O22545" s="9"/>
    </row>
    <row r="22546" spans="2:15" x14ac:dyDescent="0.2">
      <c r="B22546" s="3"/>
      <c r="C22546" s="3"/>
      <c r="D22546" s="6"/>
      <c r="E22546" s="8"/>
      <c r="O22546" s="9"/>
    </row>
    <row r="22547" spans="2:15" x14ac:dyDescent="0.2">
      <c r="B22547" s="3"/>
      <c r="C22547" s="3"/>
      <c r="D22547" s="6"/>
      <c r="E22547" s="8"/>
      <c r="O22547" s="9"/>
    </row>
    <row r="22548" spans="2:15" x14ac:dyDescent="0.2">
      <c r="B22548" s="3"/>
      <c r="C22548" s="3"/>
      <c r="D22548" s="6"/>
      <c r="E22548" s="8"/>
      <c r="O22548" s="9"/>
    </row>
    <row r="22549" spans="2:15" x14ac:dyDescent="0.2">
      <c r="B22549" s="3"/>
      <c r="C22549" s="3"/>
      <c r="D22549" s="6"/>
      <c r="E22549" s="8"/>
      <c r="O22549" s="9"/>
    </row>
    <row r="22550" spans="2:15" x14ac:dyDescent="0.2">
      <c r="B22550" s="3"/>
      <c r="C22550" s="3"/>
      <c r="D22550" s="6"/>
      <c r="E22550" s="8"/>
      <c r="O22550" s="9"/>
    </row>
    <row r="22551" spans="2:15" x14ac:dyDescent="0.2">
      <c r="B22551" s="3"/>
      <c r="C22551" s="3"/>
      <c r="D22551" s="6"/>
      <c r="E22551" s="8"/>
      <c r="O22551" s="9"/>
    </row>
    <row r="22552" spans="2:15" x14ac:dyDescent="0.2">
      <c r="B22552" s="3"/>
      <c r="C22552" s="3"/>
      <c r="D22552" s="6"/>
      <c r="E22552" s="8"/>
      <c r="O22552" s="9"/>
    </row>
    <row r="22553" spans="2:15" x14ac:dyDescent="0.2">
      <c r="B22553" s="3"/>
      <c r="C22553" s="3"/>
      <c r="D22553" s="6"/>
      <c r="E22553" s="8"/>
      <c r="O22553" s="9"/>
    </row>
    <row r="22554" spans="2:15" x14ac:dyDescent="0.2">
      <c r="B22554" s="3"/>
      <c r="C22554" s="3"/>
      <c r="D22554" s="6"/>
      <c r="E22554" s="8"/>
      <c r="O22554" s="9"/>
    </row>
    <row r="22555" spans="2:15" x14ac:dyDescent="0.2">
      <c r="B22555" s="3"/>
      <c r="C22555" s="3"/>
      <c r="D22555" s="6"/>
      <c r="E22555" s="8"/>
      <c r="O22555" s="9"/>
    </row>
    <row r="22556" spans="2:15" x14ac:dyDescent="0.2">
      <c r="B22556" s="3"/>
      <c r="C22556" s="3"/>
      <c r="D22556" s="6"/>
      <c r="E22556" s="8"/>
      <c r="O22556" s="9"/>
    </row>
    <row r="22557" spans="2:15" x14ac:dyDescent="0.2">
      <c r="B22557" s="3"/>
      <c r="C22557" s="3"/>
      <c r="D22557" s="6"/>
      <c r="E22557" s="8"/>
      <c r="O22557" s="9"/>
    </row>
    <row r="22558" spans="2:15" x14ac:dyDescent="0.2">
      <c r="B22558" s="3"/>
      <c r="C22558" s="3"/>
      <c r="D22558" s="6"/>
      <c r="E22558" s="8"/>
      <c r="O22558" s="9"/>
    </row>
    <row r="22559" spans="2:15" x14ac:dyDescent="0.2">
      <c r="B22559" s="3"/>
      <c r="C22559" s="3"/>
      <c r="D22559" s="6"/>
      <c r="E22559" s="8"/>
      <c r="O22559" s="9"/>
    </row>
    <row r="22560" spans="2:15" x14ac:dyDescent="0.2">
      <c r="B22560" s="3"/>
      <c r="C22560" s="3"/>
      <c r="D22560" s="6"/>
      <c r="E22560" s="8"/>
      <c r="O22560" s="9"/>
    </row>
    <row r="22561" spans="2:15" x14ac:dyDescent="0.2">
      <c r="B22561" s="3"/>
      <c r="C22561" s="3"/>
      <c r="D22561" s="6"/>
      <c r="E22561" s="8"/>
      <c r="O22561" s="9"/>
    </row>
    <row r="22562" spans="2:15" x14ac:dyDescent="0.2">
      <c r="B22562" s="3"/>
      <c r="C22562" s="3"/>
      <c r="D22562" s="6"/>
      <c r="E22562" s="8"/>
      <c r="O22562" s="9"/>
    </row>
    <row r="22563" spans="2:15" x14ac:dyDescent="0.2">
      <c r="B22563" s="3"/>
      <c r="C22563" s="3"/>
      <c r="D22563" s="6"/>
      <c r="E22563" s="8"/>
      <c r="O22563" s="9"/>
    </row>
    <row r="22564" spans="2:15" x14ac:dyDescent="0.2">
      <c r="B22564" s="3"/>
      <c r="C22564" s="3"/>
      <c r="D22564" s="6"/>
      <c r="E22564" s="8"/>
      <c r="O22564" s="9"/>
    </row>
    <row r="22565" spans="2:15" x14ac:dyDescent="0.2">
      <c r="B22565" s="3"/>
      <c r="C22565" s="3"/>
      <c r="D22565" s="6"/>
      <c r="E22565" s="8"/>
      <c r="O22565" s="9"/>
    </row>
    <row r="22566" spans="2:15" x14ac:dyDescent="0.2">
      <c r="B22566" s="3"/>
      <c r="C22566" s="3"/>
      <c r="D22566" s="6"/>
      <c r="E22566" s="8"/>
      <c r="O22566" s="9"/>
    </row>
    <row r="22567" spans="2:15" x14ac:dyDescent="0.2">
      <c r="B22567" s="3"/>
      <c r="C22567" s="3"/>
      <c r="D22567" s="6"/>
      <c r="E22567" s="8"/>
      <c r="O22567" s="9"/>
    </row>
    <row r="22568" spans="2:15" x14ac:dyDescent="0.2">
      <c r="B22568" s="3"/>
      <c r="C22568" s="3"/>
      <c r="D22568" s="6"/>
      <c r="E22568" s="8"/>
      <c r="O22568" s="9"/>
    </row>
    <row r="22569" spans="2:15" x14ac:dyDescent="0.2">
      <c r="B22569" s="3"/>
      <c r="C22569" s="3"/>
      <c r="D22569" s="6"/>
      <c r="E22569" s="8"/>
      <c r="O22569" s="9"/>
    </row>
    <row r="22570" spans="2:15" x14ac:dyDescent="0.2">
      <c r="B22570" s="3"/>
      <c r="C22570" s="3"/>
      <c r="D22570" s="6"/>
      <c r="E22570" s="8"/>
      <c r="O22570" s="9"/>
    </row>
    <row r="22571" spans="2:15" x14ac:dyDescent="0.2">
      <c r="B22571" s="3"/>
      <c r="C22571" s="3"/>
      <c r="D22571" s="6"/>
      <c r="E22571" s="8"/>
      <c r="O22571" s="9"/>
    </row>
    <row r="22572" spans="2:15" x14ac:dyDescent="0.2">
      <c r="B22572" s="3"/>
      <c r="C22572" s="3"/>
      <c r="D22572" s="6"/>
      <c r="E22572" s="8"/>
      <c r="O22572" s="9"/>
    </row>
    <row r="22573" spans="2:15" x14ac:dyDescent="0.2">
      <c r="B22573" s="3"/>
      <c r="C22573" s="3"/>
      <c r="D22573" s="6"/>
      <c r="E22573" s="8"/>
      <c r="O22573" s="9"/>
    </row>
    <row r="22574" spans="2:15" x14ac:dyDescent="0.2">
      <c r="B22574" s="3"/>
      <c r="C22574" s="3"/>
      <c r="D22574" s="6"/>
      <c r="E22574" s="8"/>
      <c r="O22574" s="9"/>
    </row>
    <row r="22575" spans="2:15" x14ac:dyDescent="0.2">
      <c r="B22575" s="3"/>
      <c r="C22575" s="3"/>
      <c r="D22575" s="6"/>
      <c r="E22575" s="8"/>
      <c r="O22575" s="9"/>
    </row>
    <row r="22576" spans="2:15" x14ac:dyDescent="0.2">
      <c r="B22576" s="3"/>
      <c r="C22576" s="3"/>
      <c r="D22576" s="6"/>
      <c r="E22576" s="8"/>
      <c r="O22576" s="9"/>
    </row>
    <row r="22577" spans="2:15" x14ac:dyDescent="0.2">
      <c r="B22577" s="3"/>
      <c r="C22577" s="3"/>
      <c r="D22577" s="6"/>
      <c r="E22577" s="8"/>
      <c r="O22577" s="9"/>
    </row>
    <row r="22578" spans="2:15" x14ac:dyDescent="0.2">
      <c r="B22578" s="3"/>
      <c r="C22578" s="3"/>
      <c r="D22578" s="6"/>
      <c r="E22578" s="8"/>
      <c r="O22578" s="9"/>
    </row>
    <row r="22579" spans="2:15" x14ac:dyDescent="0.2">
      <c r="B22579" s="3"/>
      <c r="C22579" s="3"/>
      <c r="D22579" s="6"/>
      <c r="E22579" s="8"/>
      <c r="O22579" s="9"/>
    </row>
    <row r="22580" spans="2:15" x14ac:dyDescent="0.2">
      <c r="B22580" s="3"/>
      <c r="C22580" s="3"/>
      <c r="D22580" s="6"/>
      <c r="E22580" s="8"/>
      <c r="O22580" s="9"/>
    </row>
    <row r="22581" spans="2:15" x14ac:dyDescent="0.2">
      <c r="B22581" s="3"/>
      <c r="C22581" s="3"/>
      <c r="D22581" s="6"/>
      <c r="E22581" s="8"/>
      <c r="O22581" s="9"/>
    </row>
    <row r="22582" spans="2:15" x14ac:dyDescent="0.2">
      <c r="B22582" s="3"/>
      <c r="C22582" s="3"/>
      <c r="D22582" s="6"/>
      <c r="E22582" s="8"/>
      <c r="O22582" s="9"/>
    </row>
    <row r="22583" spans="2:15" x14ac:dyDescent="0.2">
      <c r="B22583" s="3"/>
      <c r="C22583" s="3"/>
      <c r="D22583" s="6"/>
      <c r="E22583" s="8"/>
      <c r="O22583" s="9"/>
    </row>
    <row r="22584" spans="2:15" x14ac:dyDescent="0.2">
      <c r="B22584" s="3"/>
      <c r="C22584" s="3"/>
      <c r="D22584" s="6"/>
      <c r="E22584" s="8"/>
      <c r="O22584" s="9"/>
    </row>
    <row r="22585" spans="2:15" x14ac:dyDescent="0.2">
      <c r="B22585" s="3"/>
      <c r="C22585" s="3"/>
      <c r="D22585" s="6"/>
      <c r="E22585" s="8"/>
      <c r="O22585" s="9"/>
    </row>
    <row r="22586" spans="2:15" x14ac:dyDescent="0.2">
      <c r="B22586" s="3"/>
      <c r="C22586" s="3"/>
      <c r="D22586" s="6"/>
      <c r="E22586" s="8"/>
      <c r="O22586" s="9"/>
    </row>
    <row r="22587" spans="2:15" x14ac:dyDescent="0.2">
      <c r="B22587" s="3"/>
      <c r="C22587" s="3"/>
      <c r="D22587" s="6"/>
      <c r="E22587" s="8"/>
      <c r="O22587" s="9"/>
    </row>
    <row r="22588" spans="2:15" x14ac:dyDescent="0.2">
      <c r="B22588" s="3"/>
      <c r="C22588" s="3"/>
      <c r="D22588" s="6"/>
      <c r="E22588" s="8"/>
      <c r="O22588" s="9"/>
    </row>
    <row r="22589" spans="2:15" x14ac:dyDescent="0.2">
      <c r="B22589" s="3"/>
      <c r="C22589" s="3"/>
      <c r="D22589" s="6"/>
      <c r="E22589" s="8"/>
      <c r="O22589" s="9"/>
    </row>
    <row r="22590" spans="2:15" x14ac:dyDescent="0.2">
      <c r="B22590" s="3"/>
      <c r="C22590" s="3"/>
      <c r="D22590" s="6"/>
      <c r="E22590" s="8"/>
      <c r="O22590" s="9"/>
    </row>
    <row r="22591" spans="2:15" x14ac:dyDescent="0.2">
      <c r="B22591" s="3"/>
      <c r="C22591" s="3"/>
      <c r="D22591" s="6"/>
      <c r="E22591" s="8"/>
      <c r="O22591" s="9"/>
    </row>
    <row r="22592" spans="2:15" x14ac:dyDescent="0.2">
      <c r="B22592" s="3"/>
      <c r="C22592" s="3"/>
      <c r="D22592" s="6"/>
      <c r="E22592" s="8"/>
      <c r="O22592" s="9"/>
    </row>
    <row r="22593" spans="2:15" x14ac:dyDescent="0.2">
      <c r="B22593" s="3"/>
      <c r="C22593" s="3"/>
      <c r="D22593" s="6"/>
      <c r="E22593" s="8"/>
      <c r="O22593" s="9"/>
    </row>
    <row r="22594" spans="2:15" x14ac:dyDescent="0.2">
      <c r="B22594" s="3"/>
      <c r="C22594" s="3"/>
      <c r="D22594" s="6"/>
      <c r="E22594" s="8"/>
      <c r="O22594" s="9"/>
    </row>
    <row r="22595" spans="2:15" x14ac:dyDescent="0.2">
      <c r="B22595" s="3"/>
      <c r="C22595" s="3"/>
      <c r="D22595" s="6"/>
      <c r="E22595" s="8"/>
      <c r="O22595" s="9"/>
    </row>
    <row r="22596" spans="2:15" x14ac:dyDescent="0.2">
      <c r="B22596" s="3"/>
      <c r="C22596" s="3"/>
      <c r="D22596" s="6"/>
      <c r="E22596" s="8"/>
      <c r="O22596" s="9"/>
    </row>
    <row r="22597" spans="2:15" x14ac:dyDescent="0.2">
      <c r="B22597" s="3"/>
      <c r="C22597" s="3"/>
      <c r="D22597" s="6"/>
      <c r="E22597" s="8"/>
      <c r="O22597" s="9"/>
    </row>
    <row r="22598" spans="2:15" x14ac:dyDescent="0.2">
      <c r="B22598" s="3"/>
      <c r="C22598" s="3"/>
      <c r="D22598" s="6"/>
      <c r="E22598" s="8"/>
      <c r="O22598" s="9"/>
    </row>
    <row r="22599" spans="2:15" x14ac:dyDescent="0.2">
      <c r="B22599" s="3"/>
      <c r="C22599" s="3"/>
      <c r="D22599" s="6"/>
      <c r="E22599" s="8"/>
      <c r="O22599" s="9"/>
    </row>
    <row r="22600" spans="2:15" x14ac:dyDescent="0.2">
      <c r="B22600" s="3"/>
      <c r="C22600" s="3"/>
      <c r="D22600" s="6"/>
      <c r="E22600" s="8"/>
      <c r="O22600" s="9"/>
    </row>
    <row r="22601" spans="2:15" x14ac:dyDescent="0.2">
      <c r="B22601" s="3"/>
      <c r="C22601" s="3"/>
      <c r="D22601" s="6"/>
      <c r="E22601" s="8"/>
      <c r="O22601" s="9"/>
    </row>
    <row r="22602" spans="2:15" x14ac:dyDescent="0.2">
      <c r="B22602" s="3"/>
      <c r="C22602" s="3"/>
      <c r="D22602" s="6"/>
      <c r="E22602" s="8"/>
      <c r="O22602" s="9"/>
    </row>
    <row r="22603" spans="2:15" x14ac:dyDescent="0.2">
      <c r="B22603" s="3"/>
      <c r="C22603" s="3"/>
      <c r="D22603" s="6"/>
      <c r="E22603" s="8"/>
      <c r="O22603" s="9"/>
    </row>
    <row r="22604" spans="2:15" x14ac:dyDescent="0.2">
      <c r="B22604" s="3"/>
      <c r="C22604" s="3"/>
      <c r="D22604" s="6"/>
      <c r="E22604" s="8"/>
      <c r="O22604" s="9"/>
    </row>
    <row r="22605" spans="2:15" x14ac:dyDescent="0.2">
      <c r="B22605" s="3"/>
      <c r="C22605" s="3"/>
      <c r="D22605" s="6"/>
      <c r="E22605" s="8"/>
      <c r="O22605" s="9"/>
    </row>
    <row r="22606" spans="2:15" x14ac:dyDescent="0.2">
      <c r="B22606" s="3"/>
      <c r="C22606" s="3"/>
      <c r="D22606" s="6"/>
      <c r="E22606" s="8"/>
      <c r="O22606" s="9"/>
    </row>
    <row r="22607" spans="2:15" x14ac:dyDescent="0.2">
      <c r="B22607" s="3"/>
      <c r="C22607" s="3"/>
      <c r="D22607" s="6"/>
      <c r="E22607" s="8"/>
      <c r="O22607" s="9"/>
    </row>
    <row r="22608" spans="2:15" x14ac:dyDescent="0.2">
      <c r="B22608" s="3"/>
      <c r="C22608" s="3"/>
      <c r="D22608" s="6"/>
      <c r="E22608" s="8"/>
      <c r="O22608" s="9"/>
    </row>
    <row r="22609" spans="2:15" x14ac:dyDescent="0.2">
      <c r="B22609" s="3"/>
      <c r="C22609" s="3"/>
      <c r="D22609" s="6"/>
      <c r="E22609" s="8"/>
      <c r="O22609" s="9"/>
    </row>
    <row r="22610" spans="2:15" x14ac:dyDescent="0.2">
      <c r="B22610" s="3"/>
      <c r="C22610" s="3"/>
      <c r="D22610" s="6"/>
      <c r="E22610" s="8"/>
      <c r="O22610" s="9"/>
    </row>
    <row r="22611" spans="2:15" x14ac:dyDescent="0.2">
      <c r="B22611" s="3"/>
      <c r="C22611" s="3"/>
      <c r="D22611" s="6"/>
      <c r="E22611" s="8"/>
      <c r="O22611" s="9"/>
    </row>
    <row r="22612" spans="2:15" x14ac:dyDescent="0.2">
      <c r="B22612" s="3"/>
      <c r="C22612" s="3"/>
      <c r="D22612" s="6"/>
      <c r="E22612" s="8"/>
      <c r="O22612" s="9"/>
    </row>
    <row r="22613" spans="2:15" x14ac:dyDescent="0.2">
      <c r="B22613" s="3"/>
      <c r="C22613" s="3"/>
      <c r="D22613" s="6"/>
      <c r="E22613" s="8"/>
      <c r="O22613" s="9"/>
    </row>
    <row r="22614" spans="2:15" x14ac:dyDescent="0.2">
      <c r="B22614" s="3"/>
      <c r="C22614" s="3"/>
      <c r="D22614" s="6"/>
      <c r="E22614" s="8"/>
      <c r="O22614" s="9"/>
    </row>
    <row r="22615" spans="2:15" x14ac:dyDescent="0.2">
      <c r="B22615" s="3"/>
      <c r="C22615" s="3"/>
      <c r="D22615" s="6"/>
      <c r="E22615" s="8"/>
      <c r="O22615" s="9"/>
    </row>
    <row r="22616" spans="2:15" x14ac:dyDescent="0.2">
      <c r="B22616" s="3"/>
      <c r="C22616" s="3"/>
      <c r="D22616" s="6"/>
      <c r="E22616" s="8"/>
      <c r="O22616" s="9"/>
    </row>
    <row r="22617" spans="2:15" x14ac:dyDescent="0.2">
      <c r="B22617" s="3"/>
      <c r="C22617" s="3"/>
      <c r="D22617" s="6"/>
      <c r="E22617" s="8"/>
      <c r="O22617" s="9"/>
    </row>
    <row r="22618" spans="2:15" x14ac:dyDescent="0.2">
      <c r="B22618" s="3"/>
      <c r="C22618" s="3"/>
      <c r="D22618" s="6"/>
      <c r="E22618" s="8"/>
      <c r="O22618" s="9"/>
    </row>
    <row r="22619" spans="2:15" x14ac:dyDescent="0.2">
      <c r="B22619" s="3"/>
      <c r="C22619" s="3"/>
      <c r="D22619" s="6"/>
      <c r="E22619" s="8"/>
      <c r="O22619" s="9"/>
    </row>
    <row r="22620" spans="2:15" x14ac:dyDescent="0.2">
      <c r="B22620" s="3"/>
      <c r="C22620" s="3"/>
      <c r="D22620" s="6"/>
      <c r="E22620" s="8"/>
      <c r="O22620" s="9"/>
    </row>
    <row r="22621" spans="2:15" x14ac:dyDescent="0.2">
      <c r="B22621" s="3"/>
      <c r="C22621" s="3"/>
      <c r="D22621" s="6"/>
      <c r="E22621" s="8"/>
      <c r="O22621" s="9"/>
    </row>
    <row r="22622" spans="2:15" x14ac:dyDescent="0.2">
      <c r="B22622" s="3"/>
      <c r="C22622" s="3"/>
      <c r="D22622" s="6"/>
      <c r="E22622" s="8"/>
      <c r="O22622" s="9"/>
    </row>
    <row r="22623" spans="2:15" x14ac:dyDescent="0.2">
      <c r="B22623" s="3"/>
      <c r="C22623" s="3"/>
      <c r="D22623" s="6"/>
      <c r="E22623" s="8"/>
      <c r="O22623" s="9"/>
    </row>
    <row r="22624" spans="2:15" x14ac:dyDescent="0.2">
      <c r="B22624" s="3"/>
      <c r="C22624" s="3"/>
      <c r="D22624" s="6"/>
      <c r="E22624" s="8"/>
      <c r="O22624" s="9"/>
    </row>
    <row r="22625" spans="2:15" x14ac:dyDescent="0.2">
      <c r="B22625" s="3"/>
      <c r="C22625" s="3"/>
      <c r="D22625" s="6"/>
      <c r="E22625" s="8"/>
      <c r="O22625" s="9"/>
    </row>
    <row r="22626" spans="2:15" x14ac:dyDescent="0.2">
      <c r="B22626" s="3"/>
      <c r="C22626" s="3"/>
      <c r="D22626" s="6"/>
      <c r="E22626" s="8"/>
      <c r="O22626" s="9"/>
    </row>
    <row r="22627" spans="2:15" x14ac:dyDescent="0.2">
      <c r="B22627" s="3"/>
      <c r="C22627" s="3"/>
      <c r="D22627" s="6"/>
      <c r="E22627" s="8"/>
      <c r="O22627" s="9"/>
    </row>
    <row r="22628" spans="2:15" x14ac:dyDescent="0.2">
      <c r="B22628" s="3"/>
      <c r="C22628" s="3"/>
      <c r="D22628" s="6"/>
      <c r="E22628" s="8"/>
      <c r="O22628" s="9"/>
    </row>
    <row r="22629" spans="2:15" x14ac:dyDescent="0.2">
      <c r="B22629" s="3"/>
      <c r="C22629" s="3"/>
      <c r="D22629" s="6"/>
      <c r="E22629" s="8"/>
      <c r="O22629" s="9"/>
    </row>
    <row r="22630" spans="2:15" x14ac:dyDescent="0.2">
      <c r="B22630" s="3"/>
      <c r="C22630" s="3"/>
      <c r="D22630" s="6"/>
      <c r="E22630" s="8"/>
      <c r="O22630" s="9"/>
    </row>
    <row r="22631" spans="2:15" x14ac:dyDescent="0.2">
      <c r="B22631" s="3"/>
      <c r="C22631" s="3"/>
      <c r="D22631" s="6"/>
      <c r="E22631" s="8"/>
      <c r="O22631" s="9"/>
    </row>
    <row r="22632" spans="2:15" x14ac:dyDescent="0.2">
      <c r="B22632" s="3"/>
      <c r="C22632" s="3"/>
      <c r="D22632" s="6"/>
      <c r="E22632" s="8"/>
      <c r="O22632" s="9"/>
    </row>
    <row r="22633" spans="2:15" x14ac:dyDescent="0.2">
      <c r="B22633" s="3"/>
      <c r="C22633" s="3"/>
      <c r="D22633" s="6"/>
      <c r="E22633" s="8"/>
      <c r="O22633" s="9"/>
    </row>
    <row r="22634" spans="2:15" x14ac:dyDescent="0.2">
      <c r="B22634" s="3"/>
      <c r="C22634" s="3"/>
      <c r="D22634" s="6"/>
      <c r="E22634" s="8"/>
      <c r="O22634" s="9"/>
    </row>
    <row r="22635" spans="2:15" x14ac:dyDescent="0.2">
      <c r="B22635" s="3"/>
      <c r="C22635" s="3"/>
      <c r="D22635" s="6"/>
      <c r="E22635" s="8"/>
      <c r="O22635" s="9"/>
    </row>
    <row r="22636" spans="2:15" x14ac:dyDescent="0.2">
      <c r="B22636" s="3"/>
      <c r="C22636" s="3"/>
      <c r="D22636" s="6"/>
      <c r="E22636" s="8"/>
      <c r="O22636" s="9"/>
    </row>
    <row r="22637" spans="2:15" x14ac:dyDescent="0.2">
      <c r="B22637" s="3"/>
      <c r="C22637" s="3"/>
      <c r="D22637" s="6"/>
      <c r="E22637" s="8"/>
      <c r="O22637" s="9"/>
    </row>
    <row r="22638" spans="2:15" x14ac:dyDescent="0.2">
      <c r="B22638" s="3"/>
      <c r="C22638" s="3"/>
      <c r="D22638" s="6"/>
      <c r="E22638" s="8"/>
      <c r="O22638" s="9"/>
    </row>
    <row r="22639" spans="2:15" x14ac:dyDescent="0.2">
      <c r="B22639" s="3"/>
      <c r="C22639" s="3"/>
      <c r="D22639" s="6"/>
      <c r="E22639" s="8"/>
      <c r="O22639" s="9"/>
    </row>
    <row r="22640" spans="2:15" x14ac:dyDescent="0.2">
      <c r="B22640" s="3"/>
      <c r="C22640" s="3"/>
      <c r="D22640" s="6"/>
      <c r="E22640" s="8"/>
      <c r="O22640" s="9"/>
    </row>
    <row r="22641" spans="2:15" x14ac:dyDescent="0.2">
      <c r="B22641" s="3"/>
      <c r="C22641" s="3"/>
      <c r="D22641" s="6"/>
      <c r="E22641" s="8"/>
      <c r="O22641" s="9"/>
    </row>
    <row r="22642" spans="2:15" x14ac:dyDescent="0.2">
      <c r="B22642" s="3"/>
      <c r="C22642" s="3"/>
      <c r="D22642" s="6"/>
      <c r="E22642" s="8"/>
      <c r="O22642" s="9"/>
    </row>
    <row r="22643" spans="2:15" x14ac:dyDescent="0.2">
      <c r="B22643" s="3"/>
      <c r="C22643" s="3"/>
      <c r="D22643" s="6"/>
      <c r="E22643" s="8"/>
      <c r="O22643" s="9"/>
    </row>
    <row r="22644" spans="2:15" x14ac:dyDescent="0.2">
      <c r="B22644" s="3"/>
      <c r="C22644" s="3"/>
      <c r="D22644" s="6"/>
      <c r="E22644" s="8"/>
      <c r="O22644" s="9"/>
    </row>
    <row r="22645" spans="2:15" x14ac:dyDescent="0.2">
      <c r="B22645" s="3"/>
      <c r="C22645" s="3"/>
      <c r="D22645" s="6"/>
      <c r="E22645" s="8"/>
      <c r="O22645" s="9"/>
    </row>
    <row r="22646" spans="2:15" x14ac:dyDescent="0.2">
      <c r="B22646" s="3"/>
      <c r="C22646" s="3"/>
      <c r="D22646" s="6"/>
      <c r="E22646" s="8"/>
      <c r="O22646" s="9"/>
    </row>
    <row r="22647" spans="2:15" x14ac:dyDescent="0.2">
      <c r="B22647" s="3"/>
      <c r="C22647" s="3"/>
      <c r="D22647" s="6"/>
      <c r="E22647" s="8"/>
      <c r="O22647" s="9"/>
    </row>
    <row r="22648" spans="2:15" x14ac:dyDescent="0.2">
      <c r="B22648" s="3"/>
      <c r="C22648" s="3"/>
      <c r="D22648" s="6"/>
      <c r="E22648" s="8"/>
      <c r="O22648" s="9"/>
    </row>
    <row r="22649" spans="2:15" x14ac:dyDescent="0.2">
      <c r="B22649" s="3"/>
      <c r="C22649" s="3"/>
      <c r="D22649" s="6"/>
      <c r="E22649" s="8"/>
      <c r="O22649" s="9"/>
    </row>
    <row r="22650" spans="2:15" x14ac:dyDescent="0.2">
      <c r="B22650" s="3"/>
      <c r="C22650" s="3"/>
      <c r="D22650" s="6"/>
      <c r="E22650" s="8"/>
      <c r="O22650" s="9"/>
    </row>
    <row r="22651" spans="2:15" x14ac:dyDescent="0.2">
      <c r="B22651" s="3"/>
      <c r="C22651" s="3"/>
      <c r="D22651" s="6"/>
      <c r="E22651" s="8"/>
      <c r="O22651" s="9"/>
    </row>
    <row r="22652" spans="2:15" x14ac:dyDescent="0.2">
      <c r="B22652" s="3"/>
      <c r="C22652" s="3"/>
      <c r="D22652" s="6"/>
      <c r="E22652" s="8"/>
      <c r="O22652" s="9"/>
    </row>
    <row r="22653" spans="2:15" x14ac:dyDescent="0.2">
      <c r="B22653" s="3"/>
      <c r="C22653" s="3"/>
      <c r="D22653" s="6"/>
      <c r="E22653" s="8"/>
      <c r="O22653" s="9"/>
    </row>
    <row r="22654" spans="2:15" x14ac:dyDescent="0.2">
      <c r="B22654" s="3"/>
      <c r="C22654" s="3"/>
      <c r="D22654" s="6"/>
      <c r="E22654" s="8"/>
      <c r="O22654" s="9"/>
    </row>
    <row r="22655" spans="2:15" x14ac:dyDescent="0.2">
      <c r="B22655" s="3"/>
      <c r="C22655" s="3"/>
      <c r="D22655" s="6"/>
      <c r="E22655" s="8"/>
      <c r="O22655" s="9"/>
    </row>
    <row r="22656" spans="2:15" x14ac:dyDescent="0.2">
      <c r="B22656" s="3"/>
      <c r="C22656" s="3"/>
      <c r="D22656" s="6"/>
      <c r="E22656" s="8"/>
      <c r="O22656" s="9"/>
    </row>
    <row r="22657" spans="2:15" x14ac:dyDescent="0.2">
      <c r="B22657" s="3"/>
      <c r="C22657" s="3"/>
      <c r="D22657" s="6"/>
      <c r="E22657" s="8"/>
      <c r="O22657" s="9"/>
    </row>
    <row r="22658" spans="2:15" x14ac:dyDescent="0.2">
      <c r="B22658" s="3"/>
      <c r="C22658" s="3"/>
      <c r="D22658" s="6"/>
      <c r="E22658" s="8"/>
      <c r="O22658" s="9"/>
    </row>
    <row r="22659" spans="2:15" x14ac:dyDescent="0.2">
      <c r="B22659" s="3"/>
      <c r="C22659" s="3"/>
      <c r="D22659" s="6"/>
      <c r="E22659" s="8"/>
      <c r="O22659" s="9"/>
    </row>
    <row r="22660" spans="2:15" x14ac:dyDescent="0.2">
      <c r="B22660" s="3"/>
      <c r="C22660" s="3"/>
      <c r="D22660" s="6"/>
      <c r="E22660" s="8"/>
      <c r="O22660" s="9"/>
    </row>
    <row r="22661" spans="2:15" x14ac:dyDescent="0.2">
      <c r="B22661" s="3"/>
      <c r="C22661" s="3"/>
      <c r="D22661" s="6"/>
      <c r="E22661" s="8"/>
      <c r="O22661" s="9"/>
    </row>
    <row r="22662" spans="2:15" x14ac:dyDescent="0.2">
      <c r="B22662" s="3"/>
      <c r="C22662" s="3"/>
      <c r="D22662" s="6"/>
      <c r="E22662" s="8"/>
      <c r="O22662" s="9"/>
    </row>
    <row r="22663" spans="2:15" x14ac:dyDescent="0.2">
      <c r="B22663" s="3"/>
      <c r="C22663" s="3"/>
      <c r="D22663" s="6"/>
      <c r="E22663" s="8"/>
      <c r="O22663" s="9"/>
    </row>
    <row r="22664" spans="2:15" x14ac:dyDescent="0.2">
      <c r="B22664" s="3"/>
      <c r="C22664" s="3"/>
      <c r="D22664" s="6"/>
      <c r="E22664" s="8"/>
      <c r="O22664" s="9"/>
    </row>
    <row r="22665" spans="2:15" x14ac:dyDescent="0.2">
      <c r="B22665" s="3"/>
      <c r="C22665" s="3"/>
      <c r="D22665" s="6"/>
      <c r="E22665" s="8"/>
      <c r="O22665" s="9"/>
    </row>
    <row r="22666" spans="2:15" x14ac:dyDescent="0.2">
      <c r="B22666" s="3"/>
      <c r="C22666" s="3"/>
      <c r="D22666" s="6"/>
      <c r="E22666" s="8"/>
      <c r="O22666" s="9"/>
    </row>
    <row r="22667" spans="2:15" x14ac:dyDescent="0.2">
      <c r="B22667" s="3"/>
      <c r="C22667" s="3"/>
      <c r="D22667" s="6"/>
      <c r="E22667" s="8"/>
      <c r="O22667" s="9"/>
    </row>
    <row r="22668" spans="2:15" x14ac:dyDescent="0.2">
      <c r="B22668" s="3"/>
      <c r="C22668" s="3"/>
      <c r="D22668" s="6"/>
      <c r="E22668" s="8"/>
      <c r="O22668" s="9"/>
    </row>
    <row r="22669" spans="2:15" x14ac:dyDescent="0.2">
      <c r="B22669" s="3"/>
      <c r="C22669" s="3"/>
      <c r="D22669" s="6"/>
      <c r="E22669" s="8"/>
      <c r="O22669" s="9"/>
    </row>
    <row r="22670" spans="2:15" x14ac:dyDescent="0.2">
      <c r="B22670" s="3"/>
      <c r="C22670" s="3"/>
      <c r="D22670" s="6"/>
      <c r="E22670" s="8"/>
      <c r="O22670" s="9"/>
    </row>
    <row r="22671" spans="2:15" x14ac:dyDescent="0.2">
      <c r="B22671" s="3"/>
      <c r="C22671" s="3"/>
      <c r="D22671" s="6"/>
      <c r="E22671" s="8"/>
      <c r="O22671" s="9"/>
    </row>
    <row r="22672" spans="2:15" x14ac:dyDescent="0.2">
      <c r="B22672" s="3"/>
      <c r="C22672" s="3"/>
      <c r="D22672" s="6"/>
      <c r="E22672" s="8"/>
      <c r="O22672" s="9"/>
    </row>
    <row r="22673" spans="2:15" x14ac:dyDescent="0.2">
      <c r="B22673" s="3"/>
      <c r="C22673" s="3"/>
      <c r="D22673" s="6"/>
      <c r="E22673" s="8"/>
      <c r="O22673" s="9"/>
    </row>
    <row r="22674" spans="2:15" x14ac:dyDescent="0.2">
      <c r="B22674" s="3"/>
      <c r="C22674" s="3"/>
      <c r="D22674" s="6"/>
      <c r="E22674" s="8"/>
      <c r="O22674" s="9"/>
    </row>
    <row r="22675" spans="2:15" x14ac:dyDescent="0.2">
      <c r="B22675" s="3"/>
      <c r="C22675" s="3"/>
      <c r="D22675" s="6"/>
      <c r="E22675" s="8"/>
      <c r="O22675" s="9"/>
    </row>
    <row r="22676" spans="2:15" x14ac:dyDescent="0.2">
      <c r="B22676" s="3"/>
      <c r="C22676" s="3"/>
      <c r="D22676" s="6"/>
      <c r="E22676" s="8"/>
      <c r="O22676" s="9"/>
    </row>
    <row r="22677" spans="2:15" x14ac:dyDescent="0.2">
      <c r="B22677" s="3"/>
      <c r="C22677" s="3"/>
      <c r="D22677" s="6"/>
      <c r="E22677" s="8"/>
      <c r="O22677" s="9"/>
    </row>
    <row r="22678" spans="2:15" x14ac:dyDescent="0.2">
      <c r="B22678" s="3"/>
      <c r="C22678" s="3"/>
      <c r="D22678" s="6"/>
      <c r="E22678" s="8"/>
      <c r="O22678" s="9"/>
    </row>
    <row r="22679" spans="2:15" x14ac:dyDescent="0.2">
      <c r="B22679" s="3"/>
      <c r="C22679" s="3"/>
      <c r="D22679" s="6"/>
      <c r="E22679" s="8"/>
      <c r="O22679" s="9"/>
    </row>
    <row r="22680" spans="2:15" x14ac:dyDescent="0.2">
      <c r="B22680" s="3"/>
      <c r="C22680" s="3"/>
      <c r="D22680" s="6"/>
      <c r="E22680" s="8"/>
      <c r="O22680" s="9"/>
    </row>
    <row r="22681" spans="2:15" x14ac:dyDescent="0.2">
      <c r="B22681" s="3"/>
      <c r="C22681" s="3"/>
      <c r="D22681" s="6"/>
      <c r="E22681" s="8"/>
      <c r="O22681" s="9"/>
    </row>
    <row r="22682" spans="2:15" x14ac:dyDescent="0.2">
      <c r="B22682" s="3"/>
      <c r="C22682" s="3"/>
      <c r="D22682" s="6"/>
      <c r="E22682" s="8"/>
      <c r="O22682" s="9"/>
    </row>
    <row r="22683" spans="2:15" x14ac:dyDescent="0.2">
      <c r="B22683" s="3"/>
      <c r="C22683" s="3"/>
      <c r="D22683" s="6"/>
      <c r="E22683" s="8"/>
      <c r="O22683" s="9"/>
    </row>
    <row r="22684" spans="2:15" x14ac:dyDescent="0.2">
      <c r="B22684" s="3"/>
      <c r="C22684" s="3"/>
      <c r="D22684" s="6"/>
      <c r="E22684" s="8"/>
      <c r="O22684" s="9"/>
    </row>
    <row r="22685" spans="2:15" x14ac:dyDescent="0.2">
      <c r="B22685" s="3"/>
      <c r="C22685" s="3"/>
      <c r="D22685" s="6"/>
      <c r="E22685" s="8"/>
      <c r="O22685" s="9"/>
    </row>
    <row r="22686" spans="2:15" x14ac:dyDescent="0.2">
      <c r="B22686" s="3"/>
      <c r="C22686" s="3"/>
      <c r="D22686" s="6"/>
      <c r="E22686" s="8"/>
      <c r="O22686" s="9"/>
    </row>
    <row r="22687" spans="2:15" x14ac:dyDescent="0.2">
      <c r="B22687" s="3"/>
      <c r="C22687" s="3"/>
      <c r="D22687" s="6"/>
      <c r="E22687" s="8"/>
      <c r="O22687" s="9"/>
    </row>
    <row r="22688" spans="2:15" x14ac:dyDescent="0.2">
      <c r="B22688" s="3"/>
      <c r="C22688" s="3"/>
      <c r="D22688" s="6"/>
      <c r="E22688" s="8"/>
      <c r="O22688" s="9"/>
    </row>
    <row r="22689" spans="2:15" x14ac:dyDescent="0.2">
      <c r="B22689" s="3"/>
      <c r="C22689" s="3"/>
      <c r="D22689" s="6"/>
      <c r="E22689" s="8"/>
      <c r="O22689" s="9"/>
    </row>
    <row r="22690" spans="2:15" x14ac:dyDescent="0.2">
      <c r="B22690" s="3"/>
      <c r="C22690" s="3"/>
      <c r="D22690" s="6"/>
      <c r="E22690" s="8"/>
      <c r="O22690" s="9"/>
    </row>
    <row r="22691" spans="2:15" x14ac:dyDescent="0.2">
      <c r="B22691" s="3"/>
      <c r="C22691" s="3"/>
      <c r="D22691" s="6"/>
      <c r="E22691" s="8"/>
      <c r="O22691" s="9"/>
    </row>
    <row r="22692" spans="2:15" x14ac:dyDescent="0.2">
      <c r="B22692" s="3"/>
      <c r="C22692" s="3"/>
      <c r="D22692" s="6"/>
      <c r="E22692" s="8"/>
      <c r="O22692" s="9"/>
    </row>
    <row r="22693" spans="2:15" x14ac:dyDescent="0.2">
      <c r="B22693" s="3"/>
      <c r="C22693" s="3"/>
      <c r="D22693" s="6"/>
      <c r="E22693" s="8"/>
      <c r="O22693" s="9"/>
    </row>
    <row r="22694" spans="2:15" x14ac:dyDescent="0.2">
      <c r="B22694" s="3"/>
      <c r="C22694" s="3"/>
      <c r="D22694" s="6"/>
      <c r="E22694" s="8"/>
      <c r="O22694" s="9"/>
    </row>
    <row r="22695" spans="2:15" x14ac:dyDescent="0.2">
      <c r="B22695" s="3"/>
      <c r="C22695" s="3"/>
      <c r="D22695" s="6"/>
      <c r="E22695" s="8"/>
      <c r="O22695" s="9"/>
    </row>
    <row r="22696" spans="2:15" x14ac:dyDescent="0.2">
      <c r="B22696" s="3"/>
      <c r="C22696" s="3"/>
      <c r="D22696" s="6"/>
      <c r="E22696" s="8"/>
      <c r="O22696" s="9"/>
    </row>
    <row r="22697" spans="2:15" x14ac:dyDescent="0.2">
      <c r="B22697" s="3"/>
      <c r="C22697" s="3"/>
      <c r="D22697" s="6"/>
      <c r="E22697" s="8"/>
      <c r="O22697" s="9"/>
    </row>
    <row r="22698" spans="2:15" x14ac:dyDescent="0.2">
      <c r="B22698" s="3"/>
      <c r="C22698" s="3"/>
      <c r="D22698" s="6"/>
      <c r="E22698" s="8"/>
      <c r="O22698" s="9"/>
    </row>
    <row r="22699" spans="2:15" x14ac:dyDescent="0.2">
      <c r="B22699" s="3"/>
      <c r="C22699" s="3"/>
      <c r="D22699" s="6"/>
      <c r="E22699" s="8"/>
      <c r="O22699" s="9"/>
    </row>
    <row r="22700" spans="2:15" x14ac:dyDescent="0.2">
      <c r="B22700" s="3"/>
      <c r="C22700" s="3"/>
      <c r="D22700" s="6"/>
      <c r="E22700" s="8"/>
      <c r="O22700" s="9"/>
    </row>
    <row r="22701" spans="2:15" x14ac:dyDescent="0.2">
      <c r="B22701" s="3"/>
      <c r="C22701" s="3"/>
      <c r="D22701" s="6"/>
      <c r="E22701" s="8"/>
      <c r="O22701" s="9"/>
    </row>
    <row r="22702" spans="2:15" x14ac:dyDescent="0.2">
      <c r="B22702" s="3"/>
      <c r="C22702" s="3"/>
      <c r="D22702" s="6"/>
      <c r="E22702" s="8"/>
      <c r="O22702" s="9"/>
    </row>
    <row r="22703" spans="2:15" x14ac:dyDescent="0.2">
      <c r="B22703" s="3"/>
      <c r="C22703" s="3"/>
      <c r="D22703" s="6"/>
      <c r="E22703" s="8"/>
      <c r="O22703" s="9"/>
    </row>
    <row r="22704" spans="2:15" x14ac:dyDescent="0.2">
      <c r="B22704" s="3"/>
      <c r="C22704" s="3"/>
      <c r="D22704" s="6"/>
      <c r="E22704" s="8"/>
      <c r="O22704" s="9"/>
    </row>
    <row r="22705" spans="2:15" x14ac:dyDescent="0.2">
      <c r="B22705" s="3"/>
      <c r="C22705" s="3"/>
      <c r="D22705" s="6"/>
      <c r="E22705" s="8"/>
      <c r="O22705" s="9"/>
    </row>
    <row r="22706" spans="2:15" x14ac:dyDescent="0.2">
      <c r="B22706" s="3"/>
      <c r="C22706" s="3"/>
      <c r="D22706" s="6"/>
      <c r="E22706" s="8"/>
      <c r="O22706" s="9"/>
    </row>
    <row r="22707" spans="2:15" x14ac:dyDescent="0.2">
      <c r="B22707" s="3"/>
      <c r="C22707" s="3"/>
      <c r="D22707" s="6"/>
      <c r="E22707" s="8"/>
      <c r="O22707" s="9"/>
    </row>
    <row r="22708" spans="2:15" x14ac:dyDescent="0.2">
      <c r="B22708" s="3"/>
      <c r="C22708" s="3"/>
      <c r="D22708" s="6"/>
      <c r="E22708" s="8"/>
      <c r="O22708" s="9"/>
    </row>
    <row r="22709" spans="2:15" x14ac:dyDescent="0.2">
      <c r="B22709" s="3"/>
      <c r="C22709" s="3"/>
      <c r="D22709" s="6"/>
      <c r="E22709" s="8"/>
      <c r="O22709" s="9"/>
    </row>
    <row r="22710" spans="2:15" x14ac:dyDescent="0.2">
      <c r="B22710" s="3"/>
      <c r="C22710" s="3"/>
      <c r="D22710" s="6"/>
      <c r="E22710" s="8"/>
      <c r="O22710" s="9"/>
    </row>
    <row r="22711" spans="2:15" x14ac:dyDescent="0.2">
      <c r="B22711" s="3"/>
      <c r="C22711" s="3"/>
      <c r="D22711" s="6"/>
      <c r="E22711" s="8"/>
      <c r="O22711" s="9"/>
    </row>
    <row r="22712" spans="2:15" x14ac:dyDescent="0.2">
      <c r="B22712" s="3"/>
      <c r="C22712" s="3"/>
      <c r="D22712" s="6"/>
      <c r="E22712" s="8"/>
      <c r="O22712" s="9"/>
    </row>
    <row r="22713" spans="2:15" x14ac:dyDescent="0.2">
      <c r="B22713" s="3"/>
      <c r="C22713" s="3"/>
      <c r="D22713" s="6"/>
      <c r="E22713" s="8"/>
      <c r="O22713" s="9"/>
    </row>
    <row r="22714" spans="2:15" x14ac:dyDescent="0.2">
      <c r="B22714" s="3"/>
      <c r="C22714" s="3"/>
      <c r="D22714" s="6"/>
      <c r="E22714" s="8"/>
      <c r="O22714" s="9"/>
    </row>
    <row r="22715" spans="2:15" x14ac:dyDescent="0.2">
      <c r="B22715" s="3"/>
      <c r="C22715" s="3"/>
      <c r="D22715" s="6"/>
      <c r="E22715" s="8"/>
      <c r="O22715" s="9"/>
    </row>
    <row r="22716" spans="2:15" x14ac:dyDescent="0.2">
      <c r="B22716" s="3"/>
      <c r="C22716" s="3"/>
      <c r="D22716" s="6"/>
      <c r="E22716" s="8"/>
      <c r="O22716" s="9"/>
    </row>
    <row r="22717" spans="2:15" x14ac:dyDescent="0.2">
      <c r="B22717" s="3"/>
      <c r="C22717" s="3"/>
      <c r="D22717" s="6"/>
      <c r="E22717" s="8"/>
      <c r="O22717" s="9"/>
    </row>
    <row r="22718" spans="2:15" x14ac:dyDescent="0.2">
      <c r="B22718" s="3"/>
      <c r="C22718" s="3"/>
      <c r="D22718" s="6"/>
      <c r="E22718" s="8"/>
      <c r="O22718" s="9"/>
    </row>
    <row r="22719" spans="2:15" x14ac:dyDescent="0.2">
      <c r="B22719" s="3"/>
      <c r="C22719" s="3"/>
      <c r="D22719" s="6"/>
      <c r="E22719" s="8"/>
      <c r="O22719" s="9"/>
    </row>
    <row r="22720" spans="2:15" x14ac:dyDescent="0.2">
      <c r="B22720" s="3"/>
      <c r="C22720" s="3"/>
      <c r="D22720" s="6"/>
      <c r="E22720" s="8"/>
      <c r="O22720" s="9"/>
    </row>
    <row r="22721" spans="2:15" x14ac:dyDescent="0.2">
      <c r="B22721" s="3"/>
      <c r="C22721" s="3"/>
      <c r="D22721" s="6"/>
      <c r="E22721" s="8"/>
      <c r="O22721" s="9"/>
    </row>
    <row r="22722" spans="2:15" x14ac:dyDescent="0.2">
      <c r="B22722" s="3"/>
      <c r="C22722" s="3"/>
      <c r="D22722" s="6"/>
      <c r="E22722" s="8"/>
      <c r="O22722" s="9"/>
    </row>
    <row r="22723" spans="2:15" x14ac:dyDescent="0.2">
      <c r="B22723" s="3"/>
      <c r="C22723" s="3"/>
      <c r="D22723" s="6"/>
      <c r="E22723" s="8"/>
      <c r="O22723" s="9"/>
    </row>
    <row r="22724" spans="2:15" x14ac:dyDescent="0.2">
      <c r="B22724" s="3"/>
      <c r="C22724" s="3"/>
      <c r="D22724" s="6"/>
      <c r="E22724" s="8"/>
      <c r="O22724" s="9"/>
    </row>
    <row r="22725" spans="2:15" x14ac:dyDescent="0.2">
      <c r="B22725" s="3"/>
      <c r="C22725" s="3"/>
      <c r="D22725" s="6"/>
      <c r="E22725" s="8"/>
      <c r="O22725" s="9"/>
    </row>
    <row r="22726" spans="2:15" x14ac:dyDescent="0.2">
      <c r="B22726" s="3"/>
      <c r="C22726" s="3"/>
      <c r="D22726" s="6"/>
      <c r="E22726" s="8"/>
      <c r="O22726" s="9"/>
    </row>
    <row r="22727" spans="2:15" x14ac:dyDescent="0.2">
      <c r="B22727" s="3"/>
      <c r="C22727" s="3"/>
      <c r="D22727" s="6"/>
      <c r="E22727" s="8"/>
      <c r="O22727" s="9"/>
    </row>
    <row r="22728" spans="2:15" x14ac:dyDescent="0.2">
      <c r="B22728" s="3"/>
      <c r="C22728" s="3"/>
      <c r="D22728" s="6"/>
      <c r="E22728" s="8"/>
      <c r="O22728" s="9"/>
    </row>
    <row r="22729" spans="2:15" x14ac:dyDescent="0.2">
      <c r="B22729" s="3"/>
      <c r="C22729" s="3"/>
      <c r="D22729" s="6"/>
      <c r="E22729" s="8"/>
      <c r="O22729" s="9"/>
    </row>
    <row r="22730" spans="2:15" x14ac:dyDescent="0.2">
      <c r="B22730" s="3"/>
      <c r="C22730" s="3"/>
      <c r="D22730" s="6"/>
      <c r="E22730" s="8"/>
      <c r="O22730" s="9"/>
    </row>
    <row r="22731" spans="2:15" x14ac:dyDescent="0.2">
      <c r="B22731" s="3"/>
      <c r="C22731" s="3"/>
      <c r="D22731" s="6"/>
      <c r="E22731" s="8"/>
      <c r="O22731" s="9"/>
    </row>
    <row r="22732" spans="2:15" x14ac:dyDescent="0.2">
      <c r="B22732" s="3"/>
      <c r="C22732" s="3"/>
      <c r="D22732" s="6"/>
      <c r="E22732" s="8"/>
      <c r="O22732" s="9"/>
    </row>
    <row r="22733" spans="2:15" x14ac:dyDescent="0.2">
      <c r="B22733" s="3"/>
      <c r="C22733" s="3"/>
      <c r="D22733" s="6"/>
      <c r="E22733" s="8"/>
      <c r="O22733" s="9"/>
    </row>
    <row r="22734" spans="2:15" x14ac:dyDescent="0.2">
      <c r="B22734" s="3"/>
      <c r="C22734" s="3"/>
      <c r="D22734" s="6"/>
      <c r="E22734" s="8"/>
      <c r="O22734" s="9"/>
    </row>
    <row r="22735" spans="2:15" x14ac:dyDescent="0.2">
      <c r="B22735" s="3"/>
      <c r="C22735" s="3"/>
      <c r="D22735" s="6"/>
      <c r="E22735" s="8"/>
      <c r="O22735" s="9"/>
    </row>
    <row r="22736" spans="2:15" x14ac:dyDescent="0.2">
      <c r="B22736" s="3"/>
      <c r="C22736" s="3"/>
      <c r="D22736" s="6"/>
      <c r="E22736" s="8"/>
      <c r="O22736" s="9"/>
    </row>
    <row r="22737" spans="2:15" x14ac:dyDescent="0.2">
      <c r="B22737" s="3"/>
      <c r="C22737" s="3"/>
      <c r="D22737" s="6"/>
      <c r="E22737" s="8"/>
      <c r="O22737" s="9"/>
    </row>
    <row r="22738" spans="2:15" x14ac:dyDescent="0.2">
      <c r="B22738" s="3"/>
      <c r="C22738" s="3"/>
      <c r="D22738" s="6"/>
      <c r="E22738" s="8"/>
      <c r="O22738" s="9"/>
    </row>
    <row r="22739" spans="2:15" x14ac:dyDescent="0.2">
      <c r="B22739" s="3"/>
      <c r="C22739" s="3"/>
      <c r="D22739" s="6"/>
      <c r="E22739" s="8"/>
      <c r="O22739" s="9"/>
    </row>
    <row r="22740" spans="2:15" x14ac:dyDescent="0.2">
      <c r="B22740" s="3"/>
      <c r="C22740" s="3"/>
      <c r="D22740" s="6"/>
      <c r="E22740" s="8"/>
      <c r="O22740" s="9"/>
    </row>
    <row r="22741" spans="2:15" x14ac:dyDescent="0.2">
      <c r="B22741" s="3"/>
      <c r="C22741" s="3"/>
      <c r="D22741" s="6"/>
      <c r="E22741" s="8"/>
      <c r="O22741" s="9"/>
    </row>
    <row r="22742" spans="2:15" x14ac:dyDescent="0.2">
      <c r="B22742" s="3"/>
      <c r="C22742" s="3"/>
      <c r="D22742" s="6"/>
      <c r="E22742" s="8"/>
      <c r="O22742" s="9"/>
    </row>
    <row r="22743" spans="2:15" x14ac:dyDescent="0.2">
      <c r="B22743" s="3"/>
      <c r="C22743" s="3"/>
      <c r="D22743" s="6"/>
      <c r="E22743" s="8"/>
      <c r="O22743" s="9"/>
    </row>
    <row r="22744" spans="2:15" x14ac:dyDescent="0.2">
      <c r="B22744" s="3"/>
      <c r="C22744" s="3"/>
      <c r="D22744" s="6"/>
      <c r="E22744" s="8"/>
      <c r="O22744" s="9"/>
    </row>
    <row r="22745" spans="2:15" x14ac:dyDescent="0.2">
      <c r="B22745" s="3"/>
      <c r="C22745" s="3"/>
      <c r="D22745" s="6"/>
      <c r="E22745" s="8"/>
      <c r="O22745" s="9"/>
    </row>
    <row r="22746" spans="2:15" x14ac:dyDescent="0.2">
      <c r="B22746" s="3"/>
      <c r="C22746" s="3"/>
      <c r="D22746" s="6"/>
      <c r="E22746" s="8"/>
      <c r="O22746" s="9"/>
    </row>
    <row r="22747" spans="2:15" x14ac:dyDescent="0.2">
      <c r="B22747" s="3"/>
      <c r="C22747" s="3"/>
      <c r="D22747" s="6"/>
      <c r="E22747" s="8"/>
      <c r="O22747" s="9"/>
    </row>
    <row r="22748" spans="2:15" x14ac:dyDescent="0.2">
      <c r="B22748" s="3"/>
      <c r="C22748" s="3"/>
      <c r="D22748" s="6"/>
      <c r="E22748" s="8"/>
      <c r="O22748" s="9"/>
    </row>
    <row r="22749" spans="2:15" x14ac:dyDescent="0.2">
      <c r="B22749" s="3"/>
      <c r="C22749" s="3"/>
      <c r="D22749" s="6"/>
      <c r="E22749" s="8"/>
      <c r="O22749" s="9"/>
    </row>
    <row r="22750" spans="2:15" x14ac:dyDescent="0.2">
      <c r="B22750" s="3"/>
      <c r="C22750" s="3"/>
      <c r="D22750" s="6"/>
      <c r="E22750" s="8"/>
      <c r="O22750" s="9"/>
    </row>
    <row r="22751" spans="2:15" x14ac:dyDescent="0.2">
      <c r="B22751" s="3"/>
      <c r="C22751" s="3"/>
      <c r="D22751" s="6"/>
      <c r="E22751" s="8"/>
      <c r="O22751" s="9"/>
    </row>
    <row r="22752" spans="2:15" x14ac:dyDescent="0.2">
      <c r="B22752" s="3"/>
      <c r="C22752" s="3"/>
      <c r="D22752" s="6"/>
      <c r="E22752" s="8"/>
      <c r="O22752" s="9"/>
    </row>
    <row r="22753" spans="2:15" x14ac:dyDescent="0.2">
      <c r="B22753" s="3"/>
      <c r="C22753" s="3"/>
      <c r="D22753" s="6"/>
      <c r="E22753" s="8"/>
      <c r="O22753" s="9"/>
    </row>
    <row r="22754" spans="2:15" x14ac:dyDescent="0.2">
      <c r="B22754" s="3"/>
      <c r="C22754" s="3"/>
      <c r="D22754" s="6"/>
      <c r="E22754" s="8"/>
      <c r="O22754" s="9"/>
    </row>
    <row r="22755" spans="2:15" x14ac:dyDescent="0.2">
      <c r="B22755" s="3"/>
      <c r="C22755" s="3"/>
      <c r="D22755" s="6"/>
      <c r="E22755" s="8"/>
      <c r="O22755" s="9"/>
    </row>
    <row r="22756" spans="2:15" x14ac:dyDescent="0.2">
      <c r="B22756" s="3"/>
      <c r="C22756" s="3"/>
      <c r="D22756" s="6"/>
      <c r="E22756" s="8"/>
      <c r="O22756" s="9"/>
    </row>
    <row r="22757" spans="2:15" x14ac:dyDescent="0.2">
      <c r="B22757" s="3"/>
      <c r="C22757" s="3"/>
      <c r="D22757" s="6"/>
      <c r="E22757" s="8"/>
      <c r="O22757" s="9"/>
    </row>
    <row r="22758" spans="2:15" x14ac:dyDescent="0.2">
      <c r="B22758" s="3"/>
      <c r="C22758" s="3"/>
      <c r="D22758" s="6"/>
      <c r="E22758" s="8"/>
      <c r="O22758" s="9"/>
    </row>
    <row r="22759" spans="2:15" x14ac:dyDescent="0.2">
      <c r="B22759" s="3"/>
      <c r="C22759" s="3"/>
      <c r="D22759" s="6"/>
      <c r="E22759" s="8"/>
      <c r="O22759" s="9"/>
    </row>
    <row r="22760" spans="2:15" x14ac:dyDescent="0.2">
      <c r="B22760" s="3"/>
      <c r="C22760" s="3"/>
      <c r="D22760" s="6"/>
      <c r="E22760" s="8"/>
      <c r="O22760" s="9"/>
    </row>
    <row r="22761" spans="2:15" x14ac:dyDescent="0.2">
      <c r="B22761" s="3"/>
      <c r="C22761" s="3"/>
      <c r="D22761" s="6"/>
      <c r="E22761" s="8"/>
      <c r="O22761" s="9"/>
    </row>
    <row r="22762" spans="2:15" x14ac:dyDescent="0.2">
      <c r="B22762" s="3"/>
      <c r="C22762" s="3"/>
      <c r="D22762" s="6"/>
      <c r="E22762" s="8"/>
      <c r="O22762" s="9"/>
    </row>
    <row r="22763" spans="2:15" x14ac:dyDescent="0.2">
      <c r="B22763" s="3"/>
      <c r="C22763" s="3"/>
      <c r="D22763" s="6"/>
      <c r="E22763" s="8"/>
      <c r="O22763" s="9"/>
    </row>
    <row r="22764" spans="2:15" x14ac:dyDescent="0.2">
      <c r="B22764" s="3"/>
      <c r="C22764" s="3"/>
      <c r="D22764" s="6"/>
      <c r="E22764" s="8"/>
      <c r="O22764" s="9"/>
    </row>
    <row r="22765" spans="2:15" x14ac:dyDescent="0.2">
      <c r="B22765" s="3"/>
      <c r="C22765" s="3"/>
      <c r="D22765" s="6"/>
      <c r="E22765" s="8"/>
      <c r="O22765" s="9"/>
    </row>
    <row r="22766" spans="2:15" x14ac:dyDescent="0.2">
      <c r="B22766" s="3"/>
      <c r="C22766" s="3"/>
      <c r="D22766" s="6"/>
      <c r="E22766" s="8"/>
      <c r="O22766" s="9"/>
    </row>
    <row r="22767" spans="2:15" x14ac:dyDescent="0.2">
      <c r="B22767" s="3"/>
      <c r="C22767" s="3"/>
      <c r="D22767" s="6"/>
      <c r="E22767" s="8"/>
      <c r="O22767" s="9"/>
    </row>
    <row r="22768" spans="2:15" x14ac:dyDescent="0.2">
      <c r="B22768" s="3"/>
      <c r="C22768" s="3"/>
      <c r="D22768" s="6"/>
      <c r="E22768" s="8"/>
      <c r="O22768" s="9"/>
    </row>
    <row r="22769" spans="2:15" x14ac:dyDescent="0.2">
      <c r="B22769" s="3"/>
      <c r="C22769" s="3"/>
      <c r="D22769" s="6"/>
      <c r="E22769" s="8"/>
      <c r="O22769" s="9"/>
    </row>
    <row r="22770" spans="2:15" x14ac:dyDescent="0.2">
      <c r="B22770" s="3"/>
      <c r="C22770" s="3"/>
      <c r="D22770" s="6"/>
      <c r="E22770" s="8"/>
      <c r="O22770" s="9"/>
    </row>
    <row r="22771" spans="2:15" x14ac:dyDescent="0.2">
      <c r="B22771" s="3"/>
      <c r="C22771" s="3"/>
      <c r="D22771" s="6"/>
      <c r="E22771" s="8"/>
      <c r="O22771" s="9"/>
    </row>
    <row r="22772" spans="2:15" x14ac:dyDescent="0.2">
      <c r="B22772" s="3"/>
      <c r="C22772" s="3"/>
      <c r="D22772" s="6"/>
      <c r="E22772" s="8"/>
      <c r="O22772" s="9"/>
    </row>
    <row r="22773" spans="2:15" x14ac:dyDescent="0.2">
      <c r="B22773" s="3"/>
      <c r="C22773" s="3"/>
      <c r="D22773" s="6"/>
      <c r="E22773" s="8"/>
      <c r="O22773" s="9"/>
    </row>
    <row r="22774" spans="2:15" x14ac:dyDescent="0.2">
      <c r="B22774" s="3"/>
      <c r="C22774" s="3"/>
      <c r="D22774" s="6"/>
      <c r="E22774" s="8"/>
      <c r="O22774" s="9"/>
    </row>
    <row r="22775" spans="2:15" x14ac:dyDescent="0.2">
      <c r="B22775" s="3"/>
      <c r="C22775" s="3"/>
      <c r="D22775" s="6"/>
      <c r="E22775" s="8"/>
      <c r="O22775" s="9"/>
    </row>
    <row r="22776" spans="2:15" x14ac:dyDescent="0.2">
      <c r="B22776" s="3"/>
      <c r="C22776" s="3"/>
      <c r="D22776" s="6"/>
      <c r="E22776" s="8"/>
      <c r="O22776" s="9"/>
    </row>
    <row r="22777" spans="2:15" x14ac:dyDescent="0.2">
      <c r="B22777" s="3"/>
      <c r="C22777" s="3"/>
      <c r="D22777" s="6"/>
      <c r="E22777" s="8"/>
      <c r="O22777" s="9"/>
    </row>
    <row r="22778" spans="2:15" x14ac:dyDescent="0.2">
      <c r="B22778" s="3"/>
      <c r="C22778" s="3"/>
      <c r="D22778" s="6"/>
      <c r="E22778" s="8"/>
      <c r="O22778" s="9"/>
    </row>
    <row r="22779" spans="2:15" x14ac:dyDescent="0.2">
      <c r="B22779" s="3"/>
      <c r="C22779" s="3"/>
      <c r="D22779" s="6"/>
      <c r="E22779" s="8"/>
      <c r="O22779" s="9"/>
    </row>
    <row r="22780" spans="2:15" x14ac:dyDescent="0.2">
      <c r="B22780" s="3"/>
      <c r="C22780" s="3"/>
      <c r="D22780" s="6"/>
      <c r="E22780" s="8"/>
      <c r="O22780" s="9"/>
    </row>
    <row r="22781" spans="2:15" x14ac:dyDescent="0.2">
      <c r="B22781" s="3"/>
      <c r="C22781" s="3"/>
      <c r="D22781" s="6"/>
      <c r="E22781" s="8"/>
      <c r="O22781" s="9"/>
    </row>
    <row r="22782" spans="2:15" x14ac:dyDescent="0.2">
      <c r="B22782" s="3"/>
      <c r="C22782" s="3"/>
      <c r="D22782" s="6"/>
      <c r="E22782" s="8"/>
      <c r="O22782" s="9"/>
    </row>
    <row r="22783" spans="2:15" x14ac:dyDescent="0.2">
      <c r="B22783" s="3"/>
      <c r="C22783" s="3"/>
      <c r="D22783" s="6"/>
      <c r="E22783" s="8"/>
      <c r="O22783" s="9"/>
    </row>
    <row r="22784" spans="2:15" x14ac:dyDescent="0.2">
      <c r="B22784" s="3"/>
      <c r="C22784" s="3"/>
      <c r="D22784" s="6"/>
      <c r="E22784" s="8"/>
      <c r="O22784" s="9"/>
    </row>
    <row r="22785" spans="2:15" x14ac:dyDescent="0.2">
      <c r="B22785" s="3"/>
      <c r="C22785" s="3"/>
      <c r="D22785" s="6"/>
      <c r="E22785" s="8"/>
      <c r="O22785" s="9"/>
    </row>
    <row r="22786" spans="2:15" x14ac:dyDescent="0.2">
      <c r="B22786" s="3"/>
      <c r="C22786" s="3"/>
      <c r="D22786" s="6"/>
      <c r="E22786" s="8"/>
      <c r="O22786" s="9"/>
    </row>
    <row r="22787" spans="2:15" x14ac:dyDescent="0.2">
      <c r="B22787" s="3"/>
      <c r="C22787" s="3"/>
      <c r="D22787" s="6"/>
      <c r="E22787" s="8"/>
      <c r="O22787" s="9"/>
    </row>
    <row r="22788" spans="2:15" x14ac:dyDescent="0.2">
      <c r="B22788" s="3"/>
      <c r="C22788" s="3"/>
      <c r="D22788" s="6"/>
      <c r="E22788" s="8"/>
      <c r="O22788" s="9"/>
    </row>
    <row r="22789" spans="2:15" x14ac:dyDescent="0.2">
      <c r="B22789" s="3"/>
      <c r="C22789" s="3"/>
      <c r="D22789" s="6"/>
      <c r="E22789" s="8"/>
      <c r="O22789" s="9"/>
    </row>
    <row r="22790" spans="2:15" x14ac:dyDescent="0.2">
      <c r="B22790" s="3"/>
      <c r="C22790" s="3"/>
      <c r="D22790" s="6"/>
      <c r="E22790" s="8"/>
      <c r="O22790" s="9"/>
    </row>
    <row r="22791" spans="2:15" x14ac:dyDescent="0.2">
      <c r="B22791" s="3"/>
      <c r="C22791" s="3"/>
      <c r="D22791" s="6"/>
      <c r="E22791" s="8"/>
      <c r="O22791" s="9"/>
    </row>
    <row r="22792" spans="2:15" x14ac:dyDescent="0.2">
      <c r="B22792" s="3"/>
      <c r="C22792" s="3"/>
      <c r="D22792" s="6"/>
      <c r="E22792" s="8"/>
      <c r="O22792" s="9"/>
    </row>
    <row r="22793" spans="2:15" x14ac:dyDescent="0.2">
      <c r="B22793" s="3"/>
      <c r="C22793" s="3"/>
      <c r="D22793" s="6"/>
      <c r="E22793" s="8"/>
      <c r="O22793" s="9"/>
    </row>
    <row r="22794" spans="2:15" x14ac:dyDescent="0.2">
      <c r="B22794" s="3"/>
      <c r="C22794" s="3"/>
      <c r="D22794" s="6"/>
      <c r="E22794" s="8"/>
      <c r="O22794" s="9"/>
    </row>
    <row r="22795" spans="2:15" x14ac:dyDescent="0.2">
      <c r="B22795" s="3"/>
      <c r="C22795" s="3"/>
      <c r="D22795" s="6"/>
      <c r="E22795" s="8"/>
      <c r="O22795" s="9"/>
    </row>
    <row r="22796" spans="2:15" x14ac:dyDescent="0.2">
      <c r="B22796" s="3"/>
      <c r="C22796" s="3"/>
      <c r="D22796" s="6"/>
      <c r="E22796" s="8"/>
      <c r="O22796" s="9"/>
    </row>
    <row r="22797" spans="2:15" x14ac:dyDescent="0.2">
      <c r="B22797" s="3"/>
      <c r="C22797" s="3"/>
      <c r="D22797" s="6"/>
      <c r="E22797" s="8"/>
      <c r="O22797" s="9"/>
    </row>
    <row r="22798" spans="2:15" x14ac:dyDescent="0.2">
      <c r="B22798" s="3"/>
      <c r="C22798" s="3"/>
      <c r="D22798" s="6"/>
      <c r="E22798" s="8"/>
      <c r="O22798" s="9"/>
    </row>
    <row r="22799" spans="2:15" x14ac:dyDescent="0.2">
      <c r="B22799" s="3"/>
      <c r="C22799" s="3"/>
      <c r="D22799" s="6"/>
      <c r="E22799" s="8"/>
      <c r="O22799" s="9"/>
    </row>
    <row r="22800" spans="2:15" x14ac:dyDescent="0.2">
      <c r="B22800" s="3"/>
      <c r="C22800" s="3"/>
      <c r="D22800" s="6"/>
      <c r="E22800" s="8"/>
      <c r="O22800" s="9"/>
    </row>
    <row r="22801" spans="2:15" x14ac:dyDescent="0.2">
      <c r="B22801" s="3"/>
      <c r="C22801" s="3"/>
      <c r="D22801" s="6"/>
      <c r="E22801" s="8"/>
      <c r="O22801" s="9"/>
    </row>
    <row r="22802" spans="2:15" x14ac:dyDescent="0.2">
      <c r="B22802" s="3"/>
      <c r="C22802" s="3"/>
      <c r="D22802" s="6"/>
      <c r="E22802" s="8"/>
      <c r="O22802" s="9"/>
    </row>
    <row r="22803" spans="2:15" x14ac:dyDescent="0.2">
      <c r="B22803" s="3"/>
      <c r="C22803" s="3"/>
      <c r="D22803" s="6"/>
      <c r="E22803" s="8"/>
      <c r="O22803" s="9"/>
    </row>
    <row r="22804" spans="2:15" x14ac:dyDescent="0.2">
      <c r="B22804" s="3"/>
      <c r="C22804" s="3"/>
      <c r="D22804" s="6"/>
      <c r="E22804" s="8"/>
      <c r="O22804" s="9"/>
    </row>
    <row r="22805" spans="2:15" x14ac:dyDescent="0.2">
      <c r="B22805" s="3"/>
      <c r="C22805" s="3"/>
      <c r="D22805" s="6"/>
      <c r="E22805" s="8"/>
      <c r="O22805" s="9"/>
    </row>
    <row r="22806" spans="2:15" x14ac:dyDescent="0.2">
      <c r="B22806" s="3"/>
      <c r="C22806" s="3"/>
      <c r="D22806" s="6"/>
      <c r="E22806" s="8"/>
      <c r="O22806" s="9"/>
    </row>
    <row r="22807" spans="2:15" x14ac:dyDescent="0.2">
      <c r="B22807" s="3"/>
      <c r="C22807" s="3"/>
      <c r="D22807" s="6"/>
      <c r="E22807" s="8"/>
      <c r="O22807" s="9"/>
    </row>
    <row r="22808" spans="2:15" x14ac:dyDescent="0.2">
      <c r="B22808" s="3"/>
      <c r="C22808" s="3"/>
      <c r="D22808" s="6"/>
      <c r="E22808" s="8"/>
      <c r="O22808" s="9"/>
    </row>
    <row r="22809" spans="2:15" x14ac:dyDescent="0.2">
      <c r="B22809" s="3"/>
      <c r="C22809" s="3"/>
      <c r="D22809" s="6"/>
      <c r="E22809" s="8"/>
      <c r="O22809" s="9"/>
    </row>
    <row r="22810" spans="2:15" x14ac:dyDescent="0.2">
      <c r="B22810" s="3"/>
      <c r="C22810" s="3"/>
      <c r="D22810" s="6"/>
      <c r="E22810" s="8"/>
      <c r="O22810" s="9"/>
    </row>
    <row r="22811" spans="2:15" x14ac:dyDescent="0.2">
      <c r="B22811" s="3"/>
      <c r="C22811" s="3"/>
      <c r="D22811" s="6"/>
      <c r="E22811" s="8"/>
      <c r="O22811" s="9"/>
    </row>
    <row r="22812" spans="2:15" x14ac:dyDescent="0.2">
      <c r="B22812" s="3"/>
      <c r="C22812" s="3"/>
      <c r="D22812" s="6"/>
      <c r="E22812" s="8"/>
      <c r="O22812" s="9"/>
    </row>
    <row r="22813" spans="2:15" x14ac:dyDescent="0.2">
      <c r="B22813" s="3"/>
      <c r="C22813" s="3"/>
      <c r="D22813" s="6"/>
      <c r="E22813" s="8"/>
      <c r="O22813" s="9"/>
    </row>
    <row r="22814" spans="2:15" x14ac:dyDescent="0.2">
      <c r="B22814" s="3"/>
      <c r="C22814" s="3"/>
      <c r="D22814" s="6"/>
      <c r="E22814" s="8"/>
      <c r="O22814" s="9"/>
    </row>
    <row r="22815" spans="2:15" x14ac:dyDescent="0.2">
      <c r="B22815" s="3"/>
      <c r="C22815" s="3"/>
      <c r="D22815" s="6"/>
      <c r="E22815" s="8"/>
      <c r="O22815" s="9"/>
    </row>
    <row r="22816" spans="2:15" x14ac:dyDescent="0.2">
      <c r="B22816" s="3"/>
      <c r="C22816" s="3"/>
      <c r="D22816" s="6"/>
      <c r="E22816" s="8"/>
      <c r="O22816" s="9"/>
    </row>
    <row r="22817" spans="2:15" x14ac:dyDescent="0.2">
      <c r="B22817" s="3"/>
      <c r="C22817" s="3"/>
      <c r="D22817" s="6"/>
      <c r="E22817" s="8"/>
      <c r="O22817" s="9"/>
    </row>
    <row r="22818" spans="2:15" x14ac:dyDescent="0.2">
      <c r="B22818" s="3"/>
      <c r="C22818" s="3"/>
      <c r="D22818" s="6"/>
      <c r="E22818" s="8"/>
      <c r="O22818" s="9"/>
    </row>
    <row r="22819" spans="2:15" x14ac:dyDescent="0.2">
      <c r="B22819" s="3"/>
      <c r="C22819" s="3"/>
      <c r="D22819" s="6"/>
      <c r="E22819" s="8"/>
      <c r="O22819" s="9"/>
    </row>
    <row r="22820" spans="2:15" x14ac:dyDescent="0.2">
      <c r="B22820" s="3"/>
      <c r="C22820" s="3"/>
      <c r="D22820" s="6"/>
      <c r="E22820" s="8"/>
      <c r="O22820" s="9"/>
    </row>
    <row r="22821" spans="2:15" x14ac:dyDescent="0.2">
      <c r="B22821" s="3"/>
      <c r="C22821" s="3"/>
      <c r="D22821" s="6"/>
      <c r="E22821" s="8"/>
      <c r="O22821" s="9"/>
    </row>
    <row r="22822" spans="2:15" x14ac:dyDescent="0.2">
      <c r="B22822" s="3"/>
      <c r="C22822" s="3"/>
      <c r="D22822" s="6"/>
      <c r="E22822" s="8"/>
      <c r="O22822" s="9"/>
    </row>
    <row r="22823" spans="2:15" x14ac:dyDescent="0.2">
      <c r="B22823" s="3"/>
      <c r="C22823" s="3"/>
      <c r="D22823" s="6"/>
      <c r="E22823" s="8"/>
      <c r="O22823" s="9"/>
    </row>
    <row r="22824" spans="2:15" x14ac:dyDescent="0.2">
      <c r="B22824" s="3"/>
      <c r="C22824" s="3"/>
      <c r="D22824" s="6"/>
      <c r="E22824" s="8"/>
      <c r="O22824" s="9"/>
    </row>
    <row r="22825" spans="2:15" x14ac:dyDescent="0.2">
      <c r="B22825" s="3"/>
      <c r="C22825" s="3"/>
      <c r="D22825" s="6"/>
      <c r="E22825" s="8"/>
      <c r="O22825" s="9"/>
    </row>
    <row r="22826" spans="2:15" x14ac:dyDescent="0.2">
      <c r="B22826" s="3"/>
      <c r="C22826" s="3"/>
      <c r="D22826" s="6"/>
      <c r="E22826" s="8"/>
      <c r="O22826" s="9"/>
    </row>
    <row r="22827" spans="2:15" x14ac:dyDescent="0.2">
      <c r="B22827" s="3"/>
      <c r="C22827" s="3"/>
      <c r="D22827" s="6"/>
      <c r="E22827" s="8"/>
      <c r="O22827" s="9"/>
    </row>
    <row r="22828" spans="2:15" x14ac:dyDescent="0.2">
      <c r="B22828" s="3"/>
      <c r="C22828" s="3"/>
      <c r="D22828" s="6"/>
      <c r="E22828" s="8"/>
      <c r="O22828" s="9"/>
    </row>
    <row r="22829" spans="2:15" x14ac:dyDescent="0.2">
      <c r="B22829" s="3"/>
      <c r="C22829" s="3"/>
      <c r="D22829" s="6"/>
      <c r="E22829" s="8"/>
      <c r="O22829" s="9"/>
    </row>
    <row r="22830" spans="2:15" x14ac:dyDescent="0.2">
      <c r="B22830" s="3"/>
      <c r="C22830" s="3"/>
      <c r="D22830" s="6"/>
      <c r="E22830" s="8"/>
      <c r="O22830" s="9"/>
    </row>
    <row r="22831" spans="2:15" x14ac:dyDescent="0.2">
      <c r="B22831" s="3"/>
      <c r="C22831" s="3"/>
      <c r="D22831" s="6"/>
      <c r="E22831" s="8"/>
      <c r="O22831" s="9"/>
    </row>
    <row r="22832" spans="2:15" x14ac:dyDescent="0.2">
      <c r="B22832" s="3"/>
      <c r="C22832" s="3"/>
      <c r="D22832" s="6"/>
      <c r="E22832" s="8"/>
      <c r="O22832" s="9"/>
    </row>
    <row r="22833" spans="2:15" x14ac:dyDescent="0.2">
      <c r="B22833" s="3"/>
      <c r="C22833" s="3"/>
      <c r="D22833" s="6"/>
      <c r="E22833" s="8"/>
      <c r="O22833" s="9"/>
    </row>
    <row r="22834" spans="2:15" x14ac:dyDescent="0.2">
      <c r="B22834" s="3"/>
      <c r="C22834" s="3"/>
      <c r="D22834" s="6"/>
      <c r="E22834" s="8"/>
      <c r="O22834" s="9"/>
    </row>
    <row r="22835" spans="2:15" x14ac:dyDescent="0.2">
      <c r="B22835" s="3"/>
      <c r="C22835" s="3"/>
      <c r="D22835" s="6"/>
      <c r="E22835" s="8"/>
      <c r="O22835" s="9"/>
    </row>
    <row r="22836" spans="2:15" x14ac:dyDescent="0.2">
      <c r="B22836" s="3"/>
      <c r="C22836" s="3"/>
      <c r="D22836" s="6"/>
      <c r="E22836" s="8"/>
      <c r="O22836" s="9"/>
    </row>
    <row r="22837" spans="2:15" x14ac:dyDescent="0.2">
      <c r="B22837" s="3"/>
      <c r="C22837" s="3"/>
      <c r="D22837" s="6"/>
      <c r="E22837" s="8"/>
      <c r="O22837" s="9"/>
    </row>
    <row r="22838" spans="2:15" x14ac:dyDescent="0.2">
      <c r="B22838" s="3"/>
      <c r="C22838" s="3"/>
      <c r="D22838" s="6"/>
      <c r="E22838" s="8"/>
      <c r="O22838" s="9"/>
    </row>
    <row r="22839" spans="2:15" x14ac:dyDescent="0.2">
      <c r="B22839" s="3"/>
      <c r="C22839" s="3"/>
      <c r="D22839" s="6"/>
      <c r="E22839" s="8"/>
      <c r="O22839" s="9"/>
    </row>
    <row r="22840" spans="2:15" x14ac:dyDescent="0.2">
      <c r="B22840" s="3"/>
      <c r="C22840" s="3"/>
      <c r="D22840" s="6"/>
      <c r="E22840" s="8"/>
      <c r="O22840" s="9"/>
    </row>
    <row r="22841" spans="2:15" x14ac:dyDescent="0.2">
      <c r="B22841" s="3"/>
      <c r="C22841" s="3"/>
      <c r="D22841" s="6"/>
      <c r="E22841" s="8"/>
      <c r="O22841" s="9"/>
    </row>
    <row r="22842" spans="2:15" x14ac:dyDescent="0.2">
      <c r="B22842" s="3"/>
      <c r="C22842" s="3"/>
      <c r="D22842" s="6"/>
      <c r="E22842" s="8"/>
      <c r="O22842" s="9"/>
    </row>
    <row r="22843" spans="2:15" x14ac:dyDescent="0.2">
      <c r="B22843" s="3"/>
      <c r="C22843" s="3"/>
      <c r="D22843" s="6"/>
      <c r="E22843" s="8"/>
      <c r="O22843" s="9"/>
    </row>
    <row r="22844" spans="2:15" x14ac:dyDescent="0.2">
      <c r="B22844" s="3"/>
      <c r="C22844" s="3"/>
      <c r="D22844" s="6"/>
      <c r="E22844" s="8"/>
      <c r="O22844" s="9"/>
    </row>
    <row r="22845" spans="2:15" x14ac:dyDescent="0.2">
      <c r="B22845" s="3"/>
      <c r="C22845" s="3"/>
      <c r="D22845" s="6"/>
      <c r="E22845" s="8"/>
      <c r="O22845" s="9"/>
    </row>
    <row r="22846" spans="2:15" x14ac:dyDescent="0.2">
      <c r="B22846" s="3"/>
      <c r="C22846" s="3"/>
      <c r="D22846" s="6"/>
      <c r="E22846" s="8"/>
      <c r="O22846" s="9"/>
    </row>
    <row r="22847" spans="2:15" x14ac:dyDescent="0.2">
      <c r="B22847" s="3"/>
      <c r="C22847" s="3"/>
      <c r="D22847" s="6"/>
      <c r="E22847" s="8"/>
      <c r="O22847" s="9"/>
    </row>
    <row r="22848" spans="2:15" x14ac:dyDescent="0.2">
      <c r="B22848" s="3"/>
      <c r="C22848" s="3"/>
      <c r="D22848" s="6"/>
      <c r="E22848" s="8"/>
      <c r="O22848" s="9"/>
    </row>
    <row r="22849" spans="2:15" x14ac:dyDescent="0.2">
      <c r="B22849" s="3"/>
      <c r="C22849" s="3"/>
      <c r="D22849" s="6"/>
      <c r="E22849" s="8"/>
      <c r="O22849" s="9"/>
    </row>
    <row r="22850" spans="2:15" x14ac:dyDescent="0.2">
      <c r="B22850" s="3"/>
      <c r="C22850" s="3"/>
      <c r="D22850" s="6"/>
      <c r="E22850" s="8"/>
      <c r="O22850" s="9"/>
    </row>
    <row r="22851" spans="2:15" x14ac:dyDescent="0.2">
      <c r="B22851" s="3"/>
      <c r="C22851" s="3"/>
      <c r="D22851" s="6"/>
      <c r="E22851" s="8"/>
      <c r="O22851" s="9"/>
    </row>
    <row r="22852" spans="2:15" x14ac:dyDescent="0.2">
      <c r="B22852" s="3"/>
      <c r="C22852" s="3"/>
      <c r="D22852" s="6"/>
      <c r="E22852" s="8"/>
      <c r="O22852" s="9"/>
    </row>
    <row r="22853" spans="2:15" x14ac:dyDescent="0.2">
      <c r="B22853" s="3"/>
      <c r="C22853" s="3"/>
      <c r="D22853" s="6"/>
      <c r="E22853" s="8"/>
      <c r="O22853" s="9"/>
    </row>
    <row r="22854" spans="2:15" x14ac:dyDescent="0.2">
      <c r="B22854" s="3"/>
      <c r="C22854" s="3"/>
      <c r="D22854" s="6"/>
      <c r="E22854" s="8"/>
      <c r="O22854" s="9"/>
    </row>
    <row r="22855" spans="2:15" x14ac:dyDescent="0.2">
      <c r="B22855" s="3"/>
      <c r="C22855" s="3"/>
      <c r="D22855" s="6"/>
      <c r="E22855" s="8"/>
      <c r="O22855" s="9"/>
    </row>
    <row r="22856" spans="2:15" x14ac:dyDescent="0.2">
      <c r="B22856" s="3"/>
      <c r="C22856" s="3"/>
      <c r="D22856" s="6"/>
      <c r="E22856" s="8"/>
      <c r="O22856" s="9"/>
    </row>
    <row r="22857" spans="2:15" x14ac:dyDescent="0.2">
      <c r="B22857" s="3"/>
      <c r="C22857" s="3"/>
      <c r="D22857" s="6"/>
      <c r="E22857" s="8"/>
      <c r="O22857" s="9"/>
    </row>
    <row r="22858" spans="2:15" x14ac:dyDescent="0.2">
      <c r="B22858" s="3"/>
      <c r="C22858" s="3"/>
      <c r="D22858" s="6"/>
      <c r="E22858" s="8"/>
      <c r="O22858" s="9"/>
    </row>
    <row r="22859" spans="2:15" x14ac:dyDescent="0.2">
      <c r="B22859" s="3"/>
      <c r="C22859" s="3"/>
      <c r="D22859" s="6"/>
      <c r="E22859" s="8"/>
      <c r="O22859" s="9"/>
    </row>
    <row r="22860" spans="2:15" x14ac:dyDescent="0.2">
      <c r="B22860" s="3"/>
      <c r="C22860" s="3"/>
      <c r="D22860" s="6"/>
      <c r="E22860" s="8"/>
      <c r="O22860" s="9"/>
    </row>
    <row r="22861" spans="2:15" x14ac:dyDescent="0.2">
      <c r="B22861" s="3"/>
      <c r="C22861" s="3"/>
      <c r="D22861" s="6"/>
      <c r="E22861" s="8"/>
      <c r="O22861" s="9"/>
    </row>
    <row r="22862" spans="2:15" x14ac:dyDescent="0.2">
      <c r="B22862" s="3"/>
      <c r="C22862" s="3"/>
      <c r="D22862" s="6"/>
      <c r="E22862" s="8"/>
      <c r="O22862" s="9"/>
    </row>
    <row r="22863" spans="2:15" x14ac:dyDescent="0.2">
      <c r="B22863" s="3"/>
      <c r="C22863" s="3"/>
      <c r="D22863" s="6"/>
      <c r="E22863" s="8"/>
      <c r="O22863" s="9"/>
    </row>
    <row r="22864" spans="2:15" x14ac:dyDescent="0.2">
      <c r="B22864" s="3"/>
      <c r="C22864" s="3"/>
      <c r="D22864" s="6"/>
      <c r="E22864" s="8"/>
      <c r="O22864" s="9"/>
    </row>
    <row r="22865" spans="2:15" x14ac:dyDescent="0.2">
      <c r="B22865" s="3"/>
      <c r="C22865" s="3"/>
      <c r="D22865" s="6"/>
      <c r="E22865" s="8"/>
      <c r="O22865" s="9"/>
    </row>
    <row r="22866" spans="2:15" x14ac:dyDescent="0.2">
      <c r="B22866" s="3"/>
      <c r="C22866" s="3"/>
      <c r="D22866" s="6"/>
      <c r="E22866" s="8"/>
      <c r="O22866" s="9"/>
    </row>
    <row r="22867" spans="2:15" x14ac:dyDescent="0.2">
      <c r="B22867" s="3"/>
      <c r="C22867" s="3"/>
      <c r="D22867" s="6"/>
      <c r="E22867" s="8"/>
      <c r="O22867" s="9"/>
    </row>
    <row r="22868" spans="2:15" x14ac:dyDescent="0.2">
      <c r="B22868" s="3"/>
      <c r="C22868" s="3"/>
      <c r="D22868" s="6"/>
      <c r="E22868" s="8"/>
      <c r="O22868" s="9"/>
    </row>
    <row r="22869" spans="2:15" x14ac:dyDescent="0.2">
      <c r="B22869" s="3"/>
      <c r="C22869" s="3"/>
      <c r="D22869" s="6"/>
      <c r="E22869" s="8"/>
      <c r="O22869" s="9"/>
    </row>
    <row r="22870" spans="2:15" x14ac:dyDescent="0.2">
      <c r="B22870" s="3"/>
      <c r="C22870" s="3"/>
      <c r="D22870" s="6"/>
      <c r="E22870" s="8"/>
      <c r="O22870" s="9"/>
    </row>
    <row r="22871" spans="2:15" x14ac:dyDescent="0.2">
      <c r="B22871" s="3"/>
      <c r="C22871" s="3"/>
      <c r="D22871" s="6"/>
      <c r="E22871" s="8"/>
      <c r="O22871" s="9"/>
    </row>
    <row r="22872" spans="2:15" x14ac:dyDescent="0.2">
      <c r="B22872" s="3"/>
      <c r="C22872" s="3"/>
      <c r="D22872" s="6"/>
      <c r="E22872" s="8"/>
      <c r="O22872" s="9"/>
    </row>
    <row r="22873" spans="2:15" x14ac:dyDescent="0.2">
      <c r="B22873" s="3"/>
      <c r="C22873" s="3"/>
      <c r="D22873" s="6"/>
      <c r="E22873" s="8"/>
      <c r="O22873" s="9"/>
    </row>
    <row r="22874" spans="2:15" x14ac:dyDescent="0.2">
      <c r="B22874" s="3"/>
      <c r="C22874" s="3"/>
      <c r="D22874" s="6"/>
      <c r="E22874" s="8"/>
      <c r="O22874" s="9"/>
    </row>
    <row r="22875" spans="2:15" x14ac:dyDescent="0.2">
      <c r="B22875" s="3"/>
      <c r="C22875" s="3"/>
      <c r="D22875" s="6"/>
      <c r="E22875" s="8"/>
      <c r="O22875" s="9"/>
    </row>
    <row r="22876" spans="2:15" x14ac:dyDescent="0.2">
      <c r="B22876" s="3"/>
      <c r="C22876" s="3"/>
      <c r="D22876" s="6"/>
      <c r="E22876" s="8"/>
      <c r="O22876" s="9"/>
    </row>
    <row r="22877" spans="2:15" x14ac:dyDescent="0.2">
      <c r="B22877" s="3"/>
      <c r="C22877" s="3"/>
      <c r="D22877" s="6"/>
      <c r="E22877" s="8"/>
      <c r="O22877" s="9"/>
    </row>
    <row r="22878" spans="2:15" x14ac:dyDescent="0.2">
      <c r="B22878" s="3"/>
      <c r="C22878" s="3"/>
      <c r="D22878" s="6"/>
      <c r="E22878" s="8"/>
      <c r="O22878" s="9"/>
    </row>
    <row r="22879" spans="2:15" x14ac:dyDescent="0.2">
      <c r="B22879" s="3"/>
      <c r="C22879" s="3"/>
      <c r="D22879" s="6"/>
      <c r="E22879" s="8"/>
      <c r="O22879" s="9"/>
    </row>
    <row r="22880" spans="2:15" x14ac:dyDescent="0.2">
      <c r="B22880" s="3"/>
      <c r="C22880" s="3"/>
      <c r="D22880" s="6"/>
      <c r="E22880" s="8"/>
      <c r="O22880" s="9"/>
    </row>
    <row r="22881" spans="2:15" x14ac:dyDescent="0.2">
      <c r="B22881" s="3"/>
      <c r="C22881" s="3"/>
      <c r="D22881" s="6"/>
      <c r="E22881" s="8"/>
      <c r="O22881" s="9"/>
    </row>
    <row r="22882" spans="2:15" x14ac:dyDescent="0.2">
      <c r="B22882" s="3"/>
      <c r="C22882" s="3"/>
      <c r="D22882" s="6"/>
      <c r="E22882" s="8"/>
      <c r="O22882" s="9"/>
    </row>
    <row r="22883" spans="2:15" x14ac:dyDescent="0.2">
      <c r="B22883" s="3"/>
      <c r="C22883" s="3"/>
      <c r="D22883" s="6"/>
      <c r="E22883" s="8"/>
      <c r="O22883" s="9"/>
    </row>
    <row r="22884" spans="2:15" x14ac:dyDescent="0.2">
      <c r="B22884" s="3"/>
      <c r="C22884" s="3"/>
      <c r="D22884" s="6"/>
      <c r="E22884" s="8"/>
      <c r="O22884" s="9"/>
    </row>
    <row r="22885" spans="2:15" x14ac:dyDescent="0.2">
      <c r="B22885" s="3"/>
      <c r="C22885" s="3"/>
      <c r="D22885" s="6"/>
      <c r="E22885" s="8"/>
      <c r="O22885" s="9"/>
    </row>
    <row r="22886" spans="2:15" x14ac:dyDescent="0.2">
      <c r="B22886" s="3"/>
      <c r="C22886" s="3"/>
      <c r="D22886" s="6"/>
      <c r="E22886" s="8"/>
      <c r="O22886" s="9"/>
    </row>
    <row r="22887" spans="2:15" x14ac:dyDescent="0.2">
      <c r="B22887" s="3"/>
      <c r="C22887" s="3"/>
      <c r="D22887" s="6"/>
      <c r="E22887" s="8"/>
      <c r="O22887" s="9"/>
    </row>
    <row r="22888" spans="2:15" x14ac:dyDescent="0.2">
      <c r="B22888" s="3"/>
      <c r="C22888" s="3"/>
      <c r="D22888" s="6"/>
      <c r="E22888" s="8"/>
      <c r="O22888" s="9"/>
    </row>
    <row r="22889" spans="2:15" x14ac:dyDescent="0.2">
      <c r="B22889" s="3"/>
      <c r="C22889" s="3"/>
      <c r="D22889" s="6"/>
      <c r="E22889" s="8"/>
      <c r="O22889" s="9"/>
    </row>
    <row r="22890" spans="2:15" x14ac:dyDescent="0.2">
      <c r="B22890" s="3"/>
      <c r="C22890" s="3"/>
      <c r="D22890" s="6"/>
      <c r="E22890" s="8"/>
      <c r="O22890" s="9"/>
    </row>
    <row r="22891" spans="2:15" x14ac:dyDescent="0.2">
      <c r="B22891" s="3"/>
      <c r="C22891" s="3"/>
      <c r="D22891" s="6"/>
      <c r="E22891" s="8"/>
      <c r="O22891" s="9"/>
    </row>
    <row r="22892" spans="2:15" x14ac:dyDescent="0.2">
      <c r="B22892" s="3"/>
      <c r="C22892" s="3"/>
      <c r="D22892" s="6"/>
      <c r="E22892" s="8"/>
      <c r="O22892" s="9"/>
    </row>
    <row r="22893" spans="2:15" x14ac:dyDescent="0.2">
      <c r="B22893" s="3"/>
      <c r="C22893" s="3"/>
      <c r="D22893" s="6"/>
      <c r="E22893" s="8"/>
      <c r="O22893" s="9"/>
    </row>
    <row r="22894" spans="2:15" x14ac:dyDescent="0.2">
      <c r="B22894" s="3"/>
      <c r="C22894" s="3"/>
      <c r="D22894" s="6"/>
      <c r="E22894" s="8"/>
      <c r="O22894" s="9"/>
    </row>
    <row r="22895" spans="2:15" x14ac:dyDescent="0.2">
      <c r="B22895" s="3"/>
      <c r="C22895" s="3"/>
      <c r="D22895" s="6"/>
      <c r="E22895" s="8"/>
      <c r="O22895" s="9"/>
    </row>
    <row r="22896" spans="2:15" x14ac:dyDescent="0.2">
      <c r="B22896" s="3"/>
      <c r="C22896" s="3"/>
      <c r="D22896" s="6"/>
      <c r="E22896" s="8"/>
      <c r="O22896" s="9"/>
    </row>
    <row r="22897" spans="2:15" x14ac:dyDescent="0.2">
      <c r="B22897" s="3"/>
      <c r="C22897" s="3"/>
      <c r="D22897" s="6"/>
      <c r="E22897" s="8"/>
      <c r="O22897" s="9"/>
    </row>
    <row r="22898" spans="2:15" x14ac:dyDescent="0.2">
      <c r="B22898" s="3"/>
      <c r="C22898" s="3"/>
      <c r="D22898" s="6"/>
      <c r="E22898" s="8"/>
      <c r="O22898" s="9"/>
    </row>
    <row r="22899" spans="2:15" x14ac:dyDescent="0.2">
      <c r="B22899" s="3"/>
      <c r="C22899" s="3"/>
      <c r="D22899" s="6"/>
      <c r="E22899" s="8"/>
      <c r="O22899" s="9"/>
    </row>
    <row r="22900" spans="2:15" x14ac:dyDescent="0.2">
      <c r="B22900" s="3"/>
      <c r="C22900" s="3"/>
      <c r="D22900" s="6"/>
      <c r="E22900" s="8"/>
      <c r="O22900" s="9"/>
    </row>
    <row r="22901" spans="2:15" x14ac:dyDescent="0.2">
      <c r="B22901" s="3"/>
      <c r="C22901" s="3"/>
      <c r="D22901" s="6"/>
      <c r="E22901" s="8"/>
      <c r="O22901" s="9"/>
    </row>
    <row r="22902" spans="2:15" x14ac:dyDescent="0.2">
      <c r="B22902" s="3"/>
      <c r="C22902" s="3"/>
      <c r="D22902" s="6"/>
      <c r="E22902" s="8"/>
      <c r="O22902" s="9"/>
    </row>
    <row r="22903" spans="2:15" x14ac:dyDescent="0.2">
      <c r="B22903" s="3"/>
      <c r="C22903" s="3"/>
      <c r="D22903" s="6"/>
      <c r="E22903" s="8"/>
      <c r="O22903" s="9"/>
    </row>
    <row r="22904" spans="2:15" x14ac:dyDescent="0.2">
      <c r="B22904" s="3"/>
      <c r="C22904" s="3"/>
      <c r="D22904" s="6"/>
      <c r="E22904" s="8"/>
      <c r="O22904" s="9"/>
    </row>
    <row r="22905" spans="2:15" x14ac:dyDescent="0.2">
      <c r="B22905" s="3"/>
      <c r="C22905" s="3"/>
      <c r="D22905" s="6"/>
      <c r="E22905" s="8"/>
      <c r="O22905" s="9"/>
    </row>
    <row r="22906" spans="2:15" x14ac:dyDescent="0.2">
      <c r="B22906" s="3"/>
      <c r="C22906" s="3"/>
      <c r="D22906" s="6"/>
      <c r="E22906" s="8"/>
      <c r="O22906" s="9"/>
    </row>
    <row r="22907" spans="2:15" x14ac:dyDescent="0.2">
      <c r="B22907" s="3"/>
      <c r="C22907" s="3"/>
      <c r="D22907" s="6"/>
      <c r="E22907" s="8"/>
      <c r="O22907" s="9"/>
    </row>
    <row r="22908" spans="2:15" x14ac:dyDescent="0.2">
      <c r="B22908" s="3"/>
      <c r="C22908" s="3"/>
      <c r="D22908" s="6"/>
      <c r="E22908" s="8"/>
      <c r="O22908" s="9"/>
    </row>
    <row r="22909" spans="2:15" x14ac:dyDescent="0.2">
      <c r="B22909" s="3"/>
      <c r="C22909" s="3"/>
      <c r="D22909" s="6"/>
      <c r="E22909" s="8"/>
      <c r="O22909" s="9"/>
    </row>
    <row r="22910" spans="2:15" x14ac:dyDescent="0.2">
      <c r="B22910" s="3"/>
      <c r="C22910" s="3"/>
      <c r="D22910" s="6"/>
      <c r="E22910" s="8"/>
      <c r="O22910" s="9"/>
    </row>
    <row r="22911" spans="2:15" x14ac:dyDescent="0.2">
      <c r="B22911" s="3"/>
      <c r="C22911" s="3"/>
      <c r="D22911" s="6"/>
      <c r="E22911" s="8"/>
      <c r="O22911" s="9"/>
    </row>
    <row r="22912" spans="2:15" x14ac:dyDescent="0.2">
      <c r="B22912" s="3"/>
      <c r="C22912" s="3"/>
      <c r="D22912" s="6"/>
      <c r="E22912" s="8"/>
      <c r="O22912" s="9"/>
    </row>
    <row r="22913" spans="2:15" x14ac:dyDescent="0.2">
      <c r="B22913" s="3"/>
      <c r="C22913" s="3"/>
      <c r="D22913" s="6"/>
      <c r="E22913" s="8"/>
      <c r="O22913" s="9"/>
    </row>
    <row r="22914" spans="2:15" x14ac:dyDescent="0.2">
      <c r="B22914" s="3"/>
      <c r="C22914" s="3"/>
      <c r="D22914" s="6"/>
      <c r="E22914" s="8"/>
      <c r="O22914" s="9"/>
    </row>
    <row r="22915" spans="2:15" x14ac:dyDescent="0.2">
      <c r="B22915" s="3"/>
      <c r="C22915" s="3"/>
      <c r="D22915" s="6"/>
      <c r="E22915" s="8"/>
      <c r="O22915" s="9"/>
    </row>
    <row r="22916" spans="2:15" x14ac:dyDescent="0.2">
      <c r="B22916" s="3"/>
      <c r="C22916" s="3"/>
      <c r="D22916" s="6"/>
      <c r="E22916" s="8"/>
      <c r="O22916" s="9"/>
    </row>
    <row r="22917" spans="2:15" x14ac:dyDescent="0.2">
      <c r="B22917" s="3"/>
      <c r="C22917" s="3"/>
      <c r="D22917" s="6"/>
      <c r="E22917" s="8"/>
      <c r="O22917" s="9"/>
    </row>
    <row r="22918" spans="2:15" x14ac:dyDescent="0.2">
      <c r="B22918" s="3"/>
      <c r="C22918" s="3"/>
      <c r="D22918" s="6"/>
      <c r="E22918" s="8"/>
      <c r="O22918" s="9"/>
    </row>
    <row r="22919" spans="2:15" x14ac:dyDescent="0.2">
      <c r="B22919" s="3"/>
      <c r="C22919" s="3"/>
      <c r="D22919" s="6"/>
      <c r="E22919" s="8"/>
      <c r="O22919" s="9"/>
    </row>
    <row r="22920" spans="2:15" x14ac:dyDescent="0.2">
      <c r="B22920" s="3"/>
      <c r="C22920" s="3"/>
      <c r="D22920" s="6"/>
      <c r="E22920" s="8"/>
      <c r="O22920" s="9"/>
    </row>
    <row r="22921" spans="2:15" x14ac:dyDescent="0.2">
      <c r="B22921" s="3"/>
      <c r="C22921" s="3"/>
      <c r="D22921" s="6"/>
      <c r="E22921" s="8"/>
      <c r="O22921" s="9"/>
    </row>
    <row r="22922" spans="2:15" x14ac:dyDescent="0.2">
      <c r="B22922" s="3"/>
      <c r="C22922" s="3"/>
      <c r="D22922" s="6"/>
      <c r="E22922" s="8"/>
      <c r="O22922" s="9"/>
    </row>
    <row r="22923" spans="2:15" x14ac:dyDescent="0.2">
      <c r="B22923" s="3"/>
      <c r="C22923" s="3"/>
      <c r="D22923" s="6"/>
      <c r="E22923" s="8"/>
      <c r="O22923" s="9"/>
    </row>
    <row r="22924" spans="2:15" x14ac:dyDescent="0.2">
      <c r="B22924" s="3"/>
      <c r="C22924" s="3"/>
      <c r="D22924" s="6"/>
      <c r="E22924" s="8"/>
      <c r="O22924" s="9"/>
    </row>
    <row r="22925" spans="2:15" x14ac:dyDescent="0.2">
      <c r="B22925" s="3"/>
      <c r="C22925" s="3"/>
      <c r="D22925" s="6"/>
      <c r="E22925" s="8"/>
      <c r="O22925" s="9"/>
    </row>
    <row r="22926" spans="2:15" x14ac:dyDescent="0.2">
      <c r="B22926" s="3"/>
      <c r="C22926" s="3"/>
      <c r="D22926" s="6"/>
      <c r="E22926" s="8"/>
      <c r="O22926" s="9"/>
    </row>
    <row r="22927" spans="2:15" x14ac:dyDescent="0.2">
      <c r="B22927" s="3"/>
      <c r="C22927" s="3"/>
      <c r="D22927" s="6"/>
      <c r="E22927" s="8"/>
      <c r="O22927" s="9"/>
    </row>
    <row r="22928" spans="2:15" x14ac:dyDescent="0.2">
      <c r="B22928" s="3"/>
      <c r="C22928" s="3"/>
      <c r="D22928" s="6"/>
      <c r="E22928" s="8"/>
      <c r="O22928" s="9"/>
    </row>
    <row r="22929" spans="2:15" x14ac:dyDescent="0.2">
      <c r="B22929" s="3"/>
      <c r="C22929" s="3"/>
      <c r="D22929" s="6"/>
      <c r="E22929" s="8"/>
      <c r="O22929" s="9"/>
    </row>
    <row r="22930" spans="2:15" x14ac:dyDescent="0.2">
      <c r="B22930" s="3"/>
      <c r="C22930" s="3"/>
      <c r="D22930" s="6"/>
      <c r="E22930" s="8"/>
      <c r="O22930" s="9"/>
    </row>
    <row r="22931" spans="2:15" x14ac:dyDescent="0.2">
      <c r="B22931" s="3"/>
      <c r="C22931" s="3"/>
      <c r="D22931" s="6"/>
      <c r="E22931" s="8"/>
      <c r="O22931" s="9"/>
    </row>
    <row r="22932" spans="2:15" x14ac:dyDescent="0.2">
      <c r="B22932" s="3"/>
      <c r="C22932" s="3"/>
      <c r="D22932" s="6"/>
      <c r="E22932" s="8"/>
      <c r="O22932" s="9"/>
    </row>
    <row r="22933" spans="2:15" x14ac:dyDescent="0.2">
      <c r="B22933" s="3"/>
      <c r="C22933" s="3"/>
      <c r="D22933" s="6"/>
      <c r="E22933" s="8"/>
      <c r="O22933" s="9"/>
    </row>
    <row r="22934" spans="2:15" x14ac:dyDescent="0.2">
      <c r="B22934" s="3"/>
      <c r="C22934" s="3"/>
      <c r="D22934" s="6"/>
      <c r="E22934" s="8"/>
      <c r="O22934" s="9"/>
    </row>
    <row r="22935" spans="2:15" x14ac:dyDescent="0.2">
      <c r="B22935" s="3"/>
      <c r="C22935" s="3"/>
      <c r="D22935" s="6"/>
      <c r="E22935" s="8"/>
      <c r="O22935" s="9"/>
    </row>
    <row r="22936" spans="2:15" x14ac:dyDescent="0.2">
      <c r="B22936" s="3"/>
      <c r="C22936" s="3"/>
      <c r="D22936" s="6"/>
      <c r="E22936" s="8"/>
      <c r="O22936" s="9"/>
    </row>
    <row r="22937" spans="2:15" x14ac:dyDescent="0.2">
      <c r="B22937" s="3"/>
      <c r="C22937" s="3"/>
      <c r="D22937" s="6"/>
      <c r="E22937" s="8"/>
      <c r="O22937" s="9"/>
    </row>
    <row r="22938" spans="2:15" x14ac:dyDescent="0.2">
      <c r="B22938" s="3"/>
      <c r="C22938" s="3"/>
      <c r="D22938" s="6"/>
      <c r="E22938" s="8"/>
      <c r="O22938" s="9"/>
    </row>
    <row r="22939" spans="2:15" x14ac:dyDescent="0.2">
      <c r="B22939" s="3"/>
      <c r="C22939" s="3"/>
      <c r="D22939" s="6"/>
      <c r="E22939" s="8"/>
      <c r="O22939" s="9"/>
    </row>
    <row r="22940" spans="2:15" x14ac:dyDescent="0.2">
      <c r="B22940" s="3"/>
      <c r="C22940" s="3"/>
      <c r="D22940" s="6"/>
      <c r="E22940" s="8"/>
      <c r="O22940" s="9"/>
    </row>
    <row r="22941" spans="2:15" x14ac:dyDescent="0.2">
      <c r="B22941" s="3"/>
      <c r="C22941" s="3"/>
      <c r="D22941" s="6"/>
      <c r="E22941" s="8"/>
      <c r="O22941" s="9"/>
    </row>
    <row r="22942" spans="2:15" x14ac:dyDescent="0.2">
      <c r="B22942" s="3"/>
      <c r="C22942" s="3"/>
      <c r="D22942" s="6"/>
      <c r="E22942" s="8"/>
      <c r="O22942" s="9"/>
    </row>
    <row r="22943" spans="2:15" x14ac:dyDescent="0.2">
      <c r="B22943" s="3"/>
      <c r="C22943" s="3"/>
      <c r="D22943" s="6"/>
      <c r="E22943" s="8"/>
      <c r="O22943" s="9"/>
    </row>
    <row r="22944" spans="2:15" x14ac:dyDescent="0.2">
      <c r="B22944" s="3"/>
      <c r="C22944" s="3"/>
      <c r="D22944" s="6"/>
      <c r="E22944" s="8"/>
      <c r="O22944" s="9"/>
    </row>
    <row r="22945" spans="2:15" x14ac:dyDescent="0.2">
      <c r="B22945" s="3"/>
      <c r="C22945" s="3"/>
      <c r="D22945" s="6"/>
      <c r="E22945" s="8"/>
      <c r="O22945" s="9"/>
    </row>
    <row r="22946" spans="2:15" x14ac:dyDescent="0.2">
      <c r="B22946" s="3"/>
      <c r="C22946" s="3"/>
      <c r="D22946" s="6"/>
      <c r="E22946" s="8"/>
      <c r="O22946" s="9"/>
    </row>
    <row r="22947" spans="2:15" x14ac:dyDescent="0.2">
      <c r="B22947" s="3"/>
      <c r="C22947" s="3"/>
      <c r="D22947" s="6"/>
      <c r="E22947" s="8"/>
      <c r="O22947" s="9"/>
    </row>
    <row r="22948" spans="2:15" x14ac:dyDescent="0.2">
      <c r="B22948" s="3"/>
      <c r="C22948" s="3"/>
      <c r="D22948" s="6"/>
      <c r="E22948" s="8"/>
      <c r="O22948" s="9"/>
    </row>
    <row r="22949" spans="2:15" x14ac:dyDescent="0.2">
      <c r="B22949" s="3"/>
      <c r="C22949" s="3"/>
      <c r="D22949" s="6"/>
      <c r="E22949" s="8"/>
      <c r="O22949" s="9"/>
    </row>
    <row r="22950" spans="2:15" x14ac:dyDescent="0.2">
      <c r="B22950" s="3"/>
      <c r="C22950" s="3"/>
      <c r="D22950" s="6"/>
      <c r="E22950" s="8"/>
      <c r="O22950" s="9"/>
    </row>
    <row r="22951" spans="2:15" x14ac:dyDescent="0.2">
      <c r="B22951" s="3"/>
      <c r="C22951" s="3"/>
      <c r="D22951" s="6"/>
      <c r="E22951" s="8"/>
      <c r="O22951" s="9"/>
    </row>
    <row r="22952" spans="2:15" x14ac:dyDescent="0.2">
      <c r="B22952" s="3"/>
      <c r="C22952" s="3"/>
      <c r="D22952" s="6"/>
      <c r="E22952" s="8"/>
      <c r="O22952" s="9"/>
    </row>
    <row r="22953" spans="2:15" x14ac:dyDescent="0.2">
      <c r="B22953" s="3"/>
      <c r="C22953" s="3"/>
      <c r="D22953" s="6"/>
      <c r="E22953" s="8"/>
      <c r="O22953" s="9"/>
    </row>
    <row r="22954" spans="2:15" x14ac:dyDescent="0.2">
      <c r="B22954" s="3"/>
      <c r="C22954" s="3"/>
      <c r="D22954" s="6"/>
      <c r="E22954" s="8"/>
      <c r="O22954" s="9"/>
    </row>
    <row r="22955" spans="2:15" x14ac:dyDescent="0.2">
      <c r="B22955" s="3"/>
      <c r="C22955" s="3"/>
      <c r="D22955" s="6"/>
      <c r="E22955" s="8"/>
      <c r="O22955" s="9"/>
    </row>
    <row r="22956" spans="2:15" x14ac:dyDescent="0.2">
      <c r="B22956" s="3"/>
      <c r="C22956" s="3"/>
      <c r="D22956" s="6"/>
      <c r="E22956" s="8"/>
      <c r="O22956" s="9"/>
    </row>
    <row r="22957" spans="2:15" x14ac:dyDescent="0.2">
      <c r="B22957" s="3"/>
      <c r="C22957" s="3"/>
      <c r="D22957" s="6"/>
      <c r="E22957" s="8"/>
      <c r="O22957" s="9"/>
    </row>
    <row r="22958" spans="2:15" x14ac:dyDescent="0.2">
      <c r="B22958" s="3"/>
      <c r="C22958" s="3"/>
      <c r="D22958" s="6"/>
      <c r="E22958" s="8"/>
      <c r="O22958" s="9"/>
    </row>
    <row r="22959" spans="2:15" x14ac:dyDescent="0.2">
      <c r="B22959" s="3"/>
      <c r="C22959" s="3"/>
      <c r="D22959" s="6"/>
      <c r="E22959" s="8"/>
      <c r="O22959" s="9"/>
    </row>
    <row r="22960" spans="2:15" x14ac:dyDescent="0.2">
      <c r="B22960" s="3"/>
      <c r="C22960" s="3"/>
      <c r="D22960" s="6"/>
      <c r="E22960" s="8"/>
      <c r="O22960" s="9"/>
    </row>
    <row r="22961" spans="2:15" x14ac:dyDescent="0.2">
      <c r="B22961" s="3"/>
      <c r="C22961" s="3"/>
      <c r="D22961" s="6"/>
      <c r="E22961" s="8"/>
      <c r="O22961" s="9"/>
    </row>
    <row r="22962" spans="2:15" x14ac:dyDescent="0.2">
      <c r="B22962" s="3"/>
      <c r="C22962" s="3"/>
      <c r="D22962" s="6"/>
      <c r="E22962" s="8"/>
      <c r="O22962" s="9"/>
    </row>
    <row r="22963" spans="2:15" x14ac:dyDescent="0.2">
      <c r="B22963" s="3"/>
      <c r="C22963" s="3"/>
      <c r="D22963" s="6"/>
      <c r="E22963" s="8"/>
      <c r="O22963" s="9"/>
    </row>
    <row r="22964" spans="2:15" x14ac:dyDescent="0.2">
      <c r="B22964" s="3"/>
      <c r="C22964" s="3"/>
      <c r="D22964" s="6"/>
      <c r="E22964" s="8"/>
      <c r="O22964" s="9"/>
    </row>
    <row r="22965" spans="2:15" x14ac:dyDescent="0.2">
      <c r="B22965" s="3"/>
      <c r="C22965" s="3"/>
      <c r="D22965" s="6"/>
      <c r="E22965" s="8"/>
      <c r="O22965" s="9"/>
    </row>
    <row r="22966" spans="2:15" x14ac:dyDescent="0.2">
      <c r="B22966" s="3"/>
      <c r="C22966" s="3"/>
      <c r="D22966" s="6"/>
      <c r="E22966" s="8"/>
      <c r="O22966" s="9"/>
    </row>
    <row r="22967" spans="2:15" x14ac:dyDescent="0.2">
      <c r="B22967" s="3"/>
      <c r="C22967" s="3"/>
      <c r="D22967" s="6"/>
      <c r="E22967" s="8"/>
      <c r="O22967" s="9"/>
    </row>
    <row r="22968" spans="2:15" x14ac:dyDescent="0.2">
      <c r="B22968" s="3"/>
      <c r="C22968" s="3"/>
      <c r="D22968" s="6"/>
      <c r="E22968" s="8"/>
      <c r="O22968" s="9"/>
    </row>
    <row r="22969" spans="2:15" x14ac:dyDescent="0.2">
      <c r="B22969" s="3"/>
      <c r="C22969" s="3"/>
      <c r="D22969" s="6"/>
      <c r="E22969" s="8"/>
      <c r="O22969" s="9"/>
    </row>
    <row r="22970" spans="2:15" x14ac:dyDescent="0.2">
      <c r="B22970" s="3"/>
      <c r="C22970" s="3"/>
      <c r="D22970" s="6"/>
      <c r="E22970" s="8"/>
      <c r="O22970" s="9"/>
    </row>
    <row r="22971" spans="2:15" x14ac:dyDescent="0.2">
      <c r="B22971" s="3"/>
      <c r="C22971" s="3"/>
      <c r="D22971" s="6"/>
      <c r="E22971" s="8"/>
      <c r="O22971" s="9"/>
    </row>
    <row r="22972" spans="2:15" x14ac:dyDescent="0.2">
      <c r="B22972" s="3"/>
      <c r="C22972" s="3"/>
      <c r="D22972" s="6"/>
      <c r="E22972" s="8"/>
      <c r="O22972" s="9"/>
    </row>
    <row r="22973" spans="2:15" x14ac:dyDescent="0.2">
      <c r="B22973" s="3"/>
      <c r="C22973" s="3"/>
      <c r="D22973" s="6"/>
      <c r="E22973" s="8"/>
      <c r="O22973" s="9"/>
    </row>
    <row r="22974" spans="2:15" x14ac:dyDescent="0.2">
      <c r="B22974" s="3"/>
      <c r="C22974" s="3"/>
      <c r="D22974" s="6"/>
      <c r="E22974" s="8"/>
      <c r="O22974" s="9"/>
    </row>
    <row r="22975" spans="2:15" x14ac:dyDescent="0.2">
      <c r="B22975" s="3"/>
      <c r="C22975" s="3"/>
      <c r="D22975" s="6"/>
      <c r="E22975" s="8"/>
      <c r="O22975" s="9"/>
    </row>
    <row r="22976" spans="2:15" x14ac:dyDescent="0.2">
      <c r="B22976" s="3"/>
      <c r="C22976" s="3"/>
      <c r="D22976" s="6"/>
      <c r="E22976" s="8"/>
      <c r="O22976" s="9"/>
    </row>
    <row r="22977" spans="2:15" x14ac:dyDescent="0.2">
      <c r="B22977" s="3"/>
      <c r="C22977" s="3"/>
      <c r="D22977" s="6"/>
      <c r="E22977" s="8"/>
      <c r="O22977" s="9"/>
    </row>
    <row r="22978" spans="2:15" x14ac:dyDescent="0.2">
      <c r="B22978" s="3"/>
      <c r="C22978" s="3"/>
      <c r="D22978" s="6"/>
      <c r="E22978" s="8"/>
      <c r="O22978" s="9"/>
    </row>
    <row r="22979" spans="2:15" x14ac:dyDescent="0.2">
      <c r="B22979" s="3"/>
      <c r="C22979" s="3"/>
      <c r="D22979" s="6"/>
      <c r="E22979" s="8"/>
      <c r="O22979" s="9"/>
    </row>
    <row r="22980" spans="2:15" x14ac:dyDescent="0.2">
      <c r="B22980" s="3"/>
      <c r="C22980" s="3"/>
      <c r="D22980" s="6"/>
      <c r="E22980" s="8"/>
      <c r="O22980" s="9"/>
    </row>
    <row r="22981" spans="2:15" x14ac:dyDescent="0.2">
      <c r="B22981" s="3"/>
      <c r="C22981" s="3"/>
      <c r="D22981" s="6"/>
      <c r="E22981" s="8"/>
      <c r="O22981" s="9"/>
    </row>
    <row r="22982" spans="2:15" x14ac:dyDescent="0.2">
      <c r="B22982" s="3"/>
      <c r="C22982" s="3"/>
      <c r="D22982" s="6"/>
      <c r="E22982" s="8"/>
      <c r="O22982" s="9"/>
    </row>
    <row r="22983" spans="2:15" x14ac:dyDescent="0.2">
      <c r="B22983" s="3"/>
      <c r="C22983" s="3"/>
      <c r="D22983" s="6"/>
      <c r="E22983" s="8"/>
      <c r="O22983" s="9"/>
    </row>
    <row r="22984" spans="2:15" x14ac:dyDescent="0.2">
      <c r="B22984" s="3"/>
      <c r="C22984" s="3"/>
      <c r="D22984" s="6"/>
      <c r="E22984" s="8"/>
      <c r="O22984" s="9"/>
    </row>
    <row r="22985" spans="2:15" x14ac:dyDescent="0.2">
      <c r="B22985" s="3"/>
      <c r="C22985" s="3"/>
      <c r="D22985" s="6"/>
      <c r="E22985" s="8"/>
      <c r="O22985" s="9"/>
    </row>
    <row r="22986" spans="2:15" x14ac:dyDescent="0.2">
      <c r="B22986" s="3"/>
      <c r="C22986" s="3"/>
      <c r="D22986" s="6"/>
      <c r="E22986" s="8"/>
      <c r="O22986" s="9"/>
    </row>
    <row r="22987" spans="2:15" x14ac:dyDescent="0.2">
      <c r="B22987" s="3"/>
      <c r="C22987" s="3"/>
      <c r="D22987" s="6"/>
      <c r="E22987" s="8"/>
      <c r="O22987" s="9"/>
    </row>
    <row r="22988" spans="2:15" x14ac:dyDescent="0.2">
      <c r="B22988" s="3"/>
      <c r="C22988" s="3"/>
      <c r="D22988" s="6"/>
      <c r="E22988" s="8"/>
      <c r="O22988" s="9"/>
    </row>
    <row r="22989" spans="2:15" x14ac:dyDescent="0.2">
      <c r="B22989" s="3"/>
      <c r="C22989" s="3"/>
      <c r="D22989" s="6"/>
      <c r="E22989" s="8"/>
      <c r="O22989" s="9"/>
    </row>
    <row r="22990" spans="2:15" x14ac:dyDescent="0.2">
      <c r="B22990" s="3"/>
      <c r="C22990" s="3"/>
      <c r="D22990" s="6"/>
      <c r="E22990" s="8"/>
      <c r="O22990" s="9"/>
    </row>
    <row r="22991" spans="2:15" x14ac:dyDescent="0.2">
      <c r="B22991" s="3"/>
      <c r="C22991" s="3"/>
      <c r="D22991" s="6"/>
      <c r="E22991" s="8"/>
      <c r="O22991" s="9"/>
    </row>
    <row r="22992" spans="2:15" x14ac:dyDescent="0.2">
      <c r="B22992" s="3"/>
      <c r="C22992" s="3"/>
      <c r="D22992" s="6"/>
      <c r="E22992" s="8"/>
      <c r="O22992" s="9"/>
    </row>
    <row r="22993" spans="2:15" x14ac:dyDescent="0.2">
      <c r="B22993" s="3"/>
      <c r="C22993" s="3"/>
      <c r="D22993" s="6"/>
      <c r="E22993" s="8"/>
      <c r="O22993" s="9"/>
    </row>
    <row r="22994" spans="2:15" x14ac:dyDescent="0.2">
      <c r="B22994" s="3"/>
      <c r="C22994" s="3"/>
      <c r="D22994" s="6"/>
      <c r="E22994" s="8"/>
      <c r="O22994" s="9"/>
    </row>
    <row r="22995" spans="2:15" x14ac:dyDescent="0.2">
      <c r="B22995" s="3"/>
      <c r="C22995" s="3"/>
      <c r="D22995" s="6"/>
      <c r="E22995" s="8"/>
      <c r="O22995" s="9"/>
    </row>
    <row r="22996" spans="2:15" x14ac:dyDescent="0.2">
      <c r="B22996" s="3"/>
      <c r="C22996" s="3"/>
      <c r="D22996" s="6"/>
      <c r="E22996" s="8"/>
      <c r="O22996" s="9"/>
    </row>
    <row r="22997" spans="2:15" x14ac:dyDescent="0.2">
      <c r="B22997" s="3"/>
      <c r="C22997" s="3"/>
      <c r="D22997" s="6"/>
      <c r="E22997" s="8"/>
      <c r="O22997" s="9"/>
    </row>
    <row r="22998" spans="2:15" x14ac:dyDescent="0.2">
      <c r="B22998" s="3"/>
      <c r="C22998" s="3"/>
      <c r="D22998" s="6"/>
      <c r="E22998" s="8"/>
      <c r="O22998" s="9"/>
    </row>
    <row r="22999" spans="2:15" x14ac:dyDescent="0.2">
      <c r="B22999" s="3"/>
      <c r="C22999" s="3"/>
      <c r="D22999" s="6"/>
      <c r="E22999" s="8"/>
      <c r="O22999" s="9"/>
    </row>
    <row r="23000" spans="2:15" x14ac:dyDescent="0.2">
      <c r="B23000" s="3"/>
      <c r="C23000" s="3"/>
      <c r="D23000" s="6"/>
      <c r="E23000" s="8"/>
      <c r="O23000" s="9"/>
    </row>
    <row r="23001" spans="2:15" x14ac:dyDescent="0.2">
      <c r="B23001" s="3"/>
      <c r="C23001" s="3"/>
      <c r="D23001" s="6"/>
      <c r="E23001" s="8"/>
      <c r="O23001" s="9"/>
    </row>
    <row r="23002" spans="2:15" x14ac:dyDescent="0.2">
      <c r="B23002" s="3"/>
      <c r="C23002" s="3"/>
      <c r="D23002" s="6"/>
      <c r="E23002" s="8"/>
      <c r="O23002" s="9"/>
    </row>
    <row r="23003" spans="2:15" x14ac:dyDescent="0.2">
      <c r="B23003" s="3"/>
      <c r="C23003" s="3"/>
      <c r="D23003" s="6"/>
      <c r="E23003" s="8"/>
      <c r="O23003" s="9"/>
    </row>
    <row r="23004" spans="2:15" x14ac:dyDescent="0.2">
      <c r="B23004" s="3"/>
      <c r="C23004" s="3"/>
      <c r="D23004" s="6"/>
      <c r="E23004" s="8"/>
      <c r="O23004" s="9"/>
    </row>
    <row r="23005" spans="2:15" x14ac:dyDescent="0.2">
      <c r="B23005" s="3"/>
      <c r="C23005" s="3"/>
      <c r="D23005" s="6"/>
      <c r="E23005" s="8"/>
      <c r="O23005" s="9"/>
    </row>
    <row r="23006" spans="2:15" x14ac:dyDescent="0.2">
      <c r="B23006" s="3"/>
      <c r="C23006" s="3"/>
      <c r="D23006" s="6"/>
      <c r="E23006" s="8"/>
      <c r="O23006" s="9"/>
    </row>
    <row r="23007" spans="2:15" x14ac:dyDescent="0.2">
      <c r="B23007" s="3"/>
      <c r="C23007" s="3"/>
      <c r="D23007" s="6"/>
      <c r="E23007" s="8"/>
      <c r="O23007" s="9"/>
    </row>
    <row r="23008" spans="2:15" x14ac:dyDescent="0.2">
      <c r="B23008" s="3"/>
      <c r="C23008" s="3"/>
      <c r="D23008" s="6"/>
      <c r="E23008" s="8"/>
      <c r="O23008" s="9"/>
    </row>
    <row r="23009" spans="2:15" x14ac:dyDescent="0.2">
      <c r="B23009" s="3"/>
      <c r="C23009" s="3"/>
      <c r="D23009" s="6"/>
      <c r="E23009" s="8"/>
      <c r="O23009" s="9"/>
    </row>
    <row r="23010" spans="2:15" x14ac:dyDescent="0.2">
      <c r="B23010" s="3"/>
      <c r="C23010" s="3"/>
      <c r="D23010" s="6"/>
      <c r="E23010" s="8"/>
      <c r="O23010" s="9"/>
    </row>
    <row r="23011" spans="2:15" x14ac:dyDescent="0.2">
      <c r="B23011" s="3"/>
      <c r="C23011" s="3"/>
      <c r="D23011" s="6"/>
      <c r="E23011" s="8"/>
      <c r="O23011" s="9"/>
    </row>
    <row r="23012" spans="2:15" x14ac:dyDescent="0.2">
      <c r="B23012" s="3"/>
      <c r="C23012" s="3"/>
      <c r="D23012" s="6"/>
      <c r="E23012" s="8"/>
      <c r="O23012" s="9"/>
    </row>
    <row r="23013" spans="2:15" x14ac:dyDescent="0.2">
      <c r="B23013" s="3"/>
      <c r="C23013" s="3"/>
      <c r="D23013" s="6"/>
      <c r="E23013" s="8"/>
      <c r="O23013" s="9"/>
    </row>
    <row r="23014" spans="2:15" x14ac:dyDescent="0.2">
      <c r="B23014" s="3"/>
      <c r="C23014" s="3"/>
      <c r="D23014" s="6"/>
      <c r="E23014" s="8"/>
      <c r="O23014" s="9"/>
    </row>
    <row r="23015" spans="2:15" x14ac:dyDescent="0.2">
      <c r="B23015" s="3"/>
      <c r="C23015" s="3"/>
      <c r="D23015" s="6"/>
      <c r="E23015" s="8"/>
      <c r="O23015" s="9"/>
    </row>
    <row r="23016" spans="2:15" x14ac:dyDescent="0.2">
      <c r="B23016" s="3"/>
      <c r="C23016" s="3"/>
      <c r="D23016" s="6"/>
      <c r="E23016" s="8"/>
      <c r="O23016" s="9"/>
    </row>
    <row r="23017" spans="2:15" x14ac:dyDescent="0.2">
      <c r="B23017" s="3"/>
      <c r="C23017" s="3"/>
      <c r="D23017" s="6"/>
      <c r="E23017" s="8"/>
      <c r="O23017" s="9"/>
    </row>
    <row r="23018" spans="2:15" x14ac:dyDescent="0.2">
      <c r="B23018" s="3"/>
      <c r="C23018" s="3"/>
      <c r="D23018" s="6"/>
      <c r="E23018" s="8"/>
      <c r="O23018" s="9"/>
    </row>
    <row r="23019" spans="2:15" x14ac:dyDescent="0.2">
      <c r="B23019" s="3"/>
      <c r="C23019" s="3"/>
      <c r="D23019" s="6"/>
      <c r="E23019" s="8"/>
      <c r="O23019" s="9"/>
    </row>
    <row r="23020" spans="2:15" x14ac:dyDescent="0.2">
      <c r="B23020" s="3"/>
      <c r="C23020" s="3"/>
      <c r="D23020" s="6"/>
      <c r="E23020" s="8"/>
      <c r="O23020" s="9"/>
    </row>
    <row r="23021" spans="2:15" x14ac:dyDescent="0.2">
      <c r="B23021" s="3"/>
      <c r="C23021" s="3"/>
      <c r="D23021" s="6"/>
      <c r="E23021" s="8"/>
      <c r="O23021" s="9"/>
    </row>
    <row r="23022" spans="2:15" x14ac:dyDescent="0.2">
      <c r="B23022" s="3"/>
      <c r="C23022" s="3"/>
      <c r="D23022" s="6"/>
      <c r="E23022" s="8"/>
      <c r="O23022" s="9"/>
    </row>
    <row r="23023" spans="2:15" x14ac:dyDescent="0.2">
      <c r="B23023" s="3"/>
      <c r="C23023" s="3"/>
      <c r="D23023" s="6"/>
      <c r="E23023" s="8"/>
      <c r="O23023" s="9"/>
    </row>
    <row r="23024" spans="2:15" x14ac:dyDescent="0.2">
      <c r="B23024" s="3"/>
      <c r="C23024" s="3"/>
      <c r="D23024" s="6"/>
      <c r="E23024" s="8"/>
      <c r="O23024" s="9"/>
    </row>
    <row r="23025" spans="2:15" x14ac:dyDescent="0.2">
      <c r="B23025" s="3"/>
      <c r="C23025" s="3"/>
      <c r="D23025" s="6"/>
      <c r="E23025" s="8"/>
      <c r="O23025" s="9"/>
    </row>
    <row r="23026" spans="2:15" x14ac:dyDescent="0.2">
      <c r="B23026" s="3"/>
      <c r="C23026" s="3"/>
      <c r="D23026" s="6"/>
      <c r="E23026" s="8"/>
      <c r="O23026" s="9"/>
    </row>
    <row r="23027" spans="2:15" x14ac:dyDescent="0.2">
      <c r="B23027" s="3"/>
      <c r="C23027" s="3"/>
      <c r="D23027" s="6"/>
      <c r="E23027" s="8"/>
      <c r="O23027" s="9"/>
    </row>
    <row r="23028" spans="2:15" x14ac:dyDescent="0.2">
      <c r="B23028" s="3"/>
      <c r="C23028" s="3"/>
      <c r="D23028" s="6"/>
      <c r="E23028" s="8"/>
      <c r="O23028" s="9"/>
    </row>
    <row r="23029" spans="2:15" x14ac:dyDescent="0.2">
      <c r="B23029" s="3"/>
      <c r="C23029" s="3"/>
      <c r="D23029" s="6"/>
      <c r="E23029" s="8"/>
      <c r="O23029" s="9"/>
    </row>
    <row r="23030" spans="2:15" x14ac:dyDescent="0.2">
      <c r="B23030" s="3"/>
      <c r="C23030" s="3"/>
      <c r="D23030" s="6"/>
      <c r="E23030" s="8"/>
      <c r="O23030" s="9"/>
    </row>
    <row r="23031" spans="2:15" x14ac:dyDescent="0.2">
      <c r="B23031" s="3"/>
      <c r="C23031" s="3"/>
      <c r="D23031" s="6"/>
      <c r="E23031" s="8"/>
      <c r="O23031" s="9"/>
    </row>
    <row r="23032" spans="2:15" x14ac:dyDescent="0.2">
      <c r="B23032" s="3"/>
      <c r="C23032" s="3"/>
      <c r="D23032" s="6"/>
      <c r="E23032" s="8"/>
      <c r="O23032" s="9"/>
    </row>
    <row r="23033" spans="2:15" x14ac:dyDescent="0.2">
      <c r="B23033" s="3"/>
      <c r="C23033" s="3"/>
      <c r="D23033" s="6"/>
      <c r="E23033" s="8"/>
      <c r="O23033" s="9"/>
    </row>
    <row r="23034" spans="2:15" x14ac:dyDescent="0.2">
      <c r="B23034" s="3"/>
      <c r="C23034" s="3"/>
      <c r="D23034" s="6"/>
      <c r="E23034" s="8"/>
      <c r="O23034" s="9"/>
    </row>
    <row r="23035" spans="2:15" x14ac:dyDescent="0.2">
      <c r="B23035" s="3"/>
      <c r="C23035" s="3"/>
      <c r="D23035" s="6"/>
      <c r="E23035" s="8"/>
      <c r="O23035" s="9"/>
    </row>
    <row r="23036" spans="2:15" x14ac:dyDescent="0.2">
      <c r="B23036" s="3"/>
      <c r="C23036" s="3"/>
      <c r="D23036" s="6"/>
      <c r="E23036" s="8"/>
      <c r="O23036" s="9"/>
    </row>
    <row r="23037" spans="2:15" x14ac:dyDescent="0.2">
      <c r="B23037" s="3"/>
      <c r="C23037" s="3"/>
      <c r="D23037" s="6"/>
      <c r="E23037" s="8"/>
      <c r="O23037" s="9"/>
    </row>
    <row r="23038" spans="2:15" x14ac:dyDescent="0.2">
      <c r="B23038" s="3"/>
      <c r="C23038" s="3"/>
      <c r="D23038" s="6"/>
      <c r="E23038" s="8"/>
      <c r="O23038" s="9"/>
    </row>
    <row r="23039" spans="2:15" x14ac:dyDescent="0.2">
      <c r="B23039" s="3"/>
      <c r="C23039" s="3"/>
      <c r="D23039" s="6"/>
      <c r="E23039" s="8"/>
      <c r="O23039" s="9"/>
    </row>
    <row r="23040" spans="2:15" x14ac:dyDescent="0.2">
      <c r="B23040" s="3"/>
      <c r="C23040" s="3"/>
      <c r="D23040" s="6"/>
      <c r="E23040" s="8"/>
      <c r="O23040" s="9"/>
    </row>
    <row r="23041" spans="2:15" x14ac:dyDescent="0.2">
      <c r="B23041" s="3"/>
      <c r="C23041" s="3"/>
      <c r="D23041" s="6"/>
      <c r="E23041" s="8"/>
      <c r="O23041" s="9"/>
    </row>
    <row r="23042" spans="2:15" x14ac:dyDescent="0.2">
      <c r="B23042" s="3"/>
      <c r="C23042" s="3"/>
      <c r="D23042" s="6"/>
      <c r="E23042" s="8"/>
      <c r="O23042" s="9"/>
    </row>
    <row r="23043" spans="2:15" x14ac:dyDescent="0.2">
      <c r="B23043" s="3"/>
      <c r="C23043" s="3"/>
      <c r="D23043" s="6"/>
      <c r="E23043" s="8"/>
      <c r="O23043" s="9"/>
    </row>
    <row r="23044" spans="2:15" x14ac:dyDescent="0.2">
      <c r="B23044" s="3"/>
      <c r="C23044" s="3"/>
      <c r="D23044" s="6"/>
      <c r="E23044" s="8"/>
      <c r="O23044" s="9"/>
    </row>
    <row r="23045" spans="2:15" x14ac:dyDescent="0.2">
      <c r="B23045" s="3"/>
      <c r="C23045" s="3"/>
      <c r="D23045" s="6"/>
      <c r="E23045" s="8"/>
      <c r="O23045" s="9"/>
    </row>
    <row r="23046" spans="2:15" x14ac:dyDescent="0.2">
      <c r="B23046" s="3"/>
      <c r="C23046" s="3"/>
      <c r="D23046" s="6"/>
      <c r="E23046" s="8"/>
      <c r="O23046" s="9"/>
    </row>
    <row r="23047" spans="2:15" x14ac:dyDescent="0.2">
      <c r="B23047" s="3"/>
      <c r="C23047" s="3"/>
      <c r="D23047" s="6"/>
      <c r="E23047" s="8"/>
      <c r="O23047" s="9"/>
    </row>
    <row r="23048" spans="2:15" x14ac:dyDescent="0.2">
      <c r="B23048" s="3"/>
      <c r="C23048" s="3"/>
      <c r="D23048" s="6"/>
      <c r="E23048" s="8"/>
      <c r="O23048" s="9"/>
    </row>
    <row r="23049" spans="2:15" x14ac:dyDescent="0.2">
      <c r="B23049" s="3"/>
      <c r="C23049" s="3"/>
      <c r="D23049" s="6"/>
      <c r="E23049" s="8"/>
      <c r="O23049" s="9"/>
    </row>
    <row r="23050" spans="2:15" x14ac:dyDescent="0.2">
      <c r="B23050" s="3"/>
      <c r="C23050" s="3"/>
      <c r="D23050" s="6"/>
      <c r="E23050" s="8"/>
      <c r="O23050" s="9"/>
    </row>
    <row r="23051" spans="2:15" x14ac:dyDescent="0.2">
      <c r="B23051" s="3"/>
      <c r="C23051" s="3"/>
      <c r="D23051" s="6"/>
      <c r="E23051" s="8"/>
      <c r="O23051" s="9"/>
    </row>
    <row r="23052" spans="2:15" x14ac:dyDescent="0.2">
      <c r="B23052" s="3"/>
      <c r="C23052" s="3"/>
      <c r="D23052" s="6"/>
      <c r="E23052" s="8"/>
      <c r="O23052" s="9"/>
    </row>
    <row r="23053" spans="2:15" x14ac:dyDescent="0.2">
      <c r="B23053" s="3"/>
      <c r="C23053" s="3"/>
      <c r="D23053" s="6"/>
      <c r="E23053" s="8"/>
      <c r="O23053" s="9"/>
    </row>
    <row r="23054" spans="2:15" x14ac:dyDescent="0.2">
      <c r="B23054" s="3"/>
      <c r="C23054" s="3"/>
      <c r="D23054" s="6"/>
      <c r="E23054" s="8"/>
      <c r="O23054" s="9"/>
    </row>
    <row r="23055" spans="2:15" x14ac:dyDescent="0.2">
      <c r="B23055" s="3"/>
      <c r="C23055" s="3"/>
      <c r="D23055" s="6"/>
      <c r="E23055" s="8"/>
      <c r="O23055" s="9"/>
    </row>
    <row r="23056" spans="2:15" x14ac:dyDescent="0.2">
      <c r="B23056" s="3"/>
      <c r="C23056" s="3"/>
      <c r="D23056" s="6"/>
      <c r="E23056" s="8"/>
      <c r="O23056" s="9"/>
    </row>
    <row r="23057" spans="2:15" x14ac:dyDescent="0.2">
      <c r="B23057" s="3"/>
      <c r="C23057" s="3"/>
      <c r="D23057" s="6"/>
      <c r="E23057" s="8"/>
      <c r="O23057" s="9"/>
    </row>
    <row r="23058" spans="2:15" x14ac:dyDescent="0.2">
      <c r="B23058" s="3"/>
      <c r="C23058" s="3"/>
      <c r="D23058" s="6"/>
      <c r="E23058" s="8"/>
      <c r="O23058" s="9"/>
    </row>
    <row r="23059" spans="2:15" x14ac:dyDescent="0.2">
      <c r="B23059" s="3"/>
      <c r="C23059" s="3"/>
      <c r="D23059" s="6"/>
      <c r="E23059" s="8"/>
      <c r="O23059" s="9"/>
    </row>
    <row r="23060" spans="2:15" x14ac:dyDescent="0.2">
      <c r="B23060" s="3"/>
      <c r="C23060" s="3"/>
      <c r="D23060" s="6"/>
      <c r="E23060" s="8"/>
      <c r="O23060" s="9"/>
    </row>
    <row r="23061" spans="2:15" x14ac:dyDescent="0.2">
      <c r="B23061" s="3"/>
      <c r="C23061" s="3"/>
      <c r="D23061" s="6"/>
      <c r="E23061" s="8"/>
      <c r="O23061" s="9"/>
    </row>
    <row r="23062" spans="2:15" x14ac:dyDescent="0.2">
      <c r="B23062" s="3"/>
      <c r="C23062" s="3"/>
      <c r="D23062" s="6"/>
      <c r="E23062" s="8"/>
      <c r="O23062" s="9"/>
    </row>
    <row r="23063" spans="2:15" x14ac:dyDescent="0.2">
      <c r="B23063" s="3"/>
      <c r="C23063" s="3"/>
      <c r="D23063" s="6"/>
      <c r="E23063" s="8"/>
      <c r="O23063" s="9"/>
    </row>
    <row r="23064" spans="2:15" x14ac:dyDescent="0.2">
      <c r="B23064" s="3"/>
      <c r="C23064" s="3"/>
      <c r="D23064" s="6"/>
      <c r="E23064" s="8"/>
      <c r="O23064" s="9"/>
    </row>
    <row r="23065" spans="2:15" x14ac:dyDescent="0.2">
      <c r="B23065" s="3"/>
      <c r="C23065" s="3"/>
      <c r="D23065" s="6"/>
      <c r="E23065" s="8"/>
      <c r="O23065" s="9"/>
    </row>
    <row r="23066" spans="2:15" x14ac:dyDescent="0.2">
      <c r="B23066" s="3"/>
      <c r="C23066" s="3"/>
      <c r="D23066" s="6"/>
      <c r="E23066" s="8"/>
      <c r="O23066" s="9"/>
    </row>
    <row r="23067" spans="2:15" x14ac:dyDescent="0.2">
      <c r="B23067" s="3"/>
      <c r="C23067" s="3"/>
      <c r="D23067" s="6"/>
      <c r="E23067" s="8"/>
      <c r="O23067" s="9"/>
    </row>
    <row r="23068" spans="2:15" x14ac:dyDescent="0.2">
      <c r="B23068" s="3"/>
      <c r="C23068" s="3"/>
      <c r="D23068" s="6"/>
      <c r="E23068" s="8"/>
      <c r="O23068" s="9"/>
    </row>
    <row r="23069" spans="2:15" x14ac:dyDescent="0.2">
      <c r="B23069" s="3"/>
      <c r="C23069" s="3"/>
      <c r="D23069" s="6"/>
      <c r="E23069" s="8"/>
      <c r="O23069" s="9"/>
    </row>
    <row r="23070" spans="2:15" x14ac:dyDescent="0.2">
      <c r="B23070" s="3"/>
      <c r="C23070" s="3"/>
      <c r="D23070" s="6"/>
      <c r="E23070" s="8"/>
      <c r="O23070" s="9"/>
    </row>
    <row r="23071" spans="2:15" x14ac:dyDescent="0.2">
      <c r="B23071" s="3"/>
      <c r="C23071" s="3"/>
      <c r="D23071" s="6"/>
      <c r="E23071" s="8"/>
      <c r="O23071" s="9"/>
    </row>
    <row r="23072" spans="2:15" x14ac:dyDescent="0.2">
      <c r="B23072" s="3"/>
      <c r="C23072" s="3"/>
      <c r="D23072" s="6"/>
      <c r="E23072" s="8"/>
      <c r="O23072" s="9"/>
    </row>
    <row r="23073" spans="2:15" x14ac:dyDescent="0.2">
      <c r="B23073" s="3"/>
      <c r="C23073" s="3"/>
      <c r="D23073" s="6"/>
      <c r="E23073" s="8"/>
      <c r="O23073" s="9"/>
    </row>
    <row r="23074" spans="2:15" x14ac:dyDescent="0.2">
      <c r="B23074" s="3"/>
      <c r="C23074" s="3"/>
      <c r="D23074" s="6"/>
      <c r="E23074" s="8"/>
      <c r="O23074" s="9"/>
    </row>
    <row r="23075" spans="2:15" x14ac:dyDescent="0.2">
      <c r="B23075" s="3"/>
      <c r="C23075" s="3"/>
      <c r="D23075" s="6"/>
      <c r="E23075" s="8"/>
      <c r="O23075" s="9"/>
    </row>
    <row r="23076" spans="2:15" x14ac:dyDescent="0.2">
      <c r="B23076" s="3"/>
      <c r="C23076" s="3"/>
      <c r="D23076" s="6"/>
      <c r="E23076" s="8"/>
      <c r="O23076" s="9"/>
    </row>
    <row r="23077" spans="2:15" x14ac:dyDescent="0.2">
      <c r="B23077" s="3"/>
      <c r="C23077" s="3"/>
      <c r="D23077" s="6"/>
      <c r="E23077" s="8"/>
      <c r="O23077" s="9"/>
    </row>
    <row r="23078" spans="2:15" x14ac:dyDescent="0.2">
      <c r="B23078" s="3"/>
      <c r="C23078" s="3"/>
      <c r="D23078" s="6"/>
      <c r="E23078" s="8"/>
      <c r="O23078" s="9"/>
    </row>
    <row r="23079" spans="2:15" x14ac:dyDescent="0.2">
      <c r="B23079" s="3"/>
      <c r="C23079" s="3"/>
      <c r="D23079" s="6"/>
      <c r="E23079" s="8"/>
      <c r="O23079" s="9"/>
    </row>
    <row r="23080" spans="2:15" x14ac:dyDescent="0.2">
      <c r="B23080" s="3"/>
      <c r="C23080" s="3"/>
      <c r="D23080" s="6"/>
      <c r="E23080" s="8"/>
      <c r="O23080" s="9"/>
    </row>
    <row r="23081" spans="2:15" x14ac:dyDescent="0.2">
      <c r="B23081" s="3"/>
      <c r="C23081" s="3"/>
      <c r="D23081" s="6"/>
      <c r="E23081" s="8"/>
      <c r="O23081" s="9"/>
    </row>
    <row r="23082" spans="2:15" x14ac:dyDescent="0.2">
      <c r="B23082" s="3"/>
      <c r="C23082" s="3"/>
      <c r="D23082" s="6"/>
      <c r="E23082" s="8"/>
      <c r="O23082" s="9"/>
    </row>
    <row r="23083" spans="2:15" x14ac:dyDescent="0.2">
      <c r="B23083" s="3"/>
      <c r="C23083" s="3"/>
      <c r="D23083" s="6"/>
      <c r="E23083" s="8"/>
      <c r="O23083" s="9"/>
    </row>
    <row r="23084" spans="2:15" x14ac:dyDescent="0.2">
      <c r="B23084" s="3"/>
      <c r="C23084" s="3"/>
      <c r="D23084" s="6"/>
      <c r="E23084" s="8"/>
      <c r="O23084" s="9"/>
    </row>
    <row r="23085" spans="2:15" x14ac:dyDescent="0.2">
      <c r="B23085" s="3"/>
      <c r="C23085" s="3"/>
      <c r="D23085" s="6"/>
      <c r="E23085" s="8"/>
      <c r="O23085" s="9"/>
    </row>
    <row r="23086" spans="2:15" x14ac:dyDescent="0.2">
      <c r="B23086" s="3"/>
      <c r="C23086" s="3"/>
      <c r="D23086" s="6"/>
      <c r="E23086" s="8"/>
      <c r="O23086" s="9"/>
    </row>
    <row r="23087" spans="2:15" x14ac:dyDescent="0.2">
      <c r="B23087" s="3"/>
      <c r="C23087" s="3"/>
      <c r="D23087" s="6"/>
      <c r="E23087" s="8"/>
      <c r="O23087" s="9"/>
    </row>
    <row r="23088" spans="2:15" x14ac:dyDescent="0.2">
      <c r="B23088" s="3"/>
      <c r="C23088" s="3"/>
      <c r="D23088" s="6"/>
      <c r="E23088" s="8"/>
      <c r="O23088" s="9"/>
    </row>
    <row r="23089" spans="2:15" x14ac:dyDescent="0.2">
      <c r="B23089" s="3"/>
      <c r="C23089" s="3"/>
      <c r="D23089" s="6"/>
      <c r="E23089" s="8"/>
      <c r="O23089" s="9"/>
    </row>
    <row r="23090" spans="2:15" x14ac:dyDescent="0.2">
      <c r="B23090" s="3"/>
      <c r="C23090" s="3"/>
      <c r="D23090" s="6"/>
      <c r="E23090" s="8"/>
      <c r="O23090" s="9"/>
    </row>
    <row r="23091" spans="2:15" x14ac:dyDescent="0.2">
      <c r="B23091" s="3"/>
      <c r="C23091" s="3"/>
      <c r="D23091" s="6"/>
      <c r="E23091" s="8"/>
      <c r="O23091" s="9"/>
    </row>
    <row r="23092" spans="2:15" x14ac:dyDescent="0.2">
      <c r="B23092" s="3"/>
      <c r="C23092" s="3"/>
      <c r="D23092" s="6"/>
      <c r="E23092" s="8"/>
      <c r="O23092" s="9"/>
    </row>
    <row r="23093" spans="2:15" x14ac:dyDescent="0.2">
      <c r="B23093" s="3"/>
      <c r="C23093" s="3"/>
      <c r="D23093" s="6"/>
      <c r="E23093" s="8"/>
      <c r="O23093" s="9"/>
    </row>
    <row r="23094" spans="2:15" x14ac:dyDescent="0.2">
      <c r="B23094" s="3"/>
      <c r="C23094" s="3"/>
      <c r="D23094" s="6"/>
      <c r="E23094" s="8"/>
      <c r="O23094" s="9"/>
    </row>
    <row r="23095" spans="2:15" x14ac:dyDescent="0.2">
      <c r="B23095" s="3"/>
      <c r="C23095" s="3"/>
      <c r="D23095" s="6"/>
      <c r="E23095" s="8"/>
      <c r="O23095" s="9"/>
    </row>
    <row r="23096" spans="2:15" x14ac:dyDescent="0.2">
      <c r="B23096" s="3"/>
      <c r="C23096" s="3"/>
      <c r="D23096" s="6"/>
      <c r="E23096" s="8"/>
      <c r="O23096" s="9"/>
    </row>
    <row r="23097" spans="2:15" x14ac:dyDescent="0.2">
      <c r="B23097" s="3"/>
      <c r="C23097" s="3"/>
      <c r="D23097" s="6"/>
      <c r="E23097" s="8"/>
      <c r="O23097" s="9"/>
    </row>
    <row r="23098" spans="2:15" x14ac:dyDescent="0.2">
      <c r="B23098" s="3"/>
      <c r="C23098" s="3"/>
      <c r="D23098" s="6"/>
      <c r="E23098" s="8"/>
      <c r="O23098" s="9"/>
    </row>
    <row r="23099" spans="2:15" x14ac:dyDescent="0.2">
      <c r="B23099" s="3"/>
      <c r="C23099" s="3"/>
      <c r="D23099" s="6"/>
      <c r="E23099" s="8"/>
      <c r="O23099" s="9"/>
    </row>
    <row r="23100" spans="2:15" x14ac:dyDescent="0.2">
      <c r="B23100" s="3"/>
      <c r="C23100" s="3"/>
      <c r="D23100" s="6"/>
      <c r="E23100" s="8"/>
      <c r="O23100" s="9"/>
    </row>
    <row r="23101" spans="2:15" x14ac:dyDescent="0.2">
      <c r="B23101" s="3"/>
      <c r="C23101" s="3"/>
      <c r="D23101" s="6"/>
      <c r="E23101" s="8"/>
      <c r="O23101" s="9"/>
    </row>
    <row r="23102" spans="2:15" x14ac:dyDescent="0.2">
      <c r="B23102" s="3"/>
      <c r="C23102" s="3"/>
      <c r="D23102" s="6"/>
      <c r="E23102" s="8"/>
      <c r="O23102" s="9"/>
    </row>
    <row r="23103" spans="2:15" x14ac:dyDescent="0.2">
      <c r="B23103" s="3"/>
      <c r="C23103" s="3"/>
      <c r="D23103" s="6"/>
      <c r="E23103" s="8"/>
      <c r="O23103" s="9"/>
    </row>
    <row r="23104" spans="2:15" x14ac:dyDescent="0.2">
      <c r="B23104" s="3"/>
      <c r="C23104" s="3"/>
      <c r="D23104" s="6"/>
      <c r="E23104" s="8"/>
      <c r="O23104" s="9"/>
    </row>
    <row r="23105" spans="2:15" x14ac:dyDescent="0.2">
      <c r="B23105" s="3"/>
      <c r="C23105" s="3"/>
      <c r="D23105" s="6"/>
      <c r="E23105" s="8"/>
      <c r="O23105" s="9"/>
    </row>
    <row r="23106" spans="2:15" x14ac:dyDescent="0.2">
      <c r="B23106" s="3"/>
      <c r="C23106" s="3"/>
      <c r="D23106" s="6"/>
      <c r="E23106" s="8"/>
      <c r="O23106" s="9"/>
    </row>
    <row r="23107" spans="2:15" x14ac:dyDescent="0.2">
      <c r="B23107" s="3"/>
      <c r="C23107" s="3"/>
      <c r="D23107" s="6"/>
      <c r="E23107" s="8"/>
      <c r="O23107" s="9"/>
    </row>
    <row r="23108" spans="2:15" x14ac:dyDescent="0.2">
      <c r="B23108" s="3"/>
      <c r="C23108" s="3"/>
      <c r="D23108" s="6"/>
      <c r="E23108" s="8"/>
      <c r="O23108" s="9"/>
    </row>
    <row r="23109" spans="2:15" x14ac:dyDescent="0.2">
      <c r="B23109" s="3"/>
      <c r="C23109" s="3"/>
      <c r="D23109" s="6"/>
      <c r="E23109" s="8"/>
      <c r="O23109" s="9"/>
    </row>
    <row r="23110" spans="2:15" x14ac:dyDescent="0.2">
      <c r="B23110" s="3"/>
      <c r="C23110" s="3"/>
      <c r="D23110" s="6"/>
      <c r="E23110" s="8"/>
      <c r="O23110" s="9"/>
    </row>
    <row r="23111" spans="2:15" x14ac:dyDescent="0.2">
      <c r="B23111" s="3"/>
      <c r="C23111" s="3"/>
      <c r="D23111" s="6"/>
      <c r="E23111" s="8"/>
      <c r="O23111" s="9"/>
    </row>
    <row r="23112" spans="2:15" x14ac:dyDescent="0.2">
      <c r="B23112" s="3"/>
      <c r="C23112" s="3"/>
      <c r="D23112" s="6"/>
      <c r="E23112" s="8"/>
      <c r="O23112" s="9"/>
    </row>
    <row r="23113" spans="2:15" x14ac:dyDescent="0.2">
      <c r="B23113" s="3"/>
      <c r="C23113" s="3"/>
      <c r="D23113" s="6"/>
      <c r="E23113" s="8"/>
      <c r="O23113" s="9"/>
    </row>
    <row r="23114" spans="2:15" x14ac:dyDescent="0.2">
      <c r="B23114" s="3"/>
      <c r="C23114" s="3"/>
      <c r="D23114" s="6"/>
      <c r="E23114" s="8"/>
      <c r="O23114" s="9"/>
    </row>
    <row r="23115" spans="2:15" x14ac:dyDescent="0.2">
      <c r="B23115" s="3"/>
      <c r="C23115" s="3"/>
      <c r="D23115" s="6"/>
      <c r="E23115" s="8"/>
      <c r="O23115" s="9"/>
    </row>
    <row r="23116" spans="2:15" x14ac:dyDescent="0.2">
      <c r="B23116" s="3"/>
      <c r="C23116" s="3"/>
      <c r="D23116" s="6"/>
      <c r="E23116" s="8"/>
      <c r="O23116" s="9"/>
    </row>
    <row r="23117" spans="2:15" x14ac:dyDescent="0.2">
      <c r="B23117" s="3"/>
      <c r="C23117" s="3"/>
      <c r="D23117" s="6"/>
      <c r="E23117" s="8"/>
      <c r="O23117" s="9"/>
    </row>
    <row r="23118" spans="2:15" x14ac:dyDescent="0.2">
      <c r="B23118" s="3"/>
      <c r="C23118" s="3"/>
      <c r="D23118" s="6"/>
      <c r="E23118" s="8"/>
      <c r="O23118" s="9"/>
    </row>
    <row r="23119" spans="2:15" x14ac:dyDescent="0.2">
      <c r="B23119" s="3"/>
      <c r="C23119" s="3"/>
      <c r="D23119" s="6"/>
      <c r="E23119" s="8"/>
      <c r="O23119" s="9"/>
    </row>
    <row r="23120" spans="2:15" x14ac:dyDescent="0.2">
      <c r="B23120" s="3"/>
      <c r="C23120" s="3"/>
      <c r="D23120" s="6"/>
      <c r="E23120" s="8"/>
      <c r="O23120" s="9"/>
    </row>
    <row r="23121" spans="2:15" x14ac:dyDescent="0.2">
      <c r="B23121" s="3"/>
      <c r="C23121" s="3"/>
      <c r="D23121" s="6"/>
      <c r="E23121" s="8"/>
      <c r="O23121" s="9"/>
    </row>
    <row r="23122" spans="2:15" x14ac:dyDescent="0.2">
      <c r="B23122" s="3"/>
      <c r="C23122" s="3"/>
      <c r="D23122" s="6"/>
      <c r="E23122" s="8"/>
      <c r="O23122" s="9"/>
    </row>
    <row r="23123" spans="2:15" x14ac:dyDescent="0.2">
      <c r="B23123" s="3"/>
      <c r="C23123" s="3"/>
      <c r="D23123" s="6"/>
      <c r="E23123" s="8"/>
      <c r="O23123" s="9"/>
    </row>
    <row r="23124" spans="2:15" x14ac:dyDescent="0.2">
      <c r="B23124" s="3"/>
      <c r="C23124" s="3"/>
      <c r="D23124" s="6"/>
      <c r="E23124" s="8"/>
      <c r="O23124" s="9"/>
    </row>
    <row r="23125" spans="2:15" x14ac:dyDescent="0.2">
      <c r="B23125" s="3"/>
      <c r="C23125" s="3"/>
      <c r="D23125" s="6"/>
      <c r="E23125" s="8"/>
      <c r="O23125" s="9"/>
    </row>
    <row r="23126" spans="2:15" x14ac:dyDescent="0.2">
      <c r="B23126" s="3"/>
      <c r="C23126" s="3"/>
      <c r="D23126" s="6"/>
      <c r="E23126" s="8"/>
      <c r="O23126" s="9"/>
    </row>
    <row r="23127" spans="2:15" x14ac:dyDescent="0.2">
      <c r="B23127" s="3"/>
      <c r="C23127" s="3"/>
      <c r="D23127" s="6"/>
      <c r="E23127" s="8"/>
      <c r="O23127" s="9"/>
    </row>
    <row r="23128" spans="2:15" x14ac:dyDescent="0.2">
      <c r="B23128" s="3"/>
      <c r="C23128" s="3"/>
      <c r="D23128" s="6"/>
      <c r="E23128" s="8"/>
      <c r="O23128" s="9"/>
    </row>
    <row r="23129" spans="2:15" x14ac:dyDescent="0.2">
      <c r="B23129" s="3"/>
      <c r="C23129" s="3"/>
      <c r="D23129" s="6"/>
      <c r="E23129" s="8"/>
      <c r="O23129" s="9"/>
    </row>
    <row r="23130" spans="2:15" x14ac:dyDescent="0.2">
      <c r="B23130" s="3"/>
      <c r="C23130" s="3"/>
      <c r="D23130" s="6"/>
      <c r="E23130" s="8"/>
      <c r="O23130" s="9"/>
    </row>
    <row r="23131" spans="2:15" x14ac:dyDescent="0.2">
      <c r="B23131" s="3"/>
      <c r="C23131" s="3"/>
      <c r="D23131" s="6"/>
      <c r="E23131" s="8"/>
      <c r="O23131" s="9"/>
    </row>
    <row r="23132" spans="2:15" x14ac:dyDescent="0.2">
      <c r="B23132" s="3"/>
      <c r="C23132" s="3"/>
      <c r="D23132" s="6"/>
      <c r="E23132" s="8"/>
      <c r="O23132" s="9"/>
    </row>
    <row r="23133" spans="2:15" x14ac:dyDescent="0.2">
      <c r="B23133" s="3"/>
      <c r="C23133" s="3"/>
      <c r="D23133" s="6"/>
      <c r="E23133" s="8"/>
      <c r="O23133" s="9"/>
    </row>
    <row r="23134" spans="2:15" x14ac:dyDescent="0.2">
      <c r="B23134" s="3"/>
      <c r="C23134" s="3"/>
      <c r="D23134" s="6"/>
      <c r="E23134" s="8"/>
      <c r="O23134" s="9"/>
    </row>
    <row r="23135" spans="2:15" x14ac:dyDescent="0.2">
      <c r="B23135" s="3"/>
      <c r="C23135" s="3"/>
      <c r="D23135" s="6"/>
      <c r="E23135" s="8"/>
      <c r="O23135" s="9"/>
    </row>
    <row r="23136" spans="2:15" x14ac:dyDescent="0.2">
      <c r="B23136" s="3"/>
      <c r="C23136" s="3"/>
      <c r="D23136" s="6"/>
      <c r="E23136" s="8"/>
      <c r="O23136" s="9"/>
    </row>
    <row r="23137" spans="2:15" x14ac:dyDescent="0.2">
      <c r="B23137" s="3"/>
      <c r="C23137" s="3"/>
      <c r="D23137" s="6"/>
      <c r="E23137" s="8"/>
      <c r="O23137" s="9"/>
    </row>
    <row r="23138" spans="2:15" x14ac:dyDescent="0.2">
      <c r="B23138" s="3"/>
      <c r="C23138" s="3"/>
      <c r="D23138" s="6"/>
      <c r="E23138" s="8"/>
      <c r="O23138" s="9"/>
    </row>
    <row r="23139" spans="2:15" x14ac:dyDescent="0.2">
      <c r="B23139" s="3"/>
      <c r="C23139" s="3"/>
      <c r="D23139" s="6"/>
      <c r="E23139" s="8"/>
      <c r="O23139" s="9"/>
    </row>
    <row r="23140" spans="2:15" x14ac:dyDescent="0.2">
      <c r="B23140" s="3"/>
      <c r="C23140" s="3"/>
      <c r="D23140" s="6"/>
      <c r="E23140" s="8"/>
      <c r="O23140" s="9"/>
    </row>
    <row r="23141" spans="2:15" x14ac:dyDescent="0.2">
      <c r="B23141" s="3"/>
      <c r="C23141" s="3"/>
      <c r="D23141" s="6"/>
      <c r="E23141" s="8"/>
      <c r="O23141" s="9"/>
    </row>
    <row r="23142" spans="2:15" x14ac:dyDescent="0.2">
      <c r="B23142" s="3"/>
      <c r="C23142" s="3"/>
      <c r="D23142" s="6"/>
      <c r="E23142" s="8"/>
      <c r="O23142" s="9"/>
    </row>
    <row r="23143" spans="2:15" x14ac:dyDescent="0.2">
      <c r="B23143" s="3"/>
      <c r="C23143" s="3"/>
      <c r="D23143" s="6"/>
      <c r="E23143" s="8"/>
      <c r="O23143" s="9"/>
    </row>
    <row r="23144" spans="2:15" x14ac:dyDescent="0.2">
      <c r="B23144" s="3"/>
      <c r="C23144" s="3"/>
      <c r="D23144" s="6"/>
      <c r="E23144" s="8"/>
      <c r="O23144" s="9"/>
    </row>
    <row r="23145" spans="2:15" x14ac:dyDescent="0.2">
      <c r="B23145" s="3"/>
      <c r="C23145" s="3"/>
      <c r="D23145" s="6"/>
      <c r="E23145" s="8"/>
      <c r="O23145" s="9"/>
    </row>
    <row r="23146" spans="2:15" x14ac:dyDescent="0.2">
      <c r="B23146" s="3"/>
      <c r="C23146" s="3"/>
      <c r="D23146" s="6"/>
      <c r="E23146" s="8"/>
      <c r="O23146" s="9"/>
    </row>
    <row r="23147" spans="2:15" x14ac:dyDescent="0.2">
      <c r="B23147" s="3"/>
      <c r="C23147" s="3"/>
      <c r="D23147" s="6"/>
      <c r="E23147" s="8"/>
      <c r="O23147" s="9"/>
    </row>
    <row r="23148" spans="2:15" x14ac:dyDescent="0.2">
      <c r="B23148" s="3"/>
      <c r="C23148" s="3"/>
      <c r="D23148" s="6"/>
      <c r="E23148" s="8"/>
      <c r="O23148" s="9"/>
    </row>
    <row r="23149" spans="2:15" x14ac:dyDescent="0.2">
      <c r="B23149" s="3"/>
      <c r="C23149" s="3"/>
      <c r="D23149" s="6"/>
      <c r="E23149" s="8"/>
      <c r="O23149" s="9"/>
    </row>
    <row r="23150" spans="2:15" x14ac:dyDescent="0.2">
      <c r="B23150" s="3"/>
      <c r="C23150" s="3"/>
      <c r="D23150" s="6"/>
      <c r="E23150" s="8"/>
      <c r="O23150" s="9"/>
    </row>
    <row r="23151" spans="2:15" x14ac:dyDescent="0.2">
      <c r="B23151" s="3"/>
      <c r="C23151" s="3"/>
      <c r="D23151" s="6"/>
      <c r="E23151" s="8"/>
      <c r="O23151" s="9"/>
    </row>
    <row r="23152" spans="2:15" x14ac:dyDescent="0.2">
      <c r="B23152" s="3"/>
      <c r="C23152" s="3"/>
      <c r="D23152" s="6"/>
      <c r="E23152" s="8"/>
      <c r="O23152" s="9"/>
    </row>
    <row r="23153" spans="2:15" x14ac:dyDescent="0.2">
      <c r="B23153" s="3"/>
      <c r="C23153" s="3"/>
      <c r="D23153" s="6"/>
      <c r="E23153" s="8"/>
      <c r="O23153" s="9"/>
    </row>
    <row r="23154" spans="2:15" x14ac:dyDescent="0.2">
      <c r="B23154" s="3"/>
      <c r="C23154" s="3"/>
      <c r="D23154" s="6"/>
      <c r="E23154" s="8"/>
      <c r="O23154" s="9"/>
    </row>
    <row r="23155" spans="2:15" x14ac:dyDescent="0.2">
      <c r="B23155" s="3"/>
      <c r="C23155" s="3"/>
      <c r="D23155" s="6"/>
      <c r="E23155" s="8"/>
      <c r="O23155" s="9"/>
    </row>
    <row r="23156" spans="2:15" x14ac:dyDescent="0.2">
      <c r="B23156" s="3"/>
      <c r="C23156" s="3"/>
      <c r="D23156" s="6"/>
      <c r="E23156" s="8"/>
      <c r="O23156" s="9"/>
    </row>
    <row r="23157" spans="2:15" x14ac:dyDescent="0.2">
      <c r="B23157" s="3"/>
      <c r="C23157" s="3"/>
      <c r="D23157" s="6"/>
      <c r="E23157" s="8"/>
      <c r="O23157" s="9"/>
    </row>
    <row r="23158" spans="2:15" x14ac:dyDescent="0.2">
      <c r="B23158" s="3"/>
      <c r="C23158" s="3"/>
      <c r="D23158" s="6"/>
      <c r="E23158" s="8"/>
      <c r="O23158" s="9"/>
    </row>
    <row r="23159" spans="2:15" x14ac:dyDescent="0.2">
      <c r="B23159" s="3"/>
      <c r="C23159" s="3"/>
      <c r="D23159" s="6"/>
      <c r="E23159" s="8"/>
      <c r="O23159" s="9"/>
    </row>
    <row r="23160" spans="2:15" x14ac:dyDescent="0.2">
      <c r="B23160" s="3"/>
      <c r="C23160" s="3"/>
      <c r="D23160" s="6"/>
      <c r="E23160" s="8"/>
      <c r="O23160" s="9"/>
    </row>
    <row r="23161" spans="2:15" x14ac:dyDescent="0.2">
      <c r="B23161" s="3"/>
      <c r="C23161" s="3"/>
      <c r="D23161" s="6"/>
      <c r="E23161" s="8"/>
      <c r="O23161" s="9"/>
    </row>
    <row r="23162" spans="2:15" x14ac:dyDescent="0.2">
      <c r="B23162" s="3"/>
      <c r="C23162" s="3"/>
      <c r="D23162" s="6"/>
      <c r="E23162" s="8"/>
      <c r="O23162" s="9"/>
    </row>
    <row r="23163" spans="2:15" x14ac:dyDescent="0.2">
      <c r="B23163" s="3"/>
      <c r="C23163" s="3"/>
      <c r="D23163" s="6"/>
      <c r="E23163" s="8"/>
      <c r="O23163" s="9"/>
    </row>
    <row r="23164" spans="2:15" x14ac:dyDescent="0.2">
      <c r="B23164" s="3"/>
      <c r="C23164" s="3"/>
      <c r="D23164" s="6"/>
      <c r="E23164" s="8"/>
      <c r="O23164" s="9"/>
    </row>
    <row r="23165" spans="2:15" x14ac:dyDescent="0.2">
      <c r="B23165" s="3"/>
      <c r="C23165" s="3"/>
      <c r="D23165" s="6"/>
      <c r="E23165" s="8"/>
      <c r="O23165" s="9"/>
    </row>
    <row r="23166" spans="2:15" x14ac:dyDescent="0.2">
      <c r="B23166" s="3"/>
      <c r="C23166" s="3"/>
      <c r="D23166" s="6"/>
      <c r="E23166" s="8"/>
      <c r="O23166" s="9"/>
    </row>
    <row r="23167" spans="2:15" x14ac:dyDescent="0.2">
      <c r="B23167" s="3"/>
      <c r="C23167" s="3"/>
      <c r="D23167" s="6"/>
      <c r="E23167" s="8"/>
      <c r="O23167" s="9"/>
    </row>
    <row r="23168" spans="2:15" x14ac:dyDescent="0.2">
      <c r="B23168" s="3"/>
      <c r="C23168" s="3"/>
      <c r="D23168" s="6"/>
      <c r="E23168" s="8"/>
      <c r="O23168" s="9"/>
    </row>
    <row r="23169" spans="2:15" x14ac:dyDescent="0.2">
      <c r="B23169" s="3"/>
      <c r="C23169" s="3"/>
      <c r="D23169" s="6"/>
      <c r="E23169" s="8"/>
      <c r="O23169" s="9"/>
    </row>
    <row r="23170" spans="2:15" x14ac:dyDescent="0.2">
      <c r="B23170" s="3"/>
      <c r="C23170" s="3"/>
      <c r="D23170" s="6"/>
      <c r="E23170" s="8"/>
      <c r="O23170" s="9"/>
    </row>
    <row r="23171" spans="2:15" x14ac:dyDescent="0.2">
      <c r="B23171" s="3"/>
      <c r="C23171" s="3"/>
      <c r="D23171" s="6"/>
      <c r="E23171" s="8"/>
      <c r="O23171" s="9"/>
    </row>
    <row r="23172" spans="2:15" x14ac:dyDescent="0.2">
      <c r="B23172" s="3"/>
      <c r="C23172" s="3"/>
      <c r="D23172" s="6"/>
      <c r="E23172" s="8"/>
      <c r="O23172" s="9"/>
    </row>
    <row r="23173" spans="2:15" x14ac:dyDescent="0.2">
      <c r="B23173" s="3"/>
      <c r="C23173" s="3"/>
      <c r="D23173" s="6"/>
      <c r="E23173" s="8"/>
      <c r="O23173" s="9"/>
    </row>
    <row r="23174" spans="2:15" x14ac:dyDescent="0.2">
      <c r="B23174" s="3"/>
      <c r="C23174" s="3"/>
      <c r="D23174" s="6"/>
      <c r="E23174" s="8"/>
      <c r="O23174" s="9"/>
    </row>
    <row r="23175" spans="2:15" x14ac:dyDescent="0.2">
      <c r="B23175" s="3"/>
      <c r="C23175" s="3"/>
      <c r="D23175" s="6"/>
      <c r="E23175" s="8"/>
      <c r="O23175" s="9"/>
    </row>
    <row r="23176" spans="2:15" x14ac:dyDescent="0.2">
      <c r="B23176" s="3"/>
      <c r="C23176" s="3"/>
      <c r="D23176" s="6"/>
      <c r="E23176" s="8"/>
      <c r="O23176" s="9"/>
    </row>
    <row r="23177" spans="2:15" x14ac:dyDescent="0.2">
      <c r="B23177" s="3"/>
      <c r="C23177" s="3"/>
      <c r="D23177" s="6"/>
      <c r="E23177" s="8"/>
      <c r="O23177" s="9"/>
    </row>
    <row r="23178" spans="2:15" x14ac:dyDescent="0.2">
      <c r="B23178" s="3"/>
      <c r="C23178" s="3"/>
      <c r="D23178" s="6"/>
      <c r="E23178" s="8"/>
      <c r="O23178" s="9"/>
    </row>
    <row r="23179" spans="2:15" x14ac:dyDescent="0.2">
      <c r="B23179" s="3"/>
      <c r="C23179" s="3"/>
      <c r="D23179" s="6"/>
      <c r="E23179" s="8"/>
      <c r="O23179" s="9"/>
    </row>
    <row r="23180" spans="2:15" x14ac:dyDescent="0.2">
      <c r="B23180" s="3"/>
      <c r="C23180" s="3"/>
      <c r="D23180" s="6"/>
      <c r="E23180" s="8"/>
      <c r="O23180" s="9"/>
    </row>
    <row r="23181" spans="2:15" x14ac:dyDescent="0.2">
      <c r="B23181" s="3"/>
      <c r="C23181" s="3"/>
      <c r="D23181" s="6"/>
      <c r="E23181" s="8"/>
      <c r="O23181" s="9"/>
    </row>
    <row r="23182" spans="2:15" x14ac:dyDescent="0.2">
      <c r="B23182" s="3"/>
      <c r="C23182" s="3"/>
      <c r="D23182" s="6"/>
      <c r="E23182" s="8"/>
      <c r="O23182" s="9"/>
    </row>
    <row r="23183" spans="2:15" x14ac:dyDescent="0.2">
      <c r="B23183" s="3"/>
      <c r="C23183" s="3"/>
      <c r="D23183" s="6"/>
      <c r="E23183" s="8"/>
      <c r="O23183" s="9"/>
    </row>
    <row r="23184" spans="2:15" x14ac:dyDescent="0.2">
      <c r="B23184" s="3"/>
      <c r="C23184" s="3"/>
      <c r="D23184" s="6"/>
      <c r="E23184" s="8"/>
      <c r="O23184" s="9"/>
    </row>
    <row r="23185" spans="2:15" x14ac:dyDescent="0.2">
      <c r="B23185" s="3"/>
      <c r="C23185" s="3"/>
      <c r="D23185" s="6"/>
      <c r="E23185" s="8"/>
      <c r="O23185" s="9"/>
    </row>
    <row r="23186" spans="2:15" x14ac:dyDescent="0.2">
      <c r="B23186" s="3"/>
      <c r="C23186" s="3"/>
      <c r="D23186" s="6"/>
      <c r="E23186" s="8"/>
      <c r="O23186" s="9"/>
    </row>
    <row r="23187" spans="2:15" x14ac:dyDescent="0.2">
      <c r="B23187" s="3"/>
      <c r="C23187" s="3"/>
      <c r="D23187" s="6"/>
      <c r="E23187" s="8"/>
      <c r="O23187" s="9"/>
    </row>
    <row r="23188" spans="2:15" x14ac:dyDescent="0.2">
      <c r="B23188" s="3"/>
      <c r="C23188" s="3"/>
      <c r="D23188" s="6"/>
      <c r="E23188" s="8"/>
      <c r="O23188" s="9"/>
    </row>
    <row r="23189" spans="2:15" x14ac:dyDescent="0.2">
      <c r="B23189" s="3"/>
      <c r="C23189" s="3"/>
      <c r="D23189" s="6"/>
      <c r="E23189" s="8"/>
      <c r="O23189" s="9"/>
    </row>
    <row r="23190" spans="2:15" x14ac:dyDescent="0.2">
      <c r="B23190" s="3"/>
      <c r="C23190" s="3"/>
      <c r="D23190" s="6"/>
      <c r="E23190" s="8"/>
      <c r="O23190" s="9"/>
    </row>
    <row r="23191" spans="2:15" x14ac:dyDescent="0.2">
      <c r="B23191" s="3"/>
      <c r="C23191" s="3"/>
      <c r="D23191" s="6"/>
      <c r="E23191" s="8"/>
      <c r="O23191" s="9"/>
    </row>
    <row r="23192" spans="2:15" x14ac:dyDescent="0.2">
      <c r="B23192" s="3"/>
      <c r="C23192" s="3"/>
      <c r="D23192" s="6"/>
      <c r="E23192" s="8"/>
      <c r="O23192" s="9"/>
    </row>
    <row r="23193" spans="2:15" x14ac:dyDescent="0.2">
      <c r="B23193" s="3"/>
      <c r="C23193" s="3"/>
      <c r="D23193" s="6"/>
      <c r="E23193" s="8"/>
      <c r="O23193" s="9"/>
    </row>
    <row r="23194" spans="2:15" x14ac:dyDescent="0.2">
      <c r="B23194" s="3"/>
      <c r="C23194" s="3"/>
      <c r="D23194" s="6"/>
      <c r="E23194" s="8"/>
      <c r="O23194" s="9"/>
    </row>
    <row r="23195" spans="2:15" x14ac:dyDescent="0.2">
      <c r="B23195" s="3"/>
      <c r="C23195" s="3"/>
      <c r="D23195" s="6"/>
      <c r="E23195" s="8"/>
      <c r="O23195" s="9"/>
    </row>
    <row r="23196" spans="2:15" x14ac:dyDescent="0.2">
      <c r="B23196" s="3"/>
      <c r="C23196" s="3"/>
      <c r="D23196" s="6"/>
      <c r="E23196" s="8"/>
      <c r="O23196" s="9"/>
    </row>
    <row r="23197" spans="2:15" x14ac:dyDescent="0.2">
      <c r="B23197" s="3"/>
      <c r="C23197" s="3"/>
      <c r="D23197" s="6"/>
      <c r="E23197" s="8"/>
      <c r="O23197" s="9"/>
    </row>
    <row r="23198" spans="2:15" x14ac:dyDescent="0.2">
      <c r="B23198" s="3"/>
      <c r="C23198" s="3"/>
      <c r="D23198" s="6"/>
      <c r="E23198" s="8"/>
      <c r="O23198" s="9"/>
    </row>
    <row r="23199" spans="2:15" x14ac:dyDescent="0.2">
      <c r="B23199" s="3"/>
      <c r="C23199" s="3"/>
      <c r="D23199" s="6"/>
      <c r="E23199" s="8"/>
      <c r="O23199" s="9"/>
    </row>
    <row r="23200" spans="2:15" x14ac:dyDescent="0.2">
      <c r="B23200" s="3"/>
      <c r="C23200" s="3"/>
      <c r="D23200" s="6"/>
      <c r="E23200" s="8"/>
      <c r="O23200" s="9"/>
    </row>
    <row r="23201" spans="2:15" x14ac:dyDescent="0.2">
      <c r="B23201" s="3"/>
      <c r="C23201" s="3"/>
      <c r="D23201" s="6"/>
      <c r="E23201" s="8"/>
      <c r="O23201" s="9"/>
    </row>
    <row r="23202" spans="2:15" x14ac:dyDescent="0.2">
      <c r="B23202" s="3"/>
      <c r="C23202" s="3"/>
      <c r="D23202" s="6"/>
      <c r="E23202" s="8"/>
      <c r="O23202" s="9"/>
    </row>
    <row r="23203" spans="2:15" x14ac:dyDescent="0.2">
      <c r="B23203" s="3"/>
      <c r="C23203" s="3"/>
      <c r="D23203" s="6"/>
      <c r="E23203" s="8"/>
      <c r="O23203" s="9"/>
    </row>
    <row r="23204" spans="2:15" x14ac:dyDescent="0.2">
      <c r="B23204" s="3"/>
      <c r="C23204" s="3"/>
      <c r="D23204" s="6"/>
      <c r="E23204" s="8"/>
      <c r="O23204" s="9"/>
    </row>
    <row r="23205" spans="2:15" x14ac:dyDescent="0.2">
      <c r="B23205" s="3"/>
      <c r="C23205" s="3"/>
      <c r="D23205" s="6"/>
      <c r="E23205" s="8"/>
      <c r="O23205" s="9"/>
    </row>
    <row r="23206" spans="2:15" x14ac:dyDescent="0.2">
      <c r="B23206" s="3"/>
      <c r="C23206" s="3"/>
      <c r="D23206" s="6"/>
      <c r="E23206" s="8"/>
      <c r="O23206" s="9"/>
    </row>
    <row r="23207" spans="2:15" x14ac:dyDescent="0.2">
      <c r="B23207" s="3"/>
      <c r="C23207" s="3"/>
      <c r="D23207" s="6"/>
      <c r="E23207" s="8"/>
      <c r="O23207" s="9"/>
    </row>
    <row r="23208" spans="2:15" x14ac:dyDescent="0.2">
      <c r="B23208" s="3"/>
      <c r="C23208" s="3"/>
      <c r="D23208" s="6"/>
      <c r="E23208" s="8"/>
      <c r="O23208" s="9"/>
    </row>
    <row r="23209" spans="2:15" x14ac:dyDescent="0.2">
      <c r="B23209" s="3"/>
      <c r="C23209" s="3"/>
      <c r="D23209" s="6"/>
      <c r="E23209" s="8"/>
      <c r="O23209" s="9"/>
    </row>
    <row r="23210" spans="2:15" x14ac:dyDescent="0.2">
      <c r="B23210" s="3"/>
      <c r="C23210" s="3"/>
      <c r="D23210" s="6"/>
      <c r="E23210" s="8"/>
      <c r="O23210" s="9"/>
    </row>
    <row r="23211" spans="2:15" x14ac:dyDescent="0.2">
      <c r="B23211" s="3"/>
      <c r="C23211" s="3"/>
      <c r="D23211" s="6"/>
      <c r="E23211" s="8"/>
      <c r="O23211" s="9"/>
    </row>
    <row r="23212" spans="2:15" x14ac:dyDescent="0.2">
      <c r="B23212" s="3"/>
      <c r="C23212" s="3"/>
      <c r="D23212" s="6"/>
      <c r="E23212" s="8"/>
      <c r="O23212" s="9"/>
    </row>
    <row r="23213" spans="2:15" x14ac:dyDescent="0.2">
      <c r="B23213" s="3"/>
      <c r="C23213" s="3"/>
      <c r="D23213" s="6"/>
      <c r="E23213" s="8"/>
      <c r="O23213" s="9"/>
    </row>
    <row r="23214" spans="2:15" x14ac:dyDescent="0.2">
      <c r="B23214" s="3"/>
      <c r="C23214" s="3"/>
      <c r="D23214" s="6"/>
      <c r="E23214" s="8"/>
      <c r="O23214" s="9"/>
    </row>
    <row r="23215" spans="2:15" x14ac:dyDescent="0.2">
      <c r="B23215" s="3"/>
      <c r="C23215" s="3"/>
      <c r="D23215" s="6"/>
      <c r="E23215" s="8"/>
      <c r="O23215" s="9"/>
    </row>
    <row r="23216" spans="2:15" x14ac:dyDescent="0.2">
      <c r="B23216" s="3"/>
      <c r="C23216" s="3"/>
      <c r="D23216" s="6"/>
      <c r="E23216" s="8"/>
      <c r="O23216" s="9"/>
    </row>
    <row r="23217" spans="2:15" x14ac:dyDescent="0.2">
      <c r="B23217" s="3"/>
      <c r="C23217" s="3"/>
      <c r="D23217" s="6"/>
      <c r="E23217" s="8"/>
      <c r="O23217" s="9"/>
    </row>
    <row r="23218" spans="2:15" x14ac:dyDescent="0.2">
      <c r="B23218" s="3"/>
      <c r="C23218" s="3"/>
      <c r="D23218" s="6"/>
      <c r="E23218" s="8"/>
      <c r="O23218" s="9"/>
    </row>
    <row r="23219" spans="2:15" x14ac:dyDescent="0.2">
      <c r="B23219" s="3"/>
      <c r="C23219" s="3"/>
      <c r="D23219" s="6"/>
      <c r="E23219" s="8"/>
      <c r="O23219" s="9"/>
    </row>
    <row r="23220" spans="2:15" x14ac:dyDescent="0.2">
      <c r="B23220" s="3"/>
      <c r="C23220" s="3"/>
      <c r="D23220" s="6"/>
      <c r="E23220" s="8"/>
      <c r="O23220" s="9"/>
    </row>
    <row r="23221" spans="2:15" x14ac:dyDescent="0.2">
      <c r="B23221" s="3"/>
      <c r="C23221" s="3"/>
      <c r="D23221" s="6"/>
      <c r="E23221" s="8"/>
      <c r="O23221" s="9"/>
    </row>
    <row r="23222" spans="2:15" x14ac:dyDescent="0.2">
      <c r="B23222" s="3"/>
      <c r="C23222" s="3"/>
      <c r="D23222" s="6"/>
      <c r="E23222" s="8"/>
      <c r="O23222" s="9"/>
    </row>
    <row r="23223" spans="2:15" x14ac:dyDescent="0.2">
      <c r="B23223" s="3"/>
      <c r="C23223" s="3"/>
      <c r="D23223" s="6"/>
      <c r="E23223" s="8"/>
      <c r="O23223" s="9"/>
    </row>
    <row r="23224" spans="2:15" x14ac:dyDescent="0.2">
      <c r="B23224" s="3"/>
      <c r="C23224" s="3"/>
      <c r="D23224" s="6"/>
      <c r="E23224" s="8"/>
      <c r="O23224" s="9"/>
    </row>
    <row r="23225" spans="2:15" x14ac:dyDescent="0.2">
      <c r="B23225" s="3"/>
      <c r="C23225" s="3"/>
      <c r="D23225" s="6"/>
      <c r="E23225" s="8"/>
      <c r="O23225" s="9"/>
    </row>
    <row r="23226" spans="2:15" x14ac:dyDescent="0.2">
      <c r="B23226" s="3"/>
      <c r="C23226" s="3"/>
      <c r="D23226" s="6"/>
      <c r="E23226" s="8"/>
      <c r="O23226" s="9"/>
    </row>
    <row r="23227" spans="2:15" x14ac:dyDescent="0.2">
      <c r="B23227" s="3"/>
      <c r="C23227" s="3"/>
      <c r="D23227" s="6"/>
      <c r="E23227" s="8"/>
      <c r="O23227" s="9"/>
    </row>
    <row r="23228" spans="2:15" x14ac:dyDescent="0.2">
      <c r="B23228" s="3"/>
      <c r="C23228" s="3"/>
      <c r="D23228" s="6"/>
      <c r="E23228" s="8"/>
      <c r="O23228" s="9"/>
    </row>
    <row r="23229" spans="2:15" x14ac:dyDescent="0.2">
      <c r="B23229" s="3"/>
      <c r="C23229" s="3"/>
      <c r="D23229" s="6"/>
      <c r="E23229" s="8"/>
      <c r="O23229" s="9"/>
    </row>
    <row r="23230" spans="2:15" x14ac:dyDescent="0.2">
      <c r="B23230" s="3"/>
      <c r="C23230" s="3"/>
      <c r="D23230" s="6"/>
      <c r="E23230" s="8"/>
      <c r="O23230" s="9"/>
    </row>
    <row r="23231" spans="2:15" x14ac:dyDescent="0.2">
      <c r="B23231" s="3"/>
      <c r="C23231" s="3"/>
      <c r="D23231" s="6"/>
      <c r="E23231" s="8"/>
      <c r="O23231" s="9"/>
    </row>
    <row r="23232" spans="2:15" x14ac:dyDescent="0.2">
      <c r="B23232" s="3"/>
      <c r="C23232" s="3"/>
      <c r="D23232" s="6"/>
      <c r="E23232" s="8"/>
      <c r="O23232" s="9"/>
    </row>
    <row r="23233" spans="2:15" x14ac:dyDescent="0.2">
      <c r="B23233" s="3"/>
      <c r="C23233" s="3"/>
      <c r="D23233" s="6"/>
      <c r="E23233" s="8"/>
      <c r="O23233" s="9"/>
    </row>
    <row r="23234" spans="2:15" x14ac:dyDescent="0.2">
      <c r="B23234" s="3"/>
      <c r="C23234" s="3"/>
      <c r="D23234" s="6"/>
      <c r="E23234" s="8"/>
      <c r="O23234" s="9"/>
    </row>
    <row r="23235" spans="2:15" x14ac:dyDescent="0.2">
      <c r="B23235" s="3"/>
      <c r="C23235" s="3"/>
      <c r="D23235" s="6"/>
      <c r="E23235" s="8"/>
      <c r="O23235" s="9"/>
    </row>
    <row r="23236" spans="2:15" x14ac:dyDescent="0.2">
      <c r="B23236" s="3"/>
      <c r="C23236" s="3"/>
      <c r="D23236" s="6"/>
      <c r="E23236" s="8"/>
      <c r="O23236" s="9"/>
    </row>
    <row r="23237" spans="2:15" x14ac:dyDescent="0.2">
      <c r="B23237" s="3"/>
      <c r="C23237" s="3"/>
      <c r="D23237" s="6"/>
      <c r="E23237" s="8"/>
      <c r="O23237" s="9"/>
    </row>
    <row r="23238" spans="2:15" x14ac:dyDescent="0.2">
      <c r="B23238" s="3"/>
      <c r="C23238" s="3"/>
      <c r="D23238" s="6"/>
      <c r="E23238" s="8"/>
      <c r="O23238" s="9"/>
    </row>
    <row r="23239" spans="2:15" x14ac:dyDescent="0.2">
      <c r="B23239" s="3"/>
      <c r="C23239" s="3"/>
      <c r="D23239" s="6"/>
      <c r="E23239" s="8"/>
      <c r="O23239" s="9"/>
    </row>
    <row r="23240" spans="2:15" x14ac:dyDescent="0.2">
      <c r="B23240" s="3"/>
      <c r="C23240" s="3"/>
      <c r="D23240" s="6"/>
      <c r="E23240" s="8"/>
      <c r="O23240" s="9"/>
    </row>
    <row r="23241" spans="2:15" x14ac:dyDescent="0.2">
      <c r="B23241" s="3"/>
      <c r="C23241" s="3"/>
      <c r="D23241" s="6"/>
      <c r="E23241" s="8"/>
      <c r="O23241" s="9"/>
    </row>
    <row r="23242" spans="2:15" x14ac:dyDescent="0.2">
      <c r="B23242" s="3"/>
      <c r="C23242" s="3"/>
      <c r="D23242" s="6"/>
      <c r="E23242" s="8"/>
      <c r="O23242" s="9"/>
    </row>
    <row r="23243" spans="2:15" x14ac:dyDescent="0.2">
      <c r="B23243" s="3"/>
      <c r="C23243" s="3"/>
      <c r="D23243" s="6"/>
      <c r="E23243" s="8"/>
      <c r="O23243" s="9"/>
    </row>
    <row r="23244" spans="2:15" x14ac:dyDescent="0.2">
      <c r="B23244" s="3"/>
      <c r="C23244" s="3"/>
      <c r="D23244" s="6"/>
      <c r="E23244" s="8"/>
      <c r="O23244" s="9"/>
    </row>
    <row r="23245" spans="2:15" x14ac:dyDescent="0.2">
      <c r="B23245" s="3"/>
      <c r="C23245" s="3"/>
      <c r="D23245" s="6"/>
      <c r="E23245" s="8"/>
      <c r="O23245" s="9"/>
    </row>
    <row r="23246" spans="2:15" x14ac:dyDescent="0.2">
      <c r="B23246" s="3"/>
      <c r="C23246" s="3"/>
      <c r="D23246" s="6"/>
      <c r="E23246" s="8"/>
      <c r="O23246" s="9"/>
    </row>
    <row r="23247" spans="2:15" x14ac:dyDescent="0.2">
      <c r="B23247" s="3"/>
      <c r="C23247" s="3"/>
      <c r="D23247" s="6"/>
      <c r="E23247" s="8"/>
      <c r="O23247" s="9"/>
    </row>
    <row r="23248" spans="2:15" x14ac:dyDescent="0.2">
      <c r="B23248" s="3"/>
      <c r="C23248" s="3"/>
      <c r="D23248" s="6"/>
      <c r="E23248" s="8"/>
      <c r="O23248" s="9"/>
    </row>
    <row r="23249" spans="2:15" x14ac:dyDescent="0.2">
      <c r="B23249" s="3"/>
      <c r="C23249" s="3"/>
      <c r="D23249" s="6"/>
      <c r="E23249" s="8"/>
      <c r="O23249" s="9"/>
    </row>
    <row r="23250" spans="2:15" x14ac:dyDescent="0.2">
      <c r="B23250" s="3"/>
      <c r="C23250" s="3"/>
      <c r="D23250" s="6"/>
      <c r="E23250" s="8"/>
      <c r="O23250" s="9"/>
    </row>
    <row r="23251" spans="2:15" x14ac:dyDescent="0.2">
      <c r="B23251" s="3"/>
      <c r="C23251" s="3"/>
      <c r="D23251" s="6"/>
      <c r="E23251" s="8"/>
      <c r="O23251" s="9"/>
    </row>
    <row r="23252" spans="2:15" x14ac:dyDescent="0.2">
      <c r="B23252" s="3"/>
      <c r="C23252" s="3"/>
      <c r="D23252" s="6"/>
      <c r="E23252" s="8"/>
      <c r="O23252" s="9"/>
    </row>
    <row r="23253" spans="2:15" x14ac:dyDescent="0.2">
      <c r="B23253" s="3"/>
      <c r="C23253" s="3"/>
      <c r="D23253" s="6"/>
      <c r="E23253" s="8"/>
      <c r="O23253" s="9"/>
    </row>
    <row r="23254" spans="2:15" x14ac:dyDescent="0.2">
      <c r="B23254" s="3"/>
      <c r="C23254" s="3"/>
      <c r="D23254" s="6"/>
      <c r="E23254" s="8"/>
      <c r="O23254" s="9"/>
    </row>
    <row r="23255" spans="2:15" x14ac:dyDescent="0.2">
      <c r="B23255" s="3"/>
      <c r="C23255" s="3"/>
      <c r="D23255" s="6"/>
      <c r="E23255" s="8"/>
      <c r="O23255" s="9"/>
    </row>
    <row r="23256" spans="2:15" x14ac:dyDescent="0.2">
      <c r="B23256" s="3"/>
      <c r="C23256" s="3"/>
      <c r="D23256" s="6"/>
      <c r="E23256" s="8"/>
      <c r="O23256" s="9"/>
    </row>
    <row r="23257" spans="2:15" x14ac:dyDescent="0.2">
      <c r="B23257" s="3"/>
      <c r="C23257" s="3"/>
      <c r="D23257" s="6"/>
      <c r="E23257" s="8"/>
      <c r="O23257" s="9"/>
    </row>
    <row r="23258" spans="2:15" x14ac:dyDescent="0.2">
      <c r="B23258" s="3"/>
      <c r="C23258" s="3"/>
      <c r="D23258" s="6"/>
      <c r="E23258" s="8"/>
      <c r="O23258" s="9"/>
    </row>
    <row r="23259" spans="2:15" x14ac:dyDescent="0.2">
      <c r="B23259" s="3"/>
      <c r="C23259" s="3"/>
      <c r="D23259" s="6"/>
      <c r="E23259" s="8"/>
      <c r="O23259" s="9"/>
    </row>
    <row r="23260" spans="2:15" x14ac:dyDescent="0.2">
      <c r="B23260" s="3"/>
      <c r="C23260" s="3"/>
      <c r="D23260" s="6"/>
      <c r="E23260" s="8"/>
      <c r="O23260" s="9"/>
    </row>
    <row r="23261" spans="2:15" x14ac:dyDescent="0.2">
      <c r="B23261" s="3"/>
      <c r="C23261" s="3"/>
      <c r="D23261" s="6"/>
      <c r="E23261" s="8"/>
      <c r="O23261" s="9"/>
    </row>
    <row r="23262" spans="2:15" x14ac:dyDescent="0.2">
      <c r="B23262" s="3"/>
      <c r="C23262" s="3"/>
      <c r="D23262" s="6"/>
      <c r="E23262" s="8"/>
      <c r="O23262" s="9"/>
    </row>
    <row r="23263" spans="2:15" x14ac:dyDescent="0.2">
      <c r="B23263" s="3"/>
      <c r="C23263" s="3"/>
      <c r="D23263" s="6"/>
      <c r="E23263" s="8"/>
      <c r="O23263" s="9"/>
    </row>
    <row r="23264" spans="2:15" x14ac:dyDescent="0.2">
      <c r="B23264" s="3"/>
      <c r="C23264" s="3"/>
      <c r="D23264" s="6"/>
      <c r="E23264" s="8"/>
      <c r="O23264" s="9"/>
    </row>
    <row r="23265" spans="2:15" x14ac:dyDescent="0.2">
      <c r="B23265" s="3"/>
      <c r="C23265" s="3"/>
      <c r="D23265" s="6"/>
      <c r="E23265" s="8"/>
      <c r="O23265" s="9"/>
    </row>
    <row r="23266" spans="2:15" x14ac:dyDescent="0.2">
      <c r="B23266" s="3"/>
      <c r="C23266" s="3"/>
      <c r="D23266" s="6"/>
      <c r="E23266" s="8"/>
      <c r="O23266" s="9"/>
    </row>
    <row r="23267" spans="2:15" x14ac:dyDescent="0.2">
      <c r="B23267" s="3"/>
      <c r="C23267" s="3"/>
      <c r="D23267" s="6"/>
      <c r="E23267" s="8"/>
      <c r="O23267" s="9"/>
    </row>
    <row r="23268" spans="2:15" x14ac:dyDescent="0.2">
      <c r="B23268" s="3"/>
      <c r="C23268" s="3"/>
      <c r="D23268" s="6"/>
      <c r="E23268" s="8"/>
      <c r="O23268" s="9"/>
    </row>
    <row r="23269" spans="2:15" x14ac:dyDescent="0.2">
      <c r="B23269" s="3"/>
      <c r="C23269" s="3"/>
      <c r="D23269" s="6"/>
      <c r="E23269" s="8"/>
      <c r="O23269" s="9"/>
    </row>
    <row r="23270" spans="2:15" x14ac:dyDescent="0.2">
      <c r="B23270" s="3"/>
      <c r="C23270" s="3"/>
      <c r="D23270" s="6"/>
      <c r="E23270" s="8"/>
      <c r="O23270" s="9"/>
    </row>
    <row r="23271" spans="2:15" x14ac:dyDescent="0.2">
      <c r="B23271" s="3"/>
      <c r="C23271" s="3"/>
      <c r="D23271" s="6"/>
      <c r="E23271" s="8"/>
      <c r="O23271" s="9"/>
    </row>
    <row r="23272" spans="2:15" x14ac:dyDescent="0.2">
      <c r="B23272" s="3"/>
      <c r="C23272" s="3"/>
      <c r="D23272" s="6"/>
      <c r="E23272" s="8"/>
      <c r="O23272" s="9"/>
    </row>
    <row r="23273" spans="2:15" x14ac:dyDescent="0.2">
      <c r="B23273" s="3"/>
      <c r="C23273" s="3"/>
      <c r="D23273" s="6"/>
      <c r="E23273" s="8"/>
      <c r="O23273" s="9"/>
    </row>
    <row r="23274" spans="2:15" x14ac:dyDescent="0.2">
      <c r="B23274" s="3"/>
      <c r="C23274" s="3"/>
      <c r="D23274" s="6"/>
      <c r="E23274" s="8"/>
      <c r="O23274" s="9"/>
    </row>
    <row r="23275" spans="2:15" x14ac:dyDescent="0.2">
      <c r="B23275" s="3"/>
      <c r="C23275" s="3"/>
      <c r="D23275" s="6"/>
      <c r="E23275" s="8"/>
      <c r="O23275" s="9"/>
    </row>
    <row r="23276" spans="2:15" x14ac:dyDescent="0.2">
      <c r="B23276" s="3"/>
      <c r="C23276" s="3"/>
      <c r="D23276" s="6"/>
      <c r="E23276" s="8"/>
      <c r="O23276" s="9"/>
    </row>
    <row r="23277" spans="2:15" x14ac:dyDescent="0.2">
      <c r="B23277" s="3"/>
      <c r="C23277" s="3"/>
      <c r="D23277" s="6"/>
      <c r="E23277" s="8"/>
      <c r="O23277" s="9"/>
    </row>
    <row r="23278" spans="2:15" x14ac:dyDescent="0.2">
      <c r="B23278" s="3"/>
      <c r="C23278" s="3"/>
      <c r="D23278" s="6"/>
      <c r="E23278" s="8"/>
      <c r="O23278" s="9"/>
    </row>
    <row r="23279" spans="2:15" x14ac:dyDescent="0.2">
      <c r="B23279" s="3"/>
      <c r="C23279" s="3"/>
      <c r="D23279" s="6"/>
      <c r="E23279" s="8"/>
      <c r="O23279" s="9"/>
    </row>
    <row r="23280" spans="2:15" x14ac:dyDescent="0.2">
      <c r="B23280" s="3"/>
      <c r="C23280" s="3"/>
      <c r="D23280" s="6"/>
      <c r="E23280" s="8"/>
      <c r="O23280" s="9"/>
    </row>
    <row r="23281" spans="2:15" x14ac:dyDescent="0.2">
      <c r="B23281" s="3"/>
      <c r="C23281" s="3"/>
      <c r="D23281" s="6"/>
      <c r="E23281" s="8"/>
      <c r="O23281" s="9"/>
    </row>
    <row r="23282" spans="2:15" x14ac:dyDescent="0.2">
      <c r="B23282" s="3"/>
      <c r="C23282" s="3"/>
      <c r="D23282" s="6"/>
      <c r="E23282" s="8"/>
      <c r="O23282" s="9"/>
    </row>
    <row r="23283" spans="2:15" x14ac:dyDescent="0.2">
      <c r="B23283" s="3"/>
      <c r="C23283" s="3"/>
      <c r="D23283" s="6"/>
      <c r="E23283" s="8"/>
      <c r="O23283" s="9"/>
    </row>
    <row r="23284" spans="2:15" x14ac:dyDescent="0.2">
      <c r="B23284" s="3"/>
      <c r="C23284" s="3"/>
      <c r="D23284" s="6"/>
      <c r="E23284" s="8"/>
      <c r="O23284" s="9"/>
    </row>
    <row r="23285" spans="2:15" x14ac:dyDescent="0.2">
      <c r="B23285" s="3"/>
      <c r="C23285" s="3"/>
      <c r="D23285" s="6"/>
      <c r="E23285" s="8"/>
      <c r="O23285" s="9"/>
    </row>
    <row r="23286" spans="2:15" x14ac:dyDescent="0.2">
      <c r="B23286" s="3"/>
      <c r="C23286" s="3"/>
      <c r="D23286" s="6"/>
      <c r="E23286" s="8"/>
      <c r="O23286" s="9"/>
    </row>
    <row r="23287" spans="2:15" x14ac:dyDescent="0.2">
      <c r="B23287" s="3"/>
      <c r="C23287" s="3"/>
      <c r="D23287" s="6"/>
      <c r="E23287" s="8"/>
      <c r="O23287" s="9"/>
    </row>
    <row r="23288" spans="2:15" x14ac:dyDescent="0.2">
      <c r="B23288" s="3"/>
      <c r="C23288" s="3"/>
      <c r="D23288" s="6"/>
      <c r="E23288" s="8"/>
      <c r="O23288" s="9"/>
    </row>
    <row r="23289" spans="2:15" x14ac:dyDescent="0.2">
      <c r="B23289" s="3"/>
      <c r="C23289" s="3"/>
      <c r="D23289" s="6"/>
      <c r="E23289" s="8"/>
      <c r="O23289" s="9"/>
    </row>
    <row r="23290" spans="2:15" x14ac:dyDescent="0.2">
      <c r="B23290" s="3"/>
      <c r="C23290" s="3"/>
      <c r="D23290" s="6"/>
      <c r="E23290" s="8"/>
      <c r="O23290" s="9"/>
    </row>
    <row r="23291" spans="2:15" x14ac:dyDescent="0.2">
      <c r="B23291" s="3"/>
      <c r="C23291" s="3"/>
      <c r="D23291" s="6"/>
      <c r="E23291" s="8"/>
      <c r="O23291" s="9"/>
    </row>
    <row r="23292" spans="2:15" x14ac:dyDescent="0.2">
      <c r="B23292" s="3"/>
      <c r="C23292" s="3"/>
      <c r="D23292" s="6"/>
      <c r="E23292" s="8"/>
      <c r="O23292" s="9"/>
    </row>
    <row r="23293" spans="2:15" x14ac:dyDescent="0.2">
      <c r="B23293" s="3"/>
      <c r="C23293" s="3"/>
      <c r="D23293" s="6"/>
      <c r="E23293" s="8"/>
      <c r="O23293" s="9"/>
    </row>
    <row r="23294" spans="2:15" x14ac:dyDescent="0.2">
      <c r="B23294" s="3"/>
      <c r="C23294" s="3"/>
      <c r="D23294" s="6"/>
      <c r="E23294" s="8"/>
      <c r="O23294" s="9"/>
    </row>
    <row r="23295" spans="2:15" x14ac:dyDescent="0.2">
      <c r="B23295" s="3"/>
      <c r="C23295" s="3"/>
      <c r="D23295" s="6"/>
      <c r="E23295" s="8"/>
      <c r="O23295" s="9"/>
    </row>
    <row r="23296" spans="2:15" x14ac:dyDescent="0.2">
      <c r="B23296" s="3"/>
      <c r="C23296" s="3"/>
      <c r="D23296" s="6"/>
      <c r="E23296" s="8"/>
      <c r="O23296" s="9"/>
    </row>
    <row r="23297" spans="2:15" x14ac:dyDescent="0.2">
      <c r="B23297" s="3"/>
      <c r="C23297" s="3"/>
      <c r="D23297" s="6"/>
      <c r="E23297" s="8"/>
      <c r="O23297" s="9"/>
    </row>
    <row r="23298" spans="2:15" x14ac:dyDescent="0.2">
      <c r="B23298" s="3"/>
      <c r="C23298" s="3"/>
      <c r="D23298" s="6"/>
      <c r="E23298" s="8"/>
      <c r="O23298" s="9"/>
    </row>
    <row r="23299" spans="2:15" x14ac:dyDescent="0.2">
      <c r="B23299" s="3"/>
      <c r="C23299" s="3"/>
      <c r="D23299" s="6"/>
      <c r="E23299" s="8"/>
      <c r="O23299" s="9"/>
    </row>
    <row r="23300" spans="2:15" x14ac:dyDescent="0.2">
      <c r="B23300" s="3"/>
      <c r="C23300" s="3"/>
      <c r="D23300" s="6"/>
      <c r="E23300" s="8"/>
      <c r="O23300" s="9"/>
    </row>
    <row r="23301" spans="2:15" x14ac:dyDescent="0.2">
      <c r="B23301" s="3"/>
      <c r="C23301" s="3"/>
      <c r="D23301" s="6"/>
      <c r="E23301" s="8"/>
      <c r="O23301" s="9"/>
    </row>
    <row r="23302" spans="2:15" x14ac:dyDescent="0.2">
      <c r="B23302" s="3"/>
      <c r="C23302" s="3"/>
      <c r="D23302" s="6"/>
      <c r="E23302" s="8"/>
      <c r="O23302" s="9"/>
    </row>
    <row r="23303" spans="2:15" x14ac:dyDescent="0.2">
      <c r="B23303" s="3"/>
      <c r="C23303" s="3"/>
      <c r="D23303" s="6"/>
      <c r="E23303" s="8"/>
      <c r="O23303" s="9"/>
    </row>
    <row r="23304" spans="2:15" x14ac:dyDescent="0.2">
      <c r="B23304" s="3"/>
      <c r="C23304" s="3"/>
      <c r="D23304" s="6"/>
      <c r="E23304" s="8"/>
      <c r="O23304" s="9"/>
    </row>
    <row r="23305" spans="2:15" x14ac:dyDescent="0.2">
      <c r="B23305" s="3"/>
      <c r="C23305" s="3"/>
      <c r="D23305" s="6"/>
      <c r="E23305" s="8"/>
      <c r="O23305" s="9"/>
    </row>
    <row r="23306" spans="2:15" x14ac:dyDescent="0.2">
      <c r="B23306" s="3"/>
      <c r="C23306" s="3"/>
      <c r="D23306" s="6"/>
      <c r="E23306" s="8"/>
      <c r="O23306" s="9"/>
    </row>
    <row r="23307" spans="2:15" x14ac:dyDescent="0.2">
      <c r="B23307" s="3"/>
      <c r="C23307" s="3"/>
      <c r="D23307" s="6"/>
      <c r="E23307" s="8"/>
      <c r="O23307" s="9"/>
    </row>
    <row r="23308" spans="2:15" x14ac:dyDescent="0.2">
      <c r="B23308" s="3"/>
      <c r="C23308" s="3"/>
      <c r="D23308" s="6"/>
      <c r="E23308" s="8"/>
      <c r="O23308" s="9"/>
    </row>
    <row r="23309" spans="2:15" x14ac:dyDescent="0.2">
      <c r="B23309" s="3"/>
      <c r="C23309" s="3"/>
      <c r="D23309" s="6"/>
      <c r="E23309" s="8"/>
      <c r="O23309" s="9"/>
    </row>
    <row r="23310" spans="2:15" x14ac:dyDescent="0.2">
      <c r="B23310" s="3"/>
      <c r="C23310" s="3"/>
      <c r="D23310" s="6"/>
      <c r="E23310" s="8"/>
      <c r="O23310" s="9"/>
    </row>
    <row r="23311" spans="2:15" x14ac:dyDescent="0.2">
      <c r="B23311" s="3"/>
      <c r="C23311" s="3"/>
      <c r="D23311" s="6"/>
      <c r="E23311" s="8"/>
      <c r="O23311" s="9"/>
    </row>
    <row r="23312" spans="2:15" x14ac:dyDescent="0.2">
      <c r="B23312" s="3"/>
      <c r="C23312" s="3"/>
      <c r="D23312" s="6"/>
      <c r="E23312" s="8"/>
      <c r="O23312" s="9"/>
    </row>
    <row r="23313" spans="2:15" x14ac:dyDescent="0.2">
      <c r="B23313" s="3"/>
      <c r="C23313" s="3"/>
      <c r="D23313" s="6"/>
      <c r="E23313" s="8"/>
      <c r="O23313" s="9"/>
    </row>
    <row r="23314" spans="2:15" x14ac:dyDescent="0.2">
      <c r="B23314" s="3"/>
      <c r="C23314" s="3"/>
      <c r="D23314" s="6"/>
      <c r="E23314" s="8"/>
      <c r="O23314" s="9"/>
    </row>
    <row r="23315" spans="2:15" x14ac:dyDescent="0.2">
      <c r="B23315" s="3"/>
      <c r="C23315" s="3"/>
      <c r="D23315" s="6"/>
      <c r="E23315" s="8"/>
      <c r="O23315" s="9"/>
    </row>
    <row r="23316" spans="2:15" x14ac:dyDescent="0.2">
      <c r="B23316" s="3"/>
      <c r="C23316" s="3"/>
      <c r="D23316" s="6"/>
      <c r="E23316" s="8"/>
      <c r="O23316" s="9"/>
    </row>
    <row r="23317" spans="2:15" x14ac:dyDescent="0.2">
      <c r="B23317" s="3"/>
      <c r="C23317" s="3"/>
      <c r="D23317" s="6"/>
      <c r="E23317" s="8"/>
      <c r="O23317" s="9"/>
    </row>
    <row r="23318" spans="2:15" x14ac:dyDescent="0.2">
      <c r="B23318" s="3"/>
      <c r="C23318" s="3"/>
      <c r="D23318" s="6"/>
      <c r="E23318" s="8"/>
      <c r="O23318" s="9"/>
    </row>
    <row r="23319" spans="2:15" x14ac:dyDescent="0.2">
      <c r="B23319" s="3"/>
      <c r="C23319" s="3"/>
      <c r="D23319" s="6"/>
      <c r="E23319" s="8"/>
      <c r="O23319" s="9"/>
    </row>
    <row r="23320" spans="2:15" x14ac:dyDescent="0.2">
      <c r="B23320" s="3"/>
      <c r="C23320" s="3"/>
      <c r="D23320" s="6"/>
      <c r="E23320" s="8"/>
      <c r="O23320" s="9"/>
    </row>
    <row r="23321" spans="2:15" x14ac:dyDescent="0.2">
      <c r="B23321" s="3"/>
      <c r="C23321" s="3"/>
      <c r="D23321" s="6"/>
      <c r="E23321" s="8"/>
      <c r="O23321" s="9"/>
    </row>
    <row r="23322" spans="2:15" x14ac:dyDescent="0.2">
      <c r="B23322" s="3"/>
      <c r="C23322" s="3"/>
      <c r="D23322" s="6"/>
      <c r="E23322" s="8"/>
      <c r="O23322" s="9"/>
    </row>
    <row r="23323" spans="2:15" x14ac:dyDescent="0.2">
      <c r="B23323" s="3"/>
      <c r="C23323" s="3"/>
      <c r="D23323" s="6"/>
      <c r="E23323" s="8"/>
      <c r="O23323" s="9"/>
    </row>
    <row r="23324" spans="2:15" x14ac:dyDescent="0.2">
      <c r="B23324" s="3"/>
      <c r="C23324" s="3"/>
      <c r="D23324" s="6"/>
      <c r="E23324" s="8"/>
      <c r="O23324" s="9"/>
    </row>
    <row r="23325" spans="2:15" x14ac:dyDescent="0.2">
      <c r="B23325" s="3"/>
      <c r="C23325" s="3"/>
      <c r="D23325" s="6"/>
      <c r="E23325" s="8"/>
      <c r="O23325" s="9"/>
    </row>
    <row r="23326" spans="2:15" x14ac:dyDescent="0.2">
      <c r="B23326" s="3"/>
      <c r="C23326" s="3"/>
      <c r="D23326" s="6"/>
      <c r="E23326" s="8"/>
      <c r="O23326" s="9"/>
    </row>
    <row r="23327" spans="2:15" x14ac:dyDescent="0.2">
      <c r="B23327" s="3"/>
      <c r="C23327" s="3"/>
      <c r="D23327" s="6"/>
      <c r="E23327" s="8"/>
      <c r="O23327" s="9"/>
    </row>
    <row r="23328" spans="2:15" x14ac:dyDescent="0.2">
      <c r="B23328" s="3"/>
      <c r="C23328" s="3"/>
      <c r="D23328" s="6"/>
      <c r="E23328" s="8"/>
      <c r="O23328" s="9"/>
    </row>
    <row r="23329" spans="2:15" x14ac:dyDescent="0.2">
      <c r="B23329" s="3"/>
      <c r="C23329" s="3"/>
      <c r="D23329" s="6"/>
      <c r="E23329" s="8"/>
      <c r="O23329" s="9"/>
    </row>
    <row r="23330" spans="2:15" x14ac:dyDescent="0.2">
      <c r="B23330" s="3"/>
      <c r="C23330" s="3"/>
      <c r="D23330" s="6"/>
      <c r="E23330" s="8"/>
      <c r="O23330" s="9"/>
    </row>
    <row r="23331" spans="2:15" x14ac:dyDescent="0.2">
      <c r="B23331" s="3"/>
      <c r="C23331" s="3"/>
      <c r="D23331" s="6"/>
      <c r="E23331" s="8"/>
      <c r="O23331" s="9"/>
    </row>
    <row r="23332" spans="2:15" x14ac:dyDescent="0.2">
      <c r="B23332" s="3"/>
      <c r="C23332" s="3"/>
      <c r="D23332" s="6"/>
      <c r="E23332" s="8"/>
      <c r="O23332" s="9"/>
    </row>
    <row r="23333" spans="2:15" x14ac:dyDescent="0.2">
      <c r="B23333" s="3"/>
      <c r="C23333" s="3"/>
      <c r="D23333" s="6"/>
      <c r="E23333" s="8"/>
      <c r="O23333" s="9"/>
    </row>
    <row r="23334" spans="2:15" x14ac:dyDescent="0.2">
      <c r="B23334" s="3"/>
      <c r="C23334" s="3"/>
      <c r="D23334" s="6"/>
      <c r="E23334" s="8"/>
      <c r="O23334" s="9"/>
    </row>
    <row r="23335" spans="2:15" x14ac:dyDescent="0.2">
      <c r="B23335" s="3"/>
      <c r="C23335" s="3"/>
      <c r="D23335" s="6"/>
      <c r="E23335" s="8"/>
      <c r="O23335" s="9"/>
    </row>
    <row r="23336" spans="2:15" x14ac:dyDescent="0.2">
      <c r="B23336" s="3"/>
      <c r="C23336" s="3"/>
      <c r="D23336" s="6"/>
      <c r="E23336" s="8"/>
      <c r="O23336" s="9"/>
    </row>
    <row r="23337" spans="2:15" x14ac:dyDescent="0.2">
      <c r="B23337" s="3"/>
      <c r="C23337" s="3"/>
      <c r="D23337" s="6"/>
      <c r="E23337" s="8"/>
      <c r="O23337" s="9"/>
    </row>
    <row r="23338" spans="2:15" x14ac:dyDescent="0.2">
      <c r="B23338" s="3"/>
      <c r="C23338" s="3"/>
      <c r="D23338" s="6"/>
      <c r="E23338" s="8"/>
      <c r="O23338" s="9"/>
    </row>
    <row r="23339" spans="2:15" x14ac:dyDescent="0.2">
      <c r="B23339" s="3"/>
      <c r="C23339" s="3"/>
      <c r="D23339" s="6"/>
      <c r="E23339" s="8"/>
      <c r="O23339" s="9"/>
    </row>
    <row r="23340" spans="2:15" x14ac:dyDescent="0.2">
      <c r="B23340" s="3"/>
      <c r="C23340" s="3"/>
      <c r="D23340" s="6"/>
      <c r="E23340" s="8"/>
      <c r="O23340" s="9"/>
    </row>
    <row r="23341" spans="2:15" x14ac:dyDescent="0.2">
      <c r="B23341" s="3"/>
      <c r="C23341" s="3"/>
      <c r="D23341" s="6"/>
      <c r="E23341" s="8"/>
      <c r="O23341" s="9"/>
    </row>
    <row r="23342" spans="2:15" x14ac:dyDescent="0.2">
      <c r="B23342" s="3"/>
      <c r="C23342" s="3"/>
      <c r="D23342" s="6"/>
      <c r="E23342" s="8"/>
      <c r="O23342" s="9"/>
    </row>
    <row r="23343" spans="2:15" x14ac:dyDescent="0.2">
      <c r="B23343" s="3"/>
      <c r="C23343" s="3"/>
      <c r="D23343" s="6"/>
      <c r="E23343" s="8"/>
      <c r="O23343" s="9"/>
    </row>
    <row r="23344" spans="2:15" x14ac:dyDescent="0.2">
      <c r="B23344" s="3"/>
      <c r="C23344" s="3"/>
      <c r="D23344" s="6"/>
      <c r="E23344" s="8"/>
      <c r="O23344" s="9"/>
    </row>
    <row r="23345" spans="2:15" x14ac:dyDescent="0.2">
      <c r="B23345" s="3"/>
      <c r="C23345" s="3"/>
      <c r="D23345" s="6"/>
      <c r="E23345" s="8"/>
      <c r="O23345" s="9"/>
    </row>
    <row r="23346" spans="2:15" x14ac:dyDescent="0.2">
      <c r="B23346" s="3"/>
      <c r="C23346" s="3"/>
      <c r="D23346" s="6"/>
      <c r="E23346" s="8"/>
      <c r="O23346" s="9"/>
    </row>
    <row r="23347" spans="2:15" x14ac:dyDescent="0.2">
      <c r="B23347" s="3"/>
      <c r="C23347" s="3"/>
      <c r="D23347" s="6"/>
      <c r="E23347" s="8"/>
      <c r="O23347" s="9"/>
    </row>
    <row r="23348" spans="2:15" x14ac:dyDescent="0.2">
      <c r="B23348" s="3"/>
      <c r="C23348" s="3"/>
      <c r="D23348" s="6"/>
      <c r="E23348" s="8"/>
      <c r="O23348" s="9"/>
    </row>
    <row r="23349" spans="2:15" x14ac:dyDescent="0.2">
      <c r="B23349" s="3"/>
      <c r="C23349" s="3"/>
      <c r="D23349" s="6"/>
      <c r="E23349" s="8"/>
      <c r="O23349" s="9"/>
    </row>
    <row r="23350" spans="2:15" x14ac:dyDescent="0.2">
      <c r="B23350" s="3"/>
      <c r="C23350" s="3"/>
      <c r="D23350" s="6"/>
      <c r="E23350" s="8"/>
      <c r="O23350" s="9"/>
    </row>
    <row r="23351" spans="2:15" x14ac:dyDescent="0.2">
      <c r="B23351" s="3"/>
      <c r="C23351" s="3"/>
      <c r="D23351" s="6"/>
      <c r="E23351" s="8"/>
      <c r="O23351" s="9"/>
    </row>
    <row r="23352" spans="2:15" x14ac:dyDescent="0.2">
      <c r="B23352" s="3"/>
      <c r="C23352" s="3"/>
      <c r="D23352" s="6"/>
      <c r="E23352" s="8"/>
      <c r="O23352" s="9"/>
    </row>
    <row r="23353" spans="2:15" x14ac:dyDescent="0.2">
      <c r="B23353" s="3"/>
      <c r="C23353" s="3"/>
      <c r="D23353" s="6"/>
      <c r="E23353" s="8"/>
      <c r="O23353" s="9"/>
    </row>
    <row r="23354" spans="2:15" x14ac:dyDescent="0.2">
      <c r="B23354" s="3"/>
      <c r="C23354" s="3"/>
      <c r="D23354" s="6"/>
      <c r="E23354" s="8"/>
      <c r="O23354" s="9"/>
    </row>
    <row r="23355" spans="2:15" x14ac:dyDescent="0.2">
      <c r="B23355" s="3"/>
      <c r="C23355" s="3"/>
      <c r="D23355" s="6"/>
      <c r="E23355" s="8"/>
      <c r="O23355" s="9"/>
    </row>
    <row r="23356" spans="2:15" x14ac:dyDescent="0.2">
      <c r="B23356" s="3"/>
      <c r="C23356" s="3"/>
      <c r="D23356" s="6"/>
      <c r="E23356" s="8"/>
      <c r="O23356" s="9"/>
    </row>
    <row r="23357" spans="2:15" x14ac:dyDescent="0.2">
      <c r="B23357" s="3"/>
      <c r="C23357" s="3"/>
      <c r="D23357" s="6"/>
      <c r="E23357" s="8"/>
      <c r="O23357" s="9"/>
    </row>
    <row r="23358" spans="2:15" x14ac:dyDescent="0.2">
      <c r="B23358" s="3"/>
      <c r="C23358" s="3"/>
      <c r="D23358" s="6"/>
      <c r="E23358" s="8"/>
      <c r="O23358" s="9"/>
    </row>
    <row r="23359" spans="2:15" x14ac:dyDescent="0.2">
      <c r="B23359" s="3"/>
      <c r="C23359" s="3"/>
      <c r="D23359" s="6"/>
      <c r="E23359" s="8"/>
      <c r="O23359" s="9"/>
    </row>
    <row r="23360" spans="2:15" x14ac:dyDescent="0.2">
      <c r="B23360" s="3"/>
      <c r="C23360" s="3"/>
      <c r="D23360" s="6"/>
      <c r="E23360" s="8"/>
      <c r="O23360" s="9"/>
    </row>
    <row r="23361" spans="2:15" x14ac:dyDescent="0.2">
      <c r="B23361" s="3"/>
      <c r="C23361" s="3"/>
      <c r="D23361" s="6"/>
      <c r="E23361" s="8"/>
      <c r="O23361" s="9"/>
    </row>
    <row r="23362" spans="2:15" x14ac:dyDescent="0.2">
      <c r="B23362" s="3"/>
      <c r="C23362" s="3"/>
      <c r="D23362" s="6"/>
      <c r="E23362" s="8"/>
      <c r="O23362" s="9"/>
    </row>
    <row r="23363" spans="2:15" x14ac:dyDescent="0.2">
      <c r="B23363" s="3"/>
      <c r="C23363" s="3"/>
      <c r="D23363" s="6"/>
      <c r="E23363" s="8"/>
      <c r="O23363" s="9"/>
    </row>
    <row r="23364" spans="2:15" x14ac:dyDescent="0.2">
      <c r="B23364" s="3"/>
      <c r="C23364" s="3"/>
      <c r="D23364" s="6"/>
      <c r="E23364" s="8"/>
      <c r="O23364" s="9"/>
    </row>
    <row r="23365" spans="2:15" x14ac:dyDescent="0.2">
      <c r="B23365" s="3"/>
      <c r="C23365" s="3"/>
      <c r="D23365" s="6"/>
      <c r="E23365" s="8"/>
      <c r="O23365" s="9"/>
    </row>
    <row r="23366" spans="2:15" x14ac:dyDescent="0.2">
      <c r="B23366" s="3"/>
      <c r="C23366" s="3"/>
      <c r="D23366" s="6"/>
      <c r="E23366" s="8"/>
      <c r="O23366" s="9"/>
    </row>
    <row r="23367" spans="2:15" x14ac:dyDescent="0.2">
      <c r="B23367" s="3"/>
      <c r="C23367" s="3"/>
      <c r="D23367" s="6"/>
      <c r="E23367" s="8"/>
      <c r="O23367" s="9"/>
    </row>
    <row r="23368" spans="2:15" x14ac:dyDescent="0.2">
      <c r="B23368" s="3"/>
      <c r="C23368" s="3"/>
      <c r="D23368" s="6"/>
      <c r="E23368" s="8"/>
      <c r="O23368" s="9"/>
    </row>
    <row r="23369" spans="2:15" x14ac:dyDescent="0.2">
      <c r="B23369" s="3"/>
      <c r="C23369" s="3"/>
      <c r="D23369" s="6"/>
      <c r="E23369" s="8"/>
      <c r="O23369" s="9"/>
    </row>
    <row r="23370" spans="2:15" x14ac:dyDescent="0.2">
      <c r="B23370" s="3"/>
      <c r="C23370" s="3"/>
      <c r="D23370" s="6"/>
      <c r="E23370" s="8"/>
      <c r="O23370" s="9"/>
    </row>
    <row r="23371" spans="2:15" x14ac:dyDescent="0.2">
      <c r="B23371" s="3"/>
      <c r="C23371" s="3"/>
      <c r="D23371" s="6"/>
      <c r="E23371" s="8"/>
      <c r="O23371" s="9"/>
    </row>
    <row r="23372" spans="2:15" x14ac:dyDescent="0.2">
      <c r="B23372" s="3"/>
      <c r="C23372" s="3"/>
      <c r="D23372" s="6"/>
      <c r="E23372" s="8"/>
      <c r="O23372" s="9"/>
    </row>
    <row r="23373" spans="2:15" x14ac:dyDescent="0.2">
      <c r="B23373" s="3"/>
      <c r="C23373" s="3"/>
      <c r="D23373" s="6"/>
      <c r="E23373" s="8"/>
      <c r="O23373" s="9"/>
    </row>
    <row r="23374" spans="2:15" x14ac:dyDescent="0.2">
      <c r="B23374" s="3"/>
      <c r="C23374" s="3"/>
      <c r="D23374" s="6"/>
      <c r="E23374" s="8"/>
      <c r="O23374" s="9"/>
    </row>
    <row r="23375" spans="2:15" x14ac:dyDescent="0.2">
      <c r="B23375" s="3"/>
      <c r="C23375" s="3"/>
      <c r="D23375" s="6"/>
      <c r="E23375" s="8"/>
      <c r="O23375" s="9"/>
    </row>
    <row r="23376" spans="2:15" x14ac:dyDescent="0.2">
      <c r="B23376" s="3"/>
      <c r="C23376" s="3"/>
      <c r="D23376" s="6"/>
      <c r="E23376" s="8"/>
      <c r="O23376" s="9"/>
    </row>
    <row r="23377" spans="2:15" x14ac:dyDescent="0.2">
      <c r="B23377" s="3"/>
      <c r="C23377" s="3"/>
      <c r="D23377" s="6"/>
      <c r="E23377" s="8"/>
      <c r="O23377" s="9"/>
    </row>
    <row r="23378" spans="2:15" x14ac:dyDescent="0.2">
      <c r="B23378" s="3"/>
      <c r="C23378" s="3"/>
      <c r="D23378" s="6"/>
      <c r="E23378" s="8"/>
      <c r="O23378" s="9"/>
    </row>
    <row r="23379" spans="2:15" x14ac:dyDescent="0.2">
      <c r="B23379" s="3"/>
      <c r="C23379" s="3"/>
      <c r="D23379" s="6"/>
      <c r="E23379" s="8"/>
      <c r="O23379" s="9"/>
    </row>
    <row r="23380" spans="2:15" x14ac:dyDescent="0.2">
      <c r="B23380" s="3"/>
      <c r="C23380" s="3"/>
      <c r="D23380" s="6"/>
      <c r="E23380" s="8"/>
      <c r="O23380" s="9"/>
    </row>
    <row r="23381" spans="2:15" x14ac:dyDescent="0.2">
      <c r="B23381" s="3"/>
      <c r="C23381" s="3"/>
      <c r="D23381" s="6"/>
      <c r="E23381" s="8"/>
      <c r="O23381" s="9"/>
    </row>
    <row r="23382" spans="2:15" x14ac:dyDescent="0.2">
      <c r="B23382" s="3"/>
      <c r="C23382" s="3"/>
      <c r="D23382" s="6"/>
      <c r="E23382" s="8"/>
      <c r="O23382" s="9"/>
    </row>
    <row r="23383" spans="2:15" x14ac:dyDescent="0.2">
      <c r="B23383" s="3"/>
      <c r="C23383" s="3"/>
      <c r="D23383" s="6"/>
      <c r="E23383" s="8"/>
      <c r="O23383" s="9"/>
    </row>
    <row r="23384" spans="2:15" x14ac:dyDescent="0.2">
      <c r="B23384" s="3"/>
      <c r="C23384" s="3"/>
      <c r="D23384" s="6"/>
      <c r="E23384" s="8"/>
      <c r="O23384" s="9"/>
    </row>
    <row r="23385" spans="2:15" x14ac:dyDescent="0.2">
      <c r="B23385" s="3"/>
      <c r="C23385" s="3"/>
      <c r="D23385" s="6"/>
      <c r="E23385" s="8"/>
      <c r="O23385" s="9"/>
    </row>
    <row r="23386" spans="2:15" x14ac:dyDescent="0.2">
      <c r="B23386" s="3"/>
      <c r="C23386" s="3"/>
      <c r="D23386" s="6"/>
      <c r="E23386" s="8"/>
      <c r="O23386" s="9"/>
    </row>
    <row r="23387" spans="2:15" x14ac:dyDescent="0.2">
      <c r="B23387" s="3"/>
      <c r="C23387" s="3"/>
      <c r="D23387" s="6"/>
      <c r="E23387" s="8"/>
      <c r="O23387" s="9"/>
    </row>
    <row r="23388" spans="2:15" x14ac:dyDescent="0.2">
      <c r="B23388" s="3"/>
      <c r="C23388" s="3"/>
      <c r="D23388" s="6"/>
      <c r="E23388" s="8"/>
      <c r="O23388" s="9"/>
    </row>
    <row r="23389" spans="2:15" x14ac:dyDescent="0.2">
      <c r="B23389" s="3"/>
      <c r="C23389" s="3"/>
      <c r="D23389" s="6"/>
      <c r="E23389" s="8"/>
      <c r="O23389" s="9"/>
    </row>
    <row r="23390" spans="2:15" x14ac:dyDescent="0.2">
      <c r="B23390" s="3"/>
      <c r="C23390" s="3"/>
      <c r="D23390" s="6"/>
      <c r="E23390" s="8"/>
      <c r="O23390" s="9"/>
    </row>
    <row r="23391" spans="2:15" x14ac:dyDescent="0.2">
      <c r="B23391" s="3"/>
      <c r="C23391" s="3"/>
      <c r="D23391" s="6"/>
      <c r="E23391" s="8"/>
      <c r="O23391" s="9"/>
    </row>
    <row r="23392" spans="2:15" x14ac:dyDescent="0.2">
      <c r="B23392" s="3"/>
      <c r="C23392" s="3"/>
      <c r="D23392" s="6"/>
      <c r="E23392" s="8"/>
      <c r="O23392" s="9"/>
    </row>
    <row r="23393" spans="2:15" x14ac:dyDescent="0.2">
      <c r="B23393" s="3"/>
      <c r="C23393" s="3"/>
      <c r="D23393" s="6"/>
      <c r="E23393" s="8"/>
      <c r="O23393" s="9"/>
    </row>
    <row r="23394" spans="2:15" x14ac:dyDescent="0.2">
      <c r="B23394" s="3"/>
      <c r="C23394" s="3"/>
      <c r="D23394" s="6"/>
      <c r="E23394" s="8"/>
      <c r="O23394" s="9"/>
    </row>
    <row r="23395" spans="2:15" x14ac:dyDescent="0.2">
      <c r="B23395" s="3"/>
      <c r="C23395" s="3"/>
      <c r="D23395" s="6"/>
      <c r="E23395" s="8"/>
      <c r="O23395" s="9"/>
    </row>
    <row r="23396" spans="2:15" x14ac:dyDescent="0.2">
      <c r="B23396" s="3"/>
      <c r="C23396" s="3"/>
      <c r="D23396" s="6"/>
      <c r="E23396" s="8"/>
      <c r="O23396" s="9"/>
    </row>
    <row r="23397" spans="2:15" x14ac:dyDescent="0.2">
      <c r="B23397" s="3"/>
      <c r="C23397" s="3"/>
      <c r="D23397" s="6"/>
      <c r="E23397" s="8"/>
      <c r="O23397" s="9"/>
    </row>
    <row r="23398" spans="2:15" x14ac:dyDescent="0.2">
      <c r="B23398" s="3"/>
      <c r="C23398" s="3"/>
      <c r="D23398" s="6"/>
      <c r="E23398" s="8"/>
      <c r="O23398" s="9"/>
    </row>
    <row r="23399" spans="2:15" x14ac:dyDescent="0.2">
      <c r="B23399" s="3"/>
      <c r="C23399" s="3"/>
      <c r="D23399" s="6"/>
      <c r="E23399" s="8"/>
      <c r="O23399" s="9"/>
    </row>
    <row r="23400" spans="2:15" x14ac:dyDescent="0.2">
      <c r="B23400" s="3"/>
      <c r="C23400" s="3"/>
      <c r="D23400" s="6"/>
      <c r="E23400" s="8"/>
      <c r="O23400" s="9"/>
    </row>
    <row r="23401" spans="2:15" x14ac:dyDescent="0.2">
      <c r="B23401" s="3"/>
      <c r="C23401" s="3"/>
      <c r="D23401" s="6"/>
      <c r="E23401" s="8"/>
      <c r="O23401" s="9"/>
    </row>
    <row r="23402" spans="2:15" x14ac:dyDescent="0.2">
      <c r="B23402" s="3"/>
      <c r="C23402" s="3"/>
      <c r="D23402" s="6"/>
      <c r="E23402" s="8"/>
      <c r="O23402" s="9"/>
    </row>
    <row r="23403" spans="2:15" x14ac:dyDescent="0.2">
      <c r="B23403" s="3"/>
      <c r="C23403" s="3"/>
      <c r="D23403" s="6"/>
      <c r="E23403" s="8"/>
      <c r="O23403" s="9"/>
    </row>
    <row r="23404" spans="2:15" x14ac:dyDescent="0.2">
      <c r="B23404" s="3"/>
      <c r="C23404" s="3"/>
      <c r="D23404" s="6"/>
      <c r="E23404" s="8"/>
      <c r="O23404" s="9"/>
    </row>
    <row r="23405" spans="2:15" x14ac:dyDescent="0.2">
      <c r="B23405" s="3"/>
      <c r="C23405" s="3"/>
      <c r="D23405" s="6"/>
      <c r="E23405" s="8"/>
      <c r="O23405" s="9"/>
    </row>
    <row r="23406" spans="2:15" x14ac:dyDescent="0.2">
      <c r="B23406" s="3"/>
      <c r="C23406" s="3"/>
      <c r="D23406" s="6"/>
      <c r="E23406" s="8"/>
      <c r="O23406" s="9"/>
    </row>
    <row r="23407" spans="2:15" x14ac:dyDescent="0.2">
      <c r="B23407" s="3"/>
      <c r="C23407" s="3"/>
      <c r="D23407" s="6"/>
      <c r="E23407" s="8"/>
      <c r="O23407" s="9"/>
    </row>
    <row r="23408" spans="2:15" x14ac:dyDescent="0.2">
      <c r="B23408" s="3"/>
      <c r="C23408" s="3"/>
      <c r="D23408" s="6"/>
      <c r="E23408" s="8"/>
      <c r="O23408" s="9"/>
    </row>
    <row r="23409" spans="2:15" x14ac:dyDescent="0.2">
      <c r="B23409" s="3"/>
      <c r="C23409" s="3"/>
      <c r="D23409" s="6"/>
      <c r="E23409" s="8"/>
      <c r="O23409" s="9"/>
    </row>
    <row r="23410" spans="2:15" x14ac:dyDescent="0.2">
      <c r="B23410" s="3"/>
      <c r="C23410" s="3"/>
      <c r="D23410" s="6"/>
      <c r="E23410" s="8"/>
      <c r="O23410" s="9"/>
    </row>
    <row r="23411" spans="2:15" x14ac:dyDescent="0.2">
      <c r="B23411" s="3"/>
      <c r="C23411" s="3"/>
      <c r="D23411" s="6"/>
      <c r="E23411" s="8"/>
      <c r="O23411" s="9"/>
    </row>
    <row r="23412" spans="2:15" x14ac:dyDescent="0.2">
      <c r="B23412" s="3"/>
      <c r="C23412" s="3"/>
      <c r="D23412" s="6"/>
      <c r="E23412" s="8"/>
      <c r="O23412" s="9"/>
    </row>
    <row r="23413" spans="2:15" x14ac:dyDescent="0.2">
      <c r="B23413" s="3"/>
      <c r="C23413" s="3"/>
      <c r="D23413" s="6"/>
      <c r="E23413" s="8"/>
      <c r="O23413" s="9"/>
    </row>
    <row r="23414" spans="2:15" x14ac:dyDescent="0.2">
      <c r="B23414" s="3"/>
      <c r="C23414" s="3"/>
      <c r="D23414" s="6"/>
      <c r="E23414" s="8"/>
      <c r="O23414" s="9"/>
    </row>
    <row r="23415" spans="2:15" x14ac:dyDescent="0.2">
      <c r="B23415" s="3"/>
      <c r="C23415" s="3"/>
      <c r="D23415" s="6"/>
      <c r="E23415" s="8"/>
      <c r="O23415" s="9"/>
    </row>
    <row r="23416" spans="2:15" x14ac:dyDescent="0.2">
      <c r="B23416" s="3"/>
      <c r="C23416" s="3"/>
      <c r="D23416" s="6"/>
      <c r="E23416" s="8"/>
      <c r="O23416" s="9"/>
    </row>
    <row r="23417" spans="2:15" x14ac:dyDescent="0.2">
      <c r="B23417" s="3"/>
      <c r="C23417" s="3"/>
      <c r="D23417" s="6"/>
      <c r="E23417" s="8"/>
      <c r="O23417" s="9"/>
    </row>
    <row r="23418" spans="2:15" x14ac:dyDescent="0.2">
      <c r="B23418" s="3"/>
      <c r="C23418" s="3"/>
      <c r="D23418" s="6"/>
      <c r="E23418" s="8"/>
      <c r="O23418" s="9"/>
    </row>
    <row r="23419" spans="2:15" x14ac:dyDescent="0.2">
      <c r="B23419" s="3"/>
      <c r="C23419" s="3"/>
      <c r="D23419" s="6"/>
      <c r="E23419" s="8"/>
      <c r="O23419" s="9"/>
    </row>
    <row r="23420" spans="2:15" x14ac:dyDescent="0.2">
      <c r="B23420" s="3"/>
      <c r="C23420" s="3"/>
      <c r="D23420" s="6"/>
      <c r="E23420" s="8"/>
      <c r="O23420" s="9"/>
    </row>
    <row r="23421" spans="2:15" x14ac:dyDescent="0.2">
      <c r="B23421" s="3"/>
      <c r="C23421" s="3"/>
      <c r="D23421" s="6"/>
      <c r="E23421" s="8"/>
      <c r="O23421" s="9"/>
    </row>
    <row r="23422" spans="2:15" x14ac:dyDescent="0.2">
      <c r="B23422" s="3"/>
      <c r="C23422" s="3"/>
      <c r="D23422" s="6"/>
      <c r="E23422" s="8"/>
      <c r="O23422" s="9"/>
    </row>
    <row r="23423" spans="2:15" x14ac:dyDescent="0.2">
      <c r="B23423" s="3"/>
      <c r="C23423" s="3"/>
      <c r="D23423" s="6"/>
      <c r="E23423" s="8"/>
      <c r="O23423" s="9"/>
    </row>
    <row r="23424" spans="2:15" x14ac:dyDescent="0.2">
      <c r="B23424" s="3"/>
      <c r="C23424" s="3"/>
      <c r="D23424" s="6"/>
      <c r="E23424" s="8"/>
      <c r="O23424" s="9"/>
    </row>
    <row r="23425" spans="2:15" x14ac:dyDescent="0.2">
      <c r="B23425" s="3"/>
      <c r="C23425" s="3"/>
      <c r="D23425" s="6"/>
      <c r="E23425" s="8"/>
      <c r="O23425" s="9"/>
    </row>
    <row r="23426" spans="2:15" x14ac:dyDescent="0.2">
      <c r="B23426" s="3"/>
      <c r="C23426" s="3"/>
      <c r="D23426" s="6"/>
      <c r="E23426" s="8"/>
      <c r="O23426" s="9"/>
    </row>
    <row r="23427" spans="2:15" x14ac:dyDescent="0.2">
      <c r="B23427" s="3"/>
      <c r="C23427" s="3"/>
      <c r="D23427" s="6"/>
      <c r="E23427" s="8"/>
      <c r="O23427" s="9"/>
    </row>
    <row r="23428" spans="2:15" x14ac:dyDescent="0.2">
      <c r="B23428" s="3"/>
      <c r="C23428" s="3"/>
      <c r="D23428" s="6"/>
      <c r="E23428" s="8"/>
      <c r="O23428" s="9"/>
    </row>
    <row r="23429" spans="2:15" x14ac:dyDescent="0.2">
      <c r="B23429" s="3"/>
      <c r="C23429" s="3"/>
      <c r="D23429" s="6"/>
      <c r="E23429" s="8"/>
      <c r="O23429" s="9"/>
    </row>
    <row r="23430" spans="2:15" x14ac:dyDescent="0.2">
      <c r="B23430" s="3"/>
      <c r="C23430" s="3"/>
      <c r="D23430" s="6"/>
      <c r="E23430" s="8"/>
      <c r="O23430" s="9"/>
    </row>
    <row r="23431" spans="2:15" x14ac:dyDescent="0.2">
      <c r="B23431" s="3"/>
      <c r="C23431" s="3"/>
      <c r="D23431" s="6"/>
      <c r="E23431" s="8"/>
      <c r="O23431" s="9"/>
    </row>
    <row r="23432" spans="2:15" x14ac:dyDescent="0.2">
      <c r="B23432" s="3"/>
      <c r="C23432" s="3"/>
      <c r="D23432" s="6"/>
      <c r="E23432" s="8"/>
      <c r="O23432" s="9"/>
    </row>
    <row r="23433" spans="2:15" x14ac:dyDescent="0.2">
      <c r="B23433" s="3"/>
      <c r="C23433" s="3"/>
      <c r="D23433" s="6"/>
      <c r="E23433" s="8"/>
      <c r="O23433" s="9"/>
    </row>
    <row r="23434" spans="2:15" x14ac:dyDescent="0.2">
      <c r="B23434" s="3"/>
      <c r="C23434" s="3"/>
      <c r="D23434" s="6"/>
      <c r="E23434" s="8"/>
      <c r="O23434" s="9"/>
    </row>
    <row r="23435" spans="2:15" x14ac:dyDescent="0.2">
      <c r="B23435" s="3"/>
      <c r="C23435" s="3"/>
      <c r="D23435" s="6"/>
      <c r="E23435" s="8"/>
      <c r="O23435" s="9"/>
    </row>
    <row r="23436" spans="2:15" x14ac:dyDescent="0.2">
      <c r="B23436" s="3"/>
      <c r="C23436" s="3"/>
      <c r="D23436" s="6"/>
      <c r="E23436" s="8"/>
      <c r="O23436" s="9"/>
    </row>
    <row r="23437" spans="2:15" x14ac:dyDescent="0.2">
      <c r="B23437" s="3"/>
      <c r="C23437" s="3"/>
      <c r="D23437" s="6"/>
      <c r="E23437" s="8"/>
      <c r="O23437" s="9"/>
    </row>
    <row r="23438" spans="2:15" x14ac:dyDescent="0.2">
      <c r="B23438" s="3"/>
      <c r="C23438" s="3"/>
      <c r="D23438" s="6"/>
      <c r="E23438" s="8"/>
      <c r="O23438" s="9"/>
    </row>
    <row r="23439" spans="2:15" x14ac:dyDescent="0.2">
      <c r="B23439" s="3"/>
      <c r="C23439" s="3"/>
      <c r="D23439" s="6"/>
      <c r="E23439" s="8"/>
      <c r="O23439" s="9"/>
    </row>
    <row r="23440" spans="2:15" x14ac:dyDescent="0.2">
      <c r="B23440" s="3"/>
      <c r="C23440" s="3"/>
      <c r="D23440" s="6"/>
      <c r="E23440" s="8"/>
      <c r="O23440" s="9"/>
    </row>
    <row r="23441" spans="2:15" x14ac:dyDescent="0.2">
      <c r="B23441" s="3"/>
      <c r="C23441" s="3"/>
      <c r="D23441" s="6"/>
      <c r="E23441" s="8"/>
      <c r="O23441" s="9"/>
    </row>
    <row r="23442" spans="2:15" x14ac:dyDescent="0.2">
      <c r="B23442" s="3"/>
      <c r="C23442" s="3"/>
      <c r="D23442" s="6"/>
      <c r="E23442" s="8"/>
      <c r="O23442" s="9"/>
    </row>
    <row r="23443" spans="2:15" x14ac:dyDescent="0.2">
      <c r="B23443" s="3"/>
      <c r="C23443" s="3"/>
      <c r="D23443" s="6"/>
      <c r="E23443" s="8"/>
      <c r="O23443" s="9"/>
    </row>
    <row r="23444" spans="2:15" x14ac:dyDescent="0.2">
      <c r="B23444" s="3"/>
      <c r="C23444" s="3"/>
      <c r="D23444" s="6"/>
      <c r="E23444" s="8"/>
      <c r="O23444" s="9"/>
    </row>
    <row r="23445" spans="2:15" x14ac:dyDescent="0.2">
      <c r="B23445" s="3"/>
      <c r="C23445" s="3"/>
      <c r="D23445" s="6"/>
      <c r="E23445" s="8"/>
      <c r="O23445" s="9"/>
    </row>
    <row r="23446" spans="2:15" x14ac:dyDescent="0.2">
      <c r="B23446" s="3"/>
      <c r="C23446" s="3"/>
      <c r="D23446" s="6"/>
      <c r="E23446" s="8"/>
      <c r="O23446" s="9"/>
    </row>
    <row r="23447" spans="2:15" x14ac:dyDescent="0.2">
      <c r="B23447" s="3"/>
      <c r="C23447" s="3"/>
      <c r="D23447" s="6"/>
      <c r="E23447" s="8"/>
      <c r="O23447" s="9"/>
    </row>
    <row r="23448" spans="2:15" x14ac:dyDescent="0.2">
      <c r="B23448" s="3"/>
      <c r="C23448" s="3"/>
      <c r="D23448" s="6"/>
      <c r="E23448" s="8"/>
      <c r="O23448" s="9"/>
    </row>
    <row r="23449" spans="2:15" x14ac:dyDescent="0.2">
      <c r="B23449" s="3"/>
      <c r="C23449" s="3"/>
      <c r="D23449" s="6"/>
      <c r="E23449" s="8"/>
      <c r="O23449" s="9"/>
    </row>
    <row r="23450" spans="2:15" x14ac:dyDescent="0.2">
      <c r="B23450" s="3"/>
      <c r="C23450" s="3"/>
      <c r="D23450" s="6"/>
      <c r="E23450" s="8"/>
      <c r="O23450" s="9"/>
    </row>
    <row r="23451" spans="2:15" x14ac:dyDescent="0.2">
      <c r="B23451" s="3"/>
      <c r="C23451" s="3"/>
      <c r="D23451" s="6"/>
      <c r="E23451" s="8"/>
      <c r="O23451" s="9"/>
    </row>
    <row r="23452" spans="2:15" x14ac:dyDescent="0.2">
      <c r="B23452" s="3"/>
      <c r="C23452" s="3"/>
      <c r="D23452" s="6"/>
      <c r="E23452" s="8"/>
      <c r="O23452" s="9"/>
    </row>
    <row r="23453" spans="2:15" x14ac:dyDescent="0.2">
      <c r="B23453" s="3"/>
      <c r="C23453" s="3"/>
      <c r="D23453" s="6"/>
      <c r="E23453" s="8"/>
      <c r="O23453" s="9"/>
    </row>
    <row r="23454" spans="2:15" x14ac:dyDescent="0.2">
      <c r="B23454" s="3"/>
      <c r="C23454" s="3"/>
      <c r="D23454" s="6"/>
      <c r="E23454" s="8"/>
      <c r="O23454" s="9"/>
    </row>
    <row r="23455" spans="2:15" x14ac:dyDescent="0.2">
      <c r="B23455" s="3"/>
      <c r="C23455" s="3"/>
      <c r="D23455" s="6"/>
      <c r="E23455" s="8"/>
      <c r="O23455" s="9"/>
    </row>
    <row r="23456" spans="2:15" x14ac:dyDescent="0.2">
      <c r="B23456" s="3"/>
      <c r="C23456" s="3"/>
      <c r="D23456" s="6"/>
      <c r="E23456" s="8"/>
      <c r="O23456" s="9"/>
    </row>
    <row r="23457" spans="2:15" x14ac:dyDescent="0.2">
      <c r="B23457" s="3"/>
      <c r="C23457" s="3"/>
      <c r="D23457" s="6"/>
      <c r="E23457" s="8"/>
      <c r="O23457" s="9"/>
    </row>
    <row r="23458" spans="2:15" x14ac:dyDescent="0.2">
      <c r="B23458" s="3"/>
      <c r="C23458" s="3"/>
      <c r="D23458" s="6"/>
      <c r="E23458" s="8"/>
      <c r="O23458" s="9"/>
    </row>
    <row r="23459" spans="2:15" x14ac:dyDescent="0.2">
      <c r="B23459" s="3"/>
      <c r="C23459" s="3"/>
      <c r="D23459" s="6"/>
      <c r="E23459" s="8"/>
      <c r="O23459" s="9"/>
    </row>
    <row r="23460" spans="2:15" x14ac:dyDescent="0.2">
      <c r="B23460" s="3"/>
      <c r="C23460" s="3"/>
      <c r="D23460" s="6"/>
      <c r="E23460" s="8"/>
      <c r="O23460" s="9"/>
    </row>
    <row r="23461" spans="2:15" x14ac:dyDescent="0.2">
      <c r="B23461" s="3"/>
      <c r="C23461" s="3"/>
      <c r="D23461" s="6"/>
      <c r="E23461" s="8"/>
      <c r="O23461" s="9"/>
    </row>
    <row r="23462" spans="2:15" x14ac:dyDescent="0.2">
      <c r="B23462" s="3"/>
      <c r="C23462" s="3"/>
      <c r="D23462" s="6"/>
      <c r="E23462" s="8"/>
      <c r="O23462" s="9"/>
    </row>
    <row r="23463" spans="2:15" x14ac:dyDescent="0.2">
      <c r="B23463" s="3"/>
      <c r="C23463" s="3"/>
      <c r="D23463" s="6"/>
      <c r="E23463" s="8"/>
      <c r="O23463" s="9"/>
    </row>
    <row r="23464" spans="2:15" x14ac:dyDescent="0.2">
      <c r="B23464" s="3"/>
      <c r="C23464" s="3"/>
      <c r="D23464" s="6"/>
      <c r="E23464" s="8"/>
      <c r="O23464" s="9"/>
    </row>
    <row r="23465" spans="2:15" x14ac:dyDescent="0.2">
      <c r="B23465" s="3"/>
      <c r="C23465" s="3"/>
      <c r="D23465" s="6"/>
      <c r="E23465" s="8"/>
      <c r="O23465" s="9"/>
    </row>
    <row r="23466" spans="2:15" x14ac:dyDescent="0.2">
      <c r="B23466" s="3"/>
      <c r="C23466" s="3"/>
      <c r="D23466" s="6"/>
      <c r="E23466" s="8"/>
      <c r="O23466" s="9"/>
    </row>
    <row r="23467" spans="2:15" x14ac:dyDescent="0.2">
      <c r="B23467" s="3"/>
      <c r="C23467" s="3"/>
      <c r="D23467" s="6"/>
      <c r="E23467" s="8"/>
      <c r="O23467" s="9"/>
    </row>
    <row r="23468" spans="2:15" x14ac:dyDescent="0.2">
      <c r="B23468" s="3"/>
      <c r="C23468" s="3"/>
      <c r="D23468" s="6"/>
      <c r="E23468" s="8"/>
      <c r="O23468" s="9"/>
    </row>
    <row r="23469" spans="2:15" x14ac:dyDescent="0.2">
      <c r="B23469" s="3"/>
      <c r="C23469" s="3"/>
      <c r="D23469" s="6"/>
      <c r="E23469" s="8"/>
      <c r="O23469" s="9"/>
    </row>
    <row r="23470" spans="2:15" x14ac:dyDescent="0.2">
      <c r="B23470" s="3"/>
      <c r="C23470" s="3"/>
      <c r="D23470" s="6"/>
      <c r="E23470" s="8"/>
      <c r="O23470" s="9"/>
    </row>
    <row r="23471" spans="2:15" x14ac:dyDescent="0.2">
      <c r="B23471" s="3"/>
      <c r="C23471" s="3"/>
      <c r="D23471" s="6"/>
      <c r="E23471" s="8"/>
      <c r="O23471" s="9"/>
    </row>
    <row r="23472" spans="2:15" x14ac:dyDescent="0.2">
      <c r="B23472" s="3"/>
      <c r="C23472" s="3"/>
      <c r="D23472" s="6"/>
      <c r="E23472" s="8"/>
      <c r="O23472" s="9"/>
    </row>
    <row r="23473" spans="2:15" x14ac:dyDescent="0.2">
      <c r="B23473" s="3"/>
      <c r="C23473" s="3"/>
      <c r="D23473" s="6"/>
      <c r="E23473" s="8"/>
      <c r="O23473" s="9"/>
    </row>
    <row r="23474" spans="2:15" x14ac:dyDescent="0.2">
      <c r="B23474" s="3"/>
      <c r="C23474" s="3"/>
      <c r="D23474" s="6"/>
      <c r="E23474" s="8"/>
      <c r="O23474" s="9"/>
    </row>
    <row r="23475" spans="2:15" x14ac:dyDescent="0.2">
      <c r="B23475" s="3"/>
      <c r="C23475" s="3"/>
      <c r="D23475" s="6"/>
      <c r="E23475" s="8"/>
      <c r="O23475" s="9"/>
    </row>
    <row r="23476" spans="2:15" x14ac:dyDescent="0.2">
      <c r="B23476" s="3"/>
      <c r="C23476" s="3"/>
      <c r="D23476" s="6"/>
      <c r="E23476" s="8"/>
      <c r="O23476" s="9"/>
    </row>
    <row r="23477" spans="2:15" x14ac:dyDescent="0.2">
      <c r="B23477" s="3"/>
      <c r="C23477" s="3"/>
      <c r="D23477" s="6"/>
      <c r="E23477" s="8"/>
      <c r="O23477" s="9"/>
    </row>
    <row r="23478" spans="2:15" x14ac:dyDescent="0.2">
      <c r="B23478" s="3"/>
      <c r="C23478" s="3"/>
      <c r="D23478" s="6"/>
      <c r="E23478" s="8"/>
      <c r="O23478" s="9"/>
    </row>
    <row r="23479" spans="2:15" x14ac:dyDescent="0.2">
      <c r="B23479" s="3"/>
      <c r="C23479" s="3"/>
      <c r="D23479" s="6"/>
      <c r="E23479" s="8"/>
      <c r="O23479" s="9"/>
    </row>
    <row r="23480" spans="2:15" x14ac:dyDescent="0.2">
      <c r="B23480" s="3"/>
      <c r="C23480" s="3"/>
      <c r="D23480" s="6"/>
      <c r="E23480" s="8"/>
      <c r="O23480" s="9"/>
    </row>
    <row r="23481" spans="2:15" x14ac:dyDescent="0.2">
      <c r="B23481" s="3"/>
      <c r="C23481" s="3"/>
      <c r="D23481" s="6"/>
      <c r="E23481" s="8"/>
      <c r="O23481" s="9"/>
    </row>
    <row r="23482" spans="2:15" x14ac:dyDescent="0.2">
      <c r="B23482" s="3"/>
      <c r="C23482" s="3"/>
      <c r="D23482" s="6"/>
      <c r="E23482" s="8"/>
      <c r="O23482" s="9"/>
    </row>
    <row r="23483" spans="2:15" x14ac:dyDescent="0.2">
      <c r="B23483" s="3"/>
      <c r="C23483" s="3"/>
      <c r="D23483" s="6"/>
      <c r="E23483" s="8"/>
      <c r="O23483" s="9"/>
    </row>
    <row r="23484" spans="2:15" x14ac:dyDescent="0.2">
      <c r="B23484" s="3"/>
      <c r="C23484" s="3"/>
      <c r="D23484" s="6"/>
      <c r="E23484" s="8"/>
      <c r="O23484" s="9"/>
    </row>
    <row r="23485" spans="2:15" x14ac:dyDescent="0.2">
      <c r="B23485" s="3"/>
      <c r="C23485" s="3"/>
      <c r="D23485" s="6"/>
      <c r="E23485" s="8"/>
      <c r="O23485" s="9"/>
    </row>
    <row r="23486" spans="2:15" x14ac:dyDescent="0.2">
      <c r="B23486" s="3"/>
      <c r="C23486" s="3"/>
      <c r="D23486" s="6"/>
      <c r="E23486" s="8"/>
      <c r="O23486" s="9"/>
    </row>
    <row r="23487" spans="2:15" x14ac:dyDescent="0.2">
      <c r="B23487" s="3"/>
      <c r="C23487" s="3"/>
      <c r="D23487" s="6"/>
      <c r="E23487" s="8"/>
      <c r="O23487" s="9"/>
    </row>
    <row r="23488" spans="2:15" x14ac:dyDescent="0.2">
      <c r="B23488" s="3"/>
      <c r="C23488" s="3"/>
      <c r="D23488" s="6"/>
      <c r="E23488" s="8"/>
      <c r="O23488" s="9"/>
    </row>
    <row r="23489" spans="2:15" x14ac:dyDescent="0.2">
      <c r="B23489" s="3"/>
      <c r="C23489" s="3"/>
      <c r="D23489" s="6"/>
      <c r="E23489" s="8"/>
      <c r="O23489" s="9"/>
    </row>
    <row r="23490" spans="2:15" x14ac:dyDescent="0.2">
      <c r="B23490" s="3"/>
      <c r="C23490" s="3"/>
      <c r="D23490" s="6"/>
      <c r="E23490" s="8"/>
      <c r="O23490" s="9"/>
    </row>
    <row r="23491" spans="2:15" x14ac:dyDescent="0.2">
      <c r="B23491" s="3"/>
      <c r="C23491" s="3"/>
      <c r="D23491" s="6"/>
      <c r="E23491" s="8"/>
      <c r="O23491" s="9"/>
    </row>
    <row r="23492" spans="2:15" x14ac:dyDescent="0.2">
      <c r="B23492" s="3"/>
      <c r="C23492" s="3"/>
      <c r="D23492" s="6"/>
      <c r="E23492" s="8"/>
      <c r="O23492" s="9"/>
    </row>
    <row r="23493" spans="2:15" x14ac:dyDescent="0.2">
      <c r="B23493" s="3"/>
      <c r="C23493" s="3"/>
      <c r="D23493" s="6"/>
      <c r="E23493" s="8"/>
      <c r="O23493" s="9"/>
    </row>
    <row r="23494" spans="2:15" x14ac:dyDescent="0.2">
      <c r="B23494" s="3"/>
      <c r="C23494" s="3"/>
      <c r="D23494" s="6"/>
      <c r="E23494" s="8"/>
      <c r="O23494" s="9"/>
    </row>
    <row r="23495" spans="2:15" x14ac:dyDescent="0.2">
      <c r="B23495" s="3"/>
      <c r="C23495" s="3"/>
      <c r="D23495" s="6"/>
      <c r="E23495" s="8"/>
      <c r="O23495" s="9"/>
    </row>
    <row r="23496" spans="2:15" x14ac:dyDescent="0.2">
      <c r="B23496" s="3"/>
      <c r="C23496" s="3"/>
      <c r="D23496" s="6"/>
      <c r="E23496" s="8"/>
      <c r="O23496" s="9"/>
    </row>
    <row r="23497" spans="2:15" x14ac:dyDescent="0.2">
      <c r="B23497" s="3"/>
      <c r="C23497" s="3"/>
      <c r="D23497" s="6"/>
      <c r="E23497" s="8"/>
      <c r="O23497" s="9"/>
    </row>
    <row r="23498" spans="2:15" x14ac:dyDescent="0.2">
      <c r="B23498" s="3"/>
      <c r="C23498" s="3"/>
      <c r="D23498" s="6"/>
      <c r="E23498" s="8"/>
      <c r="O23498" s="9"/>
    </row>
    <row r="23499" spans="2:15" x14ac:dyDescent="0.2">
      <c r="B23499" s="3"/>
      <c r="C23499" s="3"/>
      <c r="D23499" s="6"/>
      <c r="E23499" s="8"/>
      <c r="O23499" s="9"/>
    </row>
    <row r="23500" spans="2:15" x14ac:dyDescent="0.2">
      <c r="B23500" s="3"/>
      <c r="C23500" s="3"/>
      <c r="D23500" s="6"/>
      <c r="E23500" s="8"/>
      <c r="O23500" s="9"/>
    </row>
    <row r="23501" spans="2:15" x14ac:dyDescent="0.2">
      <c r="B23501" s="3"/>
      <c r="C23501" s="3"/>
      <c r="D23501" s="6"/>
      <c r="E23501" s="8"/>
      <c r="O23501" s="9"/>
    </row>
    <row r="23502" spans="2:15" x14ac:dyDescent="0.2">
      <c r="B23502" s="3"/>
      <c r="C23502" s="3"/>
      <c r="D23502" s="6"/>
      <c r="E23502" s="8"/>
      <c r="O23502" s="9"/>
    </row>
    <row r="23503" spans="2:15" x14ac:dyDescent="0.2">
      <c r="B23503" s="3"/>
      <c r="C23503" s="3"/>
      <c r="D23503" s="6"/>
      <c r="E23503" s="8"/>
      <c r="O23503" s="9"/>
    </row>
    <row r="23504" spans="2:15" x14ac:dyDescent="0.2">
      <c r="B23504" s="3"/>
      <c r="C23504" s="3"/>
      <c r="D23504" s="6"/>
      <c r="E23504" s="8"/>
      <c r="O23504" s="9"/>
    </row>
    <row r="23505" spans="2:15" x14ac:dyDescent="0.2">
      <c r="B23505" s="3"/>
      <c r="C23505" s="3"/>
      <c r="D23505" s="6"/>
      <c r="E23505" s="8"/>
      <c r="O23505" s="9"/>
    </row>
    <row r="23506" spans="2:15" x14ac:dyDescent="0.2">
      <c r="B23506" s="3"/>
      <c r="C23506" s="3"/>
      <c r="D23506" s="6"/>
      <c r="E23506" s="8"/>
      <c r="O23506" s="9"/>
    </row>
    <row r="23507" spans="2:15" x14ac:dyDescent="0.2">
      <c r="B23507" s="3"/>
      <c r="C23507" s="3"/>
      <c r="D23507" s="6"/>
      <c r="E23507" s="8"/>
      <c r="O23507" s="9"/>
    </row>
    <row r="23508" spans="2:15" x14ac:dyDescent="0.2">
      <c r="B23508" s="3"/>
      <c r="C23508" s="3"/>
      <c r="D23508" s="6"/>
      <c r="E23508" s="8"/>
      <c r="O23508" s="9"/>
    </row>
    <row r="23509" spans="2:15" x14ac:dyDescent="0.2">
      <c r="B23509" s="3"/>
      <c r="C23509" s="3"/>
      <c r="D23509" s="6"/>
      <c r="E23509" s="8"/>
      <c r="O23509" s="9"/>
    </row>
    <row r="23510" spans="2:15" x14ac:dyDescent="0.2">
      <c r="B23510" s="3"/>
      <c r="C23510" s="3"/>
      <c r="D23510" s="6"/>
      <c r="E23510" s="8"/>
      <c r="O23510" s="9"/>
    </row>
    <row r="23511" spans="2:15" x14ac:dyDescent="0.2">
      <c r="B23511" s="3"/>
      <c r="C23511" s="3"/>
      <c r="D23511" s="6"/>
      <c r="E23511" s="8"/>
      <c r="O23511" s="9"/>
    </row>
    <row r="23512" spans="2:15" x14ac:dyDescent="0.2">
      <c r="B23512" s="3"/>
      <c r="C23512" s="3"/>
      <c r="D23512" s="6"/>
      <c r="E23512" s="8"/>
      <c r="O23512" s="9"/>
    </row>
    <row r="23513" spans="2:15" x14ac:dyDescent="0.2">
      <c r="B23513" s="3"/>
      <c r="C23513" s="3"/>
      <c r="D23513" s="6"/>
      <c r="E23513" s="8"/>
      <c r="O23513" s="9"/>
    </row>
    <row r="23514" spans="2:15" x14ac:dyDescent="0.2">
      <c r="B23514" s="3"/>
      <c r="C23514" s="3"/>
      <c r="D23514" s="6"/>
      <c r="E23514" s="8"/>
      <c r="O23514" s="9"/>
    </row>
    <row r="23515" spans="2:15" x14ac:dyDescent="0.2">
      <c r="B23515" s="3"/>
      <c r="C23515" s="3"/>
      <c r="D23515" s="6"/>
      <c r="E23515" s="8"/>
      <c r="O23515" s="9"/>
    </row>
    <row r="23516" spans="2:15" x14ac:dyDescent="0.2">
      <c r="B23516" s="3"/>
      <c r="C23516" s="3"/>
      <c r="D23516" s="6"/>
      <c r="E23516" s="8"/>
      <c r="O23516" s="9"/>
    </row>
    <row r="23517" spans="2:15" x14ac:dyDescent="0.2">
      <c r="B23517" s="3"/>
      <c r="C23517" s="3"/>
      <c r="D23517" s="6"/>
      <c r="E23517" s="8"/>
      <c r="O23517" s="9"/>
    </row>
    <row r="23518" spans="2:15" x14ac:dyDescent="0.2">
      <c r="B23518" s="3"/>
      <c r="C23518" s="3"/>
      <c r="D23518" s="6"/>
      <c r="E23518" s="8"/>
      <c r="O23518" s="9"/>
    </row>
    <row r="23519" spans="2:15" x14ac:dyDescent="0.2">
      <c r="B23519" s="3"/>
      <c r="C23519" s="3"/>
      <c r="D23519" s="6"/>
      <c r="E23519" s="8"/>
      <c r="O23519" s="9"/>
    </row>
    <row r="23520" spans="2:15" x14ac:dyDescent="0.2">
      <c r="B23520" s="3"/>
      <c r="C23520" s="3"/>
      <c r="D23520" s="6"/>
      <c r="E23520" s="8"/>
      <c r="O23520" s="9"/>
    </row>
    <row r="23521" spans="2:15" x14ac:dyDescent="0.2">
      <c r="B23521" s="3"/>
      <c r="C23521" s="3"/>
      <c r="D23521" s="6"/>
      <c r="E23521" s="8"/>
      <c r="O23521" s="9"/>
    </row>
    <row r="23522" spans="2:15" x14ac:dyDescent="0.2">
      <c r="B23522" s="3"/>
      <c r="C23522" s="3"/>
      <c r="D23522" s="6"/>
      <c r="E23522" s="8"/>
      <c r="O23522" s="9"/>
    </row>
    <row r="23523" spans="2:15" x14ac:dyDescent="0.2">
      <c r="B23523" s="3"/>
      <c r="C23523" s="3"/>
      <c r="D23523" s="6"/>
      <c r="E23523" s="8"/>
      <c r="O23523" s="9"/>
    </row>
    <row r="23524" spans="2:15" x14ac:dyDescent="0.2">
      <c r="B23524" s="3"/>
      <c r="C23524" s="3"/>
      <c r="D23524" s="6"/>
      <c r="E23524" s="8"/>
      <c r="O23524" s="9"/>
    </row>
    <row r="23525" spans="2:15" x14ac:dyDescent="0.2">
      <c r="B23525" s="3"/>
      <c r="C23525" s="3"/>
      <c r="D23525" s="6"/>
      <c r="E23525" s="8"/>
      <c r="O23525" s="9"/>
    </row>
    <row r="23526" spans="2:15" x14ac:dyDescent="0.2">
      <c r="B23526" s="3"/>
      <c r="C23526" s="3"/>
      <c r="D23526" s="6"/>
      <c r="E23526" s="8"/>
      <c r="O23526" s="9"/>
    </row>
    <row r="23527" spans="2:15" x14ac:dyDescent="0.2">
      <c r="B23527" s="3"/>
      <c r="C23527" s="3"/>
      <c r="D23527" s="6"/>
      <c r="E23527" s="8"/>
      <c r="O23527" s="9"/>
    </row>
    <row r="23528" spans="2:15" x14ac:dyDescent="0.2">
      <c r="B23528" s="3"/>
      <c r="C23528" s="3"/>
      <c r="D23528" s="6"/>
      <c r="E23528" s="8"/>
      <c r="O23528" s="9"/>
    </row>
    <row r="23529" spans="2:15" x14ac:dyDescent="0.2">
      <c r="B23529" s="3"/>
      <c r="C23529" s="3"/>
      <c r="D23529" s="6"/>
      <c r="E23529" s="8"/>
      <c r="O23529" s="9"/>
    </row>
    <row r="23530" spans="2:15" x14ac:dyDescent="0.2">
      <c r="B23530" s="3"/>
      <c r="C23530" s="3"/>
      <c r="D23530" s="6"/>
      <c r="E23530" s="8"/>
      <c r="O23530" s="9"/>
    </row>
    <row r="23531" spans="2:15" x14ac:dyDescent="0.2">
      <c r="B23531" s="3"/>
      <c r="C23531" s="3"/>
      <c r="D23531" s="6"/>
      <c r="E23531" s="8"/>
      <c r="O23531" s="9"/>
    </row>
    <row r="23532" spans="2:15" x14ac:dyDescent="0.2">
      <c r="B23532" s="3"/>
      <c r="C23532" s="3"/>
      <c r="D23532" s="6"/>
      <c r="E23532" s="8"/>
      <c r="O23532" s="9"/>
    </row>
    <row r="23533" spans="2:15" x14ac:dyDescent="0.2">
      <c r="B23533" s="3"/>
      <c r="C23533" s="3"/>
      <c r="D23533" s="6"/>
      <c r="E23533" s="8"/>
      <c r="O23533" s="9"/>
    </row>
    <row r="23534" spans="2:15" x14ac:dyDescent="0.2">
      <c r="B23534" s="3"/>
      <c r="C23534" s="3"/>
      <c r="D23534" s="6"/>
      <c r="E23534" s="8"/>
      <c r="O23534" s="9"/>
    </row>
    <row r="23535" spans="2:15" x14ac:dyDescent="0.2">
      <c r="B23535" s="3"/>
      <c r="C23535" s="3"/>
      <c r="D23535" s="6"/>
      <c r="E23535" s="8"/>
      <c r="O23535" s="9"/>
    </row>
    <row r="23536" spans="2:15" x14ac:dyDescent="0.2">
      <c r="B23536" s="3"/>
      <c r="C23536" s="3"/>
      <c r="D23536" s="6"/>
      <c r="E23536" s="8"/>
      <c r="O23536" s="9"/>
    </row>
    <row r="23537" spans="2:15" x14ac:dyDescent="0.2">
      <c r="B23537" s="3"/>
      <c r="C23537" s="3"/>
      <c r="D23537" s="6"/>
      <c r="E23537" s="8"/>
      <c r="O23537" s="9"/>
    </row>
    <row r="23538" spans="2:15" x14ac:dyDescent="0.2">
      <c r="B23538" s="3"/>
      <c r="C23538" s="3"/>
      <c r="D23538" s="6"/>
      <c r="E23538" s="8"/>
      <c r="O23538" s="9"/>
    </row>
    <row r="23539" spans="2:15" x14ac:dyDescent="0.2">
      <c r="B23539" s="3"/>
      <c r="C23539" s="3"/>
      <c r="D23539" s="6"/>
      <c r="E23539" s="8"/>
      <c r="O23539" s="9"/>
    </row>
    <row r="23540" spans="2:15" x14ac:dyDescent="0.2">
      <c r="B23540" s="3"/>
      <c r="C23540" s="3"/>
      <c r="D23540" s="6"/>
      <c r="E23540" s="8"/>
      <c r="O23540" s="9"/>
    </row>
    <row r="23541" spans="2:15" x14ac:dyDescent="0.2">
      <c r="B23541" s="3"/>
      <c r="C23541" s="3"/>
      <c r="D23541" s="6"/>
      <c r="E23541" s="8"/>
      <c r="O23541" s="9"/>
    </row>
    <row r="23542" spans="2:15" x14ac:dyDescent="0.2">
      <c r="B23542" s="3"/>
      <c r="C23542" s="3"/>
      <c r="D23542" s="6"/>
      <c r="E23542" s="8"/>
      <c r="O23542" s="9"/>
    </row>
    <row r="23543" spans="2:15" x14ac:dyDescent="0.2">
      <c r="B23543" s="3"/>
      <c r="C23543" s="3"/>
      <c r="D23543" s="6"/>
      <c r="E23543" s="8"/>
      <c r="O23543" s="9"/>
    </row>
    <row r="23544" spans="2:15" x14ac:dyDescent="0.2">
      <c r="B23544" s="3"/>
      <c r="C23544" s="3"/>
      <c r="D23544" s="6"/>
      <c r="E23544" s="8"/>
      <c r="O23544" s="9"/>
    </row>
    <row r="23545" spans="2:15" x14ac:dyDescent="0.2">
      <c r="B23545" s="3"/>
      <c r="C23545" s="3"/>
      <c r="D23545" s="6"/>
      <c r="E23545" s="8"/>
      <c r="O23545" s="9"/>
    </row>
    <row r="23546" spans="2:15" x14ac:dyDescent="0.2">
      <c r="B23546" s="3"/>
      <c r="C23546" s="3"/>
      <c r="D23546" s="6"/>
      <c r="E23546" s="8"/>
      <c r="O23546" s="9"/>
    </row>
    <row r="23547" spans="2:15" x14ac:dyDescent="0.2">
      <c r="B23547" s="3"/>
      <c r="C23547" s="3"/>
      <c r="D23547" s="6"/>
      <c r="E23547" s="8"/>
      <c r="O23547" s="9"/>
    </row>
    <row r="23548" spans="2:15" x14ac:dyDescent="0.2">
      <c r="B23548" s="3"/>
      <c r="C23548" s="3"/>
      <c r="D23548" s="6"/>
      <c r="E23548" s="8"/>
      <c r="O23548" s="9"/>
    </row>
    <row r="23549" spans="2:15" x14ac:dyDescent="0.2">
      <c r="B23549" s="3"/>
      <c r="C23549" s="3"/>
      <c r="D23549" s="6"/>
      <c r="E23549" s="8"/>
      <c r="O23549" s="9"/>
    </row>
    <row r="23550" spans="2:15" x14ac:dyDescent="0.2">
      <c r="B23550" s="3"/>
      <c r="C23550" s="3"/>
      <c r="D23550" s="6"/>
      <c r="E23550" s="8"/>
      <c r="O23550" s="9"/>
    </row>
    <row r="23551" spans="2:15" x14ac:dyDescent="0.2">
      <c r="B23551" s="3"/>
      <c r="C23551" s="3"/>
      <c r="D23551" s="6"/>
      <c r="E23551" s="8"/>
      <c r="O23551" s="9"/>
    </row>
    <row r="23552" spans="2:15" x14ac:dyDescent="0.2">
      <c r="B23552" s="3"/>
      <c r="C23552" s="3"/>
      <c r="D23552" s="6"/>
      <c r="E23552" s="8"/>
      <c r="O23552" s="9"/>
    </row>
    <row r="23553" spans="2:15" x14ac:dyDescent="0.2">
      <c r="B23553" s="3"/>
      <c r="C23553" s="3"/>
      <c r="D23553" s="6"/>
      <c r="E23553" s="8"/>
      <c r="O23553" s="9"/>
    </row>
    <row r="23554" spans="2:15" x14ac:dyDescent="0.2">
      <c r="B23554" s="3"/>
      <c r="C23554" s="3"/>
      <c r="D23554" s="6"/>
      <c r="E23554" s="8"/>
      <c r="O23554" s="9"/>
    </row>
    <row r="23555" spans="2:15" x14ac:dyDescent="0.2">
      <c r="B23555" s="3"/>
      <c r="C23555" s="3"/>
      <c r="D23555" s="6"/>
      <c r="E23555" s="8"/>
      <c r="O23555" s="9"/>
    </row>
    <row r="23556" spans="2:15" x14ac:dyDescent="0.2">
      <c r="B23556" s="3"/>
      <c r="C23556" s="3"/>
      <c r="D23556" s="6"/>
      <c r="E23556" s="8"/>
      <c r="O23556" s="9"/>
    </row>
    <row r="23557" spans="2:15" x14ac:dyDescent="0.2">
      <c r="B23557" s="3"/>
      <c r="C23557" s="3"/>
      <c r="D23557" s="6"/>
      <c r="E23557" s="8"/>
      <c r="O23557" s="9"/>
    </row>
    <row r="23558" spans="2:15" x14ac:dyDescent="0.2">
      <c r="B23558" s="3"/>
      <c r="C23558" s="3"/>
      <c r="D23558" s="6"/>
      <c r="E23558" s="8"/>
      <c r="O23558" s="9"/>
    </row>
    <row r="23559" spans="2:15" x14ac:dyDescent="0.2">
      <c r="B23559" s="3"/>
      <c r="C23559" s="3"/>
      <c r="D23559" s="6"/>
      <c r="E23559" s="8"/>
      <c r="O23559" s="9"/>
    </row>
    <row r="23560" spans="2:15" x14ac:dyDescent="0.2">
      <c r="B23560" s="3"/>
      <c r="C23560" s="3"/>
      <c r="D23560" s="6"/>
      <c r="E23560" s="8"/>
      <c r="O23560" s="9"/>
    </row>
    <row r="23561" spans="2:15" x14ac:dyDescent="0.2">
      <c r="B23561" s="3"/>
      <c r="C23561" s="3"/>
      <c r="D23561" s="6"/>
      <c r="E23561" s="8"/>
      <c r="O23561" s="9"/>
    </row>
    <row r="23562" spans="2:15" x14ac:dyDescent="0.2">
      <c r="B23562" s="3"/>
      <c r="C23562" s="3"/>
      <c r="D23562" s="6"/>
      <c r="E23562" s="8"/>
      <c r="O23562" s="9"/>
    </row>
    <row r="23563" spans="2:15" x14ac:dyDescent="0.2">
      <c r="B23563" s="3"/>
      <c r="C23563" s="3"/>
      <c r="D23563" s="6"/>
      <c r="E23563" s="8"/>
      <c r="O23563" s="9"/>
    </row>
    <row r="23564" spans="2:15" x14ac:dyDescent="0.2">
      <c r="B23564" s="3"/>
      <c r="C23564" s="3"/>
      <c r="D23564" s="6"/>
      <c r="E23564" s="8"/>
      <c r="O23564" s="9"/>
    </row>
    <row r="23565" spans="2:15" x14ac:dyDescent="0.2">
      <c r="B23565" s="3"/>
      <c r="C23565" s="3"/>
      <c r="D23565" s="6"/>
      <c r="E23565" s="8"/>
      <c r="O23565" s="9"/>
    </row>
    <row r="23566" spans="2:15" x14ac:dyDescent="0.2">
      <c r="B23566" s="3"/>
      <c r="C23566" s="3"/>
      <c r="D23566" s="6"/>
      <c r="E23566" s="8"/>
      <c r="O23566" s="9"/>
    </row>
    <row r="23567" spans="2:15" x14ac:dyDescent="0.2">
      <c r="B23567" s="3"/>
      <c r="C23567" s="3"/>
      <c r="D23567" s="6"/>
      <c r="E23567" s="8"/>
      <c r="O23567" s="9"/>
    </row>
    <row r="23568" spans="2:15" x14ac:dyDescent="0.2">
      <c r="B23568" s="3"/>
      <c r="C23568" s="3"/>
      <c r="D23568" s="6"/>
      <c r="E23568" s="8"/>
      <c r="O23568" s="9"/>
    </row>
    <row r="23569" spans="2:15" x14ac:dyDescent="0.2">
      <c r="B23569" s="3"/>
      <c r="C23569" s="3"/>
      <c r="D23569" s="6"/>
      <c r="E23569" s="8"/>
      <c r="O23569" s="9"/>
    </row>
    <row r="23570" spans="2:15" x14ac:dyDescent="0.2">
      <c r="B23570" s="3"/>
      <c r="C23570" s="3"/>
      <c r="D23570" s="6"/>
      <c r="E23570" s="8"/>
      <c r="O23570" s="9"/>
    </row>
    <row r="23571" spans="2:15" x14ac:dyDescent="0.2">
      <c r="B23571" s="3"/>
      <c r="C23571" s="3"/>
      <c r="D23571" s="6"/>
      <c r="E23571" s="8"/>
      <c r="O23571" s="9"/>
    </row>
    <row r="23572" spans="2:15" x14ac:dyDescent="0.2">
      <c r="B23572" s="3"/>
      <c r="C23572" s="3"/>
      <c r="D23572" s="6"/>
      <c r="E23572" s="8"/>
      <c r="O23572" s="9"/>
    </row>
    <row r="23573" spans="2:15" x14ac:dyDescent="0.2">
      <c r="B23573" s="3"/>
      <c r="C23573" s="3"/>
      <c r="D23573" s="6"/>
      <c r="E23573" s="8"/>
      <c r="O23573" s="9"/>
    </row>
    <row r="23574" spans="2:15" x14ac:dyDescent="0.2">
      <c r="B23574" s="3"/>
      <c r="C23574" s="3"/>
      <c r="D23574" s="6"/>
      <c r="E23574" s="8"/>
      <c r="O23574" s="9"/>
    </row>
    <row r="23575" spans="2:15" x14ac:dyDescent="0.2">
      <c r="B23575" s="3"/>
      <c r="C23575" s="3"/>
      <c r="D23575" s="6"/>
      <c r="E23575" s="8"/>
      <c r="O23575" s="9"/>
    </row>
    <row r="23576" spans="2:15" x14ac:dyDescent="0.2">
      <c r="B23576" s="3"/>
      <c r="C23576" s="3"/>
      <c r="D23576" s="6"/>
      <c r="E23576" s="8"/>
      <c r="O23576" s="9"/>
    </row>
    <row r="23577" spans="2:15" x14ac:dyDescent="0.2">
      <c r="B23577" s="3"/>
      <c r="C23577" s="3"/>
      <c r="D23577" s="6"/>
      <c r="E23577" s="8"/>
      <c r="O23577" s="9"/>
    </row>
    <row r="23578" spans="2:15" x14ac:dyDescent="0.2">
      <c r="B23578" s="3"/>
      <c r="C23578" s="3"/>
      <c r="D23578" s="6"/>
      <c r="E23578" s="8"/>
      <c r="O23578" s="9"/>
    </row>
    <row r="23579" spans="2:15" x14ac:dyDescent="0.2">
      <c r="B23579" s="3"/>
      <c r="C23579" s="3"/>
      <c r="D23579" s="6"/>
      <c r="E23579" s="8"/>
      <c r="O23579" s="9"/>
    </row>
    <row r="23580" spans="2:15" x14ac:dyDescent="0.2">
      <c r="B23580" s="3"/>
      <c r="C23580" s="3"/>
      <c r="D23580" s="6"/>
      <c r="E23580" s="8"/>
      <c r="O23580" s="9"/>
    </row>
    <row r="23581" spans="2:15" x14ac:dyDescent="0.2">
      <c r="B23581" s="3"/>
      <c r="C23581" s="3"/>
      <c r="D23581" s="6"/>
      <c r="E23581" s="8"/>
      <c r="O23581" s="9"/>
    </row>
    <row r="23582" spans="2:15" x14ac:dyDescent="0.2">
      <c r="B23582" s="3"/>
      <c r="C23582" s="3"/>
      <c r="D23582" s="6"/>
      <c r="E23582" s="8"/>
      <c r="O23582" s="9"/>
    </row>
    <row r="23583" spans="2:15" x14ac:dyDescent="0.2">
      <c r="B23583" s="3"/>
      <c r="C23583" s="3"/>
      <c r="D23583" s="6"/>
      <c r="E23583" s="8"/>
      <c r="O23583" s="9"/>
    </row>
    <row r="23584" spans="2:15" x14ac:dyDescent="0.2">
      <c r="B23584" s="3"/>
      <c r="C23584" s="3"/>
      <c r="D23584" s="6"/>
      <c r="E23584" s="8"/>
      <c r="O23584" s="9"/>
    </row>
    <row r="23585" spans="2:15" x14ac:dyDescent="0.2">
      <c r="B23585" s="3"/>
      <c r="C23585" s="3"/>
      <c r="D23585" s="6"/>
      <c r="E23585" s="8"/>
      <c r="O23585" s="9"/>
    </row>
    <row r="23586" spans="2:15" x14ac:dyDescent="0.2">
      <c r="B23586" s="3"/>
      <c r="C23586" s="3"/>
      <c r="D23586" s="6"/>
      <c r="E23586" s="8"/>
      <c r="O23586" s="9"/>
    </row>
    <row r="23587" spans="2:15" x14ac:dyDescent="0.2">
      <c r="B23587" s="3"/>
      <c r="C23587" s="3"/>
      <c r="D23587" s="6"/>
      <c r="E23587" s="8"/>
      <c r="O23587" s="9"/>
    </row>
    <row r="23588" spans="2:15" x14ac:dyDescent="0.2">
      <c r="B23588" s="3"/>
      <c r="C23588" s="3"/>
      <c r="D23588" s="6"/>
      <c r="E23588" s="8"/>
      <c r="O23588" s="9"/>
    </row>
    <row r="23589" spans="2:15" x14ac:dyDescent="0.2">
      <c r="B23589" s="3"/>
      <c r="C23589" s="3"/>
      <c r="D23589" s="6"/>
      <c r="E23589" s="8"/>
      <c r="O23589" s="9"/>
    </row>
    <row r="23590" spans="2:15" x14ac:dyDescent="0.2">
      <c r="B23590" s="3"/>
      <c r="C23590" s="3"/>
      <c r="D23590" s="6"/>
      <c r="E23590" s="8"/>
      <c r="O23590" s="9"/>
    </row>
    <row r="23591" spans="2:15" x14ac:dyDescent="0.2">
      <c r="B23591" s="3"/>
      <c r="C23591" s="3"/>
      <c r="D23591" s="6"/>
      <c r="E23591" s="8"/>
      <c r="O23591" s="9"/>
    </row>
    <row r="23592" spans="2:15" x14ac:dyDescent="0.2">
      <c r="B23592" s="3"/>
      <c r="C23592" s="3"/>
      <c r="D23592" s="6"/>
      <c r="E23592" s="8"/>
      <c r="O23592" s="9"/>
    </row>
    <row r="23593" spans="2:15" x14ac:dyDescent="0.2">
      <c r="B23593" s="3"/>
      <c r="C23593" s="3"/>
      <c r="D23593" s="6"/>
      <c r="E23593" s="8"/>
      <c r="O23593" s="9"/>
    </row>
    <row r="23594" spans="2:15" x14ac:dyDescent="0.2">
      <c r="B23594" s="3"/>
      <c r="C23594" s="3"/>
      <c r="D23594" s="6"/>
      <c r="E23594" s="8"/>
      <c r="O23594" s="9"/>
    </row>
    <row r="23595" spans="2:15" x14ac:dyDescent="0.2">
      <c r="B23595" s="3"/>
      <c r="C23595" s="3"/>
      <c r="D23595" s="6"/>
      <c r="E23595" s="8"/>
      <c r="O23595" s="9"/>
    </row>
    <row r="23596" spans="2:15" x14ac:dyDescent="0.2">
      <c r="B23596" s="3"/>
      <c r="C23596" s="3"/>
      <c r="D23596" s="6"/>
      <c r="E23596" s="8"/>
      <c r="O23596" s="9"/>
    </row>
    <row r="23597" spans="2:15" x14ac:dyDescent="0.2">
      <c r="B23597" s="3"/>
      <c r="C23597" s="3"/>
      <c r="D23597" s="6"/>
      <c r="E23597" s="8"/>
      <c r="O23597" s="9"/>
    </row>
    <row r="23598" spans="2:15" x14ac:dyDescent="0.2">
      <c r="B23598" s="3"/>
      <c r="C23598" s="3"/>
      <c r="D23598" s="6"/>
      <c r="E23598" s="8"/>
      <c r="O23598" s="9"/>
    </row>
    <row r="23599" spans="2:15" x14ac:dyDescent="0.2">
      <c r="B23599" s="3"/>
      <c r="C23599" s="3"/>
      <c r="D23599" s="6"/>
      <c r="E23599" s="8"/>
      <c r="O23599" s="9"/>
    </row>
    <row r="23600" spans="2:15" x14ac:dyDescent="0.2">
      <c r="B23600" s="3"/>
      <c r="C23600" s="3"/>
      <c r="D23600" s="6"/>
      <c r="E23600" s="8"/>
      <c r="O23600" s="9"/>
    </row>
    <row r="23601" spans="2:15" x14ac:dyDescent="0.2">
      <c r="B23601" s="3"/>
      <c r="C23601" s="3"/>
      <c r="D23601" s="6"/>
      <c r="E23601" s="8"/>
      <c r="O23601" s="9"/>
    </row>
    <row r="23602" spans="2:15" x14ac:dyDescent="0.2">
      <c r="B23602" s="3"/>
      <c r="C23602" s="3"/>
      <c r="D23602" s="6"/>
      <c r="E23602" s="8"/>
      <c r="O23602" s="9"/>
    </row>
    <row r="23603" spans="2:15" x14ac:dyDescent="0.2">
      <c r="B23603" s="3"/>
      <c r="C23603" s="3"/>
      <c r="D23603" s="6"/>
      <c r="E23603" s="8"/>
      <c r="O23603" s="9"/>
    </row>
    <row r="23604" spans="2:15" x14ac:dyDescent="0.2">
      <c r="B23604" s="3"/>
      <c r="C23604" s="3"/>
      <c r="D23604" s="6"/>
      <c r="E23604" s="8"/>
      <c r="O23604" s="9"/>
    </row>
    <row r="23605" spans="2:15" x14ac:dyDescent="0.2">
      <c r="B23605" s="3"/>
      <c r="C23605" s="3"/>
      <c r="D23605" s="6"/>
      <c r="E23605" s="8"/>
      <c r="O23605" s="9"/>
    </row>
    <row r="23606" spans="2:15" x14ac:dyDescent="0.2">
      <c r="B23606" s="3"/>
      <c r="C23606" s="3"/>
      <c r="D23606" s="6"/>
      <c r="E23606" s="8"/>
      <c r="O23606" s="9"/>
    </row>
    <row r="23607" spans="2:15" x14ac:dyDescent="0.2">
      <c r="B23607" s="3"/>
      <c r="C23607" s="3"/>
      <c r="D23607" s="6"/>
      <c r="E23607" s="8"/>
      <c r="O23607" s="9"/>
    </row>
    <row r="23608" spans="2:15" x14ac:dyDescent="0.2">
      <c r="B23608" s="3"/>
      <c r="C23608" s="3"/>
      <c r="D23608" s="6"/>
      <c r="E23608" s="8"/>
      <c r="O23608" s="9"/>
    </row>
    <row r="23609" spans="2:15" x14ac:dyDescent="0.2">
      <c r="B23609" s="3"/>
      <c r="C23609" s="3"/>
      <c r="D23609" s="6"/>
      <c r="E23609" s="8"/>
      <c r="O23609" s="9"/>
    </row>
    <row r="23610" spans="2:15" x14ac:dyDescent="0.2">
      <c r="B23610" s="3"/>
      <c r="C23610" s="3"/>
      <c r="D23610" s="6"/>
      <c r="E23610" s="8"/>
      <c r="O23610" s="9"/>
    </row>
    <row r="23611" spans="2:15" x14ac:dyDescent="0.2">
      <c r="B23611" s="3"/>
      <c r="C23611" s="3"/>
      <c r="D23611" s="6"/>
      <c r="E23611" s="8"/>
      <c r="O23611" s="9"/>
    </row>
    <row r="23612" spans="2:15" x14ac:dyDescent="0.2">
      <c r="B23612" s="3"/>
      <c r="C23612" s="3"/>
      <c r="D23612" s="6"/>
      <c r="E23612" s="8"/>
      <c r="O23612" s="9"/>
    </row>
    <row r="23613" spans="2:15" x14ac:dyDescent="0.2">
      <c r="B23613" s="3"/>
      <c r="C23613" s="3"/>
      <c r="D23613" s="6"/>
      <c r="E23613" s="8"/>
      <c r="O23613" s="9"/>
    </row>
    <row r="23614" spans="2:15" x14ac:dyDescent="0.2">
      <c r="B23614" s="3"/>
      <c r="C23614" s="3"/>
      <c r="D23614" s="6"/>
      <c r="E23614" s="8"/>
      <c r="O23614" s="9"/>
    </row>
    <row r="23615" spans="2:15" x14ac:dyDescent="0.2">
      <c r="B23615" s="3"/>
      <c r="C23615" s="3"/>
      <c r="D23615" s="6"/>
      <c r="E23615" s="8"/>
      <c r="O23615" s="9"/>
    </row>
    <row r="23616" spans="2:15" x14ac:dyDescent="0.2">
      <c r="B23616" s="3"/>
      <c r="C23616" s="3"/>
      <c r="D23616" s="6"/>
      <c r="E23616" s="8"/>
      <c r="O23616" s="9"/>
    </row>
    <row r="23617" spans="2:15" x14ac:dyDescent="0.2">
      <c r="B23617" s="3"/>
      <c r="C23617" s="3"/>
      <c r="D23617" s="6"/>
      <c r="E23617" s="8"/>
      <c r="O23617" s="9"/>
    </row>
    <row r="23618" spans="2:15" x14ac:dyDescent="0.2">
      <c r="B23618" s="3"/>
      <c r="C23618" s="3"/>
      <c r="D23618" s="6"/>
      <c r="E23618" s="8"/>
      <c r="O23618" s="9"/>
    </row>
    <row r="23619" spans="2:15" x14ac:dyDescent="0.2">
      <c r="B23619" s="3"/>
      <c r="C23619" s="3"/>
      <c r="D23619" s="6"/>
      <c r="E23619" s="8"/>
      <c r="O23619" s="9"/>
    </row>
    <row r="23620" spans="2:15" x14ac:dyDescent="0.2">
      <c r="B23620" s="3"/>
      <c r="C23620" s="3"/>
      <c r="D23620" s="6"/>
      <c r="E23620" s="8"/>
      <c r="O23620" s="9"/>
    </row>
    <row r="23621" spans="2:15" x14ac:dyDescent="0.2">
      <c r="B23621" s="3"/>
      <c r="C23621" s="3"/>
      <c r="D23621" s="6"/>
      <c r="E23621" s="8"/>
      <c r="O23621" s="9"/>
    </row>
    <row r="23622" spans="2:15" x14ac:dyDescent="0.2">
      <c r="B23622" s="3"/>
      <c r="C23622" s="3"/>
      <c r="D23622" s="6"/>
      <c r="E23622" s="8"/>
      <c r="O23622" s="9"/>
    </row>
    <row r="23623" spans="2:15" x14ac:dyDescent="0.2">
      <c r="B23623" s="3"/>
      <c r="C23623" s="3"/>
      <c r="D23623" s="6"/>
      <c r="E23623" s="8"/>
      <c r="O23623" s="9"/>
    </row>
    <row r="23624" spans="2:15" x14ac:dyDescent="0.2">
      <c r="B23624" s="3"/>
      <c r="C23624" s="3"/>
      <c r="D23624" s="6"/>
      <c r="E23624" s="8"/>
      <c r="O23624" s="9"/>
    </row>
    <row r="23625" spans="2:15" x14ac:dyDescent="0.2">
      <c r="B23625" s="3"/>
      <c r="C23625" s="3"/>
      <c r="D23625" s="6"/>
      <c r="E23625" s="8"/>
      <c r="O23625" s="9"/>
    </row>
    <row r="23626" spans="2:15" x14ac:dyDescent="0.2">
      <c r="B23626" s="3"/>
      <c r="C23626" s="3"/>
      <c r="D23626" s="6"/>
      <c r="E23626" s="8"/>
      <c r="O23626" s="9"/>
    </row>
    <row r="23627" spans="2:15" x14ac:dyDescent="0.2">
      <c r="B23627" s="3"/>
      <c r="C23627" s="3"/>
      <c r="D23627" s="6"/>
      <c r="E23627" s="8"/>
      <c r="O23627" s="9"/>
    </row>
    <row r="23628" spans="2:15" x14ac:dyDescent="0.2">
      <c r="B23628" s="3"/>
      <c r="C23628" s="3"/>
      <c r="D23628" s="6"/>
      <c r="E23628" s="8"/>
      <c r="O23628" s="9"/>
    </row>
    <row r="23629" spans="2:15" x14ac:dyDescent="0.2">
      <c r="B23629" s="3"/>
      <c r="C23629" s="3"/>
      <c r="D23629" s="6"/>
      <c r="E23629" s="8"/>
      <c r="O23629" s="9"/>
    </row>
    <row r="23630" spans="2:15" x14ac:dyDescent="0.2">
      <c r="B23630" s="3"/>
      <c r="C23630" s="3"/>
      <c r="D23630" s="6"/>
      <c r="E23630" s="8"/>
      <c r="O23630" s="9"/>
    </row>
    <row r="23631" spans="2:15" x14ac:dyDescent="0.2">
      <c r="B23631" s="3"/>
      <c r="C23631" s="3"/>
      <c r="D23631" s="6"/>
      <c r="E23631" s="8"/>
      <c r="O23631" s="9"/>
    </row>
    <row r="23632" spans="2:15" x14ac:dyDescent="0.2">
      <c r="B23632" s="3"/>
      <c r="C23632" s="3"/>
      <c r="D23632" s="6"/>
      <c r="E23632" s="8"/>
      <c r="O23632" s="9"/>
    </row>
    <row r="23633" spans="2:15" x14ac:dyDescent="0.2">
      <c r="B23633" s="3"/>
      <c r="C23633" s="3"/>
      <c r="D23633" s="6"/>
      <c r="E23633" s="8"/>
      <c r="O23633" s="9"/>
    </row>
    <row r="23634" spans="2:15" x14ac:dyDescent="0.2">
      <c r="B23634" s="3"/>
      <c r="C23634" s="3"/>
      <c r="D23634" s="6"/>
      <c r="E23634" s="8"/>
      <c r="O23634" s="9"/>
    </row>
    <row r="23635" spans="2:15" x14ac:dyDescent="0.2">
      <c r="B23635" s="3"/>
      <c r="C23635" s="3"/>
      <c r="D23635" s="6"/>
      <c r="E23635" s="8"/>
      <c r="O23635" s="9"/>
    </row>
    <row r="23636" spans="2:15" x14ac:dyDescent="0.2">
      <c r="B23636" s="3"/>
      <c r="C23636" s="3"/>
      <c r="D23636" s="6"/>
      <c r="E23636" s="8"/>
      <c r="O23636" s="9"/>
    </row>
    <row r="23637" spans="2:15" x14ac:dyDescent="0.2">
      <c r="B23637" s="3"/>
      <c r="C23637" s="3"/>
      <c r="D23637" s="6"/>
      <c r="E23637" s="8"/>
      <c r="O23637" s="9"/>
    </row>
    <row r="23638" spans="2:15" x14ac:dyDescent="0.2">
      <c r="B23638" s="3"/>
      <c r="C23638" s="3"/>
      <c r="D23638" s="6"/>
      <c r="E23638" s="8"/>
      <c r="O23638" s="9"/>
    </row>
    <row r="23639" spans="2:15" x14ac:dyDescent="0.2">
      <c r="B23639" s="3"/>
      <c r="C23639" s="3"/>
      <c r="D23639" s="6"/>
      <c r="E23639" s="8"/>
      <c r="O23639" s="9"/>
    </row>
    <row r="23640" spans="2:15" x14ac:dyDescent="0.2">
      <c r="B23640" s="3"/>
      <c r="C23640" s="3"/>
      <c r="D23640" s="6"/>
      <c r="E23640" s="8"/>
      <c r="O23640" s="9"/>
    </row>
    <row r="23641" spans="2:15" x14ac:dyDescent="0.2">
      <c r="B23641" s="3"/>
      <c r="C23641" s="3"/>
      <c r="D23641" s="6"/>
      <c r="E23641" s="8"/>
      <c r="O23641" s="9"/>
    </row>
    <row r="23642" spans="2:15" x14ac:dyDescent="0.2">
      <c r="B23642" s="3"/>
      <c r="C23642" s="3"/>
      <c r="D23642" s="6"/>
      <c r="E23642" s="8"/>
      <c r="O23642" s="9"/>
    </row>
    <row r="23643" spans="2:15" x14ac:dyDescent="0.2">
      <c r="B23643" s="3"/>
      <c r="C23643" s="3"/>
      <c r="D23643" s="6"/>
      <c r="E23643" s="8"/>
      <c r="O23643" s="9"/>
    </row>
    <row r="23644" spans="2:15" x14ac:dyDescent="0.2">
      <c r="B23644" s="3"/>
      <c r="C23644" s="3"/>
      <c r="D23644" s="6"/>
      <c r="E23644" s="8"/>
      <c r="O23644" s="9"/>
    </row>
    <row r="23645" spans="2:15" x14ac:dyDescent="0.2">
      <c r="B23645" s="3"/>
      <c r="C23645" s="3"/>
      <c r="D23645" s="6"/>
      <c r="E23645" s="8"/>
      <c r="O23645" s="9"/>
    </row>
    <row r="23646" spans="2:15" x14ac:dyDescent="0.2">
      <c r="B23646" s="3"/>
      <c r="C23646" s="3"/>
      <c r="D23646" s="6"/>
      <c r="E23646" s="8"/>
      <c r="O23646" s="9"/>
    </row>
    <row r="23647" spans="2:15" x14ac:dyDescent="0.2">
      <c r="B23647" s="3"/>
      <c r="C23647" s="3"/>
      <c r="D23647" s="6"/>
      <c r="E23647" s="8"/>
      <c r="O23647" s="9"/>
    </row>
    <row r="23648" spans="2:15" x14ac:dyDescent="0.2">
      <c r="B23648" s="3"/>
      <c r="C23648" s="3"/>
      <c r="D23648" s="6"/>
      <c r="E23648" s="8"/>
      <c r="O23648" s="9"/>
    </row>
    <row r="23649" spans="2:15" x14ac:dyDescent="0.2">
      <c r="B23649" s="3"/>
      <c r="C23649" s="3"/>
      <c r="D23649" s="6"/>
      <c r="E23649" s="8"/>
      <c r="O23649" s="9"/>
    </row>
    <row r="23650" spans="2:15" x14ac:dyDescent="0.2">
      <c r="B23650" s="3"/>
      <c r="C23650" s="3"/>
      <c r="D23650" s="6"/>
      <c r="E23650" s="8"/>
      <c r="O23650" s="9"/>
    </row>
    <row r="23651" spans="2:15" x14ac:dyDescent="0.2">
      <c r="B23651" s="3"/>
      <c r="C23651" s="3"/>
      <c r="D23651" s="6"/>
      <c r="E23651" s="8"/>
      <c r="O23651" s="9"/>
    </row>
    <row r="23652" spans="2:15" x14ac:dyDescent="0.2">
      <c r="B23652" s="3"/>
      <c r="C23652" s="3"/>
      <c r="D23652" s="6"/>
      <c r="E23652" s="8"/>
      <c r="O23652" s="9"/>
    </row>
    <row r="23653" spans="2:15" x14ac:dyDescent="0.2">
      <c r="B23653" s="3"/>
      <c r="C23653" s="3"/>
      <c r="D23653" s="6"/>
      <c r="E23653" s="8"/>
      <c r="O23653" s="9"/>
    </row>
    <row r="23654" spans="2:15" x14ac:dyDescent="0.2">
      <c r="B23654" s="3"/>
      <c r="C23654" s="3"/>
      <c r="D23654" s="6"/>
      <c r="E23654" s="8"/>
      <c r="O23654" s="9"/>
    </row>
    <row r="23655" spans="2:15" x14ac:dyDescent="0.2">
      <c r="B23655" s="3"/>
      <c r="C23655" s="3"/>
      <c r="D23655" s="6"/>
      <c r="E23655" s="8"/>
      <c r="O23655" s="9"/>
    </row>
    <row r="23656" spans="2:15" x14ac:dyDescent="0.2">
      <c r="B23656" s="3"/>
      <c r="C23656" s="3"/>
      <c r="D23656" s="6"/>
      <c r="E23656" s="8"/>
      <c r="O23656" s="9"/>
    </row>
    <row r="23657" spans="2:15" x14ac:dyDescent="0.2">
      <c r="B23657" s="3"/>
      <c r="C23657" s="3"/>
      <c r="D23657" s="6"/>
      <c r="E23657" s="8"/>
      <c r="O23657" s="9"/>
    </row>
    <row r="23658" spans="2:15" x14ac:dyDescent="0.2">
      <c r="B23658" s="3"/>
      <c r="C23658" s="3"/>
      <c r="D23658" s="6"/>
      <c r="E23658" s="8"/>
      <c r="O23658" s="9"/>
    </row>
    <row r="23659" spans="2:15" x14ac:dyDescent="0.2">
      <c r="B23659" s="3"/>
      <c r="C23659" s="3"/>
      <c r="D23659" s="6"/>
      <c r="E23659" s="8"/>
      <c r="O23659" s="9"/>
    </row>
    <row r="23660" spans="2:15" x14ac:dyDescent="0.2">
      <c r="B23660" s="3"/>
      <c r="C23660" s="3"/>
      <c r="D23660" s="6"/>
      <c r="E23660" s="8"/>
      <c r="O23660" s="9"/>
    </row>
    <row r="23661" spans="2:15" x14ac:dyDescent="0.2">
      <c r="B23661" s="3"/>
      <c r="C23661" s="3"/>
      <c r="D23661" s="6"/>
      <c r="E23661" s="8"/>
      <c r="O23661" s="9"/>
    </row>
    <row r="23662" spans="2:15" x14ac:dyDescent="0.2">
      <c r="B23662" s="3"/>
      <c r="C23662" s="3"/>
      <c r="D23662" s="6"/>
      <c r="E23662" s="8"/>
      <c r="O23662" s="9"/>
    </row>
    <row r="23663" spans="2:15" x14ac:dyDescent="0.2">
      <c r="B23663" s="3"/>
      <c r="C23663" s="3"/>
      <c r="D23663" s="6"/>
      <c r="E23663" s="8"/>
      <c r="O23663" s="9"/>
    </row>
    <row r="23664" spans="2:15" x14ac:dyDescent="0.2">
      <c r="B23664" s="3"/>
      <c r="C23664" s="3"/>
      <c r="D23664" s="6"/>
      <c r="E23664" s="8"/>
      <c r="O23664" s="9"/>
    </row>
    <row r="23665" spans="2:15" x14ac:dyDescent="0.2">
      <c r="B23665" s="3"/>
      <c r="C23665" s="3"/>
      <c r="D23665" s="6"/>
      <c r="E23665" s="8"/>
      <c r="O23665" s="9"/>
    </row>
    <row r="23666" spans="2:15" x14ac:dyDescent="0.2">
      <c r="B23666" s="3"/>
      <c r="C23666" s="3"/>
      <c r="D23666" s="6"/>
      <c r="E23666" s="8"/>
      <c r="O23666" s="9"/>
    </row>
    <row r="23667" spans="2:15" x14ac:dyDescent="0.2">
      <c r="B23667" s="3"/>
      <c r="C23667" s="3"/>
      <c r="D23667" s="6"/>
      <c r="E23667" s="8"/>
      <c r="O23667" s="9"/>
    </row>
    <row r="23668" spans="2:15" x14ac:dyDescent="0.2">
      <c r="B23668" s="3"/>
      <c r="C23668" s="3"/>
      <c r="D23668" s="6"/>
      <c r="E23668" s="8"/>
      <c r="O23668" s="9"/>
    </row>
    <row r="23669" spans="2:15" x14ac:dyDescent="0.2">
      <c r="B23669" s="3"/>
      <c r="C23669" s="3"/>
      <c r="D23669" s="6"/>
      <c r="E23669" s="8"/>
      <c r="O23669" s="9"/>
    </row>
    <row r="23670" spans="2:15" x14ac:dyDescent="0.2">
      <c r="B23670" s="3"/>
      <c r="C23670" s="3"/>
      <c r="D23670" s="6"/>
      <c r="E23670" s="8"/>
      <c r="O23670" s="9"/>
    </row>
    <row r="23671" spans="2:15" x14ac:dyDescent="0.2">
      <c r="B23671" s="3"/>
      <c r="C23671" s="3"/>
      <c r="D23671" s="6"/>
      <c r="E23671" s="8"/>
      <c r="O23671" s="9"/>
    </row>
    <row r="23672" spans="2:15" x14ac:dyDescent="0.2">
      <c r="B23672" s="3"/>
      <c r="C23672" s="3"/>
      <c r="D23672" s="6"/>
      <c r="E23672" s="8"/>
      <c r="O23672" s="9"/>
    </row>
    <row r="23673" spans="2:15" x14ac:dyDescent="0.2">
      <c r="B23673" s="3"/>
      <c r="C23673" s="3"/>
      <c r="D23673" s="6"/>
      <c r="E23673" s="8"/>
      <c r="O23673" s="9"/>
    </row>
    <row r="23674" spans="2:15" x14ac:dyDescent="0.2">
      <c r="B23674" s="3"/>
      <c r="C23674" s="3"/>
      <c r="D23674" s="6"/>
      <c r="E23674" s="8"/>
      <c r="O23674" s="9"/>
    </row>
    <row r="23675" spans="2:15" x14ac:dyDescent="0.2">
      <c r="B23675" s="3"/>
      <c r="C23675" s="3"/>
      <c r="D23675" s="6"/>
      <c r="E23675" s="8"/>
      <c r="O23675" s="9"/>
    </row>
    <row r="23676" spans="2:15" x14ac:dyDescent="0.2">
      <c r="B23676" s="3"/>
      <c r="C23676" s="3"/>
      <c r="D23676" s="6"/>
      <c r="E23676" s="8"/>
      <c r="O23676" s="9"/>
    </row>
    <row r="23677" spans="2:15" x14ac:dyDescent="0.2">
      <c r="B23677" s="3"/>
      <c r="C23677" s="3"/>
      <c r="D23677" s="6"/>
      <c r="E23677" s="8"/>
      <c r="O23677" s="9"/>
    </row>
    <row r="23678" spans="2:15" x14ac:dyDescent="0.2">
      <c r="B23678" s="3"/>
      <c r="C23678" s="3"/>
      <c r="D23678" s="6"/>
      <c r="E23678" s="8"/>
      <c r="O23678" s="9"/>
    </row>
    <row r="23679" spans="2:15" x14ac:dyDescent="0.2">
      <c r="B23679" s="3"/>
      <c r="C23679" s="3"/>
      <c r="D23679" s="6"/>
      <c r="E23679" s="8"/>
      <c r="O23679" s="9"/>
    </row>
    <row r="23680" spans="2:15" x14ac:dyDescent="0.2">
      <c r="B23680" s="3"/>
      <c r="C23680" s="3"/>
      <c r="D23680" s="6"/>
      <c r="E23680" s="8"/>
      <c r="O23680" s="9"/>
    </row>
    <row r="23681" spans="2:15" x14ac:dyDescent="0.2">
      <c r="B23681" s="3"/>
      <c r="C23681" s="3"/>
      <c r="D23681" s="6"/>
      <c r="E23681" s="8"/>
      <c r="O23681" s="9"/>
    </row>
    <row r="23682" spans="2:15" x14ac:dyDescent="0.2">
      <c r="B23682" s="3"/>
      <c r="C23682" s="3"/>
      <c r="D23682" s="6"/>
      <c r="E23682" s="8"/>
      <c r="O23682" s="9"/>
    </row>
    <row r="23683" spans="2:15" x14ac:dyDescent="0.2">
      <c r="B23683" s="3"/>
      <c r="C23683" s="3"/>
      <c r="D23683" s="6"/>
      <c r="E23683" s="8"/>
      <c r="O23683" s="9"/>
    </row>
    <row r="23684" spans="2:15" x14ac:dyDescent="0.2">
      <c r="B23684" s="3"/>
      <c r="C23684" s="3"/>
      <c r="D23684" s="6"/>
      <c r="E23684" s="8"/>
      <c r="O23684" s="9"/>
    </row>
    <row r="23685" spans="2:15" x14ac:dyDescent="0.2">
      <c r="B23685" s="3"/>
      <c r="C23685" s="3"/>
      <c r="D23685" s="6"/>
      <c r="E23685" s="8"/>
      <c r="O23685" s="9"/>
    </row>
    <row r="23686" spans="2:15" x14ac:dyDescent="0.2">
      <c r="B23686" s="3"/>
      <c r="C23686" s="3"/>
      <c r="D23686" s="6"/>
      <c r="E23686" s="8"/>
      <c r="O23686" s="9"/>
    </row>
    <row r="23687" spans="2:15" x14ac:dyDescent="0.2">
      <c r="B23687" s="3"/>
      <c r="C23687" s="3"/>
      <c r="D23687" s="6"/>
      <c r="E23687" s="8"/>
      <c r="O23687" s="9"/>
    </row>
    <row r="23688" spans="2:15" x14ac:dyDescent="0.2">
      <c r="B23688" s="3"/>
      <c r="C23688" s="3"/>
      <c r="D23688" s="6"/>
      <c r="E23688" s="8"/>
      <c r="O23688" s="9"/>
    </row>
    <row r="23689" spans="2:15" x14ac:dyDescent="0.2">
      <c r="B23689" s="3"/>
      <c r="C23689" s="3"/>
      <c r="D23689" s="6"/>
      <c r="E23689" s="8"/>
      <c r="O23689" s="9"/>
    </row>
    <row r="23690" spans="2:15" x14ac:dyDescent="0.2">
      <c r="B23690" s="3"/>
      <c r="C23690" s="3"/>
      <c r="D23690" s="6"/>
      <c r="E23690" s="8"/>
      <c r="O23690" s="9"/>
    </row>
    <row r="23691" spans="2:15" x14ac:dyDescent="0.2">
      <c r="B23691" s="3"/>
      <c r="C23691" s="3"/>
      <c r="D23691" s="6"/>
      <c r="E23691" s="8"/>
      <c r="O23691" s="9"/>
    </row>
    <row r="23692" spans="2:15" x14ac:dyDescent="0.2">
      <c r="B23692" s="3"/>
      <c r="C23692" s="3"/>
      <c r="D23692" s="6"/>
      <c r="E23692" s="8"/>
      <c r="O23692" s="9"/>
    </row>
    <row r="23693" spans="2:15" x14ac:dyDescent="0.2">
      <c r="B23693" s="3"/>
      <c r="C23693" s="3"/>
      <c r="D23693" s="6"/>
      <c r="E23693" s="8"/>
      <c r="O23693" s="9"/>
    </row>
    <row r="23694" spans="2:15" x14ac:dyDescent="0.2">
      <c r="B23694" s="3"/>
      <c r="C23694" s="3"/>
      <c r="D23694" s="6"/>
      <c r="E23694" s="8"/>
      <c r="O23694" s="9"/>
    </row>
    <row r="23695" spans="2:15" x14ac:dyDescent="0.2">
      <c r="B23695" s="3"/>
      <c r="C23695" s="3"/>
      <c r="D23695" s="6"/>
      <c r="E23695" s="8"/>
      <c r="O23695" s="9"/>
    </row>
    <row r="23696" spans="2:15" x14ac:dyDescent="0.2">
      <c r="B23696" s="3"/>
      <c r="C23696" s="3"/>
      <c r="D23696" s="6"/>
      <c r="E23696" s="8"/>
      <c r="O23696" s="9"/>
    </row>
    <row r="23697" spans="2:15" x14ac:dyDescent="0.2">
      <c r="B23697" s="3"/>
      <c r="C23697" s="3"/>
      <c r="D23697" s="6"/>
      <c r="E23697" s="8"/>
      <c r="O23697" s="9"/>
    </row>
    <row r="23698" spans="2:15" x14ac:dyDescent="0.2">
      <c r="B23698" s="3"/>
      <c r="C23698" s="3"/>
      <c r="D23698" s="6"/>
      <c r="E23698" s="8"/>
      <c r="O23698" s="9"/>
    </row>
    <row r="23699" spans="2:15" x14ac:dyDescent="0.2">
      <c r="B23699" s="3"/>
      <c r="C23699" s="3"/>
      <c r="D23699" s="6"/>
      <c r="E23699" s="8"/>
      <c r="O23699" s="9"/>
    </row>
    <row r="23700" spans="2:15" x14ac:dyDescent="0.2">
      <c r="B23700" s="3"/>
      <c r="C23700" s="3"/>
      <c r="D23700" s="6"/>
      <c r="E23700" s="8"/>
      <c r="O23700" s="9"/>
    </row>
    <row r="23701" spans="2:15" x14ac:dyDescent="0.2">
      <c r="B23701" s="3"/>
      <c r="C23701" s="3"/>
      <c r="D23701" s="6"/>
      <c r="E23701" s="8"/>
      <c r="O23701" s="9"/>
    </row>
    <row r="23702" spans="2:15" x14ac:dyDescent="0.2">
      <c r="B23702" s="3"/>
      <c r="C23702" s="3"/>
      <c r="D23702" s="6"/>
      <c r="E23702" s="8"/>
      <c r="O23702" s="9"/>
    </row>
    <row r="23703" spans="2:15" x14ac:dyDescent="0.2">
      <c r="B23703" s="3"/>
      <c r="C23703" s="3"/>
      <c r="D23703" s="6"/>
      <c r="E23703" s="8"/>
      <c r="O23703" s="9"/>
    </row>
    <row r="23704" spans="2:15" x14ac:dyDescent="0.2">
      <c r="B23704" s="3"/>
      <c r="C23704" s="3"/>
      <c r="D23704" s="6"/>
      <c r="E23704" s="8"/>
      <c r="O23704" s="9"/>
    </row>
    <row r="23705" spans="2:15" x14ac:dyDescent="0.2">
      <c r="B23705" s="3"/>
      <c r="C23705" s="3"/>
      <c r="D23705" s="6"/>
      <c r="E23705" s="8"/>
      <c r="O23705" s="9"/>
    </row>
    <row r="23706" spans="2:15" x14ac:dyDescent="0.2">
      <c r="B23706" s="3"/>
      <c r="C23706" s="3"/>
      <c r="D23706" s="6"/>
      <c r="E23706" s="8"/>
      <c r="O23706" s="9"/>
    </row>
    <row r="23707" spans="2:15" x14ac:dyDescent="0.2">
      <c r="B23707" s="3"/>
      <c r="C23707" s="3"/>
      <c r="D23707" s="6"/>
      <c r="E23707" s="8"/>
      <c r="O23707" s="9"/>
    </row>
    <row r="23708" spans="2:15" x14ac:dyDescent="0.2">
      <c r="B23708" s="3"/>
      <c r="C23708" s="3"/>
      <c r="D23708" s="6"/>
      <c r="E23708" s="8"/>
      <c r="O23708" s="9"/>
    </row>
    <row r="23709" spans="2:15" x14ac:dyDescent="0.2">
      <c r="B23709" s="3"/>
      <c r="C23709" s="3"/>
      <c r="D23709" s="6"/>
      <c r="E23709" s="8"/>
      <c r="O23709" s="9"/>
    </row>
    <row r="23710" spans="2:15" x14ac:dyDescent="0.2">
      <c r="B23710" s="3"/>
      <c r="C23710" s="3"/>
      <c r="D23710" s="6"/>
      <c r="E23710" s="8"/>
      <c r="O23710" s="9"/>
    </row>
    <row r="23711" spans="2:15" x14ac:dyDescent="0.2">
      <c r="B23711" s="3"/>
      <c r="C23711" s="3"/>
      <c r="D23711" s="6"/>
      <c r="E23711" s="8"/>
      <c r="O23711" s="9"/>
    </row>
    <row r="23712" spans="2:15" x14ac:dyDescent="0.2">
      <c r="B23712" s="3"/>
      <c r="C23712" s="3"/>
      <c r="D23712" s="6"/>
      <c r="E23712" s="8"/>
      <c r="O23712" s="9"/>
    </row>
    <row r="23713" spans="2:15" x14ac:dyDescent="0.2">
      <c r="B23713" s="3"/>
      <c r="C23713" s="3"/>
      <c r="D23713" s="6"/>
      <c r="E23713" s="8"/>
      <c r="O23713" s="9"/>
    </row>
    <row r="23714" spans="2:15" x14ac:dyDescent="0.2">
      <c r="B23714" s="3"/>
      <c r="C23714" s="3"/>
      <c r="D23714" s="6"/>
      <c r="E23714" s="8"/>
      <c r="O23714" s="9"/>
    </row>
    <row r="23715" spans="2:15" x14ac:dyDescent="0.2">
      <c r="B23715" s="3"/>
      <c r="C23715" s="3"/>
      <c r="D23715" s="6"/>
      <c r="E23715" s="8"/>
      <c r="O23715" s="9"/>
    </row>
    <row r="23716" spans="2:15" x14ac:dyDescent="0.2">
      <c r="B23716" s="3"/>
      <c r="C23716" s="3"/>
      <c r="D23716" s="6"/>
      <c r="E23716" s="8"/>
      <c r="O23716" s="9"/>
    </row>
    <row r="23717" spans="2:15" x14ac:dyDescent="0.2">
      <c r="B23717" s="3"/>
      <c r="C23717" s="3"/>
      <c r="D23717" s="6"/>
      <c r="E23717" s="8"/>
      <c r="O23717" s="9"/>
    </row>
    <row r="23718" spans="2:15" x14ac:dyDescent="0.2">
      <c r="B23718" s="3"/>
      <c r="C23718" s="3"/>
      <c r="D23718" s="6"/>
      <c r="E23718" s="8"/>
      <c r="O23718" s="9"/>
    </row>
    <row r="23719" spans="2:15" x14ac:dyDescent="0.2">
      <c r="B23719" s="3"/>
      <c r="C23719" s="3"/>
      <c r="D23719" s="6"/>
      <c r="E23719" s="8"/>
      <c r="O23719" s="9"/>
    </row>
    <row r="23720" spans="2:15" x14ac:dyDescent="0.2">
      <c r="B23720" s="3"/>
      <c r="C23720" s="3"/>
      <c r="D23720" s="6"/>
      <c r="E23720" s="8"/>
      <c r="O23720" s="9"/>
    </row>
    <row r="23721" spans="2:15" x14ac:dyDescent="0.2">
      <c r="B23721" s="3"/>
      <c r="C23721" s="3"/>
      <c r="D23721" s="6"/>
      <c r="E23721" s="8"/>
      <c r="O23721" s="9"/>
    </row>
    <row r="23722" spans="2:15" x14ac:dyDescent="0.2">
      <c r="B23722" s="3"/>
      <c r="C23722" s="3"/>
      <c r="D23722" s="6"/>
      <c r="E23722" s="8"/>
      <c r="O23722" s="9"/>
    </row>
    <row r="23723" spans="2:15" x14ac:dyDescent="0.2">
      <c r="B23723" s="3"/>
      <c r="C23723" s="3"/>
      <c r="D23723" s="6"/>
      <c r="E23723" s="8"/>
      <c r="O23723" s="9"/>
    </row>
    <row r="23724" spans="2:15" x14ac:dyDescent="0.2">
      <c r="B23724" s="3"/>
      <c r="C23724" s="3"/>
      <c r="D23724" s="6"/>
      <c r="E23724" s="8"/>
      <c r="O23724" s="9"/>
    </row>
    <row r="23725" spans="2:15" x14ac:dyDescent="0.2">
      <c r="B23725" s="3"/>
      <c r="C23725" s="3"/>
      <c r="D23725" s="6"/>
      <c r="E23725" s="8"/>
      <c r="O23725" s="9"/>
    </row>
    <row r="23726" spans="2:15" x14ac:dyDescent="0.2">
      <c r="B23726" s="3"/>
      <c r="C23726" s="3"/>
      <c r="D23726" s="6"/>
      <c r="E23726" s="8"/>
      <c r="O23726" s="9"/>
    </row>
    <row r="23727" spans="2:15" x14ac:dyDescent="0.2">
      <c r="B23727" s="3"/>
      <c r="C23727" s="3"/>
      <c r="D23727" s="6"/>
      <c r="E23727" s="8"/>
      <c r="O23727" s="9"/>
    </row>
    <row r="23728" spans="2:15" x14ac:dyDescent="0.2">
      <c r="B23728" s="3"/>
      <c r="C23728" s="3"/>
      <c r="D23728" s="6"/>
      <c r="E23728" s="8"/>
      <c r="O23728" s="9"/>
    </row>
    <row r="23729" spans="2:15" x14ac:dyDescent="0.2">
      <c r="B23729" s="3"/>
      <c r="C23729" s="3"/>
      <c r="D23729" s="6"/>
      <c r="E23729" s="8"/>
      <c r="O23729" s="9"/>
    </row>
    <row r="23730" spans="2:15" x14ac:dyDescent="0.2">
      <c r="B23730" s="3"/>
      <c r="C23730" s="3"/>
      <c r="D23730" s="6"/>
      <c r="E23730" s="8"/>
      <c r="O23730" s="9"/>
    </row>
    <row r="23731" spans="2:15" x14ac:dyDescent="0.2">
      <c r="B23731" s="3"/>
      <c r="C23731" s="3"/>
      <c r="D23731" s="6"/>
      <c r="E23731" s="8"/>
      <c r="O23731" s="9"/>
    </row>
    <row r="23732" spans="2:15" x14ac:dyDescent="0.2">
      <c r="B23732" s="3"/>
      <c r="C23732" s="3"/>
      <c r="D23732" s="6"/>
      <c r="E23732" s="8"/>
      <c r="O23732" s="9"/>
    </row>
    <row r="23733" spans="2:15" x14ac:dyDescent="0.2">
      <c r="B23733" s="3"/>
      <c r="C23733" s="3"/>
      <c r="D23733" s="6"/>
      <c r="E23733" s="8"/>
      <c r="O23733" s="9"/>
    </row>
    <row r="23734" spans="2:15" x14ac:dyDescent="0.2">
      <c r="B23734" s="3"/>
      <c r="C23734" s="3"/>
      <c r="D23734" s="6"/>
      <c r="E23734" s="8"/>
      <c r="O23734" s="9"/>
    </row>
    <row r="23735" spans="2:15" x14ac:dyDescent="0.2">
      <c r="B23735" s="3"/>
      <c r="C23735" s="3"/>
      <c r="D23735" s="6"/>
      <c r="E23735" s="8"/>
      <c r="O23735" s="9"/>
    </row>
    <row r="23736" spans="2:15" x14ac:dyDescent="0.2">
      <c r="B23736" s="3"/>
      <c r="C23736" s="3"/>
      <c r="D23736" s="6"/>
      <c r="E23736" s="8"/>
      <c r="O23736" s="9"/>
    </row>
    <row r="23737" spans="2:15" x14ac:dyDescent="0.2">
      <c r="B23737" s="3"/>
      <c r="C23737" s="3"/>
      <c r="D23737" s="6"/>
      <c r="E23737" s="8"/>
      <c r="O23737" s="9"/>
    </row>
    <row r="23738" spans="2:15" x14ac:dyDescent="0.2">
      <c r="B23738" s="3"/>
      <c r="C23738" s="3"/>
      <c r="D23738" s="6"/>
      <c r="E23738" s="8"/>
      <c r="O23738" s="9"/>
    </row>
    <row r="23739" spans="2:15" x14ac:dyDescent="0.2">
      <c r="B23739" s="3"/>
      <c r="C23739" s="3"/>
      <c r="D23739" s="6"/>
      <c r="E23739" s="8"/>
      <c r="O23739" s="9"/>
    </row>
    <row r="23740" spans="2:15" x14ac:dyDescent="0.2">
      <c r="B23740" s="3"/>
      <c r="C23740" s="3"/>
      <c r="D23740" s="6"/>
      <c r="E23740" s="8"/>
      <c r="O23740" s="9"/>
    </row>
    <row r="23741" spans="2:15" x14ac:dyDescent="0.2">
      <c r="B23741" s="3"/>
      <c r="C23741" s="3"/>
      <c r="D23741" s="6"/>
      <c r="E23741" s="8"/>
      <c r="O23741" s="9"/>
    </row>
    <row r="23742" spans="2:15" x14ac:dyDescent="0.2">
      <c r="B23742" s="3"/>
      <c r="C23742" s="3"/>
      <c r="D23742" s="6"/>
      <c r="E23742" s="8"/>
      <c r="O23742" s="9"/>
    </row>
    <row r="23743" spans="2:15" x14ac:dyDescent="0.2">
      <c r="B23743" s="3"/>
      <c r="C23743" s="3"/>
      <c r="D23743" s="6"/>
      <c r="E23743" s="8"/>
      <c r="O23743" s="9"/>
    </row>
    <row r="23744" spans="2:15" x14ac:dyDescent="0.2">
      <c r="B23744" s="3"/>
      <c r="C23744" s="3"/>
      <c r="D23744" s="6"/>
      <c r="E23744" s="8"/>
      <c r="O23744" s="9"/>
    </row>
    <row r="23745" spans="2:15" x14ac:dyDescent="0.2">
      <c r="B23745" s="3"/>
      <c r="C23745" s="3"/>
      <c r="D23745" s="6"/>
      <c r="E23745" s="8"/>
      <c r="O23745" s="9"/>
    </row>
    <row r="23746" spans="2:15" x14ac:dyDescent="0.2">
      <c r="B23746" s="3"/>
      <c r="C23746" s="3"/>
      <c r="D23746" s="6"/>
      <c r="E23746" s="8"/>
      <c r="O23746" s="9"/>
    </row>
    <row r="23747" spans="2:15" x14ac:dyDescent="0.2">
      <c r="B23747" s="3"/>
      <c r="C23747" s="3"/>
      <c r="D23747" s="6"/>
      <c r="E23747" s="8"/>
      <c r="O23747" s="9"/>
    </row>
    <row r="23748" spans="2:15" x14ac:dyDescent="0.2">
      <c r="B23748" s="3"/>
      <c r="C23748" s="3"/>
      <c r="D23748" s="6"/>
      <c r="E23748" s="8"/>
      <c r="O23748" s="9"/>
    </row>
    <row r="23749" spans="2:15" x14ac:dyDescent="0.2">
      <c r="B23749" s="3"/>
      <c r="C23749" s="3"/>
      <c r="D23749" s="6"/>
      <c r="E23749" s="8"/>
      <c r="O23749" s="9"/>
    </row>
    <row r="23750" spans="2:15" x14ac:dyDescent="0.2">
      <c r="B23750" s="3"/>
      <c r="C23750" s="3"/>
      <c r="D23750" s="6"/>
      <c r="E23750" s="8"/>
      <c r="O23750" s="9"/>
    </row>
    <row r="23751" spans="2:15" x14ac:dyDescent="0.2">
      <c r="B23751" s="3"/>
      <c r="C23751" s="3"/>
      <c r="D23751" s="6"/>
      <c r="E23751" s="8"/>
      <c r="O23751" s="9"/>
    </row>
    <row r="23752" spans="2:15" x14ac:dyDescent="0.2">
      <c r="B23752" s="3"/>
      <c r="C23752" s="3"/>
      <c r="D23752" s="6"/>
      <c r="E23752" s="8"/>
      <c r="O23752" s="9"/>
    </row>
    <row r="23753" spans="2:15" x14ac:dyDescent="0.2">
      <c r="B23753" s="3"/>
      <c r="C23753" s="3"/>
      <c r="D23753" s="6"/>
      <c r="E23753" s="8"/>
      <c r="O23753" s="9"/>
    </row>
    <row r="23754" spans="2:15" x14ac:dyDescent="0.2">
      <c r="B23754" s="3"/>
      <c r="C23754" s="3"/>
      <c r="D23754" s="6"/>
      <c r="E23754" s="8"/>
      <c r="O23754" s="9"/>
    </row>
    <row r="23755" spans="2:15" x14ac:dyDescent="0.2">
      <c r="B23755" s="3"/>
      <c r="C23755" s="3"/>
      <c r="D23755" s="6"/>
      <c r="E23755" s="8"/>
      <c r="O23755" s="9"/>
    </row>
    <row r="23756" spans="2:15" x14ac:dyDescent="0.2">
      <c r="B23756" s="3"/>
      <c r="C23756" s="3"/>
      <c r="D23756" s="6"/>
      <c r="E23756" s="8"/>
      <c r="O23756" s="9"/>
    </row>
    <row r="23757" spans="2:15" x14ac:dyDescent="0.2">
      <c r="B23757" s="3"/>
      <c r="C23757" s="3"/>
      <c r="D23757" s="6"/>
      <c r="E23757" s="8"/>
      <c r="O23757" s="9"/>
    </row>
    <row r="23758" spans="2:15" x14ac:dyDescent="0.2">
      <c r="B23758" s="3"/>
      <c r="C23758" s="3"/>
      <c r="D23758" s="6"/>
      <c r="E23758" s="8"/>
      <c r="O23758" s="9"/>
    </row>
    <row r="23759" spans="2:15" x14ac:dyDescent="0.2">
      <c r="B23759" s="3"/>
      <c r="C23759" s="3"/>
      <c r="D23759" s="6"/>
      <c r="E23759" s="8"/>
      <c r="O23759" s="9"/>
    </row>
    <row r="23760" spans="2:15" x14ac:dyDescent="0.2">
      <c r="B23760" s="3"/>
      <c r="C23760" s="3"/>
      <c r="D23760" s="6"/>
      <c r="E23760" s="8"/>
      <c r="O23760" s="9"/>
    </row>
    <row r="23761" spans="2:15" x14ac:dyDescent="0.2">
      <c r="B23761" s="3"/>
      <c r="C23761" s="3"/>
      <c r="D23761" s="6"/>
      <c r="E23761" s="8"/>
      <c r="O23761" s="9"/>
    </row>
    <row r="23762" spans="2:15" x14ac:dyDescent="0.2">
      <c r="B23762" s="3"/>
      <c r="C23762" s="3"/>
      <c r="D23762" s="6"/>
      <c r="E23762" s="8"/>
      <c r="O23762" s="9"/>
    </row>
    <row r="23763" spans="2:15" x14ac:dyDescent="0.2">
      <c r="B23763" s="3"/>
      <c r="C23763" s="3"/>
      <c r="D23763" s="6"/>
      <c r="E23763" s="8"/>
      <c r="O23763" s="9"/>
    </row>
    <row r="23764" spans="2:15" x14ac:dyDescent="0.2">
      <c r="B23764" s="3"/>
      <c r="C23764" s="3"/>
      <c r="D23764" s="6"/>
      <c r="E23764" s="8"/>
      <c r="O23764" s="9"/>
    </row>
    <row r="23765" spans="2:15" x14ac:dyDescent="0.2">
      <c r="B23765" s="3"/>
      <c r="C23765" s="3"/>
      <c r="D23765" s="6"/>
      <c r="E23765" s="8"/>
      <c r="O23765" s="9"/>
    </row>
    <row r="23766" spans="2:15" x14ac:dyDescent="0.2">
      <c r="B23766" s="3"/>
      <c r="C23766" s="3"/>
      <c r="D23766" s="6"/>
      <c r="E23766" s="8"/>
      <c r="O23766" s="9"/>
    </row>
    <row r="23767" spans="2:15" x14ac:dyDescent="0.2">
      <c r="B23767" s="3"/>
      <c r="C23767" s="3"/>
      <c r="D23767" s="6"/>
      <c r="E23767" s="8"/>
      <c r="O23767" s="9"/>
    </row>
    <row r="23768" spans="2:15" x14ac:dyDescent="0.2">
      <c r="B23768" s="3"/>
      <c r="C23768" s="3"/>
      <c r="D23768" s="6"/>
      <c r="E23768" s="8"/>
      <c r="O23768" s="9"/>
    </row>
    <row r="23769" spans="2:15" x14ac:dyDescent="0.2">
      <c r="B23769" s="3"/>
      <c r="C23769" s="3"/>
      <c r="D23769" s="6"/>
      <c r="E23769" s="8"/>
      <c r="O23769" s="9"/>
    </row>
    <row r="23770" spans="2:15" x14ac:dyDescent="0.2">
      <c r="B23770" s="3"/>
      <c r="C23770" s="3"/>
      <c r="D23770" s="6"/>
      <c r="E23770" s="8"/>
      <c r="O23770" s="9"/>
    </row>
    <row r="23771" spans="2:15" x14ac:dyDescent="0.2">
      <c r="B23771" s="3"/>
      <c r="C23771" s="3"/>
      <c r="D23771" s="6"/>
      <c r="E23771" s="8"/>
      <c r="O23771" s="9"/>
    </row>
    <row r="23772" spans="2:15" x14ac:dyDescent="0.2">
      <c r="B23772" s="3"/>
      <c r="C23772" s="3"/>
      <c r="D23772" s="6"/>
      <c r="E23772" s="8"/>
      <c r="O23772" s="9"/>
    </row>
    <row r="23773" spans="2:15" x14ac:dyDescent="0.2">
      <c r="B23773" s="3"/>
      <c r="C23773" s="3"/>
      <c r="D23773" s="6"/>
      <c r="E23773" s="8"/>
      <c r="O23773" s="9"/>
    </row>
    <row r="23774" spans="2:15" x14ac:dyDescent="0.2">
      <c r="B23774" s="3"/>
      <c r="C23774" s="3"/>
      <c r="D23774" s="6"/>
      <c r="E23774" s="8"/>
      <c r="O23774" s="9"/>
    </row>
    <row r="23775" spans="2:15" x14ac:dyDescent="0.2">
      <c r="B23775" s="3"/>
      <c r="C23775" s="3"/>
      <c r="D23775" s="6"/>
      <c r="E23775" s="8"/>
      <c r="O23775" s="9"/>
    </row>
    <row r="23776" spans="2:15" x14ac:dyDescent="0.2">
      <c r="B23776" s="3"/>
      <c r="C23776" s="3"/>
      <c r="D23776" s="6"/>
      <c r="E23776" s="8"/>
      <c r="O23776" s="9"/>
    </row>
    <row r="23777" spans="2:15" x14ac:dyDescent="0.2">
      <c r="B23777" s="3"/>
      <c r="C23777" s="3"/>
      <c r="D23777" s="6"/>
      <c r="E23777" s="8"/>
      <c r="O23777" s="9"/>
    </row>
    <row r="23778" spans="2:15" x14ac:dyDescent="0.2">
      <c r="B23778" s="3"/>
      <c r="C23778" s="3"/>
      <c r="D23778" s="6"/>
      <c r="E23778" s="8"/>
      <c r="O23778" s="9"/>
    </row>
    <row r="23779" spans="2:15" x14ac:dyDescent="0.2">
      <c r="B23779" s="3"/>
      <c r="C23779" s="3"/>
      <c r="D23779" s="6"/>
      <c r="E23779" s="8"/>
      <c r="O23779" s="9"/>
    </row>
    <row r="23780" spans="2:15" x14ac:dyDescent="0.2">
      <c r="B23780" s="3"/>
      <c r="C23780" s="3"/>
      <c r="D23780" s="6"/>
      <c r="E23780" s="8"/>
      <c r="O23780" s="9"/>
    </row>
    <row r="23781" spans="2:15" x14ac:dyDescent="0.2">
      <c r="B23781" s="3"/>
      <c r="C23781" s="3"/>
      <c r="D23781" s="6"/>
      <c r="E23781" s="8"/>
      <c r="O23781" s="9"/>
    </row>
    <row r="23782" spans="2:15" x14ac:dyDescent="0.2">
      <c r="B23782" s="3"/>
      <c r="C23782" s="3"/>
      <c r="D23782" s="6"/>
      <c r="E23782" s="8"/>
      <c r="O23782" s="9"/>
    </row>
    <row r="23783" spans="2:15" x14ac:dyDescent="0.2">
      <c r="B23783" s="3"/>
      <c r="C23783" s="3"/>
      <c r="D23783" s="6"/>
      <c r="E23783" s="8"/>
      <c r="O23783" s="9"/>
    </row>
    <row r="23784" spans="2:15" x14ac:dyDescent="0.2">
      <c r="B23784" s="3"/>
      <c r="C23784" s="3"/>
      <c r="D23784" s="6"/>
      <c r="E23784" s="8"/>
      <c r="O23784" s="9"/>
    </row>
    <row r="23785" spans="2:15" x14ac:dyDescent="0.2">
      <c r="B23785" s="3"/>
      <c r="C23785" s="3"/>
      <c r="D23785" s="6"/>
      <c r="E23785" s="8"/>
      <c r="O23785" s="9"/>
    </row>
    <row r="23786" spans="2:15" x14ac:dyDescent="0.2">
      <c r="B23786" s="3"/>
      <c r="C23786" s="3"/>
      <c r="D23786" s="6"/>
      <c r="E23786" s="8"/>
      <c r="O23786" s="9"/>
    </row>
    <row r="23787" spans="2:15" x14ac:dyDescent="0.2">
      <c r="B23787" s="3"/>
      <c r="C23787" s="3"/>
      <c r="D23787" s="6"/>
      <c r="E23787" s="8"/>
      <c r="O23787" s="9"/>
    </row>
    <row r="23788" spans="2:15" x14ac:dyDescent="0.2">
      <c r="B23788" s="3"/>
      <c r="C23788" s="3"/>
      <c r="D23788" s="6"/>
      <c r="E23788" s="8"/>
      <c r="O23788" s="9"/>
    </row>
    <row r="23789" spans="2:15" x14ac:dyDescent="0.2">
      <c r="B23789" s="3"/>
      <c r="C23789" s="3"/>
      <c r="D23789" s="6"/>
      <c r="E23789" s="8"/>
      <c r="O23789" s="9"/>
    </row>
    <row r="23790" spans="2:15" x14ac:dyDescent="0.2">
      <c r="B23790" s="3"/>
      <c r="C23790" s="3"/>
      <c r="D23790" s="6"/>
      <c r="E23790" s="8"/>
      <c r="O23790" s="9"/>
    </row>
    <row r="23791" spans="2:15" x14ac:dyDescent="0.2">
      <c r="B23791" s="3"/>
      <c r="C23791" s="3"/>
      <c r="D23791" s="6"/>
      <c r="E23791" s="8"/>
      <c r="O23791" s="9"/>
    </row>
    <row r="23792" spans="2:15" x14ac:dyDescent="0.2">
      <c r="B23792" s="3"/>
      <c r="C23792" s="3"/>
      <c r="D23792" s="6"/>
      <c r="E23792" s="8"/>
      <c r="O23792" s="9"/>
    </row>
    <row r="23793" spans="2:15" x14ac:dyDescent="0.2">
      <c r="B23793" s="3"/>
      <c r="C23793" s="3"/>
      <c r="D23793" s="6"/>
      <c r="E23793" s="8"/>
      <c r="O23793" s="9"/>
    </row>
    <row r="23794" spans="2:15" x14ac:dyDescent="0.2">
      <c r="B23794" s="3"/>
      <c r="C23794" s="3"/>
      <c r="D23794" s="6"/>
      <c r="E23794" s="8"/>
      <c r="O23794" s="9"/>
    </row>
    <row r="23795" spans="2:15" x14ac:dyDescent="0.2">
      <c r="B23795" s="3"/>
      <c r="C23795" s="3"/>
      <c r="D23795" s="6"/>
      <c r="E23795" s="8"/>
      <c r="O23795" s="9"/>
    </row>
    <row r="23796" spans="2:15" x14ac:dyDescent="0.2">
      <c r="B23796" s="3"/>
      <c r="C23796" s="3"/>
      <c r="D23796" s="6"/>
      <c r="E23796" s="8"/>
      <c r="O23796" s="9"/>
    </row>
    <row r="23797" spans="2:15" x14ac:dyDescent="0.2">
      <c r="B23797" s="3"/>
      <c r="C23797" s="3"/>
      <c r="D23797" s="6"/>
      <c r="E23797" s="8"/>
      <c r="O23797" s="9"/>
    </row>
    <row r="23798" spans="2:15" x14ac:dyDescent="0.2">
      <c r="B23798" s="3"/>
      <c r="C23798" s="3"/>
      <c r="D23798" s="6"/>
      <c r="E23798" s="8"/>
      <c r="O23798" s="9"/>
    </row>
    <row r="23799" spans="2:15" x14ac:dyDescent="0.2">
      <c r="B23799" s="3"/>
      <c r="C23799" s="3"/>
      <c r="D23799" s="6"/>
      <c r="E23799" s="8"/>
      <c r="O23799" s="9"/>
    </row>
    <row r="23800" spans="2:15" x14ac:dyDescent="0.2">
      <c r="B23800" s="3"/>
      <c r="C23800" s="3"/>
      <c r="D23800" s="6"/>
      <c r="E23800" s="8"/>
      <c r="O23800" s="9"/>
    </row>
    <row r="23801" spans="2:15" x14ac:dyDescent="0.2">
      <c r="B23801" s="3"/>
      <c r="C23801" s="3"/>
      <c r="D23801" s="6"/>
      <c r="E23801" s="8"/>
      <c r="O23801" s="9"/>
    </row>
    <row r="23802" spans="2:15" x14ac:dyDescent="0.2">
      <c r="B23802" s="3"/>
      <c r="C23802" s="3"/>
      <c r="D23802" s="6"/>
      <c r="E23802" s="8"/>
      <c r="O23802" s="9"/>
    </row>
    <row r="23803" spans="2:15" x14ac:dyDescent="0.2">
      <c r="B23803" s="3"/>
      <c r="C23803" s="3"/>
      <c r="D23803" s="6"/>
      <c r="E23803" s="8"/>
      <c r="O23803" s="9"/>
    </row>
    <row r="23804" spans="2:15" x14ac:dyDescent="0.2">
      <c r="B23804" s="3"/>
      <c r="C23804" s="3"/>
      <c r="D23804" s="6"/>
      <c r="E23804" s="8"/>
      <c r="O23804" s="9"/>
    </row>
    <row r="23805" spans="2:15" x14ac:dyDescent="0.2">
      <c r="B23805" s="3"/>
      <c r="C23805" s="3"/>
      <c r="D23805" s="6"/>
      <c r="E23805" s="8"/>
      <c r="O23805" s="9"/>
    </row>
    <row r="23806" spans="2:15" x14ac:dyDescent="0.2">
      <c r="B23806" s="3"/>
      <c r="C23806" s="3"/>
      <c r="D23806" s="6"/>
      <c r="E23806" s="8"/>
      <c r="O23806" s="9"/>
    </row>
    <row r="23807" spans="2:15" x14ac:dyDescent="0.2">
      <c r="B23807" s="3"/>
      <c r="C23807" s="3"/>
      <c r="D23807" s="6"/>
      <c r="E23807" s="8"/>
      <c r="O23807" s="9"/>
    </row>
    <row r="23808" spans="2:15" x14ac:dyDescent="0.2">
      <c r="B23808" s="3"/>
      <c r="C23808" s="3"/>
      <c r="D23808" s="6"/>
      <c r="E23808" s="8"/>
      <c r="O23808" s="9"/>
    </row>
    <row r="23809" spans="2:15" x14ac:dyDescent="0.2">
      <c r="B23809" s="3"/>
      <c r="C23809" s="3"/>
      <c r="D23809" s="6"/>
      <c r="E23809" s="8"/>
      <c r="O23809" s="9"/>
    </row>
    <row r="23810" spans="2:15" x14ac:dyDescent="0.2">
      <c r="B23810" s="3"/>
      <c r="C23810" s="3"/>
      <c r="D23810" s="6"/>
      <c r="E23810" s="8"/>
      <c r="O23810" s="9"/>
    </row>
    <row r="23811" spans="2:15" x14ac:dyDescent="0.2">
      <c r="B23811" s="3"/>
      <c r="C23811" s="3"/>
      <c r="D23811" s="6"/>
      <c r="E23811" s="8"/>
      <c r="O23811" s="9"/>
    </row>
    <row r="23812" spans="2:15" x14ac:dyDescent="0.2">
      <c r="B23812" s="3"/>
      <c r="C23812" s="3"/>
      <c r="D23812" s="6"/>
      <c r="E23812" s="8"/>
      <c r="O23812" s="9"/>
    </row>
    <row r="23813" spans="2:15" x14ac:dyDescent="0.2">
      <c r="B23813" s="3"/>
      <c r="C23813" s="3"/>
      <c r="D23813" s="6"/>
      <c r="E23813" s="8"/>
      <c r="O23813" s="9"/>
    </row>
    <row r="23814" spans="2:15" x14ac:dyDescent="0.2">
      <c r="B23814" s="3"/>
      <c r="C23814" s="3"/>
      <c r="D23814" s="6"/>
      <c r="E23814" s="8"/>
      <c r="O23814" s="9"/>
    </row>
    <row r="23815" spans="2:15" x14ac:dyDescent="0.2">
      <c r="B23815" s="3"/>
      <c r="C23815" s="3"/>
      <c r="D23815" s="6"/>
      <c r="E23815" s="8"/>
      <c r="O23815" s="9"/>
    </row>
    <row r="23816" spans="2:15" x14ac:dyDescent="0.2">
      <c r="B23816" s="3"/>
      <c r="C23816" s="3"/>
      <c r="D23816" s="6"/>
      <c r="E23816" s="8"/>
      <c r="O23816" s="9"/>
    </row>
    <row r="23817" spans="2:15" x14ac:dyDescent="0.2">
      <c r="B23817" s="3"/>
      <c r="C23817" s="3"/>
      <c r="D23817" s="6"/>
      <c r="E23817" s="8"/>
      <c r="O23817" s="9"/>
    </row>
    <row r="23818" spans="2:15" x14ac:dyDescent="0.2">
      <c r="B23818" s="3"/>
      <c r="C23818" s="3"/>
      <c r="D23818" s="6"/>
      <c r="E23818" s="8"/>
      <c r="O23818" s="9"/>
    </row>
    <row r="23819" spans="2:15" x14ac:dyDescent="0.2">
      <c r="B23819" s="3"/>
      <c r="C23819" s="3"/>
      <c r="D23819" s="6"/>
      <c r="E23819" s="8"/>
      <c r="O23819" s="9"/>
    </row>
    <row r="23820" spans="2:15" x14ac:dyDescent="0.2">
      <c r="B23820" s="3"/>
      <c r="C23820" s="3"/>
      <c r="D23820" s="6"/>
      <c r="E23820" s="8"/>
      <c r="O23820" s="9"/>
    </row>
    <row r="23821" spans="2:15" x14ac:dyDescent="0.2">
      <c r="B23821" s="3"/>
      <c r="C23821" s="3"/>
      <c r="D23821" s="6"/>
      <c r="E23821" s="8"/>
      <c r="O23821" s="9"/>
    </row>
    <row r="23822" spans="2:15" x14ac:dyDescent="0.2">
      <c r="B23822" s="3"/>
      <c r="C23822" s="3"/>
      <c r="D23822" s="6"/>
      <c r="E23822" s="8"/>
      <c r="O23822" s="9"/>
    </row>
    <row r="23823" spans="2:15" x14ac:dyDescent="0.2">
      <c r="B23823" s="3"/>
      <c r="C23823" s="3"/>
      <c r="D23823" s="6"/>
      <c r="E23823" s="8"/>
      <c r="O23823" s="9"/>
    </row>
    <row r="23824" spans="2:15" x14ac:dyDescent="0.2">
      <c r="B23824" s="3"/>
      <c r="C23824" s="3"/>
      <c r="D23824" s="6"/>
      <c r="E23824" s="8"/>
      <c r="O23824" s="9"/>
    </row>
    <row r="23825" spans="2:15" x14ac:dyDescent="0.2">
      <c r="B23825" s="3"/>
      <c r="C23825" s="3"/>
      <c r="D23825" s="6"/>
      <c r="E23825" s="8"/>
      <c r="O23825" s="9"/>
    </row>
    <row r="23826" spans="2:15" x14ac:dyDescent="0.2">
      <c r="B23826" s="3"/>
      <c r="C23826" s="3"/>
      <c r="D23826" s="6"/>
      <c r="E23826" s="8"/>
      <c r="O23826" s="9"/>
    </row>
    <row r="23827" spans="2:15" x14ac:dyDescent="0.2">
      <c r="B23827" s="3"/>
      <c r="C23827" s="3"/>
      <c r="D23827" s="6"/>
      <c r="E23827" s="8"/>
      <c r="O23827" s="9"/>
    </row>
    <row r="23828" spans="2:15" x14ac:dyDescent="0.2">
      <c r="B23828" s="3"/>
      <c r="C23828" s="3"/>
      <c r="D23828" s="6"/>
      <c r="E23828" s="8"/>
      <c r="O23828" s="9"/>
    </row>
    <row r="23829" spans="2:15" x14ac:dyDescent="0.2">
      <c r="B23829" s="3"/>
      <c r="C23829" s="3"/>
      <c r="D23829" s="6"/>
      <c r="E23829" s="8"/>
      <c r="O23829" s="9"/>
    </row>
    <row r="23830" spans="2:15" x14ac:dyDescent="0.2">
      <c r="B23830" s="3"/>
      <c r="C23830" s="3"/>
      <c r="D23830" s="6"/>
      <c r="E23830" s="8"/>
      <c r="O23830" s="9"/>
    </row>
    <row r="23831" spans="2:15" x14ac:dyDescent="0.2">
      <c r="B23831" s="3"/>
      <c r="C23831" s="3"/>
      <c r="D23831" s="6"/>
      <c r="E23831" s="8"/>
      <c r="O23831" s="9"/>
    </row>
    <row r="23832" spans="2:15" x14ac:dyDescent="0.2">
      <c r="B23832" s="3"/>
      <c r="C23832" s="3"/>
      <c r="D23832" s="6"/>
      <c r="E23832" s="8"/>
      <c r="O23832" s="9"/>
    </row>
    <row r="23833" spans="2:15" x14ac:dyDescent="0.2">
      <c r="B23833" s="3"/>
      <c r="C23833" s="3"/>
      <c r="D23833" s="6"/>
      <c r="E23833" s="8"/>
      <c r="O23833" s="9"/>
    </row>
    <row r="23834" spans="2:15" x14ac:dyDescent="0.2">
      <c r="B23834" s="3"/>
      <c r="C23834" s="3"/>
      <c r="D23834" s="6"/>
      <c r="E23834" s="8"/>
      <c r="O23834" s="9"/>
    </row>
    <row r="23835" spans="2:15" x14ac:dyDescent="0.2">
      <c r="B23835" s="3"/>
      <c r="C23835" s="3"/>
      <c r="D23835" s="6"/>
      <c r="E23835" s="8"/>
      <c r="O23835" s="9"/>
    </row>
    <row r="23836" spans="2:15" x14ac:dyDescent="0.2">
      <c r="B23836" s="3"/>
      <c r="C23836" s="3"/>
      <c r="D23836" s="6"/>
      <c r="E23836" s="8"/>
      <c r="O23836" s="9"/>
    </row>
    <row r="23837" spans="2:15" x14ac:dyDescent="0.2">
      <c r="B23837" s="3"/>
      <c r="C23837" s="3"/>
      <c r="D23837" s="6"/>
      <c r="E23837" s="8"/>
      <c r="O23837" s="9"/>
    </row>
    <row r="23838" spans="2:15" x14ac:dyDescent="0.2">
      <c r="B23838" s="3"/>
      <c r="C23838" s="3"/>
      <c r="D23838" s="6"/>
      <c r="E23838" s="8"/>
      <c r="O23838" s="9"/>
    </row>
    <row r="23839" spans="2:15" x14ac:dyDescent="0.2">
      <c r="B23839" s="3"/>
      <c r="C23839" s="3"/>
      <c r="D23839" s="6"/>
      <c r="E23839" s="8"/>
      <c r="O23839" s="9"/>
    </row>
    <row r="23840" spans="2:15" x14ac:dyDescent="0.2">
      <c r="B23840" s="3"/>
      <c r="C23840" s="3"/>
      <c r="D23840" s="6"/>
      <c r="E23840" s="8"/>
      <c r="O23840" s="9"/>
    </row>
    <row r="23841" spans="2:15" x14ac:dyDescent="0.2">
      <c r="B23841" s="3"/>
      <c r="C23841" s="3"/>
      <c r="D23841" s="6"/>
      <c r="E23841" s="8"/>
      <c r="O23841" s="9"/>
    </row>
    <row r="23842" spans="2:15" x14ac:dyDescent="0.2">
      <c r="B23842" s="3"/>
      <c r="C23842" s="3"/>
      <c r="D23842" s="6"/>
      <c r="E23842" s="8"/>
      <c r="O23842" s="9"/>
    </row>
    <row r="23843" spans="2:15" x14ac:dyDescent="0.2">
      <c r="B23843" s="3"/>
      <c r="C23843" s="3"/>
      <c r="D23843" s="6"/>
      <c r="E23843" s="8"/>
      <c r="O23843" s="9"/>
    </row>
    <row r="23844" spans="2:15" x14ac:dyDescent="0.2">
      <c r="B23844" s="3"/>
      <c r="C23844" s="3"/>
      <c r="D23844" s="6"/>
      <c r="E23844" s="8"/>
      <c r="O23844" s="9"/>
    </row>
    <row r="23845" spans="2:15" x14ac:dyDescent="0.2">
      <c r="B23845" s="3"/>
      <c r="C23845" s="3"/>
      <c r="D23845" s="6"/>
      <c r="E23845" s="8"/>
      <c r="O23845" s="9"/>
    </row>
    <row r="23846" spans="2:15" x14ac:dyDescent="0.2">
      <c r="B23846" s="3"/>
      <c r="C23846" s="3"/>
      <c r="D23846" s="6"/>
      <c r="E23846" s="8"/>
      <c r="O23846" s="9"/>
    </row>
    <row r="23847" spans="2:15" x14ac:dyDescent="0.2">
      <c r="B23847" s="3"/>
      <c r="C23847" s="3"/>
      <c r="D23847" s="6"/>
      <c r="E23847" s="8"/>
      <c r="O23847" s="9"/>
    </row>
    <row r="23848" spans="2:15" x14ac:dyDescent="0.2">
      <c r="B23848" s="3"/>
      <c r="C23848" s="3"/>
      <c r="D23848" s="6"/>
      <c r="E23848" s="8"/>
      <c r="O23848" s="9"/>
    </row>
    <row r="23849" spans="2:15" x14ac:dyDescent="0.2">
      <c r="B23849" s="3"/>
      <c r="C23849" s="3"/>
      <c r="D23849" s="6"/>
      <c r="E23849" s="8"/>
      <c r="O23849" s="9"/>
    </row>
    <row r="23850" spans="2:15" x14ac:dyDescent="0.2">
      <c r="B23850" s="3"/>
      <c r="C23850" s="3"/>
      <c r="D23850" s="6"/>
      <c r="E23850" s="8"/>
      <c r="O23850" s="9"/>
    </row>
    <row r="23851" spans="2:15" x14ac:dyDescent="0.2">
      <c r="B23851" s="3"/>
      <c r="C23851" s="3"/>
      <c r="D23851" s="6"/>
      <c r="E23851" s="8"/>
      <c r="O23851" s="9"/>
    </row>
    <row r="23852" spans="2:15" x14ac:dyDescent="0.2">
      <c r="B23852" s="3"/>
      <c r="C23852" s="3"/>
      <c r="D23852" s="6"/>
      <c r="E23852" s="8"/>
      <c r="O23852" s="9"/>
    </row>
    <row r="23853" spans="2:15" x14ac:dyDescent="0.2">
      <c r="B23853" s="3"/>
      <c r="C23853" s="3"/>
      <c r="D23853" s="6"/>
      <c r="E23853" s="8"/>
      <c r="O23853" s="9"/>
    </row>
    <row r="23854" spans="2:15" x14ac:dyDescent="0.2">
      <c r="B23854" s="3"/>
      <c r="C23854" s="3"/>
      <c r="D23854" s="6"/>
      <c r="E23854" s="8"/>
      <c r="O23854" s="9"/>
    </row>
    <row r="23855" spans="2:15" x14ac:dyDescent="0.2">
      <c r="B23855" s="3"/>
      <c r="C23855" s="3"/>
      <c r="D23855" s="6"/>
      <c r="E23855" s="8"/>
      <c r="O23855" s="9"/>
    </row>
    <row r="23856" spans="2:15" x14ac:dyDescent="0.2">
      <c r="B23856" s="3"/>
      <c r="C23856" s="3"/>
      <c r="D23856" s="6"/>
      <c r="E23856" s="8"/>
      <c r="O23856" s="9"/>
    </row>
    <row r="23857" spans="2:15" x14ac:dyDescent="0.2">
      <c r="B23857" s="3"/>
      <c r="C23857" s="3"/>
      <c r="D23857" s="6"/>
      <c r="E23857" s="8"/>
      <c r="O23857" s="9"/>
    </row>
    <row r="23858" spans="2:15" x14ac:dyDescent="0.2">
      <c r="B23858" s="3"/>
      <c r="C23858" s="3"/>
      <c r="D23858" s="6"/>
      <c r="E23858" s="8"/>
      <c r="O23858" s="9"/>
    </row>
    <row r="23859" spans="2:15" x14ac:dyDescent="0.2">
      <c r="B23859" s="3"/>
      <c r="C23859" s="3"/>
      <c r="D23859" s="6"/>
      <c r="E23859" s="8"/>
      <c r="O23859" s="9"/>
    </row>
    <row r="23860" spans="2:15" x14ac:dyDescent="0.2">
      <c r="B23860" s="3"/>
      <c r="C23860" s="3"/>
      <c r="D23860" s="6"/>
      <c r="E23860" s="8"/>
      <c r="O23860" s="9"/>
    </row>
    <row r="23861" spans="2:15" x14ac:dyDescent="0.2">
      <c r="B23861" s="3"/>
      <c r="C23861" s="3"/>
      <c r="D23861" s="6"/>
      <c r="E23861" s="8"/>
      <c r="O23861" s="9"/>
    </row>
    <row r="23862" spans="2:15" x14ac:dyDescent="0.2">
      <c r="B23862" s="3"/>
      <c r="C23862" s="3"/>
      <c r="D23862" s="6"/>
      <c r="E23862" s="8"/>
      <c r="O23862" s="9"/>
    </row>
    <row r="23863" spans="2:15" x14ac:dyDescent="0.2">
      <c r="B23863" s="3"/>
      <c r="C23863" s="3"/>
      <c r="D23863" s="6"/>
      <c r="E23863" s="8"/>
      <c r="O23863" s="9"/>
    </row>
    <row r="23864" spans="2:15" x14ac:dyDescent="0.2">
      <c r="B23864" s="3"/>
      <c r="C23864" s="3"/>
      <c r="D23864" s="6"/>
      <c r="E23864" s="8"/>
      <c r="O23864" s="9"/>
    </row>
    <row r="23865" spans="2:15" x14ac:dyDescent="0.2">
      <c r="B23865" s="3"/>
      <c r="C23865" s="3"/>
      <c r="D23865" s="6"/>
      <c r="E23865" s="8"/>
      <c r="O23865" s="9"/>
    </row>
    <row r="23866" spans="2:15" x14ac:dyDescent="0.2">
      <c r="B23866" s="3"/>
      <c r="C23866" s="3"/>
      <c r="D23866" s="6"/>
      <c r="E23866" s="8"/>
      <c r="O23866" s="9"/>
    </row>
    <row r="23867" spans="2:15" x14ac:dyDescent="0.2">
      <c r="B23867" s="3"/>
      <c r="C23867" s="3"/>
      <c r="D23867" s="6"/>
      <c r="E23867" s="8"/>
      <c r="O23867" s="9"/>
    </row>
    <row r="23868" spans="2:15" x14ac:dyDescent="0.2">
      <c r="B23868" s="3"/>
      <c r="C23868" s="3"/>
      <c r="D23868" s="6"/>
      <c r="E23868" s="8"/>
      <c r="O23868" s="9"/>
    </row>
    <row r="23869" spans="2:15" x14ac:dyDescent="0.2">
      <c r="B23869" s="3"/>
      <c r="C23869" s="3"/>
      <c r="D23869" s="6"/>
      <c r="E23869" s="8"/>
      <c r="O23869" s="9"/>
    </row>
    <row r="23870" spans="2:15" x14ac:dyDescent="0.2">
      <c r="B23870" s="3"/>
      <c r="C23870" s="3"/>
      <c r="D23870" s="6"/>
      <c r="E23870" s="8"/>
      <c r="O23870" s="9"/>
    </row>
    <row r="23871" spans="2:15" x14ac:dyDescent="0.2">
      <c r="B23871" s="3"/>
      <c r="C23871" s="3"/>
      <c r="D23871" s="6"/>
      <c r="E23871" s="8"/>
      <c r="O23871" s="9"/>
    </row>
    <row r="23872" spans="2:15" x14ac:dyDescent="0.2">
      <c r="B23872" s="3"/>
      <c r="C23872" s="3"/>
      <c r="D23872" s="6"/>
      <c r="E23872" s="8"/>
      <c r="O23872" s="9"/>
    </row>
    <row r="23873" spans="2:15" x14ac:dyDescent="0.2">
      <c r="B23873" s="3"/>
      <c r="C23873" s="3"/>
      <c r="D23873" s="6"/>
      <c r="E23873" s="8"/>
      <c r="O23873" s="9"/>
    </row>
    <row r="23874" spans="2:15" x14ac:dyDescent="0.2">
      <c r="B23874" s="3"/>
      <c r="C23874" s="3"/>
      <c r="D23874" s="6"/>
      <c r="E23874" s="8"/>
      <c r="O23874" s="9"/>
    </row>
    <row r="23875" spans="2:15" x14ac:dyDescent="0.2">
      <c r="B23875" s="3"/>
      <c r="C23875" s="3"/>
      <c r="D23875" s="6"/>
      <c r="E23875" s="8"/>
      <c r="O23875" s="9"/>
    </row>
    <row r="23876" spans="2:15" x14ac:dyDescent="0.2">
      <c r="B23876" s="3"/>
      <c r="C23876" s="3"/>
      <c r="D23876" s="6"/>
      <c r="E23876" s="8"/>
      <c r="O23876" s="9"/>
    </row>
    <row r="23877" spans="2:15" x14ac:dyDescent="0.2">
      <c r="B23877" s="3"/>
      <c r="C23877" s="3"/>
      <c r="D23877" s="6"/>
      <c r="E23877" s="8"/>
      <c r="O23877" s="9"/>
    </row>
    <row r="23878" spans="2:15" x14ac:dyDescent="0.2">
      <c r="B23878" s="3"/>
      <c r="C23878" s="3"/>
      <c r="D23878" s="6"/>
      <c r="E23878" s="8"/>
      <c r="O23878" s="9"/>
    </row>
    <row r="23879" spans="2:15" x14ac:dyDescent="0.2">
      <c r="B23879" s="3"/>
      <c r="C23879" s="3"/>
      <c r="D23879" s="6"/>
      <c r="E23879" s="8"/>
      <c r="O23879" s="9"/>
    </row>
    <row r="23880" spans="2:15" x14ac:dyDescent="0.2">
      <c r="B23880" s="3"/>
      <c r="C23880" s="3"/>
      <c r="D23880" s="6"/>
      <c r="E23880" s="8"/>
      <c r="O23880" s="9"/>
    </row>
    <row r="23881" spans="2:15" x14ac:dyDescent="0.2">
      <c r="B23881" s="3"/>
      <c r="C23881" s="3"/>
      <c r="D23881" s="6"/>
      <c r="E23881" s="8"/>
      <c r="O23881" s="9"/>
    </row>
    <row r="23882" spans="2:15" x14ac:dyDescent="0.2">
      <c r="B23882" s="3"/>
      <c r="C23882" s="3"/>
      <c r="D23882" s="6"/>
      <c r="E23882" s="8"/>
      <c r="O23882" s="9"/>
    </row>
    <row r="23883" spans="2:15" x14ac:dyDescent="0.2">
      <c r="B23883" s="3"/>
      <c r="C23883" s="3"/>
      <c r="D23883" s="6"/>
      <c r="E23883" s="8"/>
      <c r="O23883" s="9"/>
    </row>
    <row r="23884" spans="2:15" x14ac:dyDescent="0.2">
      <c r="B23884" s="3"/>
      <c r="C23884" s="3"/>
      <c r="D23884" s="6"/>
      <c r="E23884" s="8"/>
      <c r="O23884" s="9"/>
    </row>
    <row r="23885" spans="2:15" x14ac:dyDescent="0.2">
      <c r="B23885" s="3"/>
      <c r="C23885" s="3"/>
      <c r="D23885" s="6"/>
      <c r="E23885" s="8"/>
      <c r="O23885" s="9"/>
    </row>
    <row r="23886" spans="2:15" x14ac:dyDescent="0.2">
      <c r="B23886" s="3"/>
      <c r="C23886" s="3"/>
      <c r="D23886" s="6"/>
      <c r="E23886" s="8"/>
      <c r="O23886" s="9"/>
    </row>
    <row r="23887" spans="2:15" x14ac:dyDescent="0.2">
      <c r="B23887" s="3"/>
      <c r="C23887" s="3"/>
      <c r="D23887" s="6"/>
      <c r="E23887" s="8"/>
      <c r="O23887" s="9"/>
    </row>
    <row r="23888" spans="2:15" x14ac:dyDescent="0.2">
      <c r="B23888" s="3"/>
      <c r="C23888" s="3"/>
      <c r="D23888" s="6"/>
      <c r="E23888" s="8"/>
      <c r="O23888" s="9"/>
    </row>
    <row r="23889" spans="2:15" x14ac:dyDescent="0.2">
      <c r="B23889" s="3"/>
      <c r="C23889" s="3"/>
      <c r="D23889" s="6"/>
      <c r="E23889" s="8"/>
      <c r="O23889" s="9"/>
    </row>
    <row r="23890" spans="2:15" x14ac:dyDescent="0.2">
      <c r="B23890" s="3"/>
      <c r="C23890" s="3"/>
      <c r="D23890" s="6"/>
      <c r="E23890" s="8"/>
      <c r="O23890" s="9"/>
    </row>
    <row r="23891" spans="2:15" x14ac:dyDescent="0.2">
      <c r="B23891" s="3"/>
      <c r="C23891" s="3"/>
      <c r="D23891" s="6"/>
      <c r="E23891" s="8"/>
      <c r="O23891" s="9"/>
    </row>
    <row r="23892" spans="2:15" x14ac:dyDescent="0.2">
      <c r="B23892" s="3"/>
      <c r="C23892" s="3"/>
      <c r="D23892" s="6"/>
      <c r="E23892" s="8"/>
      <c r="O23892" s="9"/>
    </row>
    <row r="23893" spans="2:15" x14ac:dyDescent="0.2">
      <c r="B23893" s="3"/>
      <c r="C23893" s="3"/>
      <c r="D23893" s="6"/>
      <c r="E23893" s="8"/>
      <c r="O23893" s="9"/>
    </row>
    <row r="23894" spans="2:15" x14ac:dyDescent="0.2">
      <c r="B23894" s="3"/>
      <c r="C23894" s="3"/>
      <c r="D23894" s="6"/>
      <c r="E23894" s="8"/>
      <c r="O23894" s="9"/>
    </row>
    <row r="23895" spans="2:15" x14ac:dyDescent="0.2">
      <c r="B23895" s="3"/>
      <c r="C23895" s="3"/>
      <c r="D23895" s="6"/>
      <c r="E23895" s="8"/>
      <c r="O23895" s="9"/>
    </row>
    <row r="23896" spans="2:15" x14ac:dyDescent="0.2">
      <c r="B23896" s="3"/>
      <c r="C23896" s="3"/>
      <c r="D23896" s="6"/>
      <c r="E23896" s="8"/>
      <c r="O23896" s="9"/>
    </row>
    <row r="23897" spans="2:15" x14ac:dyDescent="0.2">
      <c r="B23897" s="3"/>
      <c r="C23897" s="3"/>
      <c r="D23897" s="6"/>
      <c r="E23897" s="8"/>
      <c r="O23897" s="9"/>
    </row>
    <row r="23898" spans="2:15" x14ac:dyDescent="0.2">
      <c r="B23898" s="3"/>
      <c r="C23898" s="3"/>
      <c r="D23898" s="6"/>
      <c r="E23898" s="8"/>
      <c r="O23898" s="9"/>
    </row>
    <row r="23899" spans="2:15" x14ac:dyDescent="0.2">
      <c r="B23899" s="3"/>
      <c r="C23899" s="3"/>
      <c r="D23899" s="6"/>
      <c r="E23899" s="8"/>
      <c r="O23899" s="9"/>
    </row>
    <row r="23900" spans="2:15" x14ac:dyDescent="0.2">
      <c r="B23900" s="3"/>
      <c r="C23900" s="3"/>
      <c r="D23900" s="6"/>
      <c r="E23900" s="8"/>
      <c r="O23900" s="9"/>
    </row>
    <row r="23901" spans="2:15" x14ac:dyDescent="0.2">
      <c r="B23901" s="3"/>
      <c r="C23901" s="3"/>
      <c r="D23901" s="6"/>
      <c r="E23901" s="8"/>
      <c r="O23901" s="9"/>
    </row>
    <row r="23902" spans="2:15" x14ac:dyDescent="0.2">
      <c r="B23902" s="3"/>
      <c r="C23902" s="3"/>
      <c r="D23902" s="6"/>
      <c r="E23902" s="8"/>
      <c r="O23902" s="9"/>
    </row>
    <row r="23903" spans="2:15" x14ac:dyDescent="0.2">
      <c r="B23903" s="3"/>
      <c r="C23903" s="3"/>
      <c r="D23903" s="6"/>
      <c r="E23903" s="8"/>
      <c r="O23903" s="9"/>
    </row>
    <row r="23904" spans="2:15" x14ac:dyDescent="0.2">
      <c r="B23904" s="3"/>
      <c r="C23904" s="3"/>
      <c r="D23904" s="6"/>
      <c r="E23904" s="8"/>
      <c r="O23904" s="9"/>
    </row>
    <row r="23905" spans="2:15" x14ac:dyDescent="0.2">
      <c r="B23905" s="3"/>
      <c r="C23905" s="3"/>
      <c r="D23905" s="6"/>
      <c r="E23905" s="8"/>
      <c r="O23905" s="9"/>
    </row>
    <row r="23906" spans="2:15" x14ac:dyDescent="0.2">
      <c r="B23906" s="3"/>
      <c r="C23906" s="3"/>
      <c r="D23906" s="6"/>
      <c r="E23906" s="8"/>
      <c r="O23906" s="9"/>
    </row>
    <row r="23907" spans="2:15" x14ac:dyDescent="0.2">
      <c r="B23907" s="3"/>
      <c r="C23907" s="3"/>
      <c r="D23907" s="6"/>
      <c r="E23907" s="8"/>
      <c r="O23907" s="9"/>
    </row>
    <row r="23908" spans="2:15" x14ac:dyDescent="0.2">
      <c r="B23908" s="3"/>
      <c r="C23908" s="3"/>
      <c r="D23908" s="6"/>
      <c r="E23908" s="8"/>
      <c r="O23908" s="9"/>
    </row>
    <row r="23909" spans="2:15" x14ac:dyDescent="0.2">
      <c r="B23909" s="3"/>
      <c r="C23909" s="3"/>
      <c r="D23909" s="6"/>
      <c r="E23909" s="8"/>
      <c r="O23909" s="9"/>
    </row>
    <row r="23910" spans="2:15" x14ac:dyDescent="0.2">
      <c r="B23910" s="3"/>
      <c r="C23910" s="3"/>
      <c r="D23910" s="6"/>
      <c r="E23910" s="8"/>
      <c r="O23910" s="9"/>
    </row>
    <row r="23911" spans="2:15" x14ac:dyDescent="0.2">
      <c r="B23911" s="3"/>
      <c r="C23911" s="3"/>
      <c r="D23911" s="6"/>
      <c r="E23911" s="8"/>
      <c r="O23911" s="9"/>
    </row>
    <row r="23912" spans="2:15" x14ac:dyDescent="0.2">
      <c r="B23912" s="3"/>
      <c r="C23912" s="3"/>
      <c r="D23912" s="6"/>
      <c r="E23912" s="8"/>
      <c r="O23912" s="9"/>
    </row>
    <row r="23913" spans="2:15" x14ac:dyDescent="0.2">
      <c r="B23913" s="3"/>
      <c r="C23913" s="3"/>
      <c r="D23913" s="6"/>
      <c r="E23913" s="8"/>
      <c r="O23913" s="9"/>
    </row>
    <row r="23914" spans="2:15" x14ac:dyDescent="0.2">
      <c r="B23914" s="3"/>
      <c r="C23914" s="3"/>
      <c r="D23914" s="6"/>
      <c r="E23914" s="8"/>
      <c r="O23914" s="9"/>
    </row>
    <row r="23915" spans="2:15" x14ac:dyDescent="0.2">
      <c r="B23915" s="3"/>
      <c r="C23915" s="3"/>
      <c r="D23915" s="6"/>
      <c r="E23915" s="8"/>
      <c r="O23915" s="9"/>
    </row>
    <row r="23916" spans="2:15" x14ac:dyDescent="0.2">
      <c r="B23916" s="3"/>
      <c r="C23916" s="3"/>
      <c r="D23916" s="6"/>
      <c r="E23916" s="8"/>
      <c r="O23916" s="9"/>
    </row>
    <row r="23917" spans="2:15" x14ac:dyDescent="0.2">
      <c r="B23917" s="3"/>
      <c r="C23917" s="3"/>
      <c r="D23917" s="6"/>
      <c r="E23917" s="8"/>
      <c r="O23917" s="9"/>
    </row>
    <row r="23918" spans="2:15" x14ac:dyDescent="0.2">
      <c r="B23918" s="3"/>
      <c r="C23918" s="3"/>
      <c r="D23918" s="6"/>
      <c r="E23918" s="8"/>
      <c r="O23918" s="9"/>
    </row>
    <row r="23919" spans="2:15" x14ac:dyDescent="0.2">
      <c r="B23919" s="3"/>
      <c r="C23919" s="3"/>
      <c r="D23919" s="6"/>
      <c r="E23919" s="8"/>
      <c r="O23919" s="9"/>
    </row>
    <row r="23920" spans="2:15" x14ac:dyDescent="0.2">
      <c r="B23920" s="3"/>
      <c r="C23920" s="3"/>
      <c r="D23920" s="6"/>
      <c r="E23920" s="8"/>
      <c r="O23920" s="9"/>
    </row>
    <row r="23921" spans="2:15" x14ac:dyDescent="0.2">
      <c r="B23921" s="3"/>
      <c r="C23921" s="3"/>
      <c r="D23921" s="6"/>
      <c r="E23921" s="8"/>
      <c r="O23921" s="9"/>
    </row>
    <row r="23922" spans="2:15" x14ac:dyDescent="0.2">
      <c r="B23922" s="3"/>
      <c r="C23922" s="3"/>
      <c r="D23922" s="6"/>
      <c r="E23922" s="8"/>
      <c r="O23922" s="9"/>
    </row>
    <row r="23923" spans="2:15" x14ac:dyDescent="0.2">
      <c r="B23923" s="3"/>
      <c r="C23923" s="3"/>
      <c r="D23923" s="6"/>
      <c r="E23923" s="8"/>
      <c r="O23923" s="9"/>
    </row>
    <row r="23924" spans="2:15" x14ac:dyDescent="0.2">
      <c r="B23924" s="3"/>
      <c r="C23924" s="3"/>
      <c r="D23924" s="6"/>
      <c r="E23924" s="8"/>
      <c r="O23924" s="9"/>
    </row>
    <row r="23925" spans="2:15" x14ac:dyDescent="0.2">
      <c r="B23925" s="3"/>
      <c r="C23925" s="3"/>
      <c r="D23925" s="6"/>
      <c r="E23925" s="8"/>
      <c r="O23925" s="9"/>
    </row>
    <row r="23926" spans="2:15" x14ac:dyDescent="0.2">
      <c r="B23926" s="3"/>
      <c r="C23926" s="3"/>
      <c r="D23926" s="6"/>
      <c r="E23926" s="8"/>
      <c r="O23926" s="9"/>
    </row>
    <row r="23927" spans="2:15" x14ac:dyDescent="0.2">
      <c r="B23927" s="3"/>
      <c r="C23927" s="3"/>
      <c r="D23927" s="6"/>
      <c r="E23927" s="8"/>
      <c r="O23927" s="9"/>
    </row>
    <row r="23928" spans="2:15" x14ac:dyDescent="0.2">
      <c r="B23928" s="3"/>
      <c r="C23928" s="3"/>
      <c r="D23928" s="6"/>
      <c r="E23928" s="8"/>
      <c r="O23928" s="9"/>
    </row>
    <row r="23929" spans="2:15" x14ac:dyDescent="0.2">
      <c r="B23929" s="3"/>
      <c r="C23929" s="3"/>
      <c r="D23929" s="6"/>
      <c r="E23929" s="8"/>
      <c r="O23929" s="9"/>
    </row>
    <row r="23930" spans="2:15" x14ac:dyDescent="0.2">
      <c r="B23930" s="3"/>
      <c r="C23930" s="3"/>
      <c r="D23930" s="6"/>
      <c r="E23930" s="8"/>
      <c r="O23930" s="9"/>
    </row>
    <row r="23931" spans="2:15" x14ac:dyDescent="0.2">
      <c r="B23931" s="3"/>
      <c r="C23931" s="3"/>
      <c r="D23931" s="6"/>
      <c r="E23931" s="8"/>
      <c r="O23931" s="9"/>
    </row>
    <row r="23932" spans="2:15" x14ac:dyDescent="0.2">
      <c r="B23932" s="3"/>
      <c r="C23932" s="3"/>
      <c r="D23932" s="6"/>
      <c r="E23932" s="8"/>
      <c r="O23932" s="9"/>
    </row>
    <row r="23933" spans="2:15" x14ac:dyDescent="0.2">
      <c r="B23933" s="3"/>
      <c r="C23933" s="3"/>
      <c r="D23933" s="6"/>
      <c r="E23933" s="8"/>
      <c r="O23933" s="9"/>
    </row>
    <row r="23934" spans="2:15" x14ac:dyDescent="0.2">
      <c r="B23934" s="3"/>
      <c r="C23934" s="3"/>
      <c r="D23934" s="6"/>
      <c r="E23934" s="8"/>
      <c r="O23934" s="9"/>
    </row>
    <row r="23935" spans="2:15" x14ac:dyDescent="0.2">
      <c r="B23935" s="3"/>
      <c r="C23935" s="3"/>
      <c r="D23935" s="6"/>
      <c r="E23935" s="8"/>
      <c r="O23935" s="9"/>
    </row>
    <row r="23936" spans="2:15" x14ac:dyDescent="0.2">
      <c r="B23936" s="3"/>
      <c r="C23936" s="3"/>
      <c r="D23936" s="6"/>
      <c r="E23936" s="8"/>
      <c r="O23936" s="9"/>
    </row>
    <row r="23937" spans="2:15" x14ac:dyDescent="0.2">
      <c r="B23937" s="3"/>
      <c r="C23937" s="3"/>
      <c r="D23937" s="6"/>
      <c r="E23937" s="8"/>
      <c r="O23937" s="9"/>
    </row>
    <row r="23938" spans="2:15" x14ac:dyDescent="0.2">
      <c r="B23938" s="3"/>
      <c r="C23938" s="3"/>
      <c r="D23938" s="6"/>
      <c r="E23938" s="8"/>
      <c r="O23938" s="9"/>
    </row>
    <row r="23939" spans="2:15" x14ac:dyDescent="0.2">
      <c r="B23939" s="3"/>
      <c r="C23939" s="3"/>
      <c r="D23939" s="6"/>
      <c r="E23939" s="8"/>
      <c r="O23939" s="9"/>
    </row>
    <row r="23940" spans="2:15" x14ac:dyDescent="0.2">
      <c r="B23940" s="3"/>
      <c r="C23940" s="3"/>
      <c r="D23940" s="6"/>
      <c r="E23940" s="8"/>
      <c r="O23940" s="9"/>
    </row>
    <row r="23941" spans="2:15" x14ac:dyDescent="0.2">
      <c r="B23941" s="3"/>
      <c r="C23941" s="3"/>
      <c r="D23941" s="6"/>
      <c r="E23941" s="8"/>
      <c r="O23941" s="9"/>
    </row>
    <row r="23942" spans="2:15" x14ac:dyDescent="0.2">
      <c r="B23942" s="3"/>
      <c r="C23942" s="3"/>
      <c r="D23942" s="6"/>
      <c r="E23942" s="8"/>
      <c r="O23942" s="9"/>
    </row>
    <row r="23943" spans="2:15" x14ac:dyDescent="0.2">
      <c r="B23943" s="3"/>
      <c r="C23943" s="3"/>
      <c r="D23943" s="6"/>
      <c r="E23943" s="8"/>
      <c r="O23943" s="9"/>
    </row>
    <row r="23944" spans="2:15" x14ac:dyDescent="0.2">
      <c r="B23944" s="3"/>
      <c r="C23944" s="3"/>
      <c r="D23944" s="6"/>
      <c r="E23944" s="8"/>
      <c r="O23944" s="9"/>
    </row>
    <row r="23945" spans="2:15" x14ac:dyDescent="0.2">
      <c r="B23945" s="3"/>
      <c r="C23945" s="3"/>
      <c r="D23945" s="6"/>
      <c r="E23945" s="8"/>
      <c r="O23945" s="9"/>
    </row>
    <row r="23946" spans="2:15" x14ac:dyDescent="0.2">
      <c r="B23946" s="3"/>
      <c r="C23946" s="3"/>
      <c r="D23946" s="6"/>
      <c r="E23946" s="8"/>
      <c r="O23946" s="9"/>
    </row>
    <row r="23947" spans="2:15" x14ac:dyDescent="0.2">
      <c r="B23947" s="3"/>
      <c r="C23947" s="3"/>
      <c r="D23947" s="6"/>
      <c r="E23947" s="8"/>
      <c r="O23947" s="9"/>
    </row>
    <row r="23948" spans="2:15" x14ac:dyDescent="0.2">
      <c r="B23948" s="3"/>
      <c r="C23948" s="3"/>
      <c r="D23948" s="6"/>
      <c r="E23948" s="8"/>
      <c r="O23948" s="9"/>
    </row>
    <row r="23949" spans="2:15" x14ac:dyDescent="0.2">
      <c r="B23949" s="3"/>
      <c r="C23949" s="3"/>
      <c r="D23949" s="6"/>
      <c r="E23949" s="8"/>
      <c r="O23949" s="9"/>
    </row>
    <row r="23950" spans="2:15" x14ac:dyDescent="0.2">
      <c r="B23950" s="3"/>
      <c r="C23950" s="3"/>
      <c r="D23950" s="6"/>
      <c r="E23950" s="8"/>
      <c r="O23950" s="9"/>
    </row>
    <row r="23951" spans="2:15" x14ac:dyDescent="0.2">
      <c r="B23951" s="3"/>
      <c r="C23951" s="3"/>
      <c r="D23951" s="6"/>
      <c r="E23951" s="8"/>
      <c r="O23951" s="9"/>
    </row>
    <row r="23952" spans="2:15" x14ac:dyDescent="0.2">
      <c r="B23952" s="3"/>
      <c r="C23952" s="3"/>
      <c r="D23952" s="6"/>
      <c r="E23952" s="8"/>
      <c r="O23952" s="9"/>
    </row>
    <row r="23953" spans="2:15" x14ac:dyDescent="0.2">
      <c r="B23953" s="3"/>
      <c r="C23953" s="3"/>
      <c r="D23953" s="6"/>
      <c r="E23953" s="8"/>
      <c r="O23953" s="9"/>
    </row>
    <row r="23954" spans="2:15" x14ac:dyDescent="0.2">
      <c r="B23954" s="3"/>
      <c r="C23954" s="3"/>
      <c r="D23954" s="6"/>
      <c r="E23954" s="8"/>
      <c r="O23954" s="9"/>
    </row>
    <row r="23955" spans="2:15" x14ac:dyDescent="0.2">
      <c r="B23955" s="3"/>
      <c r="C23955" s="3"/>
      <c r="D23955" s="6"/>
      <c r="E23955" s="8"/>
      <c r="O23955" s="9"/>
    </row>
    <row r="23956" spans="2:15" x14ac:dyDescent="0.2">
      <c r="B23956" s="3"/>
      <c r="C23956" s="3"/>
      <c r="D23956" s="6"/>
      <c r="E23956" s="8"/>
      <c r="O23956" s="9"/>
    </row>
    <row r="23957" spans="2:15" x14ac:dyDescent="0.2">
      <c r="B23957" s="3"/>
      <c r="C23957" s="3"/>
      <c r="D23957" s="6"/>
      <c r="E23957" s="8"/>
      <c r="O23957" s="9"/>
    </row>
    <row r="23958" spans="2:15" x14ac:dyDescent="0.2">
      <c r="B23958" s="3"/>
      <c r="C23958" s="3"/>
      <c r="D23958" s="6"/>
      <c r="E23958" s="8"/>
      <c r="O23958" s="9"/>
    </row>
    <row r="23959" spans="2:15" x14ac:dyDescent="0.2">
      <c r="B23959" s="3"/>
      <c r="C23959" s="3"/>
      <c r="D23959" s="6"/>
      <c r="E23959" s="8"/>
      <c r="O23959" s="9"/>
    </row>
    <row r="23960" spans="2:15" x14ac:dyDescent="0.2">
      <c r="B23960" s="3"/>
      <c r="C23960" s="3"/>
      <c r="D23960" s="6"/>
      <c r="E23960" s="8"/>
      <c r="O23960" s="9"/>
    </row>
    <row r="23961" spans="2:15" x14ac:dyDescent="0.2">
      <c r="B23961" s="3"/>
      <c r="C23961" s="3"/>
      <c r="D23961" s="6"/>
      <c r="E23961" s="8"/>
      <c r="O23961" s="9"/>
    </row>
    <row r="23962" spans="2:15" x14ac:dyDescent="0.2">
      <c r="B23962" s="3"/>
      <c r="C23962" s="3"/>
      <c r="D23962" s="6"/>
      <c r="E23962" s="8"/>
      <c r="O23962" s="9"/>
    </row>
    <row r="23963" spans="2:15" x14ac:dyDescent="0.2">
      <c r="B23963" s="3"/>
      <c r="C23963" s="3"/>
      <c r="D23963" s="6"/>
      <c r="E23963" s="8"/>
      <c r="O23963" s="9"/>
    </row>
    <row r="23964" spans="2:15" x14ac:dyDescent="0.2">
      <c r="B23964" s="3"/>
      <c r="C23964" s="3"/>
      <c r="D23964" s="6"/>
      <c r="E23964" s="8"/>
      <c r="O23964" s="9"/>
    </row>
    <row r="23965" spans="2:15" x14ac:dyDescent="0.2">
      <c r="B23965" s="3"/>
      <c r="C23965" s="3"/>
      <c r="D23965" s="6"/>
      <c r="E23965" s="8"/>
      <c r="O23965" s="9"/>
    </row>
    <row r="23966" spans="2:15" x14ac:dyDescent="0.2">
      <c r="B23966" s="3"/>
      <c r="C23966" s="3"/>
      <c r="D23966" s="6"/>
      <c r="E23966" s="8"/>
      <c r="O23966" s="9"/>
    </row>
    <row r="23967" spans="2:15" x14ac:dyDescent="0.2">
      <c r="B23967" s="3"/>
      <c r="C23967" s="3"/>
      <c r="D23967" s="6"/>
      <c r="E23967" s="8"/>
      <c r="O23967" s="9"/>
    </row>
    <row r="23968" spans="2:15" x14ac:dyDescent="0.2">
      <c r="B23968" s="3"/>
      <c r="C23968" s="3"/>
      <c r="D23968" s="6"/>
      <c r="E23968" s="8"/>
      <c r="O23968" s="9"/>
    </row>
    <row r="23969" spans="2:15" x14ac:dyDescent="0.2">
      <c r="B23969" s="3"/>
      <c r="C23969" s="3"/>
      <c r="D23969" s="6"/>
      <c r="E23969" s="8"/>
      <c r="O23969" s="9"/>
    </row>
    <row r="23970" spans="2:15" x14ac:dyDescent="0.2">
      <c r="B23970" s="3"/>
      <c r="C23970" s="3"/>
      <c r="D23970" s="6"/>
      <c r="E23970" s="8"/>
      <c r="O23970" s="9"/>
    </row>
    <row r="23971" spans="2:15" x14ac:dyDescent="0.2">
      <c r="B23971" s="3"/>
      <c r="C23971" s="3"/>
      <c r="D23971" s="6"/>
      <c r="E23971" s="8"/>
      <c r="O23971" s="9"/>
    </row>
    <row r="23972" spans="2:15" x14ac:dyDescent="0.2">
      <c r="B23972" s="3"/>
      <c r="C23972" s="3"/>
      <c r="D23972" s="6"/>
      <c r="E23972" s="8"/>
      <c r="O23972" s="9"/>
    </row>
    <row r="23973" spans="2:15" x14ac:dyDescent="0.2">
      <c r="B23973" s="3"/>
      <c r="C23973" s="3"/>
      <c r="D23973" s="6"/>
      <c r="E23973" s="8"/>
      <c r="O23973" s="9"/>
    </row>
    <row r="23974" spans="2:15" x14ac:dyDescent="0.2">
      <c r="B23974" s="3"/>
      <c r="C23974" s="3"/>
      <c r="D23974" s="6"/>
      <c r="E23974" s="8"/>
      <c r="O23974" s="9"/>
    </row>
    <row r="23975" spans="2:15" x14ac:dyDescent="0.2">
      <c r="B23975" s="3"/>
      <c r="C23975" s="3"/>
      <c r="D23975" s="6"/>
      <c r="E23975" s="8"/>
      <c r="O23975" s="9"/>
    </row>
    <row r="23976" spans="2:15" x14ac:dyDescent="0.2">
      <c r="B23976" s="3"/>
      <c r="C23976" s="3"/>
      <c r="D23976" s="6"/>
      <c r="E23976" s="8"/>
      <c r="O23976" s="9"/>
    </row>
    <row r="23977" spans="2:15" x14ac:dyDescent="0.2">
      <c r="B23977" s="3"/>
      <c r="C23977" s="3"/>
      <c r="D23977" s="6"/>
      <c r="E23977" s="8"/>
      <c r="O23977" s="9"/>
    </row>
    <row r="23978" spans="2:15" x14ac:dyDescent="0.2">
      <c r="B23978" s="3"/>
      <c r="C23978" s="3"/>
      <c r="D23978" s="6"/>
      <c r="E23978" s="8"/>
      <c r="O23978" s="9"/>
    </row>
    <row r="23979" spans="2:15" x14ac:dyDescent="0.2">
      <c r="B23979" s="3"/>
      <c r="C23979" s="3"/>
      <c r="D23979" s="6"/>
      <c r="E23979" s="8"/>
      <c r="O23979" s="9"/>
    </row>
    <row r="23980" spans="2:15" x14ac:dyDescent="0.2">
      <c r="B23980" s="3"/>
      <c r="C23980" s="3"/>
      <c r="D23980" s="6"/>
      <c r="E23980" s="8"/>
      <c r="O23980" s="9"/>
    </row>
    <row r="23981" spans="2:15" x14ac:dyDescent="0.2">
      <c r="B23981" s="3"/>
      <c r="C23981" s="3"/>
      <c r="D23981" s="6"/>
      <c r="E23981" s="8"/>
      <c r="O23981" s="9"/>
    </row>
    <row r="23982" spans="2:15" x14ac:dyDescent="0.2">
      <c r="B23982" s="3"/>
      <c r="C23982" s="3"/>
      <c r="D23982" s="6"/>
      <c r="E23982" s="8"/>
      <c r="O23982" s="9"/>
    </row>
    <row r="23983" spans="2:15" x14ac:dyDescent="0.2">
      <c r="B23983" s="3"/>
      <c r="C23983" s="3"/>
      <c r="D23983" s="6"/>
      <c r="E23983" s="8"/>
      <c r="O23983" s="9"/>
    </row>
    <row r="23984" spans="2:15" x14ac:dyDescent="0.2">
      <c r="B23984" s="3"/>
      <c r="C23984" s="3"/>
      <c r="D23984" s="6"/>
      <c r="E23984" s="8"/>
      <c r="O23984" s="9"/>
    </row>
    <row r="23985" spans="2:15" x14ac:dyDescent="0.2">
      <c r="B23985" s="3"/>
      <c r="C23985" s="3"/>
      <c r="D23985" s="6"/>
      <c r="E23985" s="8"/>
      <c r="O23985" s="9"/>
    </row>
    <row r="23986" spans="2:15" x14ac:dyDescent="0.2">
      <c r="B23986" s="3"/>
      <c r="C23986" s="3"/>
      <c r="D23986" s="6"/>
      <c r="E23986" s="8"/>
      <c r="O23986" s="9"/>
    </row>
    <row r="23987" spans="2:15" x14ac:dyDescent="0.2">
      <c r="B23987" s="3"/>
      <c r="C23987" s="3"/>
      <c r="D23987" s="6"/>
      <c r="E23987" s="8"/>
      <c r="O23987" s="9"/>
    </row>
    <row r="23988" spans="2:15" x14ac:dyDescent="0.2">
      <c r="B23988" s="3"/>
      <c r="C23988" s="3"/>
      <c r="D23988" s="6"/>
      <c r="E23988" s="8"/>
      <c r="O23988" s="9"/>
    </row>
    <row r="23989" spans="2:15" x14ac:dyDescent="0.2">
      <c r="B23989" s="3"/>
      <c r="C23989" s="3"/>
      <c r="D23989" s="6"/>
      <c r="E23989" s="8"/>
      <c r="O23989" s="9"/>
    </row>
    <row r="23990" spans="2:15" x14ac:dyDescent="0.2">
      <c r="B23990" s="3"/>
      <c r="C23990" s="3"/>
      <c r="D23990" s="6"/>
      <c r="E23990" s="8"/>
      <c r="O23990" s="9"/>
    </row>
    <row r="23991" spans="2:15" x14ac:dyDescent="0.2">
      <c r="B23991" s="3"/>
      <c r="C23991" s="3"/>
      <c r="D23991" s="6"/>
      <c r="E23991" s="8"/>
      <c r="O23991" s="9"/>
    </row>
    <row r="23992" spans="2:15" x14ac:dyDescent="0.2">
      <c r="B23992" s="3"/>
      <c r="C23992" s="3"/>
      <c r="D23992" s="6"/>
      <c r="E23992" s="8"/>
      <c r="O23992" s="9"/>
    </row>
    <row r="23993" spans="2:15" x14ac:dyDescent="0.2">
      <c r="B23993" s="3"/>
      <c r="C23993" s="3"/>
      <c r="D23993" s="6"/>
      <c r="E23993" s="8"/>
      <c r="O23993" s="9"/>
    </row>
    <row r="23994" spans="2:15" x14ac:dyDescent="0.2">
      <c r="B23994" s="3"/>
      <c r="C23994" s="3"/>
      <c r="D23994" s="6"/>
      <c r="E23994" s="8"/>
      <c r="O23994" s="9"/>
    </row>
    <row r="23995" spans="2:15" x14ac:dyDescent="0.2">
      <c r="B23995" s="3"/>
      <c r="C23995" s="3"/>
      <c r="D23995" s="6"/>
      <c r="E23995" s="8"/>
      <c r="O23995" s="9"/>
    </row>
    <row r="23996" spans="2:15" x14ac:dyDescent="0.2">
      <c r="B23996" s="3"/>
      <c r="C23996" s="3"/>
      <c r="D23996" s="6"/>
      <c r="E23996" s="8"/>
      <c r="O23996" s="9"/>
    </row>
    <row r="23997" spans="2:15" x14ac:dyDescent="0.2">
      <c r="B23997" s="3"/>
      <c r="C23997" s="3"/>
      <c r="D23997" s="6"/>
      <c r="E23997" s="8"/>
      <c r="O23997" s="9"/>
    </row>
    <row r="23998" spans="2:15" x14ac:dyDescent="0.2">
      <c r="B23998" s="3"/>
      <c r="C23998" s="3"/>
      <c r="D23998" s="6"/>
      <c r="E23998" s="8"/>
      <c r="O23998" s="9"/>
    </row>
    <row r="23999" spans="2:15" x14ac:dyDescent="0.2">
      <c r="B23999" s="3"/>
      <c r="C23999" s="3"/>
      <c r="D23999" s="6"/>
      <c r="E23999" s="8"/>
      <c r="O23999" s="9"/>
    </row>
    <row r="24000" spans="2:15" x14ac:dyDescent="0.2">
      <c r="B24000" s="3"/>
      <c r="C24000" s="3"/>
      <c r="D24000" s="6"/>
      <c r="E24000" s="8"/>
      <c r="O24000" s="9"/>
    </row>
    <row r="24001" spans="2:15" x14ac:dyDescent="0.2">
      <c r="B24001" s="3"/>
      <c r="C24001" s="3"/>
      <c r="D24001" s="6"/>
      <c r="E24001" s="8"/>
      <c r="O24001" s="9"/>
    </row>
    <row r="24002" spans="2:15" x14ac:dyDescent="0.2">
      <c r="B24002" s="3"/>
      <c r="C24002" s="3"/>
      <c r="D24002" s="6"/>
      <c r="E24002" s="8"/>
      <c r="O24002" s="9"/>
    </row>
    <row r="24003" spans="2:15" x14ac:dyDescent="0.2">
      <c r="B24003" s="3"/>
      <c r="C24003" s="3"/>
      <c r="D24003" s="6"/>
      <c r="E24003" s="8"/>
      <c r="O24003" s="9"/>
    </row>
    <row r="24004" spans="2:15" x14ac:dyDescent="0.2">
      <c r="B24004" s="3"/>
      <c r="C24004" s="3"/>
      <c r="D24004" s="6"/>
      <c r="E24004" s="8"/>
      <c r="O24004" s="9"/>
    </row>
    <row r="24005" spans="2:15" x14ac:dyDescent="0.2">
      <c r="B24005" s="3"/>
      <c r="C24005" s="3"/>
      <c r="D24005" s="6"/>
      <c r="E24005" s="8"/>
      <c r="O24005" s="9"/>
    </row>
    <row r="24006" spans="2:15" x14ac:dyDescent="0.2">
      <c r="B24006" s="3"/>
      <c r="C24006" s="3"/>
      <c r="D24006" s="6"/>
      <c r="E24006" s="8"/>
      <c r="O24006" s="9"/>
    </row>
    <row r="24007" spans="2:15" x14ac:dyDescent="0.2">
      <c r="B24007" s="3"/>
      <c r="C24007" s="3"/>
      <c r="D24007" s="6"/>
      <c r="E24007" s="8"/>
      <c r="O24007" s="9"/>
    </row>
    <row r="24008" spans="2:15" x14ac:dyDescent="0.2">
      <c r="B24008" s="3"/>
      <c r="C24008" s="3"/>
      <c r="D24008" s="6"/>
      <c r="E24008" s="8"/>
      <c r="O24008" s="9"/>
    </row>
    <row r="24009" spans="2:15" x14ac:dyDescent="0.2">
      <c r="B24009" s="3"/>
      <c r="C24009" s="3"/>
      <c r="D24009" s="6"/>
      <c r="E24009" s="8"/>
      <c r="O24009" s="9"/>
    </row>
    <row r="24010" spans="2:15" x14ac:dyDescent="0.2">
      <c r="B24010" s="3"/>
      <c r="C24010" s="3"/>
      <c r="D24010" s="6"/>
      <c r="E24010" s="8"/>
      <c r="O24010" s="9"/>
    </row>
    <row r="24011" spans="2:15" x14ac:dyDescent="0.2">
      <c r="B24011" s="3"/>
      <c r="C24011" s="3"/>
      <c r="D24011" s="6"/>
      <c r="E24011" s="8"/>
      <c r="O24011" s="9"/>
    </row>
    <row r="24012" spans="2:15" x14ac:dyDescent="0.2">
      <c r="B24012" s="3"/>
      <c r="C24012" s="3"/>
      <c r="D24012" s="6"/>
      <c r="E24012" s="8"/>
      <c r="O24012" s="9"/>
    </row>
    <row r="24013" spans="2:15" x14ac:dyDescent="0.2">
      <c r="B24013" s="3"/>
      <c r="C24013" s="3"/>
      <c r="D24013" s="6"/>
      <c r="E24013" s="8"/>
      <c r="O24013" s="9"/>
    </row>
    <row r="24014" spans="2:15" x14ac:dyDescent="0.2">
      <c r="B24014" s="3"/>
      <c r="C24014" s="3"/>
      <c r="D24014" s="6"/>
      <c r="E24014" s="8"/>
      <c r="O24014" s="9"/>
    </row>
    <row r="24015" spans="2:15" x14ac:dyDescent="0.2">
      <c r="B24015" s="3"/>
      <c r="C24015" s="3"/>
      <c r="D24015" s="6"/>
      <c r="E24015" s="8"/>
      <c r="O24015" s="9"/>
    </row>
    <row r="24016" spans="2:15" x14ac:dyDescent="0.2">
      <c r="B24016" s="3"/>
      <c r="C24016" s="3"/>
      <c r="D24016" s="6"/>
      <c r="E24016" s="8"/>
      <c r="O24016" s="9"/>
    </row>
    <row r="24017" spans="2:15" x14ac:dyDescent="0.2">
      <c r="B24017" s="3"/>
      <c r="C24017" s="3"/>
      <c r="D24017" s="6"/>
      <c r="E24017" s="8"/>
      <c r="O24017" s="9"/>
    </row>
    <row r="24018" spans="2:15" x14ac:dyDescent="0.2">
      <c r="B24018" s="3"/>
      <c r="C24018" s="3"/>
      <c r="D24018" s="6"/>
      <c r="E24018" s="8"/>
      <c r="O24018" s="9"/>
    </row>
    <row r="24019" spans="2:15" x14ac:dyDescent="0.2">
      <c r="B24019" s="3"/>
      <c r="C24019" s="3"/>
      <c r="D24019" s="6"/>
      <c r="E24019" s="8"/>
      <c r="O24019" s="9"/>
    </row>
    <row r="24020" spans="2:15" x14ac:dyDescent="0.2">
      <c r="B24020" s="3"/>
      <c r="C24020" s="3"/>
      <c r="D24020" s="6"/>
      <c r="E24020" s="8"/>
      <c r="O24020" s="9"/>
    </row>
    <row r="24021" spans="2:15" x14ac:dyDescent="0.2">
      <c r="B24021" s="3"/>
      <c r="C24021" s="3"/>
      <c r="D24021" s="6"/>
      <c r="E24021" s="8"/>
      <c r="O24021" s="9"/>
    </row>
    <row r="24022" spans="2:15" x14ac:dyDescent="0.2">
      <c r="B24022" s="3"/>
      <c r="C24022" s="3"/>
      <c r="D24022" s="6"/>
      <c r="E24022" s="8"/>
      <c r="O24022" s="9"/>
    </row>
    <row r="24023" spans="2:15" x14ac:dyDescent="0.2">
      <c r="B24023" s="3"/>
      <c r="C24023" s="3"/>
      <c r="D24023" s="6"/>
      <c r="E24023" s="8"/>
      <c r="O24023" s="9"/>
    </row>
    <row r="24024" spans="2:15" x14ac:dyDescent="0.2">
      <c r="B24024" s="3"/>
      <c r="C24024" s="3"/>
      <c r="D24024" s="6"/>
      <c r="E24024" s="8"/>
      <c r="O24024" s="9"/>
    </row>
    <row r="24025" spans="2:15" x14ac:dyDescent="0.2">
      <c r="B24025" s="3"/>
      <c r="C24025" s="3"/>
      <c r="D24025" s="6"/>
      <c r="E24025" s="8"/>
      <c r="O24025" s="9"/>
    </row>
    <row r="24026" spans="2:15" x14ac:dyDescent="0.2">
      <c r="B24026" s="3"/>
      <c r="C24026" s="3"/>
      <c r="D24026" s="6"/>
      <c r="E24026" s="8"/>
      <c r="O24026" s="9"/>
    </row>
    <row r="24027" spans="2:15" x14ac:dyDescent="0.2">
      <c r="B24027" s="3"/>
      <c r="C24027" s="3"/>
      <c r="D24027" s="6"/>
      <c r="E24027" s="8"/>
      <c r="O24027" s="9"/>
    </row>
    <row r="24028" spans="2:15" x14ac:dyDescent="0.2">
      <c r="B24028" s="3"/>
      <c r="C24028" s="3"/>
      <c r="D24028" s="6"/>
      <c r="E24028" s="8"/>
      <c r="O24028" s="9"/>
    </row>
    <row r="24029" spans="2:15" x14ac:dyDescent="0.2">
      <c r="B24029" s="3"/>
      <c r="C24029" s="3"/>
      <c r="D24029" s="6"/>
      <c r="E24029" s="8"/>
      <c r="O24029" s="9"/>
    </row>
    <row r="24030" spans="2:15" x14ac:dyDescent="0.2">
      <c r="B24030" s="3"/>
      <c r="C24030" s="3"/>
      <c r="D24030" s="6"/>
      <c r="E24030" s="8"/>
      <c r="O24030" s="9"/>
    </row>
    <row r="24031" spans="2:15" x14ac:dyDescent="0.2">
      <c r="B24031" s="3"/>
      <c r="C24031" s="3"/>
      <c r="D24031" s="6"/>
      <c r="E24031" s="8"/>
      <c r="O24031" s="9"/>
    </row>
    <row r="24032" spans="2:15" x14ac:dyDescent="0.2">
      <c r="B24032" s="3"/>
      <c r="C24032" s="3"/>
      <c r="D24032" s="6"/>
      <c r="E24032" s="8"/>
      <c r="O24032" s="9"/>
    </row>
    <row r="24033" spans="2:15" x14ac:dyDescent="0.2">
      <c r="B24033" s="3"/>
      <c r="C24033" s="3"/>
      <c r="D24033" s="6"/>
      <c r="E24033" s="8"/>
      <c r="O24033" s="9"/>
    </row>
    <row r="24034" spans="2:15" x14ac:dyDescent="0.2">
      <c r="B24034" s="3"/>
      <c r="C24034" s="3"/>
      <c r="D24034" s="6"/>
      <c r="E24034" s="8"/>
      <c r="O24034" s="9"/>
    </row>
    <row r="24035" spans="2:15" x14ac:dyDescent="0.2">
      <c r="B24035" s="3"/>
      <c r="C24035" s="3"/>
      <c r="D24035" s="6"/>
      <c r="E24035" s="8"/>
      <c r="O24035" s="9"/>
    </row>
    <row r="24036" spans="2:15" x14ac:dyDescent="0.2">
      <c r="B24036" s="3"/>
      <c r="C24036" s="3"/>
      <c r="D24036" s="6"/>
      <c r="E24036" s="8"/>
      <c r="O24036" s="9"/>
    </row>
    <row r="24037" spans="2:15" x14ac:dyDescent="0.2">
      <c r="B24037" s="3"/>
      <c r="C24037" s="3"/>
      <c r="D24037" s="6"/>
      <c r="E24037" s="8"/>
      <c r="O24037" s="9"/>
    </row>
    <row r="24038" spans="2:15" x14ac:dyDescent="0.2">
      <c r="B24038" s="3"/>
      <c r="C24038" s="3"/>
      <c r="D24038" s="6"/>
      <c r="E24038" s="8"/>
      <c r="O24038" s="9"/>
    </row>
    <row r="24039" spans="2:15" x14ac:dyDescent="0.2">
      <c r="B24039" s="3"/>
      <c r="C24039" s="3"/>
      <c r="D24039" s="6"/>
      <c r="E24039" s="8"/>
      <c r="O24039" s="9"/>
    </row>
    <row r="24040" spans="2:15" x14ac:dyDescent="0.2">
      <c r="B24040" s="3"/>
      <c r="C24040" s="3"/>
      <c r="D24040" s="6"/>
      <c r="E24040" s="8"/>
      <c r="O24040" s="9"/>
    </row>
    <row r="24041" spans="2:15" x14ac:dyDescent="0.2">
      <c r="B24041" s="3"/>
      <c r="C24041" s="3"/>
      <c r="D24041" s="6"/>
      <c r="E24041" s="8"/>
      <c r="O24041" s="9"/>
    </row>
    <row r="24042" spans="2:15" x14ac:dyDescent="0.2">
      <c r="B24042" s="3"/>
      <c r="C24042" s="3"/>
      <c r="D24042" s="6"/>
      <c r="E24042" s="8"/>
      <c r="O24042" s="9"/>
    </row>
    <row r="24043" spans="2:15" x14ac:dyDescent="0.2">
      <c r="B24043" s="3"/>
      <c r="C24043" s="3"/>
      <c r="D24043" s="6"/>
      <c r="E24043" s="8"/>
      <c r="O24043" s="9"/>
    </row>
    <row r="24044" spans="2:15" x14ac:dyDescent="0.2">
      <c r="B24044" s="3"/>
      <c r="C24044" s="3"/>
      <c r="D24044" s="6"/>
      <c r="E24044" s="8"/>
      <c r="O24044" s="9"/>
    </row>
    <row r="24045" spans="2:15" x14ac:dyDescent="0.2">
      <c r="B24045" s="3"/>
      <c r="C24045" s="3"/>
      <c r="D24045" s="6"/>
      <c r="E24045" s="8"/>
      <c r="O24045" s="9"/>
    </row>
    <row r="24046" spans="2:15" x14ac:dyDescent="0.2">
      <c r="B24046" s="3"/>
      <c r="C24046" s="3"/>
      <c r="D24046" s="6"/>
      <c r="E24046" s="8"/>
      <c r="O24046" s="9"/>
    </row>
    <row r="24047" spans="2:15" x14ac:dyDescent="0.2">
      <c r="B24047" s="3"/>
      <c r="C24047" s="3"/>
      <c r="D24047" s="6"/>
      <c r="E24047" s="8"/>
      <c r="O24047" s="9"/>
    </row>
    <row r="24048" spans="2:15" x14ac:dyDescent="0.2">
      <c r="B24048" s="3"/>
      <c r="C24048" s="3"/>
      <c r="D24048" s="6"/>
      <c r="E24048" s="8"/>
      <c r="O24048" s="9"/>
    </row>
    <row r="24049" spans="2:15" x14ac:dyDescent="0.2">
      <c r="B24049" s="3"/>
      <c r="C24049" s="3"/>
      <c r="D24049" s="6"/>
      <c r="E24049" s="8"/>
      <c r="O24049" s="9"/>
    </row>
    <row r="24050" spans="2:15" x14ac:dyDescent="0.2">
      <c r="B24050" s="3"/>
      <c r="C24050" s="3"/>
      <c r="D24050" s="6"/>
      <c r="E24050" s="8"/>
      <c r="O24050" s="9"/>
    </row>
    <row r="24051" spans="2:15" x14ac:dyDescent="0.2">
      <c r="B24051" s="3"/>
      <c r="C24051" s="3"/>
      <c r="D24051" s="6"/>
      <c r="E24051" s="8"/>
      <c r="O24051" s="9"/>
    </row>
    <row r="24052" spans="2:15" x14ac:dyDescent="0.2">
      <c r="B24052" s="3"/>
      <c r="C24052" s="3"/>
      <c r="D24052" s="6"/>
      <c r="E24052" s="8"/>
      <c r="O24052" s="9"/>
    </row>
    <row r="24053" spans="2:15" x14ac:dyDescent="0.2">
      <c r="B24053" s="3"/>
      <c r="C24053" s="3"/>
      <c r="D24053" s="6"/>
      <c r="E24053" s="8"/>
      <c r="O24053" s="9"/>
    </row>
    <row r="24054" spans="2:15" x14ac:dyDescent="0.2">
      <c r="B24054" s="3"/>
      <c r="C24054" s="3"/>
      <c r="D24054" s="6"/>
      <c r="E24054" s="8"/>
      <c r="O24054" s="9"/>
    </row>
    <row r="24055" spans="2:15" x14ac:dyDescent="0.2">
      <c r="B24055" s="3"/>
      <c r="C24055" s="3"/>
      <c r="D24055" s="6"/>
      <c r="E24055" s="8"/>
      <c r="O24055" s="9"/>
    </row>
    <row r="24056" spans="2:15" x14ac:dyDescent="0.2">
      <c r="B24056" s="3"/>
      <c r="C24056" s="3"/>
      <c r="D24056" s="6"/>
      <c r="E24056" s="8"/>
      <c r="O24056" s="9"/>
    </row>
    <row r="24057" spans="2:15" x14ac:dyDescent="0.2">
      <c r="B24057" s="3"/>
      <c r="C24057" s="3"/>
      <c r="D24057" s="6"/>
      <c r="E24057" s="8"/>
      <c r="O24057" s="9"/>
    </row>
    <row r="24058" spans="2:15" x14ac:dyDescent="0.2">
      <c r="B24058" s="3"/>
      <c r="C24058" s="3"/>
      <c r="D24058" s="6"/>
      <c r="E24058" s="8"/>
      <c r="O24058" s="9"/>
    </row>
    <row r="24059" spans="2:15" x14ac:dyDescent="0.2">
      <c r="B24059" s="3"/>
      <c r="C24059" s="3"/>
      <c r="D24059" s="6"/>
      <c r="E24059" s="8"/>
      <c r="O24059" s="9"/>
    </row>
    <row r="24060" spans="2:15" x14ac:dyDescent="0.2">
      <c r="B24060" s="3"/>
      <c r="C24060" s="3"/>
      <c r="D24060" s="6"/>
      <c r="E24060" s="8"/>
      <c r="O24060" s="9"/>
    </row>
    <row r="24061" spans="2:15" x14ac:dyDescent="0.2">
      <c r="B24061" s="3"/>
      <c r="C24061" s="3"/>
      <c r="D24061" s="6"/>
      <c r="E24061" s="8"/>
      <c r="O24061" s="9"/>
    </row>
    <row r="24062" spans="2:15" x14ac:dyDescent="0.2">
      <c r="B24062" s="3"/>
      <c r="C24062" s="3"/>
      <c r="D24062" s="6"/>
      <c r="E24062" s="8"/>
      <c r="O24062" s="9"/>
    </row>
    <row r="24063" spans="2:15" x14ac:dyDescent="0.2">
      <c r="B24063" s="3"/>
      <c r="C24063" s="3"/>
      <c r="D24063" s="6"/>
      <c r="E24063" s="8"/>
      <c r="O24063" s="9"/>
    </row>
    <row r="24064" spans="2:15" x14ac:dyDescent="0.2">
      <c r="B24064" s="3"/>
      <c r="C24064" s="3"/>
      <c r="D24064" s="6"/>
      <c r="E24064" s="8"/>
      <c r="O24064" s="9"/>
    </row>
    <row r="24065" spans="2:15" x14ac:dyDescent="0.2">
      <c r="B24065" s="3"/>
      <c r="C24065" s="3"/>
      <c r="D24065" s="6"/>
      <c r="E24065" s="8"/>
      <c r="O24065" s="9"/>
    </row>
    <row r="24066" spans="2:15" x14ac:dyDescent="0.2">
      <c r="B24066" s="3"/>
      <c r="C24066" s="3"/>
      <c r="D24066" s="6"/>
      <c r="E24066" s="8"/>
      <c r="O24066" s="9"/>
    </row>
    <row r="24067" spans="2:15" x14ac:dyDescent="0.2">
      <c r="B24067" s="3"/>
      <c r="C24067" s="3"/>
      <c r="D24067" s="6"/>
      <c r="E24067" s="8"/>
      <c r="O24067" s="9"/>
    </row>
    <row r="24068" spans="2:15" x14ac:dyDescent="0.2">
      <c r="B24068" s="3"/>
      <c r="C24068" s="3"/>
      <c r="D24068" s="6"/>
      <c r="E24068" s="8"/>
      <c r="O24068" s="9"/>
    </row>
    <row r="24069" spans="2:15" x14ac:dyDescent="0.2">
      <c r="B24069" s="3"/>
      <c r="C24069" s="3"/>
      <c r="D24069" s="6"/>
      <c r="E24069" s="8"/>
      <c r="O24069" s="9"/>
    </row>
    <row r="24070" spans="2:15" x14ac:dyDescent="0.2">
      <c r="B24070" s="3"/>
      <c r="C24070" s="3"/>
      <c r="D24070" s="6"/>
      <c r="E24070" s="8"/>
      <c r="O24070" s="9"/>
    </row>
    <row r="24071" spans="2:15" x14ac:dyDescent="0.2">
      <c r="B24071" s="3"/>
      <c r="C24071" s="3"/>
      <c r="D24071" s="6"/>
      <c r="E24071" s="8"/>
      <c r="O24071" s="9"/>
    </row>
    <row r="24072" spans="2:15" x14ac:dyDescent="0.2">
      <c r="B24072" s="3"/>
      <c r="C24072" s="3"/>
      <c r="D24072" s="6"/>
      <c r="E24072" s="8"/>
      <c r="O24072" s="9"/>
    </row>
    <row r="24073" spans="2:15" x14ac:dyDescent="0.2">
      <c r="B24073" s="3"/>
      <c r="C24073" s="3"/>
      <c r="D24073" s="6"/>
      <c r="E24073" s="8"/>
      <c r="O24073" s="9"/>
    </row>
    <row r="24074" spans="2:15" x14ac:dyDescent="0.2">
      <c r="B24074" s="3"/>
      <c r="C24074" s="3"/>
      <c r="D24074" s="6"/>
      <c r="E24074" s="8"/>
      <c r="O24074" s="9"/>
    </row>
    <row r="24075" spans="2:15" x14ac:dyDescent="0.2">
      <c r="B24075" s="3"/>
      <c r="C24075" s="3"/>
      <c r="D24075" s="6"/>
      <c r="E24075" s="8"/>
      <c r="O24075" s="9"/>
    </row>
    <row r="24076" spans="2:15" x14ac:dyDescent="0.2">
      <c r="B24076" s="3"/>
      <c r="C24076" s="3"/>
      <c r="D24076" s="6"/>
      <c r="E24076" s="8"/>
      <c r="O24076" s="9"/>
    </row>
    <row r="24077" spans="2:15" x14ac:dyDescent="0.2">
      <c r="B24077" s="3"/>
      <c r="C24077" s="3"/>
      <c r="D24077" s="6"/>
      <c r="E24077" s="8"/>
      <c r="O24077" s="9"/>
    </row>
    <row r="24078" spans="2:15" x14ac:dyDescent="0.2">
      <c r="B24078" s="3"/>
      <c r="C24078" s="3"/>
      <c r="D24078" s="6"/>
      <c r="E24078" s="8"/>
      <c r="O24078" s="9"/>
    </row>
    <row r="24079" spans="2:15" x14ac:dyDescent="0.2">
      <c r="B24079" s="3"/>
      <c r="C24079" s="3"/>
      <c r="D24079" s="6"/>
      <c r="E24079" s="8"/>
      <c r="O24079" s="9"/>
    </row>
    <row r="24080" spans="2:15" x14ac:dyDescent="0.2">
      <c r="B24080" s="3"/>
      <c r="C24080" s="3"/>
      <c r="D24080" s="6"/>
      <c r="E24080" s="8"/>
      <c r="O24080" s="9"/>
    </row>
    <row r="24081" spans="2:15" x14ac:dyDescent="0.2">
      <c r="B24081" s="3"/>
      <c r="C24081" s="3"/>
      <c r="D24081" s="6"/>
      <c r="E24081" s="8"/>
      <c r="O24081" s="9"/>
    </row>
    <row r="24082" spans="2:15" x14ac:dyDescent="0.2">
      <c r="B24082" s="3"/>
      <c r="C24082" s="3"/>
      <c r="D24082" s="6"/>
      <c r="E24082" s="8"/>
      <c r="O24082" s="9"/>
    </row>
    <row r="24083" spans="2:15" x14ac:dyDescent="0.2">
      <c r="B24083" s="3"/>
      <c r="C24083" s="3"/>
      <c r="D24083" s="6"/>
      <c r="E24083" s="8"/>
      <c r="O24083" s="9"/>
    </row>
    <row r="24084" spans="2:15" x14ac:dyDescent="0.2">
      <c r="B24084" s="3"/>
      <c r="C24084" s="3"/>
      <c r="D24084" s="6"/>
      <c r="E24084" s="8"/>
      <c r="O24084" s="9"/>
    </row>
    <row r="24085" spans="2:15" x14ac:dyDescent="0.2">
      <c r="B24085" s="3"/>
      <c r="C24085" s="3"/>
      <c r="D24085" s="6"/>
      <c r="E24085" s="8"/>
      <c r="O24085" s="9"/>
    </row>
    <row r="24086" spans="2:15" x14ac:dyDescent="0.2">
      <c r="B24086" s="3"/>
      <c r="C24086" s="3"/>
      <c r="D24086" s="6"/>
      <c r="E24086" s="8"/>
      <c r="O24086" s="9"/>
    </row>
    <row r="24087" spans="2:15" x14ac:dyDescent="0.2">
      <c r="B24087" s="3"/>
      <c r="C24087" s="3"/>
      <c r="D24087" s="6"/>
      <c r="E24087" s="8"/>
      <c r="O24087" s="9"/>
    </row>
    <row r="24088" spans="2:15" x14ac:dyDescent="0.2">
      <c r="B24088" s="3"/>
      <c r="C24088" s="3"/>
      <c r="D24088" s="6"/>
      <c r="E24088" s="8"/>
      <c r="O24088" s="9"/>
    </row>
    <row r="24089" spans="2:15" x14ac:dyDescent="0.2">
      <c r="B24089" s="3"/>
      <c r="C24089" s="3"/>
      <c r="D24089" s="6"/>
      <c r="E24089" s="8"/>
      <c r="O24089" s="9"/>
    </row>
    <row r="24090" spans="2:15" x14ac:dyDescent="0.2">
      <c r="B24090" s="3"/>
      <c r="C24090" s="3"/>
      <c r="D24090" s="6"/>
      <c r="E24090" s="8"/>
      <c r="O24090" s="9"/>
    </row>
    <row r="24091" spans="2:15" x14ac:dyDescent="0.2">
      <c r="B24091" s="3"/>
      <c r="C24091" s="3"/>
      <c r="D24091" s="6"/>
      <c r="E24091" s="8"/>
      <c r="O24091" s="9"/>
    </row>
    <row r="24092" spans="2:15" x14ac:dyDescent="0.2">
      <c r="B24092" s="3"/>
      <c r="C24092" s="3"/>
      <c r="D24092" s="6"/>
      <c r="E24092" s="8"/>
      <c r="O24092" s="9"/>
    </row>
    <row r="24093" spans="2:15" x14ac:dyDescent="0.2">
      <c r="B24093" s="3"/>
      <c r="C24093" s="3"/>
      <c r="D24093" s="6"/>
      <c r="E24093" s="8"/>
      <c r="O24093" s="9"/>
    </row>
    <row r="24094" spans="2:15" x14ac:dyDescent="0.2">
      <c r="B24094" s="3"/>
      <c r="C24094" s="3"/>
      <c r="D24094" s="6"/>
      <c r="E24094" s="8"/>
      <c r="O24094" s="9"/>
    </row>
    <row r="24095" spans="2:15" x14ac:dyDescent="0.2">
      <c r="B24095" s="3"/>
      <c r="C24095" s="3"/>
      <c r="D24095" s="6"/>
      <c r="E24095" s="8"/>
      <c r="O24095" s="9"/>
    </row>
    <row r="24096" spans="2:15" x14ac:dyDescent="0.2">
      <c r="B24096" s="3"/>
      <c r="C24096" s="3"/>
      <c r="D24096" s="6"/>
      <c r="E24096" s="8"/>
      <c r="O24096" s="9"/>
    </row>
    <row r="24097" spans="2:15" x14ac:dyDescent="0.2">
      <c r="B24097" s="3"/>
      <c r="C24097" s="3"/>
      <c r="D24097" s="6"/>
      <c r="E24097" s="8"/>
      <c r="O24097" s="9"/>
    </row>
    <row r="24098" spans="2:15" x14ac:dyDescent="0.2">
      <c r="B24098" s="3"/>
      <c r="C24098" s="3"/>
      <c r="D24098" s="6"/>
      <c r="E24098" s="8"/>
      <c r="O24098" s="9"/>
    </row>
    <row r="24099" spans="2:15" x14ac:dyDescent="0.2">
      <c r="B24099" s="3"/>
      <c r="C24099" s="3"/>
      <c r="D24099" s="6"/>
      <c r="E24099" s="8"/>
      <c r="O24099" s="9"/>
    </row>
    <row r="24100" spans="2:15" x14ac:dyDescent="0.2">
      <c r="B24100" s="3"/>
      <c r="C24100" s="3"/>
      <c r="D24100" s="6"/>
      <c r="E24100" s="8"/>
      <c r="O24100" s="9"/>
    </row>
    <row r="24101" spans="2:15" x14ac:dyDescent="0.2">
      <c r="B24101" s="3"/>
      <c r="C24101" s="3"/>
      <c r="D24101" s="6"/>
      <c r="E24101" s="8"/>
      <c r="O24101" s="9"/>
    </row>
    <row r="24102" spans="2:15" x14ac:dyDescent="0.2">
      <c r="B24102" s="3"/>
      <c r="C24102" s="3"/>
      <c r="D24102" s="6"/>
      <c r="E24102" s="8"/>
      <c r="O24102" s="9"/>
    </row>
    <row r="24103" spans="2:15" x14ac:dyDescent="0.2">
      <c r="B24103" s="3"/>
      <c r="C24103" s="3"/>
      <c r="D24103" s="6"/>
      <c r="E24103" s="8"/>
      <c r="O24103" s="9"/>
    </row>
    <row r="24104" spans="2:15" x14ac:dyDescent="0.2">
      <c r="B24104" s="3"/>
      <c r="C24104" s="3"/>
      <c r="D24104" s="6"/>
      <c r="E24104" s="8"/>
      <c r="O24104" s="9"/>
    </row>
    <row r="24105" spans="2:15" x14ac:dyDescent="0.2">
      <c r="B24105" s="3"/>
      <c r="C24105" s="3"/>
      <c r="D24105" s="6"/>
      <c r="E24105" s="8"/>
      <c r="O24105" s="9"/>
    </row>
    <row r="24106" spans="2:15" x14ac:dyDescent="0.2">
      <c r="B24106" s="3"/>
      <c r="C24106" s="3"/>
      <c r="D24106" s="6"/>
      <c r="E24106" s="8"/>
      <c r="O24106" s="9"/>
    </row>
    <row r="24107" spans="2:15" x14ac:dyDescent="0.2">
      <c r="B24107" s="3"/>
      <c r="C24107" s="3"/>
      <c r="D24107" s="6"/>
      <c r="E24107" s="8"/>
      <c r="O24107" s="9"/>
    </row>
    <row r="24108" spans="2:15" x14ac:dyDescent="0.2">
      <c r="B24108" s="3"/>
      <c r="C24108" s="3"/>
      <c r="D24108" s="6"/>
      <c r="E24108" s="8"/>
      <c r="O24108" s="9"/>
    </row>
    <row r="24109" spans="2:15" x14ac:dyDescent="0.2">
      <c r="B24109" s="3"/>
      <c r="C24109" s="3"/>
      <c r="D24109" s="6"/>
      <c r="E24109" s="8"/>
      <c r="O24109" s="9"/>
    </row>
    <row r="24110" spans="2:15" x14ac:dyDescent="0.2">
      <c r="B24110" s="3"/>
      <c r="C24110" s="3"/>
      <c r="D24110" s="6"/>
      <c r="E24110" s="8"/>
      <c r="O24110" s="9"/>
    </row>
    <row r="24111" spans="2:15" x14ac:dyDescent="0.2">
      <c r="B24111" s="3"/>
      <c r="C24111" s="3"/>
      <c r="D24111" s="6"/>
      <c r="E24111" s="8"/>
      <c r="O24111" s="9"/>
    </row>
    <row r="24112" spans="2:15" x14ac:dyDescent="0.2">
      <c r="B24112" s="3"/>
      <c r="C24112" s="3"/>
      <c r="D24112" s="6"/>
      <c r="E24112" s="8"/>
      <c r="O24112" s="9"/>
    </row>
    <row r="24113" spans="2:15" x14ac:dyDescent="0.2">
      <c r="B24113" s="3"/>
      <c r="C24113" s="3"/>
      <c r="D24113" s="6"/>
      <c r="E24113" s="8"/>
      <c r="O24113" s="9"/>
    </row>
    <row r="24114" spans="2:15" x14ac:dyDescent="0.2">
      <c r="B24114" s="3"/>
      <c r="C24114" s="3"/>
      <c r="D24114" s="6"/>
      <c r="E24114" s="8"/>
      <c r="O24114" s="9"/>
    </row>
    <row r="24115" spans="2:15" x14ac:dyDescent="0.2">
      <c r="B24115" s="3"/>
      <c r="C24115" s="3"/>
      <c r="D24115" s="6"/>
      <c r="E24115" s="8"/>
      <c r="O24115" s="9"/>
    </row>
    <row r="24116" spans="2:15" x14ac:dyDescent="0.2">
      <c r="B24116" s="3"/>
      <c r="C24116" s="3"/>
      <c r="D24116" s="6"/>
      <c r="E24116" s="8"/>
      <c r="O24116" s="9"/>
    </row>
    <row r="24117" spans="2:15" x14ac:dyDescent="0.2">
      <c r="B24117" s="3"/>
      <c r="C24117" s="3"/>
      <c r="D24117" s="6"/>
      <c r="E24117" s="8"/>
      <c r="O24117" s="9"/>
    </row>
    <row r="24118" spans="2:15" x14ac:dyDescent="0.2">
      <c r="B24118" s="3"/>
      <c r="C24118" s="3"/>
      <c r="D24118" s="6"/>
      <c r="E24118" s="8"/>
      <c r="O24118" s="9"/>
    </row>
    <row r="24119" spans="2:15" x14ac:dyDescent="0.2">
      <c r="B24119" s="3"/>
      <c r="C24119" s="3"/>
      <c r="D24119" s="6"/>
      <c r="E24119" s="8"/>
      <c r="O24119" s="9"/>
    </row>
    <row r="24120" spans="2:15" x14ac:dyDescent="0.2">
      <c r="B24120" s="3"/>
      <c r="C24120" s="3"/>
      <c r="D24120" s="6"/>
      <c r="E24120" s="8"/>
      <c r="O24120" s="9"/>
    </row>
    <row r="24121" spans="2:15" x14ac:dyDescent="0.2">
      <c r="B24121" s="3"/>
      <c r="C24121" s="3"/>
      <c r="D24121" s="6"/>
      <c r="E24121" s="8"/>
      <c r="O24121" s="9"/>
    </row>
    <row r="24122" spans="2:15" x14ac:dyDescent="0.2">
      <c r="B24122" s="3"/>
      <c r="C24122" s="3"/>
      <c r="D24122" s="6"/>
      <c r="E24122" s="8"/>
      <c r="O24122" s="9"/>
    </row>
    <row r="24123" spans="2:15" x14ac:dyDescent="0.2">
      <c r="B24123" s="3"/>
      <c r="C24123" s="3"/>
      <c r="D24123" s="6"/>
      <c r="E24123" s="8"/>
      <c r="O24123" s="9"/>
    </row>
    <row r="24124" spans="2:15" x14ac:dyDescent="0.2">
      <c r="B24124" s="3"/>
      <c r="C24124" s="3"/>
      <c r="D24124" s="6"/>
      <c r="E24124" s="8"/>
      <c r="O24124" s="9"/>
    </row>
    <row r="24125" spans="2:15" x14ac:dyDescent="0.2">
      <c r="B24125" s="3"/>
      <c r="C24125" s="3"/>
      <c r="D24125" s="6"/>
      <c r="E24125" s="8"/>
      <c r="O24125" s="9"/>
    </row>
    <row r="24126" spans="2:15" x14ac:dyDescent="0.2">
      <c r="B24126" s="3"/>
      <c r="C24126" s="3"/>
      <c r="D24126" s="6"/>
      <c r="E24126" s="8"/>
      <c r="O24126" s="9"/>
    </row>
    <row r="24127" spans="2:15" x14ac:dyDescent="0.2">
      <c r="B24127" s="3"/>
      <c r="C24127" s="3"/>
      <c r="D24127" s="6"/>
      <c r="E24127" s="8"/>
      <c r="O24127" s="9"/>
    </row>
    <row r="24128" spans="2:15" x14ac:dyDescent="0.2">
      <c r="B24128" s="3"/>
      <c r="C24128" s="3"/>
      <c r="D24128" s="6"/>
      <c r="E24128" s="8"/>
      <c r="O24128" s="9"/>
    </row>
    <row r="24129" spans="2:15" x14ac:dyDescent="0.2">
      <c r="B24129" s="3"/>
      <c r="C24129" s="3"/>
      <c r="D24129" s="6"/>
      <c r="E24129" s="8"/>
      <c r="O24129" s="9"/>
    </row>
    <row r="24130" spans="2:15" x14ac:dyDescent="0.2">
      <c r="B24130" s="3"/>
      <c r="C24130" s="3"/>
      <c r="D24130" s="6"/>
      <c r="E24130" s="8"/>
      <c r="O24130" s="9"/>
    </row>
    <row r="24131" spans="2:15" x14ac:dyDescent="0.2">
      <c r="B24131" s="3"/>
      <c r="C24131" s="3"/>
      <c r="D24131" s="6"/>
      <c r="E24131" s="8"/>
      <c r="O24131" s="9"/>
    </row>
    <row r="24132" spans="2:15" x14ac:dyDescent="0.2">
      <c r="B24132" s="3"/>
      <c r="C24132" s="3"/>
      <c r="D24132" s="6"/>
      <c r="E24132" s="8"/>
      <c r="O24132" s="9"/>
    </row>
    <row r="24133" spans="2:15" x14ac:dyDescent="0.2">
      <c r="B24133" s="3"/>
      <c r="C24133" s="3"/>
      <c r="D24133" s="6"/>
      <c r="E24133" s="8"/>
      <c r="O24133" s="9"/>
    </row>
    <row r="24134" spans="2:15" x14ac:dyDescent="0.2">
      <c r="B24134" s="3"/>
      <c r="C24134" s="3"/>
      <c r="D24134" s="6"/>
      <c r="E24134" s="8"/>
      <c r="O24134" s="9"/>
    </row>
    <row r="24135" spans="2:15" x14ac:dyDescent="0.2">
      <c r="B24135" s="3"/>
      <c r="C24135" s="3"/>
      <c r="D24135" s="6"/>
      <c r="E24135" s="8"/>
      <c r="O24135" s="9"/>
    </row>
    <row r="24136" spans="2:15" x14ac:dyDescent="0.2">
      <c r="B24136" s="3"/>
      <c r="C24136" s="3"/>
      <c r="D24136" s="6"/>
      <c r="E24136" s="8"/>
      <c r="O24136" s="9"/>
    </row>
    <row r="24137" spans="2:15" x14ac:dyDescent="0.2">
      <c r="B24137" s="3"/>
      <c r="C24137" s="3"/>
      <c r="D24137" s="6"/>
      <c r="E24137" s="8"/>
      <c r="O24137" s="9"/>
    </row>
    <row r="24138" spans="2:15" x14ac:dyDescent="0.2">
      <c r="B24138" s="3"/>
      <c r="C24138" s="3"/>
      <c r="D24138" s="6"/>
      <c r="E24138" s="8"/>
      <c r="O24138" s="9"/>
    </row>
    <row r="24139" spans="2:15" x14ac:dyDescent="0.2">
      <c r="B24139" s="3"/>
      <c r="C24139" s="3"/>
      <c r="D24139" s="6"/>
      <c r="E24139" s="8"/>
      <c r="O24139" s="9"/>
    </row>
    <row r="24140" spans="2:15" x14ac:dyDescent="0.2">
      <c r="B24140" s="3"/>
      <c r="C24140" s="3"/>
      <c r="D24140" s="6"/>
      <c r="E24140" s="8"/>
      <c r="O24140" s="9"/>
    </row>
    <row r="24141" spans="2:15" x14ac:dyDescent="0.2">
      <c r="B24141" s="3"/>
      <c r="C24141" s="3"/>
      <c r="D24141" s="6"/>
      <c r="E24141" s="8"/>
      <c r="O24141" s="9"/>
    </row>
    <row r="24142" spans="2:15" x14ac:dyDescent="0.2">
      <c r="B24142" s="3"/>
      <c r="C24142" s="3"/>
      <c r="D24142" s="6"/>
      <c r="E24142" s="8"/>
      <c r="O24142" s="9"/>
    </row>
    <row r="24143" spans="2:15" x14ac:dyDescent="0.2">
      <c r="B24143" s="3"/>
      <c r="C24143" s="3"/>
      <c r="D24143" s="6"/>
      <c r="E24143" s="8"/>
      <c r="O24143" s="9"/>
    </row>
    <row r="24144" spans="2:15" x14ac:dyDescent="0.2">
      <c r="B24144" s="3"/>
      <c r="C24144" s="3"/>
      <c r="D24144" s="6"/>
      <c r="E24144" s="8"/>
      <c r="O24144" s="9"/>
    </row>
    <row r="24145" spans="2:15" x14ac:dyDescent="0.2">
      <c r="B24145" s="3"/>
      <c r="C24145" s="3"/>
      <c r="D24145" s="6"/>
      <c r="E24145" s="8"/>
      <c r="O24145" s="9"/>
    </row>
    <row r="24146" spans="2:15" x14ac:dyDescent="0.2">
      <c r="B24146" s="3"/>
      <c r="C24146" s="3"/>
      <c r="D24146" s="6"/>
      <c r="E24146" s="8"/>
      <c r="O24146" s="9"/>
    </row>
    <row r="24147" spans="2:15" x14ac:dyDescent="0.2">
      <c r="B24147" s="3"/>
      <c r="C24147" s="3"/>
      <c r="D24147" s="6"/>
      <c r="E24147" s="8"/>
      <c r="O24147" s="9"/>
    </row>
    <row r="24148" spans="2:15" x14ac:dyDescent="0.2">
      <c r="B24148" s="3"/>
      <c r="C24148" s="3"/>
      <c r="D24148" s="6"/>
      <c r="E24148" s="8"/>
      <c r="O24148" s="9"/>
    </row>
    <row r="24149" spans="2:15" x14ac:dyDescent="0.2">
      <c r="B24149" s="3"/>
      <c r="C24149" s="3"/>
      <c r="D24149" s="6"/>
      <c r="E24149" s="8"/>
      <c r="O24149" s="9"/>
    </row>
    <row r="24150" spans="2:15" x14ac:dyDescent="0.2">
      <c r="B24150" s="3"/>
      <c r="C24150" s="3"/>
      <c r="D24150" s="6"/>
      <c r="E24150" s="8"/>
      <c r="O24150" s="9"/>
    </row>
    <row r="24151" spans="2:15" x14ac:dyDescent="0.2">
      <c r="B24151" s="3"/>
      <c r="C24151" s="3"/>
      <c r="D24151" s="6"/>
      <c r="E24151" s="8"/>
      <c r="O24151" s="9"/>
    </row>
    <row r="24152" spans="2:15" x14ac:dyDescent="0.2">
      <c r="B24152" s="3"/>
      <c r="C24152" s="3"/>
      <c r="D24152" s="6"/>
      <c r="E24152" s="8"/>
      <c r="O24152" s="9"/>
    </row>
    <row r="24153" spans="2:15" x14ac:dyDescent="0.2">
      <c r="B24153" s="3"/>
      <c r="C24153" s="3"/>
      <c r="D24153" s="6"/>
      <c r="E24153" s="8"/>
      <c r="O24153" s="9"/>
    </row>
    <row r="24154" spans="2:15" x14ac:dyDescent="0.2">
      <c r="B24154" s="3"/>
      <c r="C24154" s="3"/>
      <c r="D24154" s="6"/>
      <c r="E24154" s="8"/>
      <c r="O24154" s="9"/>
    </row>
    <row r="24155" spans="2:15" x14ac:dyDescent="0.2">
      <c r="B24155" s="3"/>
      <c r="C24155" s="3"/>
      <c r="D24155" s="6"/>
      <c r="E24155" s="8"/>
      <c r="O24155" s="9"/>
    </row>
    <row r="24156" spans="2:15" x14ac:dyDescent="0.2">
      <c r="B24156" s="3"/>
      <c r="C24156" s="3"/>
      <c r="D24156" s="6"/>
      <c r="E24156" s="8"/>
      <c r="O24156" s="9"/>
    </row>
    <row r="24157" spans="2:15" x14ac:dyDescent="0.2">
      <c r="B24157" s="3"/>
      <c r="C24157" s="3"/>
      <c r="D24157" s="6"/>
      <c r="E24157" s="8"/>
      <c r="O24157" s="9"/>
    </row>
    <row r="24158" spans="2:15" x14ac:dyDescent="0.2">
      <c r="B24158" s="3"/>
      <c r="C24158" s="3"/>
      <c r="D24158" s="6"/>
      <c r="E24158" s="8"/>
      <c r="O24158" s="9"/>
    </row>
    <row r="24159" spans="2:15" x14ac:dyDescent="0.2">
      <c r="B24159" s="3"/>
      <c r="C24159" s="3"/>
      <c r="D24159" s="6"/>
      <c r="E24159" s="8"/>
      <c r="O24159" s="9"/>
    </row>
    <row r="24160" spans="2:15" x14ac:dyDescent="0.2">
      <c r="B24160" s="3"/>
      <c r="C24160" s="3"/>
      <c r="D24160" s="6"/>
      <c r="E24160" s="8"/>
      <c r="O24160" s="9"/>
    </row>
    <row r="24161" spans="2:15" x14ac:dyDescent="0.2">
      <c r="B24161" s="3"/>
      <c r="C24161" s="3"/>
      <c r="D24161" s="6"/>
      <c r="E24161" s="8"/>
      <c r="O24161" s="9"/>
    </row>
    <row r="24162" spans="2:15" x14ac:dyDescent="0.2">
      <c r="B24162" s="3"/>
      <c r="C24162" s="3"/>
      <c r="D24162" s="6"/>
      <c r="E24162" s="8"/>
      <c r="O24162" s="9"/>
    </row>
    <row r="24163" spans="2:15" x14ac:dyDescent="0.2">
      <c r="B24163" s="3"/>
      <c r="C24163" s="3"/>
      <c r="D24163" s="6"/>
      <c r="E24163" s="8"/>
      <c r="O24163" s="9"/>
    </row>
    <row r="24164" spans="2:15" x14ac:dyDescent="0.2">
      <c r="B24164" s="3"/>
      <c r="C24164" s="3"/>
      <c r="D24164" s="6"/>
      <c r="E24164" s="8"/>
      <c r="O24164" s="9"/>
    </row>
    <row r="24165" spans="2:15" x14ac:dyDescent="0.2">
      <c r="B24165" s="3"/>
      <c r="C24165" s="3"/>
      <c r="D24165" s="6"/>
      <c r="E24165" s="8"/>
      <c r="O24165" s="9"/>
    </row>
    <row r="24166" spans="2:15" x14ac:dyDescent="0.2">
      <c r="B24166" s="3"/>
      <c r="C24166" s="3"/>
      <c r="D24166" s="6"/>
      <c r="E24166" s="8"/>
      <c r="O24166" s="9"/>
    </row>
    <row r="24167" spans="2:15" x14ac:dyDescent="0.2">
      <c r="B24167" s="3"/>
      <c r="C24167" s="3"/>
      <c r="D24167" s="6"/>
      <c r="E24167" s="8"/>
      <c r="O24167" s="9"/>
    </row>
    <row r="24168" spans="2:15" x14ac:dyDescent="0.2">
      <c r="B24168" s="3"/>
      <c r="C24168" s="3"/>
      <c r="D24168" s="6"/>
      <c r="E24168" s="8"/>
      <c r="O24168" s="9"/>
    </row>
    <row r="24169" spans="2:15" x14ac:dyDescent="0.2">
      <c r="B24169" s="3"/>
      <c r="C24169" s="3"/>
      <c r="D24169" s="6"/>
      <c r="E24169" s="8"/>
      <c r="O24169" s="9"/>
    </row>
    <row r="24170" spans="2:15" x14ac:dyDescent="0.2">
      <c r="B24170" s="3"/>
      <c r="C24170" s="3"/>
      <c r="D24170" s="6"/>
      <c r="E24170" s="8"/>
      <c r="O24170" s="9"/>
    </row>
    <row r="24171" spans="2:15" x14ac:dyDescent="0.2">
      <c r="B24171" s="3"/>
      <c r="C24171" s="3"/>
      <c r="D24171" s="6"/>
      <c r="E24171" s="8"/>
      <c r="O24171" s="9"/>
    </row>
    <row r="24172" spans="2:15" x14ac:dyDescent="0.2">
      <c r="B24172" s="3"/>
      <c r="C24172" s="3"/>
      <c r="D24172" s="6"/>
      <c r="E24172" s="8"/>
      <c r="O24172" s="9"/>
    </row>
    <row r="24173" spans="2:15" x14ac:dyDescent="0.2">
      <c r="B24173" s="3"/>
      <c r="C24173" s="3"/>
      <c r="D24173" s="6"/>
      <c r="E24173" s="8"/>
      <c r="O24173" s="9"/>
    </row>
    <row r="24174" spans="2:15" x14ac:dyDescent="0.2">
      <c r="B24174" s="3"/>
      <c r="C24174" s="3"/>
      <c r="D24174" s="6"/>
      <c r="E24174" s="8"/>
      <c r="O24174" s="9"/>
    </row>
    <row r="24175" spans="2:15" x14ac:dyDescent="0.2">
      <c r="B24175" s="3"/>
      <c r="C24175" s="3"/>
      <c r="D24175" s="6"/>
      <c r="E24175" s="8"/>
      <c r="O24175" s="9"/>
    </row>
    <row r="24176" spans="2:15" x14ac:dyDescent="0.2">
      <c r="B24176" s="3"/>
      <c r="C24176" s="3"/>
      <c r="D24176" s="6"/>
      <c r="E24176" s="8"/>
      <c r="O24176" s="9"/>
    </row>
    <row r="24177" spans="2:15" x14ac:dyDescent="0.2">
      <c r="B24177" s="3"/>
      <c r="C24177" s="3"/>
      <c r="D24177" s="6"/>
      <c r="E24177" s="8"/>
      <c r="O24177" s="9"/>
    </row>
    <row r="24178" spans="2:15" x14ac:dyDescent="0.2">
      <c r="B24178" s="3"/>
      <c r="C24178" s="3"/>
      <c r="D24178" s="6"/>
      <c r="E24178" s="8"/>
      <c r="O24178" s="9"/>
    </row>
    <row r="24179" spans="2:15" x14ac:dyDescent="0.2">
      <c r="B24179" s="3"/>
      <c r="C24179" s="3"/>
      <c r="D24179" s="6"/>
      <c r="E24179" s="8"/>
      <c r="O24179" s="9"/>
    </row>
    <row r="24180" spans="2:15" x14ac:dyDescent="0.2">
      <c r="B24180" s="3"/>
      <c r="C24180" s="3"/>
      <c r="D24180" s="6"/>
      <c r="E24180" s="8"/>
      <c r="O24180" s="9"/>
    </row>
    <row r="24181" spans="2:15" x14ac:dyDescent="0.2">
      <c r="B24181" s="3"/>
      <c r="C24181" s="3"/>
      <c r="D24181" s="6"/>
      <c r="E24181" s="8"/>
      <c r="O24181" s="9"/>
    </row>
    <row r="24182" spans="2:15" x14ac:dyDescent="0.2">
      <c r="B24182" s="3"/>
      <c r="C24182" s="3"/>
      <c r="D24182" s="6"/>
      <c r="E24182" s="8"/>
      <c r="O24182" s="9"/>
    </row>
    <row r="24183" spans="2:15" x14ac:dyDescent="0.2">
      <c r="B24183" s="3"/>
      <c r="C24183" s="3"/>
      <c r="D24183" s="6"/>
      <c r="E24183" s="8"/>
      <c r="O24183" s="9"/>
    </row>
    <row r="24184" spans="2:15" x14ac:dyDescent="0.2">
      <c r="B24184" s="3"/>
      <c r="C24184" s="3"/>
      <c r="D24184" s="6"/>
      <c r="E24184" s="8"/>
      <c r="O24184" s="9"/>
    </row>
    <row r="24185" spans="2:15" x14ac:dyDescent="0.2">
      <c r="B24185" s="3"/>
      <c r="C24185" s="3"/>
      <c r="D24185" s="6"/>
      <c r="E24185" s="8"/>
      <c r="O24185" s="9"/>
    </row>
    <row r="24186" spans="2:15" x14ac:dyDescent="0.2">
      <c r="B24186" s="3"/>
      <c r="C24186" s="3"/>
      <c r="D24186" s="6"/>
      <c r="E24186" s="8"/>
      <c r="O24186" s="9"/>
    </row>
    <row r="24187" spans="2:15" x14ac:dyDescent="0.2">
      <c r="B24187" s="3"/>
      <c r="C24187" s="3"/>
      <c r="D24187" s="6"/>
      <c r="E24187" s="8"/>
      <c r="O24187" s="9"/>
    </row>
    <row r="24188" spans="2:15" x14ac:dyDescent="0.2">
      <c r="B24188" s="3"/>
      <c r="C24188" s="3"/>
      <c r="D24188" s="6"/>
      <c r="E24188" s="8"/>
      <c r="O24188" s="9"/>
    </row>
    <row r="24189" spans="2:15" x14ac:dyDescent="0.2">
      <c r="B24189" s="3"/>
      <c r="C24189" s="3"/>
      <c r="D24189" s="6"/>
      <c r="E24189" s="8"/>
      <c r="O24189" s="9"/>
    </row>
    <row r="24190" spans="2:15" x14ac:dyDescent="0.2">
      <c r="B24190" s="3"/>
      <c r="C24190" s="3"/>
      <c r="D24190" s="6"/>
      <c r="E24190" s="8"/>
      <c r="O24190" s="9"/>
    </row>
    <row r="24191" spans="2:15" x14ac:dyDescent="0.2">
      <c r="B24191" s="3"/>
      <c r="C24191" s="3"/>
      <c r="D24191" s="6"/>
      <c r="E24191" s="8"/>
      <c r="O24191" s="9"/>
    </row>
    <row r="24192" spans="2:15" x14ac:dyDescent="0.2">
      <c r="B24192" s="3"/>
      <c r="C24192" s="3"/>
      <c r="D24192" s="6"/>
      <c r="E24192" s="8"/>
      <c r="O24192" s="9"/>
    </row>
    <row r="24193" spans="2:15" x14ac:dyDescent="0.2">
      <c r="B24193" s="3"/>
      <c r="C24193" s="3"/>
      <c r="D24193" s="6"/>
      <c r="E24193" s="8"/>
      <c r="O24193" s="9"/>
    </row>
    <row r="24194" spans="2:15" x14ac:dyDescent="0.2">
      <c r="B24194" s="3"/>
      <c r="C24194" s="3"/>
      <c r="D24194" s="6"/>
      <c r="E24194" s="8"/>
      <c r="O24194" s="9"/>
    </row>
    <row r="24195" spans="2:15" x14ac:dyDescent="0.2">
      <c r="B24195" s="3"/>
      <c r="C24195" s="3"/>
      <c r="D24195" s="6"/>
      <c r="E24195" s="8"/>
      <c r="O24195" s="9"/>
    </row>
    <row r="24196" spans="2:15" x14ac:dyDescent="0.2">
      <c r="B24196" s="3"/>
      <c r="C24196" s="3"/>
      <c r="D24196" s="6"/>
      <c r="E24196" s="8"/>
      <c r="O24196" s="9"/>
    </row>
    <row r="24197" spans="2:15" x14ac:dyDescent="0.2">
      <c r="B24197" s="3"/>
      <c r="C24197" s="3"/>
      <c r="D24197" s="6"/>
      <c r="E24197" s="8"/>
      <c r="O24197" s="9"/>
    </row>
    <row r="24198" spans="2:15" x14ac:dyDescent="0.2">
      <c r="B24198" s="3"/>
      <c r="C24198" s="3"/>
      <c r="D24198" s="6"/>
      <c r="E24198" s="8"/>
      <c r="O24198" s="9"/>
    </row>
    <row r="24199" spans="2:15" x14ac:dyDescent="0.2">
      <c r="B24199" s="3"/>
      <c r="C24199" s="3"/>
      <c r="D24199" s="6"/>
      <c r="E24199" s="8"/>
      <c r="O24199" s="9"/>
    </row>
    <row r="24200" spans="2:15" x14ac:dyDescent="0.2">
      <c r="B24200" s="3"/>
      <c r="C24200" s="3"/>
      <c r="D24200" s="6"/>
      <c r="E24200" s="8"/>
      <c r="O24200" s="9"/>
    </row>
    <row r="24201" spans="2:15" x14ac:dyDescent="0.2">
      <c r="B24201" s="3"/>
      <c r="C24201" s="3"/>
      <c r="D24201" s="6"/>
      <c r="E24201" s="8"/>
      <c r="O24201" s="9"/>
    </row>
    <row r="24202" spans="2:15" x14ac:dyDescent="0.2">
      <c r="B24202" s="3"/>
      <c r="C24202" s="3"/>
      <c r="D24202" s="6"/>
      <c r="E24202" s="8"/>
      <c r="O24202" s="9"/>
    </row>
    <row r="24203" spans="2:15" x14ac:dyDescent="0.2">
      <c r="B24203" s="3"/>
      <c r="C24203" s="3"/>
      <c r="D24203" s="6"/>
      <c r="E24203" s="8"/>
      <c r="O24203" s="9"/>
    </row>
    <row r="24204" spans="2:15" x14ac:dyDescent="0.2">
      <c r="B24204" s="3"/>
      <c r="C24204" s="3"/>
      <c r="D24204" s="6"/>
      <c r="E24204" s="8"/>
      <c r="O24204" s="9"/>
    </row>
    <row r="24205" spans="2:15" x14ac:dyDescent="0.2">
      <c r="B24205" s="3"/>
      <c r="C24205" s="3"/>
      <c r="D24205" s="6"/>
      <c r="E24205" s="8"/>
      <c r="O24205" s="9"/>
    </row>
    <row r="24206" spans="2:15" x14ac:dyDescent="0.2">
      <c r="B24206" s="3"/>
      <c r="C24206" s="3"/>
      <c r="D24206" s="6"/>
      <c r="E24206" s="8"/>
      <c r="O24206" s="9"/>
    </row>
    <row r="24207" spans="2:15" x14ac:dyDescent="0.2">
      <c r="B24207" s="3"/>
      <c r="C24207" s="3"/>
      <c r="D24207" s="6"/>
      <c r="E24207" s="8"/>
      <c r="O24207" s="9"/>
    </row>
    <row r="24208" spans="2:15" x14ac:dyDescent="0.2">
      <c r="B24208" s="3"/>
      <c r="C24208" s="3"/>
      <c r="D24208" s="6"/>
      <c r="E24208" s="8"/>
      <c r="O24208" s="9"/>
    </row>
    <row r="24209" spans="2:15" x14ac:dyDescent="0.2">
      <c r="B24209" s="3"/>
      <c r="C24209" s="3"/>
      <c r="D24209" s="6"/>
      <c r="E24209" s="8"/>
      <c r="O24209" s="9"/>
    </row>
    <row r="24210" spans="2:15" x14ac:dyDescent="0.2">
      <c r="B24210" s="3"/>
      <c r="C24210" s="3"/>
      <c r="D24210" s="6"/>
      <c r="E24210" s="8"/>
      <c r="O24210" s="9"/>
    </row>
    <row r="24211" spans="2:15" x14ac:dyDescent="0.2">
      <c r="B24211" s="3"/>
      <c r="C24211" s="3"/>
      <c r="D24211" s="6"/>
      <c r="E24211" s="8"/>
      <c r="O24211" s="9"/>
    </row>
    <row r="24212" spans="2:15" x14ac:dyDescent="0.2">
      <c r="B24212" s="3"/>
      <c r="C24212" s="3"/>
      <c r="D24212" s="6"/>
      <c r="E24212" s="8"/>
      <c r="O24212" s="9"/>
    </row>
    <row r="24213" spans="2:15" x14ac:dyDescent="0.2">
      <c r="B24213" s="3"/>
      <c r="C24213" s="3"/>
      <c r="D24213" s="6"/>
      <c r="E24213" s="8"/>
      <c r="O24213" s="9"/>
    </row>
    <row r="24214" spans="2:15" x14ac:dyDescent="0.2">
      <c r="B24214" s="3"/>
      <c r="C24214" s="3"/>
      <c r="D24214" s="6"/>
      <c r="E24214" s="8"/>
      <c r="O24214" s="9"/>
    </row>
    <row r="24215" spans="2:15" x14ac:dyDescent="0.2">
      <c r="B24215" s="3"/>
      <c r="C24215" s="3"/>
      <c r="D24215" s="6"/>
      <c r="E24215" s="8"/>
      <c r="O24215" s="9"/>
    </row>
    <row r="24216" spans="2:15" x14ac:dyDescent="0.2">
      <c r="B24216" s="3"/>
      <c r="C24216" s="3"/>
      <c r="D24216" s="6"/>
      <c r="E24216" s="8"/>
      <c r="O24216" s="9"/>
    </row>
    <row r="24217" spans="2:15" x14ac:dyDescent="0.2">
      <c r="B24217" s="3"/>
      <c r="C24217" s="3"/>
      <c r="D24217" s="6"/>
      <c r="E24217" s="8"/>
      <c r="O24217" s="9"/>
    </row>
    <row r="24218" spans="2:15" x14ac:dyDescent="0.2">
      <c r="B24218" s="3"/>
      <c r="C24218" s="3"/>
      <c r="D24218" s="6"/>
      <c r="E24218" s="8"/>
      <c r="O24218" s="9"/>
    </row>
    <row r="24219" spans="2:15" x14ac:dyDescent="0.2">
      <c r="B24219" s="3"/>
      <c r="C24219" s="3"/>
      <c r="D24219" s="6"/>
      <c r="E24219" s="8"/>
      <c r="O24219" s="9"/>
    </row>
    <row r="24220" spans="2:15" x14ac:dyDescent="0.2">
      <c r="B24220" s="3"/>
      <c r="C24220" s="3"/>
      <c r="D24220" s="6"/>
      <c r="E24220" s="8"/>
      <c r="O24220" s="9"/>
    </row>
    <row r="24221" spans="2:15" x14ac:dyDescent="0.2">
      <c r="B24221" s="3"/>
      <c r="C24221" s="3"/>
      <c r="D24221" s="6"/>
      <c r="E24221" s="8"/>
      <c r="O24221" s="9"/>
    </row>
    <row r="24222" spans="2:15" x14ac:dyDescent="0.2">
      <c r="B24222" s="3"/>
      <c r="C24222" s="3"/>
      <c r="D24222" s="6"/>
      <c r="E24222" s="8"/>
      <c r="O24222" s="9"/>
    </row>
    <row r="24223" spans="2:15" x14ac:dyDescent="0.2">
      <c r="B24223" s="3"/>
      <c r="C24223" s="3"/>
      <c r="D24223" s="6"/>
      <c r="E24223" s="8"/>
      <c r="O24223" s="9"/>
    </row>
    <row r="24224" spans="2:15" x14ac:dyDescent="0.2">
      <c r="B24224" s="3"/>
      <c r="C24224" s="3"/>
      <c r="D24224" s="6"/>
      <c r="E24224" s="8"/>
      <c r="O24224" s="9"/>
    </row>
    <row r="24225" spans="2:15" x14ac:dyDescent="0.2">
      <c r="B24225" s="3"/>
      <c r="C24225" s="3"/>
      <c r="D24225" s="6"/>
      <c r="E24225" s="8"/>
      <c r="O24225" s="9"/>
    </row>
    <row r="24226" spans="2:15" x14ac:dyDescent="0.2">
      <c r="B24226" s="3"/>
      <c r="C24226" s="3"/>
      <c r="D24226" s="6"/>
      <c r="E24226" s="8"/>
      <c r="O24226" s="9"/>
    </row>
    <row r="24227" spans="2:15" x14ac:dyDescent="0.2">
      <c r="B24227" s="3"/>
      <c r="C24227" s="3"/>
      <c r="D24227" s="6"/>
      <c r="E24227" s="8"/>
      <c r="O24227" s="9"/>
    </row>
    <row r="24228" spans="2:15" x14ac:dyDescent="0.2">
      <c r="B24228" s="3"/>
      <c r="C24228" s="3"/>
      <c r="D24228" s="6"/>
      <c r="E24228" s="8"/>
      <c r="O24228" s="9"/>
    </row>
    <row r="24229" spans="2:15" x14ac:dyDescent="0.2">
      <c r="B24229" s="3"/>
      <c r="C24229" s="3"/>
      <c r="D24229" s="6"/>
      <c r="E24229" s="8"/>
      <c r="O24229" s="9"/>
    </row>
    <row r="24230" spans="2:15" x14ac:dyDescent="0.2">
      <c r="B24230" s="3"/>
      <c r="C24230" s="3"/>
      <c r="D24230" s="6"/>
      <c r="E24230" s="8"/>
      <c r="O24230" s="9"/>
    </row>
    <row r="24231" spans="2:15" x14ac:dyDescent="0.2">
      <c r="B24231" s="3"/>
      <c r="C24231" s="3"/>
      <c r="D24231" s="6"/>
      <c r="E24231" s="8"/>
      <c r="O24231" s="9"/>
    </row>
    <row r="24232" spans="2:15" x14ac:dyDescent="0.2">
      <c r="B24232" s="3"/>
      <c r="C24232" s="3"/>
      <c r="D24232" s="6"/>
      <c r="E24232" s="8"/>
      <c r="O24232" s="9"/>
    </row>
    <row r="24233" spans="2:15" x14ac:dyDescent="0.2">
      <c r="B24233" s="3"/>
      <c r="C24233" s="3"/>
      <c r="D24233" s="6"/>
      <c r="E24233" s="8"/>
      <c r="O24233" s="9"/>
    </row>
    <row r="24234" spans="2:15" x14ac:dyDescent="0.2">
      <c r="B24234" s="3"/>
      <c r="C24234" s="3"/>
      <c r="D24234" s="6"/>
      <c r="E24234" s="8"/>
      <c r="O24234" s="9"/>
    </row>
    <row r="24235" spans="2:15" x14ac:dyDescent="0.2">
      <c r="B24235" s="3"/>
      <c r="C24235" s="3"/>
      <c r="D24235" s="6"/>
      <c r="E24235" s="8"/>
      <c r="O24235" s="9"/>
    </row>
    <row r="24236" spans="2:15" x14ac:dyDescent="0.2">
      <c r="B24236" s="3"/>
      <c r="C24236" s="3"/>
      <c r="D24236" s="6"/>
      <c r="E24236" s="8"/>
      <c r="O24236" s="9"/>
    </row>
    <row r="24237" spans="2:15" x14ac:dyDescent="0.2">
      <c r="B24237" s="3"/>
      <c r="C24237" s="3"/>
      <c r="D24237" s="6"/>
      <c r="E24237" s="8"/>
      <c r="O24237" s="9"/>
    </row>
    <row r="24238" spans="2:15" x14ac:dyDescent="0.2">
      <c r="B24238" s="3"/>
      <c r="C24238" s="3"/>
      <c r="D24238" s="6"/>
      <c r="E24238" s="8"/>
      <c r="O24238" s="9"/>
    </row>
    <row r="24239" spans="2:15" x14ac:dyDescent="0.2">
      <c r="B24239" s="3"/>
      <c r="C24239" s="3"/>
      <c r="D24239" s="6"/>
      <c r="E24239" s="8"/>
      <c r="O24239" s="9"/>
    </row>
    <row r="24240" spans="2:15" x14ac:dyDescent="0.2">
      <c r="B24240" s="3"/>
      <c r="C24240" s="3"/>
      <c r="D24240" s="6"/>
      <c r="E24240" s="8"/>
      <c r="O24240" s="9"/>
    </row>
    <row r="24241" spans="2:15" x14ac:dyDescent="0.2">
      <c r="B24241" s="3"/>
      <c r="C24241" s="3"/>
      <c r="D24241" s="6"/>
      <c r="E24241" s="8"/>
      <c r="O24241" s="9"/>
    </row>
    <row r="24242" spans="2:15" x14ac:dyDescent="0.2">
      <c r="B24242" s="3"/>
      <c r="C24242" s="3"/>
      <c r="D24242" s="6"/>
      <c r="E24242" s="8"/>
      <c r="O24242" s="9"/>
    </row>
    <row r="24243" spans="2:15" x14ac:dyDescent="0.2">
      <c r="B24243" s="3"/>
      <c r="C24243" s="3"/>
      <c r="D24243" s="6"/>
      <c r="E24243" s="8"/>
      <c r="O24243" s="9"/>
    </row>
    <row r="24244" spans="2:15" x14ac:dyDescent="0.2">
      <c r="B24244" s="3"/>
      <c r="C24244" s="3"/>
      <c r="D24244" s="6"/>
      <c r="E24244" s="8"/>
      <c r="O24244" s="9"/>
    </row>
    <row r="24245" spans="2:15" x14ac:dyDescent="0.2">
      <c r="B24245" s="3"/>
      <c r="C24245" s="3"/>
      <c r="D24245" s="6"/>
      <c r="E24245" s="8"/>
      <c r="O24245" s="9"/>
    </row>
    <row r="24246" spans="2:15" x14ac:dyDescent="0.2">
      <c r="B24246" s="3"/>
      <c r="C24246" s="3"/>
      <c r="D24246" s="6"/>
      <c r="E24246" s="8"/>
      <c r="O24246" s="9"/>
    </row>
    <row r="24247" spans="2:15" x14ac:dyDescent="0.2">
      <c r="B24247" s="3"/>
      <c r="C24247" s="3"/>
      <c r="D24247" s="6"/>
      <c r="E24247" s="8"/>
      <c r="O24247" s="9"/>
    </row>
    <row r="24248" spans="2:15" x14ac:dyDescent="0.2">
      <c r="B24248" s="3"/>
      <c r="C24248" s="3"/>
      <c r="D24248" s="6"/>
      <c r="E24248" s="8"/>
      <c r="O24248" s="9"/>
    </row>
    <row r="24249" spans="2:15" x14ac:dyDescent="0.2">
      <c r="B24249" s="3"/>
      <c r="C24249" s="3"/>
      <c r="D24249" s="6"/>
      <c r="E24249" s="8"/>
      <c r="O24249" s="9"/>
    </row>
    <row r="24250" spans="2:15" x14ac:dyDescent="0.2">
      <c r="B24250" s="3"/>
      <c r="C24250" s="3"/>
      <c r="D24250" s="6"/>
      <c r="E24250" s="8"/>
      <c r="O24250" s="9"/>
    </row>
    <row r="24251" spans="2:15" x14ac:dyDescent="0.2">
      <c r="B24251" s="3"/>
      <c r="C24251" s="3"/>
      <c r="D24251" s="6"/>
      <c r="E24251" s="8"/>
      <c r="O24251" s="9"/>
    </row>
    <row r="24252" spans="2:15" x14ac:dyDescent="0.2">
      <c r="B24252" s="3"/>
      <c r="C24252" s="3"/>
      <c r="D24252" s="6"/>
      <c r="E24252" s="8"/>
      <c r="O24252" s="9"/>
    </row>
    <row r="24253" spans="2:15" x14ac:dyDescent="0.2">
      <c r="B24253" s="3"/>
      <c r="C24253" s="3"/>
      <c r="D24253" s="6"/>
      <c r="E24253" s="8"/>
      <c r="O24253" s="9"/>
    </row>
    <row r="24254" spans="2:15" x14ac:dyDescent="0.2">
      <c r="B24254" s="3"/>
      <c r="C24254" s="3"/>
      <c r="D24254" s="6"/>
      <c r="E24254" s="8"/>
      <c r="O24254" s="9"/>
    </row>
    <row r="24255" spans="2:15" x14ac:dyDescent="0.2">
      <c r="B24255" s="3"/>
      <c r="C24255" s="3"/>
      <c r="D24255" s="6"/>
      <c r="E24255" s="8"/>
      <c r="O24255" s="9"/>
    </row>
    <row r="24256" spans="2:15" x14ac:dyDescent="0.2">
      <c r="B24256" s="3"/>
      <c r="C24256" s="3"/>
      <c r="D24256" s="6"/>
      <c r="E24256" s="8"/>
      <c r="O24256" s="9"/>
    </row>
    <row r="24257" spans="2:15" x14ac:dyDescent="0.2">
      <c r="B24257" s="3"/>
      <c r="C24257" s="3"/>
      <c r="D24257" s="6"/>
      <c r="E24257" s="8"/>
      <c r="O24257" s="9"/>
    </row>
    <row r="24258" spans="2:15" x14ac:dyDescent="0.2">
      <c r="B24258" s="3"/>
      <c r="C24258" s="3"/>
      <c r="D24258" s="6"/>
      <c r="E24258" s="8"/>
      <c r="O24258" s="9"/>
    </row>
    <row r="24259" spans="2:15" x14ac:dyDescent="0.2">
      <c r="B24259" s="3"/>
      <c r="C24259" s="3"/>
      <c r="D24259" s="6"/>
      <c r="E24259" s="8"/>
      <c r="O24259" s="9"/>
    </row>
    <row r="24260" spans="2:15" x14ac:dyDescent="0.2">
      <c r="B24260" s="3"/>
      <c r="C24260" s="3"/>
      <c r="D24260" s="6"/>
      <c r="E24260" s="8"/>
      <c r="O24260" s="9"/>
    </row>
    <row r="24261" spans="2:15" x14ac:dyDescent="0.2">
      <c r="B24261" s="3"/>
      <c r="C24261" s="3"/>
      <c r="D24261" s="6"/>
      <c r="E24261" s="8"/>
      <c r="O24261" s="9"/>
    </row>
    <row r="24262" spans="2:15" x14ac:dyDescent="0.2">
      <c r="B24262" s="3"/>
      <c r="C24262" s="3"/>
      <c r="D24262" s="6"/>
      <c r="E24262" s="8"/>
      <c r="O24262" s="9"/>
    </row>
    <row r="24263" spans="2:15" x14ac:dyDescent="0.2">
      <c r="B24263" s="3"/>
      <c r="C24263" s="3"/>
      <c r="D24263" s="6"/>
      <c r="E24263" s="8"/>
      <c r="O24263" s="9"/>
    </row>
    <row r="24264" spans="2:15" x14ac:dyDescent="0.2">
      <c r="B24264" s="3"/>
      <c r="C24264" s="3"/>
      <c r="D24264" s="6"/>
      <c r="E24264" s="8"/>
      <c r="O24264" s="9"/>
    </row>
    <row r="24265" spans="2:15" x14ac:dyDescent="0.2">
      <c r="B24265" s="3"/>
      <c r="C24265" s="3"/>
      <c r="D24265" s="6"/>
      <c r="E24265" s="8"/>
      <c r="O24265" s="9"/>
    </row>
    <row r="24266" spans="2:15" x14ac:dyDescent="0.2">
      <c r="B24266" s="3"/>
      <c r="C24266" s="3"/>
      <c r="D24266" s="6"/>
      <c r="E24266" s="8"/>
      <c r="O24266" s="9"/>
    </row>
    <row r="24267" spans="2:15" x14ac:dyDescent="0.2">
      <c r="B24267" s="3"/>
      <c r="C24267" s="3"/>
      <c r="D24267" s="6"/>
      <c r="E24267" s="8"/>
      <c r="O24267" s="9"/>
    </row>
    <row r="24268" spans="2:15" x14ac:dyDescent="0.2">
      <c r="B24268" s="3"/>
      <c r="C24268" s="3"/>
      <c r="D24268" s="6"/>
      <c r="E24268" s="8"/>
      <c r="O24268" s="9"/>
    </row>
    <row r="24269" spans="2:15" x14ac:dyDescent="0.2">
      <c r="B24269" s="3"/>
      <c r="C24269" s="3"/>
      <c r="D24269" s="6"/>
      <c r="E24269" s="8"/>
      <c r="O24269" s="9"/>
    </row>
    <row r="24270" spans="2:15" x14ac:dyDescent="0.2">
      <c r="B24270" s="3"/>
      <c r="C24270" s="3"/>
      <c r="D24270" s="6"/>
      <c r="E24270" s="8"/>
      <c r="O24270" s="9"/>
    </row>
    <row r="24271" spans="2:15" x14ac:dyDescent="0.2">
      <c r="B24271" s="3"/>
      <c r="C24271" s="3"/>
      <c r="D24271" s="6"/>
      <c r="E24271" s="8"/>
      <c r="O24271" s="9"/>
    </row>
    <row r="24272" spans="2:15" x14ac:dyDescent="0.2">
      <c r="B24272" s="3"/>
      <c r="C24272" s="3"/>
      <c r="D24272" s="6"/>
      <c r="E24272" s="8"/>
      <c r="O24272" s="9"/>
    </row>
    <row r="24273" spans="2:15" x14ac:dyDescent="0.2">
      <c r="B24273" s="3"/>
      <c r="C24273" s="3"/>
      <c r="D24273" s="6"/>
      <c r="E24273" s="8"/>
      <c r="O24273" s="9"/>
    </row>
    <row r="24274" spans="2:15" x14ac:dyDescent="0.2">
      <c r="B24274" s="3"/>
      <c r="C24274" s="3"/>
      <c r="D24274" s="6"/>
      <c r="E24274" s="8"/>
      <c r="O24274" s="9"/>
    </row>
    <row r="24275" spans="2:15" x14ac:dyDescent="0.2">
      <c r="B24275" s="3"/>
      <c r="C24275" s="3"/>
      <c r="D24275" s="6"/>
      <c r="E24275" s="8"/>
      <c r="O24275" s="9"/>
    </row>
    <row r="24276" spans="2:15" x14ac:dyDescent="0.2">
      <c r="B24276" s="3"/>
      <c r="C24276" s="3"/>
      <c r="D24276" s="6"/>
      <c r="E24276" s="8"/>
      <c r="O24276" s="9"/>
    </row>
    <row r="24277" spans="2:15" x14ac:dyDescent="0.2">
      <c r="B24277" s="3"/>
      <c r="C24277" s="3"/>
      <c r="D24277" s="6"/>
      <c r="E24277" s="8"/>
      <c r="O24277" s="9"/>
    </row>
    <row r="24278" spans="2:15" x14ac:dyDescent="0.2">
      <c r="B24278" s="3"/>
      <c r="C24278" s="3"/>
      <c r="D24278" s="6"/>
      <c r="E24278" s="8"/>
      <c r="O24278" s="9"/>
    </row>
    <row r="24279" spans="2:15" x14ac:dyDescent="0.2">
      <c r="B24279" s="3"/>
      <c r="C24279" s="3"/>
      <c r="D24279" s="6"/>
      <c r="E24279" s="8"/>
      <c r="O24279" s="9"/>
    </row>
    <row r="24280" spans="2:15" x14ac:dyDescent="0.2">
      <c r="B24280" s="3"/>
      <c r="C24280" s="3"/>
      <c r="D24280" s="6"/>
      <c r="E24280" s="8"/>
      <c r="O24280" s="9"/>
    </row>
    <row r="24281" spans="2:15" x14ac:dyDescent="0.2">
      <c r="B24281" s="3"/>
      <c r="C24281" s="3"/>
      <c r="D24281" s="6"/>
      <c r="E24281" s="8"/>
      <c r="O24281" s="9"/>
    </row>
    <row r="24282" spans="2:15" x14ac:dyDescent="0.2">
      <c r="B24282" s="3"/>
      <c r="C24282" s="3"/>
      <c r="D24282" s="6"/>
      <c r="E24282" s="8"/>
      <c r="O24282" s="9"/>
    </row>
    <row r="24283" spans="2:15" x14ac:dyDescent="0.2">
      <c r="B24283" s="3"/>
      <c r="C24283" s="3"/>
      <c r="D24283" s="6"/>
      <c r="E24283" s="8"/>
      <c r="O24283" s="9"/>
    </row>
    <row r="24284" spans="2:15" x14ac:dyDescent="0.2">
      <c r="B24284" s="3"/>
      <c r="C24284" s="3"/>
      <c r="D24284" s="6"/>
      <c r="E24284" s="8"/>
      <c r="O24284" s="9"/>
    </row>
    <row r="24285" spans="2:15" x14ac:dyDescent="0.2">
      <c r="B24285" s="3"/>
      <c r="C24285" s="3"/>
      <c r="D24285" s="6"/>
      <c r="E24285" s="8"/>
      <c r="O24285" s="9"/>
    </row>
    <row r="24286" spans="2:15" x14ac:dyDescent="0.2">
      <c r="B24286" s="3"/>
      <c r="C24286" s="3"/>
      <c r="D24286" s="6"/>
      <c r="E24286" s="8"/>
      <c r="O24286" s="9"/>
    </row>
    <row r="24287" spans="2:15" x14ac:dyDescent="0.2">
      <c r="B24287" s="3"/>
      <c r="C24287" s="3"/>
      <c r="D24287" s="6"/>
      <c r="E24287" s="8"/>
      <c r="O24287" s="9"/>
    </row>
    <row r="24288" spans="2:15" x14ac:dyDescent="0.2">
      <c r="B24288" s="3"/>
      <c r="C24288" s="3"/>
      <c r="D24288" s="6"/>
      <c r="E24288" s="8"/>
      <c r="O24288" s="9"/>
    </row>
    <row r="24289" spans="2:15" x14ac:dyDescent="0.2">
      <c r="B24289" s="3"/>
      <c r="C24289" s="3"/>
      <c r="D24289" s="6"/>
      <c r="E24289" s="8"/>
      <c r="O24289" s="9"/>
    </row>
    <row r="24290" spans="2:15" x14ac:dyDescent="0.2">
      <c r="B24290" s="3"/>
      <c r="C24290" s="3"/>
      <c r="D24290" s="6"/>
      <c r="E24290" s="8"/>
      <c r="O24290" s="9"/>
    </row>
    <row r="24291" spans="2:15" x14ac:dyDescent="0.2">
      <c r="B24291" s="3"/>
      <c r="C24291" s="3"/>
      <c r="D24291" s="6"/>
      <c r="E24291" s="8"/>
      <c r="O24291" s="9"/>
    </row>
    <row r="24292" spans="2:15" x14ac:dyDescent="0.2">
      <c r="B24292" s="3"/>
      <c r="C24292" s="3"/>
      <c r="D24292" s="6"/>
      <c r="E24292" s="8"/>
      <c r="O24292" s="9"/>
    </row>
    <row r="24293" spans="2:15" x14ac:dyDescent="0.2">
      <c r="B24293" s="3"/>
      <c r="C24293" s="3"/>
      <c r="D24293" s="6"/>
      <c r="E24293" s="8"/>
      <c r="O24293" s="9"/>
    </row>
    <row r="24294" spans="2:15" x14ac:dyDescent="0.2">
      <c r="B24294" s="3"/>
      <c r="C24294" s="3"/>
      <c r="D24294" s="6"/>
      <c r="E24294" s="8"/>
      <c r="O24294" s="9"/>
    </row>
    <row r="24295" spans="2:15" x14ac:dyDescent="0.2">
      <c r="B24295" s="3"/>
      <c r="C24295" s="3"/>
      <c r="D24295" s="6"/>
      <c r="E24295" s="8"/>
      <c r="O24295" s="9"/>
    </row>
    <row r="24296" spans="2:15" x14ac:dyDescent="0.2">
      <c r="B24296" s="3"/>
      <c r="C24296" s="3"/>
      <c r="D24296" s="6"/>
      <c r="E24296" s="8"/>
      <c r="O24296" s="9"/>
    </row>
    <row r="24297" spans="2:15" x14ac:dyDescent="0.2">
      <c r="B24297" s="3"/>
      <c r="C24297" s="3"/>
      <c r="D24297" s="6"/>
      <c r="E24297" s="8"/>
      <c r="O24297" s="9"/>
    </row>
    <row r="24298" spans="2:15" x14ac:dyDescent="0.2">
      <c r="B24298" s="3"/>
      <c r="C24298" s="3"/>
      <c r="D24298" s="6"/>
      <c r="E24298" s="8"/>
      <c r="O24298" s="9"/>
    </row>
    <row r="24299" spans="2:15" x14ac:dyDescent="0.2">
      <c r="B24299" s="3"/>
      <c r="C24299" s="3"/>
      <c r="D24299" s="6"/>
      <c r="E24299" s="8"/>
      <c r="O24299" s="9"/>
    </row>
    <row r="24300" spans="2:15" x14ac:dyDescent="0.2">
      <c r="B24300" s="3"/>
      <c r="C24300" s="3"/>
      <c r="D24300" s="6"/>
      <c r="E24300" s="8"/>
      <c r="O24300" s="9"/>
    </row>
    <row r="24301" spans="2:15" x14ac:dyDescent="0.2">
      <c r="B24301" s="3"/>
      <c r="C24301" s="3"/>
      <c r="D24301" s="6"/>
      <c r="E24301" s="8"/>
      <c r="O24301" s="9"/>
    </row>
    <row r="24302" spans="2:15" x14ac:dyDescent="0.2">
      <c r="B24302" s="3"/>
      <c r="C24302" s="3"/>
      <c r="D24302" s="6"/>
      <c r="E24302" s="8"/>
      <c r="O24302" s="9"/>
    </row>
    <row r="24303" spans="2:15" x14ac:dyDescent="0.2">
      <c r="B24303" s="3"/>
      <c r="C24303" s="3"/>
      <c r="D24303" s="6"/>
      <c r="E24303" s="8"/>
      <c r="O24303" s="9"/>
    </row>
    <row r="24304" spans="2:15" x14ac:dyDescent="0.2">
      <c r="B24304" s="3"/>
      <c r="C24304" s="3"/>
      <c r="D24304" s="6"/>
      <c r="E24304" s="8"/>
      <c r="O24304" s="9"/>
    </row>
    <row r="24305" spans="2:15" x14ac:dyDescent="0.2">
      <c r="B24305" s="3"/>
      <c r="C24305" s="3"/>
      <c r="D24305" s="6"/>
      <c r="E24305" s="8"/>
      <c r="O24305" s="9"/>
    </row>
    <row r="24306" spans="2:15" x14ac:dyDescent="0.2">
      <c r="B24306" s="3"/>
      <c r="C24306" s="3"/>
      <c r="D24306" s="6"/>
      <c r="E24306" s="8"/>
      <c r="O24306" s="9"/>
    </row>
    <row r="24307" spans="2:15" x14ac:dyDescent="0.2">
      <c r="B24307" s="3"/>
      <c r="C24307" s="3"/>
      <c r="D24307" s="6"/>
      <c r="E24307" s="8"/>
      <c r="O24307" s="9"/>
    </row>
    <row r="24308" spans="2:15" x14ac:dyDescent="0.2">
      <c r="B24308" s="3"/>
      <c r="C24308" s="3"/>
      <c r="D24308" s="6"/>
      <c r="E24308" s="8"/>
      <c r="O24308" s="9"/>
    </row>
    <row r="24309" spans="2:15" x14ac:dyDescent="0.2">
      <c r="B24309" s="3"/>
      <c r="C24309" s="3"/>
      <c r="D24309" s="6"/>
      <c r="E24309" s="8"/>
      <c r="O24309" s="9"/>
    </row>
    <row r="24310" spans="2:15" x14ac:dyDescent="0.2">
      <c r="B24310" s="3"/>
      <c r="C24310" s="3"/>
      <c r="D24310" s="6"/>
      <c r="E24310" s="8"/>
      <c r="O24310" s="9"/>
    </row>
    <row r="24311" spans="2:15" x14ac:dyDescent="0.2">
      <c r="B24311" s="3"/>
      <c r="C24311" s="3"/>
      <c r="D24311" s="6"/>
      <c r="E24311" s="8"/>
      <c r="O24311" s="9"/>
    </row>
    <row r="24312" spans="2:15" x14ac:dyDescent="0.2">
      <c r="B24312" s="3"/>
      <c r="C24312" s="3"/>
      <c r="D24312" s="6"/>
      <c r="E24312" s="8"/>
      <c r="O24312" s="9"/>
    </row>
    <row r="24313" spans="2:15" x14ac:dyDescent="0.2">
      <c r="B24313" s="3"/>
      <c r="C24313" s="3"/>
      <c r="D24313" s="6"/>
      <c r="E24313" s="8"/>
      <c r="O24313" s="9"/>
    </row>
    <row r="24314" spans="2:15" x14ac:dyDescent="0.2">
      <c r="B24314" s="3"/>
      <c r="C24314" s="3"/>
      <c r="D24314" s="6"/>
      <c r="E24314" s="8"/>
      <c r="O24314" s="9"/>
    </row>
    <row r="24315" spans="2:15" x14ac:dyDescent="0.2">
      <c r="B24315" s="3"/>
      <c r="C24315" s="3"/>
      <c r="D24315" s="6"/>
      <c r="E24315" s="8"/>
      <c r="O24315" s="9"/>
    </row>
    <row r="24316" spans="2:15" x14ac:dyDescent="0.2">
      <c r="B24316" s="3"/>
      <c r="C24316" s="3"/>
      <c r="D24316" s="6"/>
      <c r="E24316" s="8"/>
      <c r="O24316" s="9"/>
    </row>
    <row r="24317" spans="2:15" x14ac:dyDescent="0.2">
      <c r="B24317" s="3"/>
      <c r="C24317" s="3"/>
      <c r="D24317" s="6"/>
      <c r="E24317" s="8"/>
      <c r="O24317" s="9"/>
    </row>
    <row r="24318" spans="2:15" x14ac:dyDescent="0.2">
      <c r="B24318" s="3"/>
      <c r="C24318" s="3"/>
      <c r="D24318" s="6"/>
      <c r="E24318" s="8"/>
      <c r="O24318" s="9"/>
    </row>
    <row r="24319" spans="2:15" x14ac:dyDescent="0.2">
      <c r="B24319" s="3"/>
      <c r="C24319" s="3"/>
      <c r="D24319" s="6"/>
      <c r="E24319" s="8"/>
      <c r="O24319" s="9"/>
    </row>
    <row r="24320" spans="2:15" x14ac:dyDescent="0.2">
      <c r="B24320" s="3"/>
      <c r="C24320" s="3"/>
      <c r="D24320" s="6"/>
      <c r="E24320" s="8"/>
      <c r="O24320" s="9"/>
    </row>
    <row r="24321" spans="2:15" x14ac:dyDescent="0.2">
      <c r="B24321" s="3"/>
      <c r="C24321" s="3"/>
      <c r="D24321" s="6"/>
      <c r="E24321" s="8"/>
      <c r="O24321" s="9"/>
    </row>
    <row r="24322" spans="2:15" x14ac:dyDescent="0.2">
      <c r="B24322" s="3"/>
      <c r="C24322" s="3"/>
      <c r="D24322" s="6"/>
      <c r="E24322" s="8"/>
      <c r="O24322" s="9"/>
    </row>
    <row r="24323" spans="2:15" x14ac:dyDescent="0.2">
      <c r="B24323" s="3"/>
      <c r="C24323" s="3"/>
      <c r="D24323" s="6"/>
      <c r="E24323" s="8"/>
      <c r="O24323" s="9"/>
    </row>
    <row r="24324" spans="2:15" x14ac:dyDescent="0.2">
      <c r="B24324" s="3"/>
      <c r="C24324" s="3"/>
      <c r="D24324" s="6"/>
      <c r="E24324" s="8"/>
      <c r="O24324" s="9"/>
    </row>
    <row r="24325" spans="2:15" x14ac:dyDescent="0.2">
      <c r="B24325" s="3"/>
      <c r="C24325" s="3"/>
      <c r="D24325" s="6"/>
      <c r="E24325" s="8"/>
      <c r="O24325" s="9"/>
    </row>
    <row r="24326" spans="2:15" x14ac:dyDescent="0.2">
      <c r="B24326" s="3"/>
      <c r="C24326" s="3"/>
      <c r="D24326" s="6"/>
      <c r="E24326" s="8"/>
      <c r="O24326" s="9"/>
    </row>
    <row r="24327" spans="2:15" x14ac:dyDescent="0.2">
      <c r="B24327" s="3"/>
      <c r="C24327" s="3"/>
      <c r="D24327" s="6"/>
      <c r="E24327" s="8"/>
      <c r="O24327" s="9"/>
    </row>
    <row r="24328" spans="2:15" x14ac:dyDescent="0.2">
      <c r="B24328" s="3"/>
      <c r="C24328" s="3"/>
      <c r="D24328" s="6"/>
      <c r="E24328" s="8"/>
      <c r="O24328" s="9"/>
    </row>
    <row r="24329" spans="2:15" x14ac:dyDescent="0.2">
      <c r="B24329" s="3"/>
      <c r="C24329" s="3"/>
      <c r="D24329" s="6"/>
      <c r="E24329" s="8"/>
      <c r="O24329" s="9"/>
    </row>
    <row r="24330" spans="2:15" x14ac:dyDescent="0.2">
      <c r="B24330" s="3"/>
      <c r="C24330" s="3"/>
      <c r="D24330" s="6"/>
      <c r="E24330" s="8"/>
      <c r="O24330" s="9"/>
    </row>
    <row r="24331" spans="2:15" x14ac:dyDescent="0.2">
      <c r="B24331" s="3"/>
      <c r="C24331" s="3"/>
      <c r="D24331" s="6"/>
      <c r="E24331" s="8"/>
      <c r="O24331" s="9"/>
    </row>
    <row r="24332" spans="2:15" x14ac:dyDescent="0.2">
      <c r="B24332" s="3"/>
      <c r="C24332" s="3"/>
      <c r="D24332" s="6"/>
      <c r="E24332" s="8"/>
      <c r="O24332" s="9"/>
    </row>
    <row r="24333" spans="2:15" x14ac:dyDescent="0.2">
      <c r="B24333" s="3"/>
      <c r="C24333" s="3"/>
      <c r="D24333" s="6"/>
      <c r="E24333" s="8"/>
      <c r="O24333" s="9"/>
    </row>
    <row r="24334" spans="2:15" x14ac:dyDescent="0.2">
      <c r="B24334" s="3"/>
      <c r="C24334" s="3"/>
      <c r="D24334" s="6"/>
      <c r="E24334" s="8"/>
      <c r="O24334" s="9"/>
    </row>
    <row r="24335" spans="2:15" x14ac:dyDescent="0.2">
      <c r="B24335" s="3"/>
      <c r="C24335" s="3"/>
      <c r="D24335" s="6"/>
      <c r="E24335" s="8"/>
      <c r="O24335" s="9"/>
    </row>
    <row r="24336" spans="2:15" x14ac:dyDescent="0.2">
      <c r="B24336" s="3"/>
      <c r="C24336" s="3"/>
      <c r="D24336" s="6"/>
      <c r="E24336" s="8"/>
      <c r="O24336" s="9"/>
    </row>
    <row r="24337" spans="2:15" x14ac:dyDescent="0.2">
      <c r="B24337" s="3"/>
      <c r="C24337" s="3"/>
      <c r="D24337" s="6"/>
      <c r="E24337" s="8"/>
      <c r="O24337" s="9"/>
    </row>
    <row r="24338" spans="2:15" x14ac:dyDescent="0.2">
      <c r="B24338" s="3"/>
      <c r="C24338" s="3"/>
      <c r="D24338" s="6"/>
      <c r="E24338" s="8"/>
      <c r="O24338" s="9"/>
    </row>
    <row r="24339" spans="2:15" x14ac:dyDescent="0.2">
      <c r="B24339" s="3"/>
      <c r="C24339" s="3"/>
      <c r="D24339" s="6"/>
      <c r="E24339" s="8"/>
      <c r="O24339" s="9"/>
    </row>
    <row r="24340" spans="2:15" x14ac:dyDescent="0.2">
      <c r="B24340" s="3"/>
      <c r="C24340" s="3"/>
      <c r="D24340" s="6"/>
      <c r="E24340" s="8"/>
      <c r="O24340" s="9"/>
    </row>
    <row r="24341" spans="2:15" x14ac:dyDescent="0.2">
      <c r="B24341" s="3"/>
      <c r="C24341" s="3"/>
      <c r="D24341" s="6"/>
      <c r="E24341" s="8"/>
      <c r="O24341" s="9"/>
    </row>
    <row r="24342" spans="2:15" x14ac:dyDescent="0.2">
      <c r="B24342" s="3"/>
      <c r="C24342" s="3"/>
      <c r="D24342" s="6"/>
      <c r="E24342" s="8"/>
      <c r="O24342" s="9"/>
    </row>
    <row r="24343" spans="2:15" x14ac:dyDescent="0.2">
      <c r="B24343" s="3"/>
      <c r="C24343" s="3"/>
      <c r="D24343" s="6"/>
      <c r="E24343" s="8"/>
      <c r="O24343" s="9"/>
    </row>
    <row r="24344" spans="2:15" x14ac:dyDescent="0.2">
      <c r="B24344" s="3"/>
      <c r="C24344" s="3"/>
      <c r="D24344" s="6"/>
      <c r="E24344" s="8"/>
      <c r="O24344" s="9"/>
    </row>
    <row r="24345" spans="2:15" x14ac:dyDescent="0.2">
      <c r="B24345" s="3"/>
      <c r="C24345" s="3"/>
      <c r="D24345" s="6"/>
      <c r="E24345" s="8"/>
      <c r="O24345" s="9"/>
    </row>
    <row r="24346" spans="2:15" x14ac:dyDescent="0.2">
      <c r="B24346" s="3"/>
      <c r="C24346" s="3"/>
      <c r="D24346" s="6"/>
      <c r="E24346" s="8"/>
      <c r="O24346" s="9"/>
    </row>
    <row r="24347" spans="2:15" x14ac:dyDescent="0.2">
      <c r="B24347" s="3"/>
      <c r="C24347" s="3"/>
      <c r="D24347" s="6"/>
      <c r="E24347" s="8"/>
      <c r="O24347" s="9"/>
    </row>
    <row r="24348" spans="2:15" x14ac:dyDescent="0.2">
      <c r="B24348" s="3"/>
      <c r="C24348" s="3"/>
      <c r="D24348" s="6"/>
      <c r="E24348" s="8"/>
      <c r="O24348" s="9"/>
    </row>
    <row r="24349" spans="2:15" x14ac:dyDescent="0.2">
      <c r="B24349" s="3"/>
      <c r="C24349" s="3"/>
      <c r="D24349" s="6"/>
      <c r="E24349" s="8"/>
      <c r="O24349" s="9"/>
    </row>
    <row r="24350" spans="2:15" x14ac:dyDescent="0.2">
      <c r="B24350" s="3"/>
      <c r="C24350" s="3"/>
      <c r="D24350" s="6"/>
      <c r="E24350" s="8"/>
      <c r="O24350" s="9"/>
    </row>
    <row r="24351" spans="2:15" x14ac:dyDescent="0.2">
      <c r="B24351" s="3"/>
      <c r="C24351" s="3"/>
      <c r="D24351" s="6"/>
      <c r="E24351" s="8"/>
      <c r="O24351" s="9"/>
    </row>
    <row r="24352" spans="2:15" x14ac:dyDescent="0.2">
      <c r="B24352" s="3"/>
      <c r="C24352" s="3"/>
      <c r="D24352" s="6"/>
      <c r="E24352" s="8"/>
      <c r="O24352" s="9"/>
    </row>
    <row r="24353" spans="2:15" x14ac:dyDescent="0.2">
      <c r="B24353" s="3"/>
      <c r="C24353" s="3"/>
      <c r="D24353" s="6"/>
      <c r="E24353" s="8"/>
      <c r="O24353" s="9"/>
    </row>
    <row r="24354" spans="2:15" x14ac:dyDescent="0.2">
      <c r="B24354" s="3"/>
      <c r="C24354" s="3"/>
      <c r="D24354" s="6"/>
      <c r="E24354" s="8"/>
      <c r="O24354" s="9"/>
    </row>
    <row r="24355" spans="2:15" x14ac:dyDescent="0.2">
      <c r="B24355" s="3"/>
      <c r="C24355" s="3"/>
      <c r="D24355" s="6"/>
      <c r="E24355" s="8"/>
      <c r="O24355" s="9"/>
    </row>
    <row r="24356" spans="2:15" x14ac:dyDescent="0.2">
      <c r="B24356" s="3"/>
      <c r="C24356" s="3"/>
      <c r="D24356" s="6"/>
      <c r="E24356" s="8"/>
      <c r="O24356" s="9"/>
    </row>
    <row r="24357" spans="2:15" x14ac:dyDescent="0.2">
      <c r="B24357" s="3"/>
      <c r="C24357" s="3"/>
      <c r="D24357" s="6"/>
      <c r="E24357" s="8"/>
      <c r="O24357" s="9"/>
    </row>
    <row r="24358" spans="2:15" x14ac:dyDescent="0.2">
      <c r="B24358" s="3"/>
      <c r="C24358" s="3"/>
      <c r="D24358" s="6"/>
      <c r="E24358" s="8"/>
      <c r="O24358" s="9"/>
    </row>
    <row r="24359" spans="2:15" x14ac:dyDescent="0.2">
      <c r="B24359" s="3"/>
      <c r="C24359" s="3"/>
      <c r="D24359" s="6"/>
      <c r="E24359" s="8"/>
      <c r="O24359" s="9"/>
    </row>
    <row r="24360" spans="2:15" x14ac:dyDescent="0.2">
      <c r="B24360" s="3"/>
      <c r="C24360" s="3"/>
      <c r="D24360" s="6"/>
      <c r="E24360" s="8"/>
      <c r="O24360" s="9"/>
    </row>
    <row r="24361" spans="2:15" x14ac:dyDescent="0.2">
      <c r="B24361" s="3"/>
      <c r="C24361" s="3"/>
      <c r="D24361" s="6"/>
      <c r="E24361" s="8"/>
      <c r="O24361" s="9"/>
    </row>
    <row r="24362" spans="2:15" x14ac:dyDescent="0.2">
      <c r="B24362" s="3"/>
      <c r="C24362" s="3"/>
      <c r="D24362" s="6"/>
      <c r="E24362" s="8"/>
      <c r="O24362" s="9"/>
    </row>
    <row r="24363" spans="2:15" x14ac:dyDescent="0.2">
      <c r="B24363" s="3"/>
      <c r="C24363" s="3"/>
      <c r="D24363" s="6"/>
      <c r="E24363" s="8"/>
      <c r="O24363" s="9"/>
    </row>
    <row r="24364" spans="2:15" x14ac:dyDescent="0.2">
      <c r="B24364" s="3"/>
      <c r="C24364" s="3"/>
      <c r="D24364" s="6"/>
      <c r="E24364" s="8"/>
      <c r="O24364" s="9"/>
    </row>
    <row r="24365" spans="2:15" x14ac:dyDescent="0.2">
      <c r="B24365" s="3"/>
      <c r="C24365" s="3"/>
      <c r="D24365" s="6"/>
      <c r="E24365" s="8"/>
      <c r="O24365" s="9"/>
    </row>
    <row r="24366" spans="2:15" x14ac:dyDescent="0.2">
      <c r="B24366" s="3"/>
      <c r="C24366" s="3"/>
      <c r="D24366" s="6"/>
      <c r="E24366" s="8"/>
      <c r="O24366" s="9"/>
    </row>
    <row r="24367" spans="2:15" x14ac:dyDescent="0.2">
      <c r="B24367" s="3"/>
      <c r="C24367" s="3"/>
      <c r="D24367" s="6"/>
      <c r="E24367" s="8"/>
      <c r="O24367" s="9"/>
    </row>
    <row r="24368" spans="2:15" x14ac:dyDescent="0.2">
      <c r="B24368" s="3"/>
      <c r="C24368" s="3"/>
      <c r="D24368" s="6"/>
      <c r="E24368" s="8"/>
      <c r="O24368" s="9"/>
    </row>
    <row r="24369" spans="2:15" x14ac:dyDescent="0.2">
      <c r="B24369" s="3"/>
      <c r="C24369" s="3"/>
      <c r="D24369" s="6"/>
      <c r="E24369" s="8"/>
      <c r="O24369" s="9"/>
    </row>
    <row r="24370" spans="2:15" x14ac:dyDescent="0.2">
      <c r="B24370" s="3"/>
      <c r="C24370" s="3"/>
      <c r="D24370" s="6"/>
      <c r="E24370" s="8"/>
      <c r="O24370" s="9"/>
    </row>
    <row r="24371" spans="2:15" x14ac:dyDescent="0.2">
      <c r="B24371" s="3"/>
      <c r="C24371" s="3"/>
      <c r="D24371" s="6"/>
      <c r="E24371" s="8"/>
      <c r="O24371" s="9"/>
    </row>
    <row r="24372" spans="2:15" x14ac:dyDescent="0.2">
      <c r="B24372" s="3"/>
      <c r="C24372" s="3"/>
      <c r="D24372" s="6"/>
      <c r="E24372" s="8"/>
      <c r="O24372" s="9"/>
    </row>
    <row r="24373" spans="2:15" x14ac:dyDescent="0.2">
      <c r="B24373" s="3"/>
      <c r="C24373" s="3"/>
      <c r="D24373" s="6"/>
      <c r="E24373" s="8"/>
      <c r="O24373" s="9"/>
    </row>
    <row r="24374" spans="2:15" x14ac:dyDescent="0.2">
      <c r="B24374" s="3"/>
      <c r="C24374" s="3"/>
      <c r="D24374" s="6"/>
      <c r="E24374" s="8"/>
      <c r="O24374" s="9"/>
    </row>
    <row r="24375" spans="2:15" x14ac:dyDescent="0.2">
      <c r="B24375" s="3"/>
      <c r="C24375" s="3"/>
      <c r="D24375" s="6"/>
      <c r="E24375" s="8"/>
      <c r="O24375" s="9"/>
    </row>
    <row r="24376" spans="2:15" x14ac:dyDescent="0.2">
      <c r="B24376" s="3"/>
      <c r="C24376" s="3"/>
      <c r="D24376" s="6"/>
      <c r="E24376" s="8"/>
      <c r="O24376" s="9"/>
    </row>
    <row r="24377" spans="2:15" x14ac:dyDescent="0.2">
      <c r="B24377" s="3"/>
      <c r="C24377" s="3"/>
      <c r="D24377" s="6"/>
      <c r="E24377" s="8"/>
      <c r="O24377" s="9"/>
    </row>
    <row r="24378" spans="2:15" x14ac:dyDescent="0.2">
      <c r="B24378" s="3"/>
      <c r="C24378" s="3"/>
      <c r="D24378" s="6"/>
      <c r="E24378" s="8"/>
      <c r="O24378" s="9"/>
    </row>
    <row r="24379" spans="2:15" x14ac:dyDescent="0.2">
      <c r="B24379" s="3"/>
      <c r="C24379" s="3"/>
      <c r="D24379" s="6"/>
      <c r="E24379" s="8"/>
      <c r="O24379" s="9"/>
    </row>
    <row r="24380" spans="2:15" x14ac:dyDescent="0.2">
      <c r="B24380" s="3"/>
      <c r="C24380" s="3"/>
      <c r="D24380" s="6"/>
      <c r="E24380" s="8"/>
      <c r="O24380" s="9"/>
    </row>
    <row r="24381" spans="2:15" x14ac:dyDescent="0.2">
      <c r="B24381" s="3"/>
      <c r="C24381" s="3"/>
      <c r="D24381" s="6"/>
      <c r="E24381" s="8"/>
      <c r="O24381" s="9"/>
    </row>
    <row r="24382" spans="2:15" x14ac:dyDescent="0.2">
      <c r="B24382" s="3"/>
      <c r="C24382" s="3"/>
      <c r="D24382" s="6"/>
      <c r="E24382" s="8"/>
      <c r="O24382" s="9"/>
    </row>
    <row r="24383" spans="2:15" x14ac:dyDescent="0.2">
      <c r="B24383" s="3"/>
      <c r="C24383" s="3"/>
      <c r="D24383" s="6"/>
      <c r="E24383" s="8"/>
      <c r="O24383" s="9"/>
    </row>
    <row r="24384" spans="2:15" x14ac:dyDescent="0.2">
      <c r="B24384" s="3"/>
      <c r="C24384" s="3"/>
      <c r="D24384" s="6"/>
      <c r="E24384" s="8"/>
      <c r="O24384" s="9"/>
    </row>
    <row r="24385" spans="2:15" x14ac:dyDescent="0.2">
      <c r="B24385" s="3"/>
      <c r="C24385" s="3"/>
      <c r="D24385" s="6"/>
      <c r="E24385" s="8"/>
      <c r="O24385" s="9"/>
    </row>
    <row r="24386" spans="2:15" x14ac:dyDescent="0.2">
      <c r="B24386" s="3"/>
      <c r="C24386" s="3"/>
      <c r="D24386" s="6"/>
      <c r="E24386" s="8"/>
      <c r="O24386" s="9"/>
    </row>
    <row r="24387" spans="2:15" x14ac:dyDescent="0.2">
      <c r="B24387" s="3"/>
      <c r="C24387" s="3"/>
      <c r="D24387" s="6"/>
      <c r="E24387" s="8"/>
      <c r="O24387" s="9"/>
    </row>
    <row r="24388" spans="2:15" x14ac:dyDescent="0.2">
      <c r="B24388" s="3"/>
      <c r="C24388" s="3"/>
      <c r="D24388" s="6"/>
      <c r="E24388" s="8"/>
      <c r="O24388" s="9"/>
    </row>
    <row r="24389" spans="2:15" x14ac:dyDescent="0.2">
      <c r="B24389" s="3"/>
      <c r="C24389" s="3"/>
      <c r="D24389" s="6"/>
      <c r="E24389" s="8"/>
      <c r="O24389" s="9"/>
    </row>
    <row r="24390" spans="2:15" x14ac:dyDescent="0.2">
      <c r="B24390" s="3"/>
      <c r="C24390" s="3"/>
      <c r="D24390" s="6"/>
      <c r="E24390" s="8"/>
      <c r="O24390" s="9"/>
    </row>
    <row r="24391" spans="2:15" x14ac:dyDescent="0.2">
      <c r="B24391" s="3"/>
      <c r="C24391" s="3"/>
      <c r="D24391" s="6"/>
      <c r="E24391" s="8"/>
      <c r="O24391" s="9"/>
    </row>
    <row r="24392" spans="2:15" x14ac:dyDescent="0.2">
      <c r="B24392" s="3"/>
      <c r="C24392" s="3"/>
      <c r="D24392" s="6"/>
      <c r="E24392" s="8"/>
      <c r="O24392" s="9"/>
    </row>
    <row r="24393" spans="2:15" x14ac:dyDescent="0.2">
      <c r="B24393" s="3"/>
      <c r="C24393" s="3"/>
      <c r="D24393" s="6"/>
      <c r="E24393" s="8"/>
      <c r="O24393" s="9"/>
    </row>
    <row r="24394" spans="2:15" x14ac:dyDescent="0.2">
      <c r="B24394" s="3"/>
      <c r="C24394" s="3"/>
      <c r="D24394" s="6"/>
      <c r="E24394" s="8"/>
      <c r="O24394" s="9"/>
    </row>
    <row r="24395" spans="2:15" x14ac:dyDescent="0.2">
      <c r="B24395" s="3"/>
      <c r="C24395" s="3"/>
      <c r="D24395" s="6"/>
      <c r="E24395" s="8"/>
      <c r="O24395" s="9"/>
    </row>
    <row r="24396" spans="2:15" x14ac:dyDescent="0.2">
      <c r="B24396" s="3"/>
      <c r="C24396" s="3"/>
      <c r="D24396" s="6"/>
      <c r="E24396" s="8"/>
      <c r="O24396" s="9"/>
    </row>
    <row r="24397" spans="2:15" x14ac:dyDescent="0.2">
      <c r="B24397" s="3"/>
      <c r="C24397" s="3"/>
      <c r="D24397" s="6"/>
      <c r="E24397" s="8"/>
      <c r="O24397" s="9"/>
    </row>
    <row r="24398" spans="2:15" x14ac:dyDescent="0.2">
      <c r="B24398" s="3"/>
      <c r="C24398" s="3"/>
      <c r="D24398" s="6"/>
      <c r="E24398" s="8"/>
      <c r="O24398" s="9"/>
    </row>
    <row r="24399" spans="2:15" x14ac:dyDescent="0.2">
      <c r="B24399" s="3"/>
      <c r="C24399" s="3"/>
      <c r="D24399" s="6"/>
      <c r="E24399" s="8"/>
      <c r="O24399" s="9"/>
    </row>
    <row r="24400" spans="2:15" x14ac:dyDescent="0.2">
      <c r="B24400" s="3"/>
      <c r="C24400" s="3"/>
      <c r="D24400" s="6"/>
      <c r="E24400" s="8"/>
      <c r="O24400" s="9"/>
    </row>
    <row r="24401" spans="2:15" x14ac:dyDescent="0.2">
      <c r="B24401" s="3"/>
      <c r="C24401" s="3"/>
      <c r="D24401" s="6"/>
      <c r="E24401" s="8"/>
      <c r="O24401" s="9"/>
    </row>
    <row r="24402" spans="2:15" x14ac:dyDescent="0.2">
      <c r="B24402" s="3"/>
      <c r="C24402" s="3"/>
      <c r="D24402" s="6"/>
      <c r="E24402" s="8"/>
      <c r="O24402" s="9"/>
    </row>
    <row r="24403" spans="2:15" x14ac:dyDescent="0.2">
      <c r="B24403" s="3"/>
      <c r="C24403" s="3"/>
      <c r="D24403" s="6"/>
      <c r="E24403" s="8"/>
      <c r="O24403" s="9"/>
    </row>
    <row r="24404" spans="2:15" x14ac:dyDescent="0.2">
      <c r="B24404" s="3"/>
      <c r="C24404" s="3"/>
      <c r="D24404" s="6"/>
      <c r="E24404" s="8"/>
      <c r="O24404" s="9"/>
    </row>
    <row r="24405" spans="2:15" x14ac:dyDescent="0.2">
      <c r="B24405" s="3"/>
      <c r="C24405" s="3"/>
      <c r="D24405" s="6"/>
      <c r="E24405" s="8"/>
      <c r="O24405" s="9"/>
    </row>
    <row r="24406" spans="2:15" x14ac:dyDescent="0.2">
      <c r="B24406" s="3"/>
      <c r="C24406" s="3"/>
      <c r="D24406" s="6"/>
      <c r="E24406" s="8"/>
      <c r="O24406" s="9"/>
    </row>
    <row r="24407" spans="2:15" x14ac:dyDescent="0.2">
      <c r="B24407" s="3"/>
      <c r="C24407" s="3"/>
      <c r="D24407" s="6"/>
      <c r="E24407" s="8"/>
      <c r="O24407" s="9"/>
    </row>
    <row r="24408" spans="2:15" x14ac:dyDescent="0.2">
      <c r="B24408" s="3"/>
      <c r="C24408" s="3"/>
      <c r="D24408" s="6"/>
      <c r="E24408" s="8"/>
      <c r="O24408" s="9"/>
    </row>
    <row r="24409" spans="2:15" x14ac:dyDescent="0.2">
      <c r="B24409" s="3"/>
      <c r="C24409" s="3"/>
      <c r="D24409" s="6"/>
      <c r="E24409" s="8"/>
      <c r="O24409" s="9"/>
    </row>
    <row r="24410" spans="2:15" x14ac:dyDescent="0.2">
      <c r="B24410" s="3"/>
      <c r="C24410" s="3"/>
      <c r="D24410" s="6"/>
      <c r="E24410" s="8"/>
      <c r="O24410" s="9"/>
    </row>
    <row r="24411" spans="2:15" x14ac:dyDescent="0.2">
      <c r="B24411" s="3"/>
      <c r="C24411" s="3"/>
      <c r="D24411" s="6"/>
      <c r="E24411" s="8"/>
      <c r="O24411" s="9"/>
    </row>
    <row r="24412" spans="2:15" x14ac:dyDescent="0.2">
      <c r="B24412" s="3"/>
      <c r="C24412" s="3"/>
      <c r="D24412" s="6"/>
      <c r="E24412" s="8"/>
      <c r="O24412" s="9"/>
    </row>
    <row r="24413" spans="2:15" x14ac:dyDescent="0.2">
      <c r="B24413" s="3"/>
      <c r="C24413" s="3"/>
      <c r="D24413" s="6"/>
      <c r="E24413" s="8"/>
      <c r="O24413" s="9"/>
    </row>
    <row r="24414" spans="2:15" x14ac:dyDescent="0.2">
      <c r="B24414" s="3"/>
      <c r="C24414" s="3"/>
      <c r="D24414" s="6"/>
      <c r="E24414" s="8"/>
      <c r="O24414" s="9"/>
    </row>
    <row r="24415" spans="2:15" x14ac:dyDescent="0.2">
      <c r="B24415" s="3"/>
      <c r="C24415" s="3"/>
      <c r="D24415" s="6"/>
      <c r="E24415" s="8"/>
      <c r="O24415" s="9"/>
    </row>
    <row r="24416" spans="2:15" x14ac:dyDescent="0.2">
      <c r="B24416" s="3"/>
      <c r="C24416" s="3"/>
      <c r="D24416" s="6"/>
      <c r="E24416" s="8"/>
      <c r="O24416" s="9"/>
    </row>
    <row r="24417" spans="2:15" x14ac:dyDescent="0.2">
      <c r="B24417" s="3"/>
      <c r="C24417" s="3"/>
      <c r="D24417" s="6"/>
      <c r="E24417" s="8"/>
      <c r="O24417" s="9"/>
    </row>
    <row r="24418" spans="2:15" x14ac:dyDescent="0.2">
      <c r="B24418" s="3"/>
      <c r="C24418" s="3"/>
      <c r="D24418" s="6"/>
      <c r="E24418" s="8"/>
      <c r="O24418" s="9"/>
    </row>
    <row r="24419" spans="2:15" x14ac:dyDescent="0.2">
      <c r="B24419" s="3"/>
      <c r="C24419" s="3"/>
      <c r="D24419" s="6"/>
      <c r="E24419" s="8"/>
      <c r="O24419" s="9"/>
    </row>
    <row r="24420" spans="2:15" x14ac:dyDescent="0.2">
      <c r="B24420" s="3"/>
      <c r="C24420" s="3"/>
      <c r="D24420" s="6"/>
      <c r="E24420" s="8"/>
      <c r="O24420" s="9"/>
    </row>
    <row r="24421" spans="2:15" x14ac:dyDescent="0.2">
      <c r="B24421" s="3"/>
      <c r="C24421" s="3"/>
      <c r="D24421" s="6"/>
      <c r="E24421" s="8"/>
      <c r="O24421" s="9"/>
    </row>
    <row r="24422" spans="2:15" x14ac:dyDescent="0.2">
      <c r="B24422" s="3"/>
      <c r="C24422" s="3"/>
      <c r="D24422" s="6"/>
      <c r="E24422" s="8"/>
      <c r="O24422" s="9"/>
    </row>
    <row r="24423" spans="2:15" x14ac:dyDescent="0.2">
      <c r="B24423" s="3"/>
      <c r="C24423" s="3"/>
      <c r="D24423" s="6"/>
      <c r="E24423" s="8"/>
      <c r="O24423" s="9"/>
    </row>
    <row r="24424" spans="2:15" x14ac:dyDescent="0.2">
      <c r="B24424" s="3"/>
      <c r="C24424" s="3"/>
      <c r="D24424" s="6"/>
      <c r="E24424" s="8"/>
      <c r="O24424" s="9"/>
    </row>
    <row r="24425" spans="2:15" x14ac:dyDescent="0.2">
      <c r="B24425" s="3"/>
      <c r="C24425" s="3"/>
      <c r="D24425" s="6"/>
      <c r="E24425" s="8"/>
      <c r="O24425" s="9"/>
    </row>
    <row r="24426" spans="2:15" x14ac:dyDescent="0.2">
      <c r="B24426" s="3"/>
      <c r="C24426" s="3"/>
      <c r="D24426" s="6"/>
      <c r="E24426" s="8"/>
      <c r="O24426" s="9"/>
    </row>
    <row r="24427" spans="2:15" x14ac:dyDescent="0.2">
      <c r="B24427" s="3"/>
      <c r="C24427" s="3"/>
      <c r="D24427" s="6"/>
      <c r="E24427" s="8"/>
      <c r="O24427" s="9"/>
    </row>
    <row r="24428" spans="2:15" x14ac:dyDescent="0.2">
      <c r="B24428" s="3"/>
      <c r="C24428" s="3"/>
      <c r="D24428" s="6"/>
      <c r="E24428" s="8"/>
      <c r="O24428" s="9"/>
    </row>
    <row r="24429" spans="2:15" x14ac:dyDescent="0.2">
      <c r="B24429" s="3"/>
      <c r="C24429" s="3"/>
      <c r="D24429" s="6"/>
      <c r="E24429" s="8"/>
      <c r="O24429" s="9"/>
    </row>
    <row r="24430" spans="2:15" x14ac:dyDescent="0.2">
      <c r="B24430" s="3"/>
      <c r="C24430" s="3"/>
      <c r="D24430" s="6"/>
      <c r="E24430" s="8"/>
      <c r="O24430" s="9"/>
    </row>
    <row r="24431" spans="2:15" x14ac:dyDescent="0.2">
      <c r="B24431" s="3"/>
      <c r="C24431" s="3"/>
      <c r="D24431" s="6"/>
      <c r="E24431" s="8"/>
      <c r="O24431" s="9"/>
    </row>
    <row r="24432" spans="2:15" x14ac:dyDescent="0.2">
      <c r="B24432" s="3"/>
      <c r="C24432" s="3"/>
      <c r="D24432" s="6"/>
      <c r="E24432" s="8"/>
      <c r="O24432" s="9"/>
    </row>
    <row r="24433" spans="2:15" x14ac:dyDescent="0.2">
      <c r="B24433" s="3"/>
      <c r="C24433" s="3"/>
      <c r="D24433" s="6"/>
      <c r="E24433" s="8"/>
      <c r="O24433" s="9"/>
    </row>
    <row r="24434" spans="2:15" x14ac:dyDescent="0.2">
      <c r="B24434" s="3"/>
      <c r="C24434" s="3"/>
      <c r="D24434" s="6"/>
      <c r="E24434" s="8"/>
      <c r="O24434" s="9"/>
    </row>
    <row r="24435" spans="2:15" x14ac:dyDescent="0.2">
      <c r="B24435" s="3"/>
      <c r="C24435" s="3"/>
      <c r="D24435" s="6"/>
      <c r="E24435" s="8"/>
      <c r="O24435" s="9"/>
    </row>
    <row r="24436" spans="2:15" x14ac:dyDescent="0.2">
      <c r="B24436" s="3"/>
      <c r="C24436" s="3"/>
      <c r="D24436" s="6"/>
      <c r="E24436" s="8"/>
      <c r="O24436" s="9"/>
    </row>
    <row r="24437" spans="2:15" x14ac:dyDescent="0.2">
      <c r="B24437" s="3"/>
      <c r="C24437" s="3"/>
      <c r="D24437" s="6"/>
      <c r="E24437" s="8"/>
      <c r="O24437" s="9"/>
    </row>
    <row r="24438" spans="2:15" x14ac:dyDescent="0.2">
      <c r="B24438" s="3"/>
      <c r="C24438" s="3"/>
      <c r="D24438" s="6"/>
      <c r="E24438" s="8"/>
      <c r="O24438" s="9"/>
    </row>
    <row r="24439" spans="2:15" x14ac:dyDescent="0.2">
      <c r="B24439" s="3"/>
      <c r="C24439" s="3"/>
      <c r="D24439" s="6"/>
      <c r="E24439" s="8"/>
      <c r="O24439" s="9"/>
    </row>
    <row r="24440" spans="2:15" x14ac:dyDescent="0.2">
      <c r="B24440" s="3"/>
      <c r="C24440" s="3"/>
      <c r="D24440" s="6"/>
      <c r="E24440" s="8"/>
      <c r="O24440" s="9"/>
    </row>
    <row r="24441" spans="2:15" x14ac:dyDescent="0.2">
      <c r="B24441" s="3"/>
      <c r="C24441" s="3"/>
      <c r="D24441" s="6"/>
      <c r="E24441" s="8"/>
      <c r="O24441" s="9"/>
    </row>
    <row r="24442" spans="2:15" x14ac:dyDescent="0.2">
      <c r="B24442" s="3"/>
      <c r="C24442" s="3"/>
      <c r="D24442" s="6"/>
      <c r="E24442" s="8"/>
      <c r="O24442" s="9"/>
    </row>
    <row r="24443" spans="2:15" x14ac:dyDescent="0.2">
      <c r="B24443" s="3"/>
      <c r="C24443" s="3"/>
      <c r="D24443" s="6"/>
      <c r="E24443" s="8"/>
      <c r="O24443" s="9"/>
    </row>
    <row r="24444" spans="2:15" x14ac:dyDescent="0.2">
      <c r="B24444" s="3"/>
      <c r="C24444" s="3"/>
      <c r="D24444" s="6"/>
      <c r="E24444" s="8"/>
      <c r="O24444" s="9"/>
    </row>
    <row r="24445" spans="2:15" x14ac:dyDescent="0.2">
      <c r="B24445" s="3"/>
      <c r="C24445" s="3"/>
      <c r="D24445" s="6"/>
      <c r="E24445" s="8"/>
      <c r="O24445" s="9"/>
    </row>
    <row r="24446" spans="2:15" x14ac:dyDescent="0.2">
      <c r="B24446" s="3"/>
      <c r="C24446" s="3"/>
      <c r="D24446" s="6"/>
      <c r="E24446" s="8"/>
      <c r="O24446" s="9"/>
    </row>
    <row r="24447" spans="2:15" x14ac:dyDescent="0.2">
      <c r="B24447" s="3"/>
      <c r="C24447" s="3"/>
      <c r="D24447" s="6"/>
      <c r="E24447" s="8"/>
      <c r="O24447" s="9"/>
    </row>
    <row r="24448" spans="2:15" x14ac:dyDescent="0.2">
      <c r="B24448" s="3"/>
      <c r="C24448" s="3"/>
      <c r="D24448" s="6"/>
      <c r="E24448" s="8"/>
      <c r="O24448" s="9"/>
    </row>
    <row r="24449" spans="2:15" x14ac:dyDescent="0.2">
      <c r="B24449" s="3"/>
      <c r="C24449" s="3"/>
      <c r="D24449" s="6"/>
      <c r="E24449" s="8"/>
      <c r="O24449" s="9"/>
    </row>
    <row r="24450" spans="2:15" x14ac:dyDescent="0.2">
      <c r="B24450" s="3"/>
      <c r="C24450" s="3"/>
      <c r="D24450" s="6"/>
      <c r="E24450" s="8"/>
      <c r="O24450" s="9"/>
    </row>
    <row r="24451" spans="2:15" x14ac:dyDescent="0.2">
      <c r="B24451" s="3"/>
      <c r="C24451" s="3"/>
      <c r="D24451" s="6"/>
      <c r="E24451" s="8"/>
      <c r="O24451" s="9"/>
    </row>
    <row r="24452" spans="2:15" x14ac:dyDescent="0.2">
      <c r="B24452" s="3"/>
      <c r="C24452" s="3"/>
      <c r="D24452" s="6"/>
      <c r="E24452" s="8"/>
      <c r="O24452" s="9"/>
    </row>
    <row r="24453" spans="2:15" x14ac:dyDescent="0.2">
      <c r="B24453" s="3"/>
      <c r="C24453" s="3"/>
      <c r="D24453" s="6"/>
      <c r="E24453" s="8"/>
      <c r="O24453" s="9"/>
    </row>
    <row r="24454" spans="2:15" x14ac:dyDescent="0.2">
      <c r="B24454" s="3"/>
      <c r="C24454" s="3"/>
      <c r="D24454" s="6"/>
      <c r="E24454" s="8"/>
      <c r="O24454" s="9"/>
    </row>
    <row r="24455" spans="2:15" x14ac:dyDescent="0.2">
      <c r="B24455" s="3"/>
      <c r="C24455" s="3"/>
      <c r="D24455" s="6"/>
      <c r="E24455" s="8"/>
      <c r="O24455" s="9"/>
    </row>
    <row r="24456" spans="2:15" x14ac:dyDescent="0.2">
      <c r="B24456" s="3"/>
      <c r="C24456" s="3"/>
      <c r="D24456" s="6"/>
      <c r="E24456" s="8"/>
      <c r="O24456" s="9"/>
    </row>
    <row r="24457" spans="2:15" x14ac:dyDescent="0.2">
      <c r="B24457" s="3"/>
      <c r="C24457" s="3"/>
      <c r="D24457" s="6"/>
      <c r="E24457" s="8"/>
      <c r="O24457" s="9"/>
    </row>
    <row r="24458" spans="2:15" x14ac:dyDescent="0.2">
      <c r="B24458" s="3"/>
      <c r="C24458" s="3"/>
      <c r="D24458" s="6"/>
      <c r="E24458" s="8"/>
      <c r="O24458" s="9"/>
    </row>
    <row r="24459" spans="2:15" x14ac:dyDescent="0.2">
      <c r="B24459" s="3"/>
      <c r="C24459" s="3"/>
      <c r="D24459" s="6"/>
      <c r="E24459" s="8"/>
      <c r="O24459" s="9"/>
    </row>
    <row r="24460" spans="2:15" x14ac:dyDescent="0.2">
      <c r="B24460" s="3"/>
      <c r="C24460" s="3"/>
      <c r="D24460" s="6"/>
      <c r="E24460" s="8"/>
      <c r="O24460" s="9"/>
    </row>
    <row r="24461" spans="2:15" x14ac:dyDescent="0.2">
      <c r="B24461" s="3"/>
      <c r="C24461" s="3"/>
      <c r="D24461" s="6"/>
      <c r="E24461" s="8"/>
      <c r="O24461" s="9"/>
    </row>
    <row r="24462" spans="2:15" x14ac:dyDescent="0.2">
      <c r="B24462" s="3"/>
      <c r="C24462" s="3"/>
      <c r="D24462" s="6"/>
      <c r="E24462" s="8"/>
      <c r="O24462" s="9"/>
    </row>
    <row r="24463" spans="2:15" x14ac:dyDescent="0.2">
      <c r="B24463" s="3"/>
      <c r="C24463" s="3"/>
      <c r="D24463" s="6"/>
      <c r="E24463" s="8"/>
      <c r="O24463" s="9"/>
    </row>
    <row r="24464" spans="2:15" x14ac:dyDescent="0.2">
      <c r="B24464" s="3"/>
      <c r="C24464" s="3"/>
      <c r="D24464" s="6"/>
      <c r="E24464" s="8"/>
      <c r="O24464" s="9"/>
    </row>
    <row r="24465" spans="2:15" x14ac:dyDescent="0.2">
      <c r="B24465" s="3"/>
      <c r="C24465" s="3"/>
      <c r="D24465" s="6"/>
      <c r="E24465" s="8"/>
      <c r="O24465" s="9"/>
    </row>
    <row r="24466" spans="2:15" x14ac:dyDescent="0.2">
      <c r="B24466" s="3"/>
      <c r="C24466" s="3"/>
      <c r="D24466" s="6"/>
      <c r="E24466" s="8"/>
      <c r="O24466" s="9"/>
    </row>
    <row r="24467" spans="2:15" x14ac:dyDescent="0.2">
      <c r="B24467" s="3"/>
      <c r="C24467" s="3"/>
      <c r="D24467" s="6"/>
      <c r="E24467" s="8"/>
      <c r="O24467" s="9"/>
    </row>
    <row r="24468" spans="2:15" x14ac:dyDescent="0.2">
      <c r="B24468" s="3"/>
      <c r="C24468" s="3"/>
      <c r="D24468" s="6"/>
      <c r="E24468" s="8"/>
      <c r="O24468" s="9"/>
    </row>
    <row r="24469" spans="2:15" x14ac:dyDescent="0.2">
      <c r="B24469" s="3"/>
      <c r="C24469" s="3"/>
      <c r="D24469" s="6"/>
      <c r="E24469" s="8"/>
      <c r="O24469" s="9"/>
    </row>
    <row r="24470" spans="2:15" x14ac:dyDescent="0.2">
      <c r="B24470" s="3"/>
      <c r="C24470" s="3"/>
      <c r="D24470" s="6"/>
      <c r="E24470" s="8"/>
      <c r="O24470" s="9"/>
    </row>
    <row r="24471" spans="2:15" x14ac:dyDescent="0.2">
      <c r="B24471" s="3"/>
      <c r="C24471" s="3"/>
      <c r="D24471" s="6"/>
      <c r="E24471" s="8"/>
      <c r="O24471" s="9"/>
    </row>
    <row r="24472" spans="2:15" x14ac:dyDescent="0.2">
      <c r="B24472" s="3"/>
      <c r="C24472" s="3"/>
      <c r="D24472" s="6"/>
      <c r="E24472" s="8"/>
      <c r="O24472" s="9"/>
    </row>
    <row r="24473" spans="2:15" x14ac:dyDescent="0.2">
      <c r="B24473" s="3"/>
      <c r="C24473" s="3"/>
      <c r="D24473" s="6"/>
      <c r="E24473" s="8"/>
      <c r="O24473" s="9"/>
    </row>
    <row r="24474" spans="2:15" x14ac:dyDescent="0.2">
      <c r="B24474" s="3"/>
      <c r="C24474" s="3"/>
      <c r="D24474" s="6"/>
      <c r="E24474" s="8"/>
      <c r="O24474" s="9"/>
    </row>
    <row r="24475" spans="2:15" x14ac:dyDescent="0.2">
      <c r="B24475" s="3"/>
      <c r="C24475" s="3"/>
      <c r="D24475" s="6"/>
      <c r="E24475" s="8"/>
      <c r="O24475" s="9"/>
    </row>
    <row r="24476" spans="2:15" x14ac:dyDescent="0.2">
      <c r="B24476" s="3"/>
      <c r="C24476" s="3"/>
      <c r="D24476" s="6"/>
      <c r="E24476" s="8"/>
      <c r="O24476" s="9"/>
    </row>
    <row r="24477" spans="2:15" x14ac:dyDescent="0.2">
      <c r="B24477" s="3"/>
      <c r="C24477" s="3"/>
      <c r="D24477" s="6"/>
      <c r="E24477" s="8"/>
      <c r="O24477" s="9"/>
    </row>
    <row r="24478" spans="2:15" x14ac:dyDescent="0.2">
      <c r="B24478" s="3"/>
      <c r="C24478" s="3"/>
      <c r="D24478" s="6"/>
      <c r="E24478" s="8"/>
      <c r="O24478" s="9"/>
    </row>
    <row r="24479" spans="2:15" x14ac:dyDescent="0.2">
      <c r="B24479" s="3"/>
      <c r="C24479" s="3"/>
      <c r="D24479" s="6"/>
      <c r="E24479" s="8"/>
      <c r="O24479" s="9"/>
    </row>
    <row r="24480" spans="2:15" x14ac:dyDescent="0.2">
      <c r="B24480" s="3"/>
      <c r="C24480" s="3"/>
      <c r="D24480" s="6"/>
      <c r="E24480" s="8"/>
      <c r="O24480" s="9"/>
    </row>
    <row r="24481" spans="2:15" x14ac:dyDescent="0.2">
      <c r="B24481" s="3"/>
      <c r="C24481" s="3"/>
      <c r="D24481" s="6"/>
      <c r="E24481" s="8"/>
      <c r="O24481" s="9"/>
    </row>
    <row r="24482" spans="2:15" x14ac:dyDescent="0.2">
      <c r="B24482" s="3"/>
      <c r="C24482" s="3"/>
      <c r="D24482" s="6"/>
      <c r="E24482" s="8"/>
      <c r="O24482" s="9"/>
    </row>
    <row r="24483" spans="2:15" x14ac:dyDescent="0.2">
      <c r="B24483" s="3"/>
      <c r="C24483" s="3"/>
      <c r="D24483" s="6"/>
      <c r="E24483" s="8"/>
      <c r="O24483" s="9"/>
    </row>
    <row r="24484" spans="2:15" x14ac:dyDescent="0.2">
      <c r="B24484" s="3"/>
      <c r="C24484" s="3"/>
      <c r="D24484" s="6"/>
      <c r="E24484" s="8"/>
      <c r="O24484" s="9"/>
    </row>
    <row r="24485" spans="2:15" x14ac:dyDescent="0.2">
      <c r="B24485" s="3"/>
      <c r="C24485" s="3"/>
      <c r="D24485" s="6"/>
      <c r="E24485" s="8"/>
      <c r="O24485" s="9"/>
    </row>
    <row r="24486" spans="2:15" x14ac:dyDescent="0.2">
      <c r="B24486" s="3"/>
      <c r="C24486" s="3"/>
      <c r="D24486" s="6"/>
      <c r="E24486" s="8"/>
      <c r="O24486" s="9"/>
    </row>
    <row r="24487" spans="2:15" x14ac:dyDescent="0.2">
      <c r="B24487" s="3"/>
      <c r="C24487" s="3"/>
      <c r="D24487" s="6"/>
      <c r="E24487" s="8"/>
      <c r="O24487" s="9"/>
    </row>
    <row r="24488" spans="2:15" x14ac:dyDescent="0.2">
      <c r="B24488" s="3"/>
      <c r="C24488" s="3"/>
      <c r="D24488" s="6"/>
      <c r="E24488" s="8"/>
      <c r="O24488" s="9"/>
    </row>
    <row r="24489" spans="2:15" x14ac:dyDescent="0.2">
      <c r="B24489" s="3"/>
      <c r="C24489" s="3"/>
      <c r="D24489" s="6"/>
      <c r="E24489" s="8"/>
      <c r="O24489" s="9"/>
    </row>
    <row r="24490" spans="2:15" x14ac:dyDescent="0.2">
      <c r="B24490" s="3"/>
      <c r="C24490" s="3"/>
      <c r="D24490" s="6"/>
      <c r="E24490" s="8"/>
      <c r="O24490" s="9"/>
    </row>
    <row r="24491" spans="2:15" x14ac:dyDescent="0.2">
      <c r="B24491" s="3"/>
      <c r="C24491" s="3"/>
      <c r="D24491" s="6"/>
      <c r="E24491" s="8"/>
      <c r="O24491" s="9"/>
    </row>
    <row r="24492" spans="2:15" x14ac:dyDescent="0.2">
      <c r="B24492" s="3"/>
      <c r="C24492" s="3"/>
      <c r="D24492" s="6"/>
      <c r="E24492" s="8"/>
      <c r="O24492" s="9"/>
    </row>
    <row r="24493" spans="2:15" x14ac:dyDescent="0.2">
      <c r="B24493" s="3"/>
      <c r="C24493" s="3"/>
      <c r="D24493" s="6"/>
      <c r="E24493" s="8"/>
      <c r="O24493" s="9"/>
    </row>
    <row r="24494" spans="2:15" x14ac:dyDescent="0.2">
      <c r="B24494" s="3"/>
      <c r="C24494" s="3"/>
      <c r="D24494" s="6"/>
      <c r="E24494" s="8"/>
      <c r="O24494" s="9"/>
    </row>
    <row r="24495" spans="2:15" x14ac:dyDescent="0.2">
      <c r="B24495" s="3"/>
      <c r="C24495" s="3"/>
      <c r="D24495" s="6"/>
      <c r="E24495" s="8"/>
      <c r="O24495" s="9"/>
    </row>
    <row r="24496" spans="2:15" x14ac:dyDescent="0.2">
      <c r="B24496" s="3"/>
      <c r="C24496" s="3"/>
      <c r="D24496" s="6"/>
      <c r="E24496" s="8"/>
      <c r="O24496" s="9"/>
    </row>
    <row r="24497" spans="2:15" x14ac:dyDescent="0.2">
      <c r="B24497" s="3"/>
      <c r="C24497" s="3"/>
      <c r="D24497" s="6"/>
      <c r="E24497" s="8"/>
      <c r="O24497" s="9"/>
    </row>
    <row r="24498" spans="2:15" x14ac:dyDescent="0.2">
      <c r="B24498" s="3"/>
      <c r="C24498" s="3"/>
      <c r="D24498" s="6"/>
      <c r="E24498" s="8"/>
      <c r="O24498" s="9"/>
    </row>
    <row r="24499" spans="2:15" x14ac:dyDescent="0.2">
      <c r="B24499" s="3"/>
      <c r="C24499" s="3"/>
      <c r="D24499" s="6"/>
      <c r="E24499" s="8"/>
      <c r="O24499" s="9"/>
    </row>
    <row r="24500" spans="2:15" x14ac:dyDescent="0.2">
      <c r="B24500" s="3"/>
      <c r="C24500" s="3"/>
      <c r="D24500" s="6"/>
      <c r="E24500" s="8"/>
      <c r="O24500" s="9"/>
    </row>
    <row r="24501" spans="2:15" x14ac:dyDescent="0.2">
      <c r="B24501" s="3"/>
      <c r="C24501" s="3"/>
      <c r="D24501" s="6"/>
      <c r="E24501" s="8"/>
      <c r="O24501" s="9"/>
    </row>
    <row r="24502" spans="2:15" x14ac:dyDescent="0.2">
      <c r="B24502" s="3"/>
      <c r="C24502" s="3"/>
      <c r="D24502" s="6"/>
      <c r="E24502" s="8"/>
      <c r="O24502" s="9"/>
    </row>
    <row r="24503" spans="2:15" x14ac:dyDescent="0.2">
      <c r="B24503" s="3"/>
      <c r="C24503" s="3"/>
      <c r="D24503" s="6"/>
      <c r="E24503" s="8"/>
      <c r="O24503" s="9"/>
    </row>
    <row r="24504" spans="2:15" x14ac:dyDescent="0.2">
      <c r="B24504" s="3"/>
      <c r="C24504" s="3"/>
      <c r="D24504" s="6"/>
      <c r="E24504" s="8"/>
      <c r="O24504" s="9"/>
    </row>
    <row r="24505" spans="2:15" x14ac:dyDescent="0.2">
      <c r="B24505" s="3"/>
      <c r="C24505" s="3"/>
      <c r="D24505" s="6"/>
      <c r="E24505" s="8"/>
      <c r="O24505" s="9"/>
    </row>
    <row r="24506" spans="2:15" x14ac:dyDescent="0.2">
      <c r="B24506" s="3"/>
      <c r="C24506" s="3"/>
      <c r="D24506" s="6"/>
      <c r="E24506" s="8"/>
      <c r="O24506" s="9"/>
    </row>
    <row r="24507" spans="2:15" x14ac:dyDescent="0.2">
      <c r="B24507" s="3"/>
      <c r="C24507" s="3"/>
      <c r="D24507" s="6"/>
      <c r="E24507" s="8"/>
      <c r="O24507" s="9"/>
    </row>
    <row r="24508" spans="2:15" x14ac:dyDescent="0.2">
      <c r="B24508" s="3"/>
      <c r="C24508" s="3"/>
      <c r="D24508" s="6"/>
      <c r="E24508" s="8"/>
      <c r="O24508" s="9"/>
    </row>
    <row r="24509" spans="2:15" x14ac:dyDescent="0.2">
      <c r="B24509" s="3"/>
      <c r="C24509" s="3"/>
      <c r="D24509" s="6"/>
      <c r="E24509" s="8"/>
      <c r="O24509" s="9"/>
    </row>
    <row r="24510" spans="2:15" x14ac:dyDescent="0.2">
      <c r="B24510" s="3"/>
      <c r="C24510" s="3"/>
      <c r="D24510" s="6"/>
      <c r="E24510" s="8"/>
      <c r="O24510" s="9"/>
    </row>
    <row r="24511" spans="2:15" x14ac:dyDescent="0.2">
      <c r="B24511" s="3"/>
      <c r="C24511" s="3"/>
      <c r="D24511" s="6"/>
      <c r="E24511" s="8"/>
      <c r="O24511" s="9"/>
    </row>
    <row r="24512" spans="2:15" x14ac:dyDescent="0.2">
      <c r="B24512" s="3"/>
      <c r="C24512" s="3"/>
      <c r="D24512" s="6"/>
      <c r="E24512" s="8"/>
      <c r="O24512" s="9"/>
    </row>
    <row r="24513" spans="2:15" x14ac:dyDescent="0.2">
      <c r="B24513" s="3"/>
      <c r="C24513" s="3"/>
      <c r="D24513" s="6"/>
      <c r="E24513" s="8"/>
      <c r="O24513" s="9"/>
    </row>
    <row r="24514" spans="2:15" x14ac:dyDescent="0.2">
      <c r="B24514" s="3"/>
      <c r="C24514" s="3"/>
      <c r="D24514" s="6"/>
      <c r="E24514" s="8"/>
      <c r="O24514" s="9"/>
    </row>
    <row r="24515" spans="2:15" x14ac:dyDescent="0.2">
      <c r="B24515" s="3"/>
      <c r="C24515" s="3"/>
      <c r="D24515" s="6"/>
      <c r="E24515" s="8"/>
      <c r="O24515" s="9"/>
    </row>
    <row r="24516" spans="2:15" x14ac:dyDescent="0.2">
      <c r="B24516" s="3"/>
      <c r="C24516" s="3"/>
      <c r="D24516" s="6"/>
      <c r="E24516" s="8"/>
      <c r="O24516" s="9"/>
    </row>
    <row r="24517" spans="2:15" x14ac:dyDescent="0.2">
      <c r="B24517" s="3"/>
      <c r="C24517" s="3"/>
      <c r="D24517" s="6"/>
      <c r="E24517" s="8"/>
      <c r="O24517" s="9"/>
    </row>
    <row r="24518" spans="2:15" x14ac:dyDescent="0.2">
      <c r="B24518" s="3"/>
      <c r="C24518" s="3"/>
      <c r="D24518" s="6"/>
      <c r="E24518" s="8"/>
      <c r="O24518" s="9"/>
    </row>
    <row r="24519" spans="2:15" x14ac:dyDescent="0.2">
      <c r="B24519" s="3"/>
      <c r="C24519" s="3"/>
      <c r="D24519" s="6"/>
      <c r="E24519" s="8"/>
      <c r="O24519" s="9"/>
    </row>
    <row r="24520" spans="2:15" x14ac:dyDescent="0.2">
      <c r="B24520" s="3"/>
      <c r="C24520" s="3"/>
      <c r="D24520" s="6"/>
      <c r="E24520" s="8"/>
      <c r="O24520" s="9"/>
    </row>
    <row r="24521" spans="2:15" x14ac:dyDescent="0.2">
      <c r="B24521" s="3"/>
      <c r="C24521" s="3"/>
      <c r="D24521" s="6"/>
      <c r="E24521" s="8"/>
      <c r="O24521" s="9"/>
    </row>
    <row r="24522" spans="2:15" x14ac:dyDescent="0.2">
      <c r="B24522" s="3"/>
      <c r="C24522" s="3"/>
      <c r="D24522" s="6"/>
      <c r="E24522" s="8"/>
      <c r="O24522" s="9"/>
    </row>
    <row r="24523" spans="2:15" x14ac:dyDescent="0.2">
      <c r="B24523" s="3"/>
      <c r="C24523" s="3"/>
      <c r="D24523" s="6"/>
      <c r="E24523" s="8"/>
      <c r="O24523" s="9"/>
    </row>
    <row r="24524" spans="2:15" x14ac:dyDescent="0.2">
      <c r="B24524" s="3"/>
      <c r="C24524" s="3"/>
      <c r="D24524" s="6"/>
      <c r="E24524" s="8"/>
      <c r="O24524" s="9"/>
    </row>
    <row r="24525" spans="2:15" x14ac:dyDescent="0.2">
      <c r="B24525" s="3"/>
      <c r="C24525" s="3"/>
      <c r="D24525" s="6"/>
      <c r="E24525" s="8"/>
      <c r="O24525" s="9"/>
    </row>
    <row r="24526" spans="2:15" x14ac:dyDescent="0.2">
      <c r="B24526" s="3"/>
      <c r="C24526" s="3"/>
      <c r="D24526" s="6"/>
      <c r="E24526" s="8"/>
      <c r="O24526" s="9"/>
    </row>
    <row r="24527" spans="2:15" x14ac:dyDescent="0.2">
      <c r="B24527" s="3"/>
      <c r="C24527" s="3"/>
      <c r="D24527" s="6"/>
      <c r="E24527" s="8"/>
      <c r="O24527" s="9"/>
    </row>
    <row r="24528" spans="2:15" x14ac:dyDescent="0.2">
      <c r="B24528" s="3"/>
      <c r="C24528" s="3"/>
      <c r="D24528" s="6"/>
      <c r="E24528" s="8"/>
      <c r="O24528" s="9"/>
    </row>
    <row r="24529" spans="2:15" x14ac:dyDescent="0.2">
      <c r="B24529" s="3"/>
      <c r="C24529" s="3"/>
      <c r="D24529" s="6"/>
      <c r="E24529" s="8"/>
      <c r="O24529" s="9"/>
    </row>
    <row r="24530" spans="2:15" x14ac:dyDescent="0.2">
      <c r="B24530" s="3"/>
      <c r="C24530" s="3"/>
      <c r="D24530" s="6"/>
      <c r="E24530" s="8"/>
      <c r="O24530" s="9"/>
    </row>
    <row r="24531" spans="2:15" x14ac:dyDescent="0.2">
      <c r="B24531" s="3"/>
      <c r="C24531" s="3"/>
      <c r="D24531" s="6"/>
      <c r="E24531" s="8"/>
      <c r="O24531" s="9"/>
    </row>
    <row r="24532" spans="2:15" x14ac:dyDescent="0.2">
      <c r="B24532" s="3"/>
      <c r="C24532" s="3"/>
      <c r="D24532" s="6"/>
      <c r="E24532" s="8"/>
      <c r="O24532" s="9"/>
    </row>
    <row r="24533" spans="2:15" x14ac:dyDescent="0.2">
      <c r="B24533" s="3"/>
      <c r="C24533" s="3"/>
      <c r="D24533" s="6"/>
      <c r="E24533" s="8"/>
      <c r="O24533" s="9"/>
    </row>
    <row r="24534" spans="2:15" x14ac:dyDescent="0.2">
      <c r="B24534" s="3"/>
      <c r="C24534" s="3"/>
      <c r="D24534" s="6"/>
      <c r="E24534" s="8"/>
      <c r="O24534" s="9"/>
    </row>
    <row r="24535" spans="2:15" x14ac:dyDescent="0.2">
      <c r="B24535" s="3"/>
      <c r="C24535" s="3"/>
      <c r="D24535" s="6"/>
      <c r="E24535" s="8"/>
      <c r="O24535" s="9"/>
    </row>
    <row r="24536" spans="2:15" x14ac:dyDescent="0.2">
      <c r="B24536" s="3"/>
      <c r="C24536" s="3"/>
      <c r="D24536" s="6"/>
      <c r="E24536" s="8"/>
      <c r="O24536" s="9"/>
    </row>
    <row r="24537" spans="2:15" x14ac:dyDescent="0.2">
      <c r="B24537" s="3"/>
      <c r="C24537" s="3"/>
      <c r="D24537" s="6"/>
      <c r="E24537" s="8"/>
      <c r="O24537" s="9"/>
    </row>
    <row r="24538" spans="2:15" x14ac:dyDescent="0.2">
      <c r="B24538" s="3"/>
      <c r="C24538" s="3"/>
      <c r="D24538" s="6"/>
      <c r="E24538" s="8"/>
      <c r="O24538" s="9"/>
    </row>
    <row r="24539" spans="2:15" x14ac:dyDescent="0.2">
      <c r="B24539" s="3"/>
      <c r="C24539" s="3"/>
      <c r="D24539" s="6"/>
      <c r="E24539" s="8"/>
      <c r="O24539" s="9"/>
    </row>
    <row r="24540" spans="2:15" x14ac:dyDescent="0.2">
      <c r="B24540" s="3"/>
      <c r="C24540" s="3"/>
      <c r="D24540" s="6"/>
      <c r="E24540" s="8"/>
      <c r="O24540" s="9"/>
    </row>
    <row r="24541" spans="2:15" x14ac:dyDescent="0.2">
      <c r="B24541" s="3"/>
      <c r="C24541" s="3"/>
      <c r="D24541" s="6"/>
      <c r="E24541" s="8"/>
      <c r="O24541" s="9"/>
    </row>
    <row r="24542" spans="2:15" x14ac:dyDescent="0.2">
      <c r="B24542" s="3"/>
      <c r="C24542" s="3"/>
      <c r="D24542" s="6"/>
      <c r="E24542" s="8"/>
      <c r="O24542" s="9"/>
    </row>
    <row r="24543" spans="2:15" x14ac:dyDescent="0.2">
      <c r="B24543" s="3"/>
      <c r="C24543" s="3"/>
      <c r="D24543" s="6"/>
      <c r="E24543" s="8"/>
      <c r="O24543" s="9"/>
    </row>
    <row r="24544" spans="2:15" x14ac:dyDescent="0.2">
      <c r="B24544" s="3"/>
      <c r="C24544" s="3"/>
      <c r="D24544" s="6"/>
      <c r="E24544" s="8"/>
      <c r="O24544" s="9"/>
    </row>
    <row r="24545" spans="2:15" x14ac:dyDescent="0.2">
      <c r="B24545" s="3"/>
      <c r="C24545" s="3"/>
      <c r="D24545" s="6"/>
      <c r="E24545" s="8"/>
      <c r="O24545" s="9"/>
    </row>
    <row r="24546" spans="2:15" x14ac:dyDescent="0.2">
      <c r="B24546" s="3"/>
      <c r="C24546" s="3"/>
      <c r="D24546" s="6"/>
      <c r="E24546" s="8"/>
      <c r="O24546" s="9"/>
    </row>
    <row r="24547" spans="2:15" x14ac:dyDescent="0.2">
      <c r="B24547" s="3"/>
      <c r="C24547" s="3"/>
      <c r="D24547" s="6"/>
      <c r="E24547" s="8"/>
      <c r="O24547" s="9"/>
    </row>
    <row r="24548" spans="2:15" x14ac:dyDescent="0.2">
      <c r="B24548" s="3"/>
      <c r="C24548" s="3"/>
      <c r="D24548" s="6"/>
      <c r="E24548" s="8"/>
      <c r="O24548" s="9"/>
    </row>
    <row r="24549" spans="2:15" x14ac:dyDescent="0.2">
      <c r="B24549" s="3"/>
      <c r="C24549" s="3"/>
      <c r="D24549" s="6"/>
      <c r="E24549" s="8"/>
      <c r="O24549" s="9"/>
    </row>
    <row r="24550" spans="2:15" x14ac:dyDescent="0.2">
      <c r="B24550" s="3"/>
      <c r="C24550" s="3"/>
      <c r="D24550" s="6"/>
      <c r="E24550" s="8"/>
      <c r="O24550" s="9"/>
    </row>
    <row r="24551" spans="2:15" x14ac:dyDescent="0.2">
      <c r="B24551" s="3"/>
      <c r="C24551" s="3"/>
      <c r="D24551" s="6"/>
      <c r="E24551" s="8"/>
      <c r="O24551" s="9"/>
    </row>
    <row r="24552" spans="2:15" x14ac:dyDescent="0.2">
      <c r="B24552" s="3"/>
      <c r="C24552" s="3"/>
      <c r="D24552" s="6"/>
      <c r="E24552" s="8"/>
      <c r="O24552" s="9"/>
    </row>
    <row r="24553" spans="2:15" x14ac:dyDescent="0.2">
      <c r="B24553" s="3"/>
      <c r="C24553" s="3"/>
      <c r="D24553" s="6"/>
      <c r="E24553" s="8"/>
      <c r="O24553" s="9"/>
    </row>
    <row r="24554" spans="2:15" x14ac:dyDescent="0.2">
      <c r="B24554" s="3"/>
      <c r="C24554" s="3"/>
      <c r="D24554" s="6"/>
      <c r="E24554" s="8"/>
      <c r="O24554" s="9"/>
    </row>
    <row r="24555" spans="2:15" x14ac:dyDescent="0.2">
      <c r="B24555" s="3"/>
      <c r="C24555" s="3"/>
      <c r="D24555" s="6"/>
      <c r="E24555" s="8"/>
      <c r="O24555" s="9"/>
    </row>
    <row r="24556" spans="2:15" x14ac:dyDescent="0.2">
      <c r="B24556" s="3"/>
      <c r="C24556" s="3"/>
      <c r="D24556" s="6"/>
      <c r="E24556" s="8"/>
      <c r="O24556" s="9"/>
    </row>
    <row r="24557" spans="2:15" x14ac:dyDescent="0.2">
      <c r="B24557" s="3"/>
      <c r="C24557" s="3"/>
      <c r="D24557" s="6"/>
      <c r="E24557" s="8"/>
      <c r="O24557" s="9"/>
    </row>
    <row r="24558" spans="2:15" x14ac:dyDescent="0.2">
      <c r="B24558" s="3"/>
      <c r="C24558" s="3"/>
      <c r="D24558" s="6"/>
      <c r="E24558" s="8"/>
      <c r="O24558" s="9"/>
    </row>
    <row r="24559" spans="2:15" x14ac:dyDescent="0.2">
      <c r="B24559" s="3"/>
      <c r="C24559" s="3"/>
      <c r="D24559" s="6"/>
      <c r="E24559" s="8"/>
      <c r="O24559" s="9"/>
    </row>
    <row r="24560" spans="2:15" x14ac:dyDescent="0.2">
      <c r="B24560" s="3"/>
      <c r="C24560" s="3"/>
      <c r="D24560" s="6"/>
      <c r="E24560" s="8"/>
      <c r="O24560" s="9"/>
    </row>
    <row r="24561" spans="2:15" x14ac:dyDescent="0.2">
      <c r="B24561" s="3"/>
      <c r="C24561" s="3"/>
      <c r="D24561" s="6"/>
      <c r="E24561" s="8"/>
      <c r="O24561" s="9"/>
    </row>
    <row r="24562" spans="2:15" x14ac:dyDescent="0.2">
      <c r="B24562" s="3"/>
      <c r="C24562" s="3"/>
      <c r="D24562" s="6"/>
      <c r="E24562" s="8"/>
      <c r="O24562" s="9"/>
    </row>
    <row r="24563" spans="2:15" x14ac:dyDescent="0.2">
      <c r="B24563" s="3"/>
      <c r="C24563" s="3"/>
      <c r="D24563" s="6"/>
      <c r="E24563" s="8"/>
      <c r="O24563" s="9"/>
    </row>
    <row r="24564" spans="2:15" x14ac:dyDescent="0.2">
      <c r="B24564" s="3"/>
      <c r="C24564" s="3"/>
      <c r="D24564" s="6"/>
      <c r="E24564" s="8"/>
      <c r="O24564" s="9"/>
    </row>
    <row r="24565" spans="2:15" x14ac:dyDescent="0.2">
      <c r="B24565" s="3"/>
      <c r="C24565" s="3"/>
      <c r="D24565" s="6"/>
      <c r="E24565" s="8"/>
      <c r="O24565" s="9"/>
    </row>
    <row r="24566" spans="2:15" x14ac:dyDescent="0.2">
      <c r="B24566" s="3"/>
      <c r="C24566" s="3"/>
      <c r="D24566" s="6"/>
      <c r="E24566" s="8"/>
      <c r="O24566" s="9"/>
    </row>
    <row r="24567" spans="2:15" x14ac:dyDescent="0.2">
      <c r="B24567" s="3"/>
      <c r="C24567" s="3"/>
      <c r="D24567" s="6"/>
      <c r="E24567" s="8"/>
      <c r="O24567" s="9"/>
    </row>
    <row r="24568" spans="2:15" x14ac:dyDescent="0.2">
      <c r="B24568" s="3"/>
      <c r="C24568" s="3"/>
      <c r="D24568" s="6"/>
      <c r="E24568" s="8"/>
      <c r="O24568" s="9"/>
    </row>
    <row r="24569" spans="2:15" x14ac:dyDescent="0.2">
      <c r="B24569" s="3"/>
      <c r="C24569" s="3"/>
      <c r="D24569" s="6"/>
      <c r="E24569" s="8"/>
      <c r="O24569" s="9"/>
    </row>
    <row r="24570" spans="2:15" x14ac:dyDescent="0.2">
      <c r="B24570" s="3"/>
      <c r="C24570" s="3"/>
      <c r="D24570" s="6"/>
      <c r="E24570" s="8"/>
      <c r="O24570" s="9"/>
    </row>
    <row r="24571" spans="2:15" x14ac:dyDescent="0.2">
      <c r="B24571" s="3"/>
      <c r="C24571" s="3"/>
      <c r="D24571" s="6"/>
      <c r="E24571" s="8"/>
      <c r="O24571" s="9"/>
    </row>
    <row r="24572" spans="2:15" x14ac:dyDescent="0.2">
      <c r="B24572" s="3"/>
      <c r="C24572" s="3"/>
      <c r="D24572" s="6"/>
      <c r="E24572" s="8"/>
      <c r="O24572" s="9"/>
    </row>
    <row r="24573" spans="2:15" x14ac:dyDescent="0.2">
      <c r="B24573" s="3"/>
      <c r="C24573" s="3"/>
      <c r="D24573" s="6"/>
      <c r="E24573" s="8"/>
      <c r="O24573" s="9"/>
    </row>
    <row r="24574" spans="2:15" x14ac:dyDescent="0.2">
      <c r="B24574" s="3"/>
      <c r="C24574" s="3"/>
      <c r="D24574" s="6"/>
      <c r="E24574" s="8"/>
      <c r="O24574" s="9"/>
    </row>
    <row r="24575" spans="2:15" x14ac:dyDescent="0.2">
      <c r="B24575" s="3"/>
      <c r="C24575" s="3"/>
      <c r="D24575" s="6"/>
      <c r="E24575" s="8"/>
      <c r="O24575" s="9"/>
    </row>
    <row r="24576" spans="2:15" x14ac:dyDescent="0.2">
      <c r="B24576" s="3"/>
      <c r="C24576" s="3"/>
      <c r="D24576" s="6"/>
      <c r="E24576" s="8"/>
      <c r="O24576" s="9"/>
    </row>
    <row r="24577" spans="2:15" x14ac:dyDescent="0.2">
      <c r="B24577" s="3"/>
      <c r="C24577" s="3"/>
      <c r="D24577" s="6"/>
      <c r="E24577" s="8"/>
      <c r="O24577" s="9"/>
    </row>
    <row r="24578" spans="2:15" x14ac:dyDescent="0.2">
      <c r="B24578" s="3"/>
      <c r="C24578" s="3"/>
      <c r="D24578" s="6"/>
      <c r="E24578" s="8"/>
      <c r="O24578" s="9"/>
    </row>
    <row r="24579" spans="2:15" x14ac:dyDescent="0.2">
      <c r="B24579" s="3"/>
      <c r="C24579" s="3"/>
      <c r="D24579" s="6"/>
      <c r="E24579" s="8"/>
      <c r="O24579" s="9"/>
    </row>
    <row r="24580" spans="2:15" x14ac:dyDescent="0.2">
      <c r="B24580" s="3"/>
      <c r="C24580" s="3"/>
      <c r="D24580" s="6"/>
      <c r="E24580" s="8"/>
      <c r="O24580" s="9"/>
    </row>
    <row r="24581" spans="2:15" x14ac:dyDescent="0.2">
      <c r="B24581" s="3"/>
      <c r="C24581" s="3"/>
      <c r="D24581" s="6"/>
      <c r="E24581" s="8"/>
      <c r="O24581" s="9"/>
    </row>
    <row r="24582" spans="2:15" x14ac:dyDescent="0.2">
      <c r="B24582" s="3"/>
      <c r="C24582" s="3"/>
      <c r="D24582" s="6"/>
      <c r="E24582" s="8"/>
      <c r="O24582" s="9"/>
    </row>
    <row r="24583" spans="2:15" x14ac:dyDescent="0.2">
      <c r="B24583" s="3"/>
      <c r="C24583" s="3"/>
      <c r="D24583" s="6"/>
      <c r="E24583" s="8"/>
      <c r="O24583" s="9"/>
    </row>
    <row r="24584" spans="2:15" x14ac:dyDescent="0.2">
      <c r="B24584" s="3"/>
      <c r="C24584" s="3"/>
      <c r="D24584" s="6"/>
      <c r="E24584" s="8"/>
      <c r="O24584" s="9"/>
    </row>
    <row r="24585" spans="2:15" x14ac:dyDescent="0.2">
      <c r="B24585" s="3"/>
      <c r="C24585" s="3"/>
      <c r="D24585" s="6"/>
      <c r="E24585" s="8"/>
      <c r="O24585" s="9"/>
    </row>
    <row r="24586" spans="2:15" x14ac:dyDescent="0.2">
      <c r="B24586" s="3"/>
      <c r="C24586" s="3"/>
      <c r="D24586" s="6"/>
      <c r="E24586" s="8"/>
      <c r="O24586" s="9"/>
    </row>
    <row r="24587" spans="2:15" x14ac:dyDescent="0.2">
      <c r="B24587" s="3"/>
      <c r="C24587" s="3"/>
      <c r="D24587" s="6"/>
      <c r="E24587" s="8"/>
      <c r="O24587" s="9"/>
    </row>
    <row r="24588" spans="2:15" x14ac:dyDescent="0.2">
      <c r="B24588" s="3"/>
      <c r="C24588" s="3"/>
      <c r="D24588" s="6"/>
      <c r="E24588" s="8"/>
      <c r="O24588" s="9"/>
    </row>
    <row r="24589" spans="2:15" x14ac:dyDescent="0.2">
      <c r="B24589" s="3"/>
      <c r="C24589" s="3"/>
      <c r="D24589" s="6"/>
      <c r="E24589" s="8"/>
      <c r="O24589" s="9"/>
    </row>
    <row r="24590" spans="2:15" x14ac:dyDescent="0.2">
      <c r="B24590" s="3"/>
      <c r="C24590" s="3"/>
      <c r="D24590" s="6"/>
      <c r="E24590" s="8"/>
      <c r="O24590" s="9"/>
    </row>
    <row r="24591" spans="2:15" x14ac:dyDescent="0.2">
      <c r="B24591" s="3"/>
      <c r="C24591" s="3"/>
      <c r="D24591" s="6"/>
      <c r="E24591" s="8"/>
      <c r="O24591" s="9"/>
    </row>
    <row r="24592" spans="2:15" x14ac:dyDescent="0.2">
      <c r="B24592" s="3"/>
      <c r="C24592" s="3"/>
      <c r="D24592" s="6"/>
      <c r="E24592" s="8"/>
      <c r="O24592" s="9"/>
    </row>
    <row r="24593" spans="2:15" x14ac:dyDescent="0.2">
      <c r="B24593" s="3"/>
      <c r="C24593" s="3"/>
      <c r="D24593" s="6"/>
      <c r="E24593" s="8"/>
      <c r="O24593" s="9"/>
    </row>
    <row r="24594" spans="2:15" x14ac:dyDescent="0.2">
      <c r="B24594" s="3"/>
      <c r="C24594" s="3"/>
      <c r="D24594" s="6"/>
      <c r="E24594" s="8"/>
      <c r="O24594" s="9"/>
    </row>
    <row r="24595" spans="2:15" x14ac:dyDescent="0.2">
      <c r="B24595" s="3"/>
      <c r="C24595" s="3"/>
      <c r="D24595" s="6"/>
      <c r="E24595" s="8"/>
      <c r="O24595" s="9"/>
    </row>
    <row r="24596" spans="2:15" x14ac:dyDescent="0.2">
      <c r="B24596" s="3"/>
      <c r="C24596" s="3"/>
      <c r="D24596" s="6"/>
      <c r="E24596" s="8"/>
      <c r="O24596" s="9"/>
    </row>
    <row r="24597" spans="2:15" x14ac:dyDescent="0.2">
      <c r="B24597" s="3"/>
      <c r="C24597" s="3"/>
      <c r="D24597" s="6"/>
      <c r="E24597" s="8"/>
      <c r="O24597" s="9"/>
    </row>
    <row r="24598" spans="2:15" x14ac:dyDescent="0.2">
      <c r="B24598" s="3"/>
      <c r="C24598" s="3"/>
      <c r="D24598" s="6"/>
      <c r="E24598" s="8"/>
      <c r="O24598" s="9"/>
    </row>
    <row r="24599" spans="2:15" x14ac:dyDescent="0.2">
      <c r="B24599" s="3"/>
      <c r="C24599" s="3"/>
      <c r="D24599" s="6"/>
      <c r="E24599" s="8"/>
      <c r="O24599" s="9"/>
    </row>
    <row r="24600" spans="2:15" x14ac:dyDescent="0.2">
      <c r="B24600" s="3"/>
      <c r="C24600" s="3"/>
      <c r="D24600" s="6"/>
      <c r="E24600" s="8"/>
      <c r="O24600" s="9"/>
    </row>
    <row r="24601" spans="2:15" x14ac:dyDescent="0.2">
      <c r="B24601" s="3"/>
      <c r="C24601" s="3"/>
      <c r="D24601" s="6"/>
      <c r="E24601" s="8"/>
      <c r="O24601" s="9"/>
    </row>
    <row r="24602" spans="2:15" x14ac:dyDescent="0.2">
      <c r="B24602" s="3"/>
      <c r="C24602" s="3"/>
      <c r="D24602" s="6"/>
      <c r="E24602" s="8"/>
      <c r="O24602" s="9"/>
    </row>
    <row r="24603" spans="2:15" x14ac:dyDescent="0.2">
      <c r="B24603" s="3"/>
      <c r="C24603" s="3"/>
      <c r="D24603" s="6"/>
      <c r="E24603" s="8"/>
      <c r="O24603" s="9"/>
    </row>
    <row r="24604" spans="2:15" x14ac:dyDescent="0.2">
      <c r="B24604" s="3"/>
      <c r="C24604" s="3"/>
      <c r="D24604" s="6"/>
      <c r="E24604" s="8"/>
      <c r="O24604" s="9"/>
    </row>
    <row r="24605" spans="2:15" x14ac:dyDescent="0.2">
      <c r="B24605" s="3"/>
      <c r="C24605" s="3"/>
      <c r="D24605" s="6"/>
      <c r="E24605" s="8"/>
      <c r="O24605" s="9"/>
    </row>
    <row r="24606" spans="2:15" x14ac:dyDescent="0.2">
      <c r="B24606" s="3"/>
      <c r="C24606" s="3"/>
      <c r="D24606" s="6"/>
      <c r="E24606" s="8"/>
      <c r="O24606" s="9"/>
    </row>
    <row r="24607" spans="2:15" x14ac:dyDescent="0.2">
      <c r="B24607" s="3"/>
      <c r="C24607" s="3"/>
      <c r="D24607" s="6"/>
      <c r="E24607" s="8"/>
      <c r="O24607" s="9"/>
    </row>
    <row r="24608" spans="2:15" x14ac:dyDescent="0.2">
      <c r="B24608" s="3"/>
      <c r="C24608" s="3"/>
      <c r="D24608" s="6"/>
      <c r="E24608" s="8"/>
      <c r="O24608" s="9"/>
    </row>
    <row r="24609" spans="2:15" x14ac:dyDescent="0.2">
      <c r="B24609" s="3"/>
      <c r="C24609" s="3"/>
      <c r="D24609" s="6"/>
      <c r="E24609" s="8"/>
      <c r="O24609" s="9"/>
    </row>
    <row r="24610" spans="2:15" x14ac:dyDescent="0.2">
      <c r="B24610" s="3"/>
      <c r="C24610" s="3"/>
      <c r="D24610" s="6"/>
      <c r="E24610" s="8"/>
      <c r="O24610" s="9"/>
    </row>
    <row r="24611" spans="2:15" x14ac:dyDescent="0.2">
      <c r="B24611" s="3"/>
      <c r="C24611" s="3"/>
      <c r="D24611" s="6"/>
      <c r="E24611" s="8"/>
      <c r="O24611" s="9"/>
    </row>
    <row r="24612" spans="2:15" x14ac:dyDescent="0.2">
      <c r="B24612" s="3"/>
      <c r="C24612" s="3"/>
      <c r="D24612" s="6"/>
      <c r="E24612" s="8"/>
      <c r="O24612" s="9"/>
    </row>
    <row r="24613" spans="2:15" x14ac:dyDescent="0.2">
      <c r="B24613" s="3"/>
      <c r="C24613" s="3"/>
      <c r="D24613" s="6"/>
      <c r="E24613" s="8"/>
      <c r="O24613" s="9"/>
    </row>
    <row r="24614" spans="2:15" x14ac:dyDescent="0.2">
      <c r="B24614" s="3"/>
      <c r="C24614" s="3"/>
      <c r="D24614" s="6"/>
      <c r="E24614" s="8"/>
      <c r="O24614" s="9"/>
    </row>
    <row r="24615" spans="2:15" x14ac:dyDescent="0.2">
      <c r="B24615" s="3"/>
      <c r="C24615" s="3"/>
      <c r="D24615" s="6"/>
      <c r="E24615" s="8"/>
      <c r="O24615" s="9"/>
    </row>
    <row r="24616" spans="2:15" x14ac:dyDescent="0.2">
      <c r="B24616" s="3"/>
      <c r="C24616" s="3"/>
      <c r="D24616" s="6"/>
      <c r="E24616" s="8"/>
      <c r="O24616" s="9"/>
    </row>
    <row r="24617" spans="2:15" x14ac:dyDescent="0.2">
      <c r="B24617" s="3"/>
      <c r="C24617" s="3"/>
      <c r="D24617" s="6"/>
      <c r="E24617" s="8"/>
      <c r="O24617" s="9"/>
    </row>
    <row r="24618" spans="2:15" x14ac:dyDescent="0.2">
      <c r="B24618" s="3"/>
      <c r="C24618" s="3"/>
      <c r="D24618" s="6"/>
      <c r="E24618" s="8"/>
      <c r="O24618" s="9"/>
    </row>
    <row r="24619" spans="2:15" x14ac:dyDescent="0.2">
      <c r="B24619" s="3"/>
      <c r="C24619" s="3"/>
      <c r="D24619" s="6"/>
      <c r="E24619" s="8"/>
      <c r="O24619" s="9"/>
    </row>
    <row r="24620" spans="2:15" x14ac:dyDescent="0.2">
      <c r="B24620" s="3"/>
      <c r="C24620" s="3"/>
      <c r="D24620" s="6"/>
      <c r="E24620" s="8"/>
      <c r="O24620" s="9"/>
    </row>
    <row r="24621" spans="2:15" x14ac:dyDescent="0.2">
      <c r="B24621" s="3"/>
      <c r="C24621" s="3"/>
      <c r="D24621" s="6"/>
      <c r="E24621" s="8"/>
      <c r="O24621" s="9"/>
    </row>
    <row r="24622" spans="2:15" x14ac:dyDescent="0.2">
      <c r="B24622" s="3"/>
      <c r="C24622" s="3"/>
      <c r="D24622" s="6"/>
      <c r="E24622" s="8"/>
      <c r="O24622" s="9"/>
    </row>
    <row r="24623" spans="2:15" x14ac:dyDescent="0.2">
      <c r="B24623" s="3"/>
      <c r="C24623" s="3"/>
      <c r="D24623" s="6"/>
      <c r="E24623" s="8"/>
      <c r="O24623" s="9"/>
    </row>
    <row r="24624" spans="2:15" x14ac:dyDescent="0.2">
      <c r="B24624" s="3"/>
      <c r="C24624" s="3"/>
      <c r="D24624" s="6"/>
      <c r="E24624" s="8"/>
      <c r="O24624" s="9"/>
    </row>
    <row r="24625" spans="2:15" x14ac:dyDescent="0.2">
      <c r="B24625" s="3"/>
      <c r="C24625" s="3"/>
      <c r="D24625" s="6"/>
      <c r="E24625" s="8"/>
      <c r="O24625" s="9"/>
    </row>
    <row r="24626" spans="2:15" x14ac:dyDescent="0.2">
      <c r="B24626" s="3"/>
      <c r="C24626" s="3"/>
      <c r="D24626" s="6"/>
      <c r="E24626" s="8"/>
      <c r="O24626" s="9"/>
    </row>
    <row r="24627" spans="2:15" x14ac:dyDescent="0.2">
      <c r="B24627" s="3"/>
      <c r="C24627" s="3"/>
      <c r="D24627" s="6"/>
      <c r="E24627" s="8"/>
      <c r="O24627" s="9"/>
    </row>
    <row r="24628" spans="2:15" x14ac:dyDescent="0.2">
      <c r="B24628" s="3"/>
      <c r="C24628" s="3"/>
      <c r="D24628" s="6"/>
      <c r="E24628" s="8"/>
      <c r="O24628" s="9"/>
    </row>
    <row r="24629" spans="2:15" x14ac:dyDescent="0.2">
      <c r="B24629" s="3"/>
      <c r="C24629" s="3"/>
      <c r="D24629" s="6"/>
      <c r="E24629" s="8"/>
      <c r="O24629" s="9"/>
    </row>
    <row r="24630" spans="2:15" x14ac:dyDescent="0.2">
      <c r="B24630" s="3"/>
      <c r="C24630" s="3"/>
      <c r="D24630" s="6"/>
      <c r="E24630" s="8"/>
      <c r="O24630" s="9"/>
    </row>
    <row r="24631" spans="2:15" x14ac:dyDescent="0.2">
      <c r="B24631" s="3"/>
      <c r="C24631" s="3"/>
      <c r="D24631" s="6"/>
      <c r="E24631" s="8"/>
      <c r="O24631" s="9"/>
    </row>
    <row r="24632" spans="2:15" x14ac:dyDescent="0.2">
      <c r="B24632" s="3"/>
      <c r="C24632" s="3"/>
      <c r="D24632" s="6"/>
      <c r="E24632" s="8"/>
      <c r="O24632" s="9"/>
    </row>
    <row r="24633" spans="2:15" x14ac:dyDescent="0.2">
      <c r="B24633" s="3"/>
      <c r="C24633" s="3"/>
      <c r="D24633" s="6"/>
      <c r="E24633" s="8"/>
      <c r="O24633" s="9"/>
    </row>
    <row r="24634" spans="2:15" x14ac:dyDescent="0.2">
      <c r="B24634" s="3"/>
      <c r="C24634" s="3"/>
      <c r="D24634" s="6"/>
      <c r="E24634" s="8"/>
      <c r="O24634" s="9"/>
    </row>
    <row r="24635" spans="2:15" x14ac:dyDescent="0.2">
      <c r="B24635" s="3"/>
      <c r="C24635" s="3"/>
      <c r="D24635" s="6"/>
      <c r="E24635" s="8"/>
      <c r="O24635" s="9"/>
    </row>
    <row r="24636" spans="2:15" x14ac:dyDescent="0.2">
      <c r="B24636" s="3"/>
      <c r="C24636" s="3"/>
      <c r="D24636" s="6"/>
      <c r="E24636" s="8"/>
      <c r="O24636" s="9"/>
    </row>
    <row r="24637" spans="2:15" x14ac:dyDescent="0.2">
      <c r="B24637" s="3"/>
      <c r="C24637" s="3"/>
      <c r="D24637" s="6"/>
      <c r="E24637" s="8"/>
      <c r="O24637" s="9"/>
    </row>
    <row r="24638" spans="2:15" x14ac:dyDescent="0.2">
      <c r="B24638" s="3"/>
      <c r="C24638" s="3"/>
      <c r="D24638" s="6"/>
      <c r="E24638" s="8"/>
      <c r="O24638" s="9"/>
    </row>
    <row r="24639" spans="2:15" x14ac:dyDescent="0.2">
      <c r="B24639" s="3"/>
      <c r="C24639" s="3"/>
      <c r="D24639" s="6"/>
      <c r="E24639" s="8"/>
      <c r="O24639" s="9"/>
    </row>
    <row r="24640" spans="2:15" x14ac:dyDescent="0.2">
      <c r="B24640" s="3"/>
      <c r="C24640" s="3"/>
      <c r="D24640" s="6"/>
      <c r="E24640" s="8"/>
      <c r="O24640" s="9"/>
    </row>
    <row r="24641" spans="2:15" x14ac:dyDescent="0.2">
      <c r="B24641" s="3"/>
      <c r="C24641" s="3"/>
      <c r="D24641" s="6"/>
      <c r="E24641" s="8"/>
      <c r="O24641" s="9"/>
    </row>
    <row r="24642" spans="2:15" x14ac:dyDescent="0.2">
      <c r="B24642" s="3"/>
      <c r="C24642" s="3"/>
      <c r="D24642" s="6"/>
      <c r="E24642" s="8"/>
      <c r="O24642" s="9"/>
    </row>
    <row r="24643" spans="2:15" x14ac:dyDescent="0.2">
      <c r="B24643" s="3"/>
      <c r="C24643" s="3"/>
      <c r="D24643" s="6"/>
      <c r="E24643" s="8"/>
      <c r="O24643" s="9"/>
    </row>
    <row r="24644" spans="2:15" x14ac:dyDescent="0.2">
      <c r="B24644" s="3"/>
      <c r="C24644" s="3"/>
      <c r="D24644" s="6"/>
      <c r="E24644" s="8"/>
      <c r="O24644" s="9"/>
    </row>
    <row r="24645" spans="2:15" x14ac:dyDescent="0.2">
      <c r="B24645" s="3"/>
      <c r="C24645" s="3"/>
      <c r="D24645" s="6"/>
      <c r="E24645" s="8"/>
      <c r="O24645" s="9"/>
    </row>
    <row r="24646" spans="2:15" x14ac:dyDescent="0.2">
      <c r="B24646" s="3"/>
      <c r="C24646" s="3"/>
      <c r="D24646" s="6"/>
      <c r="E24646" s="8"/>
      <c r="O24646" s="9"/>
    </row>
    <row r="24647" spans="2:15" x14ac:dyDescent="0.2">
      <c r="B24647" s="3"/>
      <c r="C24647" s="3"/>
      <c r="D24647" s="6"/>
      <c r="E24647" s="8"/>
      <c r="O24647" s="9"/>
    </row>
    <row r="24648" spans="2:15" x14ac:dyDescent="0.2">
      <c r="B24648" s="3"/>
      <c r="C24648" s="3"/>
      <c r="D24648" s="6"/>
      <c r="E24648" s="8"/>
      <c r="O24648" s="9"/>
    </row>
    <row r="24649" spans="2:15" x14ac:dyDescent="0.2">
      <c r="B24649" s="3"/>
      <c r="C24649" s="3"/>
      <c r="D24649" s="6"/>
      <c r="E24649" s="8"/>
      <c r="O24649" s="9"/>
    </row>
    <row r="24650" spans="2:15" x14ac:dyDescent="0.2">
      <c r="B24650" s="3"/>
      <c r="C24650" s="3"/>
      <c r="D24650" s="6"/>
      <c r="E24650" s="8"/>
      <c r="O24650" s="9"/>
    </row>
    <row r="24651" spans="2:15" x14ac:dyDescent="0.2">
      <c r="B24651" s="3"/>
      <c r="C24651" s="3"/>
      <c r="D24651" s="6"/>
      <c r="E24651" s="8"/>
      <c r="O24651" s="9"/>
    </row>
    <row r="24652" spans="2:15" x14ac:dyDescent="0.2">
      <c r="B24652" s="3"/>
      <c r="C24652" s="3"/>
      <c r="D24652" s="6"/>
      <c r="E24652" s="8"/>
      <c r="O24652" s="9"/>
    </row>
    <row r="24653" spans="2:15" x14ac:dyDescent="0.2">
      <c r="B24653" s="3"/>
      <c r="C24653" s="3"/>
      <c r="D24653" s="6"/>
      <c r="E24653" s="8"/>
      <c r="O24653" s="9"/>
    </row>
    <row r="24654" spans="2:15" x14ac:dyDescent="0.2">
      <c r="B24654" s="3"/>
      <c r="C24654" s="3"/>
      <c r="D24654" s="6"/>
      <c r="E24654" s="8"/>
      <c r="O24654" s="9"/>
    </row>
    <row r="24655" spans="2:15" x14ac:dyDescent="0.2">
      <c r="B24655" s="3"/>
      <c r="C24655" s="3"/>
      <c r="D24655" s="6"/>
      <c r="E24655" s="8"/>
      <c r="O24655" s="9"/>
    </row>
    <row r="24656" spans="2:15" x14ac:dyDescent="0.2">
      <c r="B24656" s="3"/>
      <c r="C24656" s="3"/>
      <c r="D24656" s="6"/>
      <c r="E24656" s="8"/>
      <c r="O24656" s="9"/>
    </row>
    <row r="24657" spans="2:15" x14ac:dyDescent="0.2">
      <c r="B24657" s="3"/>
      <c r="C24657" s="3"/>
      <c r="D24657" s="6"/>
      <c r="E24657" s="8"/>
      <c r="O24657" s="9"/>
    </row>
    <row r="24658" spans="2:15" x14ac:dyDescent="0.2">
      <c r="B24658" s="3"/>
      <c r="C24658" s="3"/>
      <c r="D24658" s="6"/>
      <c r="E24658" s="8"/>
      <c r="O24658" s="9"/>
    </row>
    <row r="24659" spans="2:15" x14ac:dyDescent="0.2">
      <c r="B24659" s="3"/>
      <c r="C24659" s="3"/>
      <c r="D24659" s="6"/>
      <c r="E24659" s="8"/>
      <c r="O24659" s="9"/>
    </row>
    <row r="24660" spans="2:15" x14ac:dyDescent="0.2">
      <c r="B24660" s="3"/>
      <c r="C24660" s="3"/>
      <c r="D24660" s="6"/>
      <c r="E24660" s="8"/>
      <c r="O24660" s="9"/>
    </row>
    <row r="24661" spans="2:15" x14ac:dyDescent="0.2">
      <c r="B24661" s="3"/>
      <c r="C24661" s="3"/>
      <c r="D24661" s="6"/>
      <c r="E24661" s="8"/>
      <c r="O24661" s="9"/>
    </row>
    <row r="24662" spans="2:15" x14ac:dyDescent="0.2">
      <c r="B24662" s="3"/>
      <c r="C24662" s="3"/>
      <c r="D24662" s="6"/>
      <c r="E24662" s="8"/>
      <c r="O24662" s="9"/>
    </row>
    <row r="24663" spans="2:15" x14ac:dyDescent="0.2">
      <c r="B24663" s="3"/>
      <c r="C24663" s="3"/>
      <c r="D24663" s="6"/>
      <c r="E24663" s="8"/>
      <c r="O24663" s="9"/>
    </row>
    <row r="24664" spans="2:15" x14ac:dyDescent="0.2">
      <c r="B24664" s="3"/>
      <c r="C24664" s="3"/>
      <c r="D24664" s="6"/>
      <c r="E24664" s="8"/>
      <c r="O24664" s="9"/>
    </row>
    <row r="24665" spans="2:15" x14ac:dyDescent="0.2">
      <c r="B24665" s="3"/>
      <c r="C24665" s="3"/>
      <c r="D24665" s="6"/>
      <c r="E24665" s="8"/>
      <c r="O24665" s="9"/>
    </row>
    <row r="24666" spans="2:15" x14ac:dyDescent="0.2">
      <c r="B24666" s="3"/>
      <c r="C24666" s="3"/>
      <c r="D24666" s="6"/>
      <c r="E24666" s="8"/>
      <c r="O24666" s="9"/>
    </row>
    <row r="24667" spans="2:15" x14ac:dyDescent="0.2">
      <c r="B24667" s="3"/>
      <c r="C24667" s="3"/>
      <c r="D24667" s="6"/>
      <c r="E24667" s="8"/>
      <c r="O24667" s="9"/>
    </row>
    <row r="24668" spans="2:15" x14ac:dyDescent="0.2">
      <c r="B24668" s="3"/>
      <c r="C24668" s="3"/>
      <c r="D24668" s="6"/>
      <c r="E24668" s="8"/>
      <c r="O24668" s="9"/>
    </row>
    <row r="24669" spans="2:15" x14ac:dyDescent="0.2">
      <c r="B24669" s="3"/>
      <c r="C24669" s="3"/>
      <c r="D24669" s="6"/>
      <c r="E24669" s="8"/>
      <c r="O24669" s="9"/>
    </row>
    <row r="24670" spans="2:15" x14ac:dyDescent="0.2">
      <c r="B24670" s="3"/>
      <c r="C24670" s="3"/>
      <c r="D24670" s="6"/>
      <c r="E24670" s="8"/>
      <c r="O24670" s="9"/>
    </row>
    <row r="24671" spans="2:15" x14ac:dyDescent="0.2">
      <c r="B24671" s="3"/>
      <c r="C24671" s="3"/>
      <c r="D24671" s="6"/>
      <c r="E24671" s="8"/>
      <c r="O24671" s="9"/>
    </row>
    <row r="24672" spans="2:15" x14ac:dyDescent="0.2">
      <c r="B24672" s="3"/>
      <c r="C24672" s="3"/>
      <c r="D24672" s="6"/>
      <c r="E24672" s="8"/>
      <c r="O24672" s="9"/>
    </row>
    <row r="24673" spans="2:15" x14ac:dyDescent="0.2">
      <c r="B24673" s="3"/>
      <c r="C24673" s="3"/>
      <c r="D24673" s="6"/>
      <c r="E24673" s="8"/>
      <c r="O24673" s="9"/>
    </row>
    <row r="24674" spans="2:15" x14ac:dyDescent="0.2">
      <c r="B24674" s="3"/>
      <c r="C24674" s="3"/>
      <c r="D24674" s="6"/>
      <c r="E24674" s="8"/>
      <c r="O24674" s="9"/>
    </row>
    <row r="24675" spans="2:15" x14ac:dyDescent="0.2">
      <c r="B24675" s="3"/>
      <c r="C24675" s="3"/>
      <c r="D24675" s="6"/>
      <c r="E24675" s="8"/>
      <c r="O24675" s="9"/>
    </row>
    <row r="24676" spans="2:15" x14ac:dyDescent="0.2">
      <c r="B24676" s="3"/>
      <c r="C24676" s="3"/>
      <c r="D24676" s="6"/>
      <c r="E24676" s="8"/>
      <c r="O24676" s="9"/>
    </row>
    <row r="24677" spans="2:15" x14ac:dyDescent="0.2">
      <c r="B24677" s="3"/>
      <c r="C24677" s="3"/>
      <c r="D24677" s="6"/>
      <c r="E24677" s="8"/>
      <c r="O24677" s="9"/>
    </row>
    <row r="24678" spans="2:15" x14ac:dyDescent="0.2">
      <c r="B24678" s="3"/>
      <c r="C24678" s="3"/>
      <c r="D24678" s="6"/>
      <c r="E24678" s="8"/>
      <c r="O24678" s="9"/>
    </row>
    <row r="24679" spans="2:15" x14ac:dyDescent="0.2">
      <c r="B24679" s="3"/>
      <c r="C24679" s="3"/>
      <c r="D24679" s="6"/>
      <c r="E24679" s="8"/>
      <c r="O24679" s="9"/>
    </row>
    <row r="24680" spans="2:15" x14ac:dyDescent="0.2">
      <c r="B24680" s="3"/>
      <c r="C24680" s="3"/>
      <c r="D24680" s="6"/>
      <c r="E24680" s="8"/>
      <c r="O24680" s="9"/>
    </row>
    <row r="24681" spans="2:15" x14ac:dyDescent="0.2">
      <c r="B24681" s="3"/>
      <c r="C24681" s="3"/>
      <c r="D24681" s="6"/>
      <c r="E24681" s="8"/>
      <c r="O24681" s="9"/>
    </row>
    <row r="24682" spans="2:15" x14ac:dyDescent="0.2">
      <c r="B24682" s="3"/>
      <c r="C24682" s="3"/>
      <c r="D24682" s="6"/>
      <c r="E24682" s="8"/>
      <c r="O24682" s="9"/>
    </row>
    <row r="24683" spans="2:15" x14ac:dyDescent="0.2">
      <c r="B24683" s="3"/>
      <c r="C24683" s="3"/>
      <c r="D24683" s="6"/>
      <c r="E24683" s="8"/>
      <c r="O24683" s="9"/>
    </row>
    <row r="24684" spans="2:15" x14ac:dyDescent="0.2">
      <c r="B24684" s="3"/>
      <c r="C24684" s="3"/>
      <c r="D24684" s="6"/>
      <c r="E24684" s="8"/>
      <c r="O24684" s="9"/>
    </row>
    <row r="24685" spans="2:15" x14ac:dyDescent="0.2">
      <c r="B24685" s="3"/>
      <c r="C24685" s="3"/>
      <c r="D24685" s="6"/>
      <c r="E24685" s="8"/>
      <c r="O24685" s="9"/>
    </row>
    <row r="24686" spans="2:15" x14ac:dyDescent="0.2">
      <c r="B24686" s="3"/>
      <c r="C24686" s="3"/>
      <c r="D24686" s="6"/>
      <c r="E24686" s="8"/>
      <c r="O24686" s="9"/>
    </row>
    <row r="24687" spans="2:15" x14ac:dyDescent="0.2">
      <c r="B24687" s="3"/>
      <c r="C24687" s="3"/>
      <c r="D24687" s="6"/>
      <c r="E24687" s="8"/>
      <c r="O24687" s="9"/>
    </row>
    <row r="24688" spans="2:15" x14ac:dyDescent="0.2">
      <c r="B24688" s="3"/>
      <c r="C24688" s="3"/>
      <c r="D24688" s="6"/>
      <c r="E24688" s="8"/>
      <c r="O24688" s="9"/>
    </row>
    <row r="24689" spans="2:15" x14ac:dyDescent="0.2">
      <c r="B24689" s="3"/>
      <c r="C24689" s="3"/>
      <c r="D24689" s="6"/>
      <c r="E24689" s="8"/>
      <c r="O24689" s="9"/>
    </row>
    <row r="24690" spans="2:15" x14ac:dyDescent="0.2">
      <c r="B24690" s="3"/>
      <c r="C24690" s="3"/>
      <c r="D24690" s="6"/>
      <c r="E24690" s="8"/>
      <c r="O24690" s="9"/>
    </row>
    <row r="24691" spans="2:15" x14ac:dyDescent="0.2">
      <c r="B24691" s="3"/>
      <c r="C24691" s="3"/>
      <c r="D24691" s="6"/>
      <c r="E24691" s="8"/>
      <c r="O24691" s="9"/>
    </row>
    <row r="24692" spans="2:15" x14ac:dyDescent="0.2">
      <c r="B24692" s="3"/>
      <c r="C24692" s="3"/>
      <c r="D24692" s="6"/>
      <c r="E24692" s="8"/>
      <c r="O24692" s="9"/>
    </row>
    <row r="24693" spans="2:15" x14ac:dyDescent="0.2">
      <c r="B24693" s="3"/>
      <c r="C24693" s="3"/>
      <c r="D24693" s="6"/>
      <c r="E24693" s="8"/>
      <c r="O24693" s="9"/>
    </row>
    <row r="24694" spans="2:15" x14ac:dyDescent="0.2">
      <c r="B24694" s="3"/>
      <c r="C24694" s="3"/>
      <c r="D24694" s="6"/>
      <c r="E24694" s="8"/>
      <c r="O24694" s="9"/>
    </row>
    <row r="24695" spans="2:15" x14ac:dyDescent="0.2">
      <c r="B24695" s="3"/>
      <c r="C24695" s="3"/>
      <c r="D24695" s="6"/>
      <c r="E24695" s="8"/>
      <c r="O24695" s="9"/>
    </row>
    <row r="24696" spans="2:15" x14ac:dyDescent="0.2">
      <c r="B24696" s="3"/>
      <c r="C24696" s="3"/>
      <c r="D24696" s="6"/>
      <c r="E24696" s="8"/>
      <c r="O24696" s="9"/>
    </row>
    <row r="24697" spans="2:15" x14ac:dyDescent="0.2">
      <c r="B24697" s="3"/>
      <c r="C24697" s="3"/>
      <c r="D24697" s="6"/>
      <c r="E24697" s="8"/>
      <c r="O24697" s="9"/>
    </row>
    <row r="24698" spans="2:15" x14ac:dyDescent="0.2">
      <c r="B24698" s="3"/>
      <c r="C24698" s="3"/>
      <c r="D24698" s="6"/>
      <c r="E24698" s="8"/>
      <c r="O24698" s="9"/>
    </row>
    <row r="24699" spans="2:15" x14ac:dyDescent="0.2">
      <c r="B24699" s="3"/>
      <c r="C24699" s="3"/>
      <c r="D24699" s="6"/>
      <c r="E24699" s="8"/>
      <c r="O24699" s="9"/>
    </row>
    <row r="24700" spans="2:15" x14ac:dyDescent="0.2">
      <c r="B24700" s="3"/>
      <c r="C24700" s="3"/>
      <c r="D24700" s="6"/>
      <c r="E24700" s="8"/>
      <c r="O24700" s="9"/>
    </row>
    <row r="24701" spans="2:15" x14ac:dyDescent="0.2">
      <c r="B24701" s="3"/>
      <c r="C24701" s="3"/>
      <c r="D24701" s="6"/>
      <c r="E24701" s="8"/>
      <c r="O24701" s="9"/>
    </row>
    <row r="24702" spans="2:15" x14ac:dyDescent="0.2">
      <c r="B24702" s="3"/>
      <c r="C24702" s="3"/>
      <c r="D24702" s="6"/>
      <c r="E24702" s="8"/>
      <c r="O24702" s="9"/>
    </row>
    <row r="24703" spans="2:15" x14ac:dyDescent="0.2">
      <c r="B24703" s="3"/>
      <c r="C24703" s="3"/>
      <c r="D24703" s="6"/>
      <c r="E24703" s="8"/>
      <c r="O24703" s="9"/>
    </row>
    <row r="24704" spans="2:15" x14ac:dyDescent="0.2">
      <c r="B24704" s="3"/>
      <c r="C24704" s="3"/>
      <c r="D24704" s="6"/>
      <c r="E24704" s="8"/>
      <c r="O24704" s="9"/>
    </row>
    <row r="24705" spans="2:15" x14ac:dyDescent="0.2">
      <c r="B24705" s="3"/>
      <c r="C24705" s="3"/>
      <c r="D24705" s="6"/>
      <c r="E24705" s="8"/>
      <c r="O24705" s="9"/>
    </row>
    <row r="24706" spans="2:15" x14ac:dyDescent="0.2">
      <c r="B24706" s="3"/>
      <c r="C24706" s="3"/>
      <c r="D24706" s="6"/>
      <c r="E24706" s="8"/>
      <c r="O24706" s="9"/>
    </row>
    <row r="24707" spans="2:15" x14ac:dyDescent="0.2">
      <c r="B24707" s="3"/>
      <c r="C24707" s="3"/>
      <c r="D24707" s="6"/>
      <c r="E24707" s="8"/>
      <c r="O24707" s="9"/>
    </row>
    <row r="24708" spans="2:15" x14ac:dyDescent="0.2">
      <c r="B24708" s="3"/>
      <c r="C24708" s="3"/>
      <c r="D24708" s="6"/>
      <c r="E24708" s="8"/>
      <c r="O24708" s="9"/>
    </row>
    <row r="24709" spans="2:15" x14ac:dyDescent="0.2">
      <c r="B24709" s="3"/>
      <c r="C24709" s="3"/>
      <c r="D24709" s="6"/>
      <c r="E24709" s="8"/>
      <c r="O24709" s="9"/>
    </row>
    <row r="24710" spans="2:15" x14ac:dyDescent="0.2">
      <c r="B24710" s="3"/>
      <c r="C24710" s="3"/>
      <c r="D24710" s="6"/>
      <c r="E24710" s="8"/>
      <c r="O24710" s="9"/>
    </row>
    <row r="24711" spans="2:15" x14ac:dyDescent="0.2">
      <c r="B24711" s="3"/>
      <c r="C24711" s="3"/>
      <c r="D24711" s="6"/>
      <c r="E24711" s="8"/>
      <c r="O24711" s="9"/>
    </row>
    <row r="24712" spans="2:15" x14ac:dyDescent="0.2">
      <c r="B24712" s="3"/>
      <c r="C24712" s="3"/>
      <c r="D24712" s="6"/>
      <c r="E24712" s="8"/>
      <c r="O24712" s="9"/>
    </row>
    <row r="24713" spans="2:15" x14ac:dyDescent="0.2">
      <c r="B24713" s="3"/>
      <c r="C24713" s="3"/>
      <c r="D24713" s="6"/>
      <c r="E24713" s="8"/>
      <c r="O24713" s="9"/>
    </row>
    <row r="24714" spans="2:15" x14ac:dyDescent="0.2">
      <c r="B24714" s="3"/>
      <c r="C24714" s="3"/>
      <c r="D24714" s="6"/>
      <c r="E24714" s="8"/>
      <c r="O24714" s="9"/>
    </row>
    <row r="24715" spans="2:15" x14ac:dyDescent="0.2">
      <c r="B24715" s="3"/>
      <c r="C24715" s="3"/>
      <c r="D24715" s="6"/>
      <c r="E24715" s="8"/>
      <c r="O24715" s="9"/>
    </row>
    <row r="24716" spans="2:15" x14ac:dyDescent="0.2">
      <c r="B24716" s="3"/>
      <c r="C24716" s="3"/>
      <c r="D24716" s="6"/>
      <c r="E24716" s="8"/>
      <c r="O24716" s="9"/>
    </row>
    <row r="24717" spans="2:15" x14ac:dyDescent="0.2">
      <c r="B24717" s="3"/>
      <c r="C24717" s="3"/>
      <c r="D24717" s="6"/>
      <c r="E24717" s="8"/>
      <c r="O24717" s="9"/>
    </row>
    <row r="24718" spans="2:15" x14ac:dyDescent="0.2">
      <c r="B24718" s="3"/>
      <c r="C24718" s="3"/>
      <c r="D24718" s="6"/>
      <c r="E24718" s="8"/>
      <c r="O24718" s="9"/>
    </row>
    <row r="24719" spans="2:15" x14ac:dyDescent="0.2">
      <c r="B24719" s="3"/>
      <c r="C24719" s="3"/>
      <c r="D24719" s="6"/>
      <c r="E24719" s="8"/>
      <c r="O24719" s="9"/>
    </row>
    <row r="24720" spans="2:15" x14ac:dyDescent="0.2">
      <c r="B24720" s="3"/>
      <c r="C24720" s="3"/>
      <c r="D24720" s="6"/>
      <c r="E24720" s="8"/>
      <c r="O24720" s="9"/>
    </row>
    <row r="24721" spans="2:15" x14ac:dyDescent="0.2">
      <c r="B24721" s="3"/>
      <c r="C24721" s="3"/>
      <c r="D24721" s="6"/>
      <c r="E24721" s="8"/>
      <c r="O24721" s="9"/>
    </row>
    <row r="24722" spans="2:15" x14ac:dyDescent="0.2">
      <c r="B24722" s="3"/>
      <c r="C24722" s="3"/>
      <c r="D24722" s="6"/>
      <c r="E24722" s="8"/>
      <c r="O24722" s="9"/>
    </row>
    <row r="24723" spans="2:15" x14ac:dyDescent="0.2">
      <c r="B24723" s="3"/>
      <c r="C24723" s="3"/>
      <c r="D24723" s="6"/>
      <c r="E24723" s="8"/>
      <c r="O24723" s="9"/>
    </row>
    <row r="24724" spans="2:15" x14ac:dyDescent="0.2">
      <c r="B24724" s="3"/>
      <c r="C24724" s="3"/>
      <c r="D24724" s="6"/>
      <c r="E24724" s="8"/>
      <c r="O24724" s="9"/>
    </row>
    <row r="24725" spans="2:15" x14ac:dyDescent="0.2">
      <c r="B24725" s="3"/>
      <c r="C24725" s="3"/>
      <c r="D24725" s="6"/>
      <c r="E24725" s="8"/>
      <c r="O24725" s="9"/>
    </row>
    <row r="24726" spans="2:15" x14ac:dyDescent="0.2">
      <c r="B24726" s="3"/>
      <c r="C24726" s="3"/>
      <c r="D24726" s="6"/>
      <c r="E24726" s="8"/>
      <c r="O24726" s="9"/>
    </row>
    <row r="24727" spans="2:15" x14ac:dyDescent="0.2">
      <c r="B24727" s="3"/>
      <c r="C24727" s="3"/>
      <c r="D24727" s="6"/>
      <c r="E24727" s="8"/>
      <c r="O24727" s="9"/>
    </row>
    <row r="24728" spans="2:15" x14ac:dyDescent="0.2">
      <c r="B24728" s="3"/>
      <c r="C24728" s="3"/>
      <c r="D24728" s="6"/>
      <c r="E24728" s="8"/>
      <c r="O24728" s="9"/>
    </row>
    <row r="24729" spans="2:15" x14ac:dyDescent="0.2">
      <c r="B24729" s="3"/>
      <c r="C24729" s="3"/>
      <c r="D24729" s="6"/>
      <c r="E24729" s="8"/>
      <c r="O24729" s="9"/>
    </row>
    <row r="24730" spans="2:15" x14ac:dyDescent="0.2">
      <c r="B24730" s="3"/>
      <c r="C24730" s="3"/>
      <c r="D24730" s="6"/>
      <c r="E24730" s="8"/>
      <c r="O24730" s="9"/>
    </row>
    <row r="24731" spans="2:15" x14ac:dyDescent="0.2">
      <c r="B24731" s="3"/>
      <c r="C24731" s="3"/>
      <c r="D24731" s="6"/>
      <c r="E24731" s="8"/>
      <c r="O24731" s="9"/>
    </row>
    <row r="24732" spans="2:15" x14ac:dyDescent="0.2">
      <c r="B24732" s="3"/>
      <c r="C24732" s="3"/>
      <c r="D24732" s="6"/>
      <c r="E24732" s="8"/>
      <c r="O24732" s="9"/>
    </row>
    <row r="24733" spans="2:15" x14ac:dyDescent="0.2">
      <c r="B24733" s="3"/>
      <c r="C24733" s="3"/>
      <c r="D24733" s="6"/>
      <c r="E24733" s="8"/>
      <c r="O24733" s="9"/>
    </row>
    <row r="24734" spans="2:15" x14ac:dyDescent="0.2">
      <c r="B24734" s="3"/>
      <c r="C24734" s="3"/>
      <c r="D24734" s="6"/>
      <c r="E24734" s="8"/>
      <c r="O24734" s="9"/>
    </row>
    <row r="24735" spans="2:15" x14ac:dyDescent="0.2">
      <c r="B24735" s="3"/>
      <c r="C24735" s="3"/>
      <c r="D24735" s="6"/>
      <c r="E24735" s="8"/>
      <c r="O24735" s="9"/>
    </row>
    <row r="24736" spans="2:15" x14ac:dyDescent="0.2">
      <c r="B24736" s="3"/>
      <c r="C24736" s="3"/>
      <c r="D24736" s="6"/>
      <c r="E24736" s="8"/>
      <c r="O24736" s="9"/>
    </row>
    <row r="24737" spans="2:15" x14ac:dyDescent="0.2">
      <c r="B24737" s="3"/>
      <c r="C24737" s="3"/>
      <c r="D24737" s="6"/>
      <c r="E24737" s="8"/>
      <c r="O24737" s="9"/>
    </row>
    <row r="24738" spans="2:15" x14ac:dyDescent="0.2">
      <c r="B24738" s="3"/>
      <c r="C24738" s="3"/>
      <c r="D24738" s="6"/>
      <c r="E24738" s="8"/>
      <c r="O24738" s="9"/>
    </row>
    <row r="24739" spans="2:15" x14ac:dyDescent="0.2">
      <c r="B24739" s="3"/>
      <c r="C24739" s="3"/>
      <c r="D24739" s="6"/>
      <c r="E24739" s="8"/>
      <c r="O24739" s="9"/>
    </row>
    <row r="24740" spans="2:15" x14ac:dyDescent="0.2">
      <c r="B24740" s="3"/>
      <c r="C24740" s="3"/>
      <c r="D24740" s="6"/>
      <c r="E24740" s="8"/>
      <c r="O24740" s="9"/>
    </row>
    <row r="24741" spans="2:15" x14ac:dyDescent="0.2">
      <c r="B24741" s="3"/>
      <c r="C24741" s="3"/>
      <c r="D24741" s="6"/>
      <c r="E24741" s="8"/>
      <c r="O24741" s="9"/>
    </row>
    <row r="24742" spans="2:15" x14ac:dyDescent="0.2">
      <c r="B24742" s="3"/>
      <c r="C24742" s="3"/>
      <c r="D24742" s="6"/>
      <c r="E24742" s="8"/>
      <c r="O24742" s="9"/>
    </row>
    <row r="24743" spans="2:15" x14ac:dyDescent="0.2">
      <c r="B24743" s="3"/>
      <c r="C24743" s="3"/>
      <c r="D24743" s="6"/>
      <c r="E24743" s="8"/>
      <c r="O24743" s="9"/>
    </row>
    <row r="24744" spans="2:15" x14ac:dyDescent="0.2">
      <c r="B24744" s="3"/>
      <c r="C24744" s="3"/>
      <c r="D24744" s="6"/>
      <c r="E24744" s="8"/>
      <c r="O24744" s="9"/>
    </row>
    <row r="24745" spans="2:15" x14ac:dyDescent="0.2">
      <c r="B24745" s="3"/>
      <c r="C24745" s="3"/>
      <c r="D24745" s="6"/>
      <c r="E24745" s="8"/>
      <c r="O24745" s="9"/>
    </row>
    <row r="24746" spans="2:15" x14ac:dyDescent="0.2">
      <c r="B24746" s="3"/>
      <c r="C24746" s="3"/>
      <c r="D24746" s="6"/>
      <c r="E24746" s="8"/>
      <c r="O24746" s="9"/>
    </row>
    <row r="24747" spans="2:15" x14ac:dyDescent="0.2">
      <c r="B24747" s="3"/>
      <c r="C24747" s="3"/>
      <c r="D24747" s="6"/>
      <c r="E24747" s="8"/>
      <c r="O24747" s="9"/>
    </row>
    <row r="24748" spans="2:15" x14ac:dyDescent="0.2">
      <c r="B24748" s="3"/>
      <c r="C24748" s="3"/>
      <c r="D24748" s="6"/>
      <c r="E24748" s="8"/>
      <c r="O24748" s="9"/>
    </row>
    <row r="24749" spans="2:15" x14ac:dyDescent="0.2">
      <c r="B24749" s="3"/>
      <c r="C24749" s="3"/>
      <c r="D24749" s="6"/>
      <c r="E24749" s="8"/>
      <c r="O24749" s="9"/>
    </row>
    <row r="24750" spans="2:15" x14ac:dyDescent="0.2">
      <c r="B24750" s="3"/>
      <c r="C24750" s="3"/>
      <c r="D24750" s="6"/>
      <c r="E24750" s="8"/>
      <c r="O24750" s="9"/>
    </row>
    <row r="24751" spans="2:15" x14ac:dyDescent="0.2">
      <c r="B24751" s="3"/>
      <c r="C24751" s="3"/>
      <c r="D24751" s="6"/>
      <c r="E24751" s="8"/>
      <c r="O24751" s="9"/>
    </row>
    <row r="24752" spans="2:15" x14ac:dyDescent="0.2">
      <c r="B24752" s="3"/>
      <c r="C24752" s="3"/>
      <c r="D24752" s="6"/>
      <c r="E24752" s="8"/>
      <c r="O24752" s="9"/>
    </row>
    <row r="24753" spans="2:15" x14ac:dyDescent="0.2">
      <c r="B24753" s="3"/>
      <c r="C24753" s="3"/>
      <c r="D24753" s="6"/>
      <c r="E24753" s="8"/>
      <c r="O24753" s="9"/>
    </row>
    <row r="24754" spans="2:15" x14ac:dyDescent="0.2">
      <c r="B24754" s="3"/>
      <c r="C24754" s="3"/>
      <c r="D24754" s="6"/>
      <c r="E24754" s="8"/>
      <c r="O24754" s="9"/>
    </row>
    <row r="24755" spans="2:15" x14ac:dyDescent="0.2">
      <c r="B24755" s="3"/>
      <c r="C24755" s="3"/>
      <c r="D24755" s="6"/>
      <c r="E24755" s="8"/>
      <c r="O24755" s="9"/>
    </row>
    <row r="24756" spans="2:15" x14ac:dyDescent="0.2">
      <c r="B24756" s="3"/>
      <c r="C24756" s="3"/>
      <c r="D24756" s="6"/>
      <c r="E24756" s="8"/>
      <c r="O24756" s="9"/>
    </row>
    <row r="24757" spans="2:15" x14ac:dyDescent="0.2">
      <c r="B24757" s="3"/>
      <c r="C24757" s="3"/>
      <c r="D24757" s="6"/>
      <c r="E24757" s="8"/>
      <c r="O24757" s="9"/>
    </row>
    <row r="24758" spans="2:15" x14ac:dyDescent="0.2">
      <c r="B24758" s="3"/>
      <c r="C24758" s="3"/>
      <c r="D24758" s="6"/>
      <c r="E24758" s="8"/>
      <c r="O24758" s="9"/>
    </row>
    <row r="24759" spans="2:15" x14ac:dyDescent="0.2">
      <c r="B24759" s="3"/>
      <c r="C24759" s="3"/>
      <c r="D24759" s="6"/>
      <c r="E24759" s="8"/>
      <c r="O24759" s="9"/>
    </row>
    <row r="24760" spans="2:15" x14ac:dyDescent="0.2">
      <c r="B24760" s="3"/>
      <c r="C24760" s="3"/>
      <c r="D24760" s="6"/>
      <c r="E24760" s="8"/>
      <c r="O24760" s="9"/>
    </row>
    <row r="24761" spans="2:15" x14ac:dyDescent="0.2">
      <c r="B24761" s="3"/>
      <c r="C24761" s="3"/>
      <c r="D24761" s="6"/>
      <c r="E24761" s="8"/>
      <c r="O24761" s="9"/>
    </row>
    <row r="24762" spans="2:15" x14ac:dyDescent="0.2">
      <c r="B24762" s="3"/>
      <c r="C24762" s="3"/>
      <c r="D24762" s="6"/>
      <c r="E24762" s="8"/>
      <c r="O24762" s="9"/>
    </row>
    <row r="24763" spans="2:15" x14ac:dyDescent="0.2">
      <c r="B24763" s="3"/>
      <c r="C24763" s="3"/>
      <c r="D24763" s="6"/>
      <c r="E24763" s="8"/>
      <c r="O24763" s="9"/>
    </row>
    <row r="24764" spans="2:15" x14ac:dyDescent="0.2">
      <c r="B24764" s="3"/>
      <c r="C24764" s="3"/>
      <c r="D24764" s="6"/>
      <c r="E24764" s="8"/>
      <c r="O24764" s="9"/>
    </row>
    <row r="24765" spans="2:15" x14ac:dyDescent="0.2">
      <c r="B24765" s="3"/>
      <c r="C24765" s="3"/>
      <c r="D24765" s="6"/>
      <c r="E24765" s="8"/>
      <c r="O24765" s="9"/>
    </row>
    <row r="24766" spans="2:15" x14ac:dyDescent="0.2">
      <c r="B24766" s="3"/>
      <c r="C24766" s="3"/>
      <c r="D24766" s="6"/>
      <c r="E24766" s="8"/>
      <c r="O24766" s="9"/>
    </row>
    <row r="24767" spans="2:15" x14ac:dyDescent="0.2">
      <c r="B24767" s="3"/>
      <c r="C24767" s="3"/>
      <c r="D24767" s="6"/>
      <c r="E24767" s="8"/>
      <c r="O24767" s="9"/>
    </row>
    <row r="24768" spans="2:15" x14ac:dyDescent="0.2">
      <c r="B24768" s="3"/>
      <c r="C24768" s="3"/>
      <c r="D24768" s="6"/>
      <c r="E24768" s="8"/>
      <c r="O24768" s="9"/>
    </row>
    <row r="24769" spans="2:15" x14ac:dyDescent="0.2">
      <c r="B24769" s="3"/>
      <c r="C24769" s="3"/>
      <c r="D24769" s="6"/>
      <c r="E24769" s="8"/>
      <c r="O24769" s="9"/>
    </row>
    <row r="24770" spans="2:15" x14ac:dyDescent="0.2">
      <c r="B24770" s="3"/>
      <c r="C24770" s="3"/>
      <c r="D24770" s="6"/>
      <c r="E24770" s="8"/>
      <c r="O24770" s="9"/>
    </row>
    <row r="24771" spans="2:15" x14ac:dyDescent="0.2">
      <c r="B24771" s="3"/>
      <c r="C24771" s="3"/>
      <c r="D24771" s="6"/>
      <c r="E24771" s="8"/>
      <c r="O24771" s="9"/>
    </row>
    <row r="24772" spans="2:15" x14ac:dyDescent="0.2">
      <c r="B24772" s="3"/>
      <c r="C24772" s="3"/>
      <c r="D24772" s="6"/>
      <c r="E24772" s="8"/>
      <c r="O24772" s="9"/>
    </row>
    <row r="24773" spans="2:15" x14ac:dyDescent="0.2">
      <c r="B24773" s="3"/>
      <c r="C24773" s="3"/>
      <c r="D24773" s="6"/>
      <c r="E24773" s="8"/>
      <c r="O24773" s="9"/>
    </row>
    <row r="24774" spans="2:15" x14ac:dyDescent="0.2">
      <c r="B24774" s="3"/>
      <c r="C24774" s="3"/>
      <c r="D24774" s="6"/>
      <c r="E24774" s="8"/>
      <c r="O24774" s="9"/>
    </row>
    <row r="24775" spans="2:15" x14ac:dyDescent="0.2">
      <c r="B24775" s="3"/>
      <c r="C24775" s="3"/>
      <c r="D24775" s="6"/>
      <c r="E24775" s="8"/>
      <c r="O24775" s="9"/>
    </row>
    <row r="24776" spans="2:15" x14ac:dyDescent="0.2">
      <c r="B24776" s="3"/>
      <c r="C24776" s="3"/>
      <c r="D24776" s="6"/>
      <c r="E24776" s="8"/>
      <c r="O24776" s="9"/>
    </row>
    <row r="24777" spans="2:15" x14ac:dyDescent="0.2">
      <c r="B24777" s="3"/>
      <c r="C24777" s="3"/>
      <c r="D24777" s="6"/>
      <c r="E24777" s="8"/>
      <c r="O24777" s="9"/>
    </row>
    <row r="24778" spans="2:15" x14ac:dyDescent="0.2">
      <c r="B24778" s="3"/>
      <c r="C24778" s="3"/>
      <c r="D24778" s="6"/>
      <c r="E24778" s="8"/>
      <c r="O24778" s="9"/>
    </row>
    <row r="24779" spans="2:15" x14ac:dyDescent="0.2">
      <c r="B24779" s="3"/>
      <c r="C24779" s="3"/>
      <c r="D24779" s="6"/>
      <c r="E24779" s="8"/>
      <c r="O24779" s="9"/>
    </row>
    <row r="24780" spans="2:15" x14ac:dyDescent="0.2">
      <c r="B24780" s="3"/>
      <c r="C24780" s="3"/>
      <c r="D24780" s="6"/>
      <c r="E24780" s="8"/>
      <c r="O24780" s="9"/>
    </row>
    <row r="24781" spans="2:15" x14ac:dyDescent="0.2">
      <c r="B24781" s="3"/>
      <c r="C24781" s="3"/>
      <c r="D24781" s="6"/>
      <c r="E24781" s="8"/>
      <c r="O24781" s="9"/>
    </row>
    <row r="24782" spans="2:15" x14ac:dyDescent="0.2">
      <c r="B24782" s="3"/>
      <c r="C24782" s="3"/>
      <c r="D24782" s="6"/>
      <c r="E24782" s="8"/>
      <c r="O24782" s="9"/>
    </row>
    <row r="24783" spans="2:15" x14ac:dyDescent="0.2">
      <c r="B24783" s="3"/>
      <c r="C24783" s="3"/>
      <c r="D24783" s="6"/>
      <c r="E24783" s="8"/>
      <c r="O24783" s="9"/>
    </row>
    <row r="24784" spans="2:15" x14ac:dyDescent="0.2">
      <c r="B24784" s="3"/>
      <c r="C24784" s="3"/>
      <c r="D24784" s="6"/>
      <c r="E24784" s="8"/>
      <c r="O24784" s="9"/>
    </row>
    <row r="24785" spans="2:15" x14ac:dyDescent="0.2">
      <c r="B24785" s="3"/>
      <c r="C24785" s="3"/>
      <c r="D24785" s="6"/>
      <c r="E24785" s="8"/>
      <c r="O24785" s="9"/>
    </row>
    <row r="24786" spans="2:15" x14ac:dyDescent="0.2">
      <c r="B24786" s="3"/>
      <c r="C24786" s="3"/>
      <c r="D24786" s="6"/>
      <c r="E24786" s="8"/>
      <c r="O24786" s="9"/>
    </row>
    <row r="24787" spans="2:15" x14ac:dyDescent="0.2">
      <c r="B24787" s="3"/>
      <c r="C24787" s="3"/>
      <c r="D24787" s="6"/>
      <c r="E24787" s="8"/>
      <c r="O24787" s="9"/>
    </row>
    <row r="24788" spans="2:15" x14ac:dyDescent="0.2">
      <c r="B24788" s="3"/>
      <c r="C24788" s="3"/>
      <c r="D24788" s="6"/>
      <c r="E24788" s="8"/>
      <c r="O24788" s="9"/>
    </row>
    <row r="24789" spans="2:15" x14ac:dyDescent="0.2">
      <c r="B24789" s="3"/>
      <c r="C24789" s="3"/>
      <c r="D24789" s="6"/>
      <c r="E24789" s="8"/>
      <c r="O24789" s="9"/>
    </row>
    <row r="24790" spans="2:15" x14ac:dyDescent="0.2">
      <c r="B24790" s="3"/>
      <c r="C24790" s="3"/>
      <c r="D24790" s="6"/>
      <c r="E24790" s="8"/>
      <c r="O24790" s="9"/>
    </row>
    <row r="24791" spans="2:15" x14ac:dyDescent="0.2">
      <c r="B24791" s="3"/>
      <c r="C24791" s="3"/>
      <c r="D24791" s="6"/>
      <c r="E24791" s="8"/>
      <c r="O24791" s="9"/>
    </row>
    <row r="24792" spans="2:15" x14ac:dyDescent="0.2">
      <c r="B24792" s="3"/>
      <c r="C24792" s="3"/>
      <c r="D24792" s="6"/>
      <c r="E24792" s="8"/>
      <c r="O24792" s="9"/>
    </row>
    <row r="24793" spans="2:15" x14ac:dyDescent="0.2">
      <c r="B24793" s="3"/>
      <c r="C24793" s="3"/>
      <c r="D24793" s="6"/>
      <c r="E24793" s="8"/>
      <c r="O24793" s="9"/>
    </row>
    <row r="24794" spans="2:15" x14ac:dyDescent="0.2">
      <c r="B24794" s="3"/>
      <c r="C24794" s="3"/>
      <c r="D24794" s="6"/>
      <c r="E24794" s="8"/>
      <c r="O24794" s="9"/>
    </row>
    <row r="24795" spans="2:15" x14ac:dyDescent="0.2">
      <c r="B24795" s="3"/>
      <c r="C24795" s="3"/>
      <c r="D24795" s="6"/>
      <c r="E24795" s="8"/>
      <c r="O24795" s="9"/>
    </row>
    <row r="24796" spans="2:15" x14ac:dyDescent="0.2">
      <c r="B24796" s="3"/>
      <c r="C24796" s="3"/>
      <c r="D24796" s="6"/>
      <c r="E24796" s="8"/>
      <c r="O24796" s="9"/>
    </row>
    <row r="24797" spans="2:15" x14ac:dyDescent="0.2">
      <c r="B24797" s="3"/>
      <c r="C24797" s="3"/>
      <c r="D24797" s="6"/>
      <c r="E24797" s="8"/>
      <c r="O24797" s="9"/>
    </row>
    <row r="24798" spans="2:15" x14ac:dyDescent="0.2">
      <c r="B24798" s="3"/>
      <c r="C24798" s="3"/>
      <c r="D24798" s="6"/>
      <c r="E24798" s="8"/>
      <c r="O24798" s="9"/>
    </row>
    <row r="24799" spans="2:15" x14ac:dyDescent="0.2">
      <c r="B24799" s="3"/>
      <c r="C24799" s="3"/>
      <c r="D24799" s="6"/>
      <c r="E24799" s="8"/>
      <c r="O24799" s="9"/>
    </row>
    <row r="24800" spans="2:15" x14ac:dyDescent="0.2">
      <c r="B24800" s="3"/>
      <c r="C24800" s="3"/>
      <c r="D24800" s="6"/>
      <c r="E24800" s="8"/>
      <c r="O24800" s="9"/>
    </row>
    <row r="24801" spans="2:15" x14ac:dyDescent="0.2">
      <c r="B24801" s="3"/>
      <c r="C24801" s="3"/>
      <c r="D24801" s="6"/>
      <c r="E24801" s="8"/>
      <c r="O24801" s="9"/>
    </row>
    <row r="24802" spans="2:15" x14ac:dyDescent="0.2">
      <c r="B24802" s="3"/>
      <c r="C24802" s="3"/>
      <c r="D24802" s="6"/>
      <c r="E24802" s="8"/>
      <c r="O24802" s="9"/>
    </row>
    <row r="24803" spans="2:15" x14ac:dyDescent="0.2">
      <c r="B24803" s="3"/>
      <c r="C24803" s="3"/>
      <c r="D24803" s="6"/>
      <c r="E24803" s="8"/>
      <c r="O24803" s="9"/>
    </row>
    <row r="24804" spans="2:15" x14ac:dyDescent="0.2">
      <c r="B24804" s="3"/>
      <c r="C24804" s="3"/>
      <c r="D24804" s="6"/>
      <c r="E24804" s="8"/>
      <c r="O24804" s="9"/>
    </row>
    <row r="24805" spans="2:15" x14ac:dyDescent="0.2">
      <c r="B24805" s="3"/>
      <c r="C24805" s="3"/>
      <c r="D24805" s="6"/>
      <c r="E24805" s="8"/>
      <c r="O24805" s="9"/>
    </row>
    <row r="24806" spans="2:15" x14ac:dyDescent="0.2">
      <c r="B24806" s="3"/>
      <c r="C24806" s="3"/>
      <c r="D24806" s="6"/>
      <c r="E24806" s="8"/>
      <c r="O24806" s="9"/>
    </row>
    <row r="24807" spans="2:15" x14ac:dyDescent="0.2">
      <c r="B24807" s="3"/>
      <c r="C24807" s="3"/>
      <c r="D24807" s="6"/>
      <c r="E24807" s="8"/>
      <c r="O24807" s="9"/>
    </row>
    <row r="24808" spans="2:15" x14ac:dyDescent="0.2">
      <c r="B24808" s="3"/>
      <c r="C24808" s="3"/>
      <c r="D24808" s="6"/>
      <c r="E24808" s="8"/>
      <c r="O24808" s="9"/>
    </row>
    <row r="24809" spans="2:15" x14ac:dyDescent="0.2">
      <c r="B24809" s="3"/>
      <c r="C24809" s="3"/>
      <c r="D24809" s="6"/>
      <c r="E24809" s="8"/>
      <c r="O24809" s="9"/>
    </row>
    <row r="24810" spans="2:15" x14ac:dyDescent="0.2">
      <c r="B24810" s="3"/>
      <c r="C24810" s="3"/>
      <c r="D24810" s="6"/>
      <c r="E24810" s="8"/>
      <c r="O24810" s="9"/>
    </row>
    <row r="24811" spans="2:15" x14ac:dyDescent="0.2">
      <c r="B24811" s="3"/>
      <c r="C24811" s="3"/>
      <c r="D24811" s="6"/>
      <c r="E24811" s="8"/>
      <c r="O24811" s="9"/>
    </row>
    <row r="24812" spans="2:15" x14ac:dyDescent="0.2">
      <c r="B24812" s="3"/>
      <c r="C24812" s="3"/>
      <c r="D24812" s="6"/>
      <c r="E24812" s="8"/>
      <c r="O24812" s="9"/>
    </row>
    <row r="24813" spans="2:15" x14ac:dyDescent="0.2">
      <c r="B24813" s="3"/>
      <c r="C24813" s="3"/>
      <c r="D24813" s="6"/>
      <c r="E24813" s="8"/>
      <c r="O24813" s="9"/>
    </row>
    <row r="24814" spans="2:15" x14ac:dyDescent="0.2">
      <c r="B24814" s="3"/>
      <c r="C24814" s="3"/>
      <c r="D24814" s="6"/>
      <c r="E24814" s="8"/>
      <c r="O24814" s="9"/>
    </row>
    <row r="24815" spans="2:15" x14ac:dyDescent="0.2">
      <c r="B24815" s="3"/>
      <c r="C24815" s="3"/>
      <c r="D24815" s="6"/>
      <c r="E24815" s="8"/>
      <c r="O24815" s="9"/>
    </row>
    <row r="24816" spans="2:15" x14ac:dyDescent="0.2">
      <c r="B24816" s="3"/>
      <c r="C24816" s="3"/>
      <c r="D24816" s="6"/>
      <c r="E24816" s="8"/>
      <c r="O24816" s="9"/>
    </row>
    <row r="24817" spans="2:15" x14ac:dyDescent="0.2">
      <c r="B24817" s="3"/>
      <c r="C24817" s="3"/>
      <c r="D24817" s="6"/>
      <c r="E24817" s="8"/>
      <c r="O24817" s="9"/>
    </row>
    <row r="24818" spans="2:15" x14ac:dyDescent="0.2">
      <c r="B24818" s="3"/>
      <c r="C24818" s="3"/>
      <c r="D24818" s="6"/>
      <c r="E24818" s="8"/>
      <c r="O24818" s="9"/>
    </row>
    <row r="24819" spans="2:15" x14ac:dyDescent="0.2">
      <c r="B24819" s="3"/>
      <c r="C24819" s="3"/>
      <c r="D24819" s="6"/>
      <c r="E24819" s="8"/>
      <c r="O24819" s="9"/>
    </row>
    <row r="24820" spans="2:15" x14ac:dyDescent="0.2">
      <c r="B24820" s="3"/>
      <c r="C24820" s="3"/>
      <c r="D24820" s="6"/>
      <c r="E24820" s="8"/>
      <c r="O24820" s="9"/>
    </row>
    <row r="24821" spans="2:15" x14ac:dyDescent="0.2">
      <c r="B24821" s="3"/>
      <c r="C24821" s="3"/>
      <c r="D24821" s="6"/>
      <c r="E24821" s="8"/>
      <c r="O24821" s="9"/>
    </row>
    <row r="24822" spans="2:15" x14ac:dyDescent="0.2">
      <c r="B24822" s="3"/>
      <c r="C24822" s="3"/>
      <c r="D24822" s="6"/>
      <c r="E24822" s="8"/>
      <c r="O24822" s="9"/>
    </row>
    <row r="24823" spans="2:15" x14ac:dyDescent="0.2">
      <c r="B24823" s="3"/>
      <c r="C24823" s="3"/>
      <c r="D24823" s="6"/>
      <c r="E24823" s="8"/>
      <c r="O24823" s="9"/>
    </row>
    <row r="24824" spans="2:15" x14ac:dyDescent="0.2">
      <c r="B24824" s="3"/>
      <c r="C24824" s="3"/>
      <c r="D24824" s="6"/>
      <c r="E24824" s="8"/>
      <c r="O24824" s="9"/>
    </row>
    <row r="24825" spans="2:15" x14ac:dyDescent="0.2">
      <c r="B24825" s="3"/>
      <c r="C24825" s="3"/>
      <c r="D24825" s="6"/>
      <c r="E24825" s="8"/>
      <c r="O24825" s="9"/>
    </row>
    <row r="24826" spans="2:15" x14ac:dyDescent="0.2">
      <c r="B24826" s="3"/>
      <c r="C24826" s="3"/>
      <c r="D24826" s="6"/>
      <c r="E24826" s="8"/>
      <c r="O24826" s="9"/>
    </row>
    <row r="24827" spans="2:15" x14ac:dyDescent="0.2">
      <c r="B24827" s="3"/>
      <c r="C24827" s="3"/>
      <c r="D24827" s="6"/>
      <c r="E24827" s="8"/>
      <c r="O24827" s="9"/>
    </row>
    <row r="24828" spans="2:15" x14ac:dyDescent="0.2">
      <c r="B24828" s="3"/>
      <c r="C24828" s="3"/>
      <c r="D24828" s="6"/>
      <c r="E24828" s="8"/>
      <c r="O24828" s="9"/>
    </row>
    <row r="24829" spans="2:15" x14ac:dyDescent="0.2">
      <c r="B24829" s="3"/>
      <c r="C24829" s="3"/>
      <c r="D24829" s="6"/>
      <c r="E24829" s="8"/>
      <c r="O24829" s="9"/>
    </row>
    <row r="24830" spans="2:15" x14ac:dyDescent="0.2">
      <c r="B24830" s="3"/>
      <c r="C24830" s="3"/>
      <c r="D24830" s="6"/>
      <c r="E24830" s="8"/>
      <c r="O24830" s="9"/>
    </row>
    <row r="24831" spans="2:15" x14ac:dyDescent="0.2">
      <c r="B24831" s="3"/>
      <c r="C24831" s="3"/>
      <c r="D24831" s="6"/>
      <c r="E24831" s="8"/>
      <c r="O24831" s="9"/>
    </row>
    <row r="24832" spans="2:15" x14ac:dyDescent="0.2">
      <c r="B24832" s="3"/>
      <c r="C24832" s="3"/>
      <c r="D24832" s="6"/>
      <c r="E24832" s="8"/>
      <c r="O24832" s="9"/>
    </row>
    <row r="24833" spans="2:15" x14ac:dyDescent="0.2">
      <c r="B24833" s="3"/>
      <c r="C24833" s="3"/>
      <c r="D24833" s="6"/>
      <c r="E24833" s="8"/>
      <c r="O24833" s="9"/>
    </row>
    <row r="24834" spans="2:15" x14ac:dyDescent="0.2">
      <c r="B24834" s="3"/>
      <c r="C24834" s="3"/>
      <c r="D24834" s="6"/>
      <c r="E24834" s="8"/>
      <c r="O24834" s="9"/>
    </row>
    <row r="24835" spans="2:15" x14ac:dyDescent="0.2">
      <c r="B24835" s="3"/>
      <c r="C24835" s="3"/>
      <c r="D24835" s="6"/>
      <c r="E24835" s="8"/>
      <c r="O24835" s="9"/>
    </row>
    <row r="24836" spans="2:15" x14ac:dyDescent="0.2">
      <c r="B24836" s="3"/>
      <c r="C24836" s="3"/>
      <c r="D24836" s="6"/>
      <c r="E24836" s="8"/>
      <c r="O24836" s="9"/>
    </row>
    <row r="24837" spans="2:15" x14ac:dyDescent="0.2">
      <c r="B24837" s="3"/>
      <c r="C24837" s="3"/>
      <c r="D24837" s="6"/>
      <c r="E24837" s="8"/>
      <c r="O24837" s="9"/>
    </row>
    <row r="24838" spans="2:15" x14ac:dyDescent="0.2">
      <c r="B24838" s="3"/>
      <c r="C24838" s="3"/>
      <c r="D24838" s="6"/>
      <c r="E24838" s="8"/>
      <c r="O24838" s="9"/>
    </row>
    <row r="24839" spans="2:15" x14ac:dyDescent="0.2">
      <c r="B24839" s="3"/>
      <c r="C24839" s="3"/>
      <c r="D24839" s="6"/>
      <c r="E24839" s="8"/>
      <c r="O24839" s="9"/>
    </row>
    <row r="24840" spans="2:15" x14ac:dyDescent="0.2">
      <c r="B24840" s="3"/>
      <c r="C24840" s="3"/>
      <c r="D24840" s="6"/>
      <c r="E24840" s="8"/>
      <c r="O24840" s="9"/>
    </row>
    <row r="24841" spans="2:15" x14ac:dyDescent="0.2">
      <c r="B24841" s="3"/>
      <c r="C24841" s="3"/>
      <c r="D24841" s="6"/>
      <c r="E24841" s="8"/>
      <c r="O24841" s="9"/>
    </row>
    <row r="24842" spans="2:15" x14ac:dyDescent="0.2">
      <c r="B24842" s="3"/>
      <c r="C24842" s="3"/>
      <c r="D24842" s="6"/>
      <c r="E24842" s="8"/>
      <c r="O24842" s="9"/>
    </row>
    <row r="24843" spans="2:15" x14ac:dyDescent="0.2">
      <c r="B24843" s="3"/>
      <c r="C24843" s="3"/>
      <c r="D24843" s="6"/>
      <c r="E24843" s="8"/>
      <c r="O24843" s="9"/>
    </row>
    <row r="24844" spans="2:15" x14ac:dyDescent="0.2">
      <c r="B24844" s="3"/>
      <c r="C24844" s="3"/>
      <c r="D24844" s="6"/>
      <c r="E24844" s="8"/>
      <c r="O24844" s="9"/>
    </row>
    <row r="24845" spans="2:15" x14ac:dyDescent="0.2">
      <c r="B24845" s="3"/>
      <c r="C24845" s="3"/>
      <c r="D24845" s="6"/>
      <c r="E24845" s="8"/>
      <c r="O24845" s="9"/>
    </row>
    <row r="24846" spans="2:15" x14ac:dyDescent="0.2">
      <c r="B24846" s="3"/>
      <c r="C24846" s="3"/>
      <c r="D24846" s="6"/>
      <c r="E24846" s="8"/>
      <c r="O24846" s="9"/>
    </row>
    <row r="24847" spans="2:15" x14ac:dyDescent="0.2">
      <c r="B24847" s="3"/>
      <c r="C24847" s="3"/>
      <c r="D24847" s="6"/>
      <c r="E24847" s="8"/>
      <c r="O24847" s="9"/>
    </row>
    <row r="24848" spans="2:15" x14ac:dyDescent="0.2">
      <c r="B24848" s="3"/>
      <c r="C24848" s="3"/>
      <c r="D24848" s="6"/>
      <c r="E24848" s="8"/>
      <c r="O24848" s="9"/>
    </row>
    <row r="24849" spans="2:15" x14ac:dyDescent="0.2">
      <c r="B24849" s="3"/>
      <c r="C24849" s="3"/>
      <c r="D24849" s="6"/>
      <c r="E24849" s="8"/>
      <c r="O24849" s="9"/>
    </row>
    <row r="24850" spans="2:15" x14ac:dyDescent="0.2">
      <c r="B24850" s="3"/>
      <c r="C24850" s="3"/>
      <c r="D24850" s="6"/>
      <c r="E24850" s="8"/>
      <c r="O24850" s="9"/>
    </row>
    <row r="24851" spans="2:15" x14ac:dyDescent="0.2">
      <c r="B24851" s="3"/>
      <c r="C24851" s="3"/>
      <c r="D24851" s="6"/>
      <c r="E24851" s="8"/>
      <c r="O24851" s="9"/>
    </row>
    <row r="24852" spans="2:15" x14ac:dyDescent="0.2">
      <c r="B24852" s="3"/>
      <c r="C24852" s="3"/>
      <c r="D24852" s="6"/>
      <c r="E24852" s="8"/>
      <c r="O24852" s="9"/>
    </row>
    <row r="24853" spans="2:15" x14ac:dyDescent="0.2">
      <c r="B24853" s="3"/>
      <c r="C24853" s="3"/>
      <c r="D24853" s="6"/>
      <c r="E24853" s="8"/>
      <c r="O24853" s="9"/>
    </row>
    <row r="24854" spans="2:15" x14ac:dyDescent="0.2">
      <c r="B24854" s="3"/>
      <c r="C24854" s="3"/>
      <c r="D24854" s="6"/>
      <c r="E24854" s="8"/>
      <c r="O24854" s="9"/>
    </row>
    <row r="24855" spans="2:15" x14ac:dyDescent="0.2">
      <c r="B24855" s="3"/>
      <c r="C24855" s="3"/>
      <c r="D24855" s="6"/>
      <c r="E24855" s="8"/>
      <c r="O24855" s="9"/>
    </row>
    <row r="24856" spans="2:15" x14ac:dyDescent="0.2">
      <c r="B24856" s="3"/>
      <c r="C24856" s="3"/>
      <c r="D24856" s="6"/>
      <c r="E24856" s="8"/>
      <c r="O24856" s="9"/>
    </row>
    <row r="24857" spans="2:15" x14ac:dyDescent="0.2">
      <c r="B24857" s="3"/>
      <c r="C24857" s="3"/>
      <c r="D24857" s="6"/>
      <c r="E24857" s="8"/>
      <c r="O24857" s="9"/>
    </row>
    <row r="24858" spans="2:15" x14ac:dyDescent="0.2">
      <c r="B24858" s="3"/>
      <c r="C24858" s="3"/>
      <c r="D24858" s="6"/>
      <c r="E24858" s="8"/>
      <c r="O24858" s="9"/>
    </row>
    <row r="24859" spans="2:15" x14ac:dyDescent="0.2">
      <c r="B24859" s="3"/>
      <c r="C24859" s="3"/>
      <c r="D24859" s="6"/>
      <c r="E24859" s="8"/>
      <c r="O24859" s="9"/>
    </row>
    <row r="24860" spans="2:15" x14ac:dyDescent="0.2">
      <c r="B24860" s="3"/>
      <c r="C24860" s="3"/>
      <c r="D24860" s="6"/>
      <c r="E24860" s="8"/>
      <c r="O24860" s="9"/>
    </row>
    <row r="24861" spans="2:15" x14ac:dyDescent="0.2">
      <c r="B24861" s="3"/>
      <c r="C24861" s="3"/>
      <c r="D24861" s="6"/>
      <c r="E24861" s="8"/>
      <c r="O24861" s="9"/>
    </row>
    <row r="24862" spans="2:15" x14ac:dyDescent="0.2">
      <c r="B24862" s="3"/>
      <c r="C24862" s="3"/>
      <c r="D24862" s="6"/>
      <c r="E24862" s="8"/>
      <c r="O24862" s="9"/>
    </row>
    <row r="24863" spans="2:15" x14ac:dyDescent="0.2">
      <c r="B24863" s="3"/>
      <c r="C24863" s="3"/>
      <c r="D24863" s="6"/>
      <c r="E24863" s="8"/>
      <c r="O24863" s="9"/>
    </row>
    <row r="24864" spans="2:15" x14ac:dyDescent="0.2">
      <c r="B24864" s="3"/>
      <c r="C24864" s="3"/>
      <c r="D24864" s="6"/>
      <c r="E24864" s="8"/>
      <c r="O24864" s="9"/>
    </row>
    <row r="24865" spans="2:15" x14ac:dyDescent="0.2">
      <c r="B24865" s="3"/>
      <c r="C24865" s="3"/>
      <c r="D24865" s="6"/>
      <c r="E24865" s="8"/>
      <c r="O24865" s="9"/>
    </row>
    <row r="24866" spans="2:15" x14ac:dyDescent="0.2">
      <c r="B24866" s="3"/>
      <c r="C24866" s="3"/>
      <c r="D24866" s="6"/>
      <c r="E24866" s="8"/>
      <c r="O24866" s="9"/>
    </row>
    <row r="24867" spans="2:15" x14ac:dyDescent="0.2">
      <c r="B24867" s="3"/>
      <c r="C24867" s="3"/>
      <c r="D24867" s="6"/>
      <c r="E24867" s="8"/>
      <c r="O24867" s="9"/>
    </row>
    <row r="24868" spans="2:15" x14ac:dyDescent="0.2">
      <c r="B24868" s="3"/>
      <c r="C24868" s="3"/>
      <c r="D24868" s="6"/>
      <c r="E24868" s="8"/>
      <c r="O24868" s="9"/>
    </row>
    <row r="24869" spans="2:15" x14ac:dyDescent="0.2">
      <c r="B24869" s="3"/>
      <c r="C24869" s="3"/>
      <c r="D24869" s="6"/>
      <c r="E24869" s="8"/>
      <c r="O24869" s="9"/>
    </row>
    <row r="24870" spans="2:15" x14ac:dyDescent="0.2">
      <c r="B24870" s="3"/>
      <c r="C24870" s="3"/>
      <c r="D24870" s="6"/>
      <c r="E24870" s="8"/>
      <c r="O24870" s="9"/>
    </row>
    <row r="24871" spans="2:15" x14ac:dyDescent="0.2">
      <c r="B24871" s="3"/>
      <c r="C24871" s="3"/>
      <c r="D24871" s="6"/>
      <c r="E24871" s="8"/>
      <c r="O24871" s="9"/>
    </row>
    <row r="24872" spans="2:15" x14ac:dyDescent="0.2">
      <c r="B24872" s="3"/>
      <c r="C24872" s="3"/>
      <c r="D24872" s="6"/>
      <c r="E24872" s="8"/>
      <c r="O24872" s="9"/>
    </row>
    <row r="24873" spans="2:15" x14ac:dyDescent="0.2">
      <c r="B24873" s="3"/>
      <c r="C24873" s="3"/>
      <c r="D24873" s="6"/>
      <c r="E24873" s="8"/>
      <c r="O24873" s="9"/>
    </row>
    <row r="24874" spans="2:15" x14ac:dyDescent="0.2">
      <c r="B24874" s="3"/>
      <c r="C24874" s="3"/>
      <c r="D24874" s="6"/>
      <c r="E24874" s="8"/>
      <c r="O24874" s="9"/>
    </row>
    <row r="24875" spans="2:15" x14ac:dyDescent="0.2">
      <c r="B24875" s="3"/>
      <c r="C24875" s="3"/>
      <c r="D24875" s="6"/>
      <c r="E24875" s="8"/>
      <c r="O24875" s="9"/>
    </row>
    <row r="24876" spans="2:15" x14ac:dyDescent="0.2">
      <c r="B24876" s="3"/>
      <c r="C24876" s="3"/>
      <c r="D24876" s="6"/>
      <c r="E24876" s="8"/>
      <c r="O24876" s="9"/>
    </row>
    <row r="24877" spans="2:15" x14ac:dyDescent="0.2">
      <c r="B24877" s="3"/>
      <c r="C24877" s="3"/>
      <c r="D24877" s="6"/>
      <c r="E24877" s="8"/>
      <c r="O24877" s="9"/>
    </row>
    <row r="24878" spans="2:15" x14ac:dyDescent="0.2">
      <c r="B24878" s="3"/>
      <c r="C24878" s="3"/>
      <c r="D24878" s="6"/>
      <c r="E24878" s="8"/>
      <c r="O24878" s="9"/>
    </row>
    <row r="24879" spans="2:15" x14ac:dyDescent="0.2">
      <c r="B24879" s="3"/>
      <c r="C24879" s="3"/>
      <c r="D24879" s="6"/>
      <c r="E24879" s="8"/>
      <c r="O24879" s="9"/>
    </row>
    <row r="24880" spans="2:15" x14ac:dyDescent="0.2">
      <c r="B24880" s="3"/>
      <c r="C24880" s="3"/>
      <c r="D24880" s="6"/>
      <c r="E24880" s="8"/>
      <c r="O24880" s="9"/>
    </row>
    <row r="24881" spans="2:15" x14ac:dyDescent="0.2">
      <c r="B24881" s="3"/>
      <c r="C24881" s="3"/>
      <c r="D24881" s="6"/>
      <c r="E24881" s="8"/>
      <c r="O24881" s="9"/>
    </row>
    <row r="24882" spans="2:15" x14ac:dyDescent="0.2">
      <c r="B24882" s="3"/>
      <c r="C24882" s="3"/>
      <c r="D24882" s="6"/>
      <c r="E24882" s="8"/>
      <c r="O24882" s="9"/>
    </row>
    <row r="24883" spans="2:15" x14ac:dyDescent="0.2">
      <c r="B24883" s="3"/>
      <c r="C24883" s="3"/>
      <c r="D24883" s="6"/>
      <c r="E24883" s="8"/>
      <c r="O24883" s="9"/>
    </row>
    <row r="24884" spans="2:15" x14ac:dyDescent="0.2">
      <c r="B24884" s="3"/>
      <c r="C24884" s="3"/>
      <c r="D24884" s="6"/>
      <c r="E24884" s="8"/>
      <c r="O24884" s="9"/>
    </row>
    <row r="24885" spans="2:15" x14ac:dyDescent="0.2">
      <c r="B24885" s="3"/>
      <c r="C24885" s="3"/>
      <c r="D24885" s="6"/>
      <c r="E24885" s="8"/>
      <c r="O24885" s="9"/>
    </row>
    <row r="24886" spans="2:15" x14ac:dyDescent="0.2">
      <c r="B24886" s="3"/>
      <c r="C24886" s="3"/>
      <c r="D24886" s="6"/>
      <c r="E24886" s="8"/>
      <c r="O24886" s="9"/>
    </row>
    <row r="24887" spans="2:15" x14ac:dyDescent="0.2">
      <c r="B24887" s="3"/>
      <c r="C24887" s="3"/>
      <c r="D24887" s="6"/>
      <c r="E24887" s="8"/>
      <c r="O24887" s="9"/>
    </row>
    <row r="24888" spans="2:15" x14ac:dyDescent="0.2">
      <c r="B24888" s="3"/>
      <c r="C24888" s="3"/>
      <c r="D24888" s="6"/>
      <c r="E24888" s="8"/>
      <c r="O24888" s="9"/>
    </row>
    <row r="24889" spans="2:15" x14ac:dyDescent="0.2">
      <c r="B24889" s="3"/>
      <c r="C24889" s="3"/>
      <c r="D24889" s="6"/>
      <c r="E24889" s="8"/>
      <c r="O24889" s="9"/>
    </row>
    <row r="24890" spans="2:15" x14ac:dyDescent="0.2">
      <c r="B24890" s="3"/>
      <c r="C24890" s="3"/>
      <c r="D24890" s="6"/>
      <c r="E24890" s="8"/>
      <c r="O24890" s="9"/>
    </row>
    <row r="24891" spans="2:15" x14ac:dyDescent="0.2">
      <c r="B24891" s="3"/>
      <c r="C24891" s="3"/>
      <c r="D24891" s="6"/>
      <c r="E24891" s="8"/>
      <c r="O24891" s="9"/>
    </row>
    <row r="24892" spans="2:15" x14ac:dyDescent="0.2">
      <c r="B24892" s="3"/>
      <c r="C24892" s="3"/>
      <c r="D24892" s="6"/>
      <c r="E24892" s="8"/>
      <c r="O24892" s="9"/>
    </row>
    <row r="24893" spans="2:15" x14ac:dyDescent="0.2">
      <c r="B24893" s="3"/>
      <c r="C24893" s="3"/>
      <c r="D24893" s="6"/>
      <c r="E24893" s="8"/>
      <c r="O24893" s="9"/>
    </row>
    <row r="24894" spans="2:15" x14ac:dyDescent="0.2">
      <c r="B24894" s="3"/>
      <c r="C24894" s="3"/>
      <c r="D24894" s="6"/>
      <c r="E24894" s="8"/>
      <c r="O24894" s="9"/>
    </row>
    <row r="24895" spans="2:15" x14ac:dyDescent="0.2">
      <c r="B24895" s="3"/>
      <c r="C24895" s="3"/>
      <c r="D24895" s="6"/>
      <c r="E24895" s="8"/>
      <c r="O24895" s="9"/>
    </row>
    <row r="24896" spans="2:15" x14ac:dyDescent="0.2">
      <c r="B24896" s="3"/>
      <c r="C24896" s="3"/>
      <c r="D24896" s="6"/>
      <c r="E24896" s="8"/>
      <c r="O24896" s="9"/>
    </row>
    <row r="24897" spans="2:15" x14ac:dyDescent="0.2">
      <c r="B24897" s="3"/>
      <c r="C24897" s="3"/>
      <c r="D24897" s="6"/>
      <c r="E24897" s="8"/>
      <c r="O24897" s="9"/>
    </row>
    <row r="24898" spans="2:15" x14ac:dyDescent="0.2">
      <c r="B24898" s="3"/>
      <c r="C24898" s="3"/>
      <c r="D24898" s="6"/>
      <c r="E24898" s="8"/>
      <c r="O24898" s="9"/>
    </row>
    <row r="24899" spans="2:15" x14ac:dyDescent="0.2">
      <c r="B24899" s="3"/>
      <c r="C24899" s="3"/>
      <c r="D24899" s="6"/>
      <c r="E24899" s="8"/>
      <c r="O24899" s="9"/>
    </row>
    <row r="24900" spans="2:15" x14ac:dyDescent="0.2">
      <c r="B24900" s="3"/>
      <c r="C24900" s="3"/>
      <c r="D24900" s="6"/>
      <c r="E24900" s="8"/>
      <c r="O24900" s="9"/>
    </row>
    <row r="24901" spans="2:15" x14ac:dyDescent="0.2">
      <c r="B24901" s="3"/>
      <c r="C24901" s="3"/>
      <c r="D24901" s="6"/>
      <c r="E24901" s="8"/>
      <c r="O24901" s="9"/>
    </row>
    <row r="24902" spans="2:15" x14ac:dyDescent="0.2">
      <c r="B24902" s="3"/>
      <c r="C24902" s="3"/>
      <c r="D24902" s="6"/>
      <c r="E24902" s="8"/>
      <c r="O24902" s="9"/>
    </row>
    <row r="24903" spans="2:15" x14ac:dyDescent="0.2">
      <c r="B24903" s="3"/>
      <c r="C24903" s="3"/>
      <c r="D24903" s="6"/>
      <c r="E24903" s="8"/>
      <c r="O24903" s="9"/>
    </row>
    <row r="24904" spans="2:15" x14ac:dyDescent="0.2">
      <c r="B24904" s="3"/>
      <c r="C24904" s="3"/>
      <c r="D24904" s="6"/>
      <c r="E24904" s="8"/>
      <c r="O24904" s="9"/>
    </row>
    <row r="24905" spans="2:15" x14ac:dyDescent="0.2">
      <c r="B24905" s="3"/>
      <c r="C24905" s="3"/>
      <c r="D24905" s="6"/>
      <c r="E24905" s="8"/>
      <c r="O24905" s="9"/>
    </row>
    <row r="24906" spans="2:15" x14ac:dyDescent="0.2">
      <c r="B24906" s="3"/>
      <c r="C24906" s="3"/>
      <c r="D24906" s="6"/>
      <c r="E24906" s="8"/>
      <c r="O24906" s="9"/>
    </row>
    <row r="24907" spans="2:15" x14ac:dyDescent="0.2">
      <c r="B24907" s="3"/>
      <c r="C24907" s="3"/>
      <c r="D24907" s="6"/>
      <c r="E24907" s="8"/>
      <c r="O24907" s="9"/>
    </row>
    <row r="24908" spans="2:15" x14ac:dyDescent="0.2">
      <c r="B24908" s="3"/>
      <c r="C24908" s="3"/>
      <c r="D24908" s="6"/>
      <c r="E24908" s="8"/>
      <c r="O24908" s="9"/>
    </row>
    <row r="24909" spans="2:15" x14ac:dyDescent="0.2">
      <c r="B24909" s="3"/>
      <c r="C24909" s="3"/>
      <c r="D24909" s="6"/>
      <c r="E24909" s="8"/>
      <c r="O24909" s="9"/>
    </row>
    <row r="24910" spans="2:15" x14ac:dyDescent="0.2">
      <c r="B24910" s="3"/>
      <c r="C24910" s="3"/>
      <c r="D24910" s="6"/>
      <c r="E24910" s="8"/>
      <c r="O24910" s="9"/>
    </row>
    <row r="24911" spans="2:15" x14ac:dyDescent="0.2">
      <c r="B24911" s="3"/>
      <c r="C24911" s="3"/>
      <c r="D24911" s="6"/>
      <c r="E24911" s="8"/>
      <c r="O24911" s="9"/>
    </row>
    <row r="24912" spans="2:15" x14ac:dyDescent="0.2">
      <c r="B24912" s="3"/>
      <c r="C24912" s="3"/>
      <c r="D24912" s="6"/>
      <c r="E24912" s="8"/>
      <c r="O24912" s="9"/>
    </row>
    <row r="24913" spans="2:15" x14ac:dyDescent="0.2">
      <c r="B24913" s="3"/>
      <c r="C24913" s="3"/>
      <c r="D24913" s="6"/>
      <c r="E24913" s="8"/>
      <c r="O24913" s="9"/>
    </row>
    <row r="24914" spans="2:15" x14ac:dyDescent="0.2">
      <c r="B24914" s="3"/>
      <c r="C24914" s="3"/>
      <c r="D24914" s="6"/>
      <c r="E24914" s="8"/>
      <c r="O24914" s="9"/>
    </row>
    <row r="24915" spans="2:15" x14ac:dyDescent="0.2">
      <c r="B24915" s="3"/>
      <c r="C24915" s="3"/>
      <c r="D24915" s="6"/>
      <c r="E24915" s="8"/>
      <c r="O24915" s="9"/>
    </row>
    <row r="24916" spans="2:15" x14ac:dyDescent="0.2">
      <c r="B24916" s="3"/>
      <c r="C24916" s="3"/>
      <c r="D24916" s="6"/>
      <c r="E24916" s="8"/>
      <c r="O24916" s="9"/>
    </row>
    <row r="24917" spans="2:15" x14ac:dyDescent="0.2">
      <c r="B24917" s="3"/>
      <c r="C24917" s="3"/>
      <c r="D24917" s="6"/>
      <c r="E24917" s="8"/>
      <c r="O24917" s="9"/>
    </row>
    <row r="24918" spans="2:15" x14ac:dyDescent="0.2">
      <c r="B24918" s="3"/>
      <c r="C24918" s="3"/>
      <c r="D24918" s="6"/>
      <c r="E24918" s="8"/>
      <c r="O24918" s="9"/>
    </row>
    <row r="24919" spans="2:15" x14ac:dyDescent="0.2">
      <c r="B24919" s="3"/>
      <c r="C24919" s="3"/>
      <c r="D24919" s="6"/>
      <c r="E24919" s="8"/>
      <c r="O24919" s="9"/>
    </row>
    <row r="24920" spans="2:15" x14ac:dyDescent="0.2">
      <c r="B24920" s="3"/>
      <c r="C24920" s="3"/>
      <c r="D24920" s="6"/>
      <c r="E24920" s="8"/>
      <c r="O24920" s="9"/>
    </row>
    <row r="24921" spans="2:15" x14ac:dyDescent="0.2">
      <c r="B24921" s="3"/>
      <c r="C24921" s="3"/>
      <c r="D24921" s="6"/>
      <c r="E24921" s="8"/>
      <c r="O24921" s="9"/>
    </row>
    <row r="24922" spans="2:15" x14ac:dyDescent="0.2">
      <c r="B24922" s="3"/>
      <c r="C24922" s="3"/>
      <c r="D24922" s="6"/>
      <c r="E24922" s="8"/>
      <c r="O24922" s="9"/>
    </row>
    <row r="24923" spans="2:15" x14ac:dyDescent="0.2">
      <c r="B24923" s="3"/>
      <c r="C24923" s="3"/>
      <c r="D24923" s="6"/>
      <c r="E24923" s="8"/>
      <c r="O24923" s="9"/>
    </row>
    <row r="24924" spans="2:15" x14ac:dyDescent="0.2">
      <c r="B24924" s="3"/>
      <c r="C24924" s="3"/>
      <c r="D24924" s="6"/>
      <c r="E24924" s="8"/>
      <c r="O24924" s="9"/>
    </row>
    <row r="24925" spans="2:15" x14ac:dyDescent="0.2">
      <c r="B24925" s="3"/>
      <c r="C24925" s="3"/>
      <c r="D24925" s="6"/>
      <c r="E24925" s="8"/>
      <c r="O24925" s="9"/>
    </row>
    <row r="24926" spans="2:15" x14ac:dyDescent="0.2">
      <c r="B24926" s="3"/>
      <c r="C24926" s="3"/>
      <c r="D24926" s="6"/>
      <c r="E24926" s="8"/>
      <c r="O24926" s="9"/>
    </row>
    <row r="24927" spans="2:15" x14ac:dyDescent="0.2">
      <c r="B24927" s="3"/>
      <c r="C24927" s="3"/>
      <c r="D24927" s="6"/>
      <c r="E24927" s="8"/>
      <c r="O24927" s="9"/>
    </row>
    <row r="24928" spans="2:15" x14ac:dyDescent="0.2">
      <c r="B24928" s="3"/>
      <c r="C24928" s="3"/>
      <c r="D24928" s="6"/>
      <c r="E24928" s="8"/>
      <c r="O24928" s="9"/>
    </row>
    <row r="24929" spans="2:15" x14ac:dyDescent="0.2">
      <c r="B24929" s="3"/>
      <c r="C24929" s="3"/>
      <c r="D24929" s="6"/>
      <c r="E24929" s="8"/>
      <c r="O24929" s="9"/>
    </row>
    <row r="24930" spans="2:15" x14ac:dyDescent="0.2">
      <c r="B24930" s="3"/>
      <c r="C24930" s="3"/>
      <c r="D24930" s="6"/>
      <c r="E24930" s="8"/>
      <c r="O24930" s="9"/>
    </row>
    <row r="24931" spans="2:15" x14ac:dyDescent="0.2">
      <c r="B24931" s="3"/>
      <c r="C24931" s="3"/>
      <c r="D24931" s="6"/>
      <c r="E24931" s="8"/>
      <c r="O24931" s="9"/>
    </row>
    <row r="24932" spans="2:15" x14ac:dyDescent="0.2">
      <c r="B24932" s="3"/>
      <c r="C24932" s="3"/>
      <c r="D24932" s="6"/>
      <c r="E24932" s="8"/>
      <c r="O24932" s="9"/>
    </row>
    <row r="24933" spans="2:15" x14ac:dyDescent="0.2">
      <c r="B24933" s="3"/>
      <c r="C24933" s="3"/>
      <c r="D24933" s="6"/>
      <c r="E24933" s="8"/>
      <c r="O24933" s="9"/>
    </row>
    <row r="24934" spans="2:15" x14ac:dyDescent="0.2">
      <c r="B24934" s="3"/>
      <c r="C24934" s="3"/>
      <c r="D24934" s="6"/>
      <c r="E24934" s="8"/>
      <c r="O24934" s="9"/>
    </row>
    <row r="24935" spans="2:15" x14ac:dyDescent="0.2">
      <c r="B24935" s="3"/>
      <c r="C24935" s="3"/>
      <c r="D24935" s="6"/>
      <c r="E24935" s="8"/>
      <c r="O24935" s="9"/>
    </row>
    <row r="24936" spans="2:15" x14ac:dyDescent="0.2">
      <c r="B24936" s="3"/>
      <c r="C24936" s="3"/>
      <c r="D24936" s="6"/>
      <c r="E24936" s="8"/>
      <c r="O24936" s="9"/>
    </row>
    <row r="24937" spans="2:15" x14ac:dyDescent="0.2">
      <c r="B24937" s="3"/>
      <c r="C24937" s="3"/>
      <c r="D24937" s="6"/>
      <c r="E24937" s="8"/>
      <c r="O24937" s="9"/>
    </row>
    <row r="24938" spans="2:15" x14ac:dyDescent="0.2">
      <c r="B24938" s="3"/>
      <c r="C24938" s="3"/>
      <c r="D24938" s="6"/>
      <c r="E24938" s="8"/>
      <c r="O24938" s="9"/>
    </row>
    <row r="24939" spans="2:15" x14ac:dyDescent="0.2">
      <c r="B24939" s="3"/>
      <c r="C24939" s="3"/>
      <c r="D24939" s="6"/>
      <c r="E24939" s="8"/>
      <c r="O24939" s="9"/>
    </row>
    <row r="24940" spans="2:15" x14ac:dyDescent="0.2">
      <c r="B24940" s="3"/>
      <c r="C24940" s="3"/>
      <c r="D24940" s="6"/>
      <c r="E24940" s="8"/>
      <c r="O24940" s="9"/>
    </row>
    <row r="24941" spans="2:15" x14ac:dyDescent="0.2">
      <c r="B24941" s="3"/>
      <c r="C24941" s="3"/>
      <c r="D24941" s="6"/>
      <c r="E24941" s="8"/>
      <c r="O24941" s="9"/>
    </row>
    <row r="24942" spans="2:15" x14ac:dyDescent="0.2">
      <c r="B24942" s="3"/>
      <c r="C24942" s="3"/>
      <c r="D24942" s="6"/>
      <c r="E24942" s="8"/>
      <c r="O24942" s="9"/>
    </row>
    <row r="24943" spans="2:15" x14ac:dyDescent="0.2">
      <c r="B24943" s="3"/>
      <c r="C24943" s="3"/>
      <c r="D24943" s="6"/>
      <c r="E24943" s="8"/>
      <c r="O24943" s="9"/>
    </row>
    <row r="24944" spans="2:15" x14ac:dyDescent="0.2">
      <c r="B24944" s="3"/>
      <c r="C24944" s="3"/>
      <c r="D24944" s="6"/>
      <c r="E24944" s="8"/>
      <c r="O24944" s="9"/>
    </row>
    <row r="24945" spans="2:15" x14ac:dyDescent="0.2">
      <c r="B24945" s="3"/>
      <c r="C24945" s="3"/>
      <c r="D24945" s="6"/>
      <c r="E24945" s="8"/>
      <c r="O24945" s="9"/>
    </row>
    <row r="24946" spans="2:15" x14ac:dyDescent="0.2">
      <c r="B24946" s="3"/>
      <c r="C24946" s="3"/>
      <c r="D24946" s="6"/>
      <c r="E24946" s="8"/>
      <c r="O24946" s="9"/>
    </row>
    <row r="24947" spans="2:15" x14ac:dyDescent="0.2">
      <c r="B24947" s="3"/>
      <c r="C24947" s="3"/>
      <c r="D24947" s="6"/>
      <c r="E24947" s="8"/>
      <c r="O24947" s="9"/>
    </row>
    <row r="24948" spans="2:15" x14ac:dyDescent="0.2">
      <c r="B24948" s="3"/>
      <c r="C24948" s="3"/>
      <c r="D24948" s="6"/>
      <c r="E24948" s="8"/>
      <c r="O24948" s="9"/>
    </row>
    <row r="24949" spans="2:15" x14ac:dyDescent="0.2">
      <c r="B24949" s="3"/>
      <c r="C24949" s="3"/>
      <c r="D24949" s="6"/>
      <c r="E24949" s="8"/>
      <c r="O24949" s="9"/>
    </row>
    <row r="24950" spans="2:15" x14ac:dyDescent="0.2">
      <c r="B24950" s="3"/>
      <c r="C24950" s="3"/>
      <c r="D24950" s="6"/>
      <c r="E24950" s="8"/>
      <c r="O24950" s="9"/>
    </row>
    <row r="24951" spans="2:15" x14ac:dyDescent="0.2">
      <c r="B24951" s="3"/>
      <c r="C24951" s="3"/>
      <c r="D24951" s="6"/>
      <c r="E24951" s="8"/>
      <c r="O24951" s="9"/>
    </row>
    <row r="24952" spans="2:15" x14ac:dyDescent="0.2">
      <c r="B24952" s="3"/>
      <c r="C24952" s="3"/>
      <c r="D24952" s="6"/>
      <c r="E24952" s="8"/>
      <c r="O24952" s="9"/>
    </row>
    <row r="24953" spans="2:15" x14ac:dyDescent="0.2">
      <c r="B24953" s="3"/>
      <c r="C24953" s="3"/>
      <c r="D24953" s="6"/>
      <c r="E24953" s="8"/>
      <c r="O24953" s="9"/>
    </row>
    <row r="24954" spans="2:15" x14ac:dyDescent="0.2">
      <c r="B24954" s="3"/>
      <c r="C24954" s="3"/>
      <c r="D24954" s="6"/>
      <c r="E24954" s="8"/>
      <c r="O24954" s="9"/>
    </row>
    <row r="24955" spans="2:15" x14ac:dyDescent="0.2">
      <c r="B24955" s="3"/>
      <c r="C24955" s="3"/>
      <c r="D24955" s="6"/>
      <c r="E24955" s="8"/>
      <c r="O24955" s="9"/>
    </row>
    <row r="24956" spans="2:15" x14ac:dyDescent="0.2">
      <c r="B24956" s="3"/>
      <c r="C24956" s="3"/>
      <c r="D24956" s="6"/>
      <c r="E24956" s="8"/>
      <c r="O24956" s="9"/>
    </row>
    <row r="24957" spans="2:15" x14ac:dyDescent="0.2">
      <c r="B24957" s="3"/>
      <c r="C24957" s="3"/>
      <c r="D24957" s="6"/>
      <c r="E24957" s="8"/>
      <c r="O24957" s="9"/>
    </row>
    <row r="24958" spans="2:15" x14ac:dyDescent="0.2">
      <c r="B24958" s="3"/>
      <c r="C24958" s="3"/>
      <c r="D24958" s="6"/>
      <c r="E24958" s="8"/>
      <c r="O24958" s="9"/>
    </row>
    <row r="24959" spans="2:15" x14ac:dyDescent="0.2">
      <c r="B24959" s="3"/>
      <c r="C24959" s="3"/>
      <c r="D24959" s="6"/>
      <c r="E24959" s="8"/>
      <c r="O24959" s="9"/>
    </row>
    <row r="24960" spans="2:15" x14ac:dyDescent="0.2">
      <c r="B24960" s="3"/>
      <c r="C24960" s="3"/>
      <c r="D24960" s="6"/>
      <c r="E24960" s="8"/>
      <c r="O24960" s="9"/>
    </row>
    <row r="24961" spans="2:15" x14ac:dyDescent="0.2">
      <c r="B24961" s="3"/>
      <c r="C24961" s="3"/>
      <c r="D24961" s="6"/>
      <c r="E24961" s="8"/>
      <c r="O24961" s="9"/>
    </row>
    <row r="24962" spans="2:15" x14ac:dyDescent="0.2">
      <c r="B24962" s="3"/>
      <c r="C24962" s="3"/>
      <c r="D24962" s="6"/>
      <c r="E24962" s="8"/>
      <c r="O24962" s="9"/>
    </row>
    <row r="24963" spans="2:15" x14ac:dyDescent="0.2">
      <c r="B24963" s="3"/>
      <c r="C24963" s="3"/>
      <c r="D24963" s="6"/>
      <c r="E24963" s="8"/>
      <c r="O24963" s="9"/>
    </row>
    <row r="24964" spans="2:15" x14ac:dyDescent="0.2">
      <c r="B24964" s="3"/>
      <c r="C24964" s="3"/>
      <c r="D24964" s="6"/>
      <c r="E24964" s="8"/>
      <c r="O24964" s="9"/>
    </row>
    <row r="24965" spans="2:15" x14ac:dyDescent="0.2">
      <c r="B24965" s="3"/>
      <c r="C24965" s="3"/>
      <c r="D24965" s="6"/>
      <c r="E24965" s="8"/>
      <c r="O24965" s="9"/>
    </row>
    <row r="24966" spans="2:15" x14ac:dyDescent="0.2">
      <c r="B24966" s="3"/>
      <c r="C24966" s="3"/>
      <c r="D24966" s="6"/>
      <c r="E24966" s="8"/>
      <c r="O24966" s="9"/>
    </row>
    <row r="24967" spans="2:15" x14ac:dyDescent="0.2">
      <c r="B24967" s="3"/>
      <c r="C24967" s="3"/>
      <c r="D24967" s="6"/>
      <c r="E24967" s="8"/>
      <c r="O24967" s="9"/>
    </row>
    <row r="24968" spans="2:15" x14ac:dyDescent="0.2">
      <c r="B24968" s="3"/>
      <c r="C24968" s="3"/>
      <c r="D24968" s="6"/>
      <c r="E24968" s="8"/>
      <c r="O24968" s="9"/>
    </row>
    <row r="24969" spans="2:15" x14ac:dyDescent="0.2">
      <c r="B24969" s="3"/>
      <c r="C24969" s="3"/>
      <c r="D24969" s="6"/>
      <c r="E24969" s="8"/>
      <c r="O24969" s="9"/>
    </row>
    <row r="24970" spans="2:15" x14ac:dyDescent="0.2">
      <c r="B24970" s="3"/>
      <c r="C24970" s="3"/>
      <c r="D24970" s="6"/>
      <c r="E24970" s="8"/>
      <c r="O24970" s="9"/>
    </row>
    <row r="24971" spans="2:15" x14ac:dyDescent="0.2">
      <c r="B24971" s="3"/>
      <c r="C24971" s="3"/>
      <c r="D24971" s="6"/>
      <c r="E24971" s="8"/>
      <c r="O24971" s="9"/>
    </row>
    <row r="24972" spans="2:15" x14ac:dyDescent="0.2">
      <c r="B24972" s="3"/>
      <c r="C24972" s="3"/>
      <c r="D24972" s="6"/>
      <c r="E24972" s="8"/>
      <c r="O24972" s="9"/>
    </row>
    <row r="24973" spans="2:15" x14ac:dyDescent="0.2">
      <c r="B24973" s="3"/>
      <c r="C24973" s="3"/>
      <c r="D24973" s="6"/>
      <c r="E24973" s="8"/>
      <c r="O24973" s="9"/>
    </row>
    <row r="24974" spans="2:15" x14ac:dyDescent="0.2">
      <c r="B24974" s="3"/>
      <c r="C24974" s="3"/>
      <c r="D24974" s="6"/>
      <c r="E24974" s="8"/>
      <c r="O24974" s="9"/>
    </row>
    <row r="24975" spans="2:15" x14ac:dyDescent="0.2">
      <c r="B24975" s="3"/>
      <c r="C24975" s="3"/>
      <c r="D24975" s="6"/>
      <c r="E24975" s="8"/>
      <c r="O24975" s="9"/>
    </row>
    <row r="24976" spans="2:15" x14ac:dyDescent="0.2">
      <c r="B24976" s="3"/>
      <c r="C24976" s="3"/>
      <c r="D24976" s="6"/>
      <c r="E24976" s="8"/>
      <c r="O24976" s="9"/>
    </row>
    <row r="24977" spans="2:15" x14ac:dyDescent="0.2">
      <c r="B24977" s="3"/>
      <c r="C24977" s="3"/>
      <c r="D24977" s="6"/>
      <c r="E24977" s="8"/>
      <c r="O24977" s="9"/>
    </row>
    <row r="24978" spans="2:15" x14ac:dyDescent="0.2">
      <c r="B24978" s="3"/>
      <c r="C24978" s="3"/>
      <c r="D24978" s="6"/>
      <c r="E24978" s="8"/>
      <c r="O24978" s="9"/>
    </row>
    <row r="24979" spans="2:15" x14ac:dyDescent="0.2">
      <c r="B24979" s="3"/>
      <c r="C24979" s="3"/>
      <c r="D24979" s="6"/>
      <c r="E24979" s="8"/>
      <c r="O24979" s="9"/>
    </row>
    <row r="24980" spans="2:15" x14ac:dyDescent="0.2">
      <c r="B24980" s="3"/>
      <c r="C24980" s="3"/>
      <c r="D24980" s="6"/>
      <c r="E24980" s="8"/>
      <c r="O24980" s="9"/>
    </row>
    <row r="24981" spans="2:15" x14ac:dyDescent="0.2">
      <c r="B24981" s="3"/>
      <c r="C24981" s="3"/>
      <c r="D24981" s="6"/>
      <c r="E24981" s="8"/>
      <c r="O24981" s="9"/>
    </row>
    <row r="24982" spans="2:15" x14ac:dyDescent="0.2">
      <c r="B24982" s="3"/>
      <c r="C24982" s="3"/>
      <c r="D24982" s="6"/>
      <c r="E24982" s="8"/>
      <c r="O24982" s="9"/>
    </row>
    <row r="24983" spans="2:15" x14ac:dyDescent="0.2">
      <c r="B24983" s="3"/>
      <c r="C24983" s="3"/>
      <c r="D24983" s="6"/>
      <c r="E24983" s="8"/>
      <c r="O24983" s="9"/>
    </row>
    <row r="24984" spans="2:15" x14ac:dyDescent="0.2">
      <c r="B24984" s="3"/>
      <c r="C24984" s="3"/>
      <c r="D24984" s="6"/>
      <c r="E24984" s="8"/>
      <c r="O24984" s="9"/>
    </row>
    <row r="24985" spans="2:15" x14ac:dyDescent="0.2">
      <c r="B24985" s="3"/>
      <c r="C24985" s="3"/>
      <c r="D24985" s="6"/>
      <c r="E24985" s="8"/>
      <c r="O24985" s="9"/>
    </row>
    <row r="24986" spans="2:15" x14ac:dyDescent="0.2">
      <c r="B24986" s="3"/>
      <c r="C24986" s="3"/>
      <c r="D24986" s="6"/>
      <c r="E24986" s="8"/>
      <c r="O24986" s="9"/>
    </row>
    <row r="24987" spans="2:15" x14ac:dyDescent="0.2">
      <c r="B24987" s="3"/>
      <c r="C24987" s="3"/>
      <c r="D24987" s="6"/>
      <c r="E24987" s="8"/>
      <c r="O24987" s="9"/>
    </row>
    <row r="24988" spans="2:15" x14ac:dyDescent="0.2">
      <c r="B24988" s="3"/>
      <c r="C24988" s="3"/>
      <c r="D24988" s="6"/>
      <c r="E24988" s="8"/>
      <c r="O24988" s="9"/>
    </row>
    <row r="24989" spans="2:15" x14ac:dyDescent="0.2">
      <c r="B24989" s="3"/>
      <c r="C24989" s="3"/>
      <c r="D24989" s="6"/>
      <c r="E24989" s="8"/>
      <c r="O24989" s="9"/>
    </row>
    <row r="24990" spans="2:15" x14ac:dyDescent="0.2">
      <c r="B24990" s="3"/>
      <c r="C24990" s="3"/>
      <c r="D24990" s="6"/>
      <c r="E24990" s="8"/>
      <c r="O24990" s="9"/>
    </row>
    <row r="24991" spans="2:15" x14ac:dyDescent="0.2">
      <c r="B24991" s="3"/>
      <c r="C24991" s="3"/>
      <c r="D24991" s="6"/>
      <c r="E24991" s="8"/>
      <c r="O24991" s="9"/>
    </row>
    <row r="24992" spans="2:15" x14ac:dyDescent="0.2">
      <c r="B24992" s="3"/>
      <c r="C24992" s="3"/>
      <c r="D24992" s="6"/>
      <c r="E24992" s="8"/>
      <c r="O24992" s="9"/>
    </row>
    <row r="24993" spans="2:15" x14ac:dyDescent="0.2">
      <c r="B24993" s="3"/>
      <c r="C24993" s="3"/>
      <c r="D24993" s="6"/>
      <c r="E24993" s="8"/>
      <c r="O24993" s="9"/>
    </row>
    <row r="24994" spans="2:15" x14ac:dyDescent="0.2">
      <c r="B24994" s="3"/>
      <c r="C24994" s="3"/>
      <c r="D24994" s="6"/>
      <c r="E24994" s="8"/>
      <c r="O24994" s="9"/>
    </row>
    <row r="24995" spans="2:15" x14ac:dyDescent="0.2">
      <c r="B24995" s="3"/>
      <c r="C24995" s="3"/>
      <c r="D24995" s="6"/>
      <c r="E24995" s="8"/>
      <c r="O24995" s="9"/>
    </row>
    <row r="24996" spans="2:15" x14ac:dyDescent="0.2">
      <c r="B24996" s="3"/>
      <c r="C24996" s="3"/>
      <c r="D24996" s="6"/>
      <c r="E24996" s="8"/>
      <c r="O24996" s="9"/>
    </row>
    <row r="24997" spans="2:15" x14ac:dyDescent="0.2">
      <c r="B24997" s="3"/>
      <c r="C24997" s="3"/>
      <c r="D24997" s="6"/>
      <c r="E24997" s="8"/>
      <c r="O24997" s="9"/>
    </row>
    <row r="24998" spans="2:15" x14ac:dyDescent="0.2">
      <c r="B24998" s="3"/>
      <c r="C24998" s="3"/>
      <c r="D24998" s="6"/>
      <c r="E24998" s="8"/>
      <c r="O24998" s="9"/>
    </row>
    <row r="24999" spans="2:15" x14ac:dyDescent="0.2">
      <c r="B24999" s="3"/>
      <c r="C24999" s="3"/>
      <c r="D24999" s="6"/>
      <c r="E24999" s="8"/>
      <c r="O24999" s="9"/>
    </row>
    <row r="25000" spans="2:15" x14ac:dyDescent="0.2">
      <c r="B25000" s="3"/>
      <c r="C25000" s="3"/>
      <c r="D25000" s="6"/>
      <c r="E25000" s="8"/>
      <c r="O25000" s="9"/>
    </row>
    <row r="25001" spans="2:15" x14ac:dyDescent="0.2">
      <c r="B25001" s="3"/>
      <c r="C25001" s="3"/>
      <c r="D25001" s="6"/>
      <c r="E25001" s="8"/>
      <c r="O25001" s="9"/>
    </row>
    <row r="25002" spans="2:15" x14ac:dyDescent="0.2">
      <c r="B25002" s="3"/>
      <c r="C25002" s="3"/>
      <c r="D25002" s="6"/>
      <c r="E25002" s="8"/>
      <c r="O25002" s="9"/>
    </row>
    <row r="25003" spans="2:15" x14ac:dyDescent="0.2">
      <c r="B25003" s="3"/>
      <c r="C25003" s="3"/>
      <c r="D25003" s="6"/>
      <c r="E25003" s="8"/>
      <c r="O25003" s="9"/>
    </row>
    <row r="25004" spans="2:15" x14ac:dyDescent="0.2">
      <c r="B25004" s="3"/>
      <c r="C25004" s="3"/>
      <c r="D25004" s="6"/>
      <c r="E25004" s="8"/>
      <c r="O25004" s="9"/>
    </row>
    <row r="25005" spans="2:15" x14ac:dyDescent="0.2">
      <c r="B25005" s="3"/>
      <c r="C25005" s="3"/>
      <c r="D25005" s="6"/>
      <c r="E25005" s="8"/>
      <c r="O25005" s="9"/>
    </row>
    <row r="25006" spans="2:15" x14ac:dyDescent="0.2">
      <c r="B25006" s="3"/>
      <c r="C25006" s="3"/>
      <c r="D25006" s="6"/>
      <c r="E25006" s="8"/>
      <c r="O25006" s="9"/>
    </row>
    <row r="25007" spans="2:15" x14ac:dyDescent="0.2">
      <c r="B25007" s="3"/>
      <c r="C25007" s="3"/>
      <c r="D25007" s="6"/>
      <c r="E25007" s="8"/>
      <c r="O25007" s="9"/>
    </row>
    <row r="25008" spans="2:15" x14ac:dyDescent="0.2">
      <c r="B25008" s="3"/>
      <c r="C25008" s="3"/>
      <c r="D25008" s="6"/>
      <c r="E25008" s="8"/>
      <c r="O25008" s="9"/>
    </row>
    <row r="25009" spans="2:15" x14ac:dyDescent="0.2">
      <c r="B25009" s="3"/>
      <c r="C25009" s="3"/>
      <c r="D25009" s="6"/>
      <c r="E25009" s="8"/>
      <c r="O25009" s="9"/>
    </row>
    <row r="25010" spans="2:15" x14ac:dyDescent="0.2">
      <c r="B25010" s="3"/>
      <c r="C25010" s="3"/>
      <c r="D25010" s="6"/>
      <c r="E25010" s="8"/>
      <c r="O25010" s="9"/>
    </row>
    <row r="25011" spans="2:15" x14ac:dyDescent="0.2">
      <c r="B25011" s="3"/>
      <c r="C25011" s="3"/>
      <c r="D25011" s="6"/>
      <c r="E25011" s="8"/>
      <c r="O25011" s="9"/>
    </row>
    <row r="25012" spans="2:15" x14ac:dyDescent="0.2">
      <c r="B25012" s="3"/>
      <c r="C25012" s="3"/>
      <c r="D25012" s="6"/>
      <c r="E25012" s="8"/>
      <c r="O25012" s="9"/>
    </row>
    <row r="25013" spans="2:15" x14ac:dyDescent="0.2">
      <c r="B25013" s="3"/>
      <c r="C25013" s="3"/>
      <c r="D25013" s="6"/>
      <c r="E25013" s="8"/>
      <c r="O25013" s="9"/>
    </row>
    <row r="25014" spans="2:15" x14ac:dyDescent="0.2">
      <c r="B25014" s="3"/>
      <c r="C25014" s="3"/>
      <c r="D25014" s="6"/>
      <c r="E25014" s="8"/>
      <c r="O25014" s="9"/>
    </row>
    <row r="25015" spans="2:15" x14ac:dyDescent="0.2">
      <c r="B25015" s="3"/>
      <c r="C25015" s="3"/>
      <c r="D25015" s="6"/>
      <c r="E25015" s="8"/>
      <c r="O25015" s="9"/>
    </row>
    <row r="25016" spans="2:15" x14ac:dyDescent="0.2">
      <c r="B25016" s="3"/>
      <c r="C25016" s="3"/>
      <c r="D25016" s="6"/>
      <c r="E25016" s="8"/>
      <c r="O25016" s="9"/>
    </row>
    <row r="25017" spans="2:15" x14ac:dyDescent="0.2">
      <c r="B25017" s="3"/>
      <c r="C25017" s="3"/>
      <c r="D25017" s="6"/>
      <c r="E25017" s="8"/>
      <c r="O25017" s="9"/>
    </row>
    <row r="25018" spans="2:15" x14ac:dyDescent="0.2">
      <c r="B25018" s="3"/>
      <c r="C25018" s="3"/>
      <c r="D25018" s="6"/>
      <c r="E25018" s="8"/>
      <c r="O25018" s="9"/>
    </row>
    <row r="25019" spans="2:15" x14ac:dyDescent="0.2">
      <c r="B25019" s="3"/>
      <c r="C25019" s="3"/>
      <c r="D25019" s="6"/>
      <c r="E25019" s="8"/>
      <c r="O25019" s="9"/>
    </row>
    <row r="25020" spans="2:15" x14ac:dyDescent="0.2">
      <c r="B25020" s="3"/>
      <c r="C25020" s="3"/>
      <c r="D25020" s="6"/>
      <c r="E25020" s="8"/>
      <c r="O25020" s="9"/>
    </row>
    <row r="25021" spans="2:15" x14ac:dyDescent="0.2">
      <c r="B25021" s="3"/>
      <c r="C25021" s="3"/>
      <c r="D25021" s="6"/>
      <c r="E25021" s="8"/>
      <c r="O25021" s="9"/>
    </row>
    <row r="25022" spans="2:15" x14ac:dyDescent="0.2">
      <c r="B25022" s="3"/>
      <c r="C25022" s="3"/>
      <c r="D25022" s="6"/>
      <c r="E25022" s="8"/>
      <c r="O25022" s="9"/>
    </row>
    <row r="25023" spans="2:15" x14ac:dyDescent="0.2">
      <c r="B25023" s="3"/>
      <c r="C25023" s="3"/>
      <c r="D25023" s="6"/>
      <c r="E25023" s="8"/>
      <c r="O25023" s="9"/>
    </row>
    <row r="25024" spans="2:15" x14ac:dyDescent="0.2">
      <c r="B25024" s="3"/>
      <c r="C25024" s="3"/>
      <c r="D25024" s="6"/>
      <c r="E25024" s="8"/>
      <c r="O25024" s="9"/>
    </row>
    <row r="25025" spans="2:15" x14ac:dyDescent="0.2">
      <c r="B25025" s="3"/>
      <c r="C25025" s="3"/>
      <c r="D25025" s="6"/>
      <c r="E25025" s="8"/>
      <c r="O25025" s="9"/>
    </row>
    <row r="25026" spans="2:15" x14ac:dyDescent="0.2">
      <c r="B25026" s="3"/>
      <c r="C25026" s="3"/>
      <c r="D25026" s="6"/>
      <c r="E25026" s="8"/>
      <c r="O25026" s="9"/>
    </row>
    <row r="25027" spans="2:15" x14ac:dyDescent="0.2">
      <c r="B25027" s="3"/>
      <c r="C25027" s="3"/>
      <c r="D25027" s="6"/>
      <c r="E25027" s="8"/>
      <c r="O25027" s="9"/>
    </row>
    <row r="25028" spans="2:15" x14ac:dyDescent="0.2">
      <c r="B25028" s="3"/>
      <c r="C25028" s="3"/>
      <c r="D25028" s="6"/>
      <c r="E25028" s="8"/>
      <c r="O25028" s="9"/>
    </row>
    <row r="25029" spans="2:15" x14ac:dyDescent="0.2">
      <c r="B25029" s="3"/>
      <c r="C25029" s="3"/>
      <c r="D25029" s="6"/>
      <c r="E25029" s="8"/>
      <c r="O25029" s="9"/>
    </row>
    <row r="25030" spans="2:15" x14ac:dyDescent="0.2">
      <c r="B25030" s="3"/>
      <c r="C25030" s="3"/>
      <c r="D25030" s="6"/>
      <c r="E25030" s="8"/>
      <c r="O25030" s="9"/>
    </row>
    <row r="25031" spans="2:15" x14ac:dyDescent="0.2">
      <c r="B25031" s="3"/>
      <c r="C25031" s="3"/>
      <c r="D25031" s="6"/>
      <c r="E25031" s="8"/>
      <c r="O25031" s="9"/>
    </row>
    <row r="25032" spans="2:15" x14ac:dyDescent="0.2">
      <c r="B25032" s="3"/>
      <c r="C25032" s="3"/>
      <c r="D25032" s="6"/>
      <c r="E25032" s="8"/>
      <c r="O25032" s="9"/>
    </row>
    <row r="25033" spans="2:15" x14ac:dyDescent="0.2">
      <c r="B25033" s="3"/>
      <c r="C25033" s="3"/>
      <c r="D25033" s="6"/>
      <c r="E25033" s="8"/>
      <c r="O25033" s="9"/>
    </row>
    <row r="25034" spans="2:15" x14ac:dyDescent="0.2">
      <c r="B25034" s="3"/>
      <c r="C25034" s="3"/>
      <c r="D25034" s="6"/>
      <c r="E25034" s="8"/>
      <c r="O25034" s="9"/>
    </row>
    <row r="25035" spans="2:15" x14ac:dyDescent="0.2">
      <c r="B25035" s="3"/>
      <c r="C25035" s="3"/>
      <c r="D25035" s="6"/>
      <c r="E25035" s="8"/>
      <c r="O25035" s="9"/>
    </row>
    <row r="25036" spans="2:15" x14ac:dyDescent="0.2">
      <c r="B25036" s="3"/>
      <c r="C25036" s="3"/>
      <c r="D25036" s="6"/>
      <c r="E25036" s="8"/>
      <c r="O25036" s="9"/>
    </row>
    <row r="25037" spans="2:15" x14ac:dyDescent="0.2">
      <c r="B25037" s="3"/>
      <c r="C25037" s="3"/>
      <c r="D25037" s="6"/>
      <c r="E25037" s="8"/>
      <c r="O25037" s="9"/>
    </row>
    <row r="25038" spans="2:15" x14ac:dyDescent="0.2">
      <c r="B25038" s="3"/>
      <c r="C25038" s="3"/>
      <c r="D25038" s="6"/>
      <c r="E25038" s="8"/>
      <c r="O25038" s="9"/>
    </row>
    <row r="25039" spans="2:15" x14ac:dyDescent="0.2">
      <c r="B25039" s="3"/>
      <c r="C25039" s="3"/>
      <c r="D25039" s="6"/>
      <c r="E25039" s="8"/>
      <c r="O25039" s="9"/>
    </row>
    <row r="25040" spans="2:15" x14ac:dyDescent="0.2">
      <c r="B25040" s="3"/>
      <c r="C25040" s="3"/>
      <c r="D25040" s="6"/>
      <c r="E25040" s="8"/>
      <c r="O25040" s="9"/>
    </row>
    <row r="25041" spans="2:15" x14ac:dyDescent="0.2">
      <c r="B25041" s="3"/>
      <c r="C25041" s="3"/>
      <c r="D25041" s="6"/>
      <c r="E25041" s="8"/>
      <c r="O25041" s="9"/>
    </row>
    <row r="25042" spans="2:15" x14ac:dyDescent="0.2">
      <c r="B25042" s="3"/>
      <c r="C25042" s="3"/>
      <c r="D25042" s="6"/>
      <c r="E25042" s="8"/>
      <c r="O25042" s="9"/>
    </row>
    <row r="25043" spans="2:15" x14ac:dyDescent="0.2">
      <c r="B25043" s="3"/>
      <c r="C25043" s="3"/>
      <c r="D25043" s="6"/>
      <c r="E25043" s="8"/>
      <c r="O25043" s="9"/>
    </row>
    <row r="25044" spans="2:15" x14ac:dyDescent="0.2">
      <c r="B25044" s="3"/>
      <c r="C25044" s="3"/>
      <c r="D25044" s="6"/>
      <c r="E25044" s="8"/>
      <c r="O25044" s="9"/>
    </row>
    <row r="25045" spans="2:15" x14ac:dyDescent="0.2">
      <c r="B25045" s="3"/>
      <c r="C25045" s="3"/>
      <c r="D25045" s="6"/>
      <c r="E25045" s="8"/>
      <c r="O25045" s="9"/>
    </row>
    <row r="25046" spans="2:15" x14ac:dyDescent="0.2">
      <c r="B25046" s="3"/>
      <c r="C25046" s="3"/>
      <c r="D25046" s="6"/>
      <c r="E25046" s="8"/>
      <c r="O25046" s="9"/>
    </row>
    <row r="25047" spans="2:15" x14ac:dyDescent="0.2">
      <c r="B25047" s="3"/>
      <c r="C25047" s="3"/>
      <c r="D25047" s="6"/>
      <c r="E25047" s="8"/>
      <c r="O25047" s="9"/>
    </row>
    <row r="25048" spans="2:15" x14ac:dyDescent="0.2">
      <c r="B25048" s="3"/>
      <c r="C25048" s="3"/>
      <c r="D25048" s="6"/>
      <c r="E25048" s="8"/>
      <c r="O25048" s="9"/>
    </row>
    <row r="25049" spans="2:15" x14ac:dyDescent="0.2">
      <c r="B25049" s="3"/>
      <c r="C25049" s="3"/>
      <c r="D25049" s="6"/>
      <c r="E25049" s="8"/>
      <c r="O25049" s="9"/>
    </row>
    <row r="25050" spans="2:15" x14ac:dyDescent="0.2">
      <c r="B25050" s="3"/>
      <c r="C25050" s="3"/>
      <c r="D25050" s="6"/>
      <c r="E25050" s="8"/>
      <c r="O25050" s="9"/>
    </row>
    <row r="25051" spans="2:15" x14ac:dyDescent="0.2">
      <c r="B25051" s="3"/>
      <c r="C25051" s="3"/>
      <c r="D25051" s="6"/>
      <c r="E25051" s="8"/>
      <c r="O25051" s="9"/>
    </row>
    <row r="25052" spans="2:15" x14ac:dyDescent="0.2">
      <c r="B25052" s="3"/>
      <c r="C25052" s="3"/>
      <c r="D25052" s="6"/>
      <c r="E25052" s="8"/>
      <c r="O25052" s="9"/>
    </row>
    <row r="25053" spans="2:15" x14ac:dyDescent="0.2">
      <c r="B25053" s="3"/>
      <c r="C25053" s="3"/>
      <c r="D25053" s="6"/>
      <c r="E25053" s="8"/>
      <c r="O25053" s="9"/>
    </row>
    <row r="25054" spans="2:15" x14ac:dyDescent="0.2">
      <c r="B25054" s="3"/>
      <c r="C25054" s="3"/>
      <c r="D25054" s="6"/>
      <c r="E25054" s="8"/>
      <c r="O25054" s="9"/>
    </row>
    <row r="25055" spans="2:15" x14ac:dyDescent="0.2">
      <c r="B25055" s="3"/>
      <c r="C25055" s="3"/>
      <c r="D25055" s="6"/>
      <c r="E25055" s="8"/>
      <c r="O25055" s="9"/>
    </row>
    <row r="25056" spans="2:15" x14ac:dyDescent="0.2">
      <c r="B25056" s="3"/>
      <c r="C25056" s="3"/>
      <c r="D25056" s="6"/>
      <c r="E25056" s="8"/>
      <c r="O25056" s="9"/>
    </row>
    <row r="25057" spans="2:15" x14ac:dyDescent="0.2">
      <c r="B25057" s="3"/>
      <c r="C25057" s="3"/>
      <c r="D25057" s="6"/>
      <c r="E25057" s="8"/>
      <c r="O25057" s="9"/>
    </row>
    <row r="25058" spans="2:15" x14ac:dyDescent="0.2">
      <c r="B25058" s="3"/>
      <c r="C25058" s="3"/>
      <c r="D25058" s="6"/>
      <c r="E25058" s="8"/>
      <c r="O25058" s="9"/>
    </row>
    <row r="25059" spans="2:15" x14ac:dyDescent="0.2">
      <c r="B25059" s="3"/>
      <c r="C25059" s="3"/>
      <c r="D25059" s="6"/>
      <c r="E25059" s="8"/>
      <c r="O25059" s="9"/>
    </row>
    <row r="25060" spans="2:15" x14ac:dyDescent="0.2">
      <c r="B25060" s="3"/>
      <c r="C25060" s="3"/>
      <c r="D25060" s="6"/>
      <c r="E25060" s="8"/>
      <c r="O25060" s="9"/>
    </row>
    <row r="25061" spans="2:15" x14ac:dyDescent="0.2">
      <c r="B25061" s="3"/>
      <c r="C25061" s="3"/>
      <c r="D25061" s="6"/>
      <c r="E25061" s="8"/>
      <c r="O25061" s="9"/>
    </row>
    <row r="25062" spans="2:15" x14ac:dyDescent="0.2">
      <c r="B25062" s="3"/>
      <c r="C25062" s="3"/>
      <c r="D25062" s="6"/>
      <c r="E25062" s="8"/>
      <c r="O25062" s="9"/>
    </row>
    <row r="25063" spans="2:15" x14ac:dyDescent="0.2">
      <c r="B25063" s="3"/>
      <c r="C25063" s="3"/>
      <c r="D25063" s="6"/>
      <c r="E25063" s="8"/>
      <c r="O25063" s="9"/>
    </row>
    <row r="25064" spans="2:15" x14ac:dyDescent="0.2">
      <c r="B25064" s="3"/>
      <c r="C25064" s="3"/>
      <c r="D25064" s="6"/>
      <c r="E25064" s="8"/>
      <c r="O25064" s="9"/>
    </row>
    <row r="25065" spans="2:15" x14ac:dyDescent="0.2">
      <c r="B25065" s="3"/>
      <c r="C25065" s="3"/>
      <c r="D25065" s="6"/>
      <c r="E25065" s="8"/>
      <c r="O25065" s="9"/>
    </row>
    <row r="25066" spans="2:15" x14ac:dyDescent="0.2">
      <c r="B25066" s="3"/>
      <c r="C25066" s="3"/>
      <c r="D25066" s="6"/>
      <c r="E25066" s="8"/>
      <c r="O25066" s="9"/>
    </row>
    <row r="25067" spans="2:15" x14ac:dyDescent="0.2">
      <c r="B25067" s="3"/>
      <c r="C25067" s="3"/>
      <c r="D25067" s="6"/>
      <c r="E25067" s="8"/>
      <c r="O25067" s="9"/>
    </row>
    <row r="25068" spans="2:15" x14ac:dyDescent="0.2">
      <c r="B25068" s="3"/>
      <c r="C25068" s="3"/>
      <c r="D25068" s="6"/>
      <c r="E25068" s="8"/>
      <c r="O25068" s="9"/>
    </row>
    <row r="25069" spans="2:15" x14ac:dyDescent="0.2">
      <c r="B25069" s="3"/>
      <c r="C25069" s="3"/>
      <c r="D25069" s="6"/>
      <c r="E25069" s="8"/>
      <c r="O25069" s="9"/>
    </row>
    <row r="25070" spans="2:15" x14ac:dyDescent="0.2">
      <c r="B25070" s="3"/>
      <c r="C25070" s="3"/>
      <c r="D25070" s="6"/>
      <c r="E25070" s="8"/>
      <c r="O25070" s="9"/>
    </row>
    <row r="25071" spans="2:15" x14ac:dyDescent="0.2">
      <c r="B25071" s="3"/>
      <c r="C25071" s="3"/>
      <c r="D25071" s="6"/>
      <c r="E25071" s="8"/>
      <c r="O25071" s="9"/>
    </row>
    <row r="25072" spans="2:15" x14ac:dyDescent="0.2">
      <c r="B25072" s="3"/>
      <c r="C25072" s="3"/>
      <c r="D25072" s="6"/>
      <c r="E25072" s="8"/>
      <c r="O25072" s="9"/>
    </row>
    <row r="25073" spans="2:15" x14ac:dyDescent="0.2">
      <c r="B25073" s="3"/>
      <c r="C25073" s="3"/>
      <c r="D25073" s="6"/>
      <c r="E25073" s="8"/>
      <c r="O25073" s="9"/>
    </row>
    <row r="25074" spans="2:15" x14ac:dyDescent="0.2">
      <c r="B25074" s="3"/>
      <c r="C25074" s="3"/>
      <c r="D25074" s="6"/>
      <c r="E25074" s="8"/>
      <c r="O25074" s="9"/>
    </row>
    <row r="25075" spans="2:15" x14ac:dyDescent="0.2">
      <c r="B25075" s="3"/>
      <c r="C25075" s="3"/>
      <c r="D25075" s="6"/>
      <c r="E25075" s="8"/>
      <c r="O25075" s="9"/>
    </row>
    <row r="25076" spans="2:15" x14ac:dyDescent="0.2">
      <c r="B25076" s="3"/>
      <c r="C25076" s="3"/>
      <c r="D25076" s="6"/>
      <c r="E25076" s="8"/>
      <c r="O25076" s="9"/>
    </row>
    <row r="25077" spans="2:15" x14ac:dyDescent="0.2">
      <c r="B25077" s="3"/>
      <c r="C25077" s="3"/>
      <c r="D25077" s="6"/>
      <c r="E25077" s="8"/>
      <c r="O25077" s="9"/>
    </row>
    <row r="25078" spans="2:15" x14ac:dyDescent="0.2">
      <c r="B25078" s="3"/>
      <c r="C25078" s="3"/>
      <c r="D25078" s="6"/>
      <c r="E25078" s="8"/>
      <c r="O25078" s="9"/>
    </row>
    <row r="25079" spans="2:15" x14ac:dyDescent="0.2">
      <c r="B25079" s="3"/>
      <c r="C25079" s="3"/>
      <c r="D25079" s="6"/>
      <c r="E25079" s="8"/>
      <c r="O25079" s="9"/>
    </row>
    <row r="25080" spans="2:15" x14ac:dyDescent="0.2">
      <c r="B25080" s="3"/>
      <c r="C25080" s="3"/>
      <c r="D25080" s="6"/>
      <c r="E25080" s="8"/>
      <c r="O25080" s="9"/>
    </row>
    <row r="25081" spans="2:15" x14ac:dyDescent="0.2">
      <c r="B25081" s="3"/>
      <c r="C25081" s="3"/>
      <c r="D25081" s="6"/>
      <c r="E25081" s="8"/>
      <c r="O25081" s="9"/>
    </row>
    <row r="25082" spans="2:15" x14ac:dyDescent="0.2">
      <c r="B25082" s="3"/>
      <c r="C25082" s="3"/>
      <c r="D25082" s="6"/>
      <c r="E25082" s="8"/>
      <c r="O25082" s="9"/>
    </row>
    <row r="25083" spans="2:15" x14ac:dyDescent="0.2">
      <c r="B25083" s="3"/>
      <c r="C25083" s="3"/>
      <c r="D25083" s="6"/>
      <c r="E25083" s="8"/>
      <c r="O25083" s="9"/>
    </row>
    <row r="25084" spans="2:15" x14ac:dyDescent="0.2">
      <c r="B25084" s="3"/>
      <c r="C25084" s="3"/>
      <c r="D25084" s="6"/>
      <c r="E25084" s="8"/>
      <c r="O25084" s="9"/>
    </row>
    <row r="25085" spans="2:15" x14ac:dyDescent="0.2">
      <c r="B25085" s="3"/>
      <c r="C25085" s="3"/>
      <c r="D25085" s="6"/>
      <c r="E25085" s="8"/>
      <c r="O25085" s="9"/>
    </row>
    <row r="25086" spans="2:15" x14ac:dyDescent="0.2">
      <c r="B25086" s="3"/>
      <c r="C25086" s="3"/>
      <c r="D25086" s="6"/>
      <c r="E25086" s="8"/>
      <c r="O25086" s="9"/>
    </row>
    <row r="25087" spans="2:15" x14ac:dyDescent="0.2">
      <c r="B25087" s="3"/>
      <c r="C25087" s="3"/>
      <c r="D25087" s="6"/>
      <c r="E25087" s="8"/>
      <c r="O25087" s="9"/>
    </row>
    <row r="25088" spans="2:15" x14ac:dyDescent="0.2">
      <c r="B25088" s="3"/>
      <c r="C25088" s="3"/>
      <c r="D25088" s="6"/>
      <c r="E25088" s="8"/>
      <c r="O25088" s="9"/>
    </row>
    <row r="25089" spans="2:15" x14ac:dyDescent="0.2">
      <c r="B25089" s="3"/>
      <c r="C25089" s="3"/>
      <c r="D25089" s="6"/>
      <c r="E25089" s="8"/>
      <c r="O25089" s="9"/>
    </row>
    <row r="25090" spans="2:15" x14ac:dyDescent="0.2">
      <c r="B25090" s="3"/>
      <c r="C25090" s="3"/>
      <c r="D25090" s="6"/>
      <c r="E25090" s="8"/>
      <c r="O25090" s="9"/>
    </row>
    <row r="25091" spans="2:15" x14ac:dyDescent="0.2">
      <c r="B25091" s="3"/>
      <c r="C25091" s="3"/>
      <c r="D25091" s="6"/>
      <c r="E25091" s="8"/>
      <c r="O25091" s="9"/>
    </row>
    <row r="25092" spans="2:15" x14ac:dyDescent="0.2">
      <c r="B25092" s="3"/>
      <c r="C25092" s="3"/>
      <c r="D25092" s="6"/>
      <c r="E25092" s="8"/>
      <c r="O25092" s="9"/>
    </row>
    <row r="25093" spans="2:15" x14ac:dyDescent="0.2">
      <c r="B25093" s="3"/>
      <c r="C25093" s="3"/>
      <c r="D25093" s="6"/>
      <c r="E25093" s="8"/>
      <c r="O25093" s="9"/>
    </row>
    <row r="25094" spans="2:15" x14ac:dyDescent="0.2">
      <c r="B25094" s="3"/>
      <c r="C25094" s="3"/>
      <c r="D25094" s="6"/>
      <c r="E25094" s="8"/>
      <c r="O25094" s="9"/>
    </row>
    <row r="25095" spans="2:15" x14ac:dyDescent="0.2">
      <c r="B25095" s="3"/>
      <c r="C25095" s="3"/>
      <c r="D25095" s="6"/>
      <c r="E25095" s="8"/>
      <c r="O25095" s="9"/>
    </row>
    <row r="25096" spans="2:15" x14ac:dyDescent="0.2">
      <c r="B25096" s="3"/>
      <c r="C25096" s="3"/>
      <c r="D25096" s="6"/>
      <c r="E25096" s="8"/>
      <c r="O25096" s="9"/>
    </row>
    <row r="25097" spans="2:15" x14ac:dyDescent="0.2">
      <c r="B25097" s="3"/>
      <c r="C25097" s="3"/>
      <c r="D25097" s="6"/>
      <c r="E25097" s="8"/>
      <c r="O25097" s="9"/>
    </row>
    <row r="25098" spans="2:15" x14ac:dyDescent="0.2">
      <c r="B25098" s="3"/>
      <c r="C25098" s="3"/>
      <c r="D25098" s="6"/>
      <c r="E25098" s="8"/>
      <c r="O25098" s="9"/>
    </row>
    <row r="25099" spans="2:15" x14ac:dyDescent="0.2">
      <c r="B25099" s="3"/>
      <c r="C25099" s="3"/>
      <c r="D25099" s="6"/>
      <c r="E25099" s="8"/>
      <c r="O25099" s="9"/>
    </row>
    <row r="25100" spans="2:15" x14ac:dyDescent="0.2">
      <c r="B25100" s="3"/>
      <c r="C25100" s="3"/>
      <c r="D25100" s="6"/>
      <c r="E25100" s="8"/>
      <c r="O25100" s="9"/>
    </row>
    <row r="25101" spans="2:15" x14ac:dyDescent="0.2">
      <c r="B25101" s="3"/>
      <c r="C25101" s="3"/>
      <c r="D25101" s="6"/>
      <c r="E25101" s="8"/>
      <c r="O25101" s="9"/>
    </row>
    <row r="25102" spans="2:15" x14ac:dyDescent="0.2">
      <c r="B25102" s="3"/>
      <c r="C25102" s="3"/>
      <c r="D25102" s="6"/>
      <c r="E25102" s="8"/>
      <c r="O25102" s="9"/>
    </row>
    <row r="25103" spans="2:15" x14ac:dyDescent="0.2">
      <c r="B25103" s="3"/>
      <c r="C25103" s="3"/>
      <c r="D25103" s="6"/>
      <c r="E25103" s="8"/>
      <c r="O25103" s="9"/>
    </row>
    <row r="25104" spans="2:15" x14ac:dyDescent="0.2">
      <c r="B25104" s="3"/>
      <c r="C25104" s="3"/>
      <c r="D25104" s="6"/>
      <c r="E25104" s="8"/>
      <c r="O25104" s="9"/>
    </row>
    <row r="25105" spans="2:15" x14ac:dyDescent="0.2">
      <c r="B25105" s="3"/>
      <c r="C25105" s="3"/>
      <c r="D25105" s="6"/>
      <c r="E25105" s="8"/>
      <c r="O25105" s="9"/>
    </row>
    <row r="25106" spans="2:15" x14ac:dyDescent="0.2">
      <c r="B25106" s="3"/>
      <c r="C25106" s="3"/>
      <c r="D25106" s="6"/>
      <c r="E25106" s="8"/>
      <c r="O25106" s="9"/>
    </row>
    <row r="25107" spans="2:15" x14ac:dyDescent="0.2">
      <c r="B25107" s="3"/>
      <c r="C25107" s="3"/>
      <c r="D25107" s="6"/>
      <c r="E25107" s="8"/>
      <c r="O25107" s="9"/>
    </row>
    <row r="25108" spans="2:15" x14ac:dyDescent="0.2">
      <c r="B25108" s="3"/>
      <c r="C25108" s="3"/>
      <c r="D25108" s="6"/>
      <c r="E25108" s="8"/>
      <c r="O25108" s="9"/>
    </row>
    <row r="25109" spans="2:15" x14ac:dyDescent="0.2">
      <c r="B25109" s="3"/>
      <c r="C25109" s="3"/>
      <c r="D25109" s="6"/>
      <c r="E25109" s="8"/>
      <c r="O25109" s="9"/>
    </row>
    <row r="25110" spans="2:15" x14ac:dyDescent="0.2">
      <c r="B25110" s="3"/>
      <c r="C25110" s="3"/>
      <c r="D25110" s="6"/>
      <c r="E25110" s="8"/>
      <c r="O25110" s="9"/>
    </row>
    <row r="25111" spans="2:15" x14ac:dyDescent="0.2">
      <c r="B25111" s="3"/>
      <c r="C25111" s="3"/>
      <c r="D25111" s="6"/>
      <c r="E25111" s="8"/>
      <c r="O25111" s="9"/>
    </row>
    <row r="25112" spans="2:15" x14ac:dyDescent="0.2">
      <c r="B25112" s="3"/>
      <c r="C25112" s="3"/>
      <c r="D25112" s="6"/>
      <c r="E25112" s="8"/>
      <c r="O25112" s="9"/>
    </row>
    <row r="25113" spans="2:15" x14ac:dyDescent="0.2">
      <c r="B25113" s="3"/>
      <c r="C25113" s="3"/>
      <c r="D25113" s="6"/>
      <c r="E25113" s="8"/>
      <c r="O25113" s="9"/>
    </row>
    <row r="25114" spans="2:15" x14ac:dyDescent="0.2">
      <c r="B25114" s="3"/>
      <c r="C25114" s="3"/>
      <c r="D25114" s="6"/>
      <c r="E25114" s="8"/>
      <c r="O25114" s="9"/>
    </row>
    <row r="25115" spans="2:15" x14ac:dyDescent="0.2">
      <c r="B25115" s="3"/>
      <c r="C25115" s="3"/>
      <c r="D25115" s="6"/>
      <c r="E25115" s="8"/>
      <c r="O25115" s="9"/>
    </row>
    <row r="25116" spans="2:15" x14ac:dyDescent="0.2">
      <c r="B25116" s="3"/>
      <c r="C25116" s="3"/>
      <c r="D25116" s="6"/>
      <c r="E25116" s="8"/>
      <c r="O25116" s="9"/>
    </row>
    <row r="25117" spans="2:15" x14ac:dyDescent="0.2">
      <c r="B25117" s="3"/>
      <c r="C25117" s="3"/>
      <c r="D25117" s="6"/>
      <c r="E25117" s="8"/>
      <c r="O25117" s="9"/>
    </row>
    <row r="25118" spans="2:15" x14ac:dyDescent="0.2">
      <c r="B25118" s="3"/>
      <c r="C25118" s="3"/>
      <c r="D25118" s="6"/>
      <c r="E25118" s="8"/>
      <c r="O25118" s="9"/>
    </row>
    <row r="25119" spans="2:15" x14ac:dyDescent="0.2">
      <c r="B25119" s="3"/>
      <c r="C25119" s="3"/>
      <c r="D25119" s="6"/>
      <c r="E25119" s="8"/>
      <c r="O25119" s="9"/>
    </row>
    <row r="25120" spans="2:15" x14ac:dyDescent="0.2">
      <c r="B25120" s="3"/>
      <c r="C25120" s="3"/>
      <c r="D25120" s="6"/>
      <c r="E25120" s="8"/>
      <c r="O25120" s="9"/>
    </row>
    <row r="25121" spans="2:15" x14ac:dyDescent="0.2">
      <c r="B25121" s="3"/>
      <c r="C25121" s="3"/>
      <c r="D25121" s="6"/>
      <c r="E25121" s="8"/>
      <c r="O25121" s="9"/>
    </row>
    <row r="25122" spans="2:15" x14ac:dyDescent="0.2">
      <c r="B25122" s="3"/>
      <c r="C25122" s="3"/>
      <c r="D25122" s="6"/>
      <c r="E25122" s="8"/>
      <c r="O25122" s="9"/>
    </row>
    <row r="25123" spans="2:15" x14ac:dyDescent="0.2">
      <c r="B25123" s="3"/>
      <c r="C25123" s="3"/>
      <c r="D25123" s="6"/>
      <c r="E25123" s="8"/>
      <c r="O25123" s="9"/>
    </row>
    <row r="25124" spans="2:15" x14ac:dyDescent="0.2">
      <c r="B25124" s="3"/>
      <c r="C25124" s="3"/>
      <c r="D25124" s="6"/>
      <c r="E25124" s="8"/>
      <c r="O25124" s="9"/>
    </row>
    <row r="25125" spans="2:15" x14ac:dyDescent="0.2">
      <c r="B25125" s="3"/>
      <c r="C25125" s="3"/>
      <c r="D25125" s="6"/>
      <c r="E25125" s="8"/>
      <c r="O25125" s="9"/>
    </row>
    <row r="25126" spans="2:15" x14ac:dyDescent="0.2">
      <c r="B25126" s="3"/>
      <c r="C25126" s="3"/>
      <c r="D25126" s="6"/>
      <c r="E25126" s="8"/>
      <c r="O25126" s="9"/>
    </row>
    <row r="25127" spans="2:15" x14ac:dyDescent="0.2">
      <c r="B25127" s="3"/>
      <c r="C25127" s="3"/>
      <c r="D25127" s="6"/>
      <c r="E25127" s="8"/>
      <c r="O25127" s="9"/>
    </row>
    <row r="25128" spans="2:15" x14ac:dyDescent="0.2">
      <c r="B25128" s="3"/>
      <c r="C25128" s="3"/>
      <c r="D25128" s="6"/>
      <c r="E25128" s="8"/>
      <c r="O25128" s="9"/>
    </row>
    <row r="25129" spans="2:15" x14ac:dyDescent="0.2">
      <c r="B25129" s="3"/>
      <c r="C25129" s="3"/>
      <c r="D25129" s="6"/>
      <c r="E25129" s="8"/>
      <c r="O25129" s="9"/>
    </row>
    <row r="25130" spans="2:15" x14ac:dyDescent="0.2">
      <c r="B25130" s="3"/>
      <c r="C25130" s="3"/>
      <c r="D25130" s="6"/>
      <c r="E25130" s="8"/>
      <c r="O25130" s="9"/>
    </row>
    <row r="25131" spans="2:15" x14ac:dyDescent="0.2">
      <c r="B25131" s="3"/>
      <c r="C25131" s="3"/>
      <c r="D25131" s="6"/>
      <c r="E25131" s="8"/>
      <c r="O25131" s="9"/>
    </row>
    <row r="25132" spans="2:15" x14ac:dyDescent="0.2">
      <c r="B25132" s="3"/>
      <c r="C25132" s="3"/>
      <c r="D25132" s="6"/>
      <c r="E25132" s="8"/>
      <c r="O25132" s="9"/>
    </row>
    <row r="25133" spans="2:15" x14ac:dyDescent="0.2">
      <c r="B25133" s="3"/>
      <c r="C25133" s="3"/>
      <c r="D25133" s="6"/>
      <c r="E25133" s="8"/>
      <c r="O25133" s="9"/>
    </row>
    <row r="25134" spans="2:15" x14ac:dyDescent="0.2">
      <c r="B25134" s="3"/>
      <c r="C25134" s="3"/>
      <c r="D25134" s="6"/>
      <c r="E25134" s="8"/>
      <c r="O25134" s="9"/>
    </row>
    <row r="25135" spans="2:15" x14ac:dyDescent="0.2">
      <c r="B25135" s="3"/>
      <c r="C25135" s="3"/>
      <c r="D25135" s="6"/>
      <c r="E25135" s="8"/>
      <c r="O25135" s="9"/>
    </row>
    <row r="25136" spans="2:15" x14ac:dyDescent="0.2">
      <c r="B25136" s="3"/>
      <c r="C25136" s="3"/>
      <c r="D25136" s="6"/>
      <c r="E25136" s="8"/>
      <c r="O25136" s="9"/>
    </row>
    <row r="25137" spans="2:15" x14ac:dyDescent="0.2">
      <c r="B25137" s="3"/>
      <c r="C25137" s="3"/>
      <c r="D25137" s="6"/>
      <c r="E25137" s="8"/>
      <c r="O25137" s="9"/>
    </row>
    <row r="25138" spans="2:15" x14ac:dyDescent="0.2">
      <c r="B25138" s="3"/>
      <c r="C25138" s="3"/>
      <c r="D25138" s="6"/>
      <c r="E25138" s="8"/>
      <c r="O25138" s="9"/>
    </row>
    <row r="25139" spans="2:15" x14ac:dyDescent="0.2">
      <c r="B25139" s="3"/>
      <c r="C25139" s="3"/>
      <c r="D25139" s="6"/>
      <c r="E25139" s="8"/>
      <c r="O25139" s="9"/>
    </row>
    <row r="25140" spans="2:15" x14ac:dyDescent="0.2">
      <c r="B25140" s="3"/>
      <c r="C25140" s="3"/>
      <c r="D25140" s="6"/>
      <c r="E25140" s="8"/>
      <c r="O25140" s="9"/>
    </row>
    <row r="25141" spans="2:15" x14ac:dyDescent="0.2">
      <c r="B25141" s="3"/>
      <c r="C25141" s="3"/>
      <c r="D25141" s="6"/>
      <c r="E25141" s="8"/>
      <c r="O25141" s="9"/>
    </row>
    <row r="25142" spans="2:15" x14ac:dyDescent="0.2">
      <c r="B25142" s="3"/>
      <c r="C25142" s="3"/>
      <c r="D25142" s="6"/>
      <c r="E25142" s="8"/>
      <c r="O25142" s="9"/>
    </row>
    <row r="25143" spans="2:15" x14ac:dyDescent="0.2">
      <c r="B25143" s="3"/>
      <c r="C25143" s="3"/>
      <c r="D25143" s="6"/>
      <c r="E25143" s="8"/>
      <c r="O25143" s="9"/>
    </row>
    <row r="25144" spans="2:15" x14ac:dyDescent="0.2">
      <c r="B25144" s="3"/>
      <c r="C25144" s="3"/>
      <c r="D25144" s="6"/>
      <c r="E25144" s="8"/>
      <c r="O25144" s="9"/>
    </row>
    <row r="25145" spans="2:15" x14ac:dyDescent="0.2">
      <c r="B25145" s="3"/>
      <c r="C25145" s="3"/>
      <c r="D25145" s="6"/>
      <c r="E25145" s="8"/>
      <c r="O25145" s="9"/>
    </row>
    <row r="25146" spans="2:15" x14ac:dyDescent="0.2">
      <c r="B25146" s="3"/>
      <c r="C25146" s="3"/>
      <c r="D25146" s="6"/>
      <c r="E25146" s="8"/>
      <c r="O25146" s="9"/>
    </row>
    <row r="25147" spans="2:15" x14ac:dyDescent="0.2">
      <c r="B25147" s="3"/>
      <c r="C25147" s="3"/>
      <c r="D25147" s="6"/>
      <c r="E25147" s="8"/>
      <c r="O25147" s="9"/>
    </row>
    <row r="25148" spans="2:15" x14ac:dyDescent="0.2">
      <c r="B25148" s="3"/>
      <c r="C25148" s="3"/>
      <c r="D25148" s="6"/>
      <c r="E25148" s="8"/>
      <c r="O25148" s="9"/>
    </row>
    <row r="25149" spans="2:15" x14ac:dyDescent="0.2">
      <c r="B25149" s="3"/>
      <c r="C25149" s="3"/>
      <c r="D25149" s="6"/>
      <c r="E25149" s="8"/>
      <c r="O25149" s="9"/>
    </row>
    <row r="25150" spans="2:15" x14ac:dyDescent="0.2">
      <c r="B25150" s="3"/>
      <c r="C25150" s="3"/>
      <c r="D25150" s="6"/>
      <c r="E25150" s="8"/>
      <c r="O25150" s="9"/>
    </row>
    <row r="25151" spans="2:15" x14ac:dyDescent="0.2">
      <c r="B25151" s="3"/>
      <c r="C25151" s="3"/>
      <c r="D25151" s="6"/>
      <c r="E25151" s="8"/>
      <c r="O25151" s="9"/>
    </row>
    <row r="25152" spans="2:15" x14ac:dyDescent="0.2">
      <c r="B25152" s="3"/>
      <c r="C25152" s="3"/>
      <c r="D25152" s="6"/>
      <c r="E25152" s="8"/>
      <c r="O25152" s="9"/>
    </row>
    <row r="25153" spans="2:15" x14ac:dyDescent="0.2">
      <c r="B25153" s="3"/>
      <c r="C25153" s="3"/>
      <c r="D25153" s="6"/>
      <c r="E25153" s="8"/>
      <c r="O25153" s="9"/>
    </row>
    <row r="25154" spans="2:15" x14ac:dyDescent="0.2">
      <c r="B25154" s="3"/>
      <c r="C25154" s="3"/>
      <c r="D25154" s="6"/>
      <c r="E25154" s="8"/>
      <c r="O25154" s="9"/>
    </row>
    <row r="25155" spans="2:15" x14ac:dyDescent="0.2">
      <c r="B25155" s="3"/>
      <c r="C25155" s="3"/>
      <c r="D25155" s="6"/>
      <c r="E25155" s="8"/>
      <c r="O25155" s="9"/>
    </row>
    <row r="25156" spans="2:15" x14ac:dyDescent="0.2">
      <c r="B25156" s="3"/>
      <c r="C25156" s="3"/>
      <c r="D25156" s="6"/>
      <c r="E25156" s="8"/>
      <c r="O25156" s="9"/>
    </row>
    <row r="25157" spans="2:15" x14ac:dyDescent="0.2">
      <c r="B25157" s="3"/>
      <c r="C25157" s="3"/>
      <c r="D25157" s="6"/>
      <c r="E25157" s="8"/>
      <c r="O25157" s="9"/>
    </row>
    <row r="25158" spans="2:15" x14ac:dyDescent="0.2">
      <c r="B25158" s="3"/>
      <c r="C25158" s="3"/>
      <c r="D25158" s="6"/>
      <c r="E25158" s="8"/>
      <c r="O25158" s="9"/>
    </row>
    <row r="25159" spans="2:15" x14ac:dyDescent="0.2">
      <c r="B25159" s="3"/>
      <c r="C25159" s="3"/>
      <c r="D25159" s="6"/>
      <c r="E25159" s="8"/>
      <c r="O25159" s="9"/>
    </row>
    <row r="25160" spans="2:15" x14ac:dyDescent="0.2">
      <c r="B25160" s="3"/>
      <c r="C25160" s="3"/>
      <c r="D25160" s="6"/>
      <c r="E25160" s="8"/>
      <c r="O25160" s="9"/>
    </row>
    <row r="25161" spans="2:15" x14ac:dyDescent="0.2">
      <c r="B25161" s="3"/>
      <c r="C25161" s="3"/>
      <c r="D25161" s="6"/>
      <c r="E25161" s="8"/>
      <c r="O25161" s="9"/>
    </row>
    <row r="25162" spans="2:15" x14ac:dyDescent="0.2">
      <c r="B25162" s="3"/>
      <c r="C25162" s="3"/>
      <c r="D25162" s="6"/>
      <c r="E25162" s="8"/>
      <c r="O25162" s="9"/>
    </row>
    <row r="25163" spans="2:15" x14ac:dyDescent="0.2">
      <c r="B25163" s="3"/>
      <c r="C25163" s="3"/>
      <c r="D25163" s="6"/>
      <c r="E25163" s="8"/>
      <c r="O25163" s="9"/>
    </row>
    <row r="25164" spans="2:15" x14ac:dyDescent="0.2">
      <c r="B25164" s="3"/>
      <c r="C25164" s="3"/>
      <c r="D25164" s="6"/>
      <c r="E25164" s="8"/>
      <c r="O25164" s="9"/>
    </row>
    <row r="25165" spans="2:15" x14ac:dyDescent="0.2">
      <c r="B25165" s="3"/>
      <c r="C25165" s="3"/>
      <c r="D25165" s="6"/>
      <c r="E25165" s="8"/>
      <c r="O25165" s="9"/>
    </row>
    <row r="25166" spans="2:15" x14ac:dyDescent="0.2">
      <c r="B25166" s="3"/>
      <c r="C25166" s="3"/>
      <c r="D25166" s="6"/>
      <c r="E25166" s="8"/>
      <c r="O25166" s="9"/>
    </row>
    <row r="25167" spans="2:15" x14ac:dyDescent="0.2">
      <c r="B25167" s="3"/>
      <c r="C25167" s="3"/>
      <c r="D25167" s="6"/>
      <c r="E25167" s="8"/>
      <c r="O25167" s="9"/>
    </row>
    <row r="25168" spans="2:15" x14ac:dyDescent="0.2">
      <c r="B25168" s="3"/>
      <c r="C25168" s="3"/>
      <c r="D25168" s="6"/>
      <c r="E25168" s="8"/>
      <c r="O25168" s="9"/>
    </row>
    <row r="25169" spans="2:15" x14ac:dyDescent="0.2">
      <c r="B25169" s="3"/>
      <c r="C25169" s="3"/>
      <c r="D25169" s="6"/>
      <c r="E25169" s="8"/>
      <c r="O25169" s="9"/>
    </row>
    <row r="25170" spans="2:15" x14ac:dyDescent="0.2">
      <c r="B25170" s="3"/>
      <c r="C25170" s="3"/>
      <c r="D25170" s="6"/>
      <c r="E25170" s="8"/>
      <c r="O25170" s="9"/>
    </row>
    <row r="25171" spans="2:15" x14ac:dyDescent="0.2">
      <c r="B25171" s="3"/>
      <c r="C25171" s="3"/>
      <c r="D25171" s="6"/>
      <c r="E25171" s="8"/>
      <c r="O25171" s="9"/>
    </row>
    <row r="25172" spans="2:15" x14ac:dyDescent="0.2">
      <c r="B25172" s="3"/>
      <c r="C25172" s="3"/>
      <c r="D25172" s="6"/>
      <c r="E25172" s="8"/>
      <c r="O25172" s="9"/>
    </row>
    <row r="25173" spans="2:15" x14ac:dyDescent="0.2">
      <c r="B25173" s="3"/>
      <c r="C25173" s="3"/>
      <c r="D25173" s="6"/>
      <c r="E25173" s="8"/>
      <c r="O25173" s="9"/>
    </row>
    <row r="25174" spans="2:15" x14ac:dyDescent="0.2">
      <c r="B25174" s="3"/>
      <c r="C25174" s="3"/>
      <c r="D25174" s="6"/>
      <c r="E25174" s="8"/>
      <c r="O25174" s="9"/>
    </row>
    <row r="25175" spans="2:15" x14ac:dyDescent="0.2">
      <c r="B25175" s="3"/>
      <c r="C25175" s="3"/>
      <c r="D25175" s="6"/>
      <c r="E25175" s="8"/>
      <c r="O25175" s="9"/>
    </row>
    <row r="25176" spans="2:15" x14ac:dyDescent="0.2">
      <c r="B25176" s="3"/>
      <c r="C25176" s="3"/>
      <c r="D25176" s="6"/>
      <c r="E25176" s="8"/>
      <c r="O25176" s="9"/>
    </row>
    <row r="25177" spans="2:15" x14ac:dyDescent="0.2">
      <c r="B25177" s="3"/>
      <c r="C25177" s="3"/>
      <c r="D25177" s="6"/>
      <c r="E25177" s="8"/>
      <c r="O25177" s="9"/>
    </row>
    <row r="25178" spans="2:15" x14ac:dyDescent="0.2">
      <c r="B25178" s="3"/>
      <c r="C25178" s="3"/>
      <c r="D25178" s="6"/>
      <c r="E25178" s="8"/>
      <c r="O25178" s="9"/>
    </row>
    <row r="25179" spans="2:15" x14ac:dyDescent="0.2">
      <c r="B25179" s="3"/>
      <c r="C25179" s="3"/>
      <c r="D25179" s="6"/>
      <c r="E25179" s="8"/>
      <c r="O25179" s="9"/>
    </row>
    <row r="25180" spans="2:15" x14ac:dyDescent="0.2">
      <c r="B25180" s="3"/>
      <c r="C25180" s="3"/>
      <c r="D25180" s="6"/>
      <c r="E25180" s="8"/>
      <c r="O25180" s="9"/>
    </row>
    <row r="25181" spans="2:15" x14ac:dyDescent="0.2">
      <c r="B25181" s="3"/>
      <c r="C25181" s="3"/>
      <c r="D25181" s="6"/>
      <c r="E25181" s="8"/>
      <c r="O25181" s="9"/>
    </row>
    <row r="25182" spans="2:15" x14ac:dyDescent="0.2">
      <c r="B25182" s="3"/>
      <c r="C25182" s="3"/>
      <c r="D25182" s="6"/>
      <c r="E25182" s="8"/>
      <c r="O25182" s="9"/>
    </row>
    <row r="25183" spans="2:15" x14ac:dyDescent="0.2">
      <c r="B25183" s="3"/>
      <c r="C25183" s="3"/>
      <c r="D25183" s="6"/>
      <c r="E25183" s="8"/>
      <c r="O25183" s="9"/>
    </row>
    <row r="25184" spans="2:15" x14ac:dyDescent="0.2">
      <c r="B25184" s="3"/>
      <c r="C25184" s="3"/>
      <c r="D25184" s="6"/>
      <c r="E25184" s="8"/>
      <c r="O25184" s="9"/>
    </row>
    <row r="25185" spans="2:15" x14ac:dyDescent="0.2">
      <c r="B25185" s="3"/>
      <c r="C25185" s="3"/>
      <c r="D25185" s="6"/>
      <c r="E25185" s="8"/>
      <c r="O25185" s="9"/>
    </row>
    <row r="25186" spans="2:15" x14ac:dyDescent="0.2">
      <c r="B25186" s="3"/>
      <c r="C25186" s="3"/>
      <c r="D25186" s="6"/>
      <c r="E25186" s="8"/>
      <c r="O25186" s="9"/>
    </row>
    <row r="25187" spans="2:15" x14ac:dyDescent="0.2">
      <c r="B25187" s="3"/>
      <c r="C25187" s="3"/>
      <c r="D25187" s="6"/>
      <c r="E25187" s="8"/>
      <c r="O25187" s="9"/>
    </row>
    <row r="25188" spans="2:15" x14ac:dyDescent="0.2">
      <c r="B25188" s="3"/>
      <c r="C25188" s="3"/>
      <c r="D25188" s="6"/>
      <c r="E25188" s="8"/>
      <c r="O25188" s="9"/>
    </row>
    <row r="25189" spans="2:15" x14ac:dyDescent="0.2">
      <c r="B25189" s="3"/>
      <c r="C25189" s="3"/>
      <c r="D25189" s="6"/>
      <c r="E25189" s="8"/>
      <c r="O25189" s="9"/>
    </row>
    <row r="25190" spans="2:15" x14ac:dyDescent="0.2">
      <c r="B25190" s="3"/>
      <c r="C25190" s="3"/>
      <c r="D25190" s="6"/>
      <c r="E25190" s="8"/>
      <c r="O25190" s="9"/>
    </row>
    <row r="25191" spans="2:15" x14ac:dyDescent="0.2">
      <c r="B25191" s="3"/>
      <c r="C25191" s="3"/>
      <c r="D25191" s="6"/>
      <c r="E25191" s="8"/>
      <c r="O25191" s="9"/>
    </row>
    <row r="25192" spans="2:15" x14ac:dyDescent="0.2">
      <c r="B25192" s="3"/>
      <c r="C25192" s="3"/>
      <c r="D25192" s="6"/>
      <c r="E25192" s="8"/>
      <c r="O25192" s="9"/>
    </row>
    <row r="25193" spans="2:15" x14ac:dyDescent="0.2">
      <c r="B25193" s="3"/>
      <c r="C25193" s="3"/>
      <c r="D25193" s="6"/>
      <c r="E25193" s="8"/>
      <c r="O25193" s="9"/>
    </row>
    <row r="25194" spans="2:15" x14ac:dyDescent="0.2">
      <c r="B25194" s="3"/>
      <c r="C25194" s="3"/>
      <c r="D25194" s="6"/>
      <c r="E25194" s="8"/>
      <c r="O25194" s="9"/>
    </row>
    <row r="25195" spans="2:15" x14ac:dyDescent="0.2">
      <c r="B25195" s="3"/>
      <c r="C25195" s="3"/>
      <c r="D25195" s="6"/>
      <c r="E25195" s="8"/>
      <c r="O25195" s="9"/>
    </row>
    <row r="25196" spans="2:15" x14ac:dyDescent="0.2">
      <c r="B25196" s="3"/>
      <c r="C25196" s="3"/>
      <c r="D25196" s="6"/>
      <c r="E25196" s="8"/>
      <c r="O25196" s="9"/>
    </row>
    <row r="25197" spans="2:15" x14ac:dyDescent="0.2">
      <c r="B25197" s="3"/>
      <c r="C25197" s="3"/>
      <c r="D25197" s="6"/>
      <c r="E25197" s="8"/>
      <c r="O25197" s="9"/>
    </row>
    <row r="25198" spans="2:15" x14ac:dyDescent="0.2">
      <c r="B25198" s="3"/>
      <c r="C25198" s="3"/>
      <c r="D25198" s="6"/>
      <c r="E25198" s="8"/>
      <c r="O25198" s="9"/>
    </row>
    <row r="25199" spans="2:15" x14ac:dyDescent="0.2">
      <c r="B25199" s="3"/>
      <c r="C25199" s="3"/>
      <c r="D25199" s="6"/>
      <c r="E25199" s="8"/>
      <c r="O25199" s="9"/>
    </row>
    <row r="25200" spans="2:15" x14ac:dyDescent="0.2">
      <c r="B25200" s="3"/>
      <c r="C25200" s="3"/>
      <c r="D25200" s="6"/>
      <c r="E25200" s="8"/>
      <c r="O25200" s="9"/>
    </row>
    <row r="25201" spans="2:15" x14ac:dyDescent="0.2">
      <c r="B25201" s="3"/>
      <c r="C25201" s="3"/>
      <c r="D25201" s="6"/>
      <c r="E25201" s="8"/>
      <c r="O25201" s="9"/>
    </row>
    <row r="25202" spans="2:15" x14ac:dyDescent="0.2">
      <c r="B25202" s="3"/>
      <c r="C25202" s="3"/>
      <c r="D25202" s="6"/>
      <c r="E25202" s="8"/>
      <c r="O25202" s="9"/>
    </row>
    <row r="25203" spans="2:15" x14ac:dyDescent="0.2">
      <c r="B25203" s="3"/>
      <c r="C25203" s="3"/>
      <c r="D25203" s="6"/>
      <c r="E25203" s="8"/>
      <c r="O25203" s="9"/>
    </row>
    <row r="25204" spans="2:15" x14ac:dyDescent="0.2">
      <c r="B25204" s="3"/>
      <c r="C25204" s="3"/>
      <c r="D25204" s="6"/>
      <c r="E25204" s="8"/>
      <c r="O25204" s="9"/>
    </row>
    <row r="25205" spans="2:15" x14ac:dyDescent="0.2">
      <c r="B25205" s="3"/>
      <c r="C25205" s="3"/>
      <c r="D25205" s="6"/>
      <c r="E25205" s="8"/>
      <c r="O25205" s="9"/>
    </row>
    <row r="25206" spans="2:15" x14ac:dyDescent="0.2">
      <c r="B25206" s="3"/>
      <c r="C25206" s="3"/>
      <c r="D25206" s="6"/>
      <c r="E25206" s="8"/>
      <c r="O25206" s="9"/>
    </row>
    <row r="25207" spans="2:15" x14ac:dyDescent="0.2">
      <c r="B25207" s="3"/>
      <c r="C25207" s="3"/>
      <c r="D25207" s="6"/>
      <c r="E25207" s="8"/>
      <c r="O25207" s="9"/>
    </row>
    <row r="25208" spans="2:15" x14ac:dyDescent="0.2">
      <c r="B25208" s="3"/>
      <c r="C25208" s="3"/>
      <c r="D25208" s="6"/>
      <c r="E25208" s="8"/>
      <c r="O25208" s="9"/>
    </row>
    <row r="25209" spans="2:15" x14ac:dyDescent="0.2">
      <c r="B25209" s="3"/>
      <c r="C25209" s="3"/>
      <c r="D25209" s="6"/>
      <c r="E25209" s="8"/>
      <c r="O25209" s="9"/>
    </row>
    <row r="25210" spans="2:15" x14ac:dyDescent="0.2">
      <c r="B25210" s="3"/>
      <c r="C25210" s="3"/>
      <c r="D25210" s="6"/>
      <c r="E25210" s="8"/>
      <c r="O25210" s="9"/>
    </row>
    <row r="25211" spans="2:15" x14ac:dyDescent="0.2">
      <c r="B25211" s="3"/>
      <c r="C25211" s="3"/>
      <c r="D25211" s="6"/>
      <c r="E25211" s="8"/>
      <c r="O25211" s="9"/>
    </row>
    <row r="25212" spans="2:15" x14ac:dyDescent="0.2">
      <c r="B25212" s="3"/>
      <c r="C25212" s="3"/>
      <c r="D25212" s="6"/>
      <c r="E25212" s="8"/>
      <c r="O25212" s="9"/>
    </row>
    <row r="25213" spans="2:15" x14ac:dyDescent="0.2">
      <c r="B25213" s="3"/>
      <c r="C25213" s="3"/>
      <c r="D25213" s="6"/>
      <c r="E25213" s="8"/>
      <c r="O25213" s="9"/>
    </row>
    <row r="25214" spans="2:15" x14ac:dyDescent="0.2">
      <c r="B25214" s="3"/>
      <c r="C25214" s="3"/>
      <c r="D25214" s="6"/>
      <c r="E25214" s="8"/>
      <c r="O25214" s="9"/>
    </row>
    <row r="25215" spans="2:15" x14ac:dyDescent="0.2">
      <c r="B25215" s="3"/>
      <c r="C25215" s="3"/>
      <c r="D25215" s="6"/>
      <c r="E25215" s="8"/>
      <c r="O25215" s="9"/>
    </row>
    <row r="25216" spans="2:15" x14ac:dyDescent="0.2">
      <c r="B25216" s="3"/>
      <c r="C25216" s="3"/>
      <c r="D25216" s="6"/>
      <c r="E25216" s="8"/>
      <c r="O25216" s="9"/>
    </row>
    <row r="25217" spans="2:15" x14ac:dyDescent="0.2">
      <c r="B25217" s="3"/>
      <c r="C25217" s="3"/>
      <c r="D25217" s="6"/>
      <c r="E25217" s="8"/>
      <c r="O25217" s="9"/>
    </row>
    <row r="25218" spans="2:15" x14ac:dyDescent="0.2">
      <c r="B25218" s="3"/>
      <c r="C25218" s="3"/>
      <c r="D25218" s="6"/>
      <c r="E25218" s="8"/>
      <c r="O25218" s="9"/>
    </row>
    <row r="25219" spans="2:15" x14ac:dyDescent="0.2">
      <c r="B25219" s="3"/>
      <c r="C25219" s="3"/>
      <c r="D25219" s="6"/>
      <c r="E25219" s="8"/>
      <c r="O25219" s="9"/>
    </row>
    <row r="25220" spans="2:15" x14ac:dyDescent="0.2">
      <c r="B25220" s="3"/>
      <c r="C25220" s="3"/>
      <c r="D25220" s="6"/>
      <c r="E25220" s="8"/>
      <c r="O25220" s="9"/>
    </row>
    <row r="25221" spans="2:15" x14ac:dyDescent="0.2">
      <c r="B25221" s="3"/>
      <c r="C25221" s="3"/>
      <c r="D25221" s="6"/>
      <c r="E25221" s="8"/>
      <c r="O25221" s="9"/>
    </row>
    <row r="25222" spans="2:15" x14ac:dyDescent="0.2">
      <c r="B25222" s="3"/>
      <c r="C25222" s="3"/>
      <c r="D25222" s="6"/>
      <c r="E25222" s="8"/>
      <c r="O25222" s="9"/>
    </row>
    <row r="25223" spans="2:15" x14ac:dyDescent="0.2">
      <c r="B25223" s="3"/>
      <c r="C25223" s="3"/>
      <c r="D25223" s="6"/>
      <c r="E25223" s="8"/>
      <c r="O25223" s="9"/>
    </row>
    <row r="25224" spans="2:15" x14ac:dyDescent="0.2">
      <c r="B25224" s="3"/>
      <c r="C25224" s="3"/>
      <c r="D25224" s="6"/>
      <c r="E25224" s="8"/>
      <c r="O25224" s="9"/>
    </row>
    <row r="25225" spans="2:15" x14ac:dyDescent="0.2">
      <c r="B25225" s="3"/>
      <c r="C25225" s="3"/>
      <c r="D25225" s="6"/>
      <c r="E25225" s="8"/>
      <c r="O25225" s="9"/>
    </row>
    <row r="25226" spans="2:15" x14ac:dyDescent="0.2">
      <c r="B25226" s="3"/>
      <c r="C25226" s="3"/>
      <c r="D25226" s="6"/>
      <c r="E25226" s="8"/>
      <c r="O25226" s="9"/>
    </row>
    <row r="25227" spans="2:15" x14ac:dyDescent="0.2">
      <c r="B25227" s="3"/>
      <c r="C25227" s="3"/>
      <c r="D25227" s="6"/>
      <c r="E25227" s="8"/>
      <c r="O25227" s="9"/>
    </row>
    <row r="25228" spans="2:15" x14ac:dyDescent="0.2">
      <c r="B25228" s="3"/>
      <c r="C25228" s="3"/>
      <c r="D25228" s="6"/>
      <c r="E25228" s="8"/>
      <c r="O25228" s="9"/>
    </row>
    <row r="25229" spans="2:15" x14ac:dyDescent="0.2">
      <c r="B25229" s="3"/>
      <c r="C25229" s="3"/>
      <c r="D25229" s="6"/>
      <c r="E25229" s="8"/>
      <c r="O25229" s="9"/>
    </row>
    <row r="25230" spans="2:15" x14ac:dyDescent="0.2">
      <c r="B25230" s="3"/>
      <c r="C25230" s="3"/>
      <c r="D25230" s="6"/>
      <c r="E25230" s="8"/>
      <c r="O25230" s="9"/>
    </row>
    <row r="25231" spans="2:15" x14ac:dyDescent="0.2">
      <c r="B25231" s="3"/>
      <c r="C25231" s="3"/>
      <c r="D25231" s="6"/>
      <c r="E25231" s="8"/>
      <c r="O25231" s="9"/>
    </row>
    <row r="25232" spans="2:15" x14ac:dyDescent="0.2">
      <c r="B25232" s="3"/>
      <c r="C25232" s="3"/>
      <c r="D25232" s="6"/>
      <c r="E25232" s="8"/>
      <c r="O25232" s="9"/>
    </row>
    <row r="25233" spans="2:15" x14ac:dyDescent="0.2">
      <c r="B25233" s="3"/>
      <c r="C25233" s="3"/>
      <c r="D25233" s="6"/>
      <c r="E25233" s="8"/>
      <c r="O25233" s="9"/>
    </row>
    <row r="25234" spans="2:15" x14ac:dyDescent="0.2">
      <c r="B25234" s="3"/>
      <c r="C25234" s="3"/>
      <c r="D25234" s="6"/>
      <c r="E25234" s="8"/>
      <c r="O25234" s="9"/>
    </row>
    <row r="25235" spans="2:15" x14ac:dyDescent="0.2">
      <c r="B25235" s="3"/>
      <c r="C25235" s="3"/>
      <c r="D25235" s="6"/>
      <c r="E25235" s="8"/>
      <c r="O25235" s="9"/>
    </row>
    <row r="25236" spans="2:15" x14ac:dyDescent="0.2">
      <c r="B25236" s="3"/>
      <c r="C25236" s="3"/>
      <c r="D25236" s="6"/>
      <c r="E25236" s="8"/>
      <c r="O25236" s="9"/>
    </row>
    <row r="25237" spans="2:15" x14ac:dyDescent="0.2">
      <c r="B25237" s="3"/>
      <c r="C25237" s="3"/>
      <c r="D25237" s="6"/>
      <c r="E25237" s="8"/>
      <c r="O25237" s="9"/>
    </row>
    <row r="25238" spans="2:15" x14ac:dyDescent="0.2">
      <c r="B25238" s="3"/>
      <c r="C25238" s="3"/>
      <c r="D25238" s="6"/>
      <c r="E25238" s="8"/>
      <c r="O25238" s="9"/>
    </row>
    <row r="25239" spans="2:15" x14ac:dyDescent="0.2">
      <c r="B25239" s="3"/>
      <c r="C25239" s="3"/>
      <c r="D25239" s="6"/>
      <c r="E25239" s="8"/>
      <c r="O25239" s="9"/>
    </row>
    <row r="25240" spans="2:15" x14ac:dyDescent="0.2">
      <c r="B25240" s="3"/>
      <c r="C25240" s="3"/>
      <c r="D25240" s="6"/>
      <c r="E25240" s="8"/>
      <c r="O25240" s="9"/>
    </row>
    <row r="25241" spans="2:15" x14ac:dyDescent="0.2">
      <c r="B25241" s="3"/>
      <c r="C25241" s="3"/>
      <c r="D25241" s="6"/>
      <c r="E25241" s="8"/>
      <c r="O25241" s="9"/>
    </row>
    <row r="25242" spans="2:15" x14ac:dyDescent="0.2">
      <c r="B25242" s="3"/>
      <c r="C25242" s="3"/>
      <c r="D25242" s="6"/>
      <c r="E25242" s="8"/>
      <c r="O25242" s="9"/>
    </row>
    <row r="25243" spans="2:15" x14ac:dyDescent="0.2">
      <c r="B25243" s="3"/>
      <c r="C25243" s="3"/>
      <c r="D25243" s="6"/>
      <c r="E25243" s="8"/>
      <c r="O25243" s="9"/>
    </row>
    <row r="25244" spans="2:15" x14ac:dyDescent="0.2">
      <c r="B25244" s="3"/>
      <c r="C25244" s="3"/>
      <c r="D25244" s="6"/>
      <c r="E25244" s="8"/>
      <c r="O25244" s="9"/>
    </row>
    <row r="25245" spans="2:15" x14ac:dyDescent="0.2">
      <c r="B25245" s="3"/>
      <c r="C25245" s="3"/>
      <c r="D25245" s="6"/>
      <c r="E25245" s="8"/>
      <c r="O25245" s="9"/>
    </row>
    <row r="25246" spans="2:15" x14ac:dyDescent="0.2">
      <c r="B25246" s="3"/>
      <c r="C25246" s="3"/>
      <c r="D25246" s="6"/>
      <c r="E25246" s="8"/>
      <c r="O25246" s="9"/>
    </row>
    <row r="25247" spans="2:15" x14ac:dyDescent="0.2">
      <c r="B25247" s="3"/>
      <c r="C25247" s="3"/>
      <c r="D25247" s="6"/>
      <c r="E25247" s="8"/>
      <c r="O25247" s="9"/>
    </row>
    <row r="25248" spans="2:15" x14ac:dyDescent="0.2">
      <c r="B25248" s="3"/>
      <c r="C25248" s="3"/>
      <c r="D25248" s="6"/>
      <c r="E25248" s="8"/>
      <c r="O25248" s="9"/>
    </row>
    <row r="25249" spans="2:15" x14ac:dyDescent="0.2">
      <c r="B25249" s="3"/>
      <c r="C25249" s="3"/>
      <c r="D25249" s="6"/>
      <c r="E25249" s="8"/>
      <c r="O25249" s="9"/>
    </row>
    <row r="25250" spans="2:15" x14ac:dyDescent="0.2">
      <c r="B25250" s="3"/>
      <c r="C25250" s="3"/>
      <c r="D25250" s="6"/>
      <c r="E25250" s="8"/>
      <c r="O25250" s="9"/>
    </row>
    <row r="25251" spans="2:15" x14ac:dyDescent="0.2">
      <c r="B25251" s="3"/>
      <c r="C25251" s="3"/>
      <c r="D25251" s="6"/>
      <c r="E25251" s="8"/>
      <c r="O25251" s="9"/>
    </row>
    <row r="25252" spans="2:15" x14ac:dyDescent="0.2">
      <c r="B25252" s="3"/>
      <c r="C25252" s="3"/>
      <c r="D25252" s="6"/>
      <c r="E25252" s="8"/>
      <c r="O25252" s="9"/>
    </row>
    <row r="25253" spans="2:15" x14ac:dyDescent="0.2">
      <c r="B25253" s="3"/>
      <c r="C25253" s="3"/>
      <c r="D25253" s="6"/>
      <c r="E25253" s="8"/>
      <c r="O25253" s="9"/>
    </row>
    <row r="25254" spans="2:15" x14ac:dyDescent="0.2">
      <c r="B25254" s="3"/>
      <c r="C25254" s="3"/>
      <c r="D25254" s="6"/>
      <c r="E25254" s="8"/>
      <c r="O25254" s="9"/>
    </row>
    <row r="25255" spans="2:15" x14ac:dyDescent="0.2">
      <c r="B25255" s="3"/>
      <c r="C25255" s="3"/>
      <c r="D25255" s="6"/>
      <c r="E25255" s="8"/>
      <c r="O25255" s="9"/>
    </row>
    <row r="25256" spans="2:15" x14ac:dyDescent="0.2">
      <c r="B25256" s="3"/>
      <c r="C25256" s="3"/>
      <c r="D25256" s="6"/>
      <c r="E25256" s="8"/>
      <c r="O25256" s="9"/>
    </row>
    <row r="25257" spans="2:15" x14ac:dyDescent="0.2">
      <c r="B25257" s="3"/>
      <c r="C25257" s="3"/>
      <c r="D25257" s="6"/>
      <c r="E25257" s="8"/>
      <c r="O25257" s="9"/>
    </row>
    <row r="25258" spans="2:15" x14ac:dyDescent="0.2">
      <c r="B25258" s="3"/>
      <c r="C25258" s="3"/>
      <c r="D25258" s="6"/>
      <c r="E25258" s="8"/>
      <c r="O25258" s="9"/>
    </row>
    <row r="25259" spans="2:15" x14ac:dyDescent="0.2">
      <c r="B25259" s="3"/>
      <c r="C25259" s="3"/>
      <c r="D25259" s="6"/>
      <c r="E25259" s="8"/>
      <c r="O25259" s="9"/>
    </row>
    <row r="25260" spans="2:15" x14ac:dyDescent="0.2">
      <c r="B25260" s="3"/>
      <c r="C25260" s="3"/>
      <c r="D25260" s="6"/>
      <c r="E25260" s="8"/>
      <c r="O25260" s="9"/>
    </row>
    <row r="25261" spans="2:15" x14ac:dyDescent="0.2">
      <c r="B25261" s="3"/>
      <c r="C25261" s="3"/>
      <c r="D25261" s="6"/>
      <c r="E25261" s="8"/>
      <c r="O25261" s="9"/>
    </row>
    <row r="25262" spans="2:15" x14ac:dyDescent="0.2">
      <c r="B25262" s="3"/>
      <c r="C25262" s="3"/>
      <c r="D25262" s="6"/>
      <c r="E25262" s="8"/>
      <c r="O25262" s="9"/>
    </row>
    <row r="25263" spans="2:15" x14ac:dyDescent="0.2">
      <c r="B25263" s="3"/>
      <c r="C25263" s="3"/>
      <c r="D25263" s="6"/>
      <c r="E25263" s="8"/>
      <c r="O25263" s="9"/>
    </row>
    <row r="25264" spans="2:15" x14ac:dyDescent="0.2">
      <c r="B25264" s="3"/>
      <c r="C25264" s="3"/>
      <c r="D25264" s="6"/>
      <c r="E25264" s="8"/>
      <c r="O25264" s="9"/>
    </row>
    <row r="25265" spans="2:15" x14ac:dyDescent="0.2">
      <c r="B25265" s="3"/>
      <c r="C25265" s="3"/>
      <c r="D25265" s="6"/>
      <c r="E25265" s="8"/>
      <c r="O25265" s="9"/>
    </row>
    <row r="25266" spans="2:15" x14ac:dyDescent="0.2">
      <c r="B25266" s="3"/>
      <c r="C25266" s="3"/>
      <c r="D25266" s="6"/>
      <c r="E25266" s="8"/>
      <c r="O25266" s="9"/>
    </row>
    <row r="25267" spans="2:15" x14ac:dyDescent="0.2">
      <c r="B25267" s="3"/>
      <c r="C25267" s="3"/>
      <c r="D25267" s="6"/>
      <c r="E25267" s="8"/>
      <c r="O25267" s="9"/>
    </row>
    <row r="25268" spans="2:15" x14ac:dyDescent="0.2">
      <c r="B25268" s="3"/>
      <c r="C25268" s="3"/>
      <c r="D25268" s="6"/>
      <c r="E25268" s="8"/>
      <c r="O25268" s="9"/>
    </row>
    <row r="25269" spans="2:15" x14ac:dyDescent="0.2">
      <c r="B25269" s="3"/>
      <c r="C25269" s="3"/>
      <c r="D25269" s="6"/>
      <c r="E25269" s="8"/>
      <c r="O25269" s="9"/>
    </row>
    <row r="25270" spans="2:15" x14ac:dyDescent="0.2">
      <c r="B25270" s="3"/>
      <c r="C25270" s="3"/>
      <c r="D25270" s="6"/>
      <c r="E25270" s="8"/>
      <c r="O25270" s="9"/>
    </row>
    <row r="25271" spans="2:15" x14ac:dyDescent="0.2">
      <c r="B25271" s="3"/>
      <c r="C25271" s="3"/>
      <c r="D25271" s="6"/>
      <c r="E25271" s="8"/>
      <c r="O25271" s="9"/>
    </row>
    <row r="25272" spans="2:15" x14ac:dyDescent="0.2">
      <c r="B25272" s="3"/>
      <c r="C25272" s="3"/>
      <c r="D25272" s="6"/>
      <c r="E25272" s="8"/>
      <c r="O25272" s="9"/>
    </row>
    <row r="25273" spans="2:15" x14ac:dyDescent="0.2">
      <c r="B25273" s="3"/>
      <c r="C25273" s="3"/>
      <c r="D25273" s="6"/>
      <c r="E25273" s="8"/>
      <c r="O25273" s="9"/>
    </row>
    <row r="25274" spans="2:15" x14ac:dyDescent="0.2">
      <c r="B25274" s="3"/>
      <c r="C25274" s="3"/>
      <c r="D25274" s="6"/>
      <c r="E25274" s="8"/>
      <c r="O25274" s="9"/>
    </row>
    <row r="25275" spans="2:15" x14ac:dyDescent="0.2">
      <c r="B25275" s="3"/>
      <c r="C25275" s="3"/>
      <c r="D25275" s="6"/>
      <c r="E25275" s="8"/>
      <c r="O25275" s="9"/>
    </row>
    <row r="25276" spans="2:15" x14ac:dyDescent="0.2">
      <c r="B25276" s="3"/>
      <c r="C25276" s="3"/>
      <c r="D25276" s="6"/>
      <c r="E25276" s="8"/>
      <c r="O25276" s="9"/>
    </row>
    <row r="25277" spans="2:15" x14ac:dyDescent="0.2">
      <c r="B25277" s="3"/>
      <c r="C25277" s="3"/>
      <c r="D25277" s="6"/>
      <c r="E25277" s="8"/>
      <c r="O25277" s="9"/>
    </row>
    <row r="25278" spans="2:15" x14ac:dyDescent="0.2">
      <c r="B25278" s="3"/>
      <c r="C25278" s="3"/>
      <c r="D25278" s="6"/>
      <c r="E25278" s="8"/>
      <c r="O25278" s="9"/>
    </row>
    <row r="25279" spans="2:15" x14ac:dyDescent="0.2">
      <c r="B25279" s="3"/>
      <c r="C25279" s="3"/>
      <c r="D25279" s="6"/>
      <c r="E25279" s="8"/>
      <c r="O25279" s="9"/>
    </row>
    <row r="25280" spans="2:15" x14ac:dyDescent="0.2">
      <c r="B25280" s="3"/>
      <c r="C25280" s="3"/>
      <c r="D25280" s="6"/>
      <c r="E25280" s="8"/>
      <c r="O25280" s="9"/>
    </row>
    <row r="25281" spans="2:15" x14ac:dyDescent="0.2">
      <c r="B25281" s="3"/>
      <c r="C25281" s="3"/>
      <c r="D25281" s="6"/>
      <c r="E25281" s="8"/>
      <c r="O25281" s="9"/>
    </row>
    <row r="25282" spans="2:15" x14ac:dyDescent="0.2">
      <c r="B25282" s="3"/>
      <c r="C25282" s="3"/>
      <c r="D25282" s="6"/>
      <c r="E25282" s="8"/>
      <c r="O25282" s="9"/>
    </row>
    <row r="25283" spans="2:15" x14ac:dyDescent="0.2">
      <c r="B25283" s="3"/>
      <c r="C25283" s="3"/>
      <c r="D25283" s="6"/>
      <c r="E25283" s="8"/>
      <c r="O25283" s="9"/>
    </row>
    <row r="25284" spans="2:15" x14ac:dyDescent="0.2">
      <c r="B25284" s="3"/>
      <c r="C25284" s="3"/>
      <c r="D25284" s="6"/>
      <c r="E25284" s="8"/>
      <c r="O25284" s="9"/>
    </row>
    <row r="25285" spans="2:15" x14ac:dyDescent="0.2">
      <c r="B25285" s="3"/>
      <c r="C25285" s="3"/>
      <c r="D25285" s="6"/>
      <c r="E25285" s="8"/>
      <c r="O25285" s="9"/>
    </row>
    <row r="25286" spans="2:15" x14ac:dyDescent="0.2">
      <c r="B25286" s="3"/>
      <c r="C25286" s="3"/>
      <c r="D25286" s="6"/>
      <c r="E25286" s="8"/>
      <c r="O25286" s="9"/>
    </row>
    <row r="25287" spans="2:15" x14ac:dyDescent="0.2">
      <c r="B25287" s="3"/>
      <c r="C25287" s="3"/>
      <c r="D25287" s="6"/>
      <c r="E25287" s="8"/>
      <c r="O25287" s="9"/>
    </row>
    <row r="25288" spans="2:15" x14ac:dyDescent="0.2">
      <c r="B25288" s="3"/>
      <c r="C25288" s="3"/>
      <c r="D25288" s="6"/>
      <c r="E25288" s="8"/>
      <c r="O25288" s="9"/>
    </row>
    <row r="25289" spans="2:15" x14ac:dyDescent="0.2">
      <c r="B25289" s="3"/>
      <c r="C25289" s="3"/>
      <c r="D25289" s="6"/>
      <c r="E25289" s="8"/>
      <c r="O25289" s="9"/>
    </row>
    <row r="25290" spans="2:15" x14ac:dyDescent="0.2">
      <c r="B25290" s="3"/>
      <c r="C25290" s="3"/>
      <c r="D25290" s="6"/>
      <c r="E25290" s="8"/>
      <c r="O25290" s="9"/>
    </row>
    <row r="25291" spans="2:15" x14ac:dyDescent="0.2">
      <c r="B25291" s="3"/>
      <c r="C25291" s="3"/>
      <c r="D25291" s="6"/>
      <c r="E25291" s="8"/>
      <c r="O25291" s="9"/>
    </row>
    <row r="25292" spans="2:15" x14ac:dyDescent="0.2">
      <c r="B25292" s="3"/>
      <c r="C25292" s="3"/>
      <c r="D25292" s="6"/>
      <c r="E25292" s="8"/>
      <c r="O25292" s="9"/>
    </row>
    <row r="25293" spans="2:15" x14ac:dyDescent="0.2">
      <c r="B25293" s="3"/>
      <c r="C25293" s="3"/>
      <c r="D25293" s="6"/>
      <c r="E25293" s="8"/>
      <c r="O25293" s="9"/>
    </row>
    <row r="25294" spans="2:15" x14ac:dyDescent="0.2">
      <c r="B25294" s="3"/>
      <c r="C25294" s="3"/>
      <c r="D25294" s="6"/>
      <c r="E25294" s="8"/>
      <c r="O25294" s="9"/>
    </row>
    <row r="25295" spans="2:15" x14ac:dyDescent="0.2">
      <c r="B25295" s="3"/>
      <c r="C25295" s="3"/>
      <c r="D25295" s="6"/>
      <c r="E25295" s="8"/>
      <c r="O25295" s="9"/>
    </row>
    <row r="25296" spans="2:15" x14ac:dyDescent="0.2">
      <c r="B25296" s="3"/>
      <c r="C25296" s="3"/>
      <c r="D25296" s="6"/>
      <c r="E25296" s="8"/>
      <c r="O25296" s="9"/>
    </row>
    <row r="25297" spans="2:15" x14ac:dyDescent="0.2">
      <c r="B25297" s="3"/>
      <c r="C25297" s="3"/>
      <c r="D25297" s="6"/>
      <c r="E25297" s="8"/>
      <c r="O25297" s="9"/>
    </row>
    <row r="25298" spans="2:15" x14ac:dyDescent="0.2">
      <c r="B25298" s="3"/>
      <c r="C25298" s="3"/>
      <c r="D25298" s="6"/>
      <c r="E25298" s="8"/>
      <c r="O25298" s="9"/>
    </row>
    <row r="25299" spans="2:15" x14ac:dyDescent="0.2">
      <c r="B25299" s="3"/>
      <c r="C25299" s="3"/>
      <c r="D25299" s="6"/>
      <c r="E25299" s="8"/>
      <c r="O25299" s="9"/>
    </row>
    <row r="25300" spans="2:15" x14ac:dyDescent="0.2">
      <c r="B25300" s="3"/>
      <c r="C25300" s="3"/>
      <c r="D25300" s="6"/>
      <c r="E25300" s="8"/>
      <c r="O25300" s="9"/>
    </row>
    <row r="25301" spans="2:15" x14ac:dyDescent="0.2">
      <c r="B25301" s="3"/>
      <c r="C25301" s="3"/>
      <c r="D25301" s="6"/>
      <c r="E25301" s="8"/>
      <c r="O25301" s="9"/>
    </row>
    <row r="25302" spans="2:15" x14ac:dyDescent="0.2">
      <c r="B25302" s="3"/>
      <c r="C25302" s="3"/>
      <c r="D25302" s="6"/>
      <c r="E25302" s="8"/>
      <c r="O25302" s="9"/>
    </row>
    <row r="25303" spans="2:15" x14ac:dyDescent="0.2">
      <c r="B25303" s="3"/>
      <c r="C25303" s="3"/>
      <c r="D25303" s="6"/>
      <c r="E25303" s="8"/>
      <c r="O25303" s="9"/>
    </row>
    <row r="25304" spans="2:15" x14ac:dyDescent="0.2">
      <c r="B25304" s="3"/>
      <c r="C25304" s="3"/>
      <c r="D25304" s="6"/>
      <c r="E25304" s="8"/>
      <c r="O25304" s="9"/>
    </row>
    <row r="25305" spans="2:15" x14ac:dyDescent="0.2">
      <c r="B25305" s="3"/>
      <c r="C25305" s="3"/>
      <c r="D25305" s="6"/>
      <c r="E25305" s="8"/>
      <c r="O25305" s="9"/>
    </row>
    <row r="25306" spans="2:15" x14ac:dyDescent="0.2">
      <c r="B25306" s="3"/>
      <c r="C25306" s="3"/>
      <c r="D25306" s="6"/>
      <c r="E25306" s="8"/>
      <c r="O25306" s="9"/>
    </row>
    <row r="25307" spans="2:15" x14ac:dyDescent="0.2">
      <c r="B25307" s="3"/>
      <c r="C25307" s="3"/>
      <c r="D25307" s="6"/>
      <c r="E25307" s="8"/>
      <c r="O25307" s="9"/>
    </row>
    <row r="25308" spans="2:15" x14ac:dyDescent="0.2">
      <c r="B25308" s="3"/>
      <c r="C25308" s="3"/>
      <c r="D25308" s="6"/>
      <c r="E25308" s="8"/>
      <c r="O25308" s="9"/>
    </row>
    <row r="25309" spans="2:15" x14ac:dyDescent="0.2">
      <c r="B25309" s="3"/>
      <c r="C25309" s="3"/>
      <c r="D25309" s="6"/>
      <c r="E25309" s="8"/>
      <c r="O25309" s="9"/>
    </row>
    <row r="25310" spans="2:15" x14ac:dyDescent="0.2">
      <c r="B25310" s="3"/>
      <c r="C25310" s="3"/>
      <c r="D25310" s="6"/>
      <c r="E25310" s="8"/>
      <c r="O25310" s="9"/>
    </row>
    <row r="25311" spans="2:15" x14ac:dyDescent="0.2">
      <c r="B25311" s="3"/>
      <c r="C25311" s="3"/>
      <c r="D25311" s="6"/>
      <c r="E25311" s="8"/>
      <c r="O25311" s="9"/>
    </row>
    <row r="25312" spans="2:15" x14ac:dyDescent="0.2">
      <c r="B25312" s="3"/>
      <c r="C25312" s="3"/>
      <c r="D25312" s="6"/>
      <c r="E25312" s="8"/>
      <c r="O25312" s="9"/>
    </row>
    <row r="25313" spans="2:15" x14ac:dyDescent="0.2">
      <c r="B25313" s="3"/>
      <c r="C25313" s="3"/>
      <c r="D25313" s="6"/>
      <c r="E25313" s="8"/>
      <c r="O25313" s="9"/>
    </row>
    <row r="25314" spans="2:15" x14ac:dyDescent="0.2">
      <c r="B25314" s="3"/>
      <c r="C25314" s="3"/>
      <c r="D25314" s="6"/>
      <c r="E25314" s="8"/>
      <c r="O25314" s="9"/>
    </row>
    <row r="25315" spans="2:15" x14ac:dyDescent="0.2">
      <c r="B25315" s="3"/>
      <c r="C25315" s="3"/>
      <c r="D25315" s="6"/>
      <c r="E25315" s="8"/>
      <c r="O25315" s="9"/>
    </row>
    <row r="25316" spans="2:15" x14ac:dyDescent="0.2">
      <c r="B25316" s="3"/>
      <c r="C25316" s="3"/>
      <c r="D25316" s="6"/>
      <c r="E25316" s="8"/>
      <c r="O25316" s="9"/>
    </row>
    <row r="25317" spans="2:15" x14ac:dyDescent="0.2">
      <c r="B25317" s="3"/>
      <c r="C25317" s="3"/>
      <c r="D25317" s="6"/>
      <c r="E25317" s="8"/>
      <c r="O25317" s="9"/>
    </row>
    <row r="25318" spans="2:15" x14ac:dyDescent="0.2">
      <c r="B25318" s="3"/>
      <c r="C25318" s="3"/>
      <c r="D25318" s="6"/>
      <c r="E25318" s="8"/>
      <c r="O25318" s="9"/>
    </row>
    <row r="25319" spans="2:15" x14ac:dyDescent="0.2">
      <c r="B25319" s="3"/>
      <c r="C25319" s="3"/>
      <c r="D25319" s="6"/>
      <c r="E25319" s="8"/>
      <c r="O25319" s="9"/>
    </row>
    <row r="25320" spans="2:15" x14ac:dyDescent="0.2">
      <c r="B25320" s="3"/>
      <c r="C25320" s="3"/>
      <c r="D25320" s="6"/>
      <c r="E25320" s="8"/>
      <c r="O25320" s="9"/>
    </row>
    <row r="25321" spans="2:15" x14ac:dyDescent="0.2">
      <c r="B25321" s="3"/>
      <c r="C25321" s="3"/>
      <c r="D25321" s="6"/>
      <c r="E25321" s="8"/>
      <c r="O25321" s="9"/>
    </row>
    <row r="25322" spans="2:15" x14ac:dyDescent="0.2">
      <c r="B25322" s="3"/>
      <c r="C25322" s="3"/>
      <c r="D25322" s="6"/>
      <c r="E25322" s="8"/>
      <c r="O25322" s="9"/>
    </row>
    <row r="25323" spans="2:15" x14ac:dyDescent="0.2">
      <c r="B25323" s="3"/>
      <c r="C25323" s="3"/>
      <c r="D25323" s="6"/>
      <c r="E25323" s="8"/>
      <c r="O25323" s="9"/>
    </row>
    <row r="25324" spans="2:15" x14ac:dyDescent="0.2">
      <c r="B25324" s="3"/>
      <c r="C25324" s="3"/>
      <c r="D25324" s="6"/>
      <c r="E25324" s="8"/>
      <c r="O25324" s="9"/>
    </row>
    <row r="25325" spans="2:15" x14ac:dyDescent="0.2">
      <c r="B25325" s="3"/>
      <c r="C25325" s="3"/>
      <c r="D25325" s="6"/>
      <c r="E25325" s="8"/>
      <c r="O25325" s="9"/>
    </row>
    <row r="25326" spans="2:15" x14ac:dyDescent="0.2">
      <c r="B25326" s="3"/>
      <c r="C25326" s="3"/>
      <c r="D25326" s="6"/>
      <c r="E25326" s="8"/>
      <c r="O25326" s="9"/>
    </row>
    <row r="25327" spans="2:15" x14ac:dyDescent="0.2">
      <c r="B25327" s="3"/>
      <c r="C25327" s="3"/>
      <c r="D25327" s="6"/>
      <c r="E25327" s="8"/>
      <c r="O25327" s="9"/>
    </row>
    <row r="25328" spans="2:15" x14ac:dyDescent="0.2">
      <c r="B25328" s="3"/>
      <c r="C25328" s="3"/>
      <c r="D25328" s="6"/>
      <c r="E25328" s="8"/>
      <c r="O25328" s="9"/>
    </row>
    <row r="25329" spans="2:15" x14ac:dyDescent="0.2">
      <c r="B25329" s="3"/>
      <c r="C25329" s="3"/>
      <c r="D25329" s="6"/>
      <c r="E25329" s="8"/>
      <c r="O25329" s="9"/>
    </row>
    <row r="25330" spans="2:15" x14ac:dyDescent="0.2">
      <c r="B25330" s="3"/>
      <c r="C25330" s="3"/>
      <c r="D25330" s="6"/>
      <c r="E25330" s="8"/>
      <c r="O25330" s="9"/>
    </row>
    <row r="25331" spans="2:15" x14ac:dyDescent="0.2">
      <c r="B25331" s="3"/>
      <c r="C25331" s="3"/>
      <c r="D25331" s="6"/>
      <c r="E25331" s="8"/>
      <c r="O25331" s="9"/>
    </row>
    <row r="25332" spans="2:15" x14ac:dyDescent="0.2">
      <c r="B25332" s="3"/>
      <c r="C25332" s="3"/>
      <c r="D25332" s="6"/>
      <c r="E25332" s="8"/>
      <c r="O25332" s="9"/>
    </row>
    <row r="25333" spans="2:15" x14ac:dyDescent="0.2">
      <c r="B25333" s="3"/>
      <c r="C25333" s="3"/>
      <c r="D25333" s="6"/>
      <c r="E25333" s="8"/>
      <c r="O25333" s="9"/>
    </row>
    <row r="25334" spans="2:15" x14ac:dyDescent="0.2">
      <c r="B25334" s="3"/>
      <c r="C25334" s="3"/>
      <c r="D25334" s="6"/>
      <c r="E25334" s="8"/>
      <c r="O25334" s="9"/>
    </row>
    <row r="25335" spans="2:15" x14ac:dyDescent="0.2">
      <c r="B25335" s="3"/>
      <c r="C25335" s="3"/>
      <c r="D25335" s="6"/>
      <c r="E25335" s="8"/>
      <c r="O25335" s="9"/>
    </row>
    <row r="25336" spans="2:15" x14ac:dyDescent="0.2">
      <c r="B25336" s="3"/>
      <c r="C25336" s="3"/>
      <c r="D25336" s="6"/>
      <c r="E25336" s="8"/>
      <c r="O25336" s="9"/>
    </row>
    <row r="25337" spans="2:15" x14ac:dyDescent="0.2">
      <c r="B25337" s="3"/>
      <c r="C25337" s="3"/>
      <c r="D25337" s="6"/>
      <c r="E25337" s="8"/>
      <c r="O25337" s="9"/>
    </row>
    <row r="25338" spans="2:15" x14ac:dyDescent="0.2">
      <c r="B25338" s="3"/>
      <c r="C25338" s="3"/>
      <c r="D25338" s="6"/>
      <c r="E25338" s="8"/>
      <c r="O25338" s="9"/>
    </row>
    <row r="25339" spans="2:15" x14ac:dyDescent="0.2">
      <c r="B25339" s="3"/>
      <c r="C25339" s="3"/>
      <c r="D25339" s="6"/>
      <c r="E25339" s="8"/>
      <c r="O25339" s="9"/>
    </row>
    <row r="25340" spans="2:15" x14ac:dyDescent="0.2">
      <c r="B25340" s="3"/>
      <c r="C25340" s="3"/>
      <c r="D25340" s="6"/>
      <c r="E25340" s="8"/>
      <c r="O25340" s="9"/>
    </row>
    <row r="25341" spans="2:15" x14ac:dyDescent="0.2">
      <c r="B25341" s="3"/>
      <c r="C25341" s="3"/>
      <c r="D25341" s="6"/>
      <c r="E25341" s="8"/>
      <c r="O25341" s="9"/>
    </row>
    <row r="25342" spans="2:15" x14ac:dyDescent="0.2">
      <c r="B25342" s="3"/>
      <c r="C25342" s="3"/>
      <c r="D25342" s="6"/>
      <c r="E25342" s="8"/>
      <c r="O25342" s="9"/>
    </row>
    <row r="25343" spans="2:15" x14ac:dyDescent="0.2">
      <c r="B25343" s="3"/>
      <c r="C25343" s="3"/>
      <c r="D25343" s="6"/>
      <c r="E25343" s="8"/>
      <c r="O25343" s="9"/>
    </row>
    <row r="25344" spans="2:15" x14ac:dyDescent="0.2">
      <c r="B25344" s="3"/>
      <c r="C25344" s="3"/>
      <c r="D25344" s="6"/>
      <c r="E25344" s="8"/>
      <c r="O25344" s="9"/>
    </row>
    <row r="25345" spans="2:15" x14ac:dyDescent="0.2">
      <c r="B25345" s="3"/>
      <c r="C25345" s="3"/>
      <c r="D25345" s="6"/>
      <c r="E25345" s="8"/>
      <c r="O25345" s="9"/>
    </row>
    <row r="25346" spans="2:15" x14ac:dyDescent="0.2">
      <c r="B25346" s="3"/>
      <c r="C25346" s="3"/>
      <c r="D25346" s="6"/>
      <c r="E25346" s="8"/>
      <c r="O25346" s="9"/>
    </row>
    <row r="25347" spans="2:15" x14ac:dyDescent="0.2">
      <c r="B25347" s="3"/>
      <c r="C25347" s="3"/>
      <c r="D25347" s="6"/>
      <c r="E25347" s="8"/>
      <c r="O25347" s="9"/>
    </row>
    <row r="25348" spans="2:15" x14ac:dyDescent="0.2">
      <c r="B25348" s="3"/>
      <c r="C25348" s="3"/>
      <c r="D25348" s="6"/>
      <c r="E25348" s="8"/>
      <c r="O25348" s="9"/>
    </row>
    <row r="25349" spans="2:15" x14ac:dyDescent="0.2">
      <c r="B25349" s="3"/>
      <c r="C25349" s="3"/>
      <c r="D25349" s="6"/>
      <c r="E25349" s="8"/>
      <c r="O25349" s="9"/>
    </row>
    <row r="25350" spans="2:15" x14ac:dyDescent="0.2">
      <c r="B25350" s="3"/>
      <c r="C25350" s="3"/>
      <c r="D25350" s="6"/>
      <c r="E25350" s="8"/>
      <c r="O25350" s="9"/>
    </row>
    <row r="25351" spans="2:15" x14ac:dyDescent="0.2">
      <c r="B25351" s="3"/>
      <c r="C25351" s="3"/>
      <c r="D25351" s="6"/>
      <c r="E25351" s="8"/>
      <c r="O25351" s="9"/>
    </row>
    <row r="25352" spans="2:15" x14ac:dyDescent="0.2">
      <c r="B25352" s="3"/>
      <c r="C25352" s="3"/>
      <c r="D25352" s="6"/>
      <c r="E25352" s="8"/>
      <c r="O25352" s="9"/>
    </row>
    <row r="25353" spans="2:15" x14ac:dyDescent="0.2">
      <c r="B25353" s="3"/>
      <c r="C25353" s="3"/>
      <c r="D25353" s="6"/>
      <c r="E25353" s="8"/>
      <c r="O25353" s="9"/>
    </row>
    <row r="25354" spans="2:15" x14ac:dyDescent="0.2">
      <c r="B25354" s="3"/>
      <c r="C25354" s="3"/>
      <c r="D25354" s="6"/>
      <c r="E25354" s="8"/>
      <c r="O25354" s="9"/>
    </row>
    <row r="25355" spans="2:15" x14ac:dyDescent="0.2">
      <c r="B25355" s="3"/>
      <c r="C25355" s="3"/>
      <c r="D25355" s="6"/>
      <c r="E25355" s="8"/>
      <c r="O25355" s="9"/>
    </row>
    <row r="25356" spans="2:15" x14ac:dyDescent="0.2">
      <c r="B25356" s="3"/>
      <c r="C25356" s="3"/>
      <c r="D25356" s="6"/>
      <c r="E25356" s="8"/>
      <c r="O25356" s="9"/>
    </row>
    <row r="25357" spans="2:15" x14ac:dyDescent="0.2">
      <c r="B25357" s="3"/>
      <c r="C25357" s="3"/>
      <c r="D25357" s="6"/>
      <c r="E25357" s="8"/>
      <c r="O25357" s="9"/>
    </row>
    <row r="25358" spans="2:15" x14ac:dyDescent="0.2">
      <c r="B25358" s="3"/>
      <c r="C25358" s="3"/>
      <c r="D25358" s="6"/>
      <c r="E25358" s="8"/>
      <c r="O25358" s="9"/>
    </row>
    <row r="25359" spans="2:15" x14ac:dyDescent="0.2">
      <c r="B25359" s="3"/>
      <c r="C25359" s="3"/>
      <c r="D25359" s="6"/>
      <c r="E25359" s="8"/>
      <c r="O25359" s="9"/>
    </row>
    <row r="25360" spans="2:15" x14ac:dyDescent="0.2">
      <c r="B25360" s="3"/>
      <c r="C25360" s="3"/>
      <c r="D25360" s="6"/>
      <c r="E25360" s="8"/>
      <c r="O25360" s="9"/>
    </row>
    <row r="25361" spans="2:15" x14ac:dyDescent="0.2">
      <c r="B25361" s="3"/>
      <c r="C25361" s="3"/>
      <c r="D25361" s="6"/>
      <c r="E25361" s="8"/>
      <c r="O25361" s="9"/>
    </row>
    <row r="25362" spans="2:15" x14ac:dyDescent="0.2">
      <c r="B25362" s="3"/>
      <c r="C25362" s="3"/>
      <c r="D25362" s="6"/>
      <c r="E25362" s="8"/>
      <c r="O25362" s="9"/>
    </row>
    <row r="25363" spans="2:15" x14ac:dyDescent="0.2">
      <c r="B25363" s="3"/>
      <c r="C25363" s="3"/>
      <c r="D25363" s="6"/>
      <c r="E25363" s="8"/>
      <c r="O25363" s="9"/>
    </row>
    <row r="25364" spans="2:15" x14ac:dyDescent="0.2">
      <c r="B25364" s="3"/>
      <c r="C25364" s="3"/>
      <c r="D25364" s="6"/>
      <c r="E25364" s="8"/>
      <c r="O25364" s="9"/>
    </row>
    <row r="25365" spans="2:15" x14ac:dyDescent="0.2">
      <c r="B25365" s="3"/>
      <c r="C25365" s="3"/>
      <c r="D25365" s="6"/>
      <c r="E25365" s="8"/>
      <c r="O25365" s="9"/>
    </row>
    <row r="25366" spans="2:15" x14ac:dyDescent="0.2">
      <c r="B25366" s="3"/>
      <c r="C25366" s="3"/>
      <c r="D25366" s="6"/>
      <c r="E25366" s="8"/>
      <c r="O25366" s="9"/>
    </row>
    <row r="25367" spans="2:15" x14ac:dyDescent="0.2">
      <c r="B25367" s="3"/>
      <c r="C25367" s="3"/>
      <c r="D25367" s="6"/>
      <c r="E25367" s="8"/>
      <c r="O25367" s="9"/>
    </row>
    <row r="25368" spans="2:15" x14ac:dyDescent="0.2">
      <c r="B25368" s="3"/>
      <c r="C25368" s="3"/>
      <c r="D25368" s="6"/>
      <c r="E25368" s="8"/>
      <c r="O25368" s="9"/>
    </row>
    <row r="25369" spans="2:15" x14ac:dyDescent="0.2">
      <c r="B25369" s="3"/>
      <c r="C25369" s="3"/>
      <c r="D25369" s="6"/>
      <c r="E25369" s="8"/>
      <c r="O25369" s="9"/>
    </row>
    <row r="25370" spans="2:15" x14ac:dyDescent="0.2">
      <c r="B25370" s="3"/>
      <c r="C25370" s="3"/>
      <c r="D25370" s="6"/>
      <c r="E25370" s="8"/>
      <c r="O25370" s="9"/>
    </row>
    <row r="25371" spans="2:15" x14ac:dyDescent="0.2">
      <c r="B25371" s="3"/>
      <c r="C25371" s="3"/>
      <c r="D25371" s="6"/>
      <c r="E25371" s="8"/>
      <c r="O25371" s="9"/>
    </row>
    <row r="25372" spans="2:15" x14ac:dyDescent="0.2">
      <c r="B25372" s="3"/>
      <c r="C25372" s="3"/>
      <c r="D25372" s="6"/>
      <c r="E25372" s="8"/>
      <c r="O25372" s="9"/>
    </row>
    <row r="25373" spans="2:15" x14ac:dyDescent="0.2">
      <c r="B25373" s="3"/>
      <c r="C25373" s="3"/>
      <c r="D25373" s="6"/>
      <c r="E25373" s="8"/>
      <c r="O25373" s="9"/>
    </row>
    <row r="25374" spans="2:15" x14ac:dyDescent="0.2">
      <c r="B25374" s="3"/>
      <c r="C25374" s="3"/>
      <c r="D25374" s="6"/>
      <c r="E25374" s="8"/>
      <c r="O25374" s="9"/>
    </row>
    <row r="25375" spans="2:15" x14ac:dyDescent="0.2">
      <c r="B25375" s="3"/>
      <c r="C25375" s="3"/>
      <c r="D25375" s="6"/>
      <c r="E25375" s="8"/>
      <c r="O25375" s="9"/>
    </row>
    <row r="25376" spans="2:15" x14ac:dyDescent="0.2">
      <c r="B25376" s="3"/>
      <c r="C25376" s="3"/>
      <c r="D25376" s="6"/>
      <c r="E25376" s="8"/>
      <c r="O25376" s="9"/>
    </row>
    <row r="25377" spans="2:15" x14ac:dyDescent="0.2">
      <c r="B25377" s="3"/>
      <c r="C25377" s="3"/>
      <c r="D25377" s="6"/>
      <c r="E25377" s="8"/>
      <c r="O25377" s="9"/>
    </row>
    <row r="25378" spans="2:15" x14ac:dyDescent="0.2">
      <c r="B25378" s="3"/>
      <c r="C25378" s="3"/>
      <c r="D25378" s="6"/>
      <c r="E25378" s="8"/>
      <c r="O25378" s="9"/>
    </row>
    <row r="25379" spans="2:15" x14ac:dyDescent="0.2">
      <c r="B25379" s="3"/>
      <c r="C25379" s="3"/>
      <c r="D25379" s="6"/>
      <c r="E25379" s="8"/>
      <c r="O25379" s="9"/>
    </row>
    <row r="25380" spans="2:15" x14ac:dyDescent="0.2">
      <c r="B25380" s="3"/>
      <c r="C25380" s="3"/>
      <c r="D25380" s="6"/>
      <c r="E25380" s="8"/>
      <c r="O25380" s="9"/>
    </row>
    <row r="25381" spans="2:15" x14ac:dyDescent="0.2">
      <c r="B25381" s="3"/>
      <c r="C25381" s="3"/>
      <c r="D25381" s="6"/>
      <c r="E25381" s="8"/>
      <c r="O25381" s="9"/>
    </row>
    <row r="25382" spans="2:15" x14ac:dyDescent="0.2">
      <c r="B25382" s="3"/>
      <c r="C25382" s="3"/>
      <c r="D25382" s="6"/>
      <c r="E25382" s="8"/>
      <c r="O25382" s="9"/>
    </row>
    <row r="25383" spans="2:15" x14ac:dyDescent="0.2">
      <c r="B25383" s="3"/>
      <c r="C25383" s="3"/>
      <c r="D25383" s="6"/>
      <c r="E25383" s="8"/>
      <c r="O25383" s="9"/>
    </row>
    <row r="25384" spans="2:15" x14ac:dyDescent="0.2">
      <c r="B25384" s="3"/>
      <c r="C25384" s="3"/>
      <c r="D25384" s="6"/>
      <c r="E25384" s="8"/>
      <c r="O25384" s="9"/>
    </row>
    <row r="25385" spans="2:15" x14ac:dyDescent="0.2">
      <c r="B25385" s="3"/>
      <c r="C25385" s="3"/>
      <c r="D25385" s="6"/>
      <c r="E25385" s="8"/>
      <c r="O25385" s="9"/>
    </row>
    <row r="25386" spans="2:15" x14ac:dyDescent="0.2">
      <c r="B25386" s="3"/>
      <c r="C25386" s="3"/>
      <c r="D25386" s="6"/>
      <c r="E25386" s="8"/>
      <c r="O25386" s="9"/>
    </row>
    <row r="25387" spans="2:15" x14ac:dyDescent="0.2">
      <c r="B25387" s="3"/>
      <c r="C25387" s="3"/>
      <c r="D25387" s="6"/>
      <c r="E25387" s="8"/>
      <c r="O25387" s="9"/>
    </row>
    <row r="25388" spans="2:15" x14ac:dyDescent="0.2">
      <c r="B25388" s="3"/>
      <c r="C25388" s="3"/>
      <c r="D25388" s="6"/>
      <c r="E25388" s="8"/>
      <c r="O25388" s="9"/>
    </row>
    <row r="25389" spans="2:15" x14ac:dyDescent="0.2">
      <c r="B25389" s="3"/>
      <c r="C25389" s="3"/>
      <c r="D25389" s="6"/>
      <c r="E25389" s="8"/>
      <c r="O25389" s="9"/>
    </row>
    <row r="25390" spans="2:15" x14ac:dyDescent="0.2">
      <c r="B25390" s="3"/>
      <c r="C25390" s="3"/>
      <c r="D25390" s="6"/>
      <c r="E25390" s="8"/>
      <c r="O25390" s="9"/>
    </row>
    <row r="25391" spans="2:15" x14ac:dyDescent="0.2">
      <c r="B25391" s="3"/>
      <c r="C25391" s="3"/>
      <c r="D25391" s="6"/>
      <c r="E25391" s="8"/>
      <c r="O25391" s="9"/>
    </row>
    <row r="25392" spans="2:15" x14ac:dyDescent="0.2">
      <c r="B25392" s="3"/>
      <c r="C25392" s="3"/>
      <c r="D25392" s="6"/>
      <c r="E25392" s="8"/>
      <c r="O25392" s="9"/>
    </row>
    <row r="25393" spans="2:15" x14ac:dyDescent="0.2">
      <c r="B25393" s="3"/>
      <c r="C25393" s="3"/>
      <c r="D25393" s="6"/>
      <c r="E25393" s="8"/>
      <c r="O25393" s="9"/>
    </row>
    <row r="25394" spans="2:15" x14ac:dyDescent="0.2">
      <c r="B25394" s="3"/>
      <c r="C25394" s="3"/>
      <c r="D25394" s="6"/>
      <c r="E25394" s="8"/>
      <c r="O25394" s="9"/>
    </row>
    <row r="25395" spans="2:15" x14ac:dyDescent="0.2">
      <c r="B25395" s="3"/>
      <c r="C25395" s="3"/>
      <c r="D25395" s="6"/>
      <c r="E25395" s="8"/>
      <c r="O25395" s="9"/>
    </row>
    <row r="25396" spans="2:15" x14ac:dyDescent="0.2">
      <c r="B25396" s="3"/>
      <c r="C25396" s="3"/>
      <c r="D25396" s="6"/>
      <c r="E25396" s="8"/>
      <c r="O25396" s="9"/>
    </row>
    <row r="25397" spans="2:15" x14ac:dyDescent="0.2">
      <c r="B25397" s="3"/>
      <c r="C25397" s="3"/>
      <c r="D25397" s="6"/>
      <c r="E25397" s="8"/>
      <c r="O25397" s="9"/>
    </row>
    <row r="25398" spans="2:15" x14ac:dyDescent="0.2">
      <c r="B25398" s="3"/>
      <c r="C25398" s="3"/>
      <c r="D25398" s="6"/>
      <c r="E25398" s="8"/>
      <c r="O25398" s="9"/>
    </row>
    <row r="25399" spans="2:15" x14ac:dyDescent="0.2">
      <c r="B25399" s="3"/>
      <c r="C25399" s="3"/>
      <c r="D25399" s="6"/>
      <c r="E25399" s="8"/>
      <c r="O25399" s="9"/>
    </row>
    <row r="25400" spans="2:15" x14ac:dyDescent="0.2">
      <c r="B25400" s="3"/>
      <c r="C25400" s="3"/>
      <c r="D25400" s="6"/>
      <c r="E25400" s="8"/>
      <c r="O25400" s="9"/>
    </row>
    <row r="25401" spans="2:15" x14ac:dyDescent="0.2">
      <c r="B25401" s="3"/>
      <c r="C25401" s="3"/>
      <c r="D25401" s="6"/>
      <c r="E25401" s="8"/>
      <c r="O25401" s="9"/>
    </row>
    <row r="25402" spans="2:15" x14ac:dyDescent="0.2">
      <c r="B25402" s="3"/>
      <c r="C25402" s="3"/>
      <c r="D25402" s="6"/>
      <c r="E25402" s="8"/>
      <c r="O25402" s="9"/>
    </row>
    <row r="25403" spans="2:15" x14ac:dyDescent="0.2">
      <c r="B25403" s="3"/>
      <c r="C25403" s="3"/>
      <c r="D25403" s="6"/>
      <c r="E25403" s="8"/>
      <c r="O25403" s="9"/>
    </row>
    <row r="25404" spans="2:15" x14ac:dyDescent="0.2">
      <c r="B25404" s="3"/>
      <c r="C25404" s="3"/>
      <c r="D25404" s="6"/>
      <c r="E25404" s="8"/>
      <c r="O25404" s="9"/>
    </row>
    <row r="25405" spans="2:15" x14ac:dyDescent="0.2">
      <c r="B25405" s="3"/>
      <c r="C25405" s="3"/>
      <c r="D25405" s="6"/>
      <c r="E25405" s="8"/>
      <c r="O25405" s="9"/>
    </row>
    <row r="25406" spans="2:15" x14ac:dyDescent="0.2">
      <c r="B25406" s="3"/>
      <c r="C25406" s="3"/>
      <c r="D25406" s="6"/>
      <c r="E25406" s="8"/>
      <c r="O25406" s="9"/>
    </row>
    <row r="25407" spans="2:15" x14ac:dyDescent="0.2">
      <c r="B25407" s="3"/>
      <c r="C25407" s="3"/>
      <c r="D25407" s="6"/>
      <c r="E25407" s="8"/>
      <c r="O25407" s="9"/>
    </row>
    <row r="25408" spans="2:15" x14ac:dyDescent="0.2">
      <c r="B25408" s="3"/>
      <c r="C25408" s="3"/>
      <c r="D25408" s="6"/>
      <c r="E25408" s="8"/>
      <c r="O25408" s="9"/>
    </row>
    <row r="25409" spans="2:15" x14ac:dyDescent="0.2">
      <c r="B25409" s="3"/>
      <c r="C25409" s="3"/>
      <c r="D25409" s="6"/>
      <c r="E25409" s="8"/>
      <c r="O25409" s="9"/>
    </row>
    <row r="25410" spans="2:15" x14ac:dyDescent="0.2">
      <c r="B25410" s="3"/>
      <c r="C25410" s="3"/>
      <c r="D25410" s="6"/>
      <c r="E25410" s="8"/>
      <c r="O25410" s="9"/>
    </row>
    <row r="25411" spans="2:15" x14ac:dyDescent="0.2">
      <c r="B25411" s="3"/>
      <c r="C25411" s="3"/>
      <c r="D25411" s="6"/>
      <c r="E25411" s="8"/>
      <c r="O25411" s="9"/>
    </row>
    <row r="25412" spans="2:15" x14ac:dyDescent="0.2">
      <c r="B25412" s="3"/>
      <c r="C25412" s="3"/>
      <c r="D25412" s="6"/>
      <c r="E25412" s="8"/>
      <c r="O25412" s="9"/>
    </row>
    <row r="25413" spans="2:15" x14ac:dyDescent="0.2">
      <c r="B25413" s="3"/>
      <c r="C25413" s="3"/>
      <c r="D25413" s="6"/>
      <c r="E25413" s="8"/>
      <c r="O25413" s="9"/>
    </row>
    <row r="25414" spans="2:15" x14ac:dyDescent="0.2">
      <c r="B25414" s="3"/>
      <c r="C25414" s="3"/>
      <c r="D25414" s="6"/>
      <c r="E25414" s="8"/>
      <c r="O25414" s="9"/>
    </row>
    <row r="25415" spans="2:15" x14ac:dyDescent="0.2">
      <c r="B25415" s="3"/>
      <c r="C25415" s="3"/>
      <c r="D25415" s="6"/>
      <c r="E25415" s="8"/>
      <c r="O25415" s="9"/>
    </row>
    <row r="25416" spans="2:15" x14ac:dyDescent="0.2">
      <c r="B25416" s="3"/>
      <c r="C25416" s="3"/>
      <c r="D25416" s="6"/>
      <c r="E25416" s="8"/>
      <c r="O25416" s="9"/>
    </row>
    <row r="25417" spans="2:15" x14ac:dyDescent="0.2">
      <c r="B25417" s="3"/>
      <c r="C25417" s="3"/>
      <c r="D25417" s="6"/>
      <c r="E25417" s="8"/>
      <c r="O25417" s="9"/>
    </row>
    <row r="25418" spans="2:15" x14ac:dyDescent="0.2">
      <c r="B25418" s="3"/>
      <c r="C25418" s="3"/>
      <c r="D25418" s="6"/>
      <c r="E25418" s="8"/>
      <c r="O25418" s="9"/>
    </row>
    <row r="25419" spans="2:15" x14ac:dyDescent="0.2">
      <c r="B25419" s="3"/>
      <c r="C25419" s="3"/>
      <c r="D25419" s="6"/>
      <c r="E25419" s="8"/>
      <c r="O25419" s="9"/>
    </row>
    <row r="25420" spans="2:15" x14ac:dyDescent="0.2">
      <c r="B25420" s="3"/>
      <c r="C25420" s="3"/>
      <c r="D25420" s="6"/>
      <c r="E25420" s="8"/>
      <c r="O25420" s="9"/>
    </row>
    <row r="25421" spans="2:15" x14ac:dyDescent="0.2">
      <c r="B25421" s="3"/>
      <c r="C25421" s="3"/>
      <c r="D25421" s="6"/>
      <c r="E25421" s="8"/>
      <c r="O25421" s="9"/>
    </row>
    <row r="25422" spans="2:15" x14ac:dyDescent="0.2">
      <c r="B25422" s="3"/>
      <c r="C25422" s="3"/>
      <c r="D25422" s="6"/>
      <c r="E25422" s="8"/>
      <c r="O25422" s="9"/>
    </row>
    <row r="25423" spans="2:15" x14ac:dyDescent="0.2">
      <c r="B25423" s="3"/>
      <c r="C25423" s="3"/>
      <c r="D25423" s="6"/>
      <c r="E25423" s="8"/>
      <c r="O25423" s="9"/>
    </row>
    <row r="25424" spans="2:15" x14ac:dyDescent="0.2">
      <c r="B25424" s="3"/>
      <c r="C25424" s="3"/>
      <c r="D25424" s="6"/>
      <c r="E25424" s="8"/>
      <c r="O25424" s="9"/>
    </row>
    <row r="25425" spans="2:15" x14ac:dyDescent="0.2">
      <c r="B25425" s="3"/>
      <c r="C25425" s="3"/>
      <c r="D25425" s="6"/>
      <c r="E25425" s="8"/>
      <c r="O25425" s="9"/>
    </row>
    <row r="25426" spans="2:15" x14ac:dyDescent="0.2">
      <c r="B25426" s="3"/>
      <c r="C25426" s="3"/>
      <c r="D25426" s="6"/>
      <c r="E25426" s="8"/>
      <c r="O25426" s="9"/>
    </row>
    <row r="25427" spans="2:15" x14ac:dyDescent="0.2">
      <c r="B25427" s="3"/>
      <c r="C25427" s="3"/>
      <c r="D25427" s="6"/>
      <c r="E25427" s="8"/>
      <c r="O25427" s="9"/>
    </row>
    <row r="25428" spans="2:15" x14ac:dyDescent="0.2">
      <c r="B25428" s="3"/>
      <c r="C25428" s="3"/>
      <c r="D25428" s="6"/>
      <c r="E25428" s="8"/>
      <c r="O25428" s="9"/>
    </row>
    <row r="25429" spans="2:15" x14ac:dyDescent="0.2">
      <c r="B25429" s="3"/>
      <c r="C25429" s="3"/>
      <c r="D25429" s="6"/>
      <c r="E25429" s="8"/>
      <c r="O25429" s="9"/>
    </row>
    <row r="25430" spans="2:15" x14ac:dyDescent="0.2">
      <c r="B25430" s="3"/>
      <c r="C25430" s="3"/>
      <c r="D25430" s="6"/>
      <c r="E25430" s="8"/>
      <c r="O25430" s="9"/>
    </row>
    <row r="25431" spans="2:15" x14ac:dyDescent="0.2">
      <c r="B25431" s="3"/>
      <c r="C25431" s="3"/>
      <c r="D25431" s="6"/>
      <c r="E25431" s="8"/>
      <c r="O25431" s="9"/>
    </row>
    <row r="25432" spans="2:15" x14ac:dyDescent="0.2">
      <c r="B25432" s="3"/>
      <c r="C25432" s="3"/>
      <c r="D25432" s="6"/>
      <c r="E25432" s="8"/>
      <c r="O25432" s="9"/>
    </row>
    <row r="25433" spans="2:15" x14ac:dyDescent="0.2">
      <c r="B25433" s="3"/>
      <c r="C25433" s="3"/>
      <c r="D25433" s="6"/>
      <c r="E25433" s="8"/>
      <c r="O25433" s="9"/>
    </row>
    <row r="25434" spans="2:15" x14ac:dyDescent="0.2">
      <c r="B25434" s="3"/>
      <c r="C25434" s="3"/>
      <c r="D25434" s="6"/>
      <c r="E25434" s="8"/>
      <c r="O25434" s="9"/>
    </row>
    <row r="25435" spans="2:15" x14ac:dyDescent="0.2">
      <c r="B25435" s="3"/>
      <c r="C25435" s="3"/>
      <c r="D25435" s="6"/>
      <c r="E25435" s="8"/>
      <c r="O25435" s="9"/>
    </row>
    <row r="25436" spans="2:15" x14ac:dyDescent="0.2">
      <c r="B25436" s="3"/>
      <c r="C25436" s="3"/>
      <c r="D25436" s="6"/>
      <c r="E25436" s="8"/>
      <c r="O25436" s="9"/>
    </row>
    <row r="25437" spans="2:15" x14ac:dyDescent="0.2">
      <c r="B25437" s="3"/>
      <c r="C25437" s="3"/>
      <c r="D25437" s="6"/>
      <c r="E25437" s="8"/>
      <c r="O25437" s="9"/>
    </row>
    <row r="25438" spans="2:15" x14ac:dyDescent="0.2">
      <c r="B25438" s="3"/>
      <c r="C25438" s="3"/>
      <c r="D25438" s="6"/>
      <c r="E25438" s="8"/>
      <c r="O25438" s="9"/>
    </row>
    <row r="25439" spans="2:15" x14ac:dyDescent="0.2">
      <c r="B25439" s="3"/>
      <c r="C25439" s="3"/>
      <c r="D25439" s="6"/>
      <c r="E25439" s="8"/>
      <c r="O25439" s="9"/>
    </row>
    <row r="25440" spans="2:15" x14ac:dyDescent="0.2">
      <c r="B25440" s="3"/>
      <c r="C25440" s="3"/>
      <c r="D25440" s="6"/>
      <c r="E25440" s="8"/>
      <c r="O25440" s="9"/>
    </row>
    <row r="25441" spans="2:15" x14ac:dyDescent="0.2">
      <c r="B25441" s="3"/>
      <c r="C25441" s="3"/>
      <c r="D25441" s="6"/>
      <c r="E25441" s="8"/>
      <c r="O25441" s="9"/>
    </row>
    <row r="25442" spans="2:15" x14ac:dyDescent="0.2">
      <c r="B25442" s="3"/>
      <c r="C25442" s="3"/>
      <c r="D25442" s="6"/>
      <c r="E25442" s="8"/>
      <c r="O25442" s="9"/>
    </row>
    <row r="25443" spans="2:15" x14ac:dyDescent="0.2">
      <c r="B25443" s="3"/>
      <c r="C25443" s="3"/>
      <c r="D25443" s="6"/>
      <c r="E25443" s="8"/>
      <c r="O25443" s="9"/>
    </row>
    <row r="25444" spans="2:15" x14ac:dyDescent="0.2">
      <c r="B25444" s="3"/>
      <c r="C25444" s="3"/>
      <c r="D25444" s="6"/>
      <c r="E25444" s="8"/>
      <c r="O25444" s="9"/>
    </row>
    <row r="25445" spans="2:15" x14ac:dyDescent="0.2">
      <c r="B25445" s="3"/>
      <c r="C25445" s="3"/>
      <c r="D25445" s="6"/>
      <c r="E25445" s="8"/>
      <c r="O25445" s="9"/>
    </row>
    <row r="25446" spans="2:15" x14ac:dyDescent="0.2">
      <c r="B25446" s="3"/>
      <c r="C25446" s="3"/>
      <c r="D25446" s="6"/>
      <c r="E25446" s="8"/>
      <c r="O25446" s="9"/>
    </row>
    <row r="25447" spans="2:15" x14ac:dyDescent="0.2">
      <c r="B25447" s="3"/>
      <c r="C25447" s="3"/>
      <c r="D25447" s="6"/>
      <c r="E25447" s="8"/>
      <c r="O25447" s="9"/>
    </row>
    <row r="25448" spans="2:15" x14ac:dyDescent="0.2">
      <c r="B25448" s="3"/>
      <c r="C25448" s="3"/>
      <c r="D25448" s="6"/>
      <c r="E25448" s="8"/>
      <c r="O25448" s="9"/>
    </row>
    <row r="25449" spans="2:15" x14ac:dyDescent="0.2">
      <c r="B25449" s="3"/>
      <c r="C25449" s="3"/>
      <c r="D25449" s="6"/>
      <c r="E25449" s="8"/>
      <c r="O25449" s="9"/>
    </row>
    <row r="25450" spans="2:15" x14ac:dyDescent="0.2">
      <c r="B25450" s="3"/>
      <c r="C25450" s="3"/>
      <c r="D25450" s="6"/>
      <c r="E25450" s="8"/>
      <c r="O25450" s="9"/>
    </row>
    <row r="25451" spans="2:15" x14ac:dyDescent="0.2">
      <c r="B25451" s="3"/>
      <c r="C25451" s="3"/>
      <c r="D25451" s="6"/>
      <c r="E25451" s="8"/>
      <c r="O25451" s="9"/>
    </row>
    <row r="25452" spans="2:15" x14ac:dyDescent="0.2">
      <c r="B25452" s="3"/>
      <c r="C25452" s="3"/>
      <c r="D25452" s="6"/>
      <c r="E25452" s="8"/>
      <c r="O25452" s="9"/>
    </row>
    <row r="25453" spans="2:15" x14ac:dyDescent="0.2">
      <c r="B25453" s="3"/>
      <c r="C25453" s="3"/>
      <c r="D25453" s="6"/>
      <c r="E25453" s="8"/>
      <c r="O25453" s="9"/>
    </row>
    <row r="25454" spans="2:15" x14ac:dyDescent="0.2">
      <c r="B25454" s="3"/>
      <c r="C25454" s="3"/>
      <c r="D25454" s="6"/>
      <c r="E25454" s="8"/>
      <c r="O25454" s="9"/>
    </row>
    <row r="25455" spans="2:15" x14ac:dyDescent="0.2">
      <c r="B25455" s="3"/>
      <c r="C25455" s="3"/>
      <c r="D25455" s="6"/>
      <c r="E25455" s="8"/>
      <c r="O25455" s="9"/>
    </row>
    <row r="25456" spans="2:15" x14ac:dyDescent="0.2">
      <c r="B25456" s="3"/>
      <c r="C25456" s="3"/>
      <c r="D25456" s="6"/>
      <c r="E25456" s="8"/>
      <c r="O25456" s="9"/>
    </row>
    <row r="25457" spans="2:15" x14ac:dyDescent="0.2">
      <c r="B25457" s="3"/>
      <c r="C25457" s="3"/>
      <c r="D25457" s="6"/>
      <c r="E25457" s="8"/>
      <c r="O25457" s="9"/>
    </row>
    <row r="25458" spans="2:15" x14ac:dyDescent="0.2">
      <c r="B25458" s="3"/>
      <c r="C25458" s="3"/>
      <c r="D25458" s="6"/>
      <c r="E25458" s="8"/>
      <c r="O25458" s="9"/>
    </row>
    <row r="25459" spans="2:15" x14ac:dyDescent="0.2">
      <c r="B25459" s="3"/>
      <c r="C25459" s="3"/>
      <c r="D25459" s="6"/>
      <c r="E25459" s="8"/>
      <c r="O25459" s="9"/>
    </row>
    <row r="25460" spans="2:15" x14ac:dyDescent="0.2">
      <c r="B25460" s="3"/>
      <c r="C25460" s="3"/>
      <c r="D25460" s="6"/>
      <c r="E25460" s="8"/>
      <c r="O25460" s="9"/>
    </row>
    <row r="25461" spans="2:15" x14ac:dyDescent="0.2">
      <c r="B25461" s="3"/>
      <c r="C25461" s="3"/>
      <c r="D25461" s="6"/>
      <c r="E25461" s="8"/>
      <c r="O25461" s="9"/>
    </row>
    <row r="25462" spans="2:15" x14ac:dyDescent="0.2">
      <c r="B25462" s="3"/>
      <c r="C25462" s="3"/>
      <c r="D25462" s="6"/>
      <c r="E25462" s="8"/>
      <c r="O25462" s="9"/>
    </row>
    <row r="25463" spans="2:15" x14ac:dyDescent="0.2">
      <c r="B25463" s="3"/>
      <c r="C25463" s="3"/>
      <c r="D25463" s="6"/>
      <c r="E25463" s="8"/>
      <c r="O25463" s="9"/>
    </row>
    <row r="25464" spans="2:15" x14ac:dyDescent="0.2">
      <c r="B25464" s="3"/>
      <c r="C25464" s="3"/>
      <c r="D25464" s="6"/>
      <c r="E25464" s="8"/>
      <c r="O25464" s="9"/>
    </row>
    <row r="25465" spans="2:15" x14ac:dyDescent="0.2">
      <c r="B25465" s="3"/>
      <c r="C25465" s="3"/>
      <c r="D25465" s="6"/>
      <c r="E25465" s="8"/>
      <c r="O25465" s="9"/>
    </row>
    <row r="25466" spans="2:15" x14ac:dyDescent="0.2">
      <c r="B25466" s="3"/>
      <c r="C25466" s="3"/>
      <c r="D25466" s="6"/>
      <c r="E25466" s="8"/>
      <c r="O25466" s="9"/>
    </row>
    <row r="25467" spans="2:15" x14ac:dyDescent="0.2">
      <c r="B25467" s="3"/>
      <c r="C25467" s="3"/>
      <c r="D25467" s="6"/>
      <c r="E25467" s="8"/>
      <c r="O25467" s="9"/>
    </row>
    <row r="25468" spans="2:15" x14ac:dyDescent="0.2">
      <c r="B25468" s="3"/>
      <c r="C25468" s="3"/>
      <c r="D25468" s="6"/>
      <c r="E25468" s="8"/>
      <c r="O25468" s="9"/>
    </row>
    <row r="25469" spans="2:15" x14ac:dyDescent="0.2">
      <c r="B25469" s="3"/>
      <c r="C25469" s="3"/>
      <c r="D25469" s="6"/>
      <c r="E25469" s="8"/>
      <c r="O25469" s="9"/>
    </row>
    <row r="25470" spans="2:15" x14ac:dyDescent="0.2">
      <c r="B25470" s="3"/>
      <c r="C25470" s="3"/>
      <c r="D25470" s="6"/>
      <c r="E25470" s="8"/>
      <c r="O25470" s="9"/>
    </row>
    <row r="25471" spans="2:15" x14ac:dyDescent="0.2">
      <c r="B25471" s="3"/>
      <c r="C25471" s="3"/>
      <c r="D25471" s="6"/>
      <c r="E25471" s="8"/>
      <c r="O25471" s="9"/>
    </row>
    <row r="25472" spans="2:15" x14ac:dyDescent="0.2">
      <c r="B25472" s="3"/>
      <c r="C25472" s="3"/>
      <c r="D25472" s="6"/>
      <c r="E25472" s="8"/>
      <c r="O25472" s="9"/>
    </row>
    <row r="25473" spans="2:15" x14ac:dyDescent="0.2">
      <c r="B25473" s="3"/>
      <c r="C25473" s="3"/>
      <c r="D25473" s="6"/>
      <c r="E25473" s="8"/>
      <c r="O25473" s="9"/>
    </row>
    <row r="25474" spans="2:15" x14ac:dyDescent="0.2">
      <c r="B25474" s="3"/>
      <c r="C25474" s="3"/>
      <c r="D25474" s="6"/>
      <c r="E25474" s="8"/>
      <c r="O25474" s="9"/>
    </row>
    <row r="25475" spans="2:15" x14ac:dyDescent="0.2">
      <c r="B25475" s="3"/>
      <c r="C25475" s="3"/>
      <c r="D25475" s="6"/>
      <c r="E25475" s="8"/>
      <c r="O25475" s="9"/>
    </row>
    <row r="25476" spans="2:15" x14ac:dyDescent="0.2">
      <c r="B25476" s="3"/>
      <c r="C25476" s="3"/>
      <c r="D25476" s="6"/>
      <c r="E25476" s="8"/>
      <c r="O25476" s="9"/>
    </row>
    <row r="25477" spans="2:15" x14ac:dyDescent="0.2">
      <c r="B25477" s="3"/>
      <c r="C25477" s="3"/>
      <c r="D25477" s="6"/>
      <c r="E25477" s="8"/>
      <c r="O25477" s="9"/>
    </row>
    <row r="25478" spans="2:15" x14ac:dyDescent="0.2">
      <c r="B25478" s="3"/>
      <c r="C25478" s="3"/>
      <c r="D25478" s="6"/>
      <c r="E25478" s="8"/>
      <c r="O25478" s="9"/>
    </row>
    <row r="25479" spans="2:15" x14ac:dyDescent="0.2">
      <c r="B25479" s="3"/>
      <c r="C25479" s="3"/>
      <c r="D25479" s="6"/>
      <c r="E25479" s="8"/>
      <c r="O25479" s="9"/>
    </row>
    <row r="25480" spans="2:15" x14ac:dyDescent="0.2">
      <c r="B25480" s="3"/>
      <c r="C25480" s="3"/>
      <c r="D25480" s="6"/>
      <c r="E25480" s="8"/>
      <c r="O25480" s="9"/>
    </row>
    <row r="25481" spans="2:15" x14ac:dyDescent="0.2">
      <c r="B25481" s="3"/>
      <c r="C25481" s="3"/>
      <c r="D25481" s="6"/>
      <c r="E25481" s="8"/>
      <c r="O25481" s="9"/>
    </row>
    <row r="25482" spans="2:15" x14ac:dyDescent="0.2">
      <c r="B25482" s="3"/>
      <c r="C25482" s="3"/>
      <c r="D25482" s="6"/>
      <c r="E25482" s="8"/>
      <c r="O25482" s="9"/>
    </row>
    <row r="25483" spans="2:15" x14ac:dyDescent="0.2">
      <c r="B25483" s="3"/>
      <c r="C25483" s="3"/>
      <c r="D25483" s="6"/>
      <c r="E25483" s="8"/>
      <c r="O25483" s="9"/>
    </row>
    <row r="25484" spans="2:15" x14ac:dyDescent="0.2">
      <c r="B25484" s="3"/>
      <c r="C25484" s="3"/>
      <c r="D25484" s="6"/>
      <c r="E25484" s="8"/>
      <c r="O25484" s="9"/>
    </row>
    <row r="25485" spans="2:15" x14ac:dyDescent="0.2">
      <c r="B25485" s="3"/>
      <c r="C25485" s="3"/>
      <c r="D25485" s="6"/>
      <c r="E25485" s="8"/>
      <c r="O25485" s="9"/>
    </row>
    <row r="25486" spans="2:15" x14ac:dyDescent="0.2">
      <c r="B25486" s="3"/>
      <c r="C25486" s="3"/>
      <c r="D25486" s="6"/>
      <c r="E25486" s="8"/>
      <c r="O25486" s="9"/>
    </row>
    <row r="25487" spans="2:15" x14ac:dyDescent="0.2">
      <c r="B25487" s="3"/>
      <c r="C25487" s="3"/>
      <c r="D25487" s="6"/>
      <c r="E25487" s="8"/>
      <c r="O25487" s="9"/>
    </row>
    <row r="25488" spans="2:15" x14ac:dyDescent="0.2">
      <c r="B25488" s="3"/>
      <c r="C25488" s="3"/>
      <c r="D25488" s="6"/>
      <c r="E25488" s="8"/>
      <c r="O25488" s="9"/>
    </row>
    <row r="25489" spans="2:15" x14ac:dyDescent="0.2">
      <c r="B25489" s="3"/>
      <c r="C25489" s="3"/>
      <c r="D25489" s="6"/>
      <c r="E25489" s="8"/>
      <c r="O25489" s="9"/>
    </row>
    <row r="25490" spans="2:15" x14ac:dyDescent="0.2">
      <c r="B25490" s="3"/>
      <c r="C25490" s="3"/>
      <c r="D25490" s="6"/>
      <c r="E25490" s="8"/>
      <c r="O25490" s="9"/>
    </row>
    <row r="25491" spans="2:15" x14ac:dyDescent="0.2">
      <c r="B25491" s="3"/>
      <c r="C25491" s="3"/>
      <c r="D25491" s="6"/>
      <c r="E25491" s="8"/>
      <c r="O25491" s="9"/>
    </row>
    <row r="25492" spans="2:15" x14ac:dyDescent="0.2">
      <c r="B25492" s="3"/>
      <c r="C25492" s="3"/>
      <c r="D25492" s="6"/>
      <c r="E25492" s="8"/>
      <c r="O25492" s="9"/>
    </row>
    <row r="25493" spans="2:15" x14ac:dyDescent="0.2">
      <c r="B25493" s="3"/>
      <c r="C25493" s="3"/>
      <c r="D25493" s="6"/>
      <c r="E25493" s="8"/>
      <c r="O25493" s="9"/>
    </row>
    <row r="25494" spans="2:15" x14ac:dyDescent="0.2">
      <c r="B25494" s="3"/>
      <c r="C25494" s="3"/>
      <c r="D25494" s="6"/>
      <c r="E25494" s="8"/>
      <c r="O25494" s="9"/>
    </row>
    <row r="25495" spans="2:15" x14ac:dyDescent="0.2">
      <c r="B25495" s="3"/>
      <c r="C25495" s="3"/>
      <c r="D25495" s="6"/>
      <c r="E25495" s="8"/>
      <c r="O25495" s="9"/>
    </row>
    <row r="25496" spans="2:15" x14ac:dyDescent="0.2">
      <c r="B25496" s="3"/>
      <c r="C25496" s="3"/>
      <c r="D25496" s="6"/>
      <c r="E25496" s="8"/>
      <c r="O25496" s="9"/>
    </row>
    <row r="25497" spans="2:15" x14ac:dyDescent="0.2">
      <c r="B25497" s="3"/>
      <c r="C25497" s="3"/>
      <c r="D25497" s="6"/>
      <c r="E25497" s="8"/>
      <c r="O25497" s="9"/>
    </row>
    <row r="25498" spans="2:15" x14ac:dyDescent="0.2">
      <c r="B25498" s="3"/>
      <c r="C25498" s="3"/>
      <c r="D25498" s="6"/>
      <c r="E25498" s="8"/>
      <c r="O25498" s="9"/>
    </row>
    <row r="25499" spans="2:15" x14ac:dyDescent="0.2">
      <c r="B25499" s="3"/>
      <c r="C25499" s="3"/>
      <c r="D25499" s="6"/>
      <c r="E25499" s="8"/>
      <c r="O25499" s="9"/>
    </row>
    <row r="25500" spans="2:15" x14ac:dyDescent="0.2">
      <c r="B25500" s="3"/>
      <c r="C25500" s="3"/>
      <c r="D25500" s="6"/>
      <c r="E25500" s="8"/>
      <c r="O25500" s="9"/>
    </row>
    <row r="25501" spans="2:15" x14ac:dyDescent="0.2">
      <c r="B25501" s="3"/>
      <c r="C25501" s="3"/>
      <c r="D25501" s="6"/>
      <c r="E25501" s="8"/>
      <c r="O25501" s="9"/>
    </row>
    <row r="25502" spans="2:15" x14ac:dyDescent="0.2">
      <c r="B25502" s="3"/>
      <c r="C25502" s="3"/>
      <c r="D25502" s="6"/>
      <c r="E25502" s="8"/>
      <c r="O25502" s="9"/>
    </row>
    <row r="25503" spans="2:15" x14ac:dyDescent="0.2">
      <c r="B25503" s="3"/>
      <c r="C25503" s="3"/>
      <c r="D25503" s="6"/>
      <c r="E25503" s="8"/>
      <c r="O25503" s="9"/>
    </row>
    <row r="25504" spans="2:15" x14ac:dyDescent="0.2">
      <c r="B25504" s="3"/>
      <c r="C25504" s="3"/>
      <c r="D25504" s="6"/>
      <c r="E25504" s="8"/>
      <c r="O25504" s="9"/>
    </row>
    <row r="25505" spans="2:15" x14ac:dyDescent="0.2">
      <c r="B25505" s="3"/>
      <c r="C25505" s="3"/>
      <c r="D25505" s="6"/>
      <c r="E25505" s="8"/>
      <c r="O25505" s="9"/>
    </row>
    <row r="25506" spans="2:15" x14ac:dyDescent="0.2">
      <c r="B25506" s="3"/>
      <c r="C25506" s="3"/>
      <c r="D25506" s="6"/>
      <c r="E25506" s="8"/>
      <c r="O25506" s="9"/>
    </row>
    <row r="25507" spans="2:15" x14ac:dyDescent="0.2">
      <c r="B25507" s="3"/>
      <c r="C25507" s="3"/>
      <c r="D25507" s="6"/>
      <c r="E25507" s="8"/>
      <c r="O25507" s="9"/>
    </row>
    <row r="25508" spans="2:15" x14ac:dyDescent="0.2">
      <c r="B25508" s="3"/>
      <c r="C25508" s="3"/>
      <c r="D25508" s="6"/>
      <c r="E25508" s="8"/>
      <c r="O25508" s="9"/>
    </row>
    <row r="25509" spans="2:15" x14ac:dyDescent="0.2">
      <c r="B25509" s="3"/>
      <c r="C25509" s="3"/>
      <c r="D25509" s="6"/>
      <c r="E25509" s="8"/>
      <c r="O25509" s="9"/>
    </row>
    <row r="25510" spans="2:15" x14ac:dyDescent="0.2">
      <c r="B25510" s="3"/>
      <c r="C25510" s="3"/>
      <c r="D25510" s="6"/>
      <c r="E25510" s="8"/>
      <c r="O25510" s="9"/>
    </row>
    <row r="25511" spans="2:15" x14ac:dyDescent="0.2">
      <c r="B25511" s="3"/>
      <c r="C25511" s="3"/>
      <c r="D25511" s="6"/>
      <c r="E25511" s="8"/>
      <c r="O25511" s="9"/>
    </row>
    <row r="25512" spans="2:15" x14ac:dyDescent="0.2">
      <c r="B25512" s="3"/>
      <c r="C25512" s="3"/>
      <c r="D25512" s="6"/>
      <c r="E25512" s="8"/>
      <c r="O25512" s="9"/>
    </row>
    <row r="25513" spans="2:15" x14ac:dyDescent="0.2">
      <c r="B25513" s="3"/>
      <c r="C25513" s="3"/>
      <c r="D25513" s="6"/>
      <c r="E25513" s="8"/>
      <c r="O25513" s="9"/>
    </row>
    <row r="25514" spans="2:15" x14ac:dyDescent="0.2">
      <c r="B25514" s="3"/>
      <c r="C25514" s="3"/>
      <c r="D25514" s="6"/>
      <c r="E25514" s="8"/>
      <c r="O25514" s="9"/>
    </row>
    <row r="25515" spans="2:15" x14ac:dyDescent="0.2">
      <c r="B25515" s="3"/>
      <c r="C25515" s="3"/>
      <c r="D25515" s="6"/>
      <c r="E25515" s="8"/>
      <c r="O25515" s="9"/>
    </row>
    <row r="25516" spans="2:15" x14ac:dyDescent="0.2">
      <c r="B25516" s="3"/>
      <c r="C25516" s="3"/>
      <c r="D25516" s="6"/>
      <c r="E25516" s="8"/>
      <c r="O25516" s="9"/>
    </row>
    <row r="25517" spans="2:15" x14ac:dyDescent="0.2">
      <c r="B25517" s="3"/>
      <c r="C25517" s="3"/>
      <c r="D25517" s="6"/>
      <c r="E25517" s="8"/>
      <c r="O25517" s="9"/>
    </row>
    <row r="25518" spans="2:15" x14ac:dyDescent="0.2">
      <c r="B25518" s="3"/>
      <c r="C25518" s="3"/>
      <c r="D25518" s="6"/>
      <c r="E25518" s="8"/>
      <c r="O25518" s="9"/>
    </row>
    <row r="25519" spans="2:15" x14ac:dyDescent="0.2">
      <c r="B25519" s="3"/>
      <c r="C25519" s="3"/>
      <c r="D25519" s="6"/>
      <c r="E25519" s="8"/>
      <c r="O25519" s="9"/>
    </row>
    <row r="25520" spans="2:15" x14ac:dyDescent="0.2">
      <c r="B25520" s="3"/>
      <c r="C25520" s="3"/>
      <c r="D25520" s="6"/>
      <c r="E25520" s="8"/>
      <c r="O25520" s="9"/>
    </row>
    <row r="25521" spans="2:15" x14ac:dyDescent="0.2">
      <c r="B25521" s="3"/>
      <c r="C25521" s="3"/>
      <c r="D25521" s="6"/>
      <c r="E25521" s="8"/>
      <c r="O25521" s="9"/>
    </row>
    <row r="25522" spans="2:15" x14ac:dyDescent="0.2">
      <c r="B25522" s="3"/>
      <c r="C25522" s="3"/>
      <c r="D25522" s="6"/>
      <c r="E25522" s="8"/>
      <c r="O25522" s="9"/>
    </row>
    <row r="25523" spans="2:15" x14ac:dyDescent="0.2">
      <c r="B25523" s="3"/>
      <c r="C25523" s="3"/>
      <c r="D25523" s="6"/>
      <c r="E25523" s="8"/>
      <c r="O25523" s="9"/>
    </row>
    <row r="25524" spans="2:15" x14ac:dyDescent="0.2">
      <c r="B25524" s="3"/>
      <c r="C25524" s="3"/>
      <c r="D25524" s="6"/>
      <c r="E25524" s="8"/>
      <c r="O25524" s="9"/>
    </row>
    <row r="25525" spans="2:15" x14ac:dyDescent="0.2">
      <c r="B25525" s="3"/>
      <c r="C25525" s="3"/>
      <c r="D25525" s="6"/>
      <c r="E25525" s="8"/>
      <c r="O25525" s="9"/>
    </row>
    <row r="25526" spans="2:15" x14ac:dyDescent="0.2">
      <c r="B25526" s="3"/>
      <c r="C25526" s="3"/>
      <c r="D25526" s="6"/>
      <c r="E25526" s="8"/>
      <c r="O25526" s="9"/>
    </row>
    <row r="25527" spans="2:15" x14ac:dyDescent="0.2">
      <c r="B25527" s="3"/>
      <c r="C25527" s="3"/>
      <c r="D25527" s="6"/>
      <c r="E25527" s="8"/>
      <c r="O25527" s="9"/>
    </row>
    <row r="25528" spans="2:15" x14ac:dyDescent="0.2">
      <c r="B25528" s="3"/>
      <c r="C25528" s="3"/>
      <c r="D25528" s="6"/>
      <c r="E25528" s="8"/>
      <c r="O25528" s="9"/>
    </row>
    <row r="25529" spans="2:15" x14ac:dyDescent="0.2">
      <c r="B25529" s="3"/>
      <c r="C25529" s="3"/>
      <c r="D25529" s="6"/>
      <c r="E25529" s="8"/>
      <c r="O25529" s="9"/>
    </row>
    <row r="25530" spans="2:15" x14ac:dyDescent="0.2">
      <c r="B25530" s="3"/>
      <c r="C25530" s="3"/>
      <c r="D25530" s="6"/>
      <c r="E25530" s="8"/>
      <c r="O25530" s="9"/>
    </row>
    <row r="25531" spans="2:15" x14ac:dyDescent="0.2">
      <c r="B25531" s="3"/>
      <c r="C25531" s="3"/>
      <c r="D25531" s="6"/>
      <c r="E25531" s="8"/>
      <c r="O25531" s="9"/>
    </row>
    <row r="25532" spans="2:15" x14ac:dyDescent="0.2">
      <c r="B25532" s="3"/>
      <c r="C25532" s="3"/>
      <c r="D25532" s="6"/>
      <c r="E25532" s="8"/>
      <c r="O25532" s="9"/>
    </row>
    <row r="25533" spans="2:15" x14ac:dyDescent="0.2">
      <c r="B25533" s="3"/>
      <c r="C25533" s="3"/>
      <c r="D25533" s="6"/>
      <c r="E25533" s="8"/>
      <c r="O25533" s="9"/>
    </row>
    <row r="25534" spans="2:15" x14ac:dyDescent="0.2">
      <c r="B25534" s="3"/>
      <c r="C25534" s="3"/>
      <c r="D25534" s="6"/>
      <c r="E25534" s="8"/>
      <c r="O25534" s="9"/>
    </row>
    <row r="25535" spans="2:15" x14ac:dyDescent="0.2">
      <c r="B25535" s="3"/>
      <c r="C25535" s="3"/>
      <c r="D25535" s="6"/>
      <c r="E25535" s="8"/>
      <c r="O25535" s="9"/>
    </row>
    <row r="25536" spans="2:15" x14ac:dyDescent="0.2">
      <c r="B25536" s="3"/>
      <c r="C25536" s="3"/>
      <c r="D25536" s="6"/>
      <c r="E25536" s="8"/>
      <c r="O25536" s="9"/>
    </row>
    <row r="25537" spans="2:15" x14ac:dyDescent="0.2">
      <c r="B25537" s="3"/>
      <c r="C25537" s="3"/>
      <c r="D25537" s="6"/>
      <c r="E25537" s="8"/>
      <c r="O25537" s="9"/>
    </row>
    <row r="25538" spans="2:15" x14ac:dyDescent="0.2">
      <c r="B25538" s="3"/>
      <c r="C25538" s="3"/>
      <c r="D25538" s="6"/>
      <c r="E25538" s="8"/>
      <c r="O25538" s="9"/>
    </row>
    <row r="25539" spans="2:15" x14ac:dyDescent="0.2">
      <c r="B25539" s="3"/>
      <c r="C25539" s="3"/>
      <c r="D25539" s="6"/>
      <c r="E25539" s="8"/>
      <c r="O25539" s="9"/>
    </row>
    <row r="25540" spans="2:15" x14ac:dyDescent="0.2">
      <c r="B25540" s="3"/>
      <c r="C25540" s="3"/>
      <c r="D25540" s="6"/>
      <c r="E25540" s="8"/>
      <c r="O25540" s="9"/>
    </row>
    <row r="25541" spans="2:15" x14ac:dyDescent="0.2">
      <c r="B25541" s="3"/>
      <c r="C25541" s="3"/>
      <c r="D25541" s="6"/>
      <c r="E25541" s="8"/>
      <c r="O25541" s="9"/>
    </row>
    <row r="25542" spans="2:15" x14ac:dyDescent="0.2">
      <c r="B25542" s="3"/>
      <c r="C25542" s="3"/>
      <c r="D25542" s="6"/>
      <c r="E25542" s="8"/>
      <c r="O25542" s="9"/>
    </row>
    <row r="25543" spans="2:15" x14ac:dyDescent="0.2">
      <c r="B25543" s="3"/>
      <c r="C25543" s="3"/>
      <c r="D25543" s="6"/>
      <c r="E25543" s="8"/>
      <c r="O25543" s="9"/>
    </row>
    <row r="25544" spans="2:15" x14ac:dyDescent="0.2">
      <c r="B25544" s="3"/>
      <c r="C25544" s="3"/>
      <c r="D25544" s="6"/>
      <c r="E25544" s="8"/>
      <c r="O25544" s="9"/>
    </row>
    <row r="25545" spans="2:15" x14ac:dyDescent="0.2">
      <c r="B25545" s="3"/>
      <c r="C25545" s="3"/>
      <c r="D25545" s="6"/>
      <c r="E25545" s="8"/>
      <c r="O25545" s="9"/>
    </row>
    <row r="25546" spans="2:15" x14ac:dyDescent="0.2">
      <c r="B25546" s="3"/>
      <c r="C25546" s="3"/>
      <c r="D25546" s="6"/>
      <c r="E25546" s="8"/>
      <c r="O25546" s="9"/>
    </row>
    <row r="25547" spans="2:15" x14ac:dyDescent="0.2">
      <c r="B25547" s="3"/>
      <c r="C25547" s="3"/>
      <c r="D25547" s="6"/>
      <c r="E25547" s="8"/>
      <c r="O25547" s="9"/>
    </row>
    <row r="25548" spans="2:15" x14ac:dyDescent="0.2">
      <c r="B25548" s="3"/>
      <c r="C25548" s="3"/>
      <c r="D25548" s="6"/>
      <c r="E25548" s="8"/>
      <c r="O25548" s="9"/>
    </row>
    <row r="25549" spans="2:15" x14ac:dyDescent="0.2">
      <c r="B25549" s="3"/>
      <c r="C25549" s="3"/>
      <c r="D25549" s="6"/>
      <c r="E25549" s="8"/>
      <c r="O25549" s="9"/>
    </row>
    <row r="25550" spans="2:15" x14ac:dyDescent="0.2">
      <c r="B25550" s="3"/>
      <c r="C25550" s="3"/>
      <c r="D25550" s="6"/>
      <c r="E25550" s="8"/>
      <c r="O25550" s="9"/>
    </row>
    <row r="25551" spans="2:15" x14ac:dyDescent="0.2">
      <c r="B25551" s="3"/>
      <c r="C25551" s="3"/>
      <c r="D25551" s="6"/>
      <c r="E25551" s="8"/>
      <c r="O25551" s="9"/>
    </row>
    <row r="25552" spans="2:15" x14ac:dyDescent="0.2">
      <c r="B25552" s="3"/>
      <c r="C25552" s="3"/>
      <c r="D25552" s="6"/>
      <c r="E25552" s="8"/>
      <c r="O25552" s="9"/>
    </row>
    <row r="25553" spans="2:15" x14ac:dyDescent="0.2">
      <c r="B25553" s="3"/>
      <c r="C25553" s="3"/>
      <c r="D25553" s="6"/>
      <c r="E25553" s="8"/>
      <c r="O25553" s="9"/>
    </row>
    <row r="25554" spans="2:15" x14ac:dyDescent="0.2">
      <c r="B25554" s="3"/>
      <c r="C25554" s="3"/>
      <c r="D25554" s="6"/>
      <c r="E25554" s="8"/>
      <c r="O25554" s="9"/>
    </row>
    <row r="25555" spans="2:15" x14ac:dyDescent="0.2">
      <c r="B25555" s="3"/>
      <c r="C25555" s="3"/>
      <c r="D25555" s="6"/>
      <c r="E25555" s="8"/>
      <c r="O25555" s="9"/>
    </row>
    <row r="25556" spans="2:15" x14ac:dyDescent="0.2">
      <c r="B25556" s="3"/>
      <c r="C25556" s="3"/>
      <c r="D25556" s="6"/>
      <c r="E25556" s="8"/>
      <c r="O25556" s="9"/>
    </row>
    <row r="25557" spans="2:15" x14ac:dyDescent="0.2">
      <c r="B25557" s="3"/>
      <c r="C25557" s="3"/>
      <c r="D25557" s="6"/>
      <c r="E25557" s="8"/>
      <c r="O25557" s="9"/>
    </row>
    <row r="25558" spans="2:15" x14ac:dyDescent="0.2">
      <c r="B25558" s="3"/>
      <c r="C25558" s="3"/>
      <c r="D25558" s="6"/>
      <c r="E25558" s="8"/>
      <c r="O25558" s="9"/>
    </row>
    <row r="25559" spans="2:15" x14ac:dyDescent="0.2">
      <c r="B25559" s="3"/>
      <c r="C25559" s="3"/>
      <c r="D25559" s="6"/>
      <c r="E25559" s="8"/>
      <c r="O25559" s="9"/>
    </row>
    <row r="25560" spans="2:15" x14ac:dyDescent="0.2">
      <c r="B25560" s="3"/>
      <c r="C25560" s="3"/>
      <c r="D25560" s="6"/>
      <c r="E25560" s="8"/>
      <c r="O25560" s="9"/>
    </row>
    <row r="25561" spans="2:15" x14ac:dyDescent="0.2">
      <c r="B25561" s="3"/>
      <c r="C25561" s="3"/>
      <c r="D25561" s="6"/>
      <c r="E25561" s="8"/>
      <c r="O25561" s="9"/>
    </row>
    <row r="25562" spans="2:15" x14ac:dyDescent="0.2">
      <c r="B25562" s="3"/>
      <c r="C25562" s="3"/>
      <c r="D25562" s="6"/>
      <c r="E25562" s="8"/>
      <c r="O25562" s="9"/>
    </row>
    <row r="25563" spans="2:15" x14ac:dyDescent="0.2">
      <c r="B25563" s="3"/>
      <c r="C25563" s="3"/>
      <c r="D25563" s="6"/>
      <c r="E25563" s="8"/>
      <c r="O25563" s="9"/>
    </row>
    <row r="25564" spans="2:15" x14ac:dyDescent="0.2">
      <c r="B25564" s="3"/>
      <c r="C25564" s="3"/>
      <c r="D25564" s="6"/>
      <c r="E25564" s="8"/>
      <c r="O25564" s="9"/>
    </row>
    <row r="25565" spans="2:15" x14ac:dyDescent="0.2">
      <c r="B25565" s="3"/>
      <c r="C25565" s="3"/>
      <c r="D25565" s="6"/>
      <c r="E25565" s="8"/>
      <c r="O25565" s="9"/>
    </row>
    <row r="25566" spans="2:15" x14ac:dyDescent="0.2">
      <c r="B25566" s="3"/>
      <c r="C25566" s="3"/>
      <c r="D25566" s="6"/>
      <c r="E25566" s="8"/>
      <c r="O25566" s="9"/>
    </row>
    <row r="25567" spans="2:15" x14ac:dyDescent="0.2">
      <c r="B25567" s="3"/>
      <c r="C25567" s="3"/>
      <c r="D25567" s="6"/>
      <c r="E25567" s="8"/>
      <c r="O25567" s="9"/>
    </row>
    <row r="25568" spans="2:15" x14ac:dyDescent="0.2">
      <c r="B25568" s="3"/>
      <c r="C25568" s="3"/>
      <c r="D25568" s="6"/>
      <c r="E25568" s="8"/>
      <c r="O25568" s="9"/>
    </row>
    <row r="25569" spans="2:15" x14ac:dyDescent="0.2">
      <c r="B25569" s="3"/>
      <c r="C25569" s="3"/>
      <c r="D25569" s="6"/>
      <c r="E25569" s="8"/>
      <c r="O25569" s="9"/>
    </row>
    <row r="25570" spans="2:15" x14ac:dyDescent="0.2">
      <c r="B25570" s="3"/>
      <c r="C25570" s="3"/>
      <c r="D25570" s="6"/>
      <c r="E25570" s="8"/>
      <c r="O25570" s="9"/>
    </row>
    <row r="25571" spans="2:15" x14ac:dyDescent="0.2">
      <c r="B25571" s="3"/>
      <c r="C25571" s="3"/>
      <c r="D25571" s="6"/>
      <c r="E25571" s="8"/>
      <c r="O25571" s="9"/>
    </row>
    <row r="25572" spans="2:15" x14ac:dyDescent="0.2">
      <c r="B25572" s="3"/>
      <c r="C25572" s="3"/>
      <c r="D25572" s="6"/>
      <c r="E25572" s="8"/>
      <c r="O25572" s="9"/>
    </row>
    <row r="25573" spans="2:15" x14ac:dyDescent="0.2">
      <c r="B25573" s="3"/>
      <c r="C25573" s="3"/>
      <c r="D25573" s="6"/>
      <c r="E25573" s="8"/>
      <c r="O25573" s="9"/>
    </row>
    <row r="25574" spans="2:15" x14ac:dyDescent="0.2">
      <c r="B25574" s="3"/>
      <c r="C25574" s="3"/>
      <c r="D25574" s="6"/>
      <c r="E25574" s="8"/>
      <c r="O25574" s="9"/>
    </row>
    <row r="25575" spans="2:15" x14ac:dyDescent="0.2">
      <c r="B25575" s="3"/>
      <c r="C25575" s="3"/>
      <c r="D25575" s="6"/>
      <c r="E25575" s="8"/>
      <c r="O25575" s="9"/>
    </row>
    <row r="25576" spans="2:15" x14ac:dyDescent="0.2">
      <c r="B25576" s="3"/>
      <c r="C25576" s="3"/>
      <c r="D25576" s="6"/>
      <c r="E25576" s="8"/>
      <c r="O25576" s="9"/>
    </row>
    <row r="25577" spans="2:15" x14ac:dyDescent="0.2">
      <c r="B25577" s="3"/>
      <c r="C25577" s="3"/>
      <c r="D25577" s="6"/>
      <c r="E25577" s="8"/>
      <c r="O25577" s="9"/>
    </row>
    <row r="25578" spans="2:15" x14ac:dyDescent="0.2">
      <c r="B25578" s="3"/>
      <c r="C25578" s="3"/>
      <c r="D25578" s="6"/>
      <c r="E25578" s="8"/>
      <c r="O25578" s="9"/>
    </row>
    <row r="25579" spans="2:15" x14ac:dyDescent="0.2">
      <c r="B25579" s="3"/>
      <c r="C25579" s="3"/>
      <c r="D25579" s="6"/>
      <c r="E25579" s="8"/>
      <c r="O25579" s="9"/>
    </row>
    <row r="25580" spans="2:15" x14ac:dyDescent="0.2">
      <c r="B25580" s="3"/>
      <c r="C25580" s="3"/>
      <c r="D25580" s="6"/>
      <c r="E25580" s="8"/>
      <c r="O25580" s="9"/>
    </row>
    <row r="25581" spans="2:15" x14ac:dyDescent="0.2">
      <c r="B25581" s="3"/>
      <c r="C25581" s="3"/>
      <c r="D25581" s="6"/>
      <c r="E25581" s="8"/>
      <c r="O25581" s="9"/>
    </row>
    <row r="25582" spans="2:15" x14ac:dyDescent="0.2">
      <c r="B25582" s="3"/>
      <c r="C25582" s="3"/>
      <c r="D25582" s="6"/>
      <c r="E25582" s="8"/>
      <c r="O25582" s="9"/>
    </row>
    <row r="25583" spans="2:15" x14ac:dyDescent="0.2">
      <c r="B25583" s="3"/>
      <c r="C25583" s="3"/>
      <c r="D25583" s="6"/>
      <c r="E25583" s="8"/>
      <c r="O25583" s="9"/>
    </row>
    <row r="25584" spans="2:15" x14ac:dyDescent="0.2">
      <c r="B25584" s="3"/>
      <c r="C25584" s="3"/>
      <c r="D25584" s="6"/>
      <c r="E25584" s="8"/>
      <c r="O25584" s="9"/>
    </row>
    <row r="25585" spans="2:15" x14ac:dyDescent="0.2">
      <c r="B25585" s="3"/>
      <c r="C25585" s="3"/>
      <c r="D25585" s="6"/>
      <c r="E25585" s="8"/>
      <c r="O25585" s="9"/>
    </row>
    <row r="25586" spans="2:15" x14ac:dyDescent="0.2">
      <c r="B25586" s="3"/>
      <c r="C25586" s="3"/>
      <c r="D25586" s="6"/>
      <c r="E25586" s="8"/>
      <c r="O25586" s="9"/>
    </row>
    <row r="25587" spans="2:15" x14ac:dyDescent="0.2">
      <c r="B25587" s="3"/>
      <c r="C25587" s="3"/>
      <c r="D25587" s="6"/>
      <c r="E25587" s="8"/>
      <c r="O25587" s="9"/>
    </row>
    <row r="25588" spans="2:15" x14ac:dyDescent="0.2">
      <c r="B25588" s="3"/>
      <c r="C25588" s="3"/>
      <c r="D25588" s="6"/>
      <c r="E25588" s="8"/>
      <c r="O25588" s="9"/>
    </row>
    <row r="25589" spans="2:15" x14ac:dyDescent="0.2">
      <c r="B25589" s="3"/>
      <c r="C25589" s="3"/>
      <c r="D25589" s="6"/>
      <c r="E25589" s="8"/>
      <c r="O25589" s="9"/>
    </row>
    <row r="25590" spans="2:15" x14ac:dyDescent="0.2">
      <c r="B25590" s="3"/>
      <c r="C25590" s="3"/>
      <c r="D25590" s="6"/>
      <c r="E25590" s="8"/>
      <c r="O25590" s="9"/>
    </row>
    <row r="25591" spans="2:15" x14ac:dyDescent="0.2">
      <c r="B25591" s="3"/>
      <c r="C25591" s="3"/>
      <c r="D25591" s="6"/>
      <c r="E25591" s="8"/>
      <c r="O25591" s="9"/>
    </row>
    <row r="25592" spans="2:15" x14ac:dyDescent="0.2">
      <c r="B25592" s="3"/>
      <c r="C25592" s="3"/>
      <c r="D25592" s="6"/>
      <c r="E25592" s="8"/>
      <c r="O25592" s="9"/>
    </row>
    <row r="25593" spans="2:15" x14ac:dyDescent="0.2">
      <c r="B25593" s="3"/>
      <c r="C25593" s="3"/>
      <c r="D25593" s="6"/>
      <c r="E25593" s="8"/>
      <c r="O25593" s="9"/>
    </row>
    <row r="25594" spans="2:15" x14ac:dyDescent="0.2">
      <c r="B25594" s="3"/>
      <c r="C25594" s="3"/>
      <c r="D25594" s="6"/>
      <c r="E25594" s="8"/>
      <c r="O25594" s="9"/>
    </row>
    <row r="25595" spans="2:15" x14ac:dyDescent="0.2">
      <c r="B25595" s="3"/>
      <c r="C25595" s="3"/>
      <c r="D25595" s="6"/>
      <c r="E25595" s="8"/>
      <c r="O25595" s="9"/>
    </row>
    <row r="25596" spans="2:15" x14ac:dyDescent="0.2">
      <c r="B25596" s="3"/>
      <c r="C25596" s="3"/>
      <c r="D25596" s="6"/>
      <c r="E25596" s="8"/>
      <c r="O25596" s="9"/>
    </row>
    <row r="25597" spans="2:15" x14ac:dyDescent="0.2">
      <c r="B25597" s="3"/>
      <c r="C25597" s="3"/>
      <c r="D25597" s="6"/>
      <c r="E25597" s="8"/>
      <c r="O25597" s="9"/>
    </row>
    <row r="25598" spans="2:15" x14ac:dyDescent="0.2">
      <c r="B25598" s="3"/>
      <c r="C25598" s="3"/>
      <c r="D25598" s="6"/>
      <c r="E25598" s="8"/>
      <c r="O25598" s="9"/>
    </row>
    <row r="25599" spans="2:15" x14ac:dyDescent="0.2">
      <c r="B25599" s="3"/>
      <c r="C25599" s="3"/>
      <c r="D25599" s="6"/>
      <c r="E25599" s="8"/>
      <c r="O25599" s="9"/>
    </row>
    <row r="25600" spans="2:15" x14ac:dyDescent="0.2">
      <c r="B25600" s="3"/>
      <c r="C25600" s="3"/>
      <c r="D25600" s="6"/>
      <c r="E25600" s="8"/>
      <c r="O25600" s="9"/>
    </row>
    <row r="25601" spans="2:15" x14ac:dyDescent="0.2">
      <c r="B25601" s="3"/>
      <c r="C25601" s="3"/>
      <c r="D25601" s="6"/>
      <c r="E25601" s="8"/>
      <c r="O25601" s="9"/>
    </row>
    <row r="25602" spans="2:15" x14ac:dyDescent="0.2">
      <c r="B25602" s="3"/>
      <c r="C25602" s="3"/>
      <c r="D25602" s="6"/>
      <c r="E25602" s="8"/>
      <c r="O25602" s="9"/>
    </row>
    <row r="25603" spans="2:15" x14ac:dyDescent="0.2">
      <c r="B25603" s="3"/>
      <c r="C25603" s="3"/>
      <c r="D25603" s="6"/>
      <c r="E25603" s="8"/>
      <c r="O25603" s="9"/>
    </row>
    <row r="25604" spans="2:15" x14ac:dyDescent="0.2">
      <c r="B25604" s="3"/>
      <c r="C25604" s="3"/>
      <c r="D25604" s="6"/>
      <c r="E25604" s="8"/>
      <c r="O25604" s="9"/>
    </row>
    <row r="25605" spans="2:15" x14ac:dyDescent="0.2">
      <c r="B25605" s="3"/>
      <c r="C25605" s="3"/>
      <c r="D25605" s="6"/>
      <c r="E25605" s="8"/>
      <c r="O25605" s="9"/>
    </row>
    <row r="25606" spans="2:15" x14ac:dyDescent="0.2">
      <c r="B25606" s="3"/>
      <c r="C25606" s="3"/>
      <c r="D25606" s="6"/>
      <c r="E25606" s="8"/>
      <c r="O25606" s="9"/>
    </row>
    <row r="25607" spans="2:15" x14ac:dyDescent="0.2">
      <c r="B25607" s="3"/>
      <c r="C25607" s="3"/>
      <c r="D25607" s="6"/>
      <c r="E25607" s="8"/>
      <c r="O25607" s="9"/>
    </row>
    <row r="25608" spans="2:15" x14ac:dyDescent="0.2">
      <c r="B25608" s="3"/>
      <c r="C25608" s="3"/>
      <c r="D25608" s="6"/>
      <c r="E25608" s="8"/>
      <c r="O25608" s="9"/>
    </row>
    <row r="25609" spans="2:15" x14ac:dyDescent="0.2">
      <c r="B25609" s="3"/>
      <c r="C25609" s="3"/>
      <c r="D25609" s="6"/>
      <c r="E25609" s="8"/>
      <c r="O25609" s="9"/>
    </row>
    <row r="25610" spans="2:15" x14ac:dyDescent="0.2">
      <c r="B25610" s="3"/>
      <c r="C25610" s="3"/>
      <c r="D25610" s="6"/>
      <c r="E25610" s="8"/>
      <c r="O25610" s="9"/>
    </row>
    <row r="25611" spans="2:15" x14ac:dyDescent="0.2">
      <c r="B25611" s="3"/>
      <c r="C25611" s="3"/>
      <c r="D25611" s="6"/>
      <c r="E25611" s="8"/>
      <c r="O25611" s="9"/>
    </row>
    <row r="25612" spans="2:15" x14ac:dyDescent="0.2">
      <c r="B25612" s="3"/>
      <c r="C25612" s="3"/>
      <c r="D25612" s="6"/>
      <c r="E25612" s="8"/>
      <c r="O25612" s="9"/>
    </row>
    <row r="25613" spans="2:15" x14ac:dyDescent="0.2">
      <c r="B25613" s="3"/>
      <c r="C25613" s="3"/>
      <c r="D25613" s="6"/>
      <c r="E25613" s="8"/>
      <c r="O25613" s="9"/>
    </row>
    <row r="25614" spans="2:15" x14ac:dyDescent="0.2">
      <c r="B25614" s="3"/>
      <c r="C25614" s="3"/>
      <c r="D25614" s="6"/>
      <c r="E25614" s="8"/>
      <c r="O25614" s="9"/>
    </row>
    <row r="25615" spans="2:15" x14ac:dyDescent="0.2">
      <c r="B25615" s="3"/>
      <c r="C25615" s="3"/>
      <c r="D25615" s="6"/>
      <c r="E25615" s="8"/>
      <c r="O25615" s="9"/>
    </row>
    <row r="25616" spans="2:15" x14ac:dyDescent="0.2">
      <c r="B25616" s="3"/>
      <c r="C25616" s="3"/>
      <c r="D25616" s="6"/>
      <c r="E25616" s="8"/>
      <c r="O25616" s="9"/>
    </row>
    <row r="25617" spans="2:15" x14ac:dyDescent="0.2">
      <c r="B25617" s="3"/>
      <c r="C25617" s="3"/>
      <c r="D25617" s="6"/>
      <c r="E25617" s="8"/>
      <c r="O25617" s="9"/>
    </row>
    <row r="25618" spans="2:15" x14ac:dyDescent="0.2">
      <c r="B25618" s="3"/>
      <c r="C25618" s="3"/>
      <c r="D25618" s="6"/>
      <c r="E25618" s="8"/>
      <c r="O25618" s="9"/>
    </row>
    <row r="25619" spans="2:15" x14ac:dyDescent="0.2">
      <c r="B25619" s="3"/>
      <c r="C25619" s="3"/>
      <c r="D25619" s="6"/>
      <c r="E25619" s="8"/>
      <c r="O25619" s="9"/>
    </row>
    <row r="25620" spans="2:15" x14ac:dyDescent="0.2">
      <c r="B25620" s="3"/>
      <c r="C25620" s="3"/>
      <c r="D25620" s="6"/>
      <c r="E25620" s="8"/>
      <c r="O25620" s="9"/>
    </row>
    <row r="25621" spans="2:15" x14ac:dyDescent="0.2">
      <c r="B25621" s="3"/>
      <c r="C25621" s="3"/>
      <c r="D25621" s="6"/>
      <c r="E25621" s="8"/>
      <c r="O25621" s="9"/>
    </row>
    <row r="25622" spans="2:15" x14ac:dyDescent="0.2">
      <c r="B25622" s="3"/>
      <c r="C25622" s="3"/>
      <c r="D25622" s="6"/>
      <c r="E25622" s="8"/>
      <c r="O25622" s="9"/>
    </row>
    <row r="25623" spans="2:15" x14ac:dyDescent="0.2">
      <c r="B25623" s="3"/>
      <c r="C25623" s="3"/>
      <c r="D25623" s="6"/>
      <c r="E25623" s="8"/>
      <c r="O25623" s="9"/>
    </row>
    <row r="25624" spans="2:15" x14ac:dyDescent="0.2">
      <c r="B25624" s="3"/>
      <c r="C25624" s="3"/>
      <c r="D25624" s="6"/>
      <c r="E25624" s="8"/>
      <c r="O25624" s="9"/>
    </row>
    <row r="25625" spans="2:15" x14ac:dyDescent="0.2">
      <c r="B25625" s="3"/>
      <c r="C25625" s="3"/>
      <c r="D25625" s="6"/>
      <c r="E25625" s="8"/>
      <c r="O25625" s="9"/>
    </row>
    <row r="25626" spans="2:15" x14ac:dyDescent="0.2">
      <c r="B25626" s="3"/>
      <c r="C25626" s="3"/>
      <c r="D25626" s="6"/>
      <c r="E25626" s="8"/>
      <c r="O25626" s="9"/>
    </row>
    <row r="25627" spans="2:15" x14ac:dyDescent="0.2">
      <c r="B25627" s="3"/>
      <c r="C25627" s="3"/>
      <c r="D25627" s="6"/>
      <c r="E25627" s="8"/>
      <c r="O25627" s="9"/>
    </row>
    <row r="25628" spans="2:15" x14ac:dyDescent="0.2">
      <c r="B25628" s="3"/>
      <c r="C25628" s="3"/>
      <c r="D25628" s="6"/>
      <c r="E25628" s="8"/>
      <c r="O25628" s="9"/>
    </row>
    <row r="25629" spans="2:15" x14ac:dyDescent="0.2">
      <c r="B25629" s="3"/>
      <c r="C25629" s="3"/>
      <c r="D25629" s="6"/>
      <c r="E25629" s="8"/>
      <c r="O25629" s="9"/>
    </row>
    <row r="25630" spans="2:15" x14ac:dyDescent="0.2">
      <c r="B25630" s="3"/>
      <c r="C25630" s="3"/>
      <c r="D25630" s="6"/>
      <c r="E25630" s="8"/>
      <c r="O25630" s="9"/>
    </row>
    <row r="25631" spans="2:15" x14ac:dyDescent="0.2">
      <c r="B25631" s="3"/>
      <c r="C25631" s="3"/>
      <c r="D25631" s="6"/>
      <c r="E25631" s="8"/>
      <c r="O25631" s="9"/>
    </row>
    <row r="25632" spans="2:15" x14ac:dyDescent="0.2">
      <c r="B25632" s="3"/>
      <c r="C25632" s="3"/>
      <c r="D25632" s="6"/>
      <c r="E25632" s="8"/>
      <c r="O25632" s="9"/>
    </row>
    <row r="25633" spans="2:15" x14ac:dyDescent="0.2">
      <c r="B25633" s="3"/>
      <c r="C25633" s="3"/>
      <c r="D25633" s="6"/>
      <c r="E25633" s="8"/>
      <c r="O25633" s="9"/>
    </row>
    <row r="25634" spans="2:15" x14ac:dyDescent="0.2">
      <c r="B25634" s="3"/>
      <c r="C25634" s="3"/>
      <c r="D25634" s="6"/>
      <c r="E25634" s="8"/>
      <c r="O25634" s="9"/>
    </row>
    <row r="25635" spans="2:15" x14ac:dyDescent="0.2">
      <c r="B25635" s="3"/>
      <c r="C25635" s="3"/>
      <c r="D25635" s="6"/>
      <c r="E25635" s="8"/>
      <c r="O25635" s="9"/>
    </row>
    <row r="25636" spans="2:15" x14ac:dyDescent="0.2">
      <c r="B25636" s="3"/>
      <c r="C25636" s="3"/>
      <c r="D25636" s="6"/>
      <c r="E25636" s="8"/>
      <c r="O25636" s="9"/>
    </row>
    <row r="25637" spans="2:15" x14ac:dyDescent="0.2">
      <c r="B25637" s="3"/>
      <c r="C25637" s="3"/>
      <c r="D25637" s="6"/>
      <c r="E25637" s="8"/>
      <c r="O25637" s="9"/>
    </row>
    <row r="25638" spans="2:15" x14ac:dyDescent="0.2">
      <c r="B25638" s="3"/>
      <c r="C25638" s="3"/>
      <c r="D25638" s="6"/>
      <c r="E25638" s="8"/>
      <c r="O25638" s="9"/>
    </row>
    <row r="25639" spans="2:15" x14ac:dyDescent="0.2">
      <c r="B25639" s="3"/>
      <c r="C25639" s="3"/>
      <c r="D25639" s="6"/>
      <c r="E25639" s="8"/>
      <c r="O25639" s="9"/>
    </row>
    <row r="25640" spans="2:15" x14ac:dyDescent="0.2">
      <c r="B25640" s="3"/>
      <c r="C25640" s="3"/>
      <c r="D25640" s="6"/>
      <c r="E25640" s="8"/>
      <c r="O25640" s="9"/>
    </row>
    <row r="25641" spans="2:15" x14ac:dyDescent="0.2">
      <c r="B25641" s="3"/>
      <c r="C25641" s="3"/>
      <c r="D25641" s="6"/>
      <c r="E25641" s="8"/>
      <c r="O25641" s="9"/>
    </row>
    <row r="25642" spans="2:15" x14ac:dyDescent="0.2">
      <c r="B25642" s="3"/>
      <c r="C25642" s="3"/>
      <c r="D25642" s="6"/>
      <c r="E25642" s="8"/>
      <c r="O25642" s="9"/>
    </row>
    <row r="25643" spans="2:15" x14ac:dyDescent="0.2">
      <c r="B25643" s="3"/>
      <c r="C25643" s="3"/>
      <c r="D25643" s="6"/>
      <c r="E25643" s="8"/>
      <c r="O25643" s="9"/>
    </row>
    <row r="25644" spans="2:15" x14ac:dyDescent="0.2">
      <c r="B25644" s="3"/>
      <c r="C25644" s="3"/>
      <c r="D25644" s="6"/>
      <c r="E25644" s="8"/>
      <c r="O25644" s="9"/>
    </row>
    <row r="25645" spans="2:15" x14ac:dyDescent="0.2">
      <c r="B25645" s="3"/>
      <c r="C25645" s="3"/>
      <c r="D25645" s="6"/>
      <c r="E25645" s="8"/>
      <c r="O25645" s="9"/>
    </row>
    <row r="25646" spans="2:15" x14ac:dyDescent="0.2">
      <c r="B25646" s="3"/>
      <c r="C25646" s="3"/>
      <c r="D25646" s="6"/>
      <c r="E25646" s="8"/>
      <c r="O25646" s="9"/>
    </row>
    <row r="25647" spans="2:15" x14ac:dyDescent="0.2">
      <c r="B25647" s="3"/>
      <c r="C25647" s="3"/>
      <c r="D25647" s="6"/>
      <c r="E25647" s="8"/>
      <c r="O25647" s="9"/>
    </row>
    <row r="25648" spans="2:15" x14ac:dyDescent="0.2">
      <c r="B25648" s="3"/>
      <c r="C25648" s="3"/>
      <c r="D25648" s="6"/>
      <c r="E25648" s="8"/>
      <c r="O25648" s="9"/>
    </row>
    <row r="25649" spans="2:15" x14ac:dyDescent="0.2">
      <c r="B25649" s="3"/>
      <c r="C25649" s="3"/>
      <c r="D25649" s="6"/>
      <c r="E25649" s="8"/>
      <c r="O25649" s="9"/>
    </row>
    <row r="25650" spans="2:15" x14ac:dyDescent="0.2">
      <c r="B25650" s="3"/>
      <c r="C25650" s="3"/>
      <c r="D25650" s="6"/>
      <c r="E25650" s="8"/>
      <c r="O25650" s="9"/>
    </row>
    <row r="25651" spans="2:15" x14ac:dyDescent="0.2">
      <c r="B25651" s="3"/>
      <c r="C25651" s="3"/>
      <c r="D25651" s="6"/>
      <c r="E25651" s="8"/>
      <c r="O25651" s="9"/>
    </row>
    <row r="25652" spans="2:15" x14ac:dyDescent="0.2">
      <c r="B25652" s="3"/>
      <c r="C25652" s="3"/>
      <c r="D25652" s="6"/>
      <c r="E25652" s="8"/>
      <c r="O25652" s="9"/>
    </row>
    <row r="25653" spans="2:15" x14ac:dyDescent="0.2">
      <c r="B25653" s="3"/>
      <c r="C25653" s="3"/>
      <c r="D25653" s="6"/>
      <c r="E25653" s="8"/>
      <c r="O25653" s="9"/>
    </row>
    <row r="25654" spans="2:15" x14ac:dyDescent="0.2">
      <c r="B25654" s="3"/>
      <c r="C25654" s="3"/>
      <c r="D25654" s="6"/>
      <c r="E25654" s="8"/>
      <c r="O25654" s="9"/>
    </row>
    <row r="25655" spans="2:15" x14ac:dyDescent="0.2">
      <c r="B25655" s="3"/>
      <c r="C25655" s="3"/>
      <c r="D25655" s="6"/>
      <c r="E25655" s="8"/>
      <c r="O25655" s="9"/>
    </row>
    <row r="25656" spans="2:15" x14ac:dyDescent="0.2">
      <c r="B25656" s="3"/>
      <c r="C25656" s="3"/>
      <c r="D25656" s="6"/>
      <c r="E25656" s="8"/>
      <c r="O25656" s="9"/>
    </row>
    <row r="25657" spans="2:15" x14ac:dyDescent="0.2">
      <c r="B25657" s="3"/>
      <c r="C25657" s="3"/>
      <c r="D25657" s="6"/>
      <c r="E25657" s="8"/>
      <c r="O25657" s="9"/>
    </row>
    <row r="25658" spans="2:15" x14ac:dyDescent="0.2">
      <c r="B25658" s="3"/>
      <c r="C25658" s="3"/>
      <c r="D25658" s="6"/>
      <c r="E25658" s="8"/>
      <c r="O25658" s="9"/>
    </row>
    <row r="25659" spans="2:15" x14ac:dyDescent="0.2">
      <c r="B25659" s="3"/>
      <c r="C25659" s="3"/>
      <c r="D25659" s="6"/>
      <c r="E25659" s="8"/>
      <c r="O25659" s="9"/>
    </row>
    <row r="25660" spans="2:15" x14ac:dyDescent="0.2">
      <c r="B25660" s="3"/>
      <c r="C25660" s="3"/>
      <c r="D25660" s="6"/>
      <c r="E25660" s="8"/>
      <c r="O25660" s="9"/>
    </row>
    <row r="25661" spans="2:15" x14ac:dyDescent="0.2">
      <c r="B25661" s="3"/>
      <c r="C25661" s="3"/>
      <c r="D25661" s="6"/>
      <c r="E25661" s="8"/>
      <c r="O25661" s="9"/>
    </row>
    <row r="25662" spans="2:15" x14ac:dyDescent="0.2">
      <c r="B25662" s="3"/>
      <c r="C25662" s="3"/>
      <c r="D25662" s="6"/>
      <c r="E25662" s="8"/>
      <c r="O25662" s="9"/>
    </row>
    <row r="25663" spans="2:15" x14ac:dyDescent="0.2">
      <c r="B25663" s="3"/>
      <c r="C25663" s="3"/>
      <c r="D25663" s="6"/>
      <c r="E25663" s="8"/>
      <c r="O25663" s="9"/>
    </row>
    <row r="25664" spans="2:15" x14ac:dyDescent="0.2">
      <c r="B25664" s="3"/>
      <c r="C25664" s="3"/>
      <c r="D25664" s="6"/>
      <c r="E25664" s="8"/>
      <c r="O25664" s="9"/>
    </row>
    <row r="25665" spans="2:15" x14ac:dyDescent="0.2">
      <c r="B25665" s="3"/>
      <c r="C25665" s="3"/>
      <c r="D25665" s="6"/>
      <c r="E25665" s="8"/>
      <c r="O25665" s="9"/>
    </row>
    <row r="25666" spans="2:15" x14ac:dyDescent="0.2">
      <c r="B25666" s="3"/>
      <c r="C25666" s="3"/>
      <c r="D25666" s="6"/>
      <c r="E25666" s="8"/>
      <c r="O25666" s="9"/>
    </row>
    <row r="25667" spans="2:15" x14ac:dyDescent="0.2">
      <c r="B25667" s="3"/>
      <c r="C25667" s="3"/>
      <c r="D25667" s="6"/>
      <c r="E25667" s="8"/>
      <c r="O25667" s="9"/>
    </row>
    <row r="25668" spans="2:15" x14ac:dyDescent="0.2">
      <c r="B25668" s="3"/>
      <c r="C25668" s="3"/>
      <c r="D25668" s="6"/>
      <c r="E25668" s="8"/>
      <c r="O25668" s="9"/>
    </row>
    <row r="25669" spans="2:15" x14ac:dyDescent="0.2">
      <c r="B25669" s="3"/>
      <c r="C25669" s="3"/>
      <c r="D25669" s="6"/>
      <c r="E25669" s="8"/>
      <c r="O25669" s="9"/>
    </row>
    <row r="25670" spans="2:15" x14ac:dyDescent="0.2">
      <c r="B25670" s="3"/>
      <c r="C25670" s="3"/>
      <c r="D25670" s="6"/>
      <c r="E25670" s="8"/>
      <c r="O25670" s="9"/>
    </row>
    <row r="25671" spans="2:15" x14ac:dyDescent="0.2">
      <c r="B25671" s="3"/>
      <c r="C25671" s="3"/>
      <c r="D25671" s="6"/>
      <c r="E25671" s="8"/>
      <c r="O25671" s="9"/>
    </row>
    <row r="25672" spans="2:15" x14ac:dyDescent="0.2">
      <c r="B25672" s="3"/>
      <c r="C25672" s="3"/>
      <c r="D25672" s="6"/>
      <c r="E25672" s="8"/>
      <c r="O25672" s="9"/>
    </row>
    <row r="25673" spans="2:15" x14ac:dyDescent="0.2">
      <c r="B25673" s="3"/>
      <c r="C25673" s="3"/>
      <c r="D25673" s="6"/>
      <c r="E25673" s="8"/>
      <c r="O25673" s="9"/>
    </row>
    <row r="25674" spans="2:15" x14ac:dyDescent="0.2">
      <c r="B25674" s="3"/>
      <c r="C25674" s="3"/>
      <c r="D25674" s="6"/>
      <c r="E25674" s="8"/>
      <c r="O25674" s="9"/>
    </row>
    <row r="25675" spans="2:15" x14ac:dyDescent="0.2">
      <c r="B25675" s="3"/>
      <c r="C25675" s="3"/>
      <c r="D25675" s="6"/>
      <c r="E25675" s="8"/>
      <c r="O25675" s="9"/>
    </row>
    <row r="25676" spans="2:15" x14ac:dyDescent="0.2">
      <c r="B25676" s="3"/>
      <c r="C25676" s="3"/>
      <c r="D25676" s="6"/>
      <c r="E25676" s="8"/>
      <c r="O25676" s="9"/>
    </row>
    <row r="25677" spans="2:15" x14ac:dyDescent="0.2">
      <c r="B25677" s="3"/>
      <c r="C25677" s="3"/>
      <c r="D25677" s="6"/>
      <c r="E25677" s="8"/>
      <c r="O25677" s="9"/>
    </row>
    <row r="25678" spans="2:15" x14ac:dyDescent="0.2">
      <c r="B25678" s="3"/>
      <c r="C25678" s="3"/>
      <c r="D25678" s="6"/>
      <c r="E25678" s="8"/>
      <c r="O25678" s="9"/>
    </row>
    <row r="25679" spans="2:15" x14ac:dyDescent="0.2">
      <c r="B25679" s="3"/>
      <c r="C25679" s="3"/>
      <c r="D25679" s="6"/>
      <c r="E25679" s="8"/>
      <c r="O25679" s="9"/>
    </row>
    <row r="25680" spans="2:15" x14ac:dyDescent="0.2">
      <c r="B25680" s="3"/>
      <c r="C25680" s="3"/>
      <c r="D25680" s="6"/>
      <c r="E25680" s="8"/>
      <c r="O25680" s="9"/>
    </row>
    <row r="25681" spans="2:15" x14ac:dyDescent="0.2">
      <c r="B25681" s="3"/>
      <c r="C25681" s="3"/>
      <c r="D25681" s="6"/>
      <c r="E25681" s="8"/>
      <c r="O25681" s="9"/>
    </row>
    <row r="25682" spans="2:15" x14ac:dyDescent="0.2">
      <c r="B25682" s="3"/>
      <c r="C25682" s="3"/>
      <c r="D25682" s="6"/>
      <c r="E25682" s="8"/>
      <c r="O25682" s="9"/>
    </row>
    <row r="25683" spans="2:15" x14ac:dyDescent="0.2">
      <c r="B25683" s="3"/>
      <c r="C25683" s="3"/>
      <c r="D25683" s="6"/>
      <c r="E25683" s="8"/>
      <c r="O25683" s="9"/>
    </row>
    <row r="25684" spans="2:15" x14ac:dyDescent="0.2">
      <c r="B25684" s="3"/>
      <c r="C25684" s="3"/>
      <c r="D25684" s="6"/>
      <c r="E25684" s="8"/>
      <c r="O25684" s="9"/>
    </row>
    <row r="25685" spans="2:15" x14ac:dyDescent="0.2">
      <c r="B25685" s="3"/>
      <c r="C25685" s="3"/>
      <c r="D25685" s="6"/>
      <c r="E25685" s="8"/>
      <c r="O25685" s="9"/>
    </row>
    <row r="25686" spans="2:15" x14ac:dyDescent="0.2">
      <c r="B25686" s="3"/>
      <c r="C25686" s="3"/>
      <c r="D25686" s="6"/>
      <c r="E25686" s="8"/>
      <c r="O25686" s="9"/>
    </row>
    <row r="25687" spans="2:15" x14ac:dyDescent="0.2">
      <c r="B25687" s="3"/>
      <c r="C25687" s="3"/>
      <c r="D25687" s="6"/>
      <c r="E25687" s="8"/>
      <c r="O25687" s="9"/>
    </row>
    <row r="25688" spans="2:15" x14ac:dyDescent="0.2">
      <c r="B25688" s="3"/>
      <c r="C25688" s="3"/>
      <c r="D25688" s="6"/>
      <c r="E25688" s="8"/>
      <c r="O25688" s="9"/>
    </row>
    <row r="25689" spans="2:15" x14ac:dyDescent="0.2">
      <c r="B25689" s="3"/>
      <c r="C25689" s="3"/>
      <c r="D25689" s="6"/>
      <c r="E25689" s="8"/>
      <c r="O25689" s="9"/>
    </row>
    <row r="25690" spans="2:15" x14ac:dyDescent="0.2">
      <c r="B25690" s="3"/>
      <c r="C25690" s="3"/>
      <c r="D25690" s="6"/>
      <c r="E25690" s="8"/>
      <c r="O25690" s="9"/>
    </row>
    <row r="25691" spans="2:15" x14ac:dyDescent="0.2">
      <c r="B25691" s="3"/>
      <c r="C25691" s="3"/>
      <c r="D25691" s="6"/>
      <c r="E25691" s="8"/>
      <c r="O25691" s="9"/>
    </row>
    <row r="25692" spans="2:15" x14ac:dyDescent="0.2">
      <c r="B25692" s="3"/>
      <c r="C25692" s="3"/>
      <c r="D25692" s="6"/>
      <c r="E25692" s="8"/>
      <c r="O25692" s="9"/>
    </row>
    <row r="25693" spans="2:15" x14ac:dyDescent="0.2">
      <c r="B25693" s="3"/>
      <c r="C25693" s="3"/>
      <c r="D25693" s="6"/>
      <c r="E25693" s="8"/>
      <c r="O25693" s="9"/>
    </row>
    <row r="25694" spans="2:15" x14ac:dyDescent="0.2">
      <c r="B25694" s="3"/>
      <c r="C25694" s="3"/>
      <c r="D25694" s="6"/>
      <c r="E25694" s="8"/>
      <c r="O25694" s="9"/>
    </row>
    <row r="25695" spans="2:15" x14ac:dyDescent="0.2">
      <c r="B25695" s="3"/>
      <c r="C25695" s="3"/>
      <c r="D25695" s="6"/>
      <c r="E25695" s="8"/>
      <c r="O25695" s="9"/>
    </row>
    <row r="25696" spans="2:15" x14ac:dyDescent="0.2">
      <c r="B25696" s="3"/>
      <c r="C25696" s="3"/>
      <c r="D25696" s="6"/>
      <c r="E25696" s="8"/>
      <c r="O25696" s="9"/>
    </row>
    <row r="25697" spans="2:15" x14ac:dyDescent="0.2">
      <c r="B25697" s="3"/>
      <c r="C25697" s="3"/>
      <c r="D25697" s="6"/>
      <c r="E25697" s="8"/>
      <c r="O25697" s="9"/>
    </row>
    <row r="25698" spans="2:15" x14ac:dyDescent="0.2">
      <c r="B25698" s="3"/>
      <c r="C25698" s="3"/>
      <c r="D25698" s="6"/>
      <c r="E25698" s="8"/>
      <c r="O25698" s="9"/>
    </row>
    <row r="25699" spans="2:15" x14ac:dyDescent="0.2">
      <c r="B25699" s="3"/>
      <c r="C25699" s="3"/>
      <c r="D25699" s="6"/>
      <c r="E25699" s="8"/>
      <c r="O25699" s="9"/>
    </row>
    <row r="25700" spans="2:15" x14ac:dyDescent="0.2">
      <c r="B25700" s="3"/>
      <c r="C25700" s="3"/>
      <c r="D25700" s="6"/>
      <c r="E25700" s="8"/>
      <c r="O25700" s="9"/>
    </row>
    <row r="25701" spans="2:15" x14ac:dyDescent="0.2">
      <c r="B25701" s="3"/>
      <c r="C25701" s="3"/>
      <c r="D25701" s="6"/>
      <c r="E25701" s="8"/>
      <c r="O25701" s="9"/>
    </row>
    <row r="25702" spans="2:15" x14ac:dyDescent="0.2">
      <c r="B25702" s="3"/>
      <c r="C25702" s="3"/>
      <c r="D25702" s="6"/>
      <c r="E25702" s="8"/>
      <c r="O25702" s="9"/>
    </row>
    <row r="25703" spans="2:15" x14ac:dyDescent="0.2">
      <c r="B25703" s="3"/>
      <c r="C25703" s="3"/>
      <c r="D25703" s="6"/>
      <c r="E25703" s="8"/>
      <c r="O25703" s="9"/>
    </row>
    <row r="25704" spans="2:15" x14ac:dyDescent="0.2">
      <c r="B25704" s="3"/>
      <c r="C25704" s="3"/>
      <c r="D25704" s="6"/>
      <c r="E25704" s="8"/>
      <c r="O25704" s="9"/>
    </row>
    <row r="25705" spans="2:15" x14ac:dyDescent="0.2">
      <c r="B25705" s="3"/>
      <c r="C25705" s="3"/>
      <c r="D25705" s="6"/>
      <c r="E25705" s="8"/>
      <c r="O25705" s="9"/>
    </row>
    <row r="25706" spans="2:15" x14ac:dyDescent="0.2">
      <c r="B25706" s="3"/>
      <c r="C25706" s="3"/>
      <c r="D25706" s="6"/>
      <c r="E25706" s="8"/>
      <c r="O25706" s="9"/>
    </row>
    <row r="25707" spans="2:15" x14ac:dyDescent="0.2">
      <c r="B25707" s="3"/>
      <c r="C25707" s="3"/>
      <c r="D25707" s="6"/>
      <c r="E25707" s="8"/>
      <c r="O25707" s="9"/>
    </row>
    <row r="25708" spans="2:15" x14ac:dyDescent="0.2">
      <c r="B25708" s="3"/>
      <c r="C25708" s="3"/>
      <c r="D25708" s="6"/>
      <c r="E25708" s="8"/>
      <c r="O25708" s="9"/>
    </row>
    <row r="25709" spans="2:15" x14ac:dyDescent="0.2">
      <c r="B25709" s="3"/>
      <c r="C25709" s="3"/>
      <c r="D25709" s="6"/>
      <c r="E25709" s="8"/>
      <c r="O25709" s="9"/>
    </row>
    <row r="25710" spans="2:15" x14ac:dyDescent="0.2">
      <c r="B25710" s="3"/>
      <c r="C25710" s="3"/>
      <c r="D25710" s="6"/>
      <c r="E25710" s="8"/>
      <c r="O25710" s="9"/>
    </row>
    <row r="25711" spans="2:15" x14ac:dyDescent="0.2">
      <c r="B25711" s="3"/>
      <c r="C25711" s="3"/>
      <c r="D25711" s="6"/>
      <c r="E25711" s="8"/>
      <c r="O25711" s="9"/>
    </row>
    <row r="25712" spans="2:15" x14ac:dyDescent="0.2">
      <c r="B25712" s="3"/>
      <c r="C25712" s="3"/>
      <c r="D25712" s="6"/>
      <c r="E25712" s="8"/>
      <c r="O25712" s="9"/>
    </row>
    <row r="25713" spans="2:15" x14ac:dyDescent="0.2">
      <c r="B25713" s="3"/>
      <c r="C25713" s="3"/>
      <c r="D25713" s="6"/>
      <c r="E25713" s="8"/>
      <c r="O25713" s="9"/>
    </row>
    <row r="25714" spans="2:15" x14ac:dyDescent="0.2">
      <c r="B25714" s="3"/>
      <c r="C25714" s="3"/>
      <c r="D25714" s="6"/>
      <c r="E25714" s="8"/>
      <c r="O25714" s="9"/>
    </row>
    <row r="25715" spans="2:15" x14ac:dyDescent="0.2">
      <c r="B25715" s="3"/>
      <c r="C25715" s="3"/>
      <c r="D25715" s="6"/>
      <c r="E25715" s="8"/>
      <c r="O25715" s="9"/>
    </row>
    <row r="25716" spans="2:15" x14ac:dyDescent="0.2">
      <c r="B25716" s="3"/>
      <c r="C25716" s="3"/>
      <c r="D25716" s="6"/>
      <c r="E25716" s="8"/>
      <c r="O25716" s="9"/>
    </row>
    <row r="25717" spans="2:15" x14ac:dyDescent="0.2">
      <c r="B25717" s="3"/>
      <c r="C25717" s="3"/>
      <c r="D25717" s="6"/>
      <c r="E25717" s="8"/>
      <c r="O25717" s="9"/>
    </row>
    <row r="25718" spans="2:15" x14ac:dyDescent="0.2">
      <c r="B25718" s="3"/>
      <c r="C25718" s="3"/>
      <c r="D25718" s="6"/>
      <c r="E25718" s="8"/>
      <c r="O25718" s="9"/>
    </row>
    <row r="25719" spans="2:15" x14ac:dyDescent="0.2">
      <c r="B25719" s="3"/>
      <c r="C25719" s="3"/>
      <c r="D25719" s="6"/>
      <c r="E25719" s="8"/>
      <c r="O25719" s="9"/>
    </row>
    <row r="25720" spans="2:15" x14ac:dyDescent="0.2">
      <c r="B25720" s="3"/>
      <c r="C25720" s="3"/>
      <c r="D25720" s="6"/>
      <c r="E25720" s="8"/>
      <c r="O25720" s="9"/>
    </row>
    <row r="25721" spans="2:15" x14ac:dyDescent="0.2">
      <c r="B25721" s="3"/>
      <c r="C25721" s="3"/>
      <c r="D25721" s="6"/>
      <c r="E25721" s="8"/>
      <c r="O25721" s="9"/>
    </row>
    <row r="25722" spans="2:15" x14ac:dyDescent="0.2">
      <c r="B25722" s="3"/>
      <c r="C25722" s="3"/>
      <c r="D25722" s="6"/>
      <c r="E25722" s="8"/>
      <c r="O25722" s="9"/>
    </row>
    <row r="25723" spans="2:15" x14ac:dyDescent="0.2">
      <c r="B25723" s="3"/>
      <c r="C25723" s="3"/>
      <c r="D25723" s="6"/>
      <c r="E25723" s="8"/>
      <c r="O25723" s="9"/>
    </row>
    <row r="25724" spans="2:15" x14ac:dyDescent="0.2">
      <c r="B25724" s="3"/>
      <c r="C25724" s="3"/>
      <c r="D25724" s="6"/>
      <c r="E25724" s="8"/>
      <c r="O25724" s="9"/>
    </row>
    <row r="25725" spans="2:15" x14ac:dyDescent="0.2">
      <c r="B25725" s="3"/>
      <c r="C25725" s="3"/>
      <c r="D25725" s="6"/>
      <c r="E25725" s="8"/>
      <c r="O25725" s="9"/>
    </row>
    <row r="25726" spans="2:15" x14ac:dyDescent="0.2">
      <c r="B25726" s="3"/>
      <c r="C25726" s="3"/>
      <c r="D25726" s="6"/>
      <c r="E25726" s="8"/>
      <c r="O25726" s="9"/>
    </row>
    <row r="25727" spans="2:15" x14ac:dyDescent="0.2">
      <c r="B25727" s="3"/>
      <c r="C25727" s="3"/>
      <c r="D25727" s="6"/>
      <c r="E25727" s="8"/>
      <c r="O25727" s="9"/>
    </row>
    <row r="25728" spans="2:15" x14ac:dyDescent="0.2">
      <c r="B25728" s="3"/>
      <c r="C25728" s="3"/>
      <c r="D25728" s="6"/>
      <c r="E25728" s="8"/>
      <c r="O25728" s="9"/>
    </row>
    <row r="25729" spans="2:15" x14ac:dyDescent="0.2">
      <c r="B25729" s="3"/>
      <c r="C25729" s="3"/>
      <c r="D25729" s="6"/>
      <c r="E25729" s="8"/>
      <c r="O25729" s="9"/>
    </row>
    <row r="25730" spans="2:15" x14ac:dyDescent="0.2">
      <c r="B25730" s="3"/>
      <c r="C25730" s="3"/>
      <c r="D25730" s="6"/>
      <c r="E25730" s="8"/>
      <c r="O25730" s="9"/>
    </row>
    <row r="25731" spans="2:15" x14ac:dyDescent="0.2">
      <c r="B25731" s="3"/>
      <c r="C25731" s="3"/>
      <c r="D25731" s="6"/>
      <c r="E25731" s="8"/>
      <c r="O25731" s="9"/>
    </row>
    <row r="25732" spans="2:15" x14ac:dyDescent="0.2">
      <c r="B25732" s="3"/>
      <c r="C25732" s="3"/>
      <c r="D25732" s="6"/>
      <c r="E25732" s="8"/>
      <c r="O25732" s="9"/>
    </row>
    <row r="25733" spans="2:15" x14ac:dyDescent="0.2">
      <c r="B25733" s="3"/>
      <c r="C25733" s="3"/>
      <c r="D25733" s="6"/>
      <c r="E25733" s="8"/>
      <c r="O25733" s="9"/>
    </row>
    <row r="25734" spans="2:15" x14ac:dyDescent="0.2">
      <c r="B25734" s="3"/>
      <c r="C25734" s="3"/>
      <c r="D25734" s="6"/>
      <c r="E25734" s="8"/>
      <c r="O25734" s="9"/>
    </row>
    <row r="25735" spans="2:15" x14ac:dyDescent="0.2">
      <c r="B25735" s="3"/>
      <c r="C25735" s="3"/>
      <c r="D25735" s="6"/>
      <c r="E25735" s="8"/>
      <c r="O25735" s="9"/>
    </row>
    <row r="25736" spans="2:15" x14ac:dyDescent="0.2">
      <c r="B25736" s="3"/>
      <c r="C25736" s="3"/>
      <c r="D25736" s="6"/>
      <c r="E25736" s="8"/>
      <c r="O25736" s="9"/>
    </row>
    <row r="25737" spans="2:15" x14ac:dyDescent="0.2">
      <c r="B25737" s="3"/>
      <c r="C25737" s="3"/>
      <c r="D25737" s="6"/>
      <c r="E25737" s="8"/>
      <c r="O25737" s="9"/>
    </row>
    <row r="25738" spans="2:15" x14ac:dyDescent="0.2">
      <c r="B25738" s="3"/>
      <c r="C25738" s="3"/>
      <c r="D25738" s="6"/>
      <c r="E25738" s="8"/>
      <c r="O25738" s="9"/>
    </row>
    <row r="25739" spans="2:15" x14ac:dyDescent="0.2">
      <c r="B25739" s="3"/>
      <c r="C25739" s="3"/>
      <c r="D25739" s="6"/>
      <c r="E25739" s="8"/>
      <c r="O25739" s="9"/>
    </row>
    <row r="25740" spans="2:15" x14ac:dyDescent="0.2">
      <c r="B25740" s="3"/>
      <c r="C25740" s="3"/>
      <c r="D25740" s="6"/>
      <c r="E25740" s="8"/>
      <c r="O25740" s="9"/>
    </row>
    <row r="25741" spans="2:15" x14ac:dyDescent="0.2">
      <c r="B25741" s="3"/>
      <c r="C25741" s="3"/>
      <c r="D25741" s="6"/>
      <c r="E25741" s="8"/>
      <c r="O25741" s="9"/>
    </row>
    <row r="25742" spans="2:15" x14ac:dyDescent="0.2">
      <c r="B25742" s="3"/>
      <c r="C25742" s="3"/>
      <c r="D25742" s="6"/>
      <c r="E25742" s="8"/>
      <c r="O25742" s="9"/>
    </row>
    <row r="25743" spans="2:15" x14ac:dyDescent="0.2">
      <c r="B25743" s="3"/>
      <c r="C25743" s="3"/>
      <c r="D25743" s="6"/>
      <c r="E25743" s="8"/>
      <c r="O25743" s="9"/>
    </row>
    <row r="25744" spans="2:15" x14ac:dyDescent="0.2">
      <c r="B25744" s="3"/>
      <c r="C25744" s="3"/>
      <c r="D25744" s="6"/>
      <c r="E25744" s="8"/>
      <c r="O25744" s="9"/>
    </row>
    <row r="25745" spans="2:15" x14ac:dyDescent="0.2">
      <c r="B25745" s="3"/>
      <c r="C25745" s="3"/>
      <c r="D25745" s="6"/>
      <c r="E25745" s="8"/>
      <c r="O25745" s="9"/>
    </row>
    <row r="25746" spans="2:15" x14ac:dyDescent="0.2">
      <c r="B25746" s="3"/>
      <c r="C25746" s="3"/>
      <c r="D25746" s="6"/>
      <c r="E25746" s="8"/>
      <c r="O25746" s="9"/>
    </row>
    <row r="25747" spans="2:15" x14ac:dyDescent="0.2">
      <c r="B25747" s="3"/>
      <c r="C25747" s="3"/>
      <c r="D25747" s="6"/>
      <c r="E25747" s="8"/>
      <c r="O25747" s="9"/>
    </row>
    <row r="25748" spans="2:15" x14ac:dyDescent="0.2">
      <c r="B25748" s="3"/>
      <c r="C25748" s="3"/>
      <c r="D25748" s="6"/>
      <c r="E25748" s="8"/>
      <c r="O25748" s="9"/>
    </row>
    <row r="25749" spans="2:15" x14ac:dyDescent="0.2">
      <c r="B25749" s="3"/>
      <c r="C25749" s="3"/>
      <c r="D25749" s="6"/>
      <c r="E25749" s="8"/>
      <c r="O25749" s="9"/>
    </row>
    <row r="25750" spans="2:15" x14ac:dyDescent="0.2">
      <c r="B25750" s="3"/>
      <c r="C25750" s="3"/>
      <c r="D25750" s="6"/>
      <c r="E25750" s="8"/>
      <c r="O25750" s="9"/>
    </row>
    <row r="25751" spans="2:15" x14ac:dyDescent="0.2">
      <c r="B25751" s="3"/>
      <c r="C25751" s="3"/>
      <c r="D25751" s="6"/>
      <c r="E25751" s="8"/>
      <c r="O25751" s="9"/>
    </row>
    <row r="25752" spans="2:15" x14ac:dyDescent="0.2">
      <c r="B25752" s="3"/>
      <c r="C25752" s="3"/>
      <c r="D25752" s="6"/>
      <c r="E25752" s="8"/>
      <c r="O25752" s="9"/>
    </row>
    <row r="25753" spans="2:15" x14ac:dyDescent="0.2">
      <c r="B25753" s="3"/>
      <c r="C25753" s="3"/>
      <c r="D25753" s="6"/>
      <c r="E25753" s="8"/>
      <c r="O25753" s="9"/>
    </row>
    <row r="25754" spans="2:15" x14ac:dyDescent="0.2">
      <c r="B25754" s="3"/>
      <c r="C25754" s="3"/>
      <c r="D25754" s="6"/>
      <c r="E25754" s="8"/>
      <c r="O25754" s="9"/>
    </row>
    <row r="25755" spans="2:15" x14ac:dyDescent="0.2">
      <c r="B25755" s="3"/>
      <c r="C25755" s="3"/>
      <c r="D25755" s="6"/>
      <c r="E25755" s="8"/>
      <c r="O25755" s="9"/>
    </row>
    <row r="25756" spans="2:15" x14ac:dyDescent="0.2">
      <c r="B25756" s="3"/>
      <c r="C25756" s="3"/>
      <c r="D25756" s="6"/>
      <c r="E25756" s="8"/>
      <c r="O25756" s="9"/>
    </row>
    <row r="25757" spans="2:15" x14ac:dyDescent="0.2">
      <c r="B25757" s="3"/>
      <c r="C25757" s="3"/>
      <c r="D25757" s="6"/>
      <c r="E25757" s="8"/>
      <c r="O25757" s="9"/>
    </row>
    <row r="25758" spans="2:15" x14ac:dyDescent="0.2">
      <c r="B25758" s="3"/>
      <c r="C25758" s="3"/>
      <c r="D25758" s="6"/>
      <c r="E25758" s="8"/>
      <c r="O25758" s="9"/>
    </row>
    <row r="25759" spans="2:15" x14ac:dyDescent="0.2">
      <c r="B25759" s="3"/>
      <c r="C25759" s="3"/>
      <c r="D25759" s="6"/>
      <c r="E25759" s="8"/>
      <c r="O25759" s="9"/>
    </row>
    <row r="25760" spans="2:15" x14ac:dyDescent="0.2">
      <c r="B25760" s="3"/>
      <c r="C25760" s="3"/>
      <c r="D25760" s="6"/>
      <c r="E25760" s="8"/>
      <c r="O25760" s="9"/>
    </row>
    <row r="25761" spans="2:15" x14ac:dyDescent="0.2">
      <c r="B25761" s="3"/>
      <c r="C25761" s="3"/>
      <c r="D25761" s="6"/>
      <c r="E25761" s="8"/>
      <c r="O25761" s="9"/>
    </row>
    <row r="25762" spans="2:15" x14ac:dyDescent="0.2">
      <c r="B25762" s="3"/>
      <c r="C25762" s="3"/>
      <c r="D25762" s="6"/>
      <c r="E25762" s="8"/>
      <c r="O25762" s="9"/>
    </row>
    <row r="25763" spans="2:15" x14ac:dyDescent="0.2">
      <c r="B25763" s="3"/>
      <c r="C25763" s="3"/>
      <c r="D25763" s="6"/>
      <c r="E25763" s="8"/>
      <c r="O25763" s="9"/>
    </row>
    <row r="25764" spans="2:15" x14ac:dyDescent="0.2">
      <c r="B25764" s="3"/>
      <c r="C25764" s="3"/>
      <c r="D25764" s="6"/>
      <c r="E25764" s="8"/>
      <c r="O25764" s="9"/>
    </row>
    <row r="25765" spans="2:15" x14ac:dyDescent="0.2">
      <c r="B25765" s="3"/>
      <c r="C25765" s="3"/>
      <c r="D25765" s="6"/>
      <c r="E25765" s="8"/>
      <c r="O25765" s="9"/>
    </row>
    <row r="25766" spans="2:15" x14ac:dyDescent="0.2">
      <c r="B25766" s="3"/>
      <c r="C25766" s="3"/>
      <c r="D25766" s="6"/>
      <c r="E25766" s="8"/>
      <c r="O25766" s="9"/>
    </row>
    <row r="25767" spans="2:15" x14ac:dyDescent="0.2">
      <c r="B25767" s="3"/>
      <c r="C25767" s="3"/>
      <c r="D25767" s="6"/>
      <c r="E25767" s="8"/>
      <c r="O25767" s="9"/>
    </row>
    <row r="25768" spans="2:15" x14ac:dyDescent="0.2">
      <c r="B25768" s="3"/>
      <c r="C25768" s="3"/>
      <c r="D25768" s="6"/>
      <c r="E25768" s="8"/>
      <c r="O25768" s="9"/>
    </row>
    <row r="25769" spans="2:15" x14ac:dyDescent="0.2">
      <c r="B25769" s="3"/>
      <c r="C25769" s="3"/>
      <c r="D25769" s="6"/>
      <c r="E25769" s="8"/>
      <c r="O25769" s="9"/>
    </row>
    <row r="25770" spans="2:15" x14ac:dyDescent="0.2">
      <c r="B25770" s="3"/>
      <c r="C25770" s="3"/>
      <c r="D25770" s="6"/>
      <c r="E25770" s="8"/>
      <c r="O25770" s="9"/>
    </row>
    <row r="25771" spans="2:15" x14ac:dyDescent="0.2">
      <c r="B25771" s="3"/>
      <c r="C25771" s="3"/>
      <c r="D25771" s="6"/>
      <c r="E25771" s="8"/>
      <c r="O25771" s="9"/>
    </row>
    <row r="25772" spans="2:15" x14ac:dyDescent="0.2">
      <c r="B25772" s="3"/>
      <c r="C25772" s="3"/>
      <c r="D25772" s="6"/>
      <c r="E25772" s="8"/>
      <c r="O25772" s="9"/>
    </row>
    <row r="25773" spans="2:15" x14ac:dyDescent="0.2">
      <c r="B25773" s="3"/>
      <c r="C25773" s="3"/>
      <c r="D25773" s="6"/>
      <c r="E25773" s="8"/>
      <c r="O25773" s="9"/>
    </row>
    <row r="25774" spans="2:15" x14ac:dyDescent="0.2">
      <c r="B25774" s="3"/>
      <c r="C25774" s="3"/>
      <c r="D25774" s="6"/>
      <c r="E25774" s="8"/>
      <c r="O25774" s="9"/>
    </row>
    <row r="25775" spans="2:15" x14ac:dyDescent="0.2">
      <c r="B25775" s="3"/>
      <c r="C25775" s="3"/>
      <c r="D25775" s="6"/>
      <c r="E25775" s="8"/>
      <c r="O25775" s="9"/>
    </row>
    <row r="25776" spans="2:15" x14ac:dyDescent="0.2">
      <c r="B25776" s="3"/>
      <c r="C25776" s="3"/>
      <c r="D25776" s="6"/>
      <c r="E25776" s="8"/>
      <c r="O25776" s="9"/>
    </row>
    <row r="25777" spans="2:15" x14ac:dyDescent="0.2">
      <c r="B25777" s="3"/>
      <c r="C25777" s="3"/>
      <c r="D25777" s="6"/>
      <c r="E25777" s="8"/>
      <c r="O25777" s="9"/>
    </row>
    <row r="25778" spans="2:15" x14ac:dyDescent="0.2">
      <c r="B25778" s="3"/>
      <c r="C25778" s="3"/>
      <c r="D25778" s="6"/>
      <c r="E25778" s="8"/>
      <c r="O25778" s="9"/>
    </row>
    <row r="25779" spans="2:15" x14ac:dyDescent="0.2">
      <c r="B25779" s="3"/>
      <c r="C25779" s="3"/>
      <c r="D25779" s="6"/>
      <c r="E25779" s="8"/>
      <c r="O25779" s="9"/>
    </row>
    <row r="25780" spans="2:15" x14ac:dyDescent="0.2">
      <c r="B25780" s="3"/>
      <c r="C25780" s="3"/>
      <c r="D25780" s="6"/>
      <c r="E25780" s="8"/>
      <c r="O25780" s="9"/>
    </row>
    <row r="25781" spans="2:15" x14ac:dyDescent="0.2">
      <c r="B25781" s="3"/>
      <c r="C25781" s="3"/>
      <c r="D25781" s="6"/>
      <c r="E25781" s="8"/>
      <c r="O25781" s="9"/>
    </row>
    <row r="25782" spans="2:15" x14ac:dyDescent="0.2">
      <c r="B25782" s="3"/>
      <c r="C25782" s="3"/>
      <c r="D25782" s="6"/>
      <c r="E25782" s="8"/>
      <c r="O25782" s="9"/>
    </row>
    <row r="25783" spans="2:15" x14ac:dyDescent="0.2">
      <c r="B25783" s="3"/>
      <c r="C25783" s="3"/>
      <c r="D25783" s="6"/>
      <c r="E25783" s="8"/>
      <c r="O25783" s="9"/>
    </row>
    <row r="25784" spans="2:15" x14ac:dyDescent="0.2">
      <c r="B25784" s="3"/>
      <c r="C25784" s="3"/>
      <c r="D25784" s="6"/>
      <c r="E25784" s="8"/>
      <c r="O25784" s="9"/>
    </row>
    <row r="25785" spans="2:15" x14ac:dyDescent="0.2">
      <c r="B25785" s="3"/>
      <c r="C25785" s="3"/>
      <c r="D25785" s="6"/>
      <c r="E25785" s="8"/>
      <c r="O25785" s="9"/>
    </row>
    <row r="25786" spans="2:15" x14ac:dyDescent="0.2">
      <c r="B25786" s="3"/>
      <c r="C25786" s="3"/>
      <c r="D25786" s="6"/>
      <c r="E25786" s="8"/>
      <c r="O25786" s="9"/>
    </row>
    <row r="25787" spans="2:15" x14ac:dyDescent="0.2">
      <c r="B25787" s="3"/>
      <c r="C25787" s="3"/>
      <c r="D25787" s="6"/>
      <c r="E25787" s="8"/>
      <c r="O25787" s="9"/>
    </row>
    <row r="25788" spans="2:15" x14ac:dyDescent="0.2">
      <c r="B25788" s="3"/>
      <c r="C25788" s="3"/>
      <c r="D25788" s="6"/>
      <c r="E25788" s="8"/>
      <c r="O25788" s="9"/>
    </row>
    <row r="25789" spans="2:15" x14ac:dyDescent="0.2">
      <c r="B25789" s="3"/>
      <c r="C25789" s="3"/>
      <c r="D25789" s="6"/>
      <c r="E25789" s="8"/>
      <c r="O25789" s="9"/>
    </row>
    <row r="25790" spans="2:15" x14ac:dyDescent="0.2">
      <c r="B25790" s="3"/>
      <c r="C25790" s="3"/>
      <c r="D25790" s="6"/>
      <c r="E25790" s="8"/>
      <c r="O25790" s="9"/>
    </row>
    <row r="25791" spans="2:15" x14ac:dyDescent="0.2">
      <c r="B25791" s="3"/>
      <c r="C25791" s="3"/>
      <c r="D25791" s="6"/>
      <c r="E25791" s="8"/>
      <c r="O25791" s="9"/>
    </row>
    <row r="25792" spans="2:15" x14ac:dyDescent="0.2">
      <c r="B25792" s="3"/>
      <c r="C25792" s="3"/>
      <c r="D25792" s="6"/>
      <c r="E25792" s="8"/>
      <c r="O25792" s="9"/>
    </row>
    <row r="25793" spans="2:15" x14ac:dyDescent="0.2">
      <c r="B25793" s="3"/>
      <c r="C25793" s="3"/>
      <c r="D25793" s="6"/>
      <c r="E25793" s="8"/>
      <c r="O25793" s="9"/>
    </row>
    <row r="25794" spans="2:15" x14ac:dyDescent="0.2">
      <c r="B25794" s="3"/>
      <c r="C25794" s="3"/>
      <c r="D25794" s="6"/>
      <c r="E25794" s="8"/>
      <c r="O25794" s="9"/>
    </row>
    <row r="25795" spans="2:15" x14ac:dyDescent="0.2">
      <c r="B25795" s="3"/>
      <c r="C25795" s="3"/>
      <c r="D25795" s="6"/>
      <c r="E25795" s="8"/>
      <c r="O25795" s="9"/>
    </row>
    <row r="25796" spans="2:15" x14ac:dyDescent="0.2">
      <c r="B25796" s="3"/>
      <c r="C25796" s="3"/>
      <c r="D25796" s="6"/>
      <c r="E25796" s="8"/>
      <c r="O25796" s="9"/>
    </row>
    <row r="25797" spans="2:15" x14ac:dyDescent="0.2">
      <c r="B25797" s="3"/>
      <c r="C25797" s="3"/>
      <c r="D25797" s="6"/>
      <c r="E25797" s="8"/>
      <c r="O25797" s="9"/>
    </row>
    <row r="25798" spans="2:15" x14ac:dyDescent="0.2">
      <c r="B25798" s="3"/>
      <c r="C25798" s="3"/>
      <c r="D25798" s="6"/>
      <c r="E25798" s="8"/>
      <c r="O25798" s="9"/>
    </row>
    <row r="25799" spans="2:15" x14ac:dyDescent="0.2">
      <c r="B25799" s="3"/>
      <c r="C25799" s="3"/>
      <c r="D25799" s="6"/>
      <c r="E25799" s="8"/>
      <c r="O25799" s="9"/>
    </row>
    <row r="25800" spans="2:15" x14ac:dyDescent="0.2">
      <c r="B25800" s="3"/>
      <c r="C25800" s="3"/>
      <c r="D25800" s="6"/>
      <c r="E25800" s="8"/>
      <c r="O25800" s="9"/>
    </row>
    <row r="25801" spans="2:15" x14ac:dyDescent="0.2">
      <c r="B25801" s="3"/>
      <c r="C25801" s="3"/>
      <c r="D25801" s="6"/>
      <c r="E25801" s="8"/>
      <c r="O25801" s="9"/>
    </row>
    <row r="25802" spans="2:15" x14ac:dyDescent="0.2">
      <c r="B25802" s="3"/>
      <c r="C25802" s="3"/>
      <c r="D25802" s="6"/>
      <c r="E25802" s="8"/>
      <c r="O25802" s="9"/>
    </row>
    <row r="25803" spans="2:15" x14ac:dyDescent="0.2">
      <c r="B25803" s="3"/>
      <c r="C25803" s="3"/>
      <c r="D25803" s="6"/>
      <c r="E25803" s="8"/>
      <c r="O25803" s="9"/>
    </row>
    <row r="25804" spans="2:15" x14ac:dyDescent="0.2">
      <c r="B25804" s="3"/>
      <c r="C25804" s="3"/>
      <c r="D25804" s="6"/>
      <c r="E25804" s="8"/>
      <c r="O25804" s="9"/>
    </row>
    <row r="25805" spans="2:15" x14ac:dyDescent="0.2">
      <c r="B25805" s="3"/>
      <c r="C25805" s="3"/>
      <c r="D25805" s="6"/>
      <c r="E25805" s="8"/>
      <c r="O25805" s="9"/>
    </row>
    <row r="25806" spans="2:15" x14ac:dyDescent="0.2">
      <c r="B25806" s="3"/>
      <c r="C25806" s="3"/>
      <c r="D25806" s="6"/>
      <c r="E25806" s="8"/>
      <c r="O25806" s="9"/>
    </row>
    <row r="25807" spans="2:15" x14ac:dyDescent="0.2">
      <c r="B25807" s="3"/>
      <c r="C25807" s="3"/>
      <c r="D25807" s="6"/>
      <c r="E25807" s="8"/>
      <c r="O25807" s="9"/>
    </row>
    <row r="25808" spans="2:15" x14ac:dyDescent="0.2">
      <c r="B25808" s="3"/>
      <c r="C25808" s="3"/>
      <c r="D25808" s="6"/>
      <c r="E25808" s="8"/>
      <c r="O25808" s="9"/>
    </row>
    <row r="25809" spans="2:15" x14ac:dyDescent="0.2">
      <c r="B25809" s="3"/>
      <c r="C25809" s="3"/>
      <c r="D25809" s="6"/>
      <c r="E25809" s="8"/>
      <c r="O25809" s="9"/>
    </row>
    <row r="25810" spans="2:15" x14ac:dyDescent="0.2">
      <c r="B25810" s="3"/>
      <c r="C25810" s="3"/>
      <c r="D25810" s="6"/>
      <c r="E25810" s="8"/>
      <c r="O25810" s="9"/>
    </row>
    <row r="25811" spans="2:15" x14ac:dyDescent="0.2">
      <c r="B25811" s="3"/>
      <c r="C25811" s="3"/>
      <c r="D25811" s="6"/>
      <c r="E25811" s="8"/>
      <c r="O25811" s="9"/>
    </row>
    <row r="25812" spans="2:15" x14ac:dyDescent="0.2">
      <c r="B25812" s="3"/>
      <c r="C25812" s="3"/>
      <c r="D25812" s="6"/>
      <c r="E25812" s="8"/>
      <c r="O25812" s="9"/>
    </row>
    <row r="25813" spans="2:15" x14ac:dyDescent="0.2">
      <c r="B25813" s="3"/>
      <c r="C25813" s="3"/>
      <c r="D25813" s="6"/>
      <c r="E25813" s="8"/>
      <c r="O25813" s="9"/>
    </row>
    <row r="25814" spans="2:15" x14ac:dyDescent="0.2">
      <c r="B25814" s="3"/>
      <c r="C25814" s="3"/>
      <c r="D25814" s="6"/>
      <c r="E25814" s="8"/>
      <c r="O25814" s="9"/>
    </row>
    <row r="25815" spans="2:15" x14ac:dyDescent="0.2">
      <c r="B25815" s="3"/>
      <c r="C25815" s="3"/>
      <c r="D25815" s="6"/>
      <c r="E25815" s="8"/>
      <c r="O25815" s="9"/>
    </row>
    <row r="25816" spans="2:15" x14ac:dyDescent="0.2">
      <c r="B25816" s="3"/>
      <c r="C25816" s="3"/>
      <c r="D25816" s="6"/>
      <c r="E25816" s="8"/>
      <c r="O25816" s="9"/>
    </row>
    <row r="25817" spans="2:15" x14ac:dyDescent="0.2">
      <c r="B25817" s="3"/>
      <c r="C25817" s="3"/>
      <c r="D25817" s="6"/>
      <c r="E25817" s="8"/>
      <c r="O25817" s="9"/>
    </row>
    <row r="25818" spans="2:15" x14ac:dyDescent="0.2">
      <c r="B25818" s="3"/>
      <c r="C25818" s="3"/>
      <c r="D25818" s="6"/>
      <c r="E25818" s="8"/>
      <c r="O25818" s="9"/>
    </row>
    <row r="25819" spans="2:15" x14ac:dyDescent="0.2">
      <c r="B25819" s="3"/>
      <c r="C25819" s="3"/>
      <c r="D25819" s="6"/>
      <c r="E25819" s="8"/>
      <c r="O25819" s="9"/>
    </row>
    <row r="25820" spans="2:15" x14ac:dyDescent="0.2">
      <c r="B25820" s="3"/>
      <c r="C25820" s="3"/>
      <c r="D25820" s="6"/>
      <c r="E25820" s="8"/>
      <c r="O25820" s="9"/>
    </row>
    <row r="25821" spans="2:15" x14ac:dyDescent="0.2">
      <c r="B25821" s="3"/>
      <c r="C25821" s="3"/>
      <c r="D25821" s="6"/>
      <c r="E25821" s="8"/>
      <c r="O25821" s="9"/>
    </row>
    <row r="25822" spans="2:15" x14ac:dyDescent="0.2">
      <c r="B25822" s="3"/>
      <c r="C25822" s="3"/>
      <c r="D25822" s="6"/>
      <c r="E25822" s="8"/>
      <c r="O25822" s="9"/>
    </row>
    <row r="25823" spans="2:15" x14ac:dyDescent="0.2">
      <c r="B25823" s="3"/>
      <c r="C25823" s="3"/>
      <c r="D25823" s="6"/>
      <c r="E25823" s="8"/>
      <c r="O25823" s="9"/>
    </row>
    <row r="25824" spans="2:15" x14ac:dyDescent="0.2">
      <c r="B25824" s="3"/>
      <c r="C25824" s="3"/>
      <c r="D25824" s="6"/>
      <c r="E25824" s="8"/>
      <c r="O25824" s="9"/>
    </row>
    <row r="25825" spans="2:15" x14ac:dyDescent="0.2">
      <c r="B25825" s="3"/>
      <c r="C25825" s="3"/>
      <c r="D25825" s="6"/>
      <c r="E25825" s="8"/>
      <c r="O25825" s="9"/>
    </row>
    <row r="25826" spans="2:15" x14ac:dyDescent="0.2">
      <c r="B25826" s="3"/>
      <c r="C25826" s="3"/>
      <c r="D25826" s="6"/>
      <c r="E25826" s="8"/>
      <c r="O25826" s="9"/>
    </row>
    <row r="25827" spans="2:15" x14ac:dyDescent="0.2">
      <c r="B25827" s="3"/>
      <c r="C25827" s="3"/>
      <c r="D25827" s="6"/>
      <c r="E25827" s="8"/>
      <c r="O25827" s="9"/>
    </row>
    <row r="25828" spans="2:15" x14ac:dyDescent="0.2">
      <c r="B25828" s="3"/>
      <c r="C25828" s="3"/>
      <c r="D25828" s="6"/>
      <c r="E25828" s="8"/>
      <c r="O25828" s="9"/>
    </row>
    <row r="25829" spans="2:15" x14ac:dyDescent="0.2">
      <c r="B25829" s="3"/>
      <c r="C25829" s="3"/>
      <c r="D25829" s="6"/>
      <c r="E25829" s="8"/>
      <c r="O25829" s="9"/>
    </row>
    <row r="25830" spans="2:15" x14ac:dyDescent="0.2">
      <c r="B25830" s="3"/>
      <c r="C25830" s="3"/>
      <c r="D25830" s="6"/>
      <c r="E25830" s="8"/>
      <c r="O25830" s="9"/>
    </row>
    <row r="25831" spans="2:15" x14ac:dyDescent="0.2">
      <c r="B25831" s="3"/>
      <c r="C25831" s="3"/>
      <c r="D25831" s="6"/>
      <c r="E25831" s="8"/>
      <c r="O25831" s="9"/>
    </row>
    <row r="25832" spans="2:15" x14ac:dyDescent="0.2">
      <c r="B25832" s="3"/>
      <c r="C25832" s="3"/>
      <c r="D25832" s="6"/>
      <c r="E25832" s="8"/>
      <c r="O25832" s="9"/>
    </row>
    <row r="25833" spans="2:15" x14ac:dyDescent="0.2">
      <c r="B25833" s="3"/>
      <c r="C25833" s="3"/>
      <c r="D25833" s="6"/>
      <c r="E25833" s="8"/>
      <c r="O25833" s="9"/>
    </row>
    <row r="25834" spans="2:15" x14ac:dyDescent="0.2">
      <c r="B25834" s="3"/>
      <c r="C25834" s="3"/>
      <c r="D25834" s="6"/>
      <c r="E25834" s="8"/>
      <c r="O25834" s="9"/>
    </row>
    <row r="25835" spans="2:15" x14ac:dyDescent="0.2">
      <c r="B25835" s="3"/>
      <c r="C25835" s="3"/>
      <c r="D25835" s="6"/>
      <c r="E25835" s="8"/>
      <c r="O25835" s="9"/>
    </row>
    <row r="25836" spans="2:15" x14ac:dyDescent="0.2">
      <c r="B25836" s="3"/>
      <c r="C25836" s="3"/>
      <c r="D25836" s="6"/>
      <c r="E25836" s="8"/>
      <c r="O25836" s="9"/>
    </row>
    <row r="25837" spans="2:15" x14ac:dyDescent="0.2">
      <c r="B25837" s="3"/>
      <c r="C25837" s="3"/>
      <c r="D25837" s="6"/>
      <c r="E25837" s="8"/>
      <c r="O25837" s="9"/>
    </row>
    <row r="25838" spans="2:15" x14ac:dyDescent="0.2">
      <c r="B25838" s="3"/>
      <c r="C25838" s="3"/>
      <c r="D25838" s="6"/>
      <c r="E25838" s="8"/>
      <c r="O25838" s="9"/>
    </row>
    <row r="25839" spans="2:15" x14ac:dyDescent="0.2">
      <c r="B25839" s="3"/>
      <c r="C25839" s="3"/>
      <c r="D25839" s="6"/>
      <c r="E25839" s="8"/>
      <c r="O25839" s="9"/>
    </row>
    <row r="25840" spans="2:15" x14ac:dyDescent="0.2">
      <c r="B25840" s="3"/>
      <c r="C25840" s="3"/>
      <c r="D25840" s="6"/>
      <c r="E25840" s="8"/>
      <c r="O25840" s="9"/>
    </row>
    <row r="25841" spans="2:15" x14ac:dyDescent="0.2">
      <c r="B25841" s="3"/>
      <c r="C25841" s="3"/>
      <c r="D25841" s="6"/>
      <c r="E25841" s="8"/>
      <c r="O25841" s="9"/>
    </row>
    <row r="25842" spans="2:15" x14ac:dyDescent="0.2">
      <c r="B25842" s="3"/>
      <c r="C25842" s="3"/>
      <c r="D25842" s="6"/>
      <c r="E25842" s="8"/>
      <c r="O25842" s="9"/>
    </row>
    <row r="25843" spans="2:15" x14ac:dyDescent="0.2">
      <c r="B25843" s="3"/>
      <c r="C25843" s="3"/>
      <c r="D25843" s="6"/>
      <c r="E25843" s="8"/>
      <c r="O25843" s="9"/>
    </row>
    <row r="25844" spans="2:15" x14ac:dyDescent="0.2">
      <c r="B25844" s="3"/>
      <c r="C25844" s="3"/>
      <c r="D25844" s="6"/>
      <c r="E25844" s="8"/>
      <c r="O25844" s="9"/>
    </row>
    <row r="25845" spans="2:15" x14ac:dyDescent="0.2">
      <c r="B25845" s="3"/>
      <c r="C25845" s="3"/>
      <c r="D25845" s="6"/>
      <c r="E25845" s="8"/>
      <c r="O25845" s="9"/>
    </row>
    <row r="25846" spans="2:15" x14ac:dyDescent="0.2">
      <c r="B25846" s="3"/>
      <c r="C25846" s="3"/>
      <c r="D25846" s="6"/>
      <c r="E25846" s="8"/>
      <c r="O25846" s="9"/>
    </row>
    <row r="25847" spans="2:15" x14ac:dyDescent="0.2">
      <c r="B25847" s="3"/>
      <c r="C25847" s="3"/>
      <c r="D25847" s="6"/>
      <c r="E25847" s="8"/>
      <c r="O25847" s="9"/>
    </row>
    <row r="25848" spans="2:15" x14ac:dyDescent="0.2">
      <c r="B25848" s="3"/>
      <c r="C25848" s="3"/>
      <c r="D25848" s="6"/>
      <c r="E25848" s="8"/>
      <c r="O25848" s="9"/>
    </row>
    <row r="25849" spans="2:15" x14ac:dyDescent="0.2">
      <c r="B25849" s="3"/>
      <c r="C25849" s="3"/>
      <c r="D25849" s="6"/>
      <c r="E25849" s="8"/>
      <c r="O25849" s="9"/>
    </row>
    <row r="25850" spans="2:15" x14ac:dyDescent="0.2">
      <c r="B25850" s="3"/>
      <c r="C25850" s="3"/>
      <c r="D25850" s="6"/>
      <c r="E25850" s="8"/>
      <c r="O25850" s="9"/>
    </row>
    <row r="25851" spans="2:15" x14ac:dyDescent="0.2">
      <c r="B25851" s="3"/>
      <c r="C25851" s="3"/>
      <c r="D25851" s="6"/>
      <c r="E25851" s="8"/>
      <c r="O25851" s="9"/>
    </row>
    <row r="25852" spans="2:15" x14ac:dyDescent="0.2">
      <c r="B25852" s="3"/>
      <c r="C25852" s="3"/>
      <c r="D25852" s="6"/>
      <c r="E25852" s="8"/>
      <c r="O25852" s="9"/>
    </row>
    <row r="25853" spans="2:15" x14ac:dyDescent="0.2">
      <c r="B25853" s="3"/>
      <c r="C25853" s="3"/>
      <c r="D25853" s="6"/>
      <c r="E25853" s="8"/>
      <c r="O25853" s="9"/>
    </row>
    <row r="25854" spans="2:15" x14ac:dyDescent="0.2">
      <c r="B25854" s="3"/>
      <c r="C25854" s="3"/>
      <c r="D25854" s="6"/>
      <c r="E25854" s="8"/>
      <c r="O25854" s="9"/>
    </row>
    <row r="25855" spans="2:15" x14ac:dyDescent="0.2">
      <c r="B25855" s="3"/>
      <c r="C25855" s="3"/>
      <c r="D25855" s="6"/>
      <c r="E25855" s="8"/>
      <c r="O25855" s="9"/>
    </row>
    <row r="25856" spans="2:15" x14ac:dyDescent="0.2">
      <c r="B25856" s="3"/>
      <c r="C25856" s="3"/>
      <c r="D25856" s="6"/>
      <c r="E25856" s="8"/>
      <c r="O25856" s="9"/>
    </row>
    <row r="25857" spans="2:15" x14ac:dyDescent="0.2">
      <c r="B25857" s="3"/>
      <c r="C25857" s="3"/>
      <c r="D25857" s="6"/>
      <c r="E25857" s="8"/>
      <c r="O25857" s="9"/>
    </row>
    <row r="25858" spans="2:15" x14ac:dyDescent="0.2">
      <c r="B25858" s="3"/>
      <c r="C25858" s="3"/>
      <c r="D25858" s="6"/>
      <c r="E25858" s="8"/>
      <c r="O25858" s="9"/>
    </row>
    <row r="25859" spans="2:15" x14ac:dyDescent="0.2">
      <c r="B25859" s="3"/>
      <c r="C25859" s="3"/>
      <c r="D25859" s="6"/>
      <c r="E25859" s="8"/>
      <c r="O25859" s="9"/>
    </row>
    <row r="25860" spans="2:15" x14ac:dyDescent="0.2">
      <c r="B25860" s="3"/>
      <c r="C25860" s="3"/>
      <c r="D25860" s="6"/>
      <c r="E25860" s="8"/>
      <c r="O25860" s="9"/>
    </row>
    <row r="25861" spans="2:15" x14ac:dyDescent="0.2">
      <c r="B25861" s="3"/>
      <c r="C25861" s="3"/>
      <c r="D25861" s="6"/>
      <c r="E25861" s="8"/>
      <c r="O25861" s="9"/>
    </row>
    <row r="25862" spans="2:15" x14ac:dyDescent="0.2">
      <c r="B25862" s="3"/>
      <c r="C25862" s="3"/>
      <c r="D25862" s="6"/>
      <c r="E25862" s="8"/>
      <c r="O25862" s="9"/>
    </row>
    <row r="25863" spans="2:15" x14ac:dyDescent="0.2">
      <c r="B25863" s="3"/>
      <c r="C25863" s="3"/>
      <c r="D25863" s="6"/>
      <c r="E25863" s="8"/>
      <c r="O25863" s="9"/>
    </row>
    <row r="25864" spans="2:15" x14ac:dyDescent="0.2">
      <c r="B25864" s="3"/>
      <c r="C25864" s="3"/>
      <c r="D25864" s="6"/>
      <c r="E25864" s="8"/>
      <c r="O25864" s="9"/>
    </row>
    <row r="25865" spans="2:15" x14ac:dyDescent="0.2">
      <c r="B25865" s="3"/>
      <c r="C25865" s="3"/>
      <c r="D25865" s="6"/>
      <c r="E25865" s="8"/>
      <c r="O25865" s="9"/>
    </row>
    <row r="25866" spans="2:15" x14ac:dyDescent="0.2">
      <c r="B25866" s="3"/>
      <c r="C25866" s="3"/>
      <c r="D25866" s="6"/>
      <c r="E25866" s="8"/>
      <c r="O25866" s="9"/>
    </row>
    <row r="25867" spans="2:15" x14ac:dyDescent="0.2">
      <c r="B25867" s="3"/>
      <c r="C25867" s="3"/>
      <c r="D25867" s="6"/>
      <c r="E25867" s="8"/>
      <c r="O25867" s="9"/>
    </row>
    <row r="25868" spans="2:15" x14ac:dyDescent="0.2">
      <c r="B25868" s="3"/>
      <c r="C25868" s="3"/>
      <c r="D25868" s="6"/>
      <c r="E25868" s="8"/>
      <c r="O25868" s="9"/>
    </row>
    <row r="25869" spans="2:15" x14ac:dyDescent="0.2">
      <c r="B25869" s="3"/>
      <c r="C25869" s="3"/>
      <c r="D25869" s="6"/>
      <c r="E25869" s="8"/>
      <c r="O25869" s="9"/>
    </row>
    <row r="25870" spans="2:15" x14ac:dyDescent="0.2">
      <c r="B25870" s="3"/>
      <c r="C25870" s="3"/>
      <c r="D25870" s="6"/>
      <c r="E25870" s="8"/>
      <c r="O25870" s="9"/>
    </row>
    <row r="25871" spans="2:15" x14ac:dyDescent="0.2">
      <c r="B25871" s="3"/>
      <c r="C25871" s="3"/>
      <c r="D25871" s="6"/>
      <c r="E25871" s="8"/>
      <c r="O25871" s="9"/>
    </row>
    <row r="25872" spans="2:15" x14ac:dyDescent="0.2">
      <c r="B25872" s="3"/>
      <c r="C25872" s="3"/>
      <c r="D25872" s="6"/>
      <c r="E25872" s="8"/>
      <c r="O25872" s="9"/>
    </row>
    <row r="25873" spans="2:15" x14ac:dyDescent="0.2">
      <c r="B25873" s="3"/>
      <c r="C25873" s="3"/>
      <c r="D25873" s="6"/>
      <c r="E25873" s="8"/>
      <c r="O25873" s="9"/>
    </row>
    <row r="25874" spans="2:15" x14ac:dyDescent="0.2">
      <c r="B25874" s="3"/>
      <c r="C25874" s="3"/>
      <c r="D25874" s="6"/>
      <c r="E25874" s="8"/>
      <c r="O25874" s="9"/>
    </row>
    <row r="25875" spans="2:15" x14ac:dyDescent="0.2">
      <c r="B25875" s="3"/>
      <c r="C25875" s="3"/>
      <c r="D25875" s="6"/>
      <c r="E25875" s="8"/>
      <c r="O25875" s="9"/>
    </row>
    <row r="25876" spans="2:15" x14ac:dyDescent="0.2">
      <c r="B25876" s="3"/>
      <c r="C25876" s="3"/>
      <c r="D25876" s="6"/>
      <c r="E25876" s="8"/>
      <c r="O25876" s="9"/>
    </row>
    <row r="25877" spans="2:15" x14ac:dyDescent="0.2">
      <c r="B25877" s="3"/>
      <c r="C25877" s="3"/>
      <c r="D25877" s="6"/>
      <c r="E25877" s="8"/>
      <c r="O25877" s="9"/>
    </row>
    <row r="25878" spans="2:15" x14ac:dyDescent="0.2">
      <c r="B25878" s="3"/>
      <c r="C25878" s="3"/>
      <c r="D25878" s="6"/>
      <c r="E25878" s="8"/>
      <c r="O25878" s="9"/>
    </row>
    <row r="25879" spans="2:15" x14ac:dyDescent="0.2">
      <c r="B25879" s="3"/>
      <c r="C25879" s="3"/>
      <c r="D25879" s="6"/>
      <c r="E25879" s="8"/>
      <c r="O25879" s="9"/>
    </row>
    <row r="25880" spans="2:15" x14ac:dyDescent="0.2">
      <c r="B25880" s="3"/>
      <c r="C25880" s="3"/>
      <c r="D25880" s="6"/>
      <c r="E25880" s="8"/>
      <c r="O25880" s="9"/>
    </row>
    <row r="25881" spans="2:15" x14ac:dyDescent="0.2">
      <c r="B25881" s="3"/>
      <c r="C25881" s="3"/>
      <c r="D25881" s="6"/>
      <c r="E25881" s="8"/>
      <c r="O25881" s="9"/>
    </row>
    <row r="25882" spans="2:15" x14ac:dyDescent="0.2">
      <c r="B25882" s="3"/>
      <c r="C25882" s="3"/>
      <c r="D25882" s="6"/>
      <c r="E25882" s="8"/>
      <c r="O25882" s="9"/>
    </row>
    <row r="25883" spans="2:15" x14ac:dyDescent="0.2">
      <c r="B25883" s="3"/>
      <c r="C25883" s="3"/>
      <c r="D25883" s="6"/>
      <c r="E25883" s="8"/>
      <c r="O25883" s="9"/>
    </row>
    <row r="25884" spans="2:15" x14ac:dyDescent="0.2">
      <c r="B25884" s="3"/>
      <c r="C25884" s="3"/>
      <c r="D25884" s="6"/>
      <c r="E25884" s="8"/>
      <c r="O25884" s="9"/>
    </row>
    <row r="25885" spans="2:15" x14ac:dyDescent="0.2">
      <c r="B25885" s="3"/>
      <c r="C25885" s="3"/>
      <c r="D25885" s="6"/>
      <c r="E25885" s="8"/>
      <c r="O25885" s="9"/>
    </row>
    <row r="25886" spans="2:15" x14ac:dyDescent="0.2">
      <c r="B25886" s="3"/>
      <c r="C25886" s="3"/>
      <c r="D25886" s="6"/>
      <c r="E25886" s="8"/>
      <c r="O25886" s="9"/>
    </row>
    <row r="25887" spans="2:15" x14ac:dyDescent="0.2">
      <c r="B25887" s="3"/>
      <c r="C25887" s="3"/>
      <c r="D25887" s="6"/>
      <c r="E25887" s="8"/>
      <c r="O25887" s="9"/>
    </row>
    <row r="25888" spans="2:15" x14ac:dyDescent="0.2">
      <c r="B25888" s="3"/>
      <c r="C25888" s="3"/>
      <c r="D25888" s="6"/>
      <c r="E25888" s="8"/>
      <c r="O25888" s="9"/>
    </row>
    <row r="25889" spans="2:15" x14ac:dyDescent="0.2">
      <c r="B25889" s="3"/>
      <c r="C25889" s="3"/>
      <c r="D25889" s="6"/>
      <c r="E25889" s="8"/>
      <c r="O25889" s="9"/>
    </row>
    <row r="25890" spans="2:15" x14ac:dyDescent="0.2">
      <c r="B25890" s="3"/>
      <c r="C25890" s="3"/>
      <c r="D25890" s="6"/>
      <c r="E25890" s="8"/>
      <c r="O25890" s="9"/>
    </row>
    <row r="25891" spans="2:15" x14ac:dyDescent="0.2">
      <c r="B25891" s="3"/>
      <c r="C25891" s="3"/>
      <c r="D25891" s="6"/>
      <c r="E25891" s="8"/>
      <c r="O25891" s="9"/>
    </row>
    <row r="25892" spans="2:15" x14ac:dyDescent="0.2">
      <c r="B25892" s="3"/>
      <c r="C25892" s="3"/>
      <c r="D25892" s="6"/>
      <c r="E25892" s="8"/>
      <c r="O25892" s="9"/>
    </row>
    <row r="25893" spans="2:15" x14ac:dyDescent="0.2">
      <c r="B25893" s="3"/>
      <c r="C25893" s="3"/>
      <c r="D25893" s="6"/>
      <c r="E25893" s="8"/>
      <c r="O25893" s="9"/>
    </row>
    <row r="25894" spans="2:15" x14ac:dyDescent="0.2">
      <c r="B25894" s="3"/>
      <c r="C25894" s="3"/>
      <c r="D25894" s="6"/>
      <c r="E25894" s="8"/>
      <c r="O25894" s="9"/>
    </row>
    <row r="25895" spans="2:15" x14ac:dyDescent="0.2">
      <c r="B25895" s="3"/>
      <c r="C25895" s="3"/>
      <c r="D25895" s="6"/>
      <c r="E25895" s="8"/>
      <c r="O25895" s="9"/>
    </row>
    <row r="25896" spans="2:15" x14ac:dyDescent="0.2">
      <c r="B25896" s="3"/>
      <c r="C25896" s="3"/>
      <c r="D25896" s="6"/>
      <c r="E25896" s="8"/>
      <c r="O25896" s="9"/>
    </row>
    <row r="25897" spans="2:15" x14ac:dyDescent="0.2">
      <c r="B25897" s="3"/>
      <c r="C25897" s="3"/>
      <c r="D25897" s="6"/>
      <c r="E25897" s="8"/>
      <c r="O25897" s="9"/>
    </row>
    <row r="25898" spans="2:15" x14ac:dyDescent="0.2">
      <c r="B25898" s="3"/>
      <c r="C25898" s="3"/>
      <c r="D25898" s="6"/>
      <c r="E25898" s="8"/>
      <c r="O25898" s="9"/>
    </row>
    <row r="25899" spans="2:15" x14ac:dyDescent="0.2">
      <c r="B25899" s="3"/>
      <c r="C25899" s="3"/>
      <c r="D25899" s="6"/>
      <c r="E25899" s="8"/>
      <c r="O25899" s="9"/>
    </row>
    <row r="25900" spans="2:15" x14ac:dyDescent="0.2">
      <c r="B25900" s="3"/>
      <c r="C25900" s="3"/>
      <c r="D25900" s="6"/>
      <c r="E25900" s="8"/>
      <c r="O25900" s="9"/>
    </row>
    <row r="25901" spans="2:15" x14ac:dyDescent="0.2">
      <c r="B25901" s="3"/>
      <c r="C25901" s="3"/>
      <c r="D25901" s="6"/>
      <c r="E25901" s="8"/>
      <c r="O25901" s="9"/>
    </row>
    <row r="25902" spans="2:15" x14ac:dyDescent="0.2">
      <c r="B25902" s="3"/>
      <c r="C25902" s="3"/>
      <c r="D25902" s="6"/>
      <c r="E25902" s="8"/>
      <c r="O25902" s="9"/>
    </row>
    <row r="25903" spans="2:15" x14ac:dyDescent="0.2">
      <c r="B25903" s="3"/>
      <c r="C25903" s="3"/>
      <c r="D25903" s="6"/>
      <c r="E25903" s="8"/>
      <c r="O25903" s="9"/>
    </row>
    <row r="25904" spans="2:15" x14ac:dyDescent="0.2">
      <c r="B25904" s="3"/>
      <c r="C25904" s="3"/>
      <c r="D25904" s="6"/>
      <c r="E25904" s="8"/>
      <c r="O25904" s="9"/>
    </row>
    <row r="25905" spans="2:15" x14ac:dyDescent="0.2">
      <c r="B25905" s="3"/>
      <c r="C25905" s="3"/>
      <c r="D25905" s="6"/>
      <c r="E25905" s="8"/>
      <c r="O25905" s="9"/>
    </row>
    <row r="25906" spans="2:15" x14ac:dyDescent="0.2">
      <c r="B25906" s="3"/>
      <c r="C25906" s="3"/>
      <c r="D25906" s="6"/>
      <c r="E25906" s="8"/>
      <c r="O25906" s="9"/>
    </row>
    <row r="25907" spans="2:15" x14ac:dyDescent="0.2">
      <c r="B25907" s="3"/>
      <c r="C25907" s="3"/>
      <c r="D25907" s="6"/>
      <c r="E25907" s="8"/>
      <c r="O25907" s="9"/>
    </row>
    <row r="25908" spans="2:15" x14ac:dyDescent="0.2">
      <c r="B25908" s="3"/>
      <c r="C25908" s="3"/>
      <c r="D25908" s="6"/>
      <c r="E25908" s="8"/>
      <c r="O25908" s="9"/>
    </row>
    <row r="25909" spans="2:15" x14ac:dyDescent="0.2">
      <c r="B25909" s="3"/>
      <c r="C25909" s="3"/>
      <c r="D25909" s="6"/>
      <c r="E25909" s="8"/>
      <c r="O25909" s="9"/>
    </row>
    <row r="25910" spans="2:15" x14ac:dyDescent="0.2">
      <c r="B25910" s="3"/>
      <c r="C25910" s="3"/>
      <c r="D25910" s="6"/>
      <c r="E25910" s="8"/>
      <c r="O25910" s="9"/>
    </row>
    <row r="25911" spans="2:15" x14ac:dyDescent="0.2">
      <c r="B25911" s="3"/>
      <c r="C25911" s="3"/>
      <c r="D25911" s="6"/>
      <c r="E25911" s="8"/>
      <c r="O25911" s="9"/>
    </row>
    <row r="25912" spans="2:15" x14ac:dyDescent="0.2">
      <c r="B25912" s="3"/>
      <c r="C25912" s="3"/>
      <c r="D25912" s="6"/>
      <c r="E25912" s="8"/>
      <c r="O25912" s="9"/>
    </row>
    <row r="25913" spans="2:15" x14ac:dyDescent="0.2">
      <c r="B25913" s="3"/>
      <c r="C25913" s="3"/>
      <c r="D25913" s="6"/>
      <c r="E25913" s="8"/>
      <c r="O25913" s="9"/>
    </row>
    <row r="25914" spans="2:15" x14ac:dyDescent="0.2">
      <c r="B25914" s="3"/>
      <c r="C25914" s="3"/>
      <c r="D25914" s="6"/>
      <c r="E25914" s="8"/>
      <c r="O25914" s="9"/>
    </row>
    <row r="25915" spans="2:15" x14ac:dyDescent="0.2">
      <c r="B25915" s="3"/>
      <c r="C25915" s="3"/>
      <c r="D25915" s="6"/>
      <c r="E25915" s="8"/>
      <c r="O25915" s="9"/>
    </row>
    <row r="25916" spans="2:15" x14ac:dyDescent="0.2">
      <c r="B25916" s="3"/>
      <c r="C25916" s="3"/>
      <c r="D25916" s="6"/>
      <c r="E25916" s="8"/>
      <c r="O25916" s="9"/>
    </row>
    <row r="25917" spans="2:15" x14ac:dyDescent="0.2">
      <c r="B25917" s="3"/>
      <c r="C25917" s="3"/>
      <c r="D25917" s="6"/>
      <c r="E25917" s="8"/>
      <c r="O25917" s="9"/>
    </row>
    <row r="25918" spans="2:15" x14ac:dyDescent="0.2">
      <c r="B25918" s="3"/>
      <c r="C25918" s="3"/>
      <c r="D25918" s="6"/>
      <c r="E25918" s="8"/>
      <c r="O25918" s="9"/>
    </row>
    <row r="25919" spans="2:15" x14ac:dyDescent="0.2">
      <c r="B25919" s="3"/>
      <c r="C25919" s="3"/>
      <c r="D25919" s="6"/>
      <c r="E25919" s="8"/>
      <c r="O25919" s="9"/>
    </row>
    <row r="25920" spans="2:15" x14ac:dyDescent="0.2">
      <c r="B25920" s="3"/>
      <c r="C25920" s="3"/>
      <c r="D25920" s="6"/>
      <c r="E25920" s="8"/>
      <c r="O25920" s="9"/>
    </row>
    <row r="25921" spans="2:15" x14ac:dyDescent="0.2">
      <c r="B25921" s="3"/>
      <c r="C25921" s="3"/>
      <c r="D25921" s="6"/>
      <c r="E25921" s="8"/>
      <c r="O25921" s="9"/>
    </row>
    <row r="25922" spans="2:15" x14ac:dyDescent="0.2">
      <c r="B25922" s="3"/>
      <c r="C25922" s="3"/>
      <c r="D25922" s="6"/>
      <c r="E25922" s="8"/>
      <c r="O25922" s="9"/>
    </row>
    <row r="25923" spans="2:15" x14ac:dyDescent="0.2">
      <c r="B25923" s="3"/>
      <c r="C25923" s="3"/>
      <c r="D25923" s="6"/>
      <c r="E25923" s="8"/>
      <c r="O25923" s="9"/>
    </row>
    <row r="25924" spans="2:15" x14ac:dyDescent="0.2">
      <c r="B25924" s="3"/>
      <c r="C25924" s="3"/>
      <c r="D25924" s="6"/>
      <c r="E25924" s="8"/>
      <c r="O25924" s="9"/>
    </row>
    <row r="25925" spans="2:15" x14ac:dyDescent="0.2">
      <c r="B25925" s="3"/>
      <c r="C25925" s="3"/>
      <c r="D25925" s="6"/>
      <c r="E25925" s="8"/>
      <c r="O25925" s="9"/>
    </row>
    <row r="25926" spans="2:15" x14ac:dyDescent="0.2">
      <c r="B25926" s="3"/>
      <c r="C25926" s="3"/>
      <c r="D25926" s="6"/>
      <c r="E25926" s="8"/>
      <c r="O25926" s="9"/>
    </row>
    <row r="25927" spans="2:15" x14ac:dyDescent="0.2">
      <c r="B25927" s="3"/>
      <c r="C25927" s="3"/>
      <c r="D25927" s="6"/>
      <c r="E25927" s="8"/>
      <c r="O25927" s="9"/>
    </row>
    <row r="25928" spans="2:15" x14ac:dyDescent="0.2">
      <c r="B25928" s="3"/>
      <c r="C25928" s="3"/>
      <c r="D25928" s="6"/>
      <c r="E25928" s="8"/>
      <c r="O25928" s="9"/>
    </row>
    <row r="25929" spans="2:15" x14ac:dyDescent="0.2">
      <c r="B25929" s="3"/>
      <c r="C25929" s="3"/>
      <c r="D25929" s="6"/>
      <c r="E25929" s="8"/>
      <c r="O25929" s="9"/>
    </row>
    <row r="25930" spans="2:15" x14ac:dyDescent="0.2">
      <c r="B25930" s="3"/>
      <c r="C25930" s="3"/>
      <c r="D25930" s="6"/>
      <c r="E25930" s="8"/>
      <c r="O25930" s="9"/>
    </row>
    <row r="25931" spans="2:15" x14ac:dyDescent="0.2">
      <c r="B25931" s="3"/>
      <c r="C25931" s="3"/>
      <c r="D25931" s="6"/>
      <c r="E25931" s="8"/>
      <c r="O25931" s="9"/>
    </row>
    <row r="25932" spans="2:15" x14ac:dyDescent="0.2">
      <c r="B25932" s="3"/>
      <c r="C25932" s="3"/>
      <c r="D25932" s="6"/>
      <c r="E25932" s="8"/>
      <c r="O25932" s="9"/>
    </row>
    <row r="25933" spans="2:15" x14ac:dyDescent="0.2">
      <c r="B25933" s="3"/>
      <c r="C25933" s="3"/>
      <c r="D25933" s="6"/>
      <c r="E25933" s="8"/>
      <c r="O25933" s="9"/>
    </row>
    <row r="25934" spans="2:15" x14ac:dyDescent="0.2">
      <c r="B25934" s="3"/>
      <c r="C25934" s="3"/>
      <c r="D25934" s="6"/>
      <c r="E25934" s="8"/>
      <c r="O25934" s="9"/>
    </row>
    <row r="25935" spans="2:15" x14ac:dyDescent="0.2">
      <c r="B25935" s="3"/>
      <c r="C25935" s="3"/>
      <c r="D25935" s="6"/>
      <c r="E25935" s="8"/>
      <c r="O25935" s="9"/>
    </row>
    <row r="25936" spans="2:15" x14ac:dyDescent="0.2">
      <c r="B25936" s="3"/>
      <c r="C25936" s="3"/>
      <c r="D25936" s="6"/>
      <c r="E25936" s="8"/>
      <c r="O25936" s="9"/>
    </row>
    <row r="25937" spans="2:15" x14ac:dyDescent="0.2">
      <c r="B25937" s="3"/>
      <c r="C25937" s="3"/>
      <c r="D25937" s="6"/>
      <c r="E25937" s="8"/>
      <c r="O25937" s="9"/>
    </row>
    <row r="25938" spans="2:15" x14ac:dyDescent="0.2">
      <c r="B25938" s="3"/>
      <c r="C25938" s="3"/>
      <c r="D25938" s="6"/>
      <c r="E25938" s="8"/>
      <c r="O25938" s="9"/>
    </row>
    <row r="25939" spans="2:15" x14ac:dyDescent="0.2">
      <c r="B25939" s="3"/>
      <c r="C25939" s="3"/>
      <c r="D25939" s="6"/>
      <c r="E25939" s="8"/>
      <c r="O25939" s="9"/>
    </row>
    <row r="25940" spans="2:15" x14ac:dyDescent="0.2">
      <c r="B25940" s="3"/>
      <c r="C25940" s="3"/>
      <c r="D25940" s="6"/>
      <c r="E25940" s="8"/>
      <c r="O25940" s="9"/>
    </row>
    <row r="25941" spans="2:15" x14ac:dyDescent="0.2">
      <c r="B25941" s="3"/>
      <c r="C25941" s="3"/>
      <c r="D25941" s="6"/>
      <c r="E25941" s="8"/>
      <c r="O25941" s="9"/>
    </row>
    <row r="25942" spans="2:15" x14ac:dyDescent="0.2">
      <c r="B25942" s="3"/>
      <c r="C25942" s="3"/>
      <c r="D25942" s="6"/>
      <c r="E25942" s="8"/>
      <c r="O25942" s="9"/>
    </row>
    <row r="25943" spans="2:15" x14ac:dyDescent="0.2">
      <c r="B25943" s="3"/>
      <c r="C25943" s="3"/>
      <c r="D25943" s="6"/>
      <c r="E25943" s="8"/>
      <c r="O25943" s="9"/>
    </row>
    <row r="25944" spans="2:15" x14ac:dyDescent="0.2">
      <c r="B25944" s="3"/>
      <c r="C25944" s="3"/>
      <c r="D25944" s="6"/>
      <c r="E25944" s="8"/>
      <c r="O25944" s="9"/>
    </row>
    <row r="25945" spans="2:15" x14ac:dyDescent="0.2">
      <c r="B25945" s="3"/>
      <c r="C25945" s="3"/>
      <c r="D25945" s="6"/>
      <c r="E25945" s="8"/>
      <c r="O25945" s="9"/>
    </row>
    <row r="25946" spans="2:15" x14ac:dyDescent="0.2">
      <c r="B25946" s="3"/>
      <c r="C25946" s="3"/>
      <c r="D25946" s="6"/>
      <c r="E25946" s="8"/>
      <c r="O25946" s="9"/>
    </row>
    <row r="25947" spans="2:15" x14ac:dyDescent="0.2">
      <c r="B25947" s="3"/>
      <c r="C25947" s="3"/>
      <c r="D25947" s="6"/>
      <c r="E25947" s="8"/>
      <c r="O25947" s="9"/>
    </row>
    <row r="25948" spans="2:15" x14ac:dyDescent="0.2">
      <c r="B25948" s="3"/>
      <c r="C25948" s="3"/>
      <c r="D25948" s="6"/>
      <c r="E25948" s="8"/>
      <c r="O25948" s="9"/>
    </row>
    <row r="25949" spans="2:15" x14ac:dyDescent="0.2">
      <c r="B25949" s="3"/>
      <c r="C25949" s="3"/>
      <c r="D25949" s="6"/>
      <c r="E25949" s="8"/>
      <c r="O25949" s="9"/>
    </row>
    <row r="25950" spans="2:15" x14ac:dyDescent="0.2">
      <c r="B25950" s="3"/>
      <c r="C25950" s="3"/>
      <c r="D25950" s="6"/>
      <c r="E25950" s="8"/>
      <c r="O25950" s="9"/>
    </row>
    <row r="25951" spans="2:15" x14ac:dyDescent="0.2">
      <c r="B25951" s="3"/>
      <c r="C25951" s="3"/>
      <c r="D25951" s="6"/>
      <c r="E25951" s="8"/>
      <c r="O25951" s="9"/>
    </row>
    <row r="25952" spans="2:15" x14ac:dyDescent="0.2">
      <c r="B25952" s="3"/>
      <c r="C25952" s="3"/>
      <c r="D25952" s="6"/>
      <c r="E25952" s="8"/>
      <c r="O25952" s="9"/>
    </row>
    <row r="25953" spans="2:15" x14ac:dyDescent="0.2">
      <c r="B25953" s="3"/>
      <c r="C25953" s="3"/>
      <c r="D25953" s="6"/>
      <c r="E25953" s="8"/>
      <c r="O25953" s="9"/>
    </row>
    <row r="25954" spans="2:15" x14ac:dyDescent="0.2">
      <c r="B25954" s="3"/>
      <c r="C25954" s="3"/>
      <c r="D25954" s="6"/>
      <c r="E25954" s="8"/>
      <c r="O25954" s="9"/>
    </row>
    <row r="25955" spans="2:15" x14ac:dyDescent="0.2">
      <c r="B25955" s="3"/>
      <c r="C25955" s="3"/>
      <c r="D25955" s="6"/>
      <c r="E25955" s="8"/>
      <c r="O25955" s="9"/>
    </row>
    <row r="25956" spans="2:15" x14ac:dyDescent="0.2">
      <c r="B25956" s="3"/>
      <c r="C25956" s="3"/>
      <c r="D25956" s="6"/>
      <c r="E25956" s="8"/>
      <c r="O25956" s="9"/>
    </row>
    <row r="25957" spans="2:15" x14ac:dyDescent="0.2">
      <c r="B25957" s="3"/>
      <c r="C25957" s="3"/>
      <c r="D25957" s="6"/>
      <c r="E25957" s="8"/>
      <c r="O25957" s="9"/>
    </row>
    <row r="25958" spans="2:15" x14ac:dyDescent="0.2">
      <c r="B25958" s="3"/>
      <c r="C25958" s="3"/>
      <c r="D25958" s="6"/>
      <c r="E25958" s="8"/>
      <c r="O25958" s="9"/>
    </row>
    <row r="25959" spans="2:15" x14ac:dyDescent="0.2">
      <c r="B25959" s="3"/>
      <c r="C25959" s="3"/>
      <c r="D25959" s="6"/>
      <c r="E25959" s="8"/>
      <c r="O25959" s="9"/>
    </row>
    <row r="25960" spans="2:15" x14ac:dyDescent="0.2">
      <c r="B25960" s="3"/>
      <c r="C25960" s="3"/>
      <c r="D25960" s="6"/>
      <c r="E25960" s="8"/>
      <c r="O25960" s="9"/>
    </row>
    <row r="25961" spans="2:15" x14ac:dyDescent="0.2">
      <c r="B25961" s="3"/>
      <c r="C25961" s="3"/>
      <c r="D25961" s="6"/>
      <c r="E25961" s="8"/>
      <c r="O25961" s="9"/>
    </row>
    <row r="25962" spans="2:15" x14ac:dyDescent="0.2">
      <c r="B25962" s="3"/>
      <c r="C25962" s="3"/>
      <c r="D25962" s="6"/>
      <c r="E25962" s="8"/>
      <c r="O25962" s="9"/>
    </row>
    <row r="25963" spans="2:15" x14ac:dyDescent="0.2">
      <c r="B25963" s="3"/>
      <c r="C25963" s="3"/>
      <c r="D25963" s="6"/>
      <c r="E25963" s="8"/>
      <c r="O25963" s="9"/>
    </row>
    <row r="25964" spans="2:15" x14ac:dyDescent="0.2">
      <c r="B25964" s="3"/>
      <c r="C25964" s="3"/>
      <c r="D25964" s="6"/>
      <c r="E25964" s="8"/>
      <c r="O25964" s="9"/>
    </row>
    <row r="25965" spans="2:15" x14ac:dyDescent="0.2">
      <c r="B25965" s="3"/>
      <c r="C25965" s="3"/>
      <c r="D25965" s="6"/>
      <c r="E25965" s="8"/>
      <c r="O25965" s="9"/>
    </row>
    <row r="25966" spans="2:15" x14ac:dyDescent="0.2">
      <c r="B25966" s="3"/>
      <c r="C25966" s="3"/>
      <c r="D25966" s="6"/>
      <c r="E25966" s="8"/>
      <c r="O25966" s="9"/>
    </row>
    <row r="25967" spans="2:15" x14ac:dyDescent="0.2">
      <c r="B25967" s="3"/>
      <c r="C25967" s="3"/>
      <c r="D25967" s="6"/>
      <c r="E25967" s="8"/>
      <c r="O25967" s="9"/>
    </row>
    <row r="25968" spans="2:15" x14ac:dyDescent="0.2">
      <c r="B25968" s="3"/>
      <c r="C25968" s="3"/>
      <c r="D25968" s="6"/>
      <c r="E25968" s="8"/>
      <c r="O25968" s="9"/>
    </row>
    <row r="25969" spans="2:15" x14ac:dyDescent="0.2">
      <c r="B25969" s="3"/>
      <c r="C25969" s="3"/>
      <c r="D25969" s="6"/>
      <c r="E25969" s="8"/>
      <c r="O25969" s="9"/>
    </row>
    <row r="25970" spans="2:15" x14ac:dyDescent="0.2">
      <c r="B25970" s="3"/>
      <c r="C25970" s="3"/>
      <c r="D25970" s="6"/>
      <c r="E25970" s="8"/>
      <c r="O25970" s="9"/>
    </row>
    <row r="25971" spans="2:15" x14ac:dyDescent="0.2">
      <c r="B25971" s="3"/>
      <c r="C25971" s="3"/>
      <c r="D25971" s="6"/>
      <c r="E25971" s="8"/>
      <c r="O25971" s="9"/>
    </row>
    <row r="25972" spans="2:15" x14ac:dyDescent="0.2">
      <c r="B25972" s="3"/>
      <c r="C25972" s="3"/>
      <c r="D25972" s="6"/>
      <c r="E25972" s="8"/>
      <c r="O25972" s="9"/>
    </row>
    <row r="25973" spans="2:15" x14ac:dyDescent="0.2">
      <c r="B25973" s="3"/>
      <c r="C25973" s="3"/>
      <c r="D25973" s="6"/>
      <c r="E25973" s="8"/>
      <c r="O25973" s="9"/>
    </row>
    <row r="25974" spans="2:15" x14ac:dyDescent="0.2">
      <c r="B25974" s="3"/>
      <c r="C25974" s="3"/>
      <c r="D25974" s="6"/>
      <c r="E25974" s="8"/>
      <c r="O25974" s="9"/>
    </row>
    <row r="25975" spans="2:15" x14ac:dyDescent="0.2">
      <c r="B25975" s="3"/>
      <c r="C25975" s="3"/>
      <c r="D25975" s="6"/>
      <c r="E25975" s="8"/>
      <c r="O25975" s="9"/>
    </row>
    <row r="25976" spans="2:15" x14ac:dyDescent="0.2">
      <c r="B25976" s="3"/>
      <c r="C25976" s="3"/>
      <c r="D25976" s="6"/>
      <c r="E25976" s="8"/>
      <c r="O25976" s="9"/>
    </row>
    <row r="25977" spans="2:15" x14ac:dyDescent="0.2">
      <c r="B25977" s="3"/>
      <c r="C25977" s="3"/>
      <c r="D25977" s="6"/>
      <c r="E25977" s="8"/>
      <c r="O25977" s="9"/>
    </row>
    <row r="25978" spans="2:15" x14ac:dyDescent="0.2">
      <c r="B25978" s="3"/>
      <c r="C25978" s="3"/>
      <c r="D25978" s="6"/>
      <c r="E25978" s="8"/>
      <c r="O25978" s="9"/>
    </row>
    <row r="25979" spans="2:15" x14ac:dyDescent="0.2">
      <c r="B25979" s="3"/>
      <c r="C25979" s="3"/>
      <c r="D25979" s="6"/>
      <c r="E25979" s="8"/>
      <c r="O25979" s="9"/>
    </row>
    <row r="25980" spans="2:15" x14ac:dyDescent="0.2">
      <c r="B25980" s="3"/>
      <c r="C25980" s="3"/>
      <c r="D25980" s="6"/>
      <c r="E25980" s="8"/>
      <c r="O25980" s="9"/>
    </row>
    <row r="25981" spans="2:15" x14ac:dyDescent="0.2">
      <c r="B25981" s="3"/>
      <c r="C25981" s="3"/>
      <c r="D25981" s="6"/>
      <c r="E25981" s="8"/>
      <c r="O25981" s="9"/>
    </row>
    <row r="25982" spans="2:15" x14ac:dyDescent="0.2">
      <c r="B25982" s="3"/>
      <c r="C25982" s="3"/>
      <c r="D25982" s="6"/>
      <c r="E25982" s="8"/>
      <c r="O25982" s="9"/>
    </row>
    <row r="25983" spans="2:15" x14ac:dyDescent="0.2">
      <c r="B25983" s="3"/>
      <c r="C25983" s="3"/>
      <c r="D25983" s="6"/>
      <c r="E25983" s="8"/>
      <c r="O25983" s="9"/>
    </row>
    <row r="25984" spans="2:15" x14ac:dyDescent="0.2">
      <c r="B25984" s="3"/>
      <c r="C25984" s="3"/>
      <c r="D25984" s="6"/>
      <c r="E25984" s="8"/>
      <c r="O25984" s="9"/>
    </row>
    <row r="25985" spans="2:15" x14ac:dyDescent="0.2">
      <c r="B25985" s="3"/>
      <c r="C25985" s="3"/>
      <c r="D25985" s="6"/>
      <c r="E25985" s="8"/>
      <c r="O25985" s="9"/>
    </row>
    <row r="25986" spans="2:15" x14ac:dyDescent="0.2">
      <c r="B25986" s="3"/>
      <c r="C25986" s="3"/>
      <c r="D25986" s="6"/>
      <c r="E25986" s="8"/>
      <c r="O25986" s="9"/>
    </row>
    <row r="25987" spans="2:15" x14ac:dyDescent="0.2">
      <c r="B25987" s="3"/>
      <c r="C25987" s="3"/>
      <c r="D25987" s="6"/>
      <c r="E25987" s="8"/>
      <c r="O25987" s="9"/>
    </row>
    <row r="25988" spans="2:15" x14ac:dyDescent="0.2">
      <c r="B25988" s="3"/>
      <c r="C25988" s="3"/>
      <c r="D25988" s="6"/>
      <c r="E25988" s="8"/>
      <c r="O25988" s="9"/>
    </row>
    <row r="25989" spans="2:15" x14ac:dyDescent="0.2">
      <c r="B25989" s="3"/>
      <c r="C25989" s="3"/>
      <c r="D25989" s="6"/>
      <c r="E25989" s="8"/>
      <c r="O25989" s="9"/>
    </row>
    <row r="25990" spans="2:15" x14ac:dyDescent="0.2">
      <c r="B25990" s="3"/>
      <c r="C25990" s="3"/>
      <c r="D25990" s="6"/>
      <c r="E25990" s="8"/>
      <c r="O25990" s="9"/>
    </row>
    <row r="25991" spans="2:15" x14ac:dyDescent="0.2">
      <c r="B25991" s="3"/>
      <c r="C25991" s="3"/>
      <c r="D25991" s="6"/>
      <c r="E25991" s="8"/>
      <c r="O25991" s="9"/>
    </row>
    <row r="25992" spans="2:15" x14ac:dyDescent="0.2">
      <c r="B25992" s="3"/>
      <c r="C25992" s="3"/>
      <c r="D25992" s="6"/>
      <c r="E25992" s="8"/>
      <c r="O25992" s="9"/>
    </row>
    <row r="25993" spans="2:15" x14ac:dyDescent="0.2">
      <c r="B25993" s="3"/>
      <c r="C25993" s="3"/>
      <c r="D25993" s="6"/>
      <c r="E25993" s="8"/>
      <c r="O25993" s="9"/>
    </row>
    <row r="25994" spans="2:15" x14ac:dyDescent="0.2">
      <c r="B25994" s="3"/>
      <c r="C25994" s="3"/>
      <c r="D25994" s="6"/>
      <c r="E25994" s="8"/>
      <c r="O25994" s="9"/>
    </row>
    <row r="25995" spans="2:15" x14ac:dyDescent="0.2">
      <c r="B25995" s="3"/>
      <c r="C25995" s="3"/>
      <c r="D25995" s="6"/>
      <c r="E25995" s="8"/>
      <c r="O25995" s="9"/>
    </row>
    <row r="25996" spans="2:15" x14ac:dyDescent="0.2">
      <c r="B25996" s="3"/>
      <c r="C25996" s="3"/>
      <c r="D25996" s="6"/>
      <c r="E25996" s="8"/>
      <c r="O25996" s="9"/>
    </row>
    <row r="25997" spans="2:15" x14ac:dyDescent="0.2">
      <c r="B25997" s="3"/>
      <c r="C25997" s="3"/>
      <c r="D25997" s="6"/>
      <c r="E25997" s="8"/>
      <c r="O25997" s="9"/>
    </row>
    <row r="25998" spans="2:15" x14ac:dyDescent="0.2">
      <c r="B25998" s="3"/>
      <c r="C25998" s="3"/>
      <c r="D25998" s="6"/>
      <c r="E25998" s="8"/>
      <c r="O25998" s="9"/>
    </row>
    <row r="25999" spans="2:15" x14ac:dyDescent="0.2">
      <c r="B25999" s="3"/>
      <c r="C25999" s="3"/>
      <c r="D25999" s="6"/>
      <c r="E25999" s="8"/>
      <c r="O25999" s="9"/>
    </row>
    <row r="26000" spans="2:15" x14ac:dyDescent="0.2">
      <c r="B26000" s="3"/>
      <c r="C26000" s="3"/>
      <c r="D26000" s="6"/>
      <c r="E26000" s="8"/>
      <c r="O26000" s="9"/>
    </row>
    <row r="26001" spans="2:15" x14ac:dyDescent="0.2">
      <c r="B26001" s="3"/>
      <c r="C26001" s="3"/>
      <c r="D26001" s="6"/>
      <c r="E26001" s="8"/>
      <c r="O26001" s="9"/>
    </row>
    <row r="26002" spans="2:15" x14ac:dyDescent="0.2">
      <c r="B26002" s="3"/>
      <c r="C26002" s="3"/>
      <c r="D26002" s="6"/>
      <c r="E26002" s="8"/>
      <c r="O26002" s="9"/>
    </row>
    <row r="26003" spans="2:15" x14ac:dyDescent="0.2">
      <c r="B26003" s="3"/>
      <c r="C26003" s="3"/>
      <c r="D26003" s="6"/>
      <c r="E26003" s="8"/>
      <c r="O26003" s="9"/>
    </row>
    <row r="26004" spans="2:15" x14ac:dyDescent="0.2">
      <c r="B26004" s="3"/>
      <c r="C26004" s="3"/>
      <c r="D26004" s="6"/>
      <c r="E26004" s="8"/>
      <c r="O26004" s="9"/>
    </row>
    <row r="26005" spans="2:15" x14ac:dyDescent="0.2">
      <c r="B26005" s="3"/>
      <c r="C26005" s="3"/>
      <c r="D26005" s="6"/>
      <c r="E26005" s="8"/>
      <c r="O26005" s="9"/>
    </row>
    <row r="26006" spans="2:15" x14ac:dyDescent="0.2">
      <c r="B26006" s="3"/>
      <c r="C26006" s="3"/>
      <c r="D26006" s="6"/>
      <c r="E26006" s="8"/>
      <c r="O26006" s="9"/>
    </row>
    <row r="26007" spans="2:15" x14ac:dyDescent="0.2">
      <c r="B26007" s="3"/>
      <c r="C26007" s="3"/>
      <c r="D26007" s="6"/>
      <c r="E26007" s="8"/>
      <c r="O26007" s="9"/>
    </row>
    <row r="26008" spans="2:15" x14ac:dyDescent="0.2">
      <c r="B26008" s="3"/>
      <c r="C26008" s="3"/>
      <c r="D26008" s="6"/>
      <c r="E26008" s="8"/>
      <c r="O26008" s="9"/>
    </row>
    <row r="26009" spans="2:15" x14ac:dyDescent="0.2">
      <c r="B26009" s="3"/>
      <c r="C26009" s="3"/>
      <c r="D26009" s="6"/>
      <c r="E26009" s="8"/>
      <c r="O26009" s="9"/>
    </row>
    <row r="26010" spans="2:15" x14ac:dyDescent="0.2">
      <c r="B26010" s="3"/>
      <c r="C26010" s="3"/>
      <c r="D26010" s="6"/>
      <c r="E26010" s="8"/>
      <c r="O26010" s="9"/>
    </row>
    <row r="26011" spans="2:15" x14ac:dyDescent="0.2">
      <c r="B26011" s="3"/>
      <c r="C26011" s="3"/>
      <c r="D26011" s="6"/>
      <c r="E26011" s="8"/>
      <c r="O26011" s="9"/>
    </row>
    <row r="26012" spans="2:15" x14ac:dyDescent="0.2">
      <c r="B26012" s="3"/>
      <c r="C26012" s="3"/>
      <c r="D26012" s="6"/>
      <c r="E26012" s="8"/>
      <c r="O26012" s="9"/>
    </row>
    <row r="26013" spans="2:15" x14ac:dyDescent="0.2">
      <c r="B26013" s="3"/>
      <c r="C26013" s="3"/>
      <c r="D26013" s="6"/>
      <c r="E26013" s="8"/>
      <c r="O26013" s="9"/>
    </row>
    <row r="26014" spans="2:15" x14ac:dyDescent="0.2">
      <c r="B26014" s="3"/>
      <c r="C26014" s="3"/>
      <c r="D26014" s="6"/>
      <c r="E26014" s="8"/>
      <c r="O26014" s="9"/>
    </row>
    <row r="26015" spans="2:15" x14ac:dyDescent="0.2">
      <c r="B26015" s="3"/>
      <c r="C26015" s="3"/>
      <c r="D26015" s="6"/>
      <c r="E26015" s="8"/>
      <c r="O26015" s="9"/>
    </row>
    <row r="26016" spans="2:15" x14ac:dyDescent="0.2">
      <c r="B26016" s="3"/>
      <c r="C26016" s="3"/>
      <c r="D26016" s="6"/>
      <c r="E26016" s="8"/>
      <c r="O26016" s="9"/>
    </row>
    <row r="26017" spans="2:15" x14ac:dyDescent="0.2">
      <c r="B26017" s="3"/>
      <c r="C26017" s="3"/>
      <c r="D26017" s="6"/>
      <c r="E26017" s="8"/>
      <c r="O26017" s="9"/>
    </row>
    <row r="26018" spans="2:15" x14ac:dyDescent="0.2">
      <c r="B26018" s="3"/>
      <c r="C26018" s="3"/>
      <c r="D26018" s="6"/>
      <c r="E26018" s="8"/>
      <c r="O26018" s="9"/>
    </row>
    <row r="26019" spans="2:15" x14ac:dyDescent="0.2">
      <c r="B26019" s="3"/>
      <c r="C26019" s="3"/>
      <c r="D26019" s="6"/>
      <c r="E26019" s="8"/>
      <c r="O26019" s="9"/>
    </row>
    <row r="26020" spans="2:15" x14ac:dyDescent="0.2">
      <c r="B26020" s="3"/>
      <c r="C26020" s="3"/>
      <c r="D26020" s="6"/>
      <c r="E26020" s="8"/>
      <c r="O26020" s="9"/>
    </row>
    <row r="26021" spans="2:15" x14ac:dyDescent="0.2">
      <c r="B26021" s="3"/>
      <c r="C26021" s="3"/>
      <c r="D26021" s="6"/>
      <c r="E26021" s="8"/>
      <c r="O26021" s="9"/>
    </row>
    <row r="26022" spans="2:15" x14ac:dyDescent="0.2">
      <c r="B26022" s="3"/>
      <c r="C26022" s="3"/>
      <c r="D26022" s="6"/>
      <c r="E26022" s="8"/>
      <c r="O26022" s="9"/>
    </row>
    <row r="26023" spans="2:15" x14ac:dyDescent="0.2">
      <c r="B26023" s="3"/>
      <c r="C26023" s="3"/>
      <c r="D26023" s="6"/>
      <c r="E26023" s="8"/>
      <c r="O26023" s="9"/>
    </row>
    <row r="26024" spans="2:15" x14ac:dyDescent="0.2">
      <c r="B26024" s="3"/>
      <c r="C26024" s="3"/>
      <c r="D26024" s="6"/>
      <c r="E26024" s="8"/>
      <c r="O26024" s="9"/>
    </row>
    <row r="26025" spans="2:15" x14ac:dyDescent="0.2">
      <c r="B26025" s="3"/>
      <c r="C26025" s="3"/>
      <c r="D26025" s="6"/>
      <c r="E26025" s="8"/>
      <c r="O26025" s="9"/>
    </row>
    <row r="26026" spans="2:15" x14ac:dyDescent="0.2">
      <c r="B26026" s="3"/>
      <c r="C26026" s="3"/>
      <c r="D26026" s="6"/>
      <c r="E26026" s="8"/>
      <c r="O26026" s="9"/>
    </row>
    <row r="26027" spans="2:15" x14ac:dyDescent="0.2">
      <c r="B26027" s="3"/>
      <c r="C26027" s="3"/>
      <c r="D26027" s="6"/>
      <c r="E26027" s="8"/>
      <c r="O26027" s="9"/>
    </row>
    <row r="26028" spans="2:15" x14ac:dyDescent="0.2">
      <c r="B26028" s="3"/>
      <c r="C26028" s="3"/>
      <c r="D26028" s="6"/>
      <c r="E26028" s="8"/>
      <c r="O26028" s="9"/>
    </row>
    <row r="26029" spans="2:15" x14ac:dyDescent="0.2">
      <c r="B26029" s="3"/>
      <c r="C26029" s="3"/>
      <c r="D26029" s="6"/>
      <c r="E26029" s="8"/>
      <c r="O26029" s="9"/>
    </row>
    <row r="26030" spans="2:15" x14ac:dyDescent="0.2">
      <c r="B26030" s="3"/>
      <c r="C26030" s="3"/>
      <c r="D26030" s="6"/>
      <c r="E26030" s="8"/>
      <c r="O26030" s="9"/>
    </row>
    <row r="26031" spans="2:15" x14ac:dyDescent="0.2">
      <c r="B26031" s="3"/>
      <c r="C26031" s="3"/>
      <c r="D26031" s="6"/>
      <c r="E26031" s="8"/>
      <c r="O26031" s="9"/>
    </row>
    <row r="26032" spans="2:15" x14ac:dyDescent="0.2">
      <c r="B26032" s="3"/>
      <c r="C26032" s="3"/>
      <c r="D26032" s="6"/>
      <c r="E26032" s="8"/>
      <c r="O26032" s="9"/>
    </row>
    <row r="26033" spans="2:15" x14ac:dyDescent="0.2">
      <c r="B26033" s="3"/>
      <c r="C26033" s="3"/>
      <c r="D26033" s="6"/>
      <c r="E26033" s="8"/>
      <c r="O26033" s="9"/>
    </row>
    <row r="26034" spans="2:15" x14ac:dyDescent="0.2">
      <c r="B26034" s="3"/>
      <c r="C26034" s="3"/>
      <c r="D26034" s="6"/>
      <c r="E26034" s="8"/>
      <c r="O26034" s="9"/>
    </row>
    <row r="26035" spans="2:15" x14ac:dyDescent="0.2">
      <c r="B26035" s="3"/>
      <c r="C26035" s="3"/>
      <c r="D26035" s="6"/>
      <c r="E26035" s="8"/>
      <c r="O26035" s="9"/>
    </row>
    <row r="26036" spans="2:15" x14ac:dyDescent="0.2">
      <c r="B26036" s="3"/>
      <c r="C26036" s="3"/>
      <c r="D26036" s="6"/>
      <c r="E26036" s="8"/>
      <c r="O26036" s="9"/>
    </row>
    <row r="26037" spans="2:15" x14ac:dyDescent="0.2">
      <c r="B26037" s="3"/>
      <c r="C26037" s="3"/>
      <c r="D26037" s="6"/>
      <c r="E26037" s="8"/>
      <c r="O26037" s="9"/>
    </row>
    <row r="26038" spans="2:15" x14ac:dyDescent="0.2">
      <c r="B26038" s="3"/>
      <c r="C26038" s="3"/>
      <c r="D26038" s="6"/>
      <c r="E26038" s="8"/>
      <c r="O26038" s="9"/>
    </row>
    <row r="26039" spans="2:15" x14ac:dyDescent="0.2">
      <c r="B26039" s="3"/>
      <c r="C26039" s="3"/>
      <c r="D26039" s="6"/>
      <c r="E26039" s="8"/>
      <c r="O26039" s="9"/>
    </row>
    <row r="26040" spans="2:15" x14ac:dyDescent="0.2">
      <c r="B26040" s="3"/>
      <c r="C26040" s="3"/>
      <c r="D26040" s="6"/>
      <c r="E26040" s="8"/>
      <c r="O26040" s="9"/>
    </row>
    <row r="26041" spans="2:15" x14ac:dyDescent="0.2">
      <c r="B26041" s="3"/>
      <c r="C26041" s="3"/>
      <c r="D26041" s="6"/>
      <c r="E26041" s="8"/>
      <c r="O26041" s="9"/>
    </row>
    <row r="26042" spans="2:15" x14ac:dyDescent="0.2">
      <c r="B26042" s="3"/>
      <c r="C26042" s="3"/>
      <c r="D26042" s="6"/>
      <c r="E26042" s="8"/>
      <c r="O26042" s="9"/>
    </row>
    <row r="26043" spans="2:15" x14ac:dyDescent="0.2">
      <c r="B26043" s="3"/>
      <c r="C26043" s="3"/>
      <c r="D26043" s="6"/>
      <c r="E26043" s="8"/>
      <c r="O26043" s="9"/>
    </row>
    <row r="26044" spans="2:15" x14ac:dyDescent="0.2">
      <c r="B26044" s="3"/>
      <c r="C26044" s="3"/>
      <c r="D26044" s="6"/>
      <c r="E26044" s="8"/>
      <c r="O26044" s="9"/>
    </row>
    <row r="26045" spans="2:15" x14ac:dyDescent="0.2">
      <c r="B26045" s="3"/>
      <c r="C26045" s="3"/>
      <c r="D26045" s="6"/>
      <c r="E26045" s="8"/>
      <c r="O26045" s="9"/>
    </row>
    <row r="26046" spans="2:15" x14ac:dyDescent="0.2">
      <c r="B26046" s="3"/>
      <c r="C26046" s="3"/>
      <c r="D26046" s="6"/>
      <c r="E26046" s="8"/>
      <c r="O26046" s="9"/>
    </row>
    <row r="26047" spans="2:15" x14ac:dyDescent="0.2">
      <c r="B26047" s="3"/>
      <c r="C26047" s="3"/>
      <c r="D26047" s="6"/>
      <c r="E26047" s="8"/>
      <c r="O26047" s="9"/>
    </row>
    <row r="26048" spans="2:15" x14ac:dyDescent="0.2">
      <c r="B26048" s="3"/>
      <c r="C26048" s="3"/>
      <c r="D26048" s="6"/>
      <c r="E26048" s="8"/>
      <c r="O26048" s="9"/>
    </row>
    <row r="26049" spans="2:15" x14ac:dyDescent="0.2">
      <c r="B26049" s="3"/>
      <c r="C26049" s="3"/>
      <c r="D26049" s="6"/>
      <c r="E26049" s="8"/>
      <c r="O26049" s="9"/>
    </row>
    <row r="26050" spans="2:15" x14ac:dyDescent="0.2">
      <c r="B26050" s="3"/>
      <c r="C26050" s="3"/>
      <c r="D26050" s="6"/>
      <c r="E26050" s="8"/>
      <c r="O26050" s="9"/>
    </row>
    <row r="26051" spans="2:15" x14ac:dyDescent="0.2">
      <c r="B26051" s="3"/>
      <c r="C26051" s="3"/>
      <c r="D26051" s="6"/>
      <c r="E26051" s="8"/>
      <c r="O26051" s="9"/>
    </row>
    <row r="26052" spans="2:15" x14ac:dyDescent="0.2">
      <c r="B26052" s="3"/>
      <c r="C26052" s="3"/>
      <c r="D26052" s="6"/>
      <c r="E26052" s="8"/>
      <c r="O26052" s="9"/>
    </row>
    <row r="26053" spans="2:15" x14ac:dyDescent="0.2">
      <c r="B26053" s="3"/>
      <c r="C26053" s="3"/>
      <c r="D26053" s="6"/>
      <c r="E26053" s="8"/>
      <c r="O26053" s="9"/>
    </row>
    <row r="26054" spans="2:15" x14ac:dyDescent="0.2">
      <c r="B26054" s="3"/>
      <c r="C26054" s="3"/>
      <c r="D26054" s="6"/>
      <c r="E26054" s="8"/>
      <c r="O26054" s="9"/>
    </row>
    <row r="26055" spans="2:15" x14ac:dyDescent="0.2">
      <c r="B26055" s="3"/>
      <c r="C26055" s="3"/>
      <c r="D26055" s="6"/>
      <c r="E26055" s="8"/>
      <c r="O26055" s="9"/>
    </row>
    <row r="26056" spans="2:15" x14ac:dyDescent="0.2">
      <c r="B26056" s="3"/>
      <c r="C26056" s="3"/>
      <c r="D26056" s="6"/>
      <c r="E26056" s="8"/>
      <c r="O26056" s="9"/>
    </row>
    <row r="26057" spans="2:15" x14ac:dyDescent="0.2">
      <c r="B26057" s="3"/>
      <c r="C26057" s="3"/>
      <c r="D26057" s="6"/>
      <c r="E26057" s="8"/>
      <c r="O26057" s="9"/>
    </row>
    <row r="26058" spans="2:15" x14ac:dyDescent="0.2">
      <c r="B26058" s="3"/>
      <c r="C26058" s="3"/>
      <c r="D26058" s="6"/>
      <c r="E26058" s="8"/>
      <c r="O26058" s="9"/>
    </row>
    <row r="26059" spans="2:15" x14ac:dyDescent="0.2">
      <c r="B26059" s="3"/>
      <c r="C26059" s="3"/>
      <c r="D26059" s="6"/>
      <c r="E26059" s="8"/>
      <c r="O26059" s="9"/>
    </row>
    <row r="26060" spans="2:15" x14ac:dyDescent="0.2">
      <c r="B26060" s="3"/>
      <c r="C26060" s="3"/>
      <c r="D26060" s="6"/>
      <c r="E26060" s="8"/>
      <c r="O26060" s="9"/>
    </row>
    <row r="26061" spans="2:15" x14ac:dyDescent="0.2">
      <c r="B26061" s="3"/>
      <c r="C26061" s="3"/>
      <c r="D26061" s="6"/>
      <c r="E26061" s="8"/>
      <c r="O26061" s="9"/>
    </row>
    <row r="26062" spans="2:15" x14ac:dyDescent="0.2">
      <c r="B26062" s="3"/>
      <c r="C26062" s="3"/>
      <c r="D26062" s="6"/>
      <c r="E26062" s="8"/>
      <c r="O26062" s="9"/>
    </row>
    <row r="26063" spans="2:15" x14ac:dyDescent="0.2">
      <c r="B26063" s="3"/>
      <c r="C26063" s="3"/>
      <c r="D26063" s="6"/>
      <c r="E26063" s="8"/>
      <c r="O26063" s="9"/>
    </row>
    <row r="26064" spans="2:15" x14ac:dyDescent="0.2">
      <c r="B26064" s="3"/>
      <c r="C26064" s="3"/>
      <c r="D26064" s="6"/>
      <c r="E26064" s="8"/>
      <c r="O26064" s="9"/>
    </row>
    <row r="26065" spans="2:15" x14ac:dyDescent="0.2">
      <c r="B26065" s="3"/>
      <c r="C26065" s="3"/>
      <c r="D26065" s="6"/>
      <c r="E26065" s="8"/>
      <c r="O26065" s="9"/>
    </row>
    <row r="26066" spans="2:15" x14ac:dyDescent="0.2">
      <c r="B26066" s="3"/>
      <c r="C26066" s="3"/>
      <c r="D26066" s="6"/>
      <c r="E26066" s="8"/>
      <c r="O26066" s="9"/>
    </row>
    <row r="26067" spans="2:15" x14ac:dyDescent="0.2">
      <c r="B26067" s="3"/>
      <c r="C26067" s="3"/>
      <c r="D26067" s="6"/>
      <c r="E26067" s="8"/>
      <c r="O26067" s="9"/>
    </row>
    <row r="26068" spans="2:15" x14ac:dyDescent="0.2">
      <c r="B26068" s="3"/>
      <c r="C26068" s="3"/>
      <c r="D26068" s="6"/>
      <c r="E26068" s="8"/>
      <c r="O26068" s="9"/>
    </row>
    <row r="26069" spans="2:15" x14ac:dyDescent="0.2">
      <c r="B26069" s="3"/>
      <c r="C26069" s="3"/>
      <c r="D26069" s="6"/>
      <c r="E26069" s="8"/>
      <c r="O26069" s="9"/>
    </row>
    <row r="26070" spans="2:15" x14ac:dyDescent="0.2">
      <c r="B26070" s="3"/>
      <c r="C26070" s="3"/>
      <c r="D26070" s="6"/>
      <c r="E26070" s="8"/>
      <c r="O26070" s="9"/>
    </row>
    <row r="26071" spans="2:15" x14ac:dyDescent="0.2">
      <c r="B26071" s="3"/>
      <c r="C26071" s="3"/>
      <c r="D26071" s="6"/>
      <c r="E26071" s="8"/>
      <c r="O26071" s="9"/>
    </row>
    <row r="26072" spans="2:15" x14ac:dyDescent="0.2">
      <c r="B26072" s="3"/>
      <c r="C26072" s="3"/>
      <c r="D26072" s="6"/>
      <c r="E26072" s="8"/>
      <c r="O26072" s="9"/>
    </row>
    <row r="26073" spans="2:15" x14ac:dyDescent="0.2">
      <c r="B26073" s="3"/>
      <c r="C26073" s="3"/>
      <c r="D26073" s="6"/>
      <c r="E26073" s="8"/>
      <c r="O26073" s="9"/>
    </row>
    <row r="26074" spans="2:15" x14ac:dyDescent="0.2">
      <c r="B26074" s="3"/>
      <c r="C26074" s="3"/>
      <c r="D26074" s="6"/>
      <c r="E26074" s="8"/>
      <c r="O26074" s="9"/>
    </row>
    <row r="26075" spans="2:15" x14ac:dyDescent="0.2">
      <c r="B26075" s="3"/>
      <c r="C26075" s="3"/>
      <c r="D26075" s="6"/>
      <c r="E26075" s="8"/>
      <c r="O26075" s="9"/>
    </row>
    <row r="26076" spans="2:15" x14ac:dyDescent="0.2">
      <c r="B26076" s="3"/>
      <c r="C26076" s="3"/>
      <c r="D26076" s="6"/>
      <c r="E26076" s="8"/>
      <c r="O26076" s="9"/>
    </row>
    <row r="26077" spans="2:15" x14ac:dyDescent="0.2">
      <c r="B26077" s="3"/>
      <c r="C26077" s="3"/>
      <c r="D26077" s="6"/>
      <c r="E26077" s="8"/>
      <c r="O26077" s="9"/>
    </row>
    <row r="26078" spans="2:15" x14ac:dyDescent="0.2">
      <c r="B26078" s="3"/>
      <c r="C26078" s="3"/>
      <c r="D26078" s="6"/>
      <c r="E26078" s="8"/>
      <c r="O26078" s="9"/>
    </row>
    <row r="26079" spans="2:15" x14ac:dyDescent="0.2">
      <c r="B26079" s="3"/>
      <c r="C26079" s="3"/>
      <c r="D26079" s="6"/>
      <c r="E26079" s="8"/>
      <c r="O26079" s="9"/>
    </row>
    <row r="26080" spans="2:15" x14ac:dyDescent="0.2">
      <c r="B26080" s="3"/>
      <c r="C26080" s="3"/>
      <c r="D26080" s="6"/>
      <c r="E26080" s="8"/>
      <c r="O26080" s="9"/>
    </row>
    <row r="26081" spans="2:15" x14ac:dyDescent="0.2">
      <c r="B26081" s="3"/>
      <c r="C26081" s="3"/>
      <c r="D26081" s="6"/>
      <c r="E26081" s="8"/>
      <c r="O26081" s="9"/>
    </row>
    <row r="26082" spans="2:15" x14ac:dyDescent="0.2">
      <c r="B26082" s="3"/>
      <c r="C26082" s="3"/>
      <c r="D26082" s="6"/>
      <c r="E26082" s="8"/>
      <c r="O26082" s="9"/>
    </row>
    <row r="26083" spans="2:15" x14ac:dyDescent="0.2">
      <c r="B26083" s="3"/>
      <c r="C26083" s="3"/>
      <c r="D26083" s="6"/>
      <c r="E26083" s="8"/>
      <c r="O26083" s="9"/>
    </row>
    <row r="26084" spans="2:15" x14ac:dyDescent="0.2">
      <c r="B26084" s="3"/>
      <c r="C26084" s="3"/>
      <c r="D26084" s="6"/>
      <c r="E26084" s="8"/>
      <c r="O26084" s="9"/>
    </row>
    <row r="26085" spans="2:15" x14ac:dyDescent="0.2">
      <c r="B26085" s="3"/>
      <c r="C26085" s="3"/>
      <c r="D26085" s="6"/>
      <c r="E26085" s="8"/>
      <c r="O26085" s="9"/>
    </row>
    <row r="26086" spans="2:15" x14ac:dyDescent="0.2">
      <c r="B26086" s="3"/>
      <c r="C26086" s="3"/>
      <c r="D26086" s="6"/>
      <c r="E26086" s="8"/>
      <c r="O26086" s="9"/>
    </row>
    <row r="26087" spans="2:15" x14ac:dyDescent="0.2">
      <c r="B26087" s="3"/>
      <c r="C26087" s="3"/>
      <c r="D26087" s="6"/>
      <c r="E26087" s="8"/>
      <c r="O26087" s="9"/>
    </row>
    <row r="26088" spans="2:15" x14ac:dyDescent="0.2">
      <c r="B26088" s="3"/>
      <c r="C26088" s="3"/>
      <c r="D26088" s="6"/>
      <c r="E26088" s="8"/>
      <c r="O26088" s="9"/>
    </row>
    <row r="26089" spans="2:15" x14ac:dyDescent="0.2">
      <c r="B26089" s="3"/>
      <c r="C26089" s="3"/>
      <c r="D26089" s="6"/>
      <c r="E26089" s="8"/>
      <c r="O26089" s="9"/>
    </row>
    <row r="26090" spans="2:15" x14ac:dyDescent="0.2">
      <c r="B26090" s="3"/>
      <c r="C26090" s="3"/>
      <c r="D26090" s="6"/>
      <c r="E26090" s="8"/>
      <c r="O26090" s="9"/>
    </row>
    <row r="26091" spans="2:15" x14ac:dyDescent="0.2">
      <c r="B26091" s="3"/>
      <c r="C26091" s="3"/>
      <c r="D26091" s="6"/>
      <c r="E26091" s="8"/>
      <c r="O26091" s="9"/>
    </row>
    <row r="26092" spans="2:15" x14ac:dyDescent="0.2">
      <c r="B26092" s="3"/>
      <c r="C26092" s="3"/>
      <c r="D26092" s="6"/>
      <c r="E26092" s="8"/>
      <c r="O26092" s="9"/>
    </row>
    <row r="26093" spans="2:15" x14ac:dyDescent="0.2">
      <c r="B26093" s="3"/>
      <c r="C26093" s="3"/>
      <c r="D26093" s="6"/>
      <c r="E26093" s="8"/>
      <c r="O26093" s="9"/>
    </row>
    <row r="26094" spans="2:15" x14ac:dyDescent="0.2">
      <c r="B26094" s="3"/>
      <c r="C26094" s="3"/>
      <c r="D26094" s="6"/>
      <c r="E26094" s="8"/>
      <c r="O26094" s="9"/>
    </row>
    <row r="26095" spans="2:15" x14ac:dyDescent="0.2">
      <c r="B26095" s="3"/>
      <c r="C26095" s="3"/>
      <c r="D26095" s="6"/>
      <c r="E26095" s="8"/>
      <c r="O26095" s="9"/>
    </row>
    <row r="26096" spans="2:15" x14ac:dyDescent="0.2">
      <c r="B26096" s="3"/>
      <c r="C26096" s="3"/>
      <c r="D26096" s="6"/>
      <c r="E26096" s="8"/>
      <c r="O26096" s="9"/>
    </row>
    <row r="26097" spans="2:15" x14ac:dyDescent="0.2">
      <c r="B26097" s="3"/>
      <c r="C26097" s="3"/>
      <c r="D26097" s="6"/>
      <c r="E26097" s="8"/>
      <c r="O26097" s="9"/>
    </row>
    <row r="26098" spans="2:15" x14ac:dyDescent="0.2">
      <c r="B26098" s="3"/>
      <c r="C26098" s="3"/>
      <c r="D26098" s="6"/>
      <c r="E26098" s="8"/>
      <c r="O26098" s="9"/>
    </row>
    <row r="26099" spans="2:15" x14ac:dyDescent="0.2">
      <c r="B26099" s="3"/>
      <c r="C26099" s="3"/>
      <c r="D26099" s="6"/>
      <c r="E26099" s="8"/>
      <c r="O26099" s="9"/>
    </row>
    <row r="26100" spans="2:15" x14ac:dyDescent="0.2">
      <c r="B26100" s="3"/>
      <c r="C26100" s="3"/>
      <c r="D26100" s="6"/>
      <c r="E26100" s="8"/>
      <c r="O26100" s="9"/>
    </row>
    <row r="26101" spans="2:15" x14ac:dyDescent="0.2">
      <c r="B26101" s="3"/>
      <c r="C26101" s="3"/>
      <c r="D26101" s="6"/>
      <c r="E26101" s="8"/>
      <c r="O26101" s="9"/>
    </row>
    <row r="26102" spans="2:15" x14ac:dyDescent="0.2">
      <c r="B26102" s="3"/>
      <c r="C26102" s="3"/>
      <c r="D26102" s="6"/>
      <c r="E26102" s="8"/>
      <c r="O26102" s="9"/>
    </row>
    <row r="26103" spans="2:15" x14ac:dyDescent="0.2">
      <c r="B26103" s="3"/>
      <c r="C26103" s="3"/>
      <c r="D26103" s="6"/>
      <c r="E26103" s="8"/>
      <c r="O26103" s="9"/>
    </row>
    <row r="26104" spans="2:15" x14ac:dyDescent="0.2">
      <c r="B26104" s="3"/>
      <c r="C26104" s="3"/>
      <c r="D26104" s="6"/>
      <c r="E26104" s="8"/>
      <c r="O26104" s="9"/>
    </row>
    <row r="26105" spans="2:15" x14ac:dyDescent="0.2">
      <c r="B26105" s="3"/>
      <c r="C26105" s="3"/>
      <c r="D26105" s="6"/>
      <c r="E26105" s="8"/>
      <c r="O26105" s="9"/>
    </row>
    <row r="26106" spans="2:15" x14ac:dyDescent="0.2">
      <c r="B26106" s="3"/>
      <c r="C26106" s="3"/>
      <c r="D26106" s="6"/>
      <c r="E26106" s="8"/>
      <c r="O26106" s="9"/>
    </row>
    <row r="26107" spans="2:15" x14ac:dyDescent="0.2">
      <c r="B26107" s="3"/>
      <c r="C26107" s="3"/>
      <c r="D26107" s="6"/>
      <c r="E26107" s="8"/>
      <c r="O26107" s="9"/>
    </row>
    <row r="26108" spans="2:15" x14ac:dyDescent="0.2">
      <c r="B26108" s="3"/>
      <c r="C26108" s="3"/>
      <c r="D26108" s="6"/>
      <c r="E26108" s="8"/>
      <c r="O26108" s="9"/>
    </row>
    <row r="26109" spans="2:15" x14ac:dyDescent="0.2">
      <c r="B26109" s="3"/>
      <c r="C26109" s="3"/>
      <c r="D26109" s="6"/>
      <c r="E26109" s="8"/>
      <c r="O26109" s="9"/>
    </row>
    <row r="26110" spans="2:15" x14ac:dyDescent="0.2">
      <c r="B26110" s="3"/>
      <c r="C26110" s="3"/>
      <c r="D26110" s="6"/>
      <c r="E26110" s="8"/>
      <c r="O26110" s="9"/>
    </row>
    <row r="26111" spans="2:15" x14ac:dyDescent="0.2">
      <c r="B26111" s="3"/>
      <c r="C26111" s="3"/>
      <c r="D26111" s="6"/>
      <c r="E26111" s="8"/>
      <c r="O26111" s="9"/>
    </row>
    <row r="26112" spans="2:15" x14ac:dyDescent="0.2">
      <c r="B26112" s="3"/>
      <c r="C26112" s="3"/>
      <c r="D26112" s="6"/>
      <c r="E26112" s="8"/>
      <c r="O26112" s="9"/>
    </row>
    <row r="26113" spans="2:15" x14ac:dyDescent="0.2">
      <c r="B26113" s="3"/>
      <c r="C26113" s="3"/>
      <c r="D26113" s="6"/>
      <c r="E26113" s="8"/>
      <c r="O26113" s="9"/>
    </row>
    <row r="26114" spans="2:15" x14ac:dyDescent="0.2">
      <c r="B26114" s="3"/>
      <c r="C26114" s="3"/>
      <c r="D26114" s="6"/>
      <c r="E26114" s="8"/>
      <c r="O26114" s="9"/>
    </row>
    <row r="26115" spans="2:15" x14ac:dyDescent="0.2">
      <c r="B26115" s="3"/>
      <c r="C26115" s="3"/>
      <c r="D26115" s="6"/>
      <c r="E26115" s="8"/>
      <c r="O26115" s="9"/>
    </row>
    <row r="26116" spans="2:15" x14ac:dyDescent="0.2">
      <c r="B26116" s="3"/>
      <c r="C26116" s="3"/>
      <c r="D26116" s="6"/>
      <c r="E26116" s="8"/>
      <c r="O26116" s="9"/>
    </row>
    <row r="26117" spans="2:15" x14ac:dyDescent="0.2">
      <c r="B26117" s="3"/>
      <c r="C26117" s="3"/>
      <c r="D26117" s="6"/>
      <c r="E26117" s="8"/>
      <c r="O26117" s="9"/>
    </row>
    <row r="26118" spans="2:15" x14ac:dyDescent="0.2">
      <c r="B26118" s="3"/>
      <c r="C26118" s="3"/>
      <c r="D26118" s="6"/>
      <c r="E26118" s="8"/>
      <c r="O26118" s="9"/>
    </row>
    <row r="26119" spans="2:15" x14ac:dyDescent="0.2">
      <c r="B26119" s="3"/>
      <c r="C26119" s="3"/>
      <c r="D26119" s="6"/>
      <c r="E26119" s="8"/>
      <c r="O26119" s="9"/>
    </row>
    <row r="26120" spans="2:15" x14ac:dyDescent="0.2">
      <c r="B26120" s="3"/>
      <c r="C26120" s="3"/>
      <c r="D26120" s="6"/>
      <c r="E26120" s="8"/>
      <c r="O26120" s="9"/>
    </row>
    <row r="26121" spans="2:15" x14ac:dyDescent="0.2">
      <c r="B26121" s="3"/>
      <c r="C26121" s="3"/>
      <c r="D26121" s="6"/>
      <c r="E26121" s="8"/>
      <c r="O26121" s="9"/>
    </row>
    <row r="26122" spans="2:15" x14ac:dyDescent="0.2">
      <c r="B26122" s="3"/>
      <c r="C26122" s="3"/>
      <c r="D26122" s="6"/>
      <c r="E26122" s="8"/>
      <c r="O26122" s="9"/>
    </row>
    <row r="26123" spans="2:15" x14ac:dyDescent="0.2">
      <c r="B26123" s="3"/>
      <c r="C26123" s="3"/>
      <c r="D26123" s="6"/>
      <c r="E26123" s="8"/>
      <c r="O26123" s="9"/>
    </row>
    <row r="26124" spans="2:15" x14ac:dyDescent="0.2">
      <c r="B26124" s="3"/>
      <c r="C26124" s="3"/>
      <c r="D26124" s="6"/>
      <c r="E26124" s="8"/>
      <c r="O26124" s="9"/>
    </row>
    <row r="26125" spans="2:15" x14ac:dyDescent="0.2">
      <c r="B26125" s="3"/>
      <c r="C26125" s="3"/>
      <c r="D26125" s="6"/>
      <c r="E26125" s="8"/>
      <c r="O26125" s="9"/>
    </row>
    <row r="26126" spans="2:15" x14ac:dyDescent="0.2">
      <c r="B26126" s="3"/>
      <c r="C26126" s="3"/>
      <c r="D26126" s="6"/>
      <c r="E26126" s="8"/>
      <c r="O26126" s="9"/>
    </row>
    <row r="26127" spans="2:15" x14ac:dyDescent="0.2">
      <c r="B26127" s="3"/>
      <c r="C26127" s="3"/>
      <c r="D26127" s="6"/>
      <c r="E26127" s="8"/>
      <c r="O26127" s="9"/>
    </row>
    <row r="26128" spans="2:15" x14ac:dyDescent="0.2">
      <c r="B26128" s="3"/>
      <c r="C26128" s="3"/>
      <c r="D26128" s="6"/>
      <c r="E26128" s="8"/>
      <c r="O26128" s="9"/>
    </row>
    <row r="26129" spans="2:15" x14ac:dyDescent="0.2">
      <c r="B26129" s="3"/>
      <c r="C26129" s="3"/>
      <c r="D26129" s="6"/>
      <c r="E26129" s="8"/>
      <c r="O26129" s="9"/>
    </row>
    <row r="26130" spans="2:15" x14ac:dyDescent="0.2">
      <c r="B26130" s="3"/>
      <c r="C26130" s="3"/>
      <c r="D26130" s="6"/>
      <c r="E26130" s="8"/>
      <c r="O26130" s="9"/>
    </row>
    <row r="26131" spans="2:15" x14ac:dyDescent="0.2">
      <c r="B26131" s="3"/>
      <c r="C26131" s="3"/>
      <c r="D26131" s="6"/>
      <c r="E26131" s="8"/>
      <c r="O26131" s="9"/>
    </row>
    <row r="26132" spans="2:15" x14ac:dyDescent="0.2">
      <c r="B26132" s="3"/>
      <c r="C26132" s="3"/>
      <c r="D26132" s="6"/>
      <c r="E26132" s="8"/>
      <c r="O26132" s="9"/>
    </row>
    <row r="26133" spans="2:15" x14ac:dyDescent="0.2">
      <c r="B26133" s="3"/>
      <c r="C26133" s="3"/>
      <c r="D26133" s="6"/>
      <c r="E26133" s="8"/>
      <c r="O26133" s="9"/>
    </row>
    <row r="26134" spans="2:15" x14ac:dyDescent="0.2">
      <c r="B26134" s="3"/>
      <c r="C26134" s="3"/>
      <c r="D26134" s="6"/>
      <c r="E26134" s="8"/>
      <c r="O26134" s="9"/>
    </row>
    <row r="26135" spans="2:15" x14ac:dyDescent="0.2">
      <c r="B26135" s="3"/>
      <c r="C26135" s="3"/>
      <c r="D26135" s="6"/>
      <c r="E26135" s="8"/>
      <c r="O26135" s="9"/>
    </row>
    <row r="26136" spans="2:15" x14ac:dyDescent="0.2">
      <c r="B26136" s="3"/>
      <c r="C26136" s="3"/>
      <c r="D26136" s="6"/>
      <c r="E26136" s="8"/>
      <c r="O26136" s="9"/>
    </row>
    <row r="26137" spans="2:15" x14ac:dyDescent="0.2">
      <c r="B26137" s="3"/>
      <c r="C26137" s="3"/>
      <c r="D26137" s="6"/>
      <c r="E26137" s="8"/>
      <c r="O26137" s="9"/>
    </row>
    <row r="26138" spans="2:15" x14ac:dyDescent="0.2">
      <c r="B26138" s="3"/>
      <c r="C26138" s="3"/>
      <c r="D26138" s="6"/>
      <c r="E26138" s="8"/>
      <c r="O26138" s="9"/>
    </row>
    <row r="26139" spans="2:15" x14ac:dyDescent="0.2">
      <c r="B26139" s="3"/>
      <c r="C26139" s="3"/>
      <c r="D26139" s="6"/>
      <c r="E26139" s="8"/>
      <c r="O26139" s="9"/>
    </row>
    <row r="26140" spans="2:15" x14ac:dyDescent="0.2">
      <c r="B26140" s="3"/>
      <c r="C26140" s="3"/>
      <c r="D26140" s="6"/>
      <c r="E26140" s="8"/>
      <c r="O26140" s="9"/>
    </row>
    <row r="26141" spans="2:15" x14ac:dyDescent="0.2">
      <c r="B26141" s="3"/>
      <c r="C26141" s="3"/>
      <c r="D26141" s="6"/>
      <c r="E26141" s="8"/>
      <c r="O26141" s="9"/>
    </row>
    <row r="26142" spans="2:15" x14ac:dyDescent="0.2">
      <c r="B26142" s="3"/>
      <c r="C26142" s="3"/>
      <c r="D26142" s="6"/>
      <c r="E26142" s="8"/>
      <c r="O26142" s="9"/>
    </row>
    <row r="26143" spans="2:15" x14ac:dyDescent="0.2">
      <c r="B26143" s="3"/>
      <c r="C26143" s="3"/>
      <c r="D26143" s="6"/>
      <c r="E26143" s="8"/>
      <c r="O26143" s="9"/>
    </row>
    <row r="26144" spans="2:15" x14ac:dyDescent="0.2">
      <c r="B26144" s="3"/>
      <c r="C26144" s="3"/>
      <c r="D26144" s="6"/>
      <c r="E26144" s="8"/>
      <c r="O26144" s="9"/>
    </row>
    <row r="26145" spans="2:15" x14ac:dyDescent="0.2">
      <c r="B26145" s="3"/>
      <c r="C26145" s="3"/>
      <c r="D26145" s="6"/>
      <c r="E26145" s="8"/>
      <c r="O26145" s="9"/>
    </row>
    <row r="26146" spans="2:15" x14ac:dyDescent="0.2">
      <c r="B26146" s="3"/>
      <c r="C26146" s="3"/>
      <c r="D26146" s="6"/>
      <c r="E26146" s="8"/>
      <c r="O26146" s="9"/>
    </row>
    <row r="26147" spans="2:15" x14ac:dyDescent="0.2">
      <c r="B26147" s="3"/>
      <c r="C26147" s="3"/>
      <c r="D26147" s="6"/>
      <c r="E26147" s="8"/>
      <c r="O26147" s="9"/>
    </row>
    <row r="26148" spans="2:15" x14ac:dyDescent="0.2">
      <c r="B26148" s="3"/>
      <c r="C26148" s="3"/>
      <c r="D26148" s="6"/>
      <c r="E26148" s="8"/>
      <c r="O26148" s="9"/>
    </row>
    <row r="26149" spans="2:15" x14ac:dyDescent="0.2">
      <c r="B26149" s="3"/>
      <c r="C26149" s="3"/>
      <c r="D26149" s="6"/>
      <c r="E26149" s="8"/>
      <c r="O26149" s="9"/>
    </row>
    <row r="26150" spans="2:15" x14ac:dyDescent="0.2">
      <c r="B26150" s="3"/>
      <c r="C26150" s="3"/>
      <c r="D26150" s="6"/>
      <c r="E26150" s="8"/>
      <c r="O26150" s="9"/>
    </row>
    <row r="26151" spans="2:15" x14ac:dyDescent="0.2">
      <c r="B26151" s="3"/>
      <c r="C26151" s="3"/>
      <c r="D26151" s="6"/>
      <c r="E26151" s="8"/>
      <c r="O26151" s="9"/>
    </row>
    <row r="26152" spans="2:15" x14ac:dyDescent="0.2">
      <c r="B26152" s="3"/>
      <c r="C26152" s="3"/>
      <c r="D26152" s="6"/>
      <c r="E26152" s="8"/>
      <c r="O26152" s="9"/>
    </row>
    <row r="26153" spans="2:15" x14ac:dyDescent="0.2">
      <c r="B26153" s="3"/>
      <c r="C26153" s="3"/>
      <c r="D26153" s="6"/>
      <c r="E26153" s="8"/>
      <c r="O26153" s="9"/>
    </row>
    <row r="26154" spans="2:15" x14ac:dyDescent="0.2">
      <c r="B26154" s="3"/>
      <c r="C26154" s="3"/>
      <c r="D26154" s="6"/>
      <c r="E26154" s="8"/>
      <c r="O26154" s="9"/>
    </row>
    <row r="26155" spans="2:15" x14ac:dyDescent="0.2">
      <c r="B26155" s="3"/>
      <c r="C26155" s="3"/>
      <c r="D26155" s="6"/>
      <c r="E26155" s="8"/>
      <c r="O26155" s="9"/>
    </row>
    <row r="26156" spans="2:15" x14ac:dyDescent="0.2">
      <c r="B26156" s="3"/>
      <c r="C26156" s="3"/>
      <c r="D26156" s="6"/>
      <c r="E26156" s="8"/>
      <c r="O26156" s="9"/>
    </row>
    <row r="26157" spans="2:15" x14ac:dyDescent="0.2">
      <c r="B26157" s="3"/>
      <c r="C26157" s="3"/>
      <c r="D26157" s="6"/>
      <c r="E26157" s="8"/>
      <c r="O26157" s="9"/>
    </row>
    <row r="26158" spans="2:15" x14ac:dyDescent="0.2">
      <c r="B26158" s="3"/>
      <c r="C26158" s="3"/>
      <c r="D26158" s="6"/>
      <c r="E26158" s="8"/>
      <c r="O26158" s="9"/>
    </row>
    <row r="26159" spans="2:15" x14ac:dyDescent="0.2">
      <c r="B26159" s="3"/>
      <c r="C26159" s="3"/>
      <c r="D26159" s="6"/>
      <c r="E26159" s="8"/>
      <c r="O26159" s="9"/>
    </row>
    <row r="26160" spans="2:15" x14ac:dyDescent="0.2">
      <c r="B26160" s="3"/>
      <c r="C26160" s="3"/>
      <c r="D26160" s="6"/>
      <c r="E26160" s="8"/>
      <c r="O26160" s="9"/>
    </row>
    <row r="26161" spans="2:15" x14ac:dyDescent="0.2">
      <c r="B26161" s="3"/>
      <c r="C26161" s="3"/>
      <c r="D26161" s="6"/>
      <c r="E26161" s="8"/>
      <c r="O26161" s="9"/>
    </row>
    <row r="26162" spans="2:15" x14ac:dyDescent="0.2">
      <c r="B26162" s="3"/>
      <c r="C26162" s="3"/>
      <c r="D26162" s="6"/>
      <c r="E26162" s="8"/>
      <c r="O26162" s="9"/>
    </row>
    <row r="26163" spans="2:15" x14ac:dyDescent="0.2">
      <c r="B26163" s="3"/>
      <c r="C26163" s="3"/>
      <c r="D26163" s="6"/>
      <c r="E26163" s="8"/>
      <c r="O26163" s="9"/>
    </row>
    <row r="26164" spans="2:15" x14ac:dyDescent="0.2">
      <c r="B26164" s="3"/>
      <c r="C26164" s="3"/>
      <c r="D26164" s="6"/>
      <c r="E26164" s="8"/>
      <c r="O26164" s="9"/>
    </row>
    <row r="26165" spans="2:15" x14ac:dyDescent="0.2">
      <c r="B26165" s="3"/>
      <c r="C26165" s="3"/>
      <c r="D26165" s="6"/>
      <c r="E26165" s="8"/>
      <c r="O26165" s="9"/>
    </row>
    <row r="26166" spans="2:15" x14ac:dyDescent="0.2">
      <c r="B26166" s="3"/>
      <c r="C26166" s="3"/>
      <c r="D26166" s="6"/>
      <c r="E26166" s="8"/>
      <c r="O26166" s="9"/>
    </row>
    <row r="26167" spans="2:15" x14ac:dyDescent="0.2">
      <c r="B26167" s="3"/>
      <c r="C26167" s="3"/>
      <c r="D26167" s="6"/>
      <c r="E26167" s="8"/>
      <c r="O26167" s="9"/>
    </row>
    <row r="26168" spans="2:15" x14ac:dyDescent="0.2">
      <c r="B26168" s="3"/>
      <c r="C26168" s="3"/>
      <c r="D26168" s="6"/>
      <c r="E26168" s="8"/>
      <c r="O26168" s="9"/>
    </row>
    <row r="26169" spans="2:15" x14ac:dyDescent="0.2">
      <c r="B26169" s="3"/>
      <c r="C26169" s="3"/>
      <c r="D26169" s="6"/>
      <c r="E26169" s="8"/>
      <c r="O26169" s="9"/>
    </row>
    <row r="26170" spans="2:15" x14ac:dyDescent="0.2">
      <c r="B26170" s="3"/>
      <c r="C26170" s="3"/>
      <c r="D26170" s="6"/>
      <c r="E26170" s="8"/>
      <c r="O26170" s="9"/>
    </row>
    <row r="26171" spans="2:15" x14ac:dyDescent="0.2">
      <c r="B26171" s="3"/>
      <c r="C26171" s="3"/>
      <c r="D26171" s="6"/>
      <c r="E26171" s="8"/>
      <c r="O26171" s="9"/>
    </row>
    <row r="26172" spans="2:15" x14ac:dyDescent="0.2">
      <c r="B26172" s="3"/>
      <c r="C26172" s="3"/>
      <c r="D26172" s="6"/>
      <c r="E26172" s="8"/>
      <c r="O26172" s="9"/>
    </row>
    <row r="26173" spans="2:15" x14ac:dyDescent="0.2">
      <c r="B26173" s="3"/>
      <c r="C26173" s="3"/>
      <c r="D26173" s="6"/>
      <c r="E26173" s="8"/>
      <c r="O26173" s="9"/>
    </row>
    <row r="26174" spans="2:15" x14ac:dyDescent="0.2">
      <c r="B26174" s="3"/>
      <c r="C26174" s="3"/>
      <c r="D26174" s="6"/>
      <c r="E26174" s="8"/>
      <c r="O26174" s="9"/>
    </row>
    <row r="26175" spans="2:15" x14ac:dyDescent="0.2">
      <c r="B26175" s="3"/>
      <c r="C26175" s="3"/>
      <c r="D26175" s="6"/>
      <c r="E26175" s="8"/>
      <c r="O26175" s="9"/>
    </row>
    <row r="26176" spans="2:15" x14ac:dyDescent="0.2">
      <c r="B26176" s="3"/>
      <c r="C26176" s="3"/>
      <c r="D26176" s="6"/>
      <c r="E26176" s="8"/>
      <c r="O26176" s="9"/>
    </row>
    <row r="26177" spans="2:15" x14ac:dyDescent="0.2">
      <c r="B26177" s="3"/>
      <c r="C26177" s="3"/>
      <c r="D26177" s="6"/>
      <c r="E26177" s="8"/>
      <c r="O26177" s="9"/>
    </row>
    <row r="26178" spans="2:15" x14ac:dyDescent="0.2">
      <c r="B26178" s="3"/>
      <c r="C26178" s="3"/>
      <c r="D26178" s="6"/>
      <c r="E26178" s="8"/>
      <c r="O26178" s="9"/>
    </row>
    <row r="26179" spans="2:15" x14ac:dyDescent="0.2">
      <c r="B26179" s="3"/>
      <c r="C26179" s="3"/>
      <c r="D26179" s="6"/>
      <c r="E26179" s="8"/>
      <c r="O26179" s="9"/>
    </row>
    <row r="26180" spans="2:15" x14ac:dyDescent="0.2">
      <c r="B26180" s="3"/>
      <c r="C26180" s="3"/>
      <c r="D26180" s="6"/>
      <c r="E26180" s="8"/>
      <c r="O26180" s="9"/>
    </row>
    <row r="26181" spans="2:15" x14ac:dyDescent="0.2">
      <c r="B26181" s="3"/>
      <c r="C26181" s="3"/>
      <c r="D26181" s="6"/>
      <c r="E26181" s="8"/>
      <c r="O26181" s="9"/>
    </row>
    <row r="26182" spans="2:15" x14ac:dyDescent="0.2">
      <c r="B26182" s="3"/>
      <c r="C26182" s="3"/>
      <c r="D26182" s="6"/>
      <c r="E26182" s="8"/>
      <c r="O26182" s="9"/>
    </row>
    <row r="26183" spans="2:15" x14ac:dyDescent="0.2">
      <c r="B26183" s="3"/>
      <c r="C26183" s="3"/>
      <c r="D26183" s="6"/>
      <c r="E26183" s="8"/>
      <c r="O26183" s="9"/>
    </row>
    <row r="26184" spans="2:15" x14ac:dyDescent="0.2">
      <c r="B26184" s="3"/>
      <c r="C26184" s="3"/>
      <c r="D26184" s="6"/>
      <c r="E26184" s="8"/>
      <c r="O26184" s="9"/>
    </row>
    <row r="26185" spans="2:15" x14ac:dyDescent="0.2">
      <c r="B26185" s="3"/>
      <c r="C26185" s="3"/>
      <c r="D26185" s="6"/>
      <c r="E26185" s="8"/>
      <c r="O26185" s="9"/>
    </row>
    <row r="26186" spans="2:15" x14ac:dyDescent="0.2">
      <c r="B26186" s="3"/>
      <c r="C26186" s="3"/>
      <c r="D26186" s="6"/>
      <c r="E26186" s="8"/>
      <c r="O26186" s="9"/>
    </row>
    <row r="26187" spans="2:15" x14ac:dyDescent="0.2">
      <c r="B26187" s="3"/>
      <c r="C26187" s="3"/>
      <c r="D26187" s="6"/>
      <c r="E26187" s="8"/>
      <c r="O26187" s="9"/>
    </row>
    <row r="26188" spans="2:15" x14ac:dyDescent="0.2">
      <c r="B26188" s="3"/>
      <c r="C26188" s="3"/>
      <c r="D26188" s="6"/>
      <c r="E26188" s="8"/>
      <c r="O26188" s="9"/>
    </row>
    <row r="26189" spans="2:15" x14ac:dyDescent="0.2">
      <c r="B26189" s="3"/>
      <c r="C26189" s="3"/>
      <c r="D26189" s="6"/>
      <c r="E26189" s="8"/>
      <c r="O26189" s="9"/>
    </row>
    <row r="26190" spans="2:15" x14ac:dyDescent="0.2">
      <c r="B26190" s="3"/>
      <c r="C26190" s="3"/>
      <c r="D26190" s="6"/>
      <c r="E26190" s="8"/>
      <c r="O26190" s="9"/>
    </row>
    <row r="26191" spans="2:15" x14ac:dyDescent="0.2">
      <c r="B26191" s="3"/>
      <c r="C26191" s="3"/>
      <c r="D26191" s="6"/>
      <c r="E26191" s="8"/>
      <c r="O26191" s="9"/>
    </row>
    <row r="26192" spans="2:15" x14ac:dyDescent="0.2">
      <c r="B26192" s="3"/>
      <c r="C26192" s="3"/>
      <c r="D26192" s="6"/>
      <c r="E26192" s="8"/>
      <c r="O26192" s="9"/>
    </row>
    <row r="26193" spans="2:15" x14ac:dyDescent="0.2">
      <c r="B26193" s="3"/>
      <c r="C26193" s="3"/>
      <c r="D26193" s="6"/>
      <c r="E26193" s="8"/>
      <c r="O26193" s="9"/>
    </row>
    <row r="26194" spans="2:15" x14ac:dyDescent="0.2">
      <c r="B26194" s="3"/>
      <c r="C26194" s="3"/>
      <c r="D26194" s="6"/>
      <c r="E26194" s="8"/>
      <c r="O26194" s="9"/>
    </row>
    <row r="26195" spans="2:15" x14ac:dyDescent="0.2">
      <c r="B26195" s="3"/>
      <c r="C26195" s="3"/>
      <c r="D26195" s="6"/>
      <c r="E26195" s="8"/>
      <c r="O26195" s="9"/>
    </row>
    <row r="26196" spans="2:15" x14ac:dyDescent="0.2">
      <c r="B26196" s="3"/>
      <c r="C26196" s="3"/>
      <c r="D26196" s="6"/>
      <c r="E26196" s="8"/>
      <c r="O26196" s="9"/>
    </row>
    <row r="26197" spans="2:15" x14ac:dyDescent="0.2">
      <c r="B26197" s="3"/>
      <c r="C26197" s="3"/>
      <c r="D26197" s="6"/>
      <c r="E26197" s="8"/>
      <c r="O26197" s="9"/>
    </row>
    <row r="26198" spans="2:15" x14ac:dyDescent="0.2">
      <c r="B26198" s="3"/>
      <c r="C26198" s="3"/>
      <c r="D26198" s="6"/>
      <c r="E26198" s="8"/>
      <c r="O26198" s="9"/>
    </row>
    <row r="26199" spans="2:15" x14ac:dyDescent="0.2">
      <c r="B26199" s="3"/>
      <c r="C26199" s="3"/>
      <c r="D26199" s="6"/>
      <c r="E26199" s="8"/>
      <c r="O26199" s="9"/>
    </row>
    <row r="26200" spans="2:15" x14ac:dyDescent="0.2">
      <c r="B26200" s="3"/>
      <c r="C26200" s="3"/>
      <c r="D26200" s="6"/>
      <c r="E26200" s="8"/>
      <c r="O26200" s="9"/>
    </row>
    <row r="26201" spans="2:15" x14ac:dyDescent="0.2">
      <c r="B26201" s="3"/>
      <c r="C26201" s="3"/>
      <c r="D26201" s="6"/>
      <c r="E26201" s="8"/>
      <c r="O26201" s="9"/>
    </row>
    <row r="26202" spans="2:15" x14ac:dyDescent="0.2">
      <c r="B26202" s="3"/>
      <c r="C26202" s="3"/>
      <c r="D26202" s="6"/>
      <c r="E26202" s="8"/>
      <c r="O26202" s="9"/>
    </row>
    <row r="26203" spans="2:15" x14ac:dyDescent="0.2">
      <c r="B26203" s="3"/>
      <c r="C26203" s="3"/>
      <c r="D26203" s="6"/>
      <c r="E26203" s="8"/>
      <c r="O26203" s="9"/>
    </row>
    <row r="26204" spans="2:15" x14ac:dyDescent="0.2">
      <c r="B26204" s="3"/>
      <c r="C26204" s="3"/>
      <c r="D26204" s="6"/>
      <c r="E26204" s="8"/>
      <c r="O26204" s="9"/>
    </row>
    <row r="26205" spans="2:15" x14ac:dyDescent="0.2">
      <c r="B26205" s="3"/>
      <c r="C26205" s="3"/>
      <c r="D26205" s="6"/>
      <c r="E26205" s="8"/>
      <c r="O26205" s="9"/>
    </row>
    <row r="26206" spans="2:15" x14ac:dyDescent="0.2">
      <c r="B26206" s="3"/>
      <c r="C26206" s="3"/>
      <c r="D26206" s="6"/>
      <c r="E26206" s="8"/>
      <c r="O26206" s="9"/>
    </row>
    <row r="26207" spans="2:15" x14ac:dyDescent="0.2">
      <c r="B26207" s="3"/>
      <c r="C26207" s="3"/>
      <c r="D26207" s="6"/>
      <c r="E26207" s="8"/>
      <c r="O26207" s="9"/>
    </row>
    <row r="26208" spans="2:15" x14ac:dyDescent="0.2">
      <c r="B26208" s="3"/>
      <c r="C26208" s="3"/>
      <c r="D26208" s="6"/>
      <c r="E26208" s="8"/>
      <c r="O26208" s="9"/>
    </row>
    <row r="26209" spans="2:15" x14ac:dyDescent="0.2">
      <c r="B26209" s="3"/>
      <c r="C26209" s="3"/>
      <c r="D26209" s="6"/>
      <c r="E26209" s="8"/>
      <c r="O26209" s="9"/>
    </row>
    <row r="26210" spans="2:15" x14ac:dyDescent="0.2">
      <c r="B26210" s="3"/>
      <c r="C26210" s="3"/>
      <c r="D26210" s="6"/>
      <c r="E26210" s="8"/>
      <c r="O26210" s="9"/>
    </row>
    <row r="26211" spans="2:15" x14ac:dyDescent="0.2">
      <c r="B26211" s="3"/>
      <c r="C26211" s="3"/>
      <c r="D26211" s="6"/>
      <c r="E26211" s="8"/>
      <c r="O26211" s="9"/>
    </row>
    <row r="26212" spans="2:15" x14ac:dyDescent="0.2">
      <c r="B26212" s="3"/>
      <c r="C26212" s="3"/>
      <c r="D26212" s="6"/>
      <c r="E26212" s="8"/>
      <c r="O26212" s="9"/>
    </row>
    <row r="26213" spans="2:15" x14ac:dyDescent="0.2">
      <c r="B26213" s="3"/>
      <c r="C26213" s="3"/>
      <c r="D26213" s="6"/>
      <c r="E26213" s="8"/>
      <c r="O26213" s="9"/>
    </row>
    <row r="26214" spans="2:15" x14ac:dyDescent="0.2">
      <c r="B26214" s="3"/>
      <c r="C26214" s="3"/>
      <c r="D26214" s="6"/>
      <c r="E26214" s="8"/>
      <c r="O26214" s="9"/>
    </row>
    <row r="26215" spans="2:15" x14ac:dyDescent="0.2">
      <c r="B26215" s="3"/>
      <c r="C26215" s="3"/>
      <c r="D26215" s="6"/>
      <c r="E26215" s="8"/>
      <c r="O26215" s="9"/>
    </row>
    <row r="26216" spans="2:15" x14ac:dyDescent="0.2">
      <c r="B26216" s="3"/>
      <c r="C26216" s="3"/>
      <c r="D26216" s="6"/>
      <c r="E26216" s="8"/>
      <c r="O26216" s="9"/>
    </row>
    <row r="26217" spans="2:15" x14ac:dyDescent="0.2">
      <c r="B26217" s="3"/>
      <c r="C26217" s="3"/>
      <c r="D26217" s="6"/>
      <c r="E26217" s="8"/>
      <c r="O26217" s="9"/>
    </row>
    <row r="26218" spans="2:15" x14ac:dyDescent="0.2">
      <c r="B26218" s="3"/>
      <c r="C26218" s="3"/>
      <c r="D26218" s="6"/>
      <c r="E26218" s="8"/>
      <c r="O26218" s="9"/>
    </row>
    <row r="26219" spans="2:15" x14ac:dyDescent="0.2">
      <c r="B26219" s="3"/>
      <c r="C26219" s="3"/>
      <c r="D26219" s="6"/>
      <c r="E26219" s="8"/>
      <c r="O26219" s="9"/>
    </row>
    <row r="26220" spans="2:15" x14ac:dyDescent="0.2">
      <c r="B26220" s="3"/>
      <c r="C26220" s="3"/>
      <c r="D26220" s="6"/>
      <c r="E26220" s="8"/>
      <c r="O26220" s="9"/>
    </row>
    <row r="26221" spans="2:15" x14ac:dyDescent="0.2">
      <c r="B26221" s="3"/>
      <c r="C26221" s="3"/>
      <c r="D26221" s="6"/>
      <c r="E26221" s="8"/>
      <c r="O26221" s="9"/>
    </row>
    <row r="26222" spans="2:15" x14ac:dyDescent="0.2">
      <c r="B26222" s="3"/>
      <c r="C26222" s="3"/>
      <c r="D26222" s="6"/>
      <c r="E26222" s="8"/>
      <c r="O26222" s="9"/>
    </row>
    <row r="26223" spans="2:15" x14ac:dyDescent="0.2">
      <c r="B26223" s="3"/>
      <c r="C26223" s="3"/>
      <c r="D26223" s="6"/>
      <c r="E26223" s="8"/>
      <c r="O26223" s="9"/>
    </row>
    <row r="26224" spans="2:15" x14ac:dyDescent="0.2">
      <c r="B26224" s="3"/>
      <c r="C26224" s="3"/>
      <c r="D26224" s="6"/>
      <c r="E26224" s="8"/>
      <c r="O26224" s="9"/>
    </row>
    <row r="26225" spans="2:15" x14ac:dyDescent="0.2">
      <c r="B26225" s="3"/>
      <c r="C26225" s="3"/>
      <c r="D26225" s="6"/>
      <c r="E26225" s="8"/>
      <c r="O26225" s="9"/>
    </row>
    <row r="26226" spans="2:15" x14ac:dyDescent="0.2">
      <c r="B26226" s="3"/>
      <c r="C26226" s="3"/>
      <c r="D26226" s="6"/>
      <c r="E26226" s="8"/>
      <c r="O26226" s="9"/>
    </row>
    <row r="26227" spans="2:15" x14ac:dyDescent="0.2">
      <c r="B26227" s="3"/>
      <c r="C26227" s="3"/>
      <c r="D26227" s="6"/>
      <c r="E26227" s="8"/>
      <c r="O26227" s="9"/>
    </row>
    <row r="26228" spans="2:15" x14ac:dyDescent="0.2">
      <c r="B26228" s="3"/>
      <c r="C26228" s="3"/>
      <c r="D26228" s="6"/>
      <c r="E26228" s="8"/>
      <c r="O26228" s="9"/>
    </row>
    <row r="26229" spans="2:15" x14ac:dyDescent="0.2">
      <c r="B26229" s="3"/>
      <c r="C26229" s="3"/>
      <c r="D26229" s="6"/>
      <c r="E26229" s="8"/>
      <c r="O26229" s="9"/>
    </row>
    <row r="26230" spans="2:15" x14ac:dyDescent="0.2">
      <c r="B26230" s="3"/>
      <c r="C26230" s="3"/>
      <c r="D26230" s="6"/>
      <c r="E26230" s="8"/>
      <c r="O26230" s="9"/>
    </row>
    <row r="26231" spans="2:15" x14ac:dyDescent="0.2">
      <c r="B26231" s="3"/>
      <c r="C26231" s="3"/>
      <c r="D26231" s="6"/>
      <c r="E26231" s="8"/>
      <c r="O26231" s="9"/>
    </row>
    <row r="26232" spans="2:15" x14ac:dyDescent="0.2">
      <c r="B26232" s="3"/>
      <c r="C26232" s="3"/>
      <c r="D26232" s="6"/>
      <c r="E26232" s="8"/>
      <c r="O26232" s="9"/>
    </row>
    <row r="26233" spans="2:15" x14ac:dyDescent="0.2">
      <c r="B26233" s="3"/>
      <c r="C26233" s="3"/>
      <c r="D26233" s="6"/>
      <c r="E26233" s="8"/>
      <c r="O26233" s="9"/>
    </row>
    <row r="26234" spans="2:15" x14ac:dyDescent="0.2">
      <c r="B26234" s="3"/>
      <c r="C26234" s="3"/>
      <c r="D26234" s="6"/>
      <c r="E26234" s="8"/>
      <c r="O26234" s="9"/>
    </row>
    <row r="26235" spans="2:15" x14ac:dyDescent="0.2">
      <c r="B26235" s="3"/>
      <c r="C26235" s="3"/>
      <c r="D26235" s="6"/>
      <c r="E26235" s="8"/>
      <c r="O26235" s="9"/>
    </row>
    <row r="26236" spans="2:15" x14ac:dyDescent="0.2">
      <c r="B26236" s="3"/>
      <c r="C26236" s="3"/>
      <c r="D26236" s="6"/>
      <c r="E26236" s="8"/>
      <c r="O26236" s="9"/>
    </row>
    <row r="26237" spans="2:15" x14ac:dyDescent="0.2">
      <c r="B26237" s="3"/>
      <c r="C26237" s="3"/>
      <c r="D26237" s="6"/>
      <c r="E26237" s="8"/>
      <c r="O26237" s="9"/>
    </row>
    <row r="26238" spans="2:15" x14ac:dyDescent="0.2">
      <c r="B26238" s="3"/>
      <c r="C26238" s="3"/>
      <c r="D26238" s="6"/>
      <c r="E26238" s="8"/>
      <c r="O26238" s="9"/>
    </row>
    <row r="26239" spans="2:15" x14ac:dyDescent="0.2">
      <c r="B26239" s="3"/>
      <c r="C26239" s="3"/>
      <c r="D26239" s="6"/>
      <c r="E26239" s="8"/>
      <c r="O26239" s="9"/>
    </row>
    <row r="26240" spans="2:15" x14ac:dyDescent="0.2">
      <c r="B26240" s="3"/>
      <c r="C26240" s="3"/>
      <c r="D26240" s="6"/>
      <c r="E26240" s="8"/>
      <c r="O26240" s="9"/>
    </row>
    <row r="26241" spans="2:15" x14ac:dyDescent="0.2">
      <c r="B26241" s="3"/>
      <c r="C26241" s="3"/>
      <c r="D26241" s="6"/>
      <c r="E26241" s="8"/>
      <c r="O26241" s="9"/>
    </row>
    <row r="26242" spans="2:15" x14ac:dyDescent="0.2">
      <c r="B26242" s="3"/>
      <c r="C26242" s="3"/>
      <c r="D26242" s="6"/>
      <c r="E26242" s="8"/>
      <c r="O26242" s="9"/>
    </row>
    <row r="26243" spans="2:15" x14ac:dyDescent="0.2">
      <c r="B26243" s="3"/>
      <c r="C26243" s="3"/>
      <c r="D26243" s="6"/>
      <c r="E26243" s="8"/>
      <c r="O26243" s="9"/>
    </row>
    <row r="26244" spans="2:15" x14ac:dyDescent="0.2">
      <c r="B26244" s="3"/>
      <c r="C26244" s="3"/>
      <c r="D26244" s="6"/>
      <c r="E26244" s="8"/>
      <c r="O26244" s="9"/>
    </row>
    <row r="26245" spans="2:15" x14ac:dyDescent="0.2">
      <c r="B26245" s="3"/>
      <c r="C26245" s="3"/>
      <c r="D26245" s="6"/>
      <c r="E26245" s="8"/>
      <c r="O26245" s="9"/>
    </row>
    <row r="26246" spans="2:15" x14ac:dyDescent="0.2">
      <c r="B26246" s="3"/>
      <c r="C26246" s="3"/>
      <c r="D26246" s="6"/>
      <c r="E26246" s="8"/>
      <c r="O26246" s="9"/>
    </row>
    <row r="26247" spans="2:15" x14ac:dyDescent="0.2">
      <c r="B26247" s="3"/>
      <c r="C26247" s="3"/>
      <c r="D26247" s="6"/>
      <c r="E26247" s="8"/>
      <c r="O26247" s="9"/>
    </row>
    <row r="26248" spans="2:15" x14ac:dyDescent="0.2">
      <c r="B26248" s="3"/>
      <c r="C26248" s="3"/>
      <c r="D26248" s="6"/>
      <c r="E26248" s="8"/>
      <c r="O26248" s="9"/>
    </row>
    <row r="26249" spans="2:15" x14ac:dyDescent="0.2">
      <c r="B26249" s="3"/>
      <c r="C26249" s="3"/>
      <c r="D26249" s="6"/>
      <c r="E26249" s="8"/>
      <c r="O26249" s="9"/>
    </row>
    <row r="26250" spans="2:15" x14ac:dyDescent="0.2">
      <c r="B26250" s="3"/>
      <c r="C26250" s="3"/>
      <c r="D26250" s="6"/>
      <c r="E26250" s="8"/>
      <c r="O26250" s="9"/>
    </row>
    <row r="26251" spans="2:15" x14ac:dyDescent="0.2">
      <c r="B26251" s="3"/>
      <c r="C26251" s="3"/>
      <c r="D26251" s="6"/>
      <c r="E26251" s="8"/>
      <c r="O26251" s="9"/>
    </row>
    <row r="26252" spans="2:15" x14ac:dyDescent="0.2">
      <c r="B26252" s="3"/>
      <c r="C26252" s="3"/>
      <c r="D26252" s="6"/>
      <c r="E26252" s="8"/>
      <c r="O26252" s="9"/>
    </row>
    <row r="26253" spans="2:15" x14ac:dyDescent="0.2">
      <c r="B26253" s="3"/>
      <c r="C26253" s="3"/>
      <c r="D26253" s="6"/>
      <c r="E26253" s="8"/>
      <c r="O26253" s="9"/>
    </row>
    <row r="26254" spans="2:15" x14ac:dyDescent="0.2">
      <c r="B26254" s="3"/>
      <c r="C26254" s="3"/>
      <c r="D26254" s="6"/>
      <c r="E26254" s="8"/>
      <c r="O26254" s="9"/>
    </row>
    <row r="26255" spans="2:15" x14ac:dyDescent="0.2">
      <c r="B26255" s="3"/>
      <c r="C26255" s="3"/>
      <c r="D26255" s="6"/>
      <c r="E26255" s="8"/>
      <c r="O26255" s="9"/>
    </row>
    <row r="26256" spans="2:15" x14ac:dyDescent="0.2">
      <c r="B26256" s="3"/>
      <c r="C26256" s="3"/>
      <c r="D26256" s="6"/>
      <c r="E26256" s="8"/>
      <c r="O26256" s="9"/>
    </row>
    <row r="26257" spans="2:15" x14ac:dyDescent="0.2">
      <c r="B26257" s="3"/>
      <c r="C26257" s="3"/>
      <c r="D26257" s="6"/>
      <c r="E26257" s="8"/>
      <c r="O26257" s="9"/>
    </row>
    <row r="26258" spans="2:15" x14ac:dyDescent="0.2">
      <c r="B26258" s="3"/>
      <c r="C26258" s="3"/>
      <c r="D26258" s="6"/>
      <c r="E26258" s="8"/>
      <c r="O26258" s="9"/>
    </row>
    <row r="26259" spans="2:15" x14ac:dyDescent="0.2">
      <c r="B26259" s="3"/>
      <c r="C26259" s="3"/>
      <c r="D26259" s="6"/>
      <c r="E26259" s="8"/>
      <c r="O26259" s="9"/>
    </row>
    <row r="26260" spans="2:15" x14ac:dyDescent="0.2">
      <c r="B26260" s="3"/>
      <c r="C26260" s="3"/>
      <c r="D26260" s="6"/>
      <c r="E26260" s="8"/>
      <c r="O26260" s="9"/>
    </row>
    <row r="26261" spans="2:15" x14ac:dyDescent="0.2">
      <c r="B26261" s="3"/>
      <c r="C26261" s="3"/>
      <c r="D26261" s="6"/>
      <c r="E26261" s="8"/>
      <c r="O26261" s="9"/>
    </row>
    <row r="26262" spans="2:15" x14ac:dyDescent="0.2">
      <c r="B26262" s="3"/>
      <c r="C26262" s="3"/>
      <c r="D26262" s="6"/>
      <c r="E26262" s="8"/>
      <c r="O26262" s="9"/>
    </row>
    <row r="26263" spans="2:15" x14ac:dyDescent="0.2">
      <c r="B26263" s="3"/>
      <c r="C26263" s="3"/>
      <c r="D26263" s="6"/>
      <c r="E26263" s="8"/>
      <c r="O26263" s="9"/>
    </row>
    <row r="26264" spans="2:15" x14ac:dyDescent="0.2">
      <c r="B26264" s="3"/>
      <c r="C26264" s="3"/>
      <c r="D26264" s="6"/>
      <c r="E26264" s="8"/>
      <c r="O26264" s="9"/>
    </row>
    <row r="26265" spans="2:15" x14ac:dyDescent="0.2">
      <c r="B26265" s="3"/>
      <c r="C26265" s="3"/>
      <c r="D26265" s="6"/>
      <c r="E26265" s="8"/>
      <c r="O26265" s="9"/>
    </row>
    <row r="26266" spans="2:15" x14ac:dyDescent="0.2">
      <c r="B26266" s="3"/>
      <c r="C26266" s="3"/>
      <c r="D26266" s="6"/>
      <c r="E26266" s="8"/>
      <c r="O26266" s="9"/>
    </row>
    <row r="26267" spans="2:15" x14ac:dyDescent="0.2">
      <c r="B26267" s="3"/>
      <c r="C26267" s="3"/>
      <c r="D26267" s="6"/>
      <c r="E26267" s="8"/>
      <c r="O26267" s="9"/>
    </row>
    <row r="26268" spans="2:15" x14ac:dyDescent="0.2">
      <c r="B26268" s="3"/>
      <c r="C26268" s="3"/>
      <c r="D26268" s="6"/>
      <c r="E26268" s="8"/>
      <c r="O26268" s="9"/>
    </row>
    <row r="26269" spans="2:15" x14ac:dyDescent="0.2">
      <c r="B26269" s="3"/>
      <c r="C26269" s="3"/>
      <c r="D26269" s="6"/>
      <c r="E26269" s="8"/>
      <c r="O26269" s="9"/>
    </row>
    <row r="26270" spans="2:15" x14ac:dyDescent="0.2">
      <c r="B26270" s="3"/>
      <c r="C26270" s="3"/>
      <c r="D26270" s="6"/>
      <c r="E26270" s="8"/>
      <c r="O26270" s="9"/>
    </row>
    <row r="26271" spans="2:15" x14ac:dyDescent="0.2">
      <c r="B26271" s="3"/>
      <c r="C26271" s="3"/>
      <c r="D26271" s="6"/>
      <c r="E26271" s="8"/>
      <c r="O26271" s="9"/>
    </row>
    <row r="26272" spans="2:15" x14ac:dyDescent="0.2">
      <c r="B26272" s="3"/>
      <c r="C26272" s="3"/>
      <c r="D26272" s="6"/>
      <c r="E26272" s="8"/>
      <c r="O26272" s="9"/>
    </row>
    <row r="26273" spans="2:15" x14ac:dyDescent="0.2">
      <c r="B26273" s="3"/>
      <c r="C26273" s="3"/>
      <c r="D26273" s="6"/>
      <c r="E26273" s="8"/>
      <c r="O26273" s="9"/>
    </row>
    <row r="26274" spans="2:15" x14ac:dyDescent="0.2">
      <c r="B26274" s="3"/>
      <c r="C26274" s="3"/>
      <c r="D26274" s="6"/>
      <c r="E26274" s="8"/>
      <c r="O26274" s="9"/>
    </row>
    <row r="26275" spans="2:15" x14ac:dyDescent="0.2">
      <c r="B26275" s="3"/>
      <c r="C26275" s="3"/>
      <c r="D26275" s="6"/>
      <c r="E26275" s="8"/>
      <c r="O26275" s="9"/>
    </row>
    <row r="26276" spans="2:15" x14ac:dyDescent="0.2">
      <c r="B26276" s="3"/>
      <c r="C26276" s="3"/>
      <c r="D26276" s="6"/>
      <c r="E26276" s="8"/>
      <c r="O26276" s="9"/>
    </row>
    <row r="26277" spans="2:15" x14ac:dyDescent="0.2">
      <c r="B26277" s="3"/>
      <c r="C26277" s="3"/>
      <c r="D26277" s="6"/>
      <c r="E26277" s="8"/>
      <c r="O26277" s="9"/>
    </row>
    <row r="26278" spans="2:15" x14ac:dyDescent="0.2">
      <c r="B26278" s="3"/>
      <c r="C26278" s="3"/>
      <c r="D26278" s="6"/>
      <c r="E26278" s="8"/>
      <c r="O26278" s="9"/>
    </row>
    <row r="26279" spans="2:15" x14ac:dyDescent="0.2">
      <c r="B26279" s="3"/>
      <c r="C26279" s="3"/>
      <c r="D26279" s="6"/>
      <c r="E26279" s="8"/>
      <c r="O26279" s="9"/>
    </row>
    <row r="26280" spans="2:15" x14ac:dyDescent="0.2">
      <c r="B26280" s="3"/>
      <c r="C26280" s="3"/>
      <c r="D26280" s="6"/>
      <c r="E26280" s="8"/>
      <c r="O26280" s="9"/>
    </row>
    <row r="26281" spans="2:15" x14ac:dyDescent="0.2">
      <c r="B26281" s="3"/>
      <c r="C26281" s="3"/>
      <c r="D26281" s="6"/>
      <c r="E26281" s="8"/>
      <c r="O26281" s="9"/>
    </row>
    <row r="26282" spans="2:15" x14ac:dyDescent="0.2">
      <c r="B26282" s="3"/>
      <c r="C26282" s="3"/>
      <c r="D26282" s="6"/>
      <c r="E26282" s="8"/>
      <c r="O26282" s="9"/>
    </row>
    <row r="26283" spans="2:15" x14ac:dyDescent="0.2">
      <c r="B26283" s="3"/>
      <c r="C26283" s="3"/>
      <c r="D26283" s="6"/>
      <c r="E26283" s="8"/>
      <c r="O26283" s="9"/>
    </row>
    <row r="26284" spans="2:15" x14ac:dyDescent="0.2">
      <c r="B26284" s="3"/>
      <c r="C26284" s="3"/>
      <c r="D26284" s="6"/>
      <c r="E26284" s="8"/>
      <c r="O26284" s="9"/>
    </row>
    <row r="26285" spans="2:15" x14ac:dyDescent="0.2">
      <c r="B26285" s="3"/>
      <c r="C26285" s="3"/>
      <c r="D26285" s="6"/>
      <c r="E26285" s="8"/>
      <c r="O26285" s="9"/>
    </row>
    <row r="26286" spans="2:15" x14ac:dyDescent="0.2">
      <c r="B26286" s="3"/>
      <c r="C26286" s="3"/>
      <c r="D26286" s="6"/>
      <c r="E26286" s="8"/>
      <c r="O26286" s="9"/>
    </row>
    <row r="26287" spans="2:15" x14ac:dyDescent="0.2">
      <c r="B26287" s="3"/>
      <c r="C26287" s="3"/>
      <c r="D26287" s="6"/>
      <c r="E26287" s="8"/>
      <c r="O26287" s="9"/>
    </row>
    <row r="26288" spans="2:15" x14ac:dyDescent="0.2">
      <c r="B26288" s="3"/>
      <c r="C26288" s="3"/>
      <c r="D26288" s="6"/>
      <c r="E26288" s="8"/>
      <c r="O26288" s="9"/>
    </row>
    <row r="26289" spans="2:15" x14ac:dyDescent="0.2">
      <c r="B26289" s="3"/>
      <c r="C26289" s="3"/>
      <c r="D26289" s="6"/>
      <c r="E26289" s="8"/>
      <c r="O26289" s="9"/>
    </row>
    <row r="26290" spans="2:15" x14ac:dyDescent="0.2">
      <c r="B26290" s="3"/>
      <c r="C26290" s="3"/>
      <c r="D26290" s="6"/>
      <c r="E26290" s="8"/>
      <c r="O26290" s="9"/>
    </row>
    <row r="26291" spans="2:15" x14ac:dyDescent="0.2">
      <c r="B26291" s="3"/>
      <c r="C26291" s="3"/>
      <c r="D26291" s="6"/>
      <c r="E26291" s="8"/>
      <c r="O26291" s="9"/>
    </row>
    <row r="26292" spans="2:15" x14ac:dyDescent="0.2">
      <c r="B26292" s="3"/>
      <c r="C26292" s="3"/>
      <c r="D26292" s="6"/>
      <c r="E26292" s="8"/>
      <c r="O26292" s="9"/>
    </row>
    <row r="26293" spans="2:15" x14ac:dyDescent="0.2">
      <c r="B26293" s="3"/>
      <c r="C26293" s="3"/>
      <c r="D26293" s="6"/>
      <c r="E26293" s="8"/>
      <c r="O26293" s="9"/>
    </row>
    <row r="26294" spans="2:15" x14ac:dyDescent="0.2">
      <c r="B26294" s="3"/>
      <c r="C26294" s="3"/>
      <c r="D26294" s="6"/>
      <c r="E26294" s="8"/>
      <c r="O26294" s="9"/>
    </row>
    <row r="26295" spans="2:15" x14ac:dyDescent="0.2">
      <c r="B26295" s="3"/>
      <c r="C26295" s="3"/>
      <c r="D26295" s="6"/>
      <c r="E26295" s="8"/>
      <c r="O26295" s="9"/>
    </row>
    <row r="26296" spans="2:15" x14ac:dyDescent="0.2">
      <c r="B26296" s="3"/>
      <c r="C26296" s="3"/>
      <c r="D26296" s="6"/>
      <c r="E26296" s="8"/>
      <c r="O26296" s="9"/>
    </row>
    <row r="26297" spans="2:15" x14ac:dyDescent="0.2">
      <c r="B26297" s="3"/>
      <c r="C26297" s="3"/>
      <c r="D26297" s="6"/>
      <c r="E26297" s="8"/>
      <c r="O26297" s="9"/>
    </row>
    <row r="26298" spans="2:15" x14ac:dyDescent="0.2">
      <c r="B26298" s="3"/>
      <c r="C26298" s="3"/>
      <c r="D26298" s="6"/>
      <c r="E26298" s="8"/>
      <c r="O26298" s="9"/>
    </row>
    <row r="26299" spans="2:15" x14ac:dyDescent="0.2">
      <c r="B26299" s="3"/>
      <c r="C26299" s="3"/>
      <c r="D26299" s="6"/>
      <c r="E26299" s="8"/>
      <c r="O26299" s="9"/>
    </row>
    <row r="26300" spans="2:15" x14ac:dyDescent="0.2">
      <c r="B26300" s="3"/>
      <c r="C26300" s="3"/>
      <c r="D26300" s="6"/>
      <c r="E26300" s="8"/>
      <c r="O26300" s="9"/>
    </row>
    <row r="26301" spans="2:15" x14ac:dyDescent="0.2">
      <c r="B26301" s="3"/>
      <c r="C26301" s="3"/>
      <c r="D26301" s="6"/>
      <c r="E26301" s="8"/>
      <c r="O26301" s="9"/>
    </row>
    <row r="26302" spans="2:15" x14ac:dyDescent="0.2">
      <c r="B26302" s="3"/>
      <c r="C26302" s="3"/>
      <c r="D26302" s="6"/>
      <c r="E26302" s="8"/>
      <c r="O26302" s="9"/>
    </row>
    <row r="26303" spans="2:15" x14ac:dyDescent="0.2">
      <c r="B26303" s="3"/>
      <c r="C26303" s="3"/>
      <c r="D26303" s="6"/>
      <c r="E26303" s="8"/>
      <c r="O26303" s="9"/>
    </row>
    <row r="26304" spans="2:15" x14ac:dyDescent="0.2">
      <c r="B26304" s="3"/>
      <c r="C26304" s="3"/>
      <c r="D26304" s="6"/>
      <c r="E26304" s="8"/>
      <c r="O26304" s="9"/>
    </row>
    <row r="26305" spans="2:15" x14ac:dyDescent="0.2">
      <c r="B26305" s="3"/>
      <c r="C26305" s="3"/>
      <c r="D26305" s="6"/>
      <c r="E26305" s="8"/>
      <c r="O26305" s="9"/>
    </row>
    <row r="26306" spans="2:15" x14ac:dyDescent="0.2">
      <c r="B26306" s="3"/>
      <c r="C26306" s="3"/>
      <c r="D26306" s="6"/>
      <c r="E26306" s="8"/>
      <c r="O26306" s="9"/>
    </row>
    <row r="26307" spans="2:15" x14ac:dyDescent="0.2">
      <c r="B26307" s="3"/>
      <c r="C26307" s="3"/>
      <c r="D26307" s="6"/>
      <c r="E26307" s="8"/>
      <c r="O26307" s="9"/>
    </row>
    <row r="26308" spans="2:15" x14ac:dyDescent="0.2">
      <c r="B26308" s="3"/>
      <c r="C26308" s="3"/>
      <c r="D26308" s="6"/>
      <c r="E26308" s="8"/>
      <c r="O26308" s="9"/>
    </row>
    <row r="26309" spans="2:15" x14ac:dyDescent="0.2">
      <c r="B26309" s="3"/>
      <c r="C26309" s="3"/>
      <c r="D26309" s="6"/>
      <c r="E26309" s="8"/>
      <c r="O26309" s="9"/>
    </row>
    <row r="26310" spans="2:15" x14ac:dyDescent="0.2">
      <c r="B26310" s="3"/>
      <c r="C26310" s="3"/>
      <c r="D26310" s="6"/>
      <c r="E26310" s="8"/>
      <c r="O26310" s="9"/>
    </row>
    <row r="26311" spans="2:15" x14ac:dyDescent="0.2">
      <c r="B26311" s="3"/>
      <c r="C26311" s="3"/>
      <c r="D26311" s="6"/>
      <c r="E26311" s="8"/>
      <c r="O26311" s="9"/>
    </row>
    <row r="26312" spans="2:15" x14ac:dyDescent="0.2">
      <c r="B26312" s="3"/>
      <c r="C26312" s="3"/>
      <c r="D26312" s="6"/>
      <c r="E26312" s="8"/>
      <c r="O26312" s="9"/>
    </row>
    <row r="26313" spans="2:15" x14ac:dyDescent="0.2">
      <c r="B26313" s="3"/>
      <c r="C26313" s="3"/>
      <c r="D26313" s="6"/>
      <c r="E26313" s="8"/>
      <c r="O26313" s="9"/>
    </row>
    <row r="26314" spans="2:15" x14ac:dyDescent="0.2">
      <c r="B26314" s="3"/>
      <c r="C26314" s="3"/>
      <c r="D26314" s="6"/>
      <c r="E26314" s="8"/>
      <c r="O26314" s="9"/>
    </row>
    <row r="26315" spans="2:15" x14ac:dyDescent="0.2">
      <c r="B26315" s="3"/>
      <c r="C26315" s="3"/>
      <c r="D26315" s="6"/>
      <c r="E26315" s="8"/>
      <c r="O26315" s="9"/>
    </row>
    <row r="26316" spans="2:15" x14ac:dyDescent="0.2">
      <c r="B26316" s="3"/>
      <c r="C26316" s="3"/>
      <c r="D26316" s="6"/>
      <c r="E26316" s="8"/>
      <c r="O26316" s="9"/>
    </row>
    <row r="26317" spans="2:15" x14ac:dyDescent="0.2">
      <c r="B26317" s="3"/>
      <c r="C26317" s="3"/>
      <c r="D26317" s="6"/>
      <c r="E26317" s="8"/>
      <c r="O26317" s="9"/>
    </row>
    <row r="26318" spans="2:15" x14ac:dyDescent="0.2">
      <c r="B26318" s="3"/>
      <c r="C26318" s="3"/>
      <c r="D26318" s="6"/>
      <c r="E26318" s="8"/>
      <c r="O26318" s="9"/>
    </row>
    <row r="26319" spans="2:15" x14ac:dyDescent="0.2">
      <c r="B26319" s="3"/>
      <c r="C26319" s="3"/>
      <c r="D26319" s="6"/>
      <c r="E26319" s="8"/>
      <c r="O26319" s="9"/>
    </row>
    <row r="26320" spans="2:15" x14ac:dyDescent="0.2">
      <c r="B26320" s="3"/>
      <c r="C26320" s="3"/>
      <c r="D26320" s="6"/>
      <c r="E26320" s="8"/>
      <c r="O26320" s="9"/>
    </row>
    <row r="26321" spans="2:15" x14ac:dyDescent="0.2">
      <c r="B26321" s="3"/>
      <c r="C26321" s="3"/>
      <c r="D26321" s="6"/>
      <c r="E26321" s="8"/>
      <c r="O26321" s="9"/>
    </row>
    <row r="26322" spans="2:15" x14ac:dyDescent="0.2">
      <c r="B26322" s="3"/>
      <c r="C26322" s="3"/>
      <c r="D26322" s="6"/>
      <c r="E26322" s="8"/>
      <c r="O26322" s="9"/>
    </row>
    <row r="26323" spans="2:15" x14ac:dyDescent="0.2">
      <c r="B26323" s="3"/>
      <c r="C26323" s="3"/>
      <c r="D26323" s="6"/>
      <c r="E26323" s="8"/>
      <c r="O26323" s="9"/>
    </row>
    <row r="26324" spans="2:15" x14ac:dyDescent="0.2">
      <c r="B26324" s="3"/>
      <c r="C26324" s="3"/>
      <c r="D26324" s="6"/>
      <c r="E26324" s="8"/>
      <c r="O26324" s="9"/>
    </row>
    <row r="26325" spans="2:15" x14ac:dyDescent="0.2">
      <c r="B26325" s="3"/>
      <c r="C26325" s="3"/>
      <c r="D26325" s="6"/>
      <c r="E26325" s="8"/>
      <c r="O26325" s="9"/>
    </row>
    <row r="26326" spans="2:15" x14ac:dyDescent="0.2">
      <c r="B26326" s="3"/>
      <c r="C26326" s="3"/>
      <c r="D26326" s="6"/>
      <c r="E26326" s="8"/>
      <c r="O26326" s="9"/>
    </row>
    <row r="26327" spans="2:15" x14ac:dyDescent="0.2">
      <c r="B26327" s="3"/>
      <c r="C26327" s="3"/>
      <c r="D26327" s="6"/>
      <c r="E26327" s="8"/>
      <c r="O26327" s="9"/>
    </row>
    <row r="26328" spans="2:15" x14ac:dyDescent="0.2">
      <c r="B26328" s="3"/>
      <c r="C26328" s="3"/>
      <c r="D26328" s="6"/>
      <c r="E26328" s="8"/>
      <c r="O26328" s="9"/>
    </row>
    <row r="26329" spans="2:15" x14ac:dyDescent="0.2">
      <c r="B26329" s="3"/>
      <c r="C26329" s="3"/>
      <c r="D26329" s="6"/>
      <c r="E26329" s="8"/>
      <c r="O26329" s="9"/>
    </row>
    <row r="26330" spans="2:15" x14ac:dyDescent="0.2">
      <c r="B26330" s="3"/>
      <c r="C26330" s="3"/>
      <c r="D26330" s="6"/>
      <c r="E26330" s="8"/>
      <c r="O26330" s="9"/>
    </row>
    <row r="26331" spans="2:15" x14ac:dyDescent="0.2">
      <c r="B26331" s="3"/>
      <c r="C26331" s="3"/>
      <c r="D26331" s="6"/>
      <c r="E26331" s="8"/>
      <c r="O26331" s="9"/>
    </row>
    <row r="26332" spans="2:15" x14ac:dyDescent="0.2">
      <c r="B26332" s="3"/>
      <c r="C26332" s="3"/>
      <c r="D26332" s="6"/>
      <c r="E26332" s="8"/>
      <c r="O26332" s="9"/>
    </row>
    <row r="26333" spans="2:15" x14ac:dyDescent="0.2">
      <c r="B26333" s="3"/>
      <c r="C26333" s="3"/>
      <c r="D26333" s="6"/>
      <c r="E26333" s="8"/>
      <c r="O26333" s="9"/>
    </row>
    <row r="26334" spans="2:15" x14ac:dyDescent="0.2">
      <c r="B26334" s="3"/>
      <c r="C26334" s="3"/>
      <c r="D26334" s="6"/>
      <c r="E26334" s="8"/>
      <c r="O26334" s="9"/>
    </row>
    <row r="26335" spans="2:15" x14ac:dyDescent="0.2">
      <c r="B26335" s="3"/>
      <c r="C26335" s="3"/>
      <c r="D26335" s="6"/>
      <c r="E26335" s="8"/>
      <c r="O26335" s="9"/>
    </row>
    <row r="26336" spans="2:15" x14ac:dyDescent="0.2">
      <c r="B26336" s="3"/>
      <c r="C26336" s="3"/>
      <c r="D26336" s="6"/>
      <c r="E26336" s="8"/>
      <c r="O26336" s="9"/>
    </row>
    <row r="26337" spans="2:15" x14ac:dyDescent="0.2">
      <c r="B26337" s="3"/>
      <c r="C26337" s="3"/>
      <c r="D26337" s="6"/>
      <c r="E26337" s="8"/>
      <c r="O26337" s="9"/>
    </row>
    <row r="26338" spans="2:15" x14ac:dyDescent="0.2">
      <c r="B26338" s="3"/>
      <c r="C26338" s="3"/>
      <c r="D26338" s="6"/>
      <c r="E26338" s="8"/>
      <c r="O26338" s="9"/>
    </row>
    <row r="26339" spans="2:15" x14ac:dyDescent="0.2">
      <c r="B26339" s="3"/>
      <c r="C26339" s="3"/>
      <c r="D26339" s="6"/>
      <c r="E26339" s="8"/>
      <c r="O26339" s="9"/>
    </row>
    <row r="26340" spans="2:15" x14ac:dyDescent="0.2">
      <c r="B26340" s="3"/>
      <c r="C26340" s="3"/>
      <c r="D26340" s="6"/>
      <c r="E26340" s="8"/>
      <c r="O26340" s="9"/>
    </row>
    <row r="26341" spans="2:15" x14ac:dyDescent="0.2">
      <c r="B26341" s="3"/>
      <c r="C26341" s="3"/>
      <c r="D26341" s="6"/>
      <c r="E26341" s="8"/>
      <c r="O26341" s="9"/>
    </row>
    <row r="26342" spans="2:15" x14ac:dyDescent="0.2">
      <c r="B26342" s="3"/>
      <c r="C26342" s="3"/>
      <c r="D26342" s="6"/>
      <c r="E26342" s="8"/>
      <c r="O26342" s="9"/>
    </row>
    <row r="26343" spans="2:15" x14ac:dyDescent="0.2">
      <c r="B26343" s="3"/>
      <c r="C26343" s="3"/>
      <c r="D26343" s="6"/>
      <c r="E26343" s="8"/>
      <c r="O26343" s="9"/>
    </row>
    <row r="26344" spans="2:15" x14ac:dyDescent="0.2">
      <c r="B26344" s="3"/>
      <c r="C26344" s="3"/>
      <c r="D26344" s="6"/>
      <c r="E26344" s="8"/>
      <c r="O26344" s="9"/>
    </row>
    <row r="26345" spans="2:15" x14ac:dyDescent="0.2">
      <c r="B26345" s="3"/>
      <c r="C26345" s="3"/>
      <c r="D26345" s="6"/>
      <c r="E26345" s="8"/>
      <c r="O26345" s="9"/>
    </row>
    <row r="26346" spans="2:15" x14ac:dyDescent="0.2">
      <c r="B26346" s="3"/>
      <c r="C26346" s="3"/>
      <c r="D26346" s="6"/>
      <c r="E26346" s="8"/>
      <c r="O26346" s="9"/>
    </row>
    <row r="26347" spans="2:15" x14ac:dyDescent="0.2">
      <c r="B26347" s="3"/>
      <c r="C26347" s="3"/>
      <c r="D26347" s="6"/>
      <c r="E26347" s="8"/>
      <c r="O26347" s="9"/>
    </row>
    <row r="26348" spans="2:15" x14ac:dyDescent="0.2">
      <c r="B26348" s="3"/>
      <c r="C26348" s="3"/>
      <c r="D26348" s="6"/>
      <c r="E26348" s="8"/>
      <c r="O26348" s="9"/>
    </row>
    <row r="26349" spans="2:15" x14ac:dyDescent="0.2">
      <c r="B26349" s="3"/>
      <c r="C26349" s="3"/>
      <c r="D26349" s="6"/>
      <c r="E26349" s="8"/>
      <c r="O26349" s="9"/>
    </row>
    <row r="26350" spans="2:15" x14ac:dyDescent="0.2">
      <c r="B26350" s="3"/>
      <c r="C26350" s="3"/>
      <c r="D26350" s="6"/>
      <c r="E26350" s="8"/>
      <c r="O26350" s="9"/>
    </row>
    <row r="26351" spans="2:15" x14ac:dyDescent="0.2">
      <c r="B26351" s="3"/>
      <c r="C26351" s="3"/>
      <c r="D26351" s="6"/>
      <c r="E26351" s="8"/>
      <c r="O26351" s="9"/>
    </row>
    <row r="26352" spans="2:15" x14ac:dyDescent="0.2">
      <c r="B26352" s="3"/>
      <c r="C26352" s="3"/>
      <c r="D26352" s="6"/>
      <c r="E26352" s="8"/>
      <c r="O26352" s="9"/>
    </row>
    <row r="26353" spans="2:15" x14ac:dyDescent="0.2">
      <c r="B26353" s="3"/>
      <c r="C26353" s="3"/>
      <c r="D26353" s="6"/>
      <c r="E26353" s="8"/>
      <c r="O26353" s="9"/>
    </row>
    <row r="26354" spans="2:15" x14ac:dyDescent="0.2">
      <c r="B26354" s="3"/>
      <c r="C26354" s="3"/>
      <c r="D26354" s="6"/>
      <c r="E26354" s="8"/>
      <c r="O26354" s="9"/>
    </row>
    <row r="26355" spans="2:15" x14ac:dyDescent="0.2">
      <c r="B26355" s="3"/>
      <c r="C26355" s="3"/>
      <c r="D26355" s="6"/>
      <c r="E26355" s="8"/>
      <c r="O26355" s="9"/>
    </row>
    <row r="26356" spans="2:15" x14ac:dyDescent="0.2">
      <c r="B26356" s="3"/>
      <c r="C26356" s="3"/>
      <c r="D26356" s="6"/>
      <c r="E26356" s="8"/>
      <c r="O26356" s="9"/>
    </row>
    <row r="26357" spans="2:15" x14ac:dyDescent="0.2">
      <c r="B26357" s="3"/>
      <c r="C26357" s="3"/>
      <c r="D26357" s="6"/>
      <c r="E26357" s="8"/>
      <c r="O26357" s="9"/>
    </row>
    <row r="26358" spans="2:15" x14ac:dyDescent="0.2">
      <c r="B26358" s="3"/>
      <c r="C26358" s="3"/>
      <c r="D26358" s="6"/>
      <c r="E26358" s="8"/>
      <c r="O26358" s="9"/>
    </row>
    <row r="26359" spans="2:15" x14ac:dyDescent="0.2">
      <c r="B26359" s="3"/>
      <c r="C26359" s="3"/>
      <c r="D26359" s="6"/>
      <c r="E26359" s="8"/>
      <c r="O26359" s="9"/>
    </row>
    <row r="26360" spans="2:15" x14ac:dyDescent="0.2">
      <c r="B26360" s="3"/>
      <c r="C26360" s="3"/>
      <c r="D26360" s="6"/>
      <c r="E26360" s="8"/>
      <c r="O26360" s="9"/>
    </row>
    <row r="26361" spans="2:15" x14ac:dyDescent="0.2">
      <c r="B26361" s="3"/>
      <c r="C26361" s="3"/>
      <c r="D26361" s="6"/>
      <c r="E26361" s="8"/>
      <c r="O26361" s="9"/>
    </row>
    <row r="26362" spans="2:15" x14ac:dyDescent="0.2">
      <c r="B26362" s="3"/>
      <c r="C26362" s="3"/>
      <c r="D26362" s="6"/>
      <c r="E26362" s="8"/>
      <c r="O26362" s="9"/>
    </row>
    <row r="26363" spans="2:15" x14ac:dyDescent="0.2">
      <c r="B26363" s="3"/>
      <c r="C26363" s="3"/>
      <c r="D26363" s="6"/>
      <c r="E26363" s="8"/>
      <c r="O26363" s="9"/>
    </row>
    <row r="26364" spans="2:15" x14ac:dyDescent="0.2">
      <c r="B26364" s="3"/>
      <c r="C26364" s="3"/>
      <c r="D26364" s="6"/>
      <c r="E26364" s="8"/>
      <c r="O26364" s="9"/>
    </row>
    <row r="26365" spans="2:15" x14ac:dyDescent="0.2">
      <c r="B26365" s="3"/>
      <c r="C26365" s="3"/>
      <c r="D26365" s="6"/>
      <c r="E26365" s="8"/>
      <c r="O26365" s="9"/>
    </row>
    <row r="26366" spans="2:15" x14ac:dyDescent="0.2">
      <c r="B26366" s="3"/>
      <c r="C26366" s="3"/>
      <c r="D26366" s="6"/>
      <c r="E26366" s="8"/>
      <c r="O26366" s="9"/>
    </row>
    <row r="26367" spans="2:15" x14ac:dyDescent="0.2">
      <c r="B26367" s="3"/>
      <c r="C26367" s="3"/>
      <c r="D26367" s="6"/>
      <c r="E26367" s="8"/>
      <c r="O26367" s="9"/>
    </row>
    <row r="26368" spans="2:15" x14ac:dyDescent="0.2">
      <c r="B26368" s="3"/>
      <c r="C26368" s="3"/>
      <c r="D26368" s="6"/>
      <c r="E26368" s="8"/>
      <c r="O26368" s="9"/>
    </row>
    <row r="26369" spans="2:15" x14ac:dyDescent="0.2">
      <c r="B26369" s="3"/>
      <c r="C26369" s="3"/>
      <c r="D26369" s="6"/>
      <c r="E26369" s="8"/>
      <c r="O26369" s="9"/>
    </row>
    <row r="26370" spans="2:15" x14ac:dyDescent="0.2">
      <c r="B26370" s="3"/>
      <c r="C26370" s="3"/>
      <c r="D26370" s="6"/>
      <c r="E26370" s="8"/>
      <c r="O26370" s="9"/>
    </row>
    <row r="26371" spans="2:15" x14ac:dyDescent="0.2">
      <c r="B26371" s="3"/>
      <c r="C26371" s="3"/>
      <c r="D26371" s="6"/>
      <c r="E26371" s="8"/>
      <c r="O26371" s="9"/>
    </row>
    <row r="26372" spans="2:15" x14ac:dyDescent="0.2">
      <c r="B26372" s="3"/>
      <c r="C26372" s="3"/>
      <c r="D26372" s="6"/>
      <c r="E26372" s="8"/>
      <c r="O26372" s="9"/>
    </row>
    <row r="26373" spans="2:15" x14ac:dyDescent="0.2">
      <c r="B26373" s="3"/>
      <c r="C26373" s="3"/>
      <c r="D26373" s="6"/>
      <c r="E26373" s="8"/>
      <c r="O26373" s="9"/>
    </row>
    <row r="26374" spans="2:15" x14ac:dyDescent="0.2">
      <c r="B26374" s="3"/>
      <c r="C26374" s="3"/>
      <c r="D26374" s="6"/>
      <c r="E26374" s="8"/>
      <c r="O26374" s="9"/>
    </row>
    <row r="26375" spans="2:15" x14ac:dyDescent="0.2">
      <c r="B26375" s="3"/>
      <c r="C26375" s="3"/>
      <c r="D26375" s="6"/>
      <c r="E26375" s="8"/>
      <c r="O26375" s="9"/>
    </row>
    <row r="26376" spans="2:15" x14ac:dyDescent="0.2">
      <c r="B26376" s="3"/>
      <c r="C26376" s="3"/>
      <c r="D26376" s="6"/>
      <c r="E26376" s="8"/>
      <c r="O26376" s="9"/>
    </row>
    <row r="26377" spans="2:15" x14ac:dyDescent="0.2">
      <c r="B26377" s="3"/>
      <c r="C26377" s="3"/>
      <c r="D26377" s="6"/>
      <c r="E26377" s="8"/>
      <c r="O26377" s="9"/>
    </row>
    <row r="26378" spans="2:15" x14ac:dyDescent="0.2">
      <c r="B26378" s="3"/>
      <c r="C26378" s="3"/>
      <c r="D26378" s="6"/>
      <c r="E26378" s="8"/>
      <c r="O26378" s="9"/>
    </row>
    <row r="26379" spans="2:15" x14ac:dyDescent="0.2">
      <c r="B26379" s="3"/>
      <c r="C26379" s="3"/>
      <c r="D26379" s="6"/>
      <c r="E26379" s="8"/>
      <c r="O26379" s="9"/>
    </row>
    <row r="26380" spans="2:15" x14ac:dyDescent="0.2">
      <c r="B26380" s="3"/>
      <c r="C26380" s="3"/>
      <c r="D26380" s="6"/>
      <c r="E26380" s="8"/>
      <c r="O26380" s="9"/>
    </row>
    <row r="26381" spans="2:15" x14ac:dyDescent="0.2">
      <c r="B26381" s="3"/>
      <c r="C26381" s="3"/>
      <c r="D26381" s="6"/>
      <c r="E26381" s="8"/>
      <c r="O26381" s="9"/>
    </row>
    <row r="26382" spans="2:15" x14ac:dyDescent="0.2">
      <c r="B26382" s="3"/>
      <c r="C26382" s="3"/>
      <c r="D26382" s="6"/>
      <c r="E26382" s="8"/>
      <c r="O26382" s="9"/>
    </row>
    <row r="26383" spans="2:15" x14ac:dyDescent="0.2">
      <c r="B26383" s="3"/>
      <c r="C26383" s="3"/>
      <c r="D26383" s="6"/>
      <c r="E26383" s="8"/>
      <c r="O26383" s="9"/>
    </row>
    <row r="26384" spans="2:15" x14ac:dyDescent="0.2">
      <c r="B26384" s="3"/>
      <c r="C26384" s="3"/>
      <c r="D26384" s="6"/>
      <c r="E26384" s="8"/>
      <c r="O26384" s="9"/>
    </row>
    <row r="26385" spans="2:15" x14ac:dyDescent="0.2">
      <c r="B26385" s="3"/>
      <c r="C26385" s="3"/>
      <c r="D26385" s="6"/>
      <c r="E26385" s="8"/>
      <c r="O26385" s="9"/>
    </row>
    <row r="26386" spans="2:15" x14ac:dyDescent="0.2">
      <c r="B26386" s="3"/>
      <c r="C26386" s="3"/>
      <c r="D26386" s="6"/>
      <c r="E26386" s="8"/>
      <c r="O26386" s="9"/>
    </row>
    <row r="26387" spans="2:15" x14ac:dyDescent="0.2">
      <c r="B26387" s="3"/>
      <c r="C26387" s="3"/>
      <c r="D26387" s="6"/>
      <c r="E26387" s="8"/>
      <c r="O26387" s="9"/>
    </row>
    <row r="26388" spans="2:15" x14ac:dyDescent="0.2">
      <c r="B26388" s="3"/>
      <c r="C26388" s="3"/>
      <c r="D26388" s="6"/>
      <c r="E26388" s="8"/>
      <c r="O26388" s="9"/>
    </row>
    <row r="26389" spans="2:15" x14ac:dyDescent="0.2">
      <c r="B26389" s="3"/>
      <c r="C26389" s="3"/>
      <c r="D26389" s="6"/>
      <c r="E26389" s="8"/>
      <c r="O26389" s="9"/>
    </row>
    <row r="26390" spans="2:15" x14ac:dyDescent="0.2">
      <c r="B26390" s="3"/>
      <c r="C26390" s="3"/>
      <c r="D26390" s="6"/>
      <c r="E26390" s="8"/>
      <c r="O26390" s="9"/>
    </row>
    <row r="26391" spans="2:15" x14ac:dyDescent="0.2">
      <c r="B26391" s="3"/>
      <c r="C26391" s="3"/>
      <c r="D26391" s="6"/>
      <c r="E26391" s="8"/>
      <c r="O26391" s="9"/>
    </row>
    <row r="26392" spans="2:15" x14ac:dyDescent="0.2">
      <c r="B26392" s="3"/>
      <c r="C26392" s="3"/>
      <c r="D26392" s="6"/>
      <c r="E26392" s="8"/>
      <c r="O26392" s="9"/>
    </row>
    <row r="26393" spans="2:15" x14ac:dyDescent="0.2">
      <c r="B26393" s="3"/>
      <c r="C26393" s="3"/>
      <c r="D26393" s="6"/>
      <c r="E26393" s="8"/>
      <c r="O26393" s="9"/>
    </row>
    <row r="26394" spans="2:15" x14ac:dyDescent="0.2">
      <c r="B26394" s="3"/>
      <c r="C26394" s="3"/>
      <c r="D26394" s="6"/>
      <c r="E26394" s="8"/>
      <c r="O26394" s="9"/>
    </row>
    <row r="26395" spans="2:15" x14ac:dyDescent="0.2">
      <c r="B26395" s="3"/>
      <c r="C26395" s="3"/>
      <c r="D26395" s="6"/>
      <c r="E26395" s="8"/>
      <c r="O26395" s="9"/>
    </row>
    <row r="26396" spans="2:15" x14ac:dyDescent="0.2">
      <c r="B26396" s="3"/>
      <c r="C26396" s="3"/>
      <c r="D26396" s="6"/>
      <c r="E26396" s="8"/>
      <c r="O26396" s="9"/>
    </row>
    <row r="26397" spans="2:15" x14ac:dyDescent="0.2">
      <c r="B26397" s="3"/>
      <c r="C26397" s="3"/>
      <c r="D26397" s="6"/>
      <c r="E26397" s="8"/>
      <c r="O26397" s="9"/>
    </row>
    <row r="26398" spans="2:15" x14ac:dyDescent="0.2">
      <c r="B26398" s="3"/>
      <c r="C26398" s="3"/>
      <c r="D26398" s="6"/>
      <c r="E26398" s="8"/>
      <c r="O26398" s="9"/>
    </row>
    <row r="26399" spans="2:15" x14ac:dyDescent="0.2">
      <c r="B26399" s="3"/>
      <c r="C26399" s="3"/>
      <c r="D26399" s="6"/>
      <c r="E26399" s="8"/>
      <c r="O26399" s="9"/>
    </row>
    <row r="26400" spans="2:15" x14ac:dyDescent="0.2">
      <c r="B26400" s="3"/>
      <c r="C26400" s="3"/>
      <c r="D26400" s="6"/>
      <c r="E26400" s="8"/>
      <c r="O26400" s="9"/>
    </row>
    <row r="26401" spans="2:15" x14ac:dyDescent="0.2">
      <c r="B26401" s="3"/>
      <c r="C26401" s="3"/>
      <c r="D26401" s="6"/>
      <c r="E26401" s="8"/>
      <c r="O26401" s="9"/>
    </row>
    <row r="26402" spans="2:15" x14ac:dyDescent="0.2">
      <c r="B26402" s="3"/>
      <c r="C26402" s="3"/>
      <c r="D26402" s="6"/>
      <c r="E26402" s="8"/>
      <c r="O26402" s="9"/>
    </row>
    <row r="26403" spans="2:15" x14ac:dyDescent="0.2">
      <c r="B26403" s="3"/>
      <c r="C26403" s="3"/>
      <c r="D26403" s="6"/>
      <c r="E26403" s="8"/>
      <c r="O26403" s="9"/>
    </row>
    <row r="26404" spans="2:15" x14ac:dyDescent="0.2">
      <c r="B26404" s="3"/>
      <c r="C26404" s="3"/>
      <c r="D26404" s="6"/>
      <c r="E26404" s="8"/>
      <c r="O26404" s="9"/>
    </row>
    <row r="26405" spans="2:15" x14ac:dyDescent="0.2">
      <c r="B26405" s="3"/>
      <c r="C26405" s="3"/>
      <c r="D26405" s="6"/>
      <c r="E26405" s="8"/>
      <c r="O26405" s="9"/>
    </row>
    <row r="26406" spans="2:15" x14ac:dyDescent="0.2">
      <c r="B26406" s="3"/>
      <c r="C26406" s="3"/>
      <c r="D26406" s="6"/>
      <c r="E26406" s="8"/>
      <c r="O26406" s="9"/>
    </row>
    <row r="26407" spans="2:15" x14ac:dyDescent="0.2">
      <c r="B26407" s="3"/>
      <c r="C26407" s="3"/>
      <c r="D26407" s="6"/>
      <c r="E26407" s="8"/>
      <c r="O26407" s="9"/>
    </row>
    <row r="26408" spans="2:15" x14ac:dyDescent="0.2">
      <c r="B26408" s="3"/>
      <c r="C26408" s="3"/>
      <c r="D26408" s="6"/>
      <c r="E26408" s="8"/>
      <c r="O26408" s="9"/>
    </row>
    <row r="26409" spans="2:15" x14ac:dyDescent="0.2">
      <c r="B26409" s="3"/>
      <c r="C26409" s="3"/>
      <c r="D26409" s="6"/>
      <c r="E26409" s="8"/>
      <c r="O26409" s="9"/>
    </row>
    <row r="26410" spans="2:15" x14ac:dyDescent="0.2">
      <c r="B26410" s="3"/>
      <c r="C26410" s="3"/>
      <c r="D26410" s="6"/>
      <c r="E26410" s="8"/>
      <c r="O26410" s="9"/>
    </row>
    <row r="26411" spans="2:15" x14ac:dyDescent="0.2">
      <c r="B26411" s="3"/>
      <c r="C26411" s="3"/>
      <c r="D26411" s="6"/>
      <c r="E26411" s="8"/>
      <c r="O26411" s="9"/>
    </row>
    <row r="26412" spans="2:15" x14ac:dyDescent="0.2">
      <c r="B26412" s="3"/>
      <c r="C26412" s="3"/>
      <c r="D26412" s="6"/>
      <c r="E26412" s="8"/>
      <c r="O26412" s="9"/>
    </row>
    <row r="26413" spans="2:15" x14ac:dyDescent="0.2">
      <c r="B26413" s="3"/>
      <c r="C26413" s="3"/>
      <c r="D26413" s="6"/>
      <c r="E26413" s="8"/>
      <c r="O26413" s="9"/>
    </row>
    <row r="26414" spans="2:15" x14ac:dyDescent="0.2">
      <c r="B26414" s="3"/>
      <c r="C26414" s="3"/>
      <c r="D26414" s="6"/>
      <c r="E26414" s="8"/>
      <c r="O26414" s="9"/>
    </row>
    <row r="26415" spans="2:15" x14ac:dyDescent="0.2">
      <c r="B26415" s="3"/>
      <c r="C26415" s="3"/>
      <c r="D26415" s="6"/>
      <c r="E26415" s="8"/>
      <c r="O26415" s="9"/>
    </row>
    <row r="26416" spans="2:15" x14ac:dyDescent="0.2">
      <c r="B26416" s="3"/>
      <c r="C26416" s="3"/>
      <c r="D26416" s="6"/>
      <c r="E26416" s="8"/>
      <c r="O26416" s="9"/>
    </row>
    <row r="26417" spans="2:15" x14ac:dyDescent="0.2">
      <c r="B26417" s="3"/>
      <c r="C26417" s="3"/>
      <c r="D26417" s="6"/>
      <c r="E26417" s="8"/>
      <c r="O26417" s="9"/>
    </row>
    <row r="26418" spans="2:15" x14ac:dyDescent="0.2">
      <c r="B26418" s="3"/>
      <c r="C26418" s="3"/>
      <c r="D26418" s="6"/>
      <c r="E26418" s="8"/>
      <c r="O26418" s="9"/>
    </row>
    <row r="26419" spans="2:15" x14ac:dyDescent="0.2">
      <c r="B26419" s="3"/>
      <c r="C26419" s="3"/>
      <c r="D26419" s="6"/>
      <c r="E26419" s="8"/>
      <c r="O26419" s="9"/>
    </row>
    <row r="26420" spans="2:15" x14ac:dyDescent="0.2">
      <c r="B26420" s="3"/>
      <c r="C26420" s="3"/>
      <c r="D26420" s="6"/>
      <c r="E26420" s="8"/>
      <c r="O26420" s="9"/>
    </row>
    <row r="26421" spans="2:15" x14ac:dyDescent="0.2">
      <c r="B26421" s="3"/>
      <c r="C26421" s="3"/>
      <c r="D26421" s="6"/>
      <c r="E26421" s="8"/>
      <c r="O26421" s="9"/>
    </row>
    <row r="26422" spans="2:15" x14ac:dyDescent="0.2">
      <c r="B26422" s="3"/>
      <c r="C26422" s="3"/>
      <c r="D26422" s="6"/>
      <c r="E26422" s="8"/>
      <c r="O26422" s="9"/>
    </row>
    <row r="26423" spans="2:15" x14ac:dyDescent="0.2">
      <c r="B26423" s="3"/>
      <c r="C26423" s="3"/>
      <c r="D26423" s="6"/>
      <c r="E26423" s="8"/>
      <c r="O26423" s="9"/>
    </row>
    <row r="26424" spans="2:15" x14ac:dyDescent="0.2">
      <c r="B26424" s="3"/>
      <c r="C26424" s="3"/>
      <c r="D26424" s="6"/>
      <c r="E26424" s="8"/>
      <c r="O26424" s="9"/>
    </row>
    <row r="26425" spans="2:15" x14ac:dyDescent="0.2">
      <c r="B26425" s="3"/>
      <c r="C26425" s="3"/>
      <c r="D26425" s="6"/>
      <c r="E26425" s="8"/>
      <c r="O26425" s="9"/>
    </row>
    <row r="26426" spans="2:15" x14ac:dyDescent="0.2">
      <c r="B26426" s="3"/>
      <c r="C26426" s="3"/>
      <c r="D26426" s="6"/>
      <c r="E26426" s="8"/>
      <c r="O26426" s="9"/>
    </row>
    <row r="26427" spans="2:15" x14ac:dyDescent="0.2">
      <c r="B26427" s="3"/>
      <c r="C26427" s="3"/>
      <c r="D26427" s="6"/>
      <c r="E26427" s="8"/>
      <c r="O26427" s="9"/>
    </row>
    <row r="26428" spans="2:15" x14ac:dyDescent="0.2">
      <c r="B26428" s="3"/>
      <c r="C26428" s="3"/>
      <c r="D26428" s="6"/>
      <c r="E26428" s="8"/>
      <c r="O26428" s="9"/>
    </row>
    <row r="26429" spans="2:15" x14ac:dyDescent="0.2">
      <c r="B26429" s="3"/>
      <c r="C26429" s="3"/>
      <c r="D26429" s="6"/>
      <c r="E26429" s="8"/>
      <c r="O26429" s="9"/>
    </row>
    <row r="26430" spans="2:15" x14ac:dyDescent="0.2">
      <c r="B26430" s="3"/>
      <c r="C26430" s="3"/>
      <c r="D26430" s="6"/>
      <c r="E26430" s="8"/>
      <c r="O26430" s="9"/>
    </row>
    <row r="26431" spans="2:15" x14ac:dyDescent="0.2">
      <c r="B26431" s="3"/>
      <c r="C26431" s="3"/>
      <c r="D26431" s="6"/>
      <c r="E26431" s="8"/>
      <c r="O26431" s="9"/>
    </row>
    <row r="26432" spans="2:15" x14ac:dyDescent="0.2">
      <c r="B26432" s="3"/>
      <c r="C26432" s="3"/>
      <c r="D26432" s="6"/>
      <c r="E26432" s="8"/>
      <c r="O26432" s="9"/>
    </row>
    <row r="26433" spans="2:15" x14ac:dyDescent="0.2">
      <c r="B26433" s="3"/>
      <c r="C26433" s="3"/>
      <c r="D26433" s="6"/>
      <c r="E26433" s="8"/>
      <c r="O26433" s="9"/>
    </row>
    <row r="26434" spans="2:15" x14ac:dyDescent="0.2">
      <c r="B26434" s="3"/>
      <c r="C26434" s="3"/>
      <c r="D26434" s="6"/>
      <c r="E26434" s="8"/>
      <c r="O26434" s="9"/>
    </row>
    <row r="26435" spans="2:15" x14ac:dyDescent="0.2">
      <c r="B26435" s="3"/>
      <c r="C26435" s="3"/>
      <c r="D26435" s="6"/>
      <c r="E26435" s="8"/>
      <c r="O26435" s="9"/>
    </row>
    <row r="26436" spans="2:15" x14ac:dyDescent="0.2">
      <c r="B26436" s="3"/>
      <c r="C26436" s="3"/>
      <c r="D26436" s="6"/>
      <c r="E26436" s="8"/>
      <c r="O26436" s="9"/>
    </row>
    <row r="26437" spans="2:15" x14ac:dyDescent="0.2">
      <c r="B26437" s="3"/>
      <c r="C26437" s="3"/>
      <c r="D26437" s="6"/>
      <c r="E26437" s="8"/>
      <c r="O26437" s="9"/>
    </row>
    <row r="26438" spans="2:15" x14ac:dyDescent="0.2">
      <c r="B26438" s="3"/>
      <c r="C26438" s="3"/>
      <c r="D26438" s="6"/>
      <c r="E26438" s="8"/>
      <c r="O26438" s="9"/>
    </row>
    <row r="26439" spans="2:15" x14ac:dyDescent="0.2">
      <c r="B26439" s="3"/>
      <c r="C26439" s="3"/>
      <c r="D26439" s="6"/>
      <c r="E26439" s="8"/>
      <c r="O26439" s="9"/>
    </row>
    <row r="26440" spans="2:15" x14ac:dyDescent="0.2">
      <c r="B26440" s="3"/>
      <c r="C26440" s="3"/>
      <c r="D26440" s="6"/>
      <c r="E26440" s="8"/>
      <c r="O26440" s="9"/>
    </row>
    <row r="26441" spans="2:15" x14ac:dyDescent="0.2">
      <c r="B26441" s="3"/>
      <c r="C26441" s="3"/>
      <c r="D26441" s="6"/>
      <c r="E26441" s="8"/>
      <c r="O26441" s="9"/>
    </row>
    <row r="26442" spans="2:15" x14ac:dyDescent="0.2">
      <c r="B26442" s="3"/>
      <c r="C26442" s="3"/>
      <c r="D26442" s="6"/>
      <c r="E26442" s="8"/>
      <c r="O26442" s="9"/>
    </row>
    <row r="26443" spans="2:15" x14ac:dyDescent="0.2">
      <c r="B26443" s="3"/>
      <c r="C26443" s="3"/>
      <c r="D26443" s="6"/>
      <c r="E26443" s="8"/>
      <c r="O26443" s="9"/>
    </row>
    <row r="26444" spans="2:15" x14ac:dyDescent="0.2">
      <c r="B26444" s="3"/>
      <c r="C26444" s="3"/>
      <c r="D26444" s="6"/>
      <c r="E26444" s="8"/>
      <c r="O26444" s="9"/>
    </row>
    <row r="26445" spans="2:15" x14ac:dyDescent="0.2">
      <c r="B26445" s="3"/>
      <c r="C26445" s="3"/>
      <c r="D26445" s="6"/>
      <c r="E26445" s="8"/>
      <c r="O26445" s="9"/>
    </row>
    <row r="26446" spans="2:15" x14ac:dyDescent="0.2">
      <c r="B26446" s="3"/>
      <c r="C26446" s="3"/>
      <c r="D26446" s="6"/>
      <c r="E26446" s="8"/>
      <c r="O26446" s="9"/>
    </row>
    <row r="26447" spans="2:15" x14ac:dyDescent="0.2">
      <c r="B26447" s="3"/>
      <c r="C26447" s="3"/>
      <c r="D26447" s="6"/>
      <c r="E26447" s="8"/>
      <c r="O26447" s="9"/>
    </row>
    <row r="26448" spans="2:15" x14ac:dyDescent="0.2">
      <c r="B26448" s="3"/>
      <c r="C26448" s="3"/>
      <c r="D26448" s="6"/>
      <c r="E26448" s="8"/>
      <c r="O26448" s="9"/>
    </row>
    <row r="26449" spans="2:15" x14ac:dyDescent="0.2">
      <c r="B26449" s="3"/>
      <c r="C26449" s="3"/>
      <c r="D26449" s="6"/>
      <c r="E26449" s="8"/>
      <c r="O26449" s="9"/>
    </row>
    <row r="26450" spans="2:15" x14ac:dyDescent="0.2">
      <c r="B26450" s="3"/>
      <c r="C26450" s="3"/>
      <c r="D26450" s="6"/>
      <c r="E26450" s="8"/>
      <c r="O26450" s="9"/>
    </row>
    <row r="26451" spans="2:15" x14ac:dyDescent="0.2">
      <c r="B26451" s="3"/>
      <c r="C26451" s="3"/>
      <c r="D26451" s="6"/>
      <c r="E26451" s="8"/>
      <c r="O26451" s="9"/>
    </row>
    <row r="26452" spans="2:15" x14ac:dyDescent="0.2">
      <c r="B26452" s="3"/>
      <c r="C26452" s="3"/>
      <c r="D26452" s="6"/>
      <c r="E26452" s="8"/>
      <c r="O26452" s="9"/>
    </row>
    <row r="26453" spans="2:15" x14ac:dyDescent="0.2">
      <c r="B26453" s="3"/>
      <c r="C26453" s="3"/>
      <c r="D26453" s="6"/>
      <c r="E26453" s="8"/>
      <c r="O26453" s="9"/>
    </row>
    <row r="26454" spans="2:15" x14ac:dyDescent="0.2">
      <c r="B26454" s="3"/>
      <c r="C26454" s="3"/>
      <c r="D26454" s="6"/>
      <c r="E26454" s="8"/>
      <c r="O26454" s="9"/>
    </row>
    <row r="26455" spans="2:15" x14ac:dyDescent="0.2">
      <c r="B26455" s="3"/>
      <c r="C26455" s="3"/>
      <c r="D26455" s="6"/>
      <c r="E26455" s="8"/>
      <c r="O26455" s="9"/>
    </row>
    <row r="26456" spans="2:15" x14ac:dyDescent="0.2">
      <c r="B26456" s="3"/>
      <c r="C26456" s="3"/>
      <c r="D26456" s="6"/>
      <c r="E26456" s="8"/>
      <c r="O26456" s="9"/>
    </row>
    <row r="26457" spans="2:15" x14ac:dyDescent="0.2">
      <c r="B26457" s="3"/>
      <c r="C26457" s="3"/>
      <c r="D26457" s="6"/>
      <c r="E26457" s="8"/>
      <c r="O26457" s="9"/>
    </row>
    <row r="26458" spans="2:15" x14ac:dyDescent="0.2">
      <c r="B26458" s="3"/>
      <c r="C26458" s="3"/>
      <c r="D26458" s="6"/>
      <c r="E26458" s="8"/>
      <c r="O26458" s="9"/>
    </row>
    <row r="26459" spans="2:15" x14ac:dyDescent="0.2">
      <c r="B26459" s="3"/>
      <c r="C26459" s="3"/>
      <c r="D26459" s="6"/>
      <c r="E26459" s="8"/>
      <c r="O26459" s="9"/>
    </row>
    <row r="26460" spans="2:15" x14ac:dyDescent="0.2">
      <c r="B26460" s="3"/>
      <c r="C26460" s="3"/>
      <c r="D26460" s="6"/>
      <c r="E26460" s="8"/>
      <c r="O26460" s="9"/>
    </row>
    <row r="26461" spans="2:15" x14ac:dyDescent="0.2">
      <c r="B26461" s="3"/>
      <c r="C26461" s="3"/>
      <c r="D26461" s="6"/>
      <c r="E26461" s="8"/>
      <c r="O26461" s="9"/>
    </row>
    <row r="26462" spans="2:15" x14ac:dyDescent="0.2">
      <c r="B26462" s="3"/>
      <c r="C26462" s="3"/>
      <c r="D26462" s="6"/>
      <c r="E26462" s="8"/>
      <c r="O26462" s="9"/>
    </row>
    <row r="26463" spans="2:15" x14ac:dyDescent="0.2">
      <c r="B26463" s="3"/>
      <c r="C26463" s="3"/>
      <c r="D26463" s="6"/>
      <c r="E26463" s="8"/>
      <c r="O26463" s="9"/>
    </row>
    <row r="26464" spans="2:15" x14ac:dyDescent="0.2">
      <c r="B26464" s="3"/>
      <c r="C26464" s="3"/>
      <c r="D26464" s="6"/>
      <c r="E26464" s="8"/>
      <c r="O26464" s="9"/>
    </row>
    <row r="26465" spans="2:15" x14ac:dyDescent="0.2">
      <c r="B26465" s="3"/>
      <c r="C26465" s="3"/>
      <c r="D26465" s="6"/>
      <c r="E26465" s="8"/>
      <c r="O26465" s="9"/>
    </row>
    <row r="26466" spans="2:15" x14ac:dyDescent="0.2">
      <c r="B26466" s="3"/>
      <c r="C26466" s="3"/>
      <c r="D26466" s="6"/>
      <c r="E26466" s="8"/>
      <c r="O26466" s="9"/>
    </row>
    <row r="26467" spans="2:15" x14ac:dyDescent="0.2">
      <c r="B26467" s="3"/>
      <c r="C26467" s="3"/>
      <c r="D26467" s="6"/>
      <c r="E26467" s="8"/>
      <c r="O26467" s="9"/>
    </row>
    <row r="26468" spans="2:15" x14ac:dyDescent="0.2">
      <c r="B26468" s="3"/>
      <c r="C26468" s="3"/>
      <c r="D26468" s="6"/>
      <c r="E26468" s="8"/>
      <c r="O26468" s="9"/>
    </row>
    <row r="26469" spans="2:15" x14ac:dyDescent="0.2">
      <c r="B26469" s="3"/>
      <c r="C26469" s="3"/>
      <c r="D26469" s="6"/>
      <c r="E26469" s="8"/>
      <c r="O26469" s="9"/>
    </row>
    <row r="26470" spans="2:15" x14ac:dyDescent="0.2">
      <c r="B26470" s="3"/>
      <c r="C26470" s="3"/>
      <c r="D26470" s="6"/>
      <c r="E26470" s="8"/>
      <c r="O26470" s="9"/>
    </row>
    <row r="26471" spans="2:15" x14ac:dyDescent="0.2">
      <c r="B26471" s="3"/>
      <c r="C26471" s="3"/>
      <c r="D26471" s="6"/>
      <c r="E26471" s="8"/>
      <c r="O26471" s="9"/>
    </row>
    <row r="26472" spans="2:15" x14ac:dyDescent="0.2">
      <c r="B26472" s="3"/>
      <c r="C26472" s="3"/>
      <c r="D26472" s="6"/>
      <c r="E26472" s="8"/>
      <c r="O26472" s="9"/>
    </row>
    <row r="26473" spans="2:15" x14ac:dyDescent="0.2">
      <c r="B26473" s="3"/>
      <c r="C26473" s="3"/>
      <c r="D26473" s="6"/>
      <c r="E26473" s="8"/>
      <c r="O26473" s="9"/>
    </row>
    <row r="26474" spans="2:15" x14ac:dyDescent="0.2">
      <c r="B26474" s="3"/>
      <c r="C26474" s="3"/>
      <c r="D26474" s="6"/>
      <c r="E26474" s="8"/>
      <c r="O26474" s="9"/>
    </row>
    <row r="26475" spans="2:15" x14ac:dyDescent="0.2">
      <c r="B26475" s="3"/>
      <c r="C26475" s="3"/>
      <c r="D26475" s="6"/>
      <c r="E26475" s="8"/>
      <c r="O26475" s="9"/>
    </row>
    <row r="26476" spans="2:15" x14ac:dyDescent="0.2">
      <c r="B26476" s="3"/>
      <c r="C26476" s="3"/>
      <c r="D26476" s="6"/>
      <c r="E26476" s="8"/>
      <c r="O26476" s="9"/>
    </row>
    <row r="26477" spans="2:15" x14ac:dyDescent="0.2">
      <c r="B26477" s="3"/>
      <c r="C26477" s="3"/>
      <c r="D26477" s="6"/>
      <c r="E26477" s="8"/>
      <c r="O26477" s="9"/>
    </row>
    <row r="26478" spans="2:15" x14ac:dyDescent="0.2">
      <c r="B26478" s="3"/>
      <c r="C26478" s="3"/>
      <c r="D26478" s="6"/>
      <c r="E26478" s="8"/>
      <c r="O26478" s="9"/>
    </row>
    <row r="26479" spans="2:15" x14ac:dyDescent="0.2">
      <c r="B26479" s="3"/>
      <c r="C26479" s="3"/>
      <c r="D26479" s="6"/>
      <c r="E26479" s="8"/>
      <c r="O26479" s="9"/>
    </row>
    <row r="26480" spans="2:15" x14ac:dyDescent="0.2">
      <c r="B26480" s="3"/>
      <c r="C26480" s="3"/>
      <c r="D26480" s="6"/>
      <c r="E26480" s="8"/>
      <c r="O26480" s="9"/>
    </row>
    <row r="26481" spans="2:15" x14ac:dyDescent="0.2">
      <c r="B26481" s="3"/>
      <c r="C26481" s="3"/>
      <c r="D26481" s="6"/>
      <c r="E26481" s="8"/>
      <c r="O26481" s="9"/>
    </row>
    <row r="26482" spans="2:15" x14ac:dyDescent="0.2">
      <c r="B26482" s="3"/>
      <c r="C26482" s="3"/>
      <c r="D26482" s="6"/>
      <c r="E26482" s="8"/>
      <c r="O26482" s="9"/>
    </row>
    <row r="26483" spans="2:15" x14ac:dyDescent="0.2">
      <c r="B26483" s="3"/>
      <c r="C26483" s="3"/>
      <c r="D26483" s="6"/>
      <c r="E26483" s="8"/>
      <c r="O26483" s="9"/>
    </row>
    <row r="26484" spans="2:15" x14ac:dyDescent="0.2">
      <c r="B26484" s="3"/>
      <c r="C26484" s="3"/>
      <c r="D26484" s="6"/>
      <c r="E26484" s="8"/>
      <c r="O26484" s="9"/>
    </row>
    <row r="26485" spans="2:15" x14ac:dyDescent="0.2">
      <c r="B26485" s="3"/>
      <c r="C26485" s="3"/>
      <c r="D26485" s="6"/>
      <c r="E26485" s="8"/>
      <c r="O26485" s="9"/>
    </row>
    <row r="26486" spans="2:15" x14ac:dyDescent="0.2">
      <c r="B26486" s="3"/>
      <c r="C26486" s="3"/>
      <c r="D26486" s="6"/>
      <c r="E26486" s="8"/>
      <c r="O26486" s="9"/>
    </row>
    <row r="26487" spans="2:15" x14ac:dyDescent="0.2">
      <c r="B26487" s="3"/>
      <c r="C26487" s="3"/>
      <c r="D26487" s="6"/>
      <c r="E26487" s="8"/>
      <c r="O26487" s="9"/>
    </row>
    <row r="26488" spans="2:15" x14ac:dyDescent="0.2">
      <c r="B26488" s="3"/>
      <c r="C26488" s="3"/>
      <c r="D26488" s="6"/>
      <c r="E26488" s="8"/>
      <c r="O26488" s="9"/>
    </row>
    <row r="26489" spans="2:15" x14ac:dyDescent="0.2">
      <c r="B26489" s="3"/>
      <c r="C26489" s="3"/>
      <c r="D26489" s="6"/>
      <c r="E26489" s="8"/>
      <c r="O26489" s="9"/>
    </row>
    <row r="26490" spans="2:15" x14ac:dyDescent="0.2">
      <c r="B26490" s="3"/>
      <c r="C26490" s="3"/>
      <c r="D26490" s="6"/>
      <c r="E26490" s="8"/>
      <c r="O26490" s="9"/>
    </row>
    <row r="26491" spans="2:15" x14ac:dyDescent="0.2">
      <c r="B26491" s="3"/>
      <c r="C26491" s="3"/>
      <c r="D26491" s="6"/>
      <c r="E26491" s="8"/>
      <c r="O26491" s="9"/>
    </row>
    <row r="26492" spans="2:15" x14ac:dyDescent="0.2">
      <c r="B26492" s="3"/>
      <c r="C26492" s="3"/>
      <c r="D26492" s="6"/>
      <c r="E26492" s="8"/>
      <c r="O26492" s="9"/>
    </row>
    <row r="26493" spans="2:15" x14ac:dyDescent="0.2">
      <c r="B26493" s="3"/>
      <c r="C26493" s="3"/>
      <c r="D26493" s="6"/>
      <c r="E26493" s="8"/>
      <c r="O26493" s="9"/>
    </row>
    <row r="26494" spans="2:15" x14ac:dyDescent="0.2">
      <c r="B26494" s="3"/>
      <c r="C26494" s="3"/>
      <c r="D26494" s="6"/>
      <c r="E26494" s="8"/>
      <c r="O26494" s="9"/>
    </row>
    <row r="26495" spans="2:15" x14ac:dyDescent="0.2">
      <c r="B26495" s="3"/>
      <c r="C26495" s="3"/>
      <c r="D26495" s="6"/>
      <c r="E26495" s="8"/>
      <c r="O26495" s="9"/>
    </row>
    <row r="26496" spans="2:15" x14ac:dyDescent="0.2">
      <c r="B26496" s="3"/>
      <c r="C26496" s="3"/>
      <c r="D26496" s="6"/>
      <c r="E26496" s="8"/>
      <c r="O26496" s="9"/>
    </row>
    <row r="26497" spans="2:15" x14ac:dyDescent="0.2">
      <c r="B26497" s="3"/>
      <c r="C26497" s="3"/>
      <c r="D26497" s="6"/>
      <c r="E26497" s="8"/>
      <c r="O26497" s="9"/>
    </row>
    <row r="26498" spans="2:15" x14ac:dyDescent="0.2">
      <c r="B26498" s="3"/>
      <c r="C26498" s="3"/>
      <c r="D26498" s="6"/>
      <c r="E26498" s="8"/>
      <c r="O26498" s="9"/>
    </row>
    <row r="26499" spans="2:15" x14ac:dyDescent="0.2">
      <c r="B26499" s="3"/>
      <c r="C26499" s="3"/>
      <c r="D26499" s="6"/>
      <c r="E26499" s="8"/>
      <c r="O26499" s="9"/>
    </row>
    <row r="26500" spans="2:15" x14ac:dyDescent="0.2">
      <c r="B26500" s="3"/>
      <c r="C26500" s="3"/>
      <c r="D26500" s="6"/>
      <c r="E26500" s="8"/>
      <c r="O26500" s="9"/>
    </row>
    <row r="26501" spans="2:15" x14ac:dyDescent="0.2">
      <c r="B26501" s="3"/>
      <c r="C26501" s="3"/>
      <c r="D26501" s="6"/>
      <c r="E26501" s="8"/>
      <c r="O26501" s="9"/>
    </row>
    <row r="26502" spans="2:15" x14ac:dyDescent="0.2">
      <c r="B26502" s="3"/>
      <c r="C26502" s="3"/>
      <c r="D26502" s="6"/>
      <c r="E26502" s="8"/>
      <c r="O26502" s="9"/>
    </row>
    <row r="26503" spans="2:15" x14ac:dyDescent="0.2">
      <c r="B26503" s="3"/>
      <c r="C26503" s="3"/>
      <c r="D26503" s="6"/>
      <c r="E26503" s="8"/>
      <c r="O26503" s="9"/>
    </row>
    <row r="26504" spans="2:15" x14ac:dyDescent="0.2">
      <c r="B26504" s="3"/>
      <c r="C26504" s="3"/>
      <c r="D26504" s="6"/>
      <c r="E26504" s="8"/>
      <c r="O26504" s="9"/>
    </row>
    <row r="26505" spans="2:15" x14ac:dyDescent="0.2">
      <c r="B26505" s="3"/>
      <c r="C26505" s="3"/>
      <c r="D26505" s="6"/>
      <c r="E26505" s="8"/>
      <c r="O26505" s="9"/>
    </row>
    <row r="26506" spans="2:15" x14ac:dyDescent="0.2">
      <c r="B26506" s="3"/>
      <c r="C26506" s="3"/>
      <c r="D26506" s="6"/>
      <c r="E26506" s="8"/>
      <c r="O26506" s="9"/>
    </row>
    <row r="26507" spans="2:15" x14ac:dyDescent="0.2">
      <c r="B26507" s="3"/>
      <c r="C26507" s="3"/>
      <c r="D26507" s="6"/>
      <c r="E26507" s="8"/>
      <c r="O26507" s="9"/>
    </row>
    <row r="26508" spans="2:15" x14ac:dyDescent="0.2">
      <c r="B26508" s="3"/>
      <c r="C26508" s="3"/>
      <c r="D26508" s="6"/>
      <c r="E26508" s="8"/>
      <c r="O26508" s="9"/>
    </row>
    <row r="26509" spans="2:15" x14ac:dyDescent="0.2">
      <c r="B26509" s="3"/>
      <c r="C26509" s="3"/>
      <c r="D26509" s="6"/>
      <c r="E26509" s="8"/>
      <c r="O26509" s="9"/>
    </row>
    <row r="26510" spans="2:15" x14ac:dyDescent="0.2">
      <c r="B26510" s="3"/>
      <c r="C26510" s="3"/>
      <c r="D26510" s="6"/>
      <c r="E26510" s="8"/>
      <c r="O26510" s="9"/>
    </row>
    <row r="26511" spans="2:15" x14ac:dyDescent="0.2">
      <c r="B26511" s="3"/>
      <c r="C26511" s="3"/>
      <c r="D26511" s="6"/>
      <c r="E26511" s="8"/>
      <c r="O26511" s="9"/>
    </row>
    <row r="26512" spans="2:15" x14ac:dyDescent="0.2">
      <c r="B26512" s="3"/>
      <c r="C26512" s="3"/>
      <c r="D26512" s="6"/>
      <c r="E26512" s="8"/>
      <c r="O26512" s="9"/>
    </row>
    <row r="26513" spans="2:15" x14ac:dyDescent="0.2">
      <c r="B26513" s="3"/>
      <c r="C26513" s="3"/>
      <c r="D26513" s="6"/>
      <c r="E26513" s="8"/>
      <c r="O26513" s="9"/>
    </row>
    <row r="26514" spans="2:15" x14ac:dyDescent="0.2">
      <c r="B26514" s="3"/>
      <c r="C26514" s="3"/>
      <c r="D26514" s="6"/>
      <c r="E26514" s="8"/>
      <c r="O26514" s="9"/>
    </row>
    <row r="26515" spans="2:15" x14ac:dyDescent="0.2">
      <c r="B26515" s="3"/>
      <c r="C26515" s="3"/>
      <c r="D26515" s="6"/>
      <c r="E26515" s="8"/>
      <c r="O26515" s="9"/>
    </row>
    <row r="26516" spans="2:15" x14ac:dyDescent="0.2">
      <c r="B26516" s="3"/>
      <c r="C26516" s="3"/>
      <c r="D26516" s="6"/>
      <c r="E26516" s="8"/>
      <c r="O26516" s="9"/>
    </row>
    <row r="26517" spans="2:15" x14ac:dyDescent="0.2">
      <c r="B26517" s="3"/>
      <c r="C26517" s="3"/>
      <c r="D26517" s="6"/>
      <c r="E26517" s="8"/>
      <c r="O26517" s="9"/>
    </row>
    <row r="26518" spans="2:15" x14ac:dyDescent="0.2">
      <c r="B26518" s="3"/>
      <c r="C26518" s="3"/>
      <c r="D26518" s="6"/>
      <c r="E26518" s="8"/>
      <c r="O26518" s="9"/>
    </row>
    <row r="26519" spans="2:15" x14ac:dyDescent="0.2">
      <c r="B26519" s="3"/>
      <c r="C26519" s="3"/>
      <c r="D26519" s="6"/>
      <c r="E26519" s="8"/>
      <c r="O26519" s="9"/>
    </row>
    <row r="26520" spans="2:15" x14ac:dyDescent="0.2">
      <c r="B26520" s="3"/>
      <c r="C26520" s="3"/>
      <c r="D26520" s="6"/>
      <c r="E26520" s="8"/>
      <c r="O26520" s="9"/>
    </row>
    <row r="26521" spans="2:15" x14ac:dyDescent="0.2">
      <c r="B26521" s="3"/>
      <c r="C26521" s="3"/>
      <c r="D26521" s="6"/>
      <c r="E26521" s="8"/>
      <c r="O26521" s="9"/>
    </row>
    <row r="26522" spans="2:15" x14ac:dyDescent="0.2">
      <c r="B26522" s="3"/>
      <c r="C26522" s="3"/>
      <c r="D26522" s="6"/>
      <c r="E26522" s="8"/>
      <c r="O26522" s="9"/>
    </row>
    <row r="26523" spans="2:15" x14ac:dyDescent="0.2">
      <c r="B26523" s="3"/>
      <c r="C26523" s="3"/>
      <c r="D26523" s="6"/>
      <c r="E26523" s="8"/>
      <c r="O26523" s="9"/>
    </row>
    <row r="26524" spans="2:15" x14ac:dyDescent="0.2">
      <c r="B26524" s="3"/>
      <c r="C26524" s="3"/>
      <c r="D26524" s="6"/>
      <c r="E26524" s="8"/>
      <c r="O26524" s="9"/>
    </row>
    <row r="26525" spans="2:15" x14ac:dyDescent="0.2">
      <c r="B26525" s="3"/>
      <c r="C26525" s="3"/>
      <c r="D26525" s="6"/>
      <c r="E26525" s="8"/>
      <c r="O26525" s="9"/>
    </row>
    <row r="26526" spans="2:15" x14ac:dyDescent="0.2">
      <c r="B26526" s="3"/>
      <c r="C26526" s="3"/>
      <c r="D26526" s="6"/>
      <c r="E26526" s="8"/>
      <c r="O26526" s="9"/>
    </row>
    <row r="26527" spans="2:15" x14ac:dyDescent="0.2">
      <c r="B26527" s="3"/>
      <c r="C26527" s="3"/>
      <c r="D26527" s="6"/>
      <c r="E26527" s="8"/>
      <c r="O26527" s="9"/>
    </row>
    <row r="26528" spans="2:15" x14ac:dyDescent="0.2">
      <c r="B26528" s="3"/>
      <c r="C26528" s="3"/>
      <c r="D26528" s="6"/>
      <c r="E26528" s="8"/>
      <c r="O26528" s="9"/>
    </row>
    <row r="26529" spans="2:15" x14ac:dyDescent="0.2">
      <c r="B26529" s="3"/>
      <c r="C26529" s="3"/>
      <c r="D26529" s="6"/>
      <c r="E26529" s="8"/>
      <c r="O26529" s="9"/>
    </row>
    <row r="26530" spans="2:15" x14ac:dyDescent="0.2">
      <c r="B26530" s="3"/>
      <c r="C26530" s="3"/>
      <c r="D26530" s="6"/>
      <c r="E26530" s="8"/>
      <c r="O26530" s="9"/>
    </row>
    <row r="26531" spans="2:15" x14ac:dyDescent="0.2">
      <c r="B26531" s="3"/>
      <c r="C26531" s="3"/>
      <c r="D26531" s="6"/>
      <c r="E26531" s="8"/>
      <c r="O26531" s="9"/>
    </row>
    <row r="26532" spans="2:15" x14ac:dyDescent="0.2">
      <c r="B26532" s="3"/>
      <c r="C26532" s="3"/>
      <c r="D26532" s="6"/>
      <c r="E26532" s="8"/>
      <c r="O26532" s="9"/>
    </row>
    <row r="26533" spans="2:15" x14ac:dyDescent="0.2">
      <c r="B26533" s="3"/>
      <c r="C26533" s="3"/>
      <c r="D26533" s="6"/>
      <c r="E26533" s="8"/>
      <c r="O26533" s="9"/>
    </row>
    <row r="26534" spans="2:15" x14ac:dyDescent="0.2">
      <c r="B26534" s="3"/>
      <c r="C26534" s="3"/>
      <c r="D26534" s="6"/>
      <c r="E26534" s="8"/>
      <c r="O26534" s="9"/>
    </row>
    <row r="26535" spans="2:15" x14ac:dyDescent="0.2">
      <c r="B26535" s="3"/>
      <c r="C26535" s="3"/>
      <c r="D26535" s="6"/>
      <c r="E26535" s="8"/>
      <c r="O26535" s="9"/>
    </row>
    <row r="26536" spans="2:15" x14ac:dyDescent="0.2">
      <c r="B26536" s="3"/>
      <c r="C26536" s="3"/>
      <c r="D26536" s="6"/>
      <c r="E26536" s="8"/>
      <c r="O26536" s="9"/>
    </row>
    <row r="26537" spans="2:15" x14ac:dyDescent="0.2">
      <c r="B26537" s="3"/>
      <c r="C26537" s="3"/>
      <c r="D26537" s="6"/>
      <c r="E26537" s="8"/>
      <c r="O26537" s="9"/>
    </row>
    <row r="26538" spans="2:15" x14ac:dyDescent="0.2">
      <c r="B26538" s="3"/>
      <c r="C26538" s="3"/>
      <c r="D26538" s="6"/>
      <c r="E26538" s="8"/>
      <c r="O26538" s="9"/>
    </row>
    <row r="26539" spans="2:15" x14ac:dyDescent="0.2">
      <c r="B26539" s="3"/>
      <c r="C26539" s="3"/>
      <c r="D26539" s="6"/>
      <c r="E26539" s="8"/>
      <c r="O26539" s="9"/>
    </row>
    <row r="26540" spans="2:15" x14ac:dyDescent="0.2">
      <c r="B26540" s="3"/>
      <c r="C26540" s="3"/>
      <c r="D26540" s="6"/>
      <c r="E26540" s="8"/>
      <c r="O26540" s="9"/>
    </row>
    <row r="26541" spans="2:15" x14ac:dyDescent="0.2">
      <c r="B26541" s="3"/>
      <c r="C26541" s="3"/>
      <c r="D26541" s="6"/>
      <c r="E26541" s="8"/>
      <c r="O26541" s="9"/>
    </row>
    <row r="26542" spans="2:15" x14ac:dyDescent="0.2">
      <c r="B26542" s="3"/>
      <c r="C26542" s="3"/>
      <c r="D26542" s="6"/>
      <c r="E26542" s="8"/>
      <c r="O26542" s="9"/>
    </row>
    <row r="26543" spans="2:15" x14ac:dyDescent="0.2">
      <c r="B26543" s="3"/>
      <c r="C26543" s="3"/>
      <c r="D26543" s="6"/>
      <c r="E26543" s="8"/>
      <c r="O26543" s="9"/>
    </row>
    <row r="26544" spans="2:15" x14ac:dyDescent="0.2">
      <c r="B26544" s="3"/>
      <c r="C26544" s="3"/>
      <c r="D26544" s="6"/>
      <c r="E26544" s="8"/>
      <c r="O26544" s="9"/>
    </row>
    <row r="26545" spans="2:15" x14ac:dyDescent="0.2">
      <c r="B26545" s="3"/>
      <c r="C26545" s="3"/>
      <c r="D26545" s="6"/>
      <c r="E26545" s="8"/>
      <c r="O26545" s="9"/>
    </row>
    <row r="26546" spans="2:15" x14ac:dyDescent="0.2">
      <c r="B26546" s="3"/>
      <c r="C26546" s="3"/>
      <c r="D26546" s="6"/>
      <c r="E26546" s="8"/>
      <c r="O26546" s="9"/>
    </row>
    <row r="26547" spans="2:15" x14ac:dyDescent="0.2">
      <c r="B26547" s="3"/>
      <c r="C26547" s="3"/>
      <c r="D26547" s="6"/>
      <c r="E26547" s="8"/>
      <c r="O26547" s="9"/>
    </row>
    <row r="26548" spans="2:15" x14ac:dyDescent="0.2">
      <c r="B26548" s="3"/>
      <c r="C26548" s="3"/>
      <c r="D26548" s="6"/>
      <c r="E26548" s="8"/>
      <c r="O26548" s="9"/>
    </row>
    <row r="26549" spans="2:15" x14ac:dyDescent="0.2">
      <c r="B26549" s="3"/>
      <c r="C26549" s="3"/>
      <c r="D26549" s="6"/>
      <c r="E26549" s="8"/>
      <c r="O26549" s="9"/>
    </row>
    <row r="26550" spans="2:15" x14ac:dyDescent="0.2">
      <c r="B26550" s="3"/>
      <c r="C26550" s="3"/>
      <c r="D26550" s="6"/>
      <c r="E26550" s="8"/>
      <c r="O26550" s="9"/>
    </row>
    <row r="26551" spans="2:15" x14ac:dyDescent="0.2">
      <c r="B26551" s="3"/>
      <c r="C26551" s="3"/>
      <c r="D26551" s="6"/>
      <c r="E26551" s="8"/>
      <c r="O26551" s="9"/>
    </row>
    <row r="26552" spans="2:15" x14ac:dyDescent="0.2">
      <c r="B26552" s="3"/>
      <c r="C26552" s="3"/>
      <c r="D26552" s="6"/>
      <c r="E26552" s="8"/>
      <c r="O26552" s="9"/>
    </row>
    <row r="26553" spans="2:15" x14ac:dyDescent="0.2">
      <c r="B26553" s="3"/>
      <c r="C26553" s="3"/>
      <c r="D26553" s="6"/>
      <c r="E26553" s="8"/>
      <c r="O26553" s="9"/>
    </row>
    <row r="26554" spans="2:15" x14ac:dyDescent="0.2">
      <c r="B26554" s="3"/>
      <c r="C26554" s="3"/>
      <c r="D26554" s="6"/>
      <c r="E26554" s="8"/>
      <c r="O26554" s="9"/>
    </row>
    <row r="26555" spans="2:15" x14ac:dyDescent="0.2">
      <c r="B26555" s="3"/>
      <c r="C26555" s="3"/>
      <c r="D26555" s="6"/>
      <c r="E26555" s="8"/>
      <c r="O26555" s="9"/>
    </row>
    <row r="26556" spans="2:15" x14ac:dyDescent="0.2">
      <c r="B26556" s="3"/>
      <c r="C26556" s="3"/>
      <c r="D26556" s="6"/>
      <c r="E26556" s="8"/>
      <c r="O26556" s="9"/>
    </row>
    <row r="26557" spans="2:15" x14ac:dyDescent="0.2">
      <c r="B26557" s="3"/>
      <c r="C26557" s="3"/>
      <c r="D26557" s="6"/>
      <c r="E26557" s="8"/>
      <c r="O26557" s="9"/>
    </row>
    <row r="26558" spans="2:15" x14ac:dyDescent="0.2">
      <c r="B26558" s="3"/>
      <c r="C26558" s="3"/>
      <c r="D26558" s="6"/>
      <c r="E26558" s="8"/>
      <c r="O26558" s="9"/>
    </row>
    <row r="26559" spans="2:15" x14ac:dyDescent="0.2">
      <c r="B26559" s="3"/>
      <c r="C26559" s="3"/>
      <c r="D26559" s="6"/>
      <c r="E26559" s="8"/>
      <c r="O26559" s="9"/>
    </row>
    <row r="26560" spans="2:15" x14ac:dyDescent="0.2">
      <c r="B26560" s="3"/>
      <c r="C26560" s="3"/>
      <c r="D26560" s="6"/>
      <c r="E26560" s="8"/>
      <c r="O26560" s="9"/>
    </row>
    <row r="26561" spans="2:15" x14ac:dyDescent="0.2">
      <c r="B26561" s="3"/>
      <c r="C26561" s="3"/>
      <c r="D26561" s="6"/>
      <c r="E26561" s="8"/>
      <c r="O26561" s="9"/>
    </row>
    <row r="26562" spans="2:15" x14ac:dyDescent="0.2">
      <c r="B26562" s="3"/>
      <c r="C26562" s="3"/>
      <c r="D26562" s="6"/>
      <c r="E26562" s="8"/>
      <c r="O26562" s="9"/>
    </row>
    <row r="26563" spans="2:15" x14ac:dyDescent="0.2">
      <c r="B26563" s="3"/>
      <c r="C26563" s="3"/>
      <c r="D26563" s="6"/>
      <c r="E26563" s="8"/>
      <c r="O26563" s="9"/>
    </row>
    <row r="26564" spans="2:15" x14ac:dyDescent="0.2">
      <c r="B26564" s="3"/>
      <c r="C26564" s="3"/>
      <c r="D26564" s="6"/>
      <c r="E26564" s="8"/>
      <c r="O26564" s="9"/>
    </row>
    <row r="26565" spans="2:15" x14ac:dyDescent="0.2">
      <c r="B26565" s="3"/>
      <c r="C26565" s="3"/>
      <c r="D26565" s="6"/>
      <c r="E26565" s="8"/>
      <c r="O26565" s="9"/>
    </row>
    <row r="26566" spans="2:15" x14ac:dyDescent="0.2">
      <c r="B26566" s="3"/>
      <c r="C26566" s="3"/>
      <c r="D26566" s="6"/>
      <c r="E26566" s="8"/>
      <c r="O26566" s="9"/>
    </row>
    <row r="26567" spans="2:15" x14ac:dyDescent="0.2">
      <c r="B26567" s="3"/>
      <c r="C26567" s="3"/>
      <c r="D26567" s="6"/>
      <c r="E26567" s="8"/>
      <c r="O26567" s="9"/>
    </row>
    <row r="26568" spans="2:15" x14ac:dyDescent="0.2">
      <c r="B26568" s="3"/>
      <c r="C26568" s="3"/>
      <c r="D26568" s="6"/>
      <c r="E26568" s="8"/>
      <c r="O26568" s="9"/>
    </row>
    <row r="26569" spans="2:15" x14ac:dyDescent="0.2">
      <c r="B26569" s="3"/>
      <c r="C26569" s="3"/>
      <c r="D26569" s="6"/>
      <c r="E26569" s="8"/>
      <c r="O26569" s="9"/>
    </row>
    <row r="26570" spans="2:15" x14ac:dyDescent="0.2">
      <c r="B26570" s="3"/>
      <c r="C26570" s="3"/>
      <c r="D26570" s="6"/>
      <c r="E26570" s="8"/>
      <c r="O26570" s="9"/>
    </row>
    <row r="26571" spans="2:15" x14ac:dyDescent="0.2">
      <c r="B26571" s="3"/>
      <c r="C26571" s="3"/>
      <c r="D26571" s="6"/>
      <c r="E26571" s="8"/>
      <c r="O26571" s="9"/>
    </row>
    <row r="26572" spans="2:15" x14ac:dyDescent="0.2">
      <c r="B26572" s="3"/>
      <c r="C26572" s="3"/>
      <c r="D26572" s="6"/>
      <c r="E26572" s="8"/>
      <c r="O26572" s="9"/>
    </row>
    <row r="26573" spans="2:15" x14ac:dyDescent="0.2">
      <c r="B26573" s="3"/>
      <c r="C26573" s="3"/>
      <c r="D26573" s="6"/>
      <c r="E26573" s="8"/>
      <c r="O26573" s="9"/>
    </row>
    <row r="26574" spans="2:15" x14ac:dyDescent="0.2">
      <c r="B26574" s="3"/>
      <c r="C26574" s="3"/>
      <c r="D26574" s="6"/>
      <c r="E26574" s="8"/>
      <c r="O26574" s="9"/>
    </row>
    <row r="26575" spans="2:15" x14ac:dyDescent="0.2">
      <c r="B26575" s="3"/>
      <c r="C26575" s="3"/>
      <c r="D26575" s="6"/>
      <c r="E26575" s="8"/>
      <c r="O26575" s="9"/>
    </row>
    <row r="26576" spans="2:15" x14ac:dyDescent="0.2">
      <c r="B26576" s="3"/>
      <c r="C26576" s="3"/>
      <c r="D26576" s="6"/>
      <c r="E26576" s="8"/>
      <c r="O26576" s="9"/>
    </row>
    <row r="26577" spans="2:15" x14ac:dyDescent="0.2">
      <c r="B26577" s="3"/>
      <c r="C26577" s="3"/>
      <c r="D26577" s="6"/>
      <c r="E26577" s="8"/>
      <c r="O26577" s="9"/>
    </row>
    <row r="26578" spans="2:15" x14ac:dyDescent="0.2">
      <c r="B26578" s="3"/>
      <c r="C26578" s="3"/>
      <c r="D26578" s="6"/>
      <c r="E26578" s="8"/>
      <c r="O26578" s="9"/>
    </row>
    <row r="26579" spans="2:15" x14ac:dyDescent="0.2">
      <c r="B26579" s="3"/>
      <c r="C26579" s="3"/>
      <c r="D26579" s="6"/>
      <c r="E26579" s="8"/>
      <c r="O26579" s="9"/>
    </row>
    <row r="26580" spans="2:15" x14ac:dyDescent="0.2">
      <c r="B26580" s="3"/>
      <c r="C26580" s="3"/>
      <c r="D26580" s="6"/>
      <c r="E26580" s="8"/>
      <c r="O26580" s="9"/>
    </row>
    <row r="26581" spans="2:15" x14ac:dyDescent="0.2">
      <c r="B26581" s="3"/>
      <c r="C26581" s="3"/>
      <c r="D26581" s="6"/>
      <c r="E26581" s="8"/>
      <c r="O26581" s="9"/>
    </row>
    <row r="26582" spans="2:15" x14ac:dyDescent="0.2">
      <c r="B26582" s="3"/>
      <c r="C26582" s="3"/>
      <c r="D26582" s="6"/>
      <c r="E26582" s="8"/>
      <c r="O26582" s="9"/>
    </row>
    <row r="26583" spans="2:15" x14ac:dyDescent="0.2">
      <c r="B26583" s="3"/>
      <c r="C26583" s="3"/>
      <c r="D26583" s="6"/>
      <c r="E26583" s="8"/>
      <c r="O26583" s="9"/>
    </row>
    <row r="26584" spans="2:15" x14ac:dyDescent="0.2">
      <c r="B26584" s="3"/>
      <c r="C26584" s="3"/>
      <c r="D26584" s="6"/>
      <c r="E26584" s="8"/>
      <c r="O26584" s="9"/>
    </row>
    <row r="26585" spans="2:15" x14ac:dyDescent="0.2">
      <c r="B26585" s="3"/>
      <c r="C26585" s="3"/>
      <c r="D26585" s="6"/>
      <c r="E26585" s="8"/>
      <c r="O26585" s="9"/>
    </row>
    <row r="26586" spans="2:15" x14ac:dyDescent="0.2">
      <c r="B26586" s="3"/>
      <c r="C26586" s="3"/>
      <c r="D26586" s="6"/>
      <c r="E26586" s="8"/>
      <c r="O26586" s="9"/>
    </row>
    <row r="26587" spans="2:15" x14ac:dyDescent="0.2">
      <c r="B26587" s="3"/>
      <c r="C26587" s="3"/>
      <c r="D26587" s="6"/>
      <c r="E26587" s="8"/>
      <c r="O26587" s="9"/>
    </row>
    <row r="26588" spans="2:15" x14ac:dyDescent="0.2">
      <c r="B26588" s="3"/>
      <c r="C26588" s="3"/>
      <c r="D26588" s="6"/>
      <c r="E26588" s="8"/>
      <c r="O26588" s="9"/>
    </row>
    <row r="26589" spans="2:15" x14ac:dyDescent="0.2">
      <c r="B26589" s="3"/>
      <c r="C26589" s="3"/>
      <c r="D26589" s="6"/>
      <c r="E26589" s="8"/>
      <c r="O26589" s="9"/>
    </row>
    <row r="26590" spans="2:15" x14ac:dyDescent="0.2">
      <c r="B26590" s="3"/>
      <c r="C26590" s="3"/>
      <c r="D26590" s="6"/>
      <c r="E26590" s="8"/>
      <c r="O26590" s="9"/>
    </row>
    <row r="26591" spans="2:15" x14ac:dyDescent="0.2">
      <c r="B26591" s="3"/>
      <c r="C26591" s="3"/>
      <c r="D26591" s="6"/>
      <c r="E26591" s="8"/>
      <c r="O26591" s="9"/>
    </row>
    <row r="26592" spans="2:15" x14ac:dyDescent="0.2">
      <c r="B26592" s="3"/>
      <c r="C26592" s="3"/>
      <c r="D26592" s="6"/>
      <c r="E26592" s="8"/>
      <c r="O26592" s="9"/>
    </row>
    <row r="26593" spans="2:15" x14ac:dyDescent="0.2">
      <c r="B26593" s="3"/>
      <c r="C26593" s="3"/>
      <c r="D26593" s="6"/>
      <c r="E26593" s="8"/>
      <c r="O26593" s="9"/>
    </row>
    <row r="26594" spans="2:15" x14ac:dyDescent="0.2">
      <c r="B26594" s="3"/>
      <c r="C26594" s="3"/>
      <c r="D26594" s="6"/>
      <c r="E26594" s="8"/>
      <c r="O26594" s="9"/>
    </row>
    <row r="26595" spans="2:15" x14ac:dyDescent="0.2">
      <c r="B26595" s="3"/>
      <c r="C26595" s="3"/>
      <c r="D26595" s="6"/>
      <c r="E26595" s="8"/>
      <c r="O26595" s="9"/>
    </row>
    <row r="26596" spans="2:15" x14ac:dyDescent="0.2">
      <c r="B26596" s="3"/>
      <c r="C26596" s="3"/>
      <c r="D26596" s="6"/>
      <c r="E26596" s="8"/>
      <c r="O26596" s="9"/>
    </row>
    <row r="26597" spans="2:15" x14ac:dyDescent="0.2">
      <c r="B26597" s="3"/>
      <c r="C26597" s="3"/>
      <c r="D26597" s="6"/>
      <c r="E26597" s="8"/>
      <c r="O26597" s="9"/>
    </row>
    <row r="26598" spans="2:15" x14ac:dyDescent="0.2">
      <c r="B26598" s="3"/>
      <c r="C26598" s="3"/>
      <c r="D26598" s="6"/>
      <c r="E26598" s="8"/>
      <c r="O26598" s="9"/>
    </row>
    <row r="26599" spans="2:15" x14ac:dyDescent="0.2">
      <c r="B26599" s="3"/>
      <c r="C26599" s="3"/>
      <c r="D26599" s="6"/>
      <c r="E26599" s="8"/>
      <c r="O26599" s="9"/>
    </row>
    <row r="26600" spans="2:15" x14ac:dyDescent="0.2">
      <c r="B26600" s="3"/>
      <c r="C26600" s="3"/>
      <c r="D26600" s="6"/>
      <c r="E26600" s="8"/>
      <c r="O26600" s="9"/>
    </row>
    <row r="26601" spans="2:15" x14ac:dyDescent="0.2">
      <c r="B26601" s="3"/>
      <c r="C26601" s="3"/>
      <c r="D26601" s="6"/>
      <c r="E26601" s="8"/>
      <c r="O26601" s="9"/>
    </row>
    <row r="26602" spans="2:15" x14ac:dyDescent="0.2">
      <c r="B26602" s="3"/>
      <c r="C26602" s="3"/>
      <c r="D26602" s="6"/>
      <c r="E26602" s="8"/>
      <c r="O26602" s="9"/>
    </row>
    <row r="26603" spans="2:15" x14ac:dyDescent="0.2">
      <c r="B26603" s="3"/>
      <c r="C26603" s="3"/>
      <c r="D26603" s="6"/>
      <c r="E26603" s="8"/>
      <c r="O26603" s="9"/>
    </row>
    <row r="26604" spans="2:15" x14ac:dyDescent="0.2">
      <c r="B26604" s="3"/>
      <c r="C26604" s="3"/>
      <c r="D26604" s="6"/>
      <c r="E26604" s="8"/>
      <c r="O26604" s="9"/>
    </row>
    <row r="26605" spans="2:15" x14ac:dyDescent="0.2">
      <c r="B26605" s="3"/>
      <c r="C26605" s="3"/>
      <c r="D26605" s="6"/>
      <c r="E26605" s="8"/>
      <c r="O26605" s="9"/>
    </row>
    <row r="26606" spans="2:15" x14ac:dyDescent="0.2">
      <c r="B26606" s="3"/>
      <c r="C26606" s="3"/>
      <c r="D26606" s="6"/>
      <c r="E26606" s="8"/>
      <c r="O26606" s="9"/>
    </row>
    <row r="26607" spans="2:15" x14ac:dyDescent="0.2">
      <c r="B26607" s="3"/>
      <c r="C26607" s="3"/>
      <c r="D26607" s="6"/>
      <c r="E26607" s="8"/>
      <c r="O26607" s="9"/>
    </row>
    <row r="26608" spans="2:15" x14ac:dyDescent="0.2">
      <c r="B26608" s="3"/>
      <c r="C26608" s="3"/>
      <c r="D26608" s="6"/>
      <c r="E26608" s="8"/>
      <c r="O26608" s="9"/>
    </row>
    <row r="26609" spans="2:15" x14ac:dyDescent="0.2">
      <c r="B26609" s="3"/>
      <c r="C26609" s="3"/>
      <c r="D26609" s="6"/>
      <c r="E26609" s="8"/>
      <c r="O26609" s="9"/>
    </row>
    <row r="26610" spans="2:15" x14ac:dyDescent="0.2">
      <c r="B26610" s="3"/>
      <c r="C26610" s="3"/>
      <c r="D26610" s="6"/>
      <c r="E26610" s="8"/>
      <c r="O26610" s="9"/>
    </row>
    <row r="26611" spans="2:15" x14ac:dyDescent="0.2">
      <c r="B26611" s="3"/>
      <c r="C26611" s="3"/>
      <c r="D26611" s="6"/>
      <c r="E26611" s="8"/>
      <c r="O26611" s="9"/>
    </row>
    <row r="26612" spans="2:15" x14ac:dyDescent="0.2">
      <c r="B26612" s="3"/>
      <c r="C26612" s="3"/>
      <c r="D26612" s="6"/>
      <c r="E26612" s="8"/>
      <c r="O26612" s="9"/>
    </row>
    <row r="26613" spans="2:15" x14ac:dyDescent="0.2">
      <c r="B26613" s="3"/>
      <c r="C26613" s="3"/>
      <c r="D26613" s="6"/>
      <c r="E26613" s="8"/>
      <c r="O26613" s="9"/>
    </row>
    <row r="26614" spans="2:15" x14ac:dyDescent="0.2">
      <c r="B26614" s="3"/>
      <c r="C26614" s="3"/>
      <c r="D26614" s="6"/>
      <c r="E26614" s="8"/>
      <c r="O26614" s="9"/>
    </row>
    <row r="26615" spans="2:15" x14ac:dyDescent="0.2">
      <c r="B26615" s="3"/>
      <c r="C26615" s="3"/>
      <c r="D26615" s="6"/>
      <c r="E26615" s="8"/>
      <c r="O26615" s="9"/>
    </row>
    <row r="26616" spans="2:15" x14ac:dyDescent="0.2">
      <c r="B26616" s="3"/>
      <c r="C26616" s="3"/>
      <c r="D26616" s="6"/>
      <c r="E26616" s="8"/>
      <c r="O26616" s="9"/>
    </row>
    <row r="26617" spans="2:15" x14ac:dyDescent="0.2">
      <c r="B26617" s="3"/>
      <c r="C26617" s="3"/>
      <c r="D26617" s="6"/>
      <c r="E26617" s="8"/>
      <c r="O26617" s="9"/>
    </row>
    <row r="26618" spans="2:15" x14ac:dyDescent="0.2">
      <c r="B26618" s="3"/>
      <c r="C26618" s="3"/>
      <c r="D26618" s="6"/>
      <c r="E26618" s="8"/>
      <c r="O26618" s="9"/>
    </row>
    <row r="26619" spans="2:15" x14ac:dyDescent="0.2">
      <c r="B26619" s="3"/>
      <c r="C26619" s="3"/>
      <c r="D26619" s="6"/>
      <c r="E26619" s="8"/>
      <c r="O26619" s="9"/>
    </row>
    <row r="26620" spans="2:15" x14ac:dyDescent="0.2">
      <c r="B26620" s="3"/>
      <c r="C26620" s="3"/>
      <c r="D26620" s="6"/>
      <c r="E26620" s="8"/>
      <c r="O26620" s="9"/>
    </row>
    <row r="26621" spans="2:15" x14ac:dyDescent="0.2">
      <c r="B26621" s="3"/>
      <c r="C26621" s="3"/>
      <c r="D26621" s="6"/>
      <c r="E26621" s="8"/>
      <c r="O26621" s="9"/>
    </row>
    <row r="26622" spans="2:15" x14ac:dyDescent="0.2">
      <c r="B26622" s="3"/>
      <c r="C26622" s="3"/>
      <c r="D26622" s="6"/>
      <c r="E26622" s="8"/>
      <c r="O26622" s="9"/>
    </row>
    <row r="26623" spans="2:15" x14ac:dyDescent="0.2">
      <c r="B26623" s="3"/>
      <c r="C26623" s="3"/>
      <c r="D26623" s="6"/>
      <c r="E26623" s="8"/>
      <c r="O26623" s="9"/>
    </row>
    <row r="26624" spans="2:15" x14ac:dyDescent="0.2">
      <c r="B26624" s="3"/>
      <c r="C26624" s="3"/>
      <c r="D26624" s="6"/>
      <c r="E26624" s="8"/>
      <c r="O26624" s="9"/>
    </row>
    <row r="26625" spans="2:15" x14ac:dyDescent="0.2">
      <c r="B26625" s="3"/>
      <c r="C26625" s="3"/>
      <c r="D26625" s="6"/>
      <c r="E26625" s="8"/>
      <c r="O26625" s="9"/>
    </row>
    <row r="26626" spans="2:15" x14ac:dyDescent="0.2">
      <c r="B26626" s="3"/>
      <c r="C26626" s="3"/>
      <c r="D26626" s="6"/>
      <c r="E26626" s="8"/>
      <c r="O26626" s="9"/>
    </row>
    <row r="26627" spans="2:15" x14ac:dyDescent="0.2">
      <c r="B26627" s="3"/>
      <c r="C26627" s="3"/>
      <c r="D26627" s="6"/>
      <c r="E26627" s="8"/>
      <c r="O26627" s="9"/>
    </row>
    <row r="26628" spans="2:15" x14ac:dyDescent="0.2">
      <c r="B26628" s="3"/>
      <c r="C26628" s="3"/>
      <c r="D26628" s="6"/>
      <c r="E26628" s="8"/>
      <c r="O26628" s="9"/>
    </row>
    <row r="26629" spans="2:15" x14ac:dyDescent="0.2">
      <c r="B26629" s="3"/>
      <c r="C26629" s="3"/>
      <c r="D26629" s="6"/>
      <c r="E26629" s="8"/>
      <c r="O26629" s="9"/>
    </row>
    <row r="26630" spans="2:15" x14ac:dyDescent="0.2">
      <c r="B26630" s="3"/>
      <c r="C26630" s="3"/>
      <c r="D26630" s="6"/>
      <c r="E26630" s="8"/>
      <c r="O26630" s="9"/>
    </row>
    <row r="26631" spans="2:15" x14ac:dyDescent="0.2">
      <c r="B26631" s="3"/>
      <c r="C26631" s="3"/>
      <c r="D26631" s="6"/>
      <c r="E26631" s="8"/>
      <c r="O26631" s="9"/>
    </row>
    <row r="26632" spans="2:15" x14ac:dyDescent="0.2">
      <c r="B26632" s="3"/>
      <c r="C26632" s="3"/>
      <c r="D26632" s="6"/>
      <c r="E26632" s="8"/>
      <c r="O26632" s="9"/>
    </row>
    <row r="26633" spans="2:15" x14ac:dyDescent="0.2">
      <c r="B26633" s="3"/>
      <c r="C26633" s="3"/>
      <c r="D26633" s="6"/>
      <c r="E26633" s="8"/>
      <c r="O26633" s="9"/>
    </row>
    <row r="26634" spans="2:15" x14ac:dyDescent="0.2">
      <c r="B26634" s="3"/>
      <c r="C26634" s="3"/>
      <c r="D26634" s="6"/>
      <c r="E26634" s="8"/>
      <c r="O26634" s="9"/>
    </row>
    <row r="26635" spans="2:15" x14ac:dyDescent="0.2">
      <c r="B26635" s="3"/>
      <c r="C26635" s="3"/>
      <c r="D26635" s="6"/>
      <c r="E26635" s="8"/>
      <c r="O26635" s="9"/>
    </row>
    <row r="26636" spans="2:15" x14ac:dyDescent="0.2">
      <c r="B26636" s="3"/>
      <c r="C26636" s="3"/>
      <c r="D26636" s="6"/>
      <c r="E26636" s="8"/>
      <c r="O26636" s="9"/>
    </row>
    <row r="26637" spans="2:15" x14ac:dyDescent="0.2">
      <c r="B26637" s="3"/>
      <c r="C26637" s="3"/>
      <c r="D26637" s="6"/>
      <c r="E26637" s="8"/>
      <c r="O26637" s="9"/>
    </row>
    <row r="26638" spans="2:15" x14ac:dyDescent="0.2">
      <c r="B26638" s="3"/>
      <c r="C26638" s="3"/>
      <c r="D26638" s="6"/>
      <c r="E26638" s="8"/>
      <c r="O26638" s="9"/>
    </row>
    <row r="26639" spans="2:15" x14ac:dyDescent="0.2">
      <c r="B26639" s="3"/>
      <c r="C26639" s="3"/>
      <c r="D26639" s="6"/>
      <c r="E26639" s="8"/>
      <c r="O26639" s="9"/>
    </row>
    <row r="26640" spans="2:15" x14ac:dyDescent="0.2">
      <c r="B26640" s="3"/>
      <c r="C26640" s="3"/>
      <c r="D26640" s="6"/>
      <c r="E26640" s="8"/>
      <c r="O26640" s="9"/>
    </row>
    <row r="26641" spans="2:15" x14ac:dyDescent="0.2">
      <c r="B26641" s="3"/>
      <c r="C26641" s="3"/>
      <c r="D26641" s="6"/>
      <c r="E26641" s="8"/>
      <c r="O26641" s="9"/>
    </row>
    <row r="26642" spans="2:15" x14ac:dyDescent="0.2">
      <c r="B26642" s="3"/>
      <c r="C26642" s="3"/>
      <c r="D26642" s="6"/>
      <c r="E26642" s="8"/>
      <c r="O26642" s="9"/>
    </row>
    <row r="26643" spans="2:15" x14ac:dyDescent="0.2">
      <c r="B26643" s="3"/>
      <c r="C26643" s="3"/>
      <c r="D26643" s="6"/>
      <c r="E26643" s="8"/>
      <c r="O26643" s="9"/>
    </row>
    <row r="26644" spans="2:15" x14ac:dyDescent="0.2">
      <c r="B26644" s="3"/>
      <c r="C26644" s="3"/>
      <c r="D26644" s="6"/>
      <c r="E26644" s="8"/>
      <c r="O26644" s="9"/>
    </row>
    <row r="26645" spans="2:15" x14ac:dyDescent="0.2">
      <c r="B26645" s="3"/>
      <c r="C26645" s="3"/>
      <c r="D26645" s="6"/>
      <c r="E26645" s="8"/>
      <c r="O26645" s="9"/>
    </row>
    <row r="26646" spans="2:15" x14ac:dyDescent="0.2">
      <c r="B26646" s="3"/>
      <c r="C26646" s="3"/>
      <c r="D26646" s="6"/>
      <c r="E26646" s="8"/>
      <c r="O26646" s="9"/>
    </row>
    <row r="26647" spans="2:15" x14ac:dyDescent="0.2">
      <c r="B26647" s="3"/>
      <c r="C26647" s="3"/>
      <c r="D26647" s="6"/>
      <c r="E26647" s="8"/>
      <c r="O26647" s="9"/>
    </row>
    <row r="26648" spans="2:15" x14ac:dyDescent="0.2">
      <c r="B26648" s="3"/>
      <c r="C26648" s="3"/>
      <c r="D26648" s="6"/>
      <c r="E26648" s="8"/>
      <c r="O26648" s="9"/>
    </row>
    <row r="26649" spans="2:15" x14ac:dyDescent="0.2">
      <c r="B26649" s="3"/>
      <c r="C26649" s="3"/>
      <c r="D26649" s="6"/>
      <c r="E26649" s="8"/>
      <c r="O26649" s="9"/>
    </row>
    <row r="26650" spans="2:15" x14ac:dyDescent="0.2">
      <c r="B26650" s="3"/>
      <c r="C26650" s="3"/>
      <c r="D26650" s="6"/>
      <c r="E26650" s="8"/>
      <c r="O26650" s="9"/>
    </row>
    <row r="26651" spans="2:15" x14ac:dyDescent="0.2">
      <c r="B26651" s="3"/>
      <c r="C26651" s="3"/>
      <c r="D26651" s="6"/>
      <c r="E26651" s="8"/>
      <c r="O26651" s="9"/>
    </row>
    <row r="26652" spans="2:15" x14ac:dyDescent="0.2">
      <c r="B26652" s="3"/>
      <c r="C26652" s="3"/>
      <c r="D26652" s="6"/>
      <c r="E26652" s="8"/>
      <c r="O26652" s="9"/>
    </row>
    <row r="26653" spans="2:15" x14ac:dyDescent="0.2">
      <c r="B26653" s="3"/>
      <c r="C26653" s="3"/>
      <c r="D26653" s="6"/>
      <c r="E26653" s="8"/>
      <c r="O26653" s="9"/>
    </row>
    <row r="26654" spans="2:15" x14ac:dyDescent="0.2">
      <c r="B26654" s="3"/>
      <c r="C26654" s="3"/>
      <c r="D26654" s="6"/>
      <c r="E26654" s="8"/>
      <c r="O26654" s="9"/>
    </row>
    <row r="26655" spans="2:15" x14ac:dyDescent="0.2">
      <c r="B26655" s="3"/>
      <c r="C26655" s="3"/>
      <c r="D26655" s="6"/>
      <c r="E26655" s="8"/>
      <c r="O26655" s="9"/>
    </row>
    <row r="26656" spans="2:15" x14ac:dyDescent="0.2">
      <c r="B26656" s="3"/>
      <c r="C26656" s="3"/>
      <c r="D26656" s="6"/>
      <c r="E26656" s="8"/>
      <c r="O26656" s="9"/>
    </row>
    <row r="26657" spans="2:15" x14ac:dyDescent="0.2">
      <c r="B26657" s="3"/>
      <c r="C26657" s="3"/>
      <c r="D26657" s="6"/>
      <c r="E26657" s="8"/>
      <c r="O26657" s="9"/>
    </row>
    <row r="26658" spans="2:15" x14ac:dyDescent="0.2">
      <c r="B26658" s="3"/>
      <c r="C26658" s="3"/>
      <c r="D26658" s="6"/>
      <c r="E26658" s="8"/>
      <c r="O26658" s="9"/>
    </row>
    <row r="26659" spans="2:15" x14ac:dyDescent="0.2">
      <c r="B26659" s="3"/>
      <c r="C26659" s="3"/>
      <c r="D26659" s="6"/>
      <c r="E26659" s="8"/>
      <c r="O26659" s="9"/>
    </row>
    <row r="26660" spans="2:15" x14ac:dyDescent="0.2">
      <c r="B26660" s="3"/>
      <c r="C26660" s="3"/>
      <c r="D26660" s="6"/>
      <c r="E26660" s="8"/>
      <c r="O26660" s="9"/>
    </row>
    <row r="26661" spans="2:15" x14ac:dyDescent="0.2">
      <c r="B26661" s="3"/>
      <c r="C26661" s="3"/>
      <c r="D26661" s="6"/>
      <c r="E26661" s="8"/>
      <c r="O26661" s="9"/>
    </row>
    <row r="26662" spans="2:15" x14ac:dyDescent="0.2">
      <c r="B26662" s="3"/>
      <c r="C26662" s="3"/>
      <c r="D26662" s="6"/>
      <c r="E26662" s="8"/>
      <c r="O26662" s="9"/>
    </row>
    <row r="26663" spans="2:15" x14ac:dyDescent="0.2">
      <c r="B26663" s="3"/>
      <c r="C26663" s="3"/>
      <c r="D26663" s="6"/>
      <c r="E26663" s="8"/>
      <c r="O26663" s="9"/>
    </row>
    <row r="26664" spans="2:15" x14ac:dyDescent="0.2">
      <c r="B26664" s="3"/>
      <c r="C26664" s="3"/>
      <c r="D26664" s="6"/>
      <c r="E26664" s="8"/>
      <c r="O26664" s="9"/>
    </row>
    <row r="26665" spans="2:15" x14ac:dyDescent="0.2">
      <c r="B26665" s="3"/>
      <c r="C26665" s="3"/>
      <c r="D26665" s="6"/>
      <c r="E26665" s="8"/>
      <c r="O26665" s="9"/>
    </row>
    <row r="26666" spans="2:15" x14ac:dyDescent="0.2">
      <c r="B26666" s="3"/>
      <c r="C26666" s="3"/>
      <c r="D26666" s="6"/>
      <c r="E26666" s="8"/>
      <c r="O26666" s="9"/>
    </row>
    <row r="26667" spans="2:15" x14ac:dyDescent="0.2">
      <c r="B26667" s="3"/>
      <c r="C26667" s="3"/>
      <c r="D26667" s="6"/>
      <c r="E26667" s="8"/>
      <c r="O26667" s="9"/>
    </row>
    <row r="26668" spans="2:15" x14ac:dyDescent="0.2">
      <c r="B26668" s="3"/>
      <c r="C26668" s="3"/>
      <c r="D26668" s="6"/>
      <c r="E26668" s="8"/>
      <c r="O26668" s="9"/>
    </row>
    <row r="26669" spans="2:15" x14ac:dyDescent="0.2">
      <c r="B26669" s="3"/>
      <c r="C26669" s="3"/>
      <c r="D26669" s="6"/>
      <c r="E26669" s="8"/>
      <c r="O26669" s="9"/>
    </row>
    <row r="26670" spans="2:15" x14ac:dyDescent="0.2">
      <c r="B26670" s="3"/>
      <c r="C26670" s="3"/>
      <c r="D26670" s="6"/>
      <c r="E26670" s="8"/>
      <c r="O26670" s="9"/>
    </row>
    <row r="26671" spans="2:15" x14ac:dyDescent="0.2">
      <c r="B26671" s="3"/>
      <c r="C26671" s="3"/>
      <c r="D26671" s="6"/>
      <c r="E26671" s="8"/>
      <c r="O26671" s="9"/>
    </row>
    <row r="26672" spans="2:15" x14ac:dyDescent="0.2">
      <c r="B26672" s="3"/>
      <c r="C26672" s="3"/>
      <c r="D26672" s="6"/>
      <c r="E26672" s="8"/>
      <c r="O26672" s="9"/>
    </row>
    <row r="26673" spans="2:15" x14ac:dyDescent="0.2">
      <c r="B26673" s="3"/>
      <c r="C26673" s="3"/>
      <c r="D26673" s="6"/>
      <c r="E26673" s="8"/>
      <c r="O26673" s="9"/>
    </row>
    <row r="26674" spans="2:15" x14ac:dyDescent="0.2">
      <c r="B26674" s="3"/>
      <c r="C26674" s="3"/>
      <c r="D26674" s="6"/>
      <c r="E26674" s="8"/>
      <c r="O26674" s="9"/>
    </row>
    <row r="26675" spans="2:15" x14ac:dyDescent="0.2">
      <c r="B26675" s="3"/>
      <c r="C26675" s="3"/>
      <c r="D26675" s="6"/>
      <c r="E26675" s="8"/>
      <c r="O26675" s="9"/>
    </row>
    <row r="26676" spans="2:15" x14ac:dyDescent="0.2">
      <c r="B26676" s="3"/>
      <c r="C26676" s="3"/>
      <c r="D26676" s="6"/>
      <c r="E26676" s="8"/>
      <c r="O26676" s="9"/>
    </row>
    <row r="26677" spans="2:15" x14ac:dyDescent="0.2">
      <c r="B26677" s="3"/>
      <c r="C26677" s="3"/>
      <c r="D26677" s="6"/>
      <c r="E26677" s="8"/>
      <c r="O26677" s="9"/>
    </row>
    <row r="26678" spans="2:15" x14ac:dyDescent="0.2">
      <c r="B26678" s="3"/>
      <c r="C26678" s="3"/>
      <c r="D26678" s="6"/>
      <c r="E26678" s="8"/>
      <c r="O26678" s="9"/>
    </row>
    <row r="26679" spans="2:15" x14ac:dyDescent="0.2">
      <c r="B26679" s="3"/>
      <c r="C26679" s="3"/>
      <c r="D26679" s="6"/>
      <c r="E26679" s="8"/>
      <c r="O26679" s="9"/>
    </row>
    <row r="26680" spans="2:15" x14ac:dyDescent="0.2">
      <c r="B26680" s="3"/>
      <c r="C26680" s="3"/>
      <c r="D26680" s="6"/>
      <c r="E26680" s="8"/>
      <c r="O26680" s="9"/>
    </row>
    <row r="26681" spans="2:15" x14ac:dyDescent="0.2">
      <c r="B26681" s="3"/>
      <c r="C26681" s="3"/>
      <c r="D26681" s="6"/>
      <c r="E26681" s="8"/>
      <c r="O26681" s="9"/>
    </row>
    <row r="26682" spans="2:15" x14ac:dyDescent="0.2">
      <c r="B26682" s="3"/>
      <c r="C26682" s="3"/>
      <c r="D26682" s="6"/>
      <c r="E26682" s="8"/>
      <c r="O26682" s="9"/>
    </row>
    <row r="26683" spans="2:15" x14ac:dyDescent="0.2">
      <c r="B26683" s="3"/>
      <c r="C26683" s="3"/>
      <c r="D26683" s="6"/>
      <c r="E26683" s="8"/>
      <c r="O26683" s="9"/>
    </row>
    <row r="26684" spans="2:15" x14ac:dyDescent="0.2">
      <c r="B26684" s="3"/>
      <c r="C26684" s="3"/>
      <c r="D26684" s="6"/>
      <c r="E26684" s="8"/>
      <c r="O26684" s="9"/>
    </row>
    <row r="26685" spans="2:15" x14ac:dyDescent="0.2">
      <c r="B26685" s="3"/>
      <c r="C26685" s="3"/>
      <c r="D26685" s="6"/>
      <c r="E26685" s="8"/>
      <c r="O26685" s="9"/>
    </row>
    <row r="26686" spans="2:15" x14ac:dyDescent="0.2">
      <c r="B26686" s="3"/>
      <c r="C26686" s="3"/>
      <c r="D26686" s="6"/>
      <c r="E26686" s="8"/>
      <c r="O26686" s="9"/>
    </row>
    <row r="26687" spans="2:15" x14ac:dyDescent="0.2">
      <c r="B26687" s="3"/>
      <c r="C26687" s="3"/>
      <c r="D26687" s="6"/>
      <c r="E26687" s="8"/>
      <c r="O26687" s="9"/>
    </row>
    <row r="26688" spans="2:15" x14ac:dyDescent="0.2">
      <c r="B26688" s="3"/>
      <c r="C26688" s="3"/>
      <c r="D26688" s="6"/>
      <c r="E26688" s="8"/>
      <c r="O26688" s="9"/>
    </row>
    <row r="26689" spans="2:15" x14ac:dyDescent="0.2">
      <c r="B26689" s="3"/>
      <c r="C26689" s="3"/>
      <c r="D26689" s="6"/>
      <c r="E26689" s="8"/>
      <c r="O26689" s="9"/>
    </row>
    <row r="26690" spans="2:15" x14ac:dyDescent="0.2">
      <c r="B26690" s="3"/>
      <c r="C26690" s="3"/>
      <c r="D26690" s="6"/>
      <c r="E26690" s="8"/>
      <c r="O26690" s="9"/>
    </row>
    <row r="26691" spans="2:15" x14ac:dyDescent="0.2">
      <c r="B26691" s="3"/>
      <c r="C26691" s="3"/>
      <c r="D26691" s="6"/>
      <c r="E26691" s="8"/>
      <c r="O26691" s="9"/>
    </row>
    <row r="26692" spans="2:15" x14ac:dyDescent="0.2">
      <c r="B26692" s="3"/>
      <c r="C26692" s="3"/>
      <c r="D26692" s="6"/>
      <c r="E26692" s="8"/>
      <c r="O26692" s="9"/>
    </row>
    <row r="26693" spans="2:15" x14ac:dyDescent="0.2">
      <c r="B26693" s="3"/>
      <c r="C26693" s="3"/>
      <c r="D26693" s="6"/>
      <c r="E26693" s="8"/>
      <c r="O26693" s="9"/>
    </row>
    <row r="26694" spans="2:15" x14ac:dyDescent="0.2">
      <c r="B26694" s="3"/>
      <c r="C26694" s="3"/>
      <c r="D26694" s="6"/>
      <c r="E26694" s="8"/>
      <c r="O26694" s="9"/>
    </row>
    <row r="26695" spans="2:15" x14ac:dyDescent="0.2">
      <c r="B26695" s="3"/>
      <c r="C26695" s="3"/>
      <c r="D26695" s="6"/>
      <c r="E26695" s="8"/>
      <c r="O26695" s="9"/>
    </row>
    <row r="26696" spans="2:15" x14ac:dyDescent="0.2">
      <c r="B26696" s="3"/>
      <c r="C26696" s="3"/>
      <c r="D26696" s="6"/>
      <c r="E26696" s="8"/>
      <c r="O26696" s="9"/>
    </row>
    <row r="26697" spans="2:15" x14ac:dyDescent="0.2">
      <c r="B26697" s="3"/>
      <c r="C26697" s="3"/>
      <c r="D26697" s="6"/>
      <c r="E26697" s="8"/>
      <c r="O26697" s="9"/>
    </row>
    <row r="26698" spans="2:15" x14ac:dyDescent="0.2">
      <c r="B26698" s="3"/>
      <c r="C26698" s="3"/>
      <c r="D26698" s="6"/>
      <c r="E26698" s="8"/>
      <c r="O26698" s="9"/>
    </row>
    <row r="26699" spans="2:15" x14ac:dyDescent="0.2">
      <c r="B26699" s="3"/>
      <c r="C26699" s="3"/>
      <c r="D26699" s="6"/>
      <c r="E26699" s="8"/>
      <c r="O26699" s="9"/>
    </row>
    <row r="26700" spans="2:15" x14ac:dyDescent="0.2">
      <c r="B26700" s="3"/>
      <c r="C26700" s="3"/>
      <c r="D26700" s="6"/>
      <c r="E26700" s="8"/>
      <c r="O26700" s="9"/>
    </row>
    <row r="26701" spans="2:15" x14ac:dyDescent="0.2">
      <c r="B26701" s="3"/>
      <c r="C26701" s="3"/>
      <c r="D26701" s="6"/>
      <c r="E26701" s="8"/>
      <c r="O26701" s="9"/>
    </row>
    <row r="26702" spans="2:15" x14ac:dyDescent="0.2">
      <c r="B26702" s="3"/>
      <c r="C26702" s="3"/>
      <c r="D26702" s="6"/>
      <c r="E26702" s="8"/>
      <c r="O26702" s="9"/>
    </row>
    <row r="26703" spans="2:15" x14ac:dyDescent="0.2">
      <c r="B26703" s="3"/>
      <c r="C26703" s="3"/>
      <c r="D26703" s="6"/>
      <c r="E26703" s="8"/>
      <c r="O26703" s="9"/>
    </row>
    <row r="26704" spans="2:15" x14ac:dyDescent="0.2">
      <c r="B26704" s="3"/>
      <c r="C26704" s="3"/>
      <c r="D26704" s="6"/>
      <c r="E26704" s="8"/>
      <c r="O26704" s="9"/>
    </row>
    <row r="26705" spans="2:15" x14ac:dyDescent="0.2">
      <c r="B26705" s="3"/>
      <c r="C26705" s="3"/>
      <c r="D26705" s="6"/>
      <c r="E26705" s="8"/>
      <c r="O26705" s="9"/>
    </row>
    <row r="26706" spans="2:15" x14ac:dyDescent="0.2">
      <c r="B26706" s="3"/>
      <c r="C26706" s="3"/>
      <c r="D26706" s="6"/>
      <c r="E26706" s="8"/>
      <c r="O26706" s="9"/>
    </row>
    <row r="26707" spans="2:15" x14ac:dyDescent="0.2">
      <c r="B26707" s="3"/>
      <c r="C26707" s="3"/>
      <c r="D26707" s="6"/>
      <c r="E26707" s="8"/>
      <c r="O26707" s="9"/>
    </row>
    <row r="26708" spans="2:15" x14ac:dyDescent="0.2">
      <c r="B26708" s="3"/>
      <c r="C26708" s="3"/>
      <c r="D26708" s="6"/>
      <c r="E26708" s="8"/>
      <c r="O26708" s="9"/>
    </row>
    <row r="26709" spans="2:15" x14ac:dyDescent="0.2">
      <c r="B26709" s="3"/>
      <c r="C26709" s="3"/>
      <c r="D26709" s="6"/>
      <c r="E26709" s="8"/>
      <c r="O26709" s="9"/>
    </row>
    <row r="26710" spans="2:15" x14ac:dyDescent="0.2">
      <c r="B26710" s="3"/>
      <c r="C26710" s="3"/>
      <c r="D26710" s="6"/>
      <c r="E26710" s="8"/>
      <c r="O26710" s="9"/>
    </row>
    <row r="26711" spans="2:15" x14ac:dyDescent="0.2">
      <c r="B26711" s="3"/>
      <c r="C26711" s="3"/>
      <c r="D26711" s="6"/>
      <c r="E26711" s="8"/>
      <c r="O26711" s="9"/>
    </row>
    <row r="26712" spans="2:15" x14ac:dyDescent="0.2">
      <c r="B26712" s="3"/>
      <c r="C26712" s="3"/>
      <c r="D26712" s="6"/>
      <c r="E26712" s="8"/>
      <c r="O26712" s="9"/>
    </row>
    <row r="26713" spans="2:15" x14ac:dyDescent="0.2">
      <c r="B26713" s="3"/>
      <c r="C26713" s="3"/>
      <c r="D26713" s="6"/>
      <c r="E26713" s="8"/>
      <c r="O26713" s="9"/>
    </row>
    <row r="26714" spans="2:15" x14ac:dyDescent="0.2">
      <c r="B26714" s="3"/>
      <c r="C26714" s="3"/>
      <c r="D26714" s="6"/>
      <c r="E26714" s="8"/>
      <c r="O26714" s="9"/>
    </row>
    <row r="26715" spans="2:15" x14ac:dyDescent="0.2">
      <c r="B26715" s="3"/>
      <c r="C26715" s="3"/>
      <c r="D26715" s="6"/>
      <c r="E26715" s="8"/>
      <c r="O26715" s="9"/>
    </row>
    <row r="26716" spans="2:15" x14ac:dyDescent="0.2">
      <c r="B26716" s="3"/>
      <c r="C26716" s="3"/>
      <c r="D26716" s="6"/>
      <c r="E26716" s="8"/>
      <c r="O26716" s="9"/>
    </row>
    <row r="26717" spans="2:15" x14ac:dyDescent="0.2">
      <c r="B26717" s="3"/>
      <c r="C26717" s="3"/>
      <c r="D26717" s="6"/>
      <c r="E26717" s="8"/>
      <c r="O26717" s="9"/>
    </row>
    <row r="26718" spans="2:15" x14ac:dyDescent="0.2">
      <c r="B26718" s="3"/>
      <c r="C26718" s="3"/>
      <c r="D26718" s="6"/>
      <c r="E26718" s="8"/>
      <c r="O26718" s="9"/>
    </row>
    <row r="26719" spans="2:15" x14ac:dyDescent="0.2">
      <c r="B26719" s="3"/>
      <c r="C26719" s="3"/>
      <c r="D26719" s="6"/>
      <c r="E26719" s="8"/>
      <c r="O26719" s="9"/>
    </row>
    <row r="26720" spans="2:15" x14ac:dyDescent="0.2">
      <c r="B26720" s="3"/>
      <c r="C26720" s="3"/>
      <c r="D26720" s="6"/>
      <c r="E26720" s="8"/>
      <c r="O26720" s="9"/>
    </row>
    <row r="26721" spans="2:15" x14ac:dyDescent="0.2">
      <c r="B26721" s="3"/>
      <c r="C26721" s="3"/>
      <c r="D26721" s="6"/>
      <c r="E26721" s="8"/>
      <c r="O26721" s="9"/>
    </row>
    <row r="26722" spans="2:15" x14ac:dyDescent="0.2">
      <c r="B26722" s="3"/>
      <c r="C26722" s="3"/>
      <c r="D26722" s="6"/>
      <c r="E26722" s="8"/>
      <c r="O26722" s="9"/>
    </row>
    <row r="26723" spans="2:15" x14ac:dyDescent="0.2">
      <c r="B26723" s="3"/>
      <c r="C26723" s="3"/>
      <c r="D26723" s="6"/>
      <c r="E26723" s="8"/>
      <c r="O26723" s="9"/>
    </row>
    <row r="26724" spans="2:15" x14ac:dyDescent="0.2">
      <c r="B26724" s="3"/>
      <c r="C26724" s="3"/>
      <c r="D26724" s="6"/>
      <c r="E26724" s="8"/>
      <c r="O26724" s="9"/>
    </row>
    <row r="26725" spans="2:15" x14ac:dyDescent="0.2">
      <c r="B26725" s="3"/>
      <c r="C26725" s="3"/>
      <c r="D26725" s="6"/>
      <c r="E26725" s="8"/>
      <c r="O26725" s="9"/>
    </row>
    <row r="26726" spans="2:15" x14ac:dyDescent="0.2">
      <c r="B26726" s="3"/>
      <c r="C26726" s="3"/>
      <c r="D26726" s="6"/>
      <c r="E26726" s="8"/>
      <c r="O26726" s="9"/>
    </row>
    <row r="26727" spans="2:15" x14ac:dyDescent="0.2">
      <c r="B26727" s="3"/>
      <c r="C26727" s="3"/>
      <c r="D26727" s="6"/>
      <c r="E26727" s="8"/>
      <c r="O26727" s="9"/>
    </row>
    <row r="26728" spans="2:15" x14ac:dyDescent="0.2">
      <c r="B26728" s="3"/>
      <c r="C26728" s="3"/>
      <c r="D26728" s="6"/>
      <c r="E26728" s="8"/>
      <c r="O26728" s="9"/>
    </row>
    <row r="26729" spans="2:15" x14ac:dyDescent="0.2">
      <c r="B26729" s="3"/>
      <c r="C26729" s="3"/>
      <c r="D26729" s="6"/>
      <c r="E26729" s="8"/>
      <c r="O26729" s="9"/>
    </row>
    <row r="26730" spans="2:15" x14ac:dyDescent="0.2">
      <c r="B26730" s="3"/>
      <c r="C26730" s="3"/>
      <c r="D26730" s="6"/>
      <c r="E26730" s="8"/>
      <c r="O26730" s="9"/>
    </row>
    <row r="26731" spans="2:15" x14ac:dyDescent="0.2">
      <c r="B26731" s="3"/>
      <c r="C26731" s="3"/>
      <c r="D26731" s="6"/>
      <c r="E26731" s="8"/>
      <c r="O26731" s="9"/>
    </row>
    <row r="26732" spans="2:15" x14ac:dyDescent="0.2">
      <c r="B26732" s="3"/>
      <c r="C26732" s="3"/>
      <c r="D26732" s="6"/>
      <c r="E26732" s="8"/>
      <c r="O26732" s="9"/>
    </row>
    <row r="26733" spans="2:15" x14ac:dyDescent="0.2">
      <c r="B26733" s="3"/>
      <c r="C26733" s="3"/>
      <c r="D26733" s="6"/>
      <c r="E26733" s="8"/>
      <c r="O26733" s="9"/>
    </row>
    <row r="26734" spans="2:15" x14ac:dyDescent="0.2">
      <c r="B26734" s="3"/>
      <c r="C26734" s="3"/>
      <c r="D26734" s="6"/>
      <c r="E26734" s="8"/>
      <c r="O26734" s="9"/>
    </row>
    <row r="26735" spans="2:15" x14ac:dyDescent="0.2">
      <c r="B26735" s="3"/>
      <c r="C26735" s="3"/>
      <c r="D26735" s="6"/>
      <c r="E26735" s="8"/>
      <c r="O26735" s="9"/>
    </row>
    <row r="26736" spans="2:15" x14ac:dyDescent="0.2">
      <c r="B26736" s="3"/>
      <c r="C26736" s="3"/>
      <c r="D26736" s="6"/>
      <c r="E26736" s="8"/>
      <c r="O26736" s="9"/>
    </row>
    <row r="26737" spans="2:15" x14ac:dyDescent="0.2">
      <c r="B26737" s="3"/>
      <c r="C26737" s="3"/>
      <c r="D26737" s="6"/>
      <c r="E26737" s="8"/>
      <c r="O26737" s="9"/>
    </row>
    <row r="26738" spans="2:15" x14ac:dyDescent="0.2">
      <c r="B26738" s="3"/>
      <c r="C26738" s="3"/>
      <c r="D26738" s="6"/>
      <c r="E26738" s="8"/>
      <c r="O26738" s="9"/>
    </row>
    <row r="26739" spans="2:15" x14ac:dyDescent="0.2">
      <c r="B26739" s="3"/>
      <c r="C26739" s="3"/>
      <c r="D26739" s="6"/>
      <c r="E26739" s="8"/>
      <c r="O26739" s="9"/>
    </row>
    <row r="26740" spans="2:15" x14ac:dyDescent="0.2">
      <c r="B26740" s="3"/>
      <c r="C26740" s="3"/>
      <c r="D26740" s="6"/>
      <c r="E26740" s="8"/>
      <c r="O26740" s="9"/>
    </row>
    <row r="26741" spans="2:15" x14ac:dyDescent="0.2">
      <c r="B26741" s="3"/>
      <c r="C26741" s="3"/>
      <c r="D26741" s="6"/>
      <c r="E26741" s="8"/>
      <c r="O26741" s="9"/>
    </row>
    <row r="26742" spans="2:15" x14ac:dyDescent="0.2">
      <c r="B26742" s="3"/>
      <c r="C26742" s="3"/>
      <c r="D26742" s="6"/>
      <c r="E26742" s="8"/>
      <c r="O26742" s="9"/>
    </row>
    <row r="26743" spans="2:15" x14ac:dyDescent="0.2">
      <c r="B26743" s="3"/>
      <c r="C26743" s="3"/>
      <c r="D26743" s="6"/>
      <c r="E26743" s="8"/>
      <c r="O26743" s="9"/>
    </row>
    <row r="26744" spans="2:15" x14ac:dyDescent="0.2">
      <c r="B26744" s="3"/>
      <c r="C26744" s="3"/>
      <c r="D26744" s="6"/>
      <c r="E26744" s="8"/>
      <c r="O26744" s="9"/>
    </row>
    <row r="26745" spans="2:15" x14ac:dyDescent="0.2">
      <c r="B26745" s="3"/>
      <c r="C26745" s="3"/>
      <c r="D26745" s="6"/>
      <c r="E26745" s="8"/>
      <c r="O26745" s="9"/>
    </row>
    <row r="26746" spans="2:15" x14ac:dyDescent="0.2">
      <c r="B26746" s="3"/>
      <c r="C26746" s="3"/>
      <c r="D26746" s="6"/>
      <c r="E26746" s="8"/>
      <c r="O26746" s="9"/>
    </row>
    <row r="26747" spans="2:15" x14ac:dyDescent="0.2">
      <c r="B26747" s="3"/>
      <c r="C26747" s="3"/>
      <c r="D26747" s="6"/>
      <c r="E26747" s="8"/>
      <c r="O26747" s="9"/>
    </row>
    <row r="26748" spans="2:15" x14ac:dyDescent="0.2">
      <c r="B26748" s="3"/>
      <c r="C26748" s="3"/>
      <c r="D26748" s="6"/>
      <c r="E26748" s="8"/>
      <c r="O26748" s="9"/>
    </row>
    <row r="26749" spans="2:15" x14ac:dyDescent="0.2">
      <c r="B26749" s="3"/>
      <c r="C26749" s="3"/>
      <c r="D26749" s="6"/>
      <c r="E26749" s="8"/>
      <c r="O26749" s="9"/>
    </row>
    <row r="26750" spans="2:15" x14ac:dyDescent="0.2">
      <c r="B26750" s="3"/>
      <c r="C26750" s="3"/>
      <c r="D26750" s="6"/>
      <c r="E26750" s="8"/>
      <c r="O26750" s="9"/>
    </row>
    <row r="26751" spans="2:15" x14ac:dyDescent="0.2">
      <c r="B26751" s="3"/>
      <c r="C26751" s="3"/>
      <c r="D26751" s="6"/>
      <c r="E26751" s="8"/>
      <c r="O26751" s="9"/>
    </row>
    <row r="26752" spans="2:15" x14ac:dyDescent="0.2">
      <c r="B26752" s="3"/>
      <c r="C26752" s="3"/>
      <c r="D26752" s="6"/>
      <c r="E26752" s="8"/>
      <c r="O26752" s="9"/>
    </row>
    <row r="26753" spans="2:15" x14ac:dyDescent="0.2">
      <c r="B26753" s="3"/>
      <c r="C26753" s="3"/>
      <c r="D26753" s="6"/>
      <c r="E26753" s="8"/>
      <c r="O26753" s="9"/>
    </row>
    <row r="26754" spans="2:15" x14ac:dyDescent="0.2">
      <c r="B26754" s="3"/>
      <c r="C26754" s="3"/>
      <c r="D26754" s="6"/>
      <c r="E26754" s="8"/>
      <c r="O26754" s="9"/>
    </row>
    <row r="26755" spans="2:15" x14ac:dyDescent="0.2">
      <c r="B26755" s="3"/>
      <c r="C26755" s="3"/>
      <c r="D26755" s="6"/>
      <c r="E26755" s="8"/>
      <c r="O26755" s="9"/>
    </row>
    <row r="26756" spans="2:15" x14ac:dyDescent="0.2">
      <c r="B26756" s="3"/>
      <c r="C26756" s="3"/>
      <c r="D26756" s="6"/>
      <c r="E26756" s="8"/>
      <c r="O26756" s="9"/>
    </row>
    <row r="26757" spans="2:15" x14ac:dyDescent="0.2">
      <c r="B26757" s="3"/>
      <c r="C26757" s="3"/>
      <c r="D26757" s="6"/>
      <c r="E26757" s="8"/>
      <c r="O26757" s="9"/>
    </row>
    <row r="26758" spans="2:15" x14ac:dyDescent="0.2">
      <c r="B26758" s="3"/>
      <c r="C26758" s="3"/>
      <c r="D26758" s="6"/>
      <c r="E26758" s="8"/>
      <c r="O26758" s="9"/>
    </row>
    <row r="26759" spans="2:15" x14ac:dyDescent="0.2">
      <c r="B26759" s="3"/>
      <c r="C26759" s="3"/>
      <c r="D26759" s="6"/>
      <c r="E26759" s="8"/>
      <c r="O26759" s="9"/>
    </row>
    <row r="26760" spans="2:15" x14ac:dyDescent="0.2">
      <c r="B26760" s="3"/>
      <c r="C26760" s="3"/>
      <c r="D26760" s="6"/>
      <c r="E26760" s="8"/>
      <c r="O26760" s="9"/>
    </row>
    <row r="26761" spans="2:15" x14ac:dyDescent="0.2">
      <c r="B26761" s="3"/>
      <c r="C26761" s="3"/>
      <c r="D26761" s="6"/>
      <c r="E26761" s="8"/>
      <c r="O26761" s="9"/>
    </row>
    <row r="26762" spans="2:15" x14ac:dyDescent="0.2">
      <c r="B26762" s="3"/>
      <c r="C26762" s="3"/>
      <c r="D26762" s="6"/>
      <c r="E26762" s="8"/>
      <c r="O26762" s="9"/>
    </row>
    <row r="26763" spans="2:15" x14ac:dyDescent="0.2">
      <c r="B26763" s="3"/>
      <c r="C26763" s="3"/>
      <c r="D26763" s="6"/>
      <c r="E26763" s="8"/>
      <c r="O26763" s="9"/>
    </row>
    <row r="26764" spans="2:15" x14ac:dyDescent="0.2">
      <c r="B26764" s="3"/>
      <c r="C26764" s="3"/>
      <c r="D26764" s="6"/>
      <c r="E26764" s="8"/>
      <c r="O26764" s="9"/>
    </row>
    <row r="26765" spans="2:15" x14ac:dyDescent="0.2">
      <c r="B26765" s="3"/>
      <c r="C26765" s="3"/>
      <c r="D26765" s="6"/>
      <c r="E26765" s="8"/>
      <c r="O26765" s="9"/>
    </row>
    <row r="26766" spans="2:15" x14ac:dyDescent="0.2">
      <c r="B26766" s="3"/>
      <c r="C26766" s="3"/>
      <c r="D26766" s="6"/>
      <c r="E26766" s="8"/>
      <c r="O26766" s="9"/>
    </row>
    <row r="26767" spans="2:15" x14ac:dyDescent="0.2">
      <c r="B26767" s="3"/>
      <c r="C26767" s="3"/>
      <c r="D26767" s="6"/>
      <c r="E26767" s="8"/>
      <c r="O26767" s="9"/>
    </row>
    <row r="26768" spans="2:15" x14ac:dyDescent="0.2">
      <c r="B26768" s="3"/>
      <c r="C26768" s="3"/>
      <c r="D26768" s="6"/>
      <c r="E26768" s="8"/>
      <c r="O26768" s="9"/>
    </row>
    <row r="26769" spans="2:15" x14ac:dyDescent="0.2">
      <c r="B26769" s="3"/>
      <c r="C26769" s="3"/>
      <c r="D26769" s="6"/>
      <c r="E26769" s="8"/>
      <c r="O26769" s="9"/>
    </row>
    <row r="26770" spans="2:15" x14ac:dyDescent="0.2">
      <c r="B26770" s="3"/>
      <c r="C26770" s="3"/>
      <c r="D26770" s="6"/>
      <c r="E26770" s="8"/>
      <c r="O26770" s="9"/>
    </row>
    <row r="26771" spans="2:15" x14ac:dyDescent="0.2">
      <c r="B26771" s="3"/>
      <c r="C26771" s="3"/>
      <c r="D26771" s="6"/>
      <c r="E26771" s="8"/>
      <c r="O26771" s="9"/>
    </row>
    <row r="26772" spans="2:15" x14ac:dyDescent="0.2">
      <c r="B26772" s="3"/>
      <c r="C26772" s="3"/>
      <c r="D26772" s="6"/>
      <c r="E26772" s="8"/>
      <c r="O26772" s="9"/>
    </row>
    <row r="26773" spans="2:15" x14ac:dyDescent="0.2">
      <c r="B26773" s="3"/>
      <c r="C26773" s="3"/>
      <c r="D26773" s="6"/>
      <c r="E26773" s="8"/>
      <c r="O26773" s="9"/>
    </row>
    <row r="26774" spans="2:15" x14ac:dyDescent="0.2">
      <c r="B26774" s="3"/>
      <c r="C26774" s="3"/>
      <c r="D26774" s="6"/>
      <c r="E26774" s="8"/>
      <c r="O26774" s="9"/>
    </row>
    <row r="26775" spans="2:15" x14ac:dyDescent="0.2">
      <c r="B26775" s="3"/>
      <c r="C26775" s="3"/>
      <c r="D26775" s="6"/>
      <c r="E26775" s="8"/>
      <c r="O26775" s="9"/>
    </row>
    <row r="26776" spans="2:15" x14ac:dyDescent="0.2">
      <c r="B26776" s="3"/>
      <c r="C26776" s="3"/>
      <c r="D26776" s="6"/>
      <c r="E26776" s="8"/>
      <c r="O26776" s="9"/>
    </row>
    <row r="26777" spans="2:15" x14ac:dyDescent="0.2">
      <c r="B26777" s="3"/>
      <c r="C26777" s="3"/>
      <c r="D26777" s="6"/>
      <c r="E26777" s="8"/>
      <c r="O26777" s="9"/>
    </row>
    <row r="26778" spans="2:15" x14ac:dyDescent="0.2">
      <c r="B26778" s="3"/>
      <c r="C26778" s="3"/>
      <c r="D26778" s="6"/>
      <c r="E26778" s="8"/>
      <c r="O26778" s="9"/>
    </row>
    <row r="26779" spans="2:15" x14ac:dyDescent="0.2">
      <c r="B26779" s="3"/>
      <c r="C26779" s="3"/>
      <c r="D26779" s="6"/>
      <c r="E26779" s="8"/>
      <c r="O26779" s="9"/>
    </row>
    <row r="26780" spans="2:15" x14ac:dyDescent="0.2">
      <c r="B26780" s="3"/>
      <c r="C26780" s="3"/>
      <c r="D26780" s="6"/>
      <c r="E26780" s="8"/>
      <c r="O26780" s="9"/>
    </row>
    <row r="26781" spans="2:15" x14ac:dyDescent="0.2">
      <c r="B26781" s="3"/>
      <c r="C26781" s="3"/>
      <c r="D26781" s="6"/>
      <c r="E26781" s="8"/>
      <c r="O26781" s="9"/>
    </row>
    <row r="26782" spans="2:15" x14ac:dyDescent="0.2">
      <c r="B26782" s="3"/>
      <c r="C26782" s="3"/>
      <c r="D26782" s="6"/>
      <c r="E26782" s="8"/>
      <c r="O26782" s="9"/>
    </row>
    <row r="26783" spans="2:15" x14ac:dyDescent="0.2">
      <c r="B26783" s="3"/>
      <c r="C26783" s="3"/>
      <c r="D26783" s="6"/>
      <c r="E26783" s="8"/>
      <c r="O26783" s="9"/>
    </row>
    <row r="26784" spans="2:15" x14ac:dyDescent="0.2">
      <c r="B26784" s="3"/>
      <c r="C26784" s="3"/>
      <c r="D26784" s="6"/>
      <c r="E26784" s="8"/>
      <c r="O26784" s="9"/>
    </row>
    <row r="26785" spans="2:15" x14ac:dyDescent="0.2">
      <c r="B26785" s="3"/>
      <c r="C26785" s="3"/>
      <c r="D26785" s="6"/>
      <c r="E26785" s="8"/>
      <c r="O26785" s="9"/>
    </row>
    <row r="26786" spans="2:15" x14ac:dyDescent="0.2">
      <c r="B26786" s="3"/>
      <c r="C26786" s="3"/>
      <c r="D26786" s="6"/>
      <c r="E26786" s="8"/>
      <c r="O26786" s="9"/>
    </row>
    <row r="26787" spans="2:15" x14ac:dyDescent="0.2">
      <c r="B26787" s="3"/>
      <c r="C26787" s="3"/>
      <c r="D26787" s="6"/>
      <c r="E26787" s="8"/>
      <c r="O26787" s="9"/>
    </row>
    <row r="26788" spans="2:15" x14ac:dyDescent="0.2">
      <c r="B26788" s="3"/>
      <c r="C26788" s="3"/>
      <c r="D26788" s="6"/>
      <c r="E26788" s="8"/>
      <c r="O26788" s="9"/>
    </row>
    <row r="26789" spans="2:15" x14ac:dyDescent="0.2">
      <c r="B26789" s="3"/>
      <c r="C26789" s="3"/>
      <c r="D26789" s="6"/>
      <c r="E26789" s="8"/>
      <c r="O26789" s="9"/>
    </row>
    <row r="26790" spans="2:15" x14ac:dyDescent="0.2">
      <c r="B26790" s="3"/>
      <c r="C26790" s="3"/>
      <c r="D26790" s="6"/>
      <c r="E26790" s="8"/>
      <c r="O26790" s="9"/>
    </row>
    <row r="26791" spans="2:15" x14ac:dyDescent="0.2">
      <c r="B26791" s="3"/>
      <c r="C26791" s="3"/>
      <c r="D26791" s="6"/>
      <c r="E26791" s="8"/>
      <c r="O26791" s="9"/>
    </row>
    <row r="26792" spans="2:15" x14ac:dyDescent="0.2">
      <c r="B26792" s="3"/>
      <c r="C26792" s="3"/>
      <c r="D26792" s="6"/>
      <c r="E26792" s="8"/>
      <c r="O26792" s="9"/>
    </row>
    <row r="26793" spans="2:15" x14ac:dyDescent="0.2">
      <c r="B26793" s="3"/>
      <c r="C26793" s="3"/>
      <c r="D26793" s="6"/>
      <c r="E26793" s="8"/>
      <c r="O26793" s="9"/>
    </row>
    <row r="26794" spans="2:15" x14ac:dyDescent="0.2">
      <c r="B26794" s="3"/>
      <c r="C26794" s="3"/>
      <c r="D26794" s="6"/>
      <c r="E26794" s="8"/>
      <c r="O26794" s="9"/>
    </row>
    <row r="26795" spans="2:15" x14ac:dyDescent="0.2">
      <c r="B26795" s="3"/>
      <c r="C26795" s="3"/>
      <c r="D26795" s="6"/>
      <c r="E26795" s="8"/>
      <c r="O26795" s="9"/>
    </row>
    <row r="26796" spans="2:15" x14ac:dyDescent="0.2">
      <c r="B26796" s="3"/>
      <c r="C26796" s="3"/>
      <c r="D26796" s="6"/>
      <c r="E26796" s="8"/>
      <c r="O26796" s="9"/>
    </row>
    <row r="26797" spans="2:15" x14ac:dyDescent="0.2">
      <c r="B26797" s="3"/>
      <c r="C26797" s="3"/>
      <c r="D26797" s="6"/>
      <c r="E26797" s="8"/>
      <c r="O26797" s="9"/>
    </row>
    <row r="26798" spans="2:15" x14ac:dyDescent="0.2">
      <c r="B26798" s="3"/>
      <c r="C26798" s="3"/>
      <c r="D26798" s="6"/>
      <c r="E26798" s="8"/>
      <c r="O26798" s="9"/>
    </row>
    <row r="26799" spans="2:15" x14ac:dyDescent="0.2">
      <c r="B26799" s="3"/>
      <c r="C26799" s="3"/>
      <c r="D26799" s="6"/>
      <c r="E26799" s="8"/>
      <c r="O26799" s="9"/>
    </row>
    <row r="26800" spans="2:15" x14ac:dyDescent="0.2">
      <c r="B26800" s="3"/>
      <c r="C26800" s="3"/>
      <c r="D26800" s="6"/>
      <c r="E26800" s="8"/>
      <c r="O26800" s="9"/>
    </row>
    <row r="26801" spans="2:15" x14ac:dyDescent="0.2">
      <c r="B26801" s="3"/>
      <c r="C26801" s="3"/>
      <c r="D26801" s="6"/>
      <c r="E26801" s="8"/>
      <c r="O26801" s="9"/>
    </row>
    <row r="26802" spans="2:15" x14ac:dyDescent="0.2">
      <c r="B26802" s="3"/>
      <c r="C26802" s="3"/>
      <c r="D26802" s="6"/>
      <c r="E26802" s="8"/>
      <c r="O26802" s="9"/>
    </row>
    <row r="26803" spans="2:15" x14ac:dyDescent="0.2">
      <c r="B26803" s="3"/>
      <c r="C26803" s="3"/>
      <c r="D26803" s="6"/>
      <c r="E26803" s="8"/>
      <c r="O26803" s="9"/>
    </row>
    <row r="26804" spans="2:15" x14ac:dyDescent="0.2">
      <c r="B26804" s="3"/>
      <c r="C26804" s="3"/>
      <c r="D26804" s="6"/>
      <c r="E26804" s="8"/>
      <c r="O26804" s="9"/>
    </row>
    <row r="26805" spans="2:15" x14ac:dyDescent="0.2">
      <c r="B26805" s="3"/>
      <c r="C26805" s="3"/>
      <c r="D26805" s="6"/>
      <c r="E26805" s="8"/>
      <c r="O26805" s="9"/>
    </row>
    <row r="26806" spans="2:15" x14ac:dyDescent="0.2">
      <c r="B26806" s="3"/>
      <c r="C26806" s="3"/>
      <c r="D26806" s="6"/>
      <c r="E26806" s="8"/>
      <c r="O26806" s="9"/>
    </row>
    <row r="26807" spans="2:15" x14ac:dyDescent="0.2">
      <c r="B26807" s="3"/>
      <c r="C26807" s="3"/>
      <c r="D26807" s="6"/>
      <c r="E26807" s="8"/>
      <c r="O26807" s="9"/>
    </row>
    <row r="26808" spans="2:15" x14ac:dyDescent="0.2">
      <c r="B26808" s="3"/>
      <c r="C26808" s="3"/>
      <c r="D26808" s="6"/>
      <c r="E26808" s="8"/>
      <c r="O26808" s="9"/>
    </row>
    <row r="26809" spans="2:15" x14ac:dyDescent="0.2">
      <c r="B26809" s="3"/>
      <c r="C26809" s="3"/>
      <c r="D26809" s="6"/>
      <c r="E26809" s="8"/>
      <c r="O26809" s="9"/>
    </row>
    <row r="26810" spans="2:15" x14ac:dyDescent="0.2">
      <c r="B26810" s="3"/>
      <c r="C26810" s="3"/>
      <c r="D26810" s="6"/>
      <c r="E26810" s="8"/>
      <c r="O26810" s="9"/>
    </row>
    <row r="26811" spans="2:15" x14ac:dyDescent="0.2">
      <c r="B26811" s="3"/>
      <c r="C26811" s="3"/>
      <c r="D26811" s="6"/>
      <c r="E26811" s="8"/>
      <c r="O26811" s="9"/>
    </row>
    <row r="26812" spans="2:15" x14ac:dyDescent="0.2">
      <c r="B26812" s="3"/>
      <c r="C26812" s="3"/>
      <c r="D26812" s="6"/>
      <c r="E26812" s="8"/>
      <c r="O26812" s="9"/>
    </row>
    <row r="26813" spans="2:15" x14ac:dyDescent="0.2">
      <c r="B26813" s="3"/>
      <c r="C26813" s="3"/>
      <c r="D26813" s="6"/>
      <c r="E26813" s="8"/>
      <c r="O26813" s="9"/>
    </row>
    <row r="26814" spans="2:15" x14ac:dyDescent="0.2">
      <c r="B26814" s="3"/>
      <c r="C26814" s="3"/>
      <c r="D26814" s="6"/>
      <c r="E26814" s="8"/>
      <c r="O26814" s="9"/>
    </row>
    <row r="26815" spans="2:15" x14ac:dyDescent="0.2">
      <c r="B26815" s="3"/>
      <c r="C26815" s="3"/>
      <c r="D26815" s="6"/>
      <c r="E26815" s="8"/>
      <c r="O26815" s="9"/>
    </row>
    <row r="26816" spans="2:15" x14ac:dyDescent="0.2">
      <c r="B26816" s="3"/>
      <c r="C26816" s="3"/>
      <c r="D26816" s="6"/>
      <c r="E26816" s="8"/>
      <c r="O26816" s="9"/>
    </row>
    <row r="26817" spans="2:15" x14ac:dyDescent="0.2">
      <c r="B26817" s="3"/>
      <c r="C26817" s="3"/>
      <c r="D26817" s="6"/>
      <c r="E26817" s="8"/>
      <c r="O26817" s="9"/>
    </row>
    <row r="26818" spans="2:15" x14ac:dyDescent="0.2">
      <c r="B26818" s="3"/>
      <c r="C26818" s="3"/>
      <c r="D26818" s="6"/>
      <c r="E26818" s="8"/>
      <c r="O26818" s="9"/>
    </row>
    <row r="26819" spans="2:15" x14ac:dyDescent="0.2">
      <c r="B26819" s="3"/>
      <c r="C26819" s="3"/>
      <c r="D26819" s="6"/>
      <c r="E26819" s="8"/>
      <c r="O26819" s="9"/>
    </row>
    <row r="26820" spans="2:15" x14ac:dyDescent="0.2">
      <c r="B26820" s="3"/>
      <c r="C26820" s="3"/>
      <c r="D26820" s="6"/>
      <c r="E26820" s="8"/>
      <c r="O26820" s="9"/>
    </row>
    <row r="26821" spans="2:15" x14ac:dyDescent="0.2">
      <c r="B26821" s="3"/>
      <c r="C26821" s="3"/>
      <c r="D26821" s="6"/>
      <c r="E26821" s="8"/>
      <c r="O26821" s="9"/>
    </row>
    <row r="26822" spans="2:15" x14ac:dyDescent="0.2">
      <c r="B26822" s="3"/>
      <c r="C26822" s="3"/>
      <c r="D26822" s="6"/>
      <c r="E26822" s="8"/>
      <c r="O26822" s="9"/>
    </row>
    <row r="26823" spans="2:15" x14ac:dyDescent="0.2">
      <c r="B26823" s="3"/>
      <c r="C26823" s="3"/>
      <c r="D26823" s="6"/>
      <c r="E26823" s="8"/>
      <c r="O26823" s="9"/>
    </row>
    <row r="26824" spans="2:15" x14ac:dyDescent="0.2">
      <c r="B26824" s="3"/>
      <c r="C26824" s="3"/>
      <c r="D26824" s="6"/>
      <c r="E26824" s="8"/>
      <c r="O26824" s="9"/>
    </row>
    <row r="26825" spans="2:15" x14ac:dyDescent="0.2">
      <c r="B26825" s="3"/>
      <c r="C26825" s="3"/>
      <c r="D26825" s="6"/>
      <c r="E26825" s="8"/>
      <c r="O26825" s="9"/>
    </row>
    <row r="26826" spans="2:15" x14ac:dyDescent="0.2">
      <c r="B26826" s="3"/>
      <c r="C26826" s="3"/>
      <c r="D26826" s="6"/>
      <c r="E26826" s="8"/>
      <c r="O26826" s="9"/>
    </row>
    <row r="26827" spans="2:15" x14ac:dyDescent="0.2">
      <c r="B26827" s="3"/>
      <c r="C26827" s="3"/>
      <c r="D26827" s="6"/>
      <c r="E26827" s="8"/>
      <c r="O26827" s="9"/>
    </row>
    <row r="26828" spans="2:15" x14ac:dyDescent="0.2">
      <c r="B26828" s="3"/>
      <c r="C26828" s="3"/>
      <c r="D26828" s="6"/>
      <c r="E26828" s="8"/>
      <c r="O26828" s="9"/>
    </row>
    <row r="26829" spans="2:15" x14ac:dyDescent="0.2">
      <c r="B26829" s="3"/>
      <c r="C26829" s="3"/>
      <c r="D26829" s="6"/>
      <c r="E26829" s="8"/>
      <c r="O26829" s="9"/>
    </row>
    <row r="26830" spans="2:15" x14ac:dyDescent="0.2">
      <c r="B26830" s="3"/>
      <c r="C26830" s="3"/>
      <c r="D26830" s="6"/>
      <c r="E26830" s="8"/>
      <c r="O26830" s="9"/>
    </row>
    <row r="26831" spans="2:15" x14ac:dyDescent="0.2">
      <c r="B26831" s="3"/>
      <c r="C26831" s="3"/>
      <c r="D26831" s="6"/>
      <c r="E26831" s="8"/>
      <c r="O26831" s="9"/>
    </row>
    <row r="26832" spans="2:15" x14ac:dyDescent="0.2">
      <c r="B26832" s="3"/>
      <c r="C26832" s="3"/>
      <c r="D26832" s="6"/>
      <c r="E26832" s="8"/>
      <c r="O26832" s="9"/>
    </row>
    <row r="26833" spans="2:15" x14ac:dyDescent="0.2">
      <c r="B26833" s="3"/>
      <c r="C26833" s="3"/>
      <c r="D26833" s="6"/>
      <c r="E26833" s="8"/>
      <c r="O26833" s="9"/>
    </row>
    <row r="26834" spans="2:15" x14ac:dyDescent="0.2">
      <c r="B26834" s="3"/>
      <c r="C26834" s="3"/>
      <c r="D26834" s="6"/>
      <c r="E26834" s="8"/>
      <c r="O26834" s="9"/>
    </row>
    <row r="26835" spans="2:15" x14ac:dyDescent="0.2">
      <c r="B26835" s="3"/>
      <c r="C26835" s="3"/>
      <c r="D26835" s="6"/>
      <c r="E26835" s="8"/>
      <c r="O26835" s="9"/>
    </row>
    <row r="26836" spans="2:15" x14ac:dyDescent="0.2">
      <c r="B26836" s="3"/>
      <c r="C26836" s="3"/>
      <c r="D26836" s="6"/>
      <c r="E26836" s="8"/>
      <c r="O26836" s="9"/>
    </row>
    <row r="26837" spans="2:15" x14ac:dyDescent="0.2">
      <c r="B26837" s="3"/>
      <c r="C26837" s="3"/>
      <c r="D26837" s="6"/>
      <c r="E26837" s="8"/>
      <c r="O26837" s="9"/>
    </row>
    <row r="26838" spans="2:15" x14ac:dyDescent="0.2">
      <c r="B26838" s="3"/>
      <c r="C26838" s="3"/>
      <c r="D26838" s="6"/>
      <c r="E26838" s="8"/>
      <c r="O26838" s="9"/>
    </row>
    <row r="26839" spans="2:15" x14ac:dyDescent="0.2">
      <c r="B26839" s="3"/>
      <c r="C26839" s="3"/>
      <c r="D26839" s="6"/>
      <c r="E26839" s="8"/>
      <c r="O26839" s="9"/>
    </row>
    <row r="26840" spans="2:15" x14ac:dyDescent="0.2">
      <c r="B26840" s="3"/>
      <c r="C26840" s="3"/>
      <c r="D26840" s="6"/>
      <c r="E26840" s="8"/>
      <c r="O26840" s="9"/>
    </row>
    <row r="26841" spans="2:15" x14ac:dyDescent="0.2">
      <c r="B26841" s="3"/>
      <c r="C26841" s="3"/>
      <c r="D26841" s="6"/>
      <c r="E26841" s="8"/>
      <c r="O26841" s="9"/>
    </row>
    <row r="26842" spans="2:15" x14ac:dyDescent="0.2">
      <c r="B26842" s="3"/>
      <c r="C26842" s="3"/>
      <c r="D26842" s="6"/>
      <c r="E26842" s="8"/>
      <c r="O26842" s="9"/>
    </row>
    <row r="26843" spans="2:15" x14ac:dyDescent="0.2">
      <c r="B26843" s="3"/>
      <c r="C26843" s="3"/>
      <c r="D26843" s="6"/>
      <c r="E26843" s="8"/>
      <c r="O26843" s="9"/>
    </row>
    <row r="26844" spans="2:15" x14ac:dyDescent="0.2">
      <c r="B26844" s="3"/>
      <c r="C26844" s="3"/>
      <c r="D26844" s="6"/>
      <c r="E26844" s="8"/>
      <c r="O26844" s="9"/>
    </row>
    <row r="26845" spans="2:15" x14ac:dyDescent="0.2">
      <c r="B26845" s="3"/>
      <c r="C26845" s="3"/>
      <c r="D26845" s="6"/>
      <c r="E26845" s="8"/>
      <c r="O26845" s="9"/>
    </row>
    <row r="26846" spans="2:15" x14ac:dyDescent="0.2">
      <c r="B26846" s="3"/>
      <c r="C26846" s="3"/>
      <c r="D26846" s="6"/>
      <c r="E26846" s="8"/>
      <c r="O26846" s="9"/>
    </row>
    <row r="26847" spans="2:15" x14ac:dyDescent="0.2">
      <c r="B26847" s="3"/>
      <c r="C26847" s="3"/>
      <c r="D26847" s="6"/>
      <c r="E26847" s="8"/>
      <c r="O26847" s="9"/>
    </row>
    <row r="26848" spans="2:15" x14ac:dyDescent="0.2">
      <c r="B26848" s="3"/>
      <c r="C26848" s="3"/>
      <c r="D26848" s="6"/>
      <c r="E26848" s="8"/>
      <c r="O26848" s="9"/>
    </row>
    <row r="26849" spans="2:15" x14ac:dyDescent="0.2">
      <c r="B26849" s="3"/>
      <c r="C26849" s="3"/>
      <c r="D26849" s="6"/>
      <c r="E26849" s="8"/>
      <c r="O26849" s="9"/>
    </row>
    <row r="26850" spans="2:15" x14ac:dyDescent="0.2">
      <c r="B26850" s="3"/>
      <c r="C26850" s="3"/>
      <c r="D26850" s="6"/>
      <c r="E26850" s="8"/>
      <c r="O26850" s="9"/>
    </row>
    <row r="26851" spans="2:15" x14ac:dyDescent="0.2">
      <c r="B26851" s="3"/>
      <c r="C26851" s="3"/>
      <c r="D26851" s="6"/>
      <c r="E26851" s="8"/>
      <c r="O26851" s="9"/>
    </row>
    <row r="26852" spans="2:15" x14ac:dyDescent="0.2">
      <c r="B26852" s="3"/>
      <c r="C26852" s="3"/>
      <c r="D26852" s="6"/>
      <c r="E26852" s="8"/>
      <c r="O26852" s="9"/>
    </row>
    <row r="26853" spans="2:15" x14ac:dyDescent="0.2">
      <c r="B26853" s="3"/>
      <c r="C26853" s="3"/>
      <c r="D26853" s="6"/>
      <c r="E26853" s="8"/>
      <c r="O26853" s="9"/>
    </row>
    <row r="26854" spans="2:15" x14ac:dyDescent="0.2">
      <c r="B26854" s="3"/>
      <c r="C26854" s="3"/>
      <c r="D26854" s="6"/>
      <c r="E26854" s="8"/>
      <c r="O26854" s="9"/>
    </row>
    <row r="26855" spans="2:15" x14ac:dyDescent="0.2">
      <c r="B26855" s="3"/>
      <c r="C26855" s="3"/>
      <c r="D26855" s="6"/>
      <c r="E26855" s="8"/>
      <c r="O26855" s="9"/>
    </row>
    <row r="26856" spans="2:15" x14ac:dyDescent="0.2">
      <c r="B26856" s="3"/>
      <c r="C26856" s="3"/>
      <c r="D26856" s="6"/>
      <c r="E26856" s="8"/>
      <c r="O26856" s="9"/>
    </row>
    <row r="26857" spans="2:15" x14ac:dyDescent="0.2">
      <c r="B26857" s="3"/>
      <c r="C26857" s="3"/>
      <c r="D26857" s="6"/>
      <c r="E26857" s="8"/>
      <c r="O26857" s="9"/>
    </row>
    <row r="26858" spans="2:15" x14ac:dyDescent="0.2">
      <c r="B26858" s="3"/>
      <c r="C26858" s="3"/>
      <c r="D26858" s="6"/>
      <c r="E26858" s="8"/>
      <c r="O26858" s="9"/>
    </row>
    <row r="26859" spans="2:15" x14ac:dyDescent="0.2">
      <c r="B26859" s="3"/>
      <c r="C26859" s="3"/>
      <c r="D26859" s="6"/>
      <c r="E26859" s="8"/>
      <c r="O26859" s="9"/>
    </row>
    <row r="26860" spans="2:15" x14ac:dyDescent="0.2">
      <c r="B26860" s="3"/>
      <c r="C26860" s="3"/>
      <c r="D26860" s="6"/>
      <c r="E26860" s="8"/>
      <c r="O26860" s="9"/>
    </row>
    <row r="26861" spans="2:15" x14ac:dyDescent="0.2">
      <c r="B26861" s="3"/>
      <c r="C26861" s="3"/>
      <c r="D26861" s="6"/>
      <c r="E26861" s="8"/>
      <c r="O26861" s="9"/>
    </row>
    <row r="26862" spans="2:15" x14ac:dyDescent="0.2">
      <c r="B26862" s="3"/>
      <c r="C26862" s="3"/>
      <c r="D26862" s="6"/>
      <c r="E26862" s="8"/>
      <c r="O26862" s="9"/>
    </row>
    <row r="26863" spans="2:15" x14ac:dyDescent="0.2">
      <c r="B26863" s="3"/>
      <c r="C26863" s="3"/>
      <c r="D26863" s="6"/>
      <c r="E26863" s="8"/>
      <c r="O26863" s="9"/>
    </row>
    <row r="26864" spans="2:15" x14ac:dyDescent="0.2">
      <c r="B26864" s="3"/>
      <c r="C26864" s="3"/>
      <c r="D26864" s="6"/>
      <c r="E26864" s="8"/>
      <c r="O26864" s="9"/>
    </row>
    <row r="26865" spans="2:15" x14ac:dyDescent="0.2">
      <c r="B26865" s="3"/>
      <c r="C26865" s="3"/>
      <c r="D26865" s="6"/>
      <c r="E26865" s="8"/>
      <c r="O26865" s="9"/>
    </row>
    <row r="26866" spans="2:15" x14ac:dyDescent="0.2">
      <c r="B26866" s="3"/>
      <c r="C26866" s="3"/>
      <c r="D26866" s="6"/>
      <c r="E26866" s="8"/>
      <c r="O26866" s="9"/>
    </row>
    <row r="26867" spans="2:15" x14ac:dyDescent="0.2">
      <c r="B26867" s="3"/>
      <c r="C26867" s="3"/>
      <c r="D26867" s="6"/>
      <c r="E26867" s="8"/>
      <c r="O26867" s="9"/>
    </row>
    <row r="26868" spans="2:15" x14ac:dyDescent="0.2">
      <c r="B26868" s="3"/>
      <c r="C26868" s="3"/>
      <c r="D26868" s="6"/>
      <c r="E26868" s="8"/>
      <c r="O26868" s="9"/>
    </row>
    <row r="26869" spans="2:15" x14ac:dyDescent="0.2">
      <c r="B26869" s="3"/>
      <c r="C26869" s="3"/>
      <c r="D26869" s="6"/>
      <c r="E26869" s="8"/>
      <c r="O26869" s="9"/>
    </row>
    <row r="26870" spans="2:15" x14ac:dyDescent="0.2">
      <c r="B26870" s="3"/>
      <c r="C26870" s="3"/>
      <c r="D26870" s="6"/>
      <c r="E26870" s="8"/>
      <c r="O26870" s="9"/>
    </row>
    <row r="26871" spans="2:15" x14ac:dyDescent="0.2">
      <c r="B26871" s="3"/>
      <c r="C26871" s="3"/>
      <c r="D26871" s="6"/>
      <c r="E26871" s="8"/>
      <c r="O26871" s="9"/>
    </row>
    <row r="26872" spans="2:15" x14ac:dyDescent="0.2">
      <c r="B26872" s="3"/>
      <c r="C26872" s="3"/>
      <c r="D26872" s="6"/>
      <c r="E26872" s="8"/>
      <c r="O26872" s="9"/>
    </row>
    <row r="26873" spans="2:15" x14ac:dyDescent="0.2">
      <c r="B26873" s="3"/>
      <c r="C26873" s="3"/>
      <c r="D26873" s="6"/>
      <c r="E26873" s="8"/>
      <c r="O26873" s="9"/>
    </row>
    <row r="26874" spans="2:15" x14ac:dyDescent="0.2">
      <c r="B26874" s="3"/>
      <c r="C26874" s="3"/>
      <c r="D26874" s="6"/>
      <c r="E26874" s="8"/>
      <c r="O26874" s="9"/>
    </row>
    <row r="26875" spans="2:15" x14ac:dyDescent="0.2">
      <c r="B26875" s="3"/>
      <c r="C26875" s="3"/>
      <c r="D26875" s="6"/>
      <c r="E26875" s="8"/>
      <c r="O26875" s="9"/>
    </row>
    <row r="26876" spans="2:15" x14ac:dyDescent="0.2">
      <c r="B26876" s="3"/>
      <c r="C26876" s="3"/>
      <c r="D26876" s="6"/>
      <c r="E26876" s="8"/>
      <c r="O26876" s="9"/>
    </row>
    <row r="26877" spans="2:15" x14ac:dyDescent="0.2">
      <c r="B26877" s="3"/>
      <c r="C26877" s="3"/>
      <c r="D26877" s="6"/>
      <c r="E26877" s="8"/>
      <c r="O26877" s="9"/>
    </row>
    <row r="26878" spans="2:15" x14ac:dyDescent="0.2">
      <c r="B26878" s="3"/>
      <c r="C26878" s="3"/>
      <c r="D26878" s="6"/>
      <c r="E26878" s="8"/>
      <c r="O26878" s="9"/>
    </row>
    <row r="26879" spans="2:15" x14ac:dyDescent="0.2">
      <c r="B26879" s="3"/>
      <c r="C26879" s="3"/>
      <c r="D26879" s="6"/>
      <c r="E26879" s="8"/>
      <c r="O26879" s="9"/>
    </row>
    <row r="26880" spans="2:15" x14ac:dyDescent="0.2">
      <c r="B26880" s="3"/>
      <c r="C26880" s="3"/>
      <c r="D26880" s="6"/>
      <c r="E26880" s="8"/>
      <c r="O26880" s="9"/>
    </row>
    <row r="26881" spans="2:15" x14ac:dyDescent="0.2">
      <c r="B26881" s="3"/>
      <c r="C26881" s="3"/>
      <c r="D26881" s="6"/>
      <c r="E26881" s="8"/>
      <c r="O26881" s="9"/>
    </row>
    <row r="26882" spans="2:15" x14ac:dyDescent="0.2">
      <c r="B26882" s="3"/>
      <c r="C26882" s="3"/>
      <c r="D26882" s="6"/>
      <c r="E26882" s="8"/>
      <c r="O26882" s="9"/>
    </row>
    <row r="26883" spans="2:15" x14ac:dyDescent="0.2">
      <c r="B26883" s="3"/>
      <c r="C26883" s="3"/>
      <c r="D26883" s="6"/>
      <c r="E26883" s="8"/>
      <c r="O26883" s="9"/>
    </row>
    <row r="26884" spans="2:15" x14ac:dyDescent="0.2">
      <c r="B26884" s="3"/>
      <c r="C26884" s="3"/>
      <c r="D26884" s="6"/>
      <c r="E26884" s="8"/>
      <c r="O26884" s="9"/>
    </row>
    <row r="26885" spans="2:15" x14ac:dyDescent="0.2">
      <c r="B26885" s="3"/>
      <c r="C26885" s="3"/>
      <c r="D26885" s="6"/>
      <c r="E26885" s="8"/>
      <c r="O26885" s="9"/>
    </row>
    <row r="26886" spans="2:15" x14ac:dyDescent="0.2">
      <c r="B26886" s="3"/>
      <c r="C26886" s="3"/>
      <c r="D26886" s="6"/>
      <c r="E26886" s="8"/>
      <c r="O26886" s="9"/>
    </row>
    <row r="26887" spans="2:15" x14ac:dyDescent="0.2">
      <c r="B26887" s="3"/>
      <c r="C26887" s="3"/>
      <c r="D26887" s="6"/>
      <c r="E26887" s="8"/>
      <c r="O26887" s="9"/>
    </row>
    <row r="26888" spans="2:15" x14ac:dyDescent="0.2">
      <c r="B26888" s="3"/>
      <c r="C26888" s="3"/>
      <c r="D26888" s="6"/>
      <c r="E26888" s="8"/>
      <c r="O26888" s="9"/>
    </row>
    <row r="26889" spans="2:15" x14ac:dyDescent="0.2">
      <c r="B26889" s="3"/>
      <c r="C26889" s="3"/>
      <c r="D26889" s="6"/>
      <c r="E26889" s="8"/>
      <c r="O26889" s="9"/>
    </row>
    <row r="26890" spans="2:15" x14ac:dyDescent="0.2">
      <c r="B26890" s="3"/>
      <c r="C26890" s="3"/>
      <c r="D26890" s="6"/>
      <c r="E26890" s="8"/>
      <c r="O26890" s="9"/>
    </row>
    <row r="26891" spans="2:15" x14ac:dyDescent="0.2">
      <c r="B26891" s="3"/>
      <c r="C26891" s="3"/>
      <c r="D26891" s="6"/>
      <c r="E26891" s="8"/>
      <c r="O26891" s="9"/>
    </row>
    <row r="26892" spans="2:15" x14ac:dyDescent="0.2">
      <c r="B26892" s="3"/>
      <c r="C26892" s="3"/>
      <c r="D26892" s="6"/>
      <c r="E26892" s="8"/>
      <c r="O26892" s="9"/>
    </row>
    <row r="26893" spans="2:15" x14ac:dyDescent="0.2">
      <c r="B26893" s="3"/>
      <c r="C26893" s="3"/>
      <c r="D26893" s="6"/>
      <c r="E26893" s="8"/>
      <c r="O26893" s="9"/>
    </row>
    <row r="26894" spans="2:15" x14ac:dyDescent="0.2">
      <c r="B26894" s="3"/>
      <c r="C26894" s="3"/>
      <c r="D26894" s="6"/>
      <c r="E26894" s="8"/>
      <c r="O26894" s="9"/>
    </row>
    <row r="26895" spans="2:15" x14ac:dyDescent="0.2">
      <c r="B26895" s="3"/>
      <c r="C26895" s="3"/>
      <c r="D26895" s="6"/>
      <c r="E26895" s="8"/>
      <c r="O26895" s="9"/>
    </row>
    <row r="26896" spans="2:15" x14ac:dyDescent="0.2">
      <c r="B26896" s="3"/>
      <c r="C26896" s="3"/>
      <c r="D26896" s="6"/>
      <c r="E26896" s="8"/>
      <c r="O26896" s="9"/>
    </row>
    <row r="26897" spans="2:15" x14ac:dyDescent="0.2">
      <c r="B26897" s="3"/>
      <c r="C26897" s="3"/>
      <c r="D26897" s="6"/>
      <c r="E26897" s="8"/>
      <c r="O26897" s="9"/>
    </row>
    <row r="26898" spans="2:15" x14ac:dyDescent="0.2">
      <c r="B26898" s="3"/>
      <c r="C26898" s="3"/>
      <c r="D26898" s="6"/>
      <c r="E26898" s="8"/>
      <c r="O26898" s="9"/>
    </row>
    <row r="26899" spans="2:15" x14ac:dyDescent="0.2">
      <c r="B26899" s="3"/>
      <c r="C26899" s="3"/>
      <c r="D26899" s="6"/>
      <c r="E26899" s="8"/>
      <c r="O26899" s="9"/>
    </row>
    <row r="26900" spans="2:15" x14ac:dyDescent="0.2">
      <c r="B26900" s="3"/>
      <c r="C26900" s="3"/>
      <c r="D26900" s="6"/>
      <c r="E26900" s="8"/>
      <c r="O26900" s="9"/>
    </row>
    <row r="26901" spans="2:15" x14ac:dyDescent="0.2">
      <c r="B26901" s="3"/>
      <c r="C26901" s="3"/>
      <c r="D26901" s="6"/>
      <c r="E26901" s="8"/>
      <c r="O26901" s="9"/>
    </row>
    <row r="26902" spans="2:15" x14ac:dyDescent="0.2">
      <c r="B26902" s="3"/>
      <c r="C26902" s="3"/>
      <c r="D26902" s="6"/>
      <c r="E26902" s="8"/>
      <c r="O26902" s="9"/>
    </row>
    <row r="26903" spans="2:15" x14ac:dyDescent="0.2">
      <c r="B26903" s="3"/>
      <c r="C26903" s="3"/>
      <c r="D26903" s="6"/>
      <c r="E26903" s="8"/>
      <c r="O26903" s="9"/>
    </row>
    <row r="26904" spans="2:15" x14ac:dyDescent="0.2">
      <c r="B26904" s="3"/>
      <c r="C26904" s="3"/>
      <c r="D26904" s="6"/>
      <c r="E26904" s="8"/>
      <c r="O26904" s="9"/>
    </row>
    <row r="26905" spans="2:15" x14ac:dyDescent="0.2">
      <c r="B26905" s="3"/>
      <c r="C26905" s="3"/>
      <c r="D26905" s="6"/>
      <c r="E26905" s="8"/>
      <c r="O26905" s="9"/>
    </row>
    <row r="26906" spans="2:15" x14ac:dyDescent="0.2">
      <c r="B26906" s="3"/>
      <c r="C26906" s="3"/>
      <c r="D26906" s="6"/>
      <c r="E26906" s="8"/>
      <c r="O26906" s="9"/>
    </row>
    <row r="26907" spans="2:15" x14ac:dyDescent="0.2">
      <c r="B26907" s="3"/>
      <c r="C26907" s="3"/>
      <c r="D26907" s="6"/>
      <c r="E26907" s="8"/>
      <c r="O26907" s="9"/>
    </row>
    <row r="26908" spans="2:15" x14ac:dyDescent="0.2">
      <c r="B26908" s="3"/>
      <c r="C26908" s="3"/>
      <c r="D26908" s="6"/>
      <c r="E26908" s="8"/>
      <c r="O26908" s="9"/>
    </row>
    <row r="26909" spans="2:15" x14ac:dyDescent="0.2">
      <c r="B26909" s="3"/>
      <c r="C26909" s="3"/>
      <c r="D26909" s="6"/>
      <c r="E26909" s="8"/>
      <c r="O26909" s="9"/>
    </row>
    <row r="26910" spans="2:15" x14ac:dyDescent="0.2">
      <c r="B26910" s="3"/>
      <c r="C26910" s="3"/>
      <c r="D26910" s="6"/>
      <c r="E26910" s="8"/>
      <c r="O26910" s="9"/>
    </row>
    <row r="26911" spans="2:15" x14ac:dyDescent="0.2">
      <c r="B26911" s="3"/>
      <c r="C26911" s="3"/>
      <c r="D26911" s="6"/>
      <c r="E26911" s="8"/>
      <c r="O26911" s="9"/>
    </row>
    <row r="26912" spans="2:15" x14ac:dyDescent="0.2">
      <c r="B26912" s="3"/>
      <c r="C26912" s="3"/>
      <c r="D26912" s="6"/>
      <c r="E26912" s="8"/>
      <c r="O26912" s="9"/>
    </row>
    <row r="26913" spans="2:15" x14ac:dyDescent="0.2">
      <c r="B26913" s="3"/>
      <c r="C26913" s="3"/>
      <c r="D26913" s="6"/>
      <c r="E26913" s="8"/>
      <c r="O26913" s="9"/>
    </row>
    <row r="26914" spans="2:15" x14ac:dyDescent="0.2">
      <c r="B26914" s="3"/>
      <c r="C26914" s="3"/>
      <c r="D26914" s="6"/>
      <c r="E26914" s="8"/>
      <c r="O26914" s="9"/>
    </row>
    <row r="26915" spans="2:15" x14ac:dyDescent="0.2">
      <c r="B26915" s="3"/>
      <c r="C26915" s="3"/>
      <c r="D26915" s="6"/>
      <c r="E26915" s="8"/>
      <c r="O26915" s="9"/>
    </row>
    <row r="26916" spans="2:15" x14ac:dyDescent="0.2">
      <c r="B26916" s="3"/>
      <c r="C26916" s="3"/>
      <c r="D26916" s="6"/>
      <c r="E26916" s="8"/>
      <c r="O26916" s="9"/>
    </row>
    <row r="26917" spans="2:15" x14ac:dyDescent="0.2">
      <c r="B26917" s="3"/>
      <c r="C26917" s="3"/>
      <c r="D26917" s="6"/>
      <c r="E26917" s="8"/>
      <c r="O26917" s="9"/>
    </row>
    <row r="26918" spans="2:15" x14ac:dyDescent="0.2">
      <c r="B26918" s="3"/>
      <c r="C26918" s="3"/>
      <c r="D26918" s="6"/>
      <c r="E26918" s="8"/>
      <c r="O26918" s="9"/>
    </row>
    <row r="26919" spans="2:15" x14ac:dyDescent="0.2">
      <c r="B26919" s="3"/>
      <c r="C26919" s="3"/>
      <c r="D26919" s="6"/>
      <c r="E26919" s="8"/>
      <c r="O26919" s="9"/>
    </row>
    <row r="26920" spans="2:15" x14ac:dyDescent="0.2">
      <c r="B26920" s="3"/>
      <c r="C26920" s="3"/>
      <c r="D26920" s="6"/>
      <c r="E26920" s="8"/>
      <c r="O26920" s="9"/>
    </row>
    <row r="26921" spans="2:15" x14ac:dyDescent="0.2">
      <c r="B26921" s="3"/>
      <c r="C26921" s="3"/>
      <c r="D26921" s="6"/>
      <c r="E26921" s="8"/>
      <c r="O26921" s="9"/>
    </row>
    <row r="26922" spans="2:15" x14ac:dyDescent="0.2">
      <c r="B26922" s="3"/>
      <c r="C26922" s="3"/>
      <c r="D26922" s="6"/>
      <c r="E26922" s="8"/>
      <c r="O26922" s="9"/>
    </row>
    <row r="26923" spans="2:15" x14ac:dyDescent="0.2">
      <c r="B26923" s="3"/>
      <c r="C26923" s="3"/>
      <c r="D26923" s="6"/>
      <c r="E26923" s="8"/>
      <c r="O26923" s="9"/>
    </row>
    <row r="26924" spans="2:15" x14ac:dyDescent="0.2">
      <c r="B26924" s="3"/>
      <c r="C26924" s="3"/>
      <c r="D26924" s="6"/>
      <c r="E26924" s="8"/>
      <c r="O26924" s="9"/>
    </row>
    <row r="26925" spans="2:15" x14ac:dyDescent="0.2">
      <c r="B26925" s="3"/>
      <c r="C26925" s="3"/>
      <c r="D26925" s="6"/>
      <c r="E26925" s="8"/>
      <c r="O26925" s="9"/>
    </row>
    <row r="26926" spans="2:15" x14ac:dyDescent="0.2">
      <c r="B26926" s="3"/>
      <c r="C26926" s="3"/>
      <c r="D26926" s="6"/>
      <c r="E26926" s="8"/>
      <c r="O26926" s="9"/>
    </row>
    <row r="26927" spans="2:15" x14ac:dyDescent="0.2">
      <c r="B26927" s="3"/>
      <c r="C26927" s="3"/>
      <c r="D26927" s="6"/>
      <c r="E26927" s="8"/>
      <c r="O26927" s="9"/>
    </row>
    <row r="26928" spans="2:15" x14ac:dyDescent="0.2">
      <c r="B26928" s="3"/>
      <c r="C26928" s="3"/>
      <c r="D26928" s="6"/>
      <c r="E26928" s="8"/>
      <c r="O26928" s="9"/>
    </row>
    <row r="26929" spans="2:15" x14ac:dyDescent="0.2">
      <c r="B26929" s="3"/>
      <c r="C26929" s="3"/>
      <c r="D26929" s="6"/>
      <c r="E26929" s="8"/>
      <c r="O26929" s="9"/>
    </row>
    <row r="26930" spans="2:15" x14ac:dyDescent="0.2">
      <c r="B26930" s="3"/>
      <c r="C26930" s="3"/>
      <c r="D26930" s="6"/>
      <c r="E26930" s="8"/>
      <c r="O26930" s="9"/>
    </row>
    <row r="26931" spans="2:15" x14ac:dyDescent="0.2">
      <c r="B26931" s="3"/>
      <c r="C26931" s="3"/>
      <c r="D26931" s="6"/>
      <c r="E26931" s="8"/>
      <c r="O26931" s="9"/>
    </row>
    <row r="26932" spans="2:15" x14ac:dyDescent="0.2">
      <c r="B26932" s="3"/>
      <c r="C26932" s="3"/>
      <c r="D26932" s="6"/>
      <c r="E26932" s="8"/>
      <c r="O26932" s="9"/>
    </row>
    <row r="26933" spans="2:15" x14ac:dyDescent="0.2">
      <c r="B26933" s="3"/>
      <c r="C26933" s="3"/>
      <c r="D26933" s="6"/>
      <c r="E26933" s="8"/>
      <c r="O26933" s="9"/>
    </row>
    <row r="26934" spans="2:15" x14ac:dyDescent="0.2">
      <c r="B26934" s="3"/>
      <c r="C26934" s="3"/>
      <c r="D26934" s="6"/>
      <c r="E26934" s="8"/>
      <c r="O26934" s="9"/>
    </row>
    <row r="26935" spans="2:15" x14ac:dyDescent="0.2">
      <c r="B26935" s="3"/>
      <c r="C26935" s="3"/>
      <c r="D26935" s="6"/>
      <c r="E26935" s="8"/>
      <c r="O26935" s="9"/>
    </row>
    <row r="26936" spans="2:15" x14ac:dyDescent="0.2">
      <c r="B26936" s="3"/>
      <c r="C26936" s="3"/>
      <c r="D26936" s="6"/>
      <c r="E26936" s="8"/>
      <c r="O26936" s="9"/>
    </row>
    <row r="26937" spans="2:15" x14ac:dyDescent="0.2">
      <c r="B26937" s="3"/>
      <c r="C26937" s="3"/>
      <c r="D26937" s="6"/>
      <c r="E26937" s="8"/>
      <c r="O26937" s="9"/>
    </row>
    <row r="26938" spans="2:15" x14ac:dyDescent="0.2">
      <c r="B26938" s="3"/>
      <c r="C26938" s="3"/>
      <c r="D26938" s="6"/>
      <c r="E26938" s="8"/>
      <c r="O26938" s="9"/>
    </row>
    <row r="26939" spans="2:15" x14ac:dyDescent="0.2">
      <c r="B26939" s="3"/>
      <c r="C26939" s="3"/>
      <c r="D26939" s="6"/>
      <c r="E26939" s="8"/>
      <c r="O26939" s="9"/>
    </row>
    <row r="26940" spans="2:15" x14ac:dyDescent="0.2">
      <c r="B26940" s="3"/>
      <c r="C26940" s="3"/>
      <c r="D26940" s="6"/>
      <c r="E26940" s="8"/>
      <c r="O26940" s="9"/>
    </row>
    <row r="26941" spans="2:15" x14ac:dyDescent="0.2">
      <c r="B26941" s="3"/>
      <c r="C26941" s="3"/>
      <c r="D26941" s="6"/>
      <c r="E26941" s="8"/>
      <c r="O26941" s="9"/>
    </row>
    <row r="26942" spans="2:15" x14ac:dyDescent="0.2">
      <c r="B26942" s="3"/>
      <c r="C26942" s="3"/>
      <c r="D26942" s="6"/>
      <c r="E26942" s="8"/>
      <c r="O26942" s="9"/>
    </row>
    <row r="26943" spans="2:15" x14ac:dyDescent="0.2">
      <c r="B26943" s="3"/>
      <c r="C26943" s="3"/>
      <c r="D26943" s="6"/>
      <c r="E26943" s="8"/>
      <c r="O26943" s="9"/>
    </row>
    <row r="26944" spans="2:15" x14ac:dyDescent="0.2">
      <c r="B26944" s="3"/>
      <c r="C26944" s="3"/>
      <c r="D26944" s="6"/>
      <c r="E26944" s="8"/>
      <c r="O26944" s="9"/>
    </row>
    <row r="26945" spans="2:15" x14ac:dyDescent="0.2">
      <c r="B26945" s="3"/>
      <c r="C26945" s="3"/>
      <c r="D26945" s="6"/>
      <c r="E26945" s="8"/>
      <c r="O26945" s="9"/>
    </row>
    <row r="26946" spans="2:15" x14ac:dyDescent="0.2">
      <c r="B26946" s="3"/>
      <c r="C26946" s="3"/>
      <c r="D26946" s="6"/>
      <c r="E26946" s="8"/>
      <c r="O26946" s="9"/>
    </row>
    <row r="26947" spans="2:15" x14ac:dyDescent="0.2">
      <c r="B26947" s="3"/>
      <c r="C26947" s="3"/>
      <c r="D26947" s="6"/>
      <c r="E26947" s="8"/>
      <c r="O26947" s="9"/>
    </row>
    <row r="26948" spans="2:15" x14ac:dyDescent="0.2">
      <c r="B26948" s="3"/>
      <c r="C26948" s="3"/>
      <c r="D26948" s="6"/>
      <c r="E26948" s="8"/>
      <c r="O26948" s="9"/>
    </row>
    <row r="26949" spans="2:15" x14ac:dyDescent="0.2">
      <c r="B26949" s="3"/>
      <c r="C26949" s="3"/>
      <c r="D26949" s="6"/>
      <c r="E26949" s="8"/>
      <c r="O26949" s="9"/>
    </row>
    <row r="26950" spans="2:15" x14ac:dyDescent="0.2">
      <c r="B26950" s="3"/>
      <c r="C26950" s="3"/>
      <c r="D26950" s="6"/>
      <c r="E26950" s="8"/>
      <c r="O26950" s="9"/>
    </row>
    <row r="26951" spans="2:15" x14ac:dyDescent="0.2">
      <c r="B26951" s="3"/>
      <c r="C26951" s="3"/>
      <c r="D26951" s="6"/>
      <c r="E26951" s="8"/>
      <c r="O26951" s="9"/>
    </row>
    <row r="26952" spans="2:15" x14ac:dyDescent="0.2">
      <c r="B26952" s="3"/>
      <c r="C26952" s="3"/>
      <c r="D26952" s="6"/>
      <c r="E26952" s="8"/>
      <c r="O26952" s="9"/>
    </row>
    <row r="26953" spans="2:15" x14ac:dyDescent="0.2">
      <c r="B26953" s="3"/>
      <c r="C26953" s="3"/>
      <c r="D26953" s="6"/>
      <c r="E26953" s="8"/>
      <c r="O26953" s="9"/>
    </row>
    <row r="26954" spans="2:15" x14ac:dyDescent="0.2">
      <c r="B26954" s="3"/>
      <c r="C26954" s="3"/>
      <c r="D26954" s="6"/>
      <c r="E26954" s="8"/>
      <c r="O26954" s="9"/>
    </row>
    <row r="26955" spans="2:15" x14ac:dyDescent="0.2">
      <c r="B26955" s="3"/>
      <c r="C26955" s="3"/>
      <c r="D26955" s="6"/>
      <c r="E26955" s="8"/>
      <c r="O26955" s="9"/>
    </row>
    <row r="26956" spans="2:15" x14ac:dyDescent="0.2">
      <c r="B26956" s="3"/>
      <c r="C26956" s="3"/>
      <c r="D26956" s="6"/>
      <c r="E26956" s="8"/>
      <c r="O26956" s="9"/>
    </row>
    <row r="26957" spans="2:15" x14ac:dyDescent="0.2">
      <c r="B26957" s="3"/>
      <c r="C26957" s="3"/>
      <c r="D26957" s="6"/>
      <c r="E26957" s="8"/>
      <c r="O26957" s="9"/>
    </row>
    <row r="26958" spans="2:15" x14ac:dyDescent="0.2">
      <c r="B26958" s="3"/>
      <c r="C26958" s="3"/>
      <c r="D26958" s="6"/>
      <c r="E26958" s="8"/>
      <c r="O26958" s="9"/>
    </row>
    <row r="26959" spans="2:15" x14ac:dyDescent="0.2">
      <c r="B26959" s="3"/>
      <c r="C26959" s="3"/>
      <c r="D26959" s="6"/>
      <c r="E26959" s="8"/>
      <c r="O26959" s="9"/>
    </row>
    <row r="26960" spans="2:15" x14ac:dyDescent="0.2">
      <c r="B26960" s="3"/>
      <c r="C26960" s="3"/>
      <c r="D26960" s="6"/>
      <c r="E26960" s="8"/>
      <c r="O26960" s="9"/>
    </row>
    <row r="26961" spans="2:15" x14ac:dyDescent="0.2">
      <c r="B26961" s="3"/>
      <c r="C26961" s="3"/>
      <c r="D26961" s="6"/>
      <c r="E26961" s="8"/>
      <c r="O26961" s="9"/>
    </row>
    <row r="26962" spans="2:15" x14ac:dyDescent="0.2">
      <c r="B26962" s="3"/>
      <c r="C26962" s="3"/>
      <c r="D26962" s="6"/>
      <c r="E26962" s="8"/>
      <c r="O26962" s="9"/>
    </row>
    <row r="26963" spans="2:15" x14ac:dyDescent="0.2">
      <c r="B26963" s="3"/>
      <c r="C26963" s="3"/>
      <c r="D26963" s="6"/>
      <c r="E26963" s="8"/>
      <c r="O26963" s="9"/>
    </row>
    <row r="26964" spans="2:15" x14ac:dyDescent="0.2">
      <c r="B26964" s="3"/>
      <c r="C26964" s="3"/>
      <c r="D26964" s="6"/>
      <c r="E26964" s="8"/>
      <c r="O26964" s="9"/>
    </row>
    <row r="26965" spans="2:15" x14ac:dyDescent="0.2">
      <c r="B26965" s="3"/>
      <c r="C26965" s="3"/>
      <c r="D26965" s="6"/>
      <c r="E26965" s="8"/>
      <c r="O26965" s="9"/>
    </row>
    <row r="26966" spans="2:15" x14ac:dyDescent="0.2">
      <c r="B26966" s="3"/>
      <c r="C26966" s="3"/>
      <c r="D26966" s="6"/>
      <c r="E26966" s="8"/>
      <c r="O26966" s="9"/>
    </row>
    <row r="26967" spans="2:15" x14ac:dyDescent="0.2">
      <c r="B26967" s="3"/>
      <c r="C26967" s="3"/>
      <c r="D26967" s="6"/>
      <c r="E26967" s="8"/>
      <c r="O26967" s="9"/>
    </row>
    <row r="26968" spans="2:15" x14ac:dyDescent="0.2">
      <c r="B26968" s="3"/>
      <c r="C26968" s="3"/>
      <c r="D26968" s="6"/>
      <c r="E26968" s="8"/>
      <c r="O26968" s="9"/>
    </row>
    <row r="26969" spans="2:15" x14ac:dyDescent="0.2">
      <c r="B26969" s="3"/>
      <c r="C26969" s="3"/>
      <c r="D26969" s="6"/>
      <c r="E26969" s="8"/>
      <c r="O26969" s="9"/>
    </row>
    <row r="26970" spans="2:15" x14ac:dyDescent="0.2">
      <c r="B26970" s="3"/>
      <c r="C26970" s="3"/>
      <c r="D26970" s="6"/>
      <c r="E26970" s="8"/>
      <c r="O26970" s="9"/>
    </row>
    <row r="26971" spans="2:15" x14ac:dyDescent="0.2">
      <c r="B26971" s="3"/>
      <c r="C26971" s="3"/>
      <c r="D26971" s="6"/>
      <c r="E26971" s="8"/>
      <c r="O26971" s="9"/>
    </row>
    <row r="26972" spans="2:15" x14ac:dyDescent="0.2">
      <c r="B26972" s="3"/>
      <c r="C26972" s="3"/>
      <c r="D26972" s="6"/>
      <c r="E26972" s="8"/>
      <c r="O26972" s="9"/>
    </row>
    <row r="26973" spans="2:15" x14ac:dyDescent="0.2">
      <c r="B26973" s="3"/>
      <c r="C26973" s="3"/>
      <c r="D26973" s="6"/>
      <c r="E26973" s="8"/>
      <c r="O26973" s="9"/>
    </row>
    <row r="26974" spans="2:15" x14ac:dyDescent="0.2">
      <c r="B26974" s="3"/>
      <c r="C26974" s="3"/>
      <c r="D26974" s="6"/>
      <c r="E26974" s="8"/>
      <c r="O26974" s="9"/>
    </row>
    <row r="26975" spans="2:15" x14ac:dyDescent="0.2">
      <c r="B26975" s="3"/>
      <c r="C26975" s="3"/>
      <c r="D26975" s="6"/>
      <c r="E26975" s="8"/>
      <c r="O26975" s="9"/>
    </row>
    <row r="26976" spans="2:15" x14ac:dyDescent="0.2">
      <c r="B26976" s="3"/>
      <c r="C26976" s="3"/>
      <c r="D26976" s="6"/>
      <c r="E26976" s="8"/>
      <c r="O26976" s="9"/>
    </row>
    <row r="26977" spans="2:15" x14ac:dyDescent="0.2">
      <c r="B26977" s="3"/>
      <c r="C26977" s="3"/>
      <c r="D26977" s="6"/>
      <c r="E26977" s="8"/>
      <c r="O26977" s="9"/>
    </row>
    <row r="26978" spans="2:15" x14ac:dyDescent="0.2">
      <c r="B26978" s="3"/>
      <c r="C26978" s="3"/>
      <c r="D26978" s="6"/>
      <c r="E26978" s="8"/>
      <c r="O26978" s="9"/>
    </row>
    <row r="26979" spans="2:15" x14ac:dyDescent="0.2">
      <c r="B26979" s="3"/>
      <c r="C26979" s="3"/>
      <c r="D26979" s="6"/>
      <c r="E26979" s="8"/>
      <c r="O26979" s="9"/>
    </row>
    <row r="26980" spans="2:15" x14ac:dyDescent="0.2">
      <c r="B26980" s="3"/>
      <c r="C26980" s="3"/>
      <c r="D26980" s="6"/>
      <c r="E26980" s="8"/>
      <c r="O26980" s="9"/>
    </row>
    <row r="26981" spans="2:15" x14ac:dyDescent="0.2">
      <c r="B26981" s="3"/>
      <c r="C26981" s="3"/>
      <c r="D26981" s="6"/>
      <c r="E26981" s="8"/>
      <c r="O26981" s="9"/>
    </row>
    <row r="26982" spans="2:15" x14ac:dyDescent="0.2">
      <c r="B26982" s="3"/>
      <c r="C26982" s="3"/>
      <c r="D26982" s="6"/>
      <c r="E26982" s="8"/>
      <c r="O26982" s="9"/>
    </row>
    <row r="26983" spans="2:15" x14ac:dyDescent="0.2">
      <c r="B26983" s="3"/>
      <c r="C26983" s="3"/>
      <c r="D26983" s="6"/>
      <c r="E26983" s="8"/>
      <c r="O26983" s="9"/>
    </row>
    <row r="26984" spans="2:15" x14ac:dyDescent="0.2">
      <c r="B26984" s="3"/>
      <c r="C26984" s="3"/>
      <c r="D26984" s="6"/>
      <c r="E26984" s="8"/>
      <c r="O26984" s="9"/>
    </row>
    <row r="26985" spans="2:15" x14ac:dyDescent="0.2">
      <c r="B26985" s="3"/>
      <c r="C26985" s="3"/>
      <c r="D26985" s="6"/>
      <c r="E26985" s="8"/>
      <c r="O26985" s="9"/>
    </row>
    <row r="26986" spans="2:15" x14ac:dyDescent="0.2">
      <c r="B26986" s="3"/>
      <c r="C26986" s="3"/>
      <c r="D26986" s="6"/>
      <c r="E26986" s="8"/>
      <c r="O26986" s="9"/>
    </row>
    <row r="26987" spans="2:15" x14ac:dyDescent="0.2">
      <c r="B26987" s="3"/>
      <c r="C26987" s="3"/>
      <c r="D26987" s="6"/>
      <c r="E26987" s="8"/>
      <c r="O26987" s="9"/>
    </row>
    <row r="26988" spans="2:15" x14ac:dyDescent="0.2">
      <c r="B26988" s="3"/>
      <c r="C26988" s="3"/>
      <c r="D26988" s="6"/>
      <c r="E26988" s="8"/>
      <c r="O26988" s="9"/>
    </row>
    <row r="26989" spans="2:15" x14ac:dyDescent="0.2">
      <c r="B26989" s="3"/>
      <c r="C26989" s="3"/>
      <c r="D26989" s="6"/>
      <c r="E26989" s="8"/>
      <c r="O26989" s="9"/>
    </row>
    <row r="26990" spans="2:15" x14ac:dyDescent="0.2">
      <c r="B26990" s="3"/>
      <c r="C26990" s="3"/>
      <c r="D26990" s="6"/>
      <c r="E26990" s="8"/>
      <c r="O26990" s="9"/>
    </row>
    <row r="26991" spans="2:15" x14ac:dyDescent="0.2">
      <c r="B26991" s="3"/>
      <c r="C26991" s="3"/>
      <c r="D26991" s="6"/>
      <c r="E26991" s="8"/>
      <c r="O26991" s="9"/>
    </row>
    <row r="26992" spans="2:15" x14ac:dyDescent="0.2">
      <c r="B26992" s="3"/>
      <c r="C26992" s="3"/>
      <c r="D26992" s="6"/>
      <c r="E26992" s="8"/>
      <c r="O26992" s="9"/>
    </row>
    <row r="26993" spans="2:15" x14ac:dyDescent="0.2">
      <c r="B26993" s="3"/>
      <c r="C26993" s="3"/>
      <c r="D26993" s="6"/>
      <c r="E26993" s="8"/>
      <c r="O26993" s="9"/>
    </row>
    <row r="26994" spans="2:15" x14ac:dyDescent="0.2">
      <c r="B26994" s="3"/>
      <c r="C26994" s="3"/>
      <c r="D26994" s="6"/>
      <c r="E26994" s="8"/>
      <c r="O26994" s="9"/>
    </row>
    <row r="26995" spans="2:15" x14ac:dyDescent="0.2">
      <c r="B26995" s="3"/>
      <c r="C26995" s="3"/>
      <c r="D26995" s="6"/>
      <c r="E26995" s="8"/>
      <c r="O26995" s="9"/>
    </row>
    <row r="26996" spans="2:15" x14ac:dyDescent="0.2">
      <c r="B26996" s="3"/>
      <c r="C26996" s="3"/>
      <c r="D26996" s="6"/>
      <c r="E26996" s="8"/>
      <c r="O26996" s="9"/>
    </row>
    <row r="26997" spans="2:15" x14ac:dyDescent="0.2">
      <c r="B26997" s="3"/>
      <c r="C26997" s="3"/>
      <c r="D26997" s="6"/>
      <c r="E26997" s="8"/>
      <c r="O26997" s="9"/>
    </row>
    <row r="26998" spans="2:15" x14ac:dyDescent="0.2">
      <c r="B26998" s="3"/>
      <c r="C26998" s="3"/>
      <c r="D26998" s="6"/>
      <c r="E26998" s="8"/>
      <c r="O26998" s="9"/>
    </row>
    <row r="26999" spans="2:15" x14ac:dyDescent="0.2">
      <c r="B26999" s="3"/>
      <c r="C26999" s="3"/>
      <c r="D26999" s="6"/>
      <c r="E26999" s="8"/>
      <c r="O26999" s="9"/>
    </row>
    <row r="27000" spans="2:15" x14ac:dyDescent="0.2">
      <c r="B27000" s="3"/>
      <c r="C27000" s="3"/>
      <c r="D27000" s="6"/>
      <c r="E27000" s="8"/>
      <c r="O27000" s="9"/>
    </row>
    <row r="27001" spans="2:15" x14ac:dyDescent="0.2">
      <c r="B27001" s="3"/>
      <c r="C27001" s="3"/>
      <c r="D27001" s="6"/>
      <c r="E27001" s="8"/>
      <c r="O27001" s="9"/>
    </row>
    <row r="27002" spans="2:15" x14ac:dyDescent="0.2">
      <c r="B27002" s="3"/>
      <c r="C27002" s="3"/>
      <c r="D27002" s="6"/>
      <c r="E27002" s="8"/>
      <c r="O27002" s="9"/>
    </row>
    <row r="27003" spans="2:15" x14ac:dyDescent="0.2">
      <c r="B27003" s="3"/>
      <c r="C27003" s="3"/>
      <c r="D27003" s="6"/>
      <c r="E27003" s="8"/>
      <c r="O27003" s="9"/>
    </row>
    <row r="27004" spans="2:15" x14ac:dyDescent="0.2">
      <c r="B27004" s="3"/>
      <c r="C27004" s="3"/>
      <c r="D27004" s="6"/>
      <c r="E27004" s="8"/>
      <c r="O27004" s="9"/>
    </row>
    <row r="27005" spans="2:15" x14ac:dyDescent="0.2">
      <c r="B27005" s="3"/>
      <c r="C27005" s="3"/>
      <c r="D27005" s="6"/>
      <c r="E27005" s="8"/>
      <c r="O27005" s="9"/>
    </row>
    <row r="27006" spans="2:15" x14ac:dyDescent="0.2">
      <c r="B27006" s="3"/>
      <c r="C27006" s="3"/>
      <c r="D27006" s="6"/>
      <c r="E27006" s="8"/>
      <c r="O27006" s="9"/>
    </row>
    <row r="27007" spans="2:15" x14ac:dyDescent="0.2">
      <c r="B27007" s="3"/>
      <c r="C27007" s="3"/>
      <c r="D27007" s="6"/>
      <c r="E27007" s="8"/>
      <c r="O27007" s="9"/>
    </row>
    <row r="27008" spans="2:15" x14ac:dyDescent="0.2">
      <c r="B27008" s="3"/>
      <c r="C27008" s="3"/>
      <c r="D27008" s="6"/>
      <c r="E27008" s="8"/>
      <c r="O27008" s="9"/>
    </row>
    <row r="27009" spans="2:15" x14ac:dyDescent="0.2">
      <c r="B27009" s="3"/>
      <c r="C27009" s="3"/>
      <c r="D27009" s="6"/>
      <c r="E27009" s="8"/>
      <c r="O27009" s="9"/>
    </row>
    <row r="27010" spans="2:15" x14ac:dyDescent="0.2">
      <c r="B27010" s="3"/>
      <c r="C27010" s="3"/>
      <c r="D27010" s="6"/>
      <c r="E27010" s="8"/>
      <c r="O27010" s="9"/>
    </row>
    <row r="27011" spans="2:15" x14ac:dyDescent="0.2">
      <c r="B27011" s="3"/>
      <c r="C27011" s="3"/>
      <c r="D27011" s="6"/>
      <c r="E27011" s="8"/>
      <c r="O27011" s="9"/>
    </row>
    <row r="27012" spans="2:15" x14ac:dyDescent="0.2">
      <c r="B27012" s="3"/>
      <c r="C27012" s="3"/>
      <c r="D27012" s="6"/>
      <c r="E27012" s="8"/>
      <c r="O27012" s="9"/>
    </row>
    <row r="27013" spans="2:15" x14ac:dyDescent="0.2">
      <c r="B27013" s="3"/>
      <c r="C27013" s="3"/>
      <c r="D27013" s="6"/>
      <c r="E27013" s="8"/>
      <c r="O27013" s="9"/>
    </row>
    <row r="27014" spans="2:15" x14ac:dyDescent="0.2">
      <c r="B27014" s="3"/>
      <c r="C27014" s="3"/>
      <c r="D27014" s="6"/>
      <c r="E27014" s="8"/>
      <c r="O27014" s="9"/>
    </row>
    <row r="27015" spans="2:15" x14ac:dyDescent="0.2">
      <c r="B27015" s="3"/>
      <c r="C27015" s="3"/>
      <c r="D27015" s="6"/>
      <c r="E27015" s="8"/>
      <c r="O27015" s="9"/>
    </row>
    <row r="27016" spans="2:15" x14ac:dyDescent="0.2">
      <c r="B27016" s="3"/>
      <c r="C27016" s="3"/>
      <c r="D27016" s="6"/>
      <c r="E27016" s="8"/>
      <c r="O27016" s="9"/>
    </row>
    <row r="27017" spans="2:15" x14ac:dyDescent="0.2">
      <c r="B27017" s="3"/>
      <c r="C27017" s="3"/>
      <c r="D27017" s="6"/>
      <c r="E27017" s="8"/>
      <c r="O27017" s="9"/>
    </row>
    <row r="27018" spans="2:15" x14ac:dyDescent="0.2">
      <c r="B27018" s="3"/>
      <c r="C27018" s="3"/>
      <c r="D27018" s="6"/>
      <c r="E27018" s="8"/>
      <c r="O27018" s="9"/>
    </row>
    <row r="27019" spans="2:15" x14ac:dyDescent="0.2">
      <c r="B27019" s="3"/>
      <c r="C27019" s="3"/>
      <c r="D27019" s="6"/>
      <c r="E27019" s="8"/>
      <c r="O27019" s="9"/>
    </row>
    <row r="27020" spans="2:15" x14ac:dyDescent="0.2">
      <c r="B27020" s="3"/>
      <c r="C27020" s="3"/>
      <c r="D27020" s="6"/>
      <c r="E27020" s="8"/>
      <c r="O27020" s="9"/>
    </row>
    <row r="27021" spans="2:15" x14ac:dyDescent="0.2">
      <c r="B27021" s="3"/>
      <c r="C27021" s="3"/>
      <c r="D27021" s="6"/>
      <c r="E27021" s="8"/>
      <c r="O27021" s="9"/>
    </row>
    <row r="27022" spans="2:15" x14ac:dyDescent="0.2">
      <c r="B27022" s="3"/>
      <c r="C27022" s="3"/>
      <c r="D27022" s="6"/>
      <c r="E27022" s="8"/>
      <c r="O27022" s="9"/>
    </row>
    <row r="27023" spans="2:15" x14ac:dyDescent="0.2">
      <c r="B27023" s="3"/>
      <c r="C27023" s="3"/>
      <c r="D27023" s="6"/>
      <c r="E27023" s="8"/>
      <c r="O27023" s="9"/>
    </row>
    <row r="27024" spans="2:15" x14ac:dyDescent="0.2">
      <c r="B27024" s="3"/>
      <c r="C27024" s="3"/>
      <c r="D27024" s="6"/>
      <c r="E27024" s="8"/>
      <c r="O27024" s="9"/>
    </row>
    <row r="27025" spans="2:15" x14ac:dyDescent="0.2">
      <c r="B27025" s="3"/>
      <c r="C27025" s="3"/>
      <c r="D27025" s="6"/>
      <c r="E27025" s="8"/>
      <c r="O27025" s="9"/>
    </row>
    <row r="27026" spans="2:15" x14ac:dyDescent="0.2">
      <c r="B27026" s="3"/>
      <c r="C27026" s="3"/>
      <c r="D27026" s="6"/>
      <c r="E27026" s="8"/>
      <c r="O27026" s="9"/>
    </row>
    <row r="27027" spans="2:15" x14ac:dyDescent="0.2">
      <c r="B27027" s="3"/>
      <c r="C27027" s="3"/>
      <c r="D27027" s="6"/>
      <c r="E27027" s="8"/>
      <c r="O27027" s="9"/>
    </row>
    <row r="27028" spans="2:15" x14ac:dyDescent="0.2">
      <c r="B27028" s="3"/>
      <c r="C27028" s="3"/>
      <c r="D27028" s="6"/>
      <c r="E27028" s="8"/>
      <c r="O27028" s="9"/>
    </row>
    <row r="27029" spans="2:15" x14ac:dyDescent="0.2">
      <c r="B27029" s="3"/>
      <c r="C27029" s="3"/>
      <c r="D27029" s="6"/>
      <c r="E27029" s="8"/>
      <c r="O27029" s="9"/>
    </row>
    <row r="27030" spans="2:15" x14ac:dyDescent="0.2">
      <c r="B27030" s="3"/>
      <c r="C27030" s="3"/>
      <c r="D27030" s="6"/>
      <c r="E27030" s="8"/>
      <c r="O27030" s="9"/>
    </row>
    <row r="27031" spans="2:15" x14ac:dyDescent="0.2">
      <c r="B27031" s="3"/>
      <c r="C27031" s="3"/>
      <c r="D27031" s="6"/>
      <c r="E27031" s="8"/>
      <c r="O27031" s="9"/>
    </row>
    <row r="27032" spans="2:15" x14ac:dyDescent="0.2">
      <c r="B27032" s="3"/>
      <c r="C27032" s="3"/>
      <c r="D27032" s="6"/>
      <c r="E27032" s="8"/>
      <c r="O27032" s="9"/>
    </row>
    <row r="27033" spans="2:15" x14ac:dyDescent="0.2">
      <c r="B27033" s="3"/>
      <c r="C27033" s="3"/>
      <c r="D27033" s="6"/>
      <c r="E27033" s="8"/>
      <c r="O27033" s="9"/>
    </row>
    <row r="27034" spans="2:15" x14ac:dyDescent="0.2">
      <c r="B27034" s="3"/>
      <c r="C27034" s="3"/>
      <c r="D27034" s="6"/>
      <c r="E27034" s="8"/>
      <c r="O27034" s="9"/>
    </row>
    <row r="27035" spans="2:15" x14ac:dyDescent="0.2">
      <c r="B27035" s="3"/>
      <c r="C27035" s="3"/>
      <c r="D27035" s="6"/>
      <c r="E27035" s="8"/>
      <c r="O27035" s="9"/>
    </row>
    <row r="27036" spans="2:15" x14ac:dyDescent="0.2">
      <c r="B27036" s="3"/>
      <c r="C27036" s="3"/>
      <c r="D27036" s="6"/>
      <c r="E27036" s="8"/>
      <c r="O27036" s="9"/>
    </row>
    <row r="27037" spans="2:15" x14ac:dyDescent="0.2">
      <c r="B27037" s="3"/>
      <c r="C27037" s="3"/>
      <c r="D27037" s="6"/>
      <c r="E27037" s="8"/>
      <c r="O27037" s="9"/>
    </row>
    <row r="27038" spans="2:15" x14ac:dyDescent="0.2">
      <c r="B27038" s="3"/>
      <c r="C27038" s="3"/>
      <c r="D27038" s="6"/>
      <c r="E27038" s="8"/>
      <c r="O27038" s="9"/>
    </row>
    <row r="27039" spans="2:15" x14ac:dyDescent="0.2">
      <c r="B27039" s="3"/>
      <c r="C27039" s="3"/>
      <c r="D27039" s="6"/>
      <c r="E27039" s="8"/>
      <c r="O27039" s="9"/>
    </row>
    <row r="27040" spans="2:15" x14ac:dyDescent="0.2">
      <c r="B27040" s="3"/>
      <c r="C27040" s="3"/>
      <c r="D27040" s="6"/>
      <c r="E27040" s="8"/>
      <c r="O27040" s="9"/>
    </row>
    <row r="27041" spans="2:15" x14ac:dyDescent="0.2">
      <c r="B27041" s="3"/>
      <c r="C27041" s="3"/>
      <c r="D27041" s="6"/>
      <c r="E27041" s="8"/>
      <c r="O27041" s="9"/>
    </row>
    <row r="27042" spans="2:15" x14ac:dyDescent="0.2">
      <c r="B27042" s="3"/>
      <c r="C27042" s="3"/>
      <c r="D27042" s="6"/>
      <c r="E27042" s="8"/>
      <c r="O27042" s="9"/>
    </row>
    <row r="27043" spans="2:15" x14ac:dyDescent="0.2">
      <c r="B27043" s="3"/>
      <c r="C27043" s="3"/>
      <c r="D27043" s="6"/>
      <c r="E27043" s="8"/>
      <c r="O27043" s="9"/>
    </row>
    <row r="27044" spans="2:15" x14ac:dyDescent="0.2">
      <c r="B27044" s="3"/>
      <c r="C27044" s="3"/>
      <c r="D27044" s="6"/>
      <c r="E27044" s="8"/>
      <c r="O27044" s="9"/>
    </row>
    <row r="27045" spans="2:15" x14ac:dyDescent="0.2">
      <c r="B27045" s="3"/>
      <c r="C27045" s="3"/>
      <c r="D27045" s="6"/>
      <c r="E27045" s="8"/>
      <c r="O27045" s="9"/>
    </row>
    <row r="27046" spans="2:15" x14ac:dyDescent="0.2">
      <c r="B27046" s="3"/>
      <c r="C27046" s="3"/>
      <c r="D27046" s="6"/>
      <c r="E27046" s="8"/>
      <c r="O27046" s="9"/>
    </row>
    <row r="27047" spans="2:15" x14ac:dyDescent="0.2">
      <c r="B27047" s="3"/>
      <c r="C27047" s="3"/>
      <c r="D27047" s="6"/>
      <c r="E27047" s="8"/>
      <c r="O27047" s="9"/>
    </row>
    <row r="27048" spans="2:15" x14ac:dyDescent="0.2">
      <c r="B27048" s="3"/>
      <c r="C27048" s="3"/>
      <c r="D27048" s="6"/>
      <c r="E27048" s="8"/>
      <c r="O27048" s="9"/>
    </row>
    <row r="27049" spans="2:15" x14ac:dyDescent="0.2">
      <c r="B27049" s="3"/>
      <c r="C27049" s="3"/>
      <c r="D27049" s="6"/>
      <c r="E27049" s="8"/>
      <c r="O27049" s="9"/>
    </row>
    <row r="27050" spans="2:15" x14ac:dyDescent="0.2">
      <c r="B27050" s="3"/>
      <c r="C27050" s="3"/>
      <c r="D27050" s="6"/>
      <c r="E27050" s="8"/>
      <c r="O27050" s="9"/>
    </row>
    <row r="27051" spans="2:15" x14ac:dyDescent="0.2">
      <c r="B27051" s="3"/>
      <c r="C27051" s="3"/>
      <c r="D27051" s="6"/>
      <c r="E27051" s="8"/>
      <c r="O27051" s="9"/>
    </row>
    <row r="27052" spans="2:15" x14ac:dyDescent="0.2">
      <c r="B27052" s="3"/>
      <c r="C27052" s="3"/>
      <c r="D27052" s="6"/>
      <c r="E27052" s="8"/>
      <c r="O27052" s="9"/>
    </row>
    <row r="27053" spans="2:15" x14ac:dyDescent="0.2">
      <c r="B27053" s="3"/>
      <c r="C27053" s="3"/>
      <c r="D27053" s="6"/>
      <c r="E27053" s="8"/>
      <c r="O27053" s="9"/>
    </row>
    <row r="27054" spans="2:15" x14ac:dyDescent="0.2">
      <c r="B27054" s="3"/>
      <c r="C27054" s="3"/>
      <c r="D27054" s="6"/>
      <c r="E27054" s="8"/>
      <c r="O27054" s="9"/>
    </row>
    <row r="27055" spans="2:15" x14ac:dyDescent="0.2">
      <c r="B27055" s="3"/>
      <c r="C27055" s="3"/>
      <c r="D27055" s="6"/>
      <c r="E27055" s="8"/>
      <c r="O27055" s="9"/>
    </row>
    <row r="27056" spans="2:15" x14ac:dyDescent="0.2">
      <c r="B27056" s="3"/>
      <c r="C27056" s="3"/>
      <c r="D27056" s="6"/>
      <c r="E27056" s="8"/>
      <c r="O27056" s="9"/>
    </row>
    <row r="27057" spans="2:15" x14ac:dyDescent="0.2">
      <c r="B27057" s="3"/>
      <c r="C27057" s="3"/>
      <c r="D27057" s="6"/>
      <c r="E27057" s="8"/>
      <c r="O27057" s="9"/>
    </row>
    <row r="27058" spans="2:15" x14ac:dyDescent="0.2">
      <c r="B27058" s="3"/>
      <c r="C27058" s="3"/>
      <c r="D27058" s="6"/>
      <c r="E27058" s="8"/>
      <c r="O27058" s="9"/>
    </row>
    <row r="27059" spans="2:15" x14ac:dyDescent="0.2">
      <c r="B27059" s="3"/>
      <c r="C27059" s="3"/>
      <c r="D27059" s="6"/>
      <c r="E27059" s="8"/>
      <c r="O27059" s="9"/>
    </row>
    <row r="27060" spans="2:15" x14ac:dyDescent="0.2">
      <c r="B27060" s="3"/>
      <c r="C27060" s="3"/>
      <c r="D27060" s="6"/>
      <c r="E27060" s="8"/>
      <c r="O27060" s="9"/>
    </row>
    <row r="27061" spans="2:15" x14ac:dyDescent="0.2">
      <c r="B27061" s="3"/>
      <c r="C27061" s="3"/>
      <c r="D27061" s="6"/>
      <c r="E27061" s="8"/>
      <c r="O27061" s="9"/>
    </row>
    <row r="27062" spans="2:15" x14ac:dyDescent="0.2">
      <c r="B27062" s="3"/>
      <c r="C27062" s="3"/>
      <c r="D27062" s="6"/>
      <c r="E27062" s="8"/>
      <c r="O27062" s="9"/>
    </row>
    <row r="27063" spans="2:15" x14ac:dyDescent="0.2">
      <c r="B27063" s="3"/>
      <c r="C27063" s="3"/>
      <c r="D27063" s="6"/>
      <c r="E27063" s="8"/>
      <c r="O27063" s="9"/>
    </row>
    <row r="27064" spans="2:15" x14ac:dyDescent="0.2">
      <c r="B27064" s="3"/>
      <c r="C27064" s="3"/>
      <c r="D27064" s="6"/>
      <c r="E27064" s="8"/>
      <c r="O27064" s="9"/>
    </row>
    <row r="27065" spans="2:15" x14ac:dyDescent="0.2">
      <c r="B27065" s="3"/>
      <c r="C27065" s="3"/>
      <c r="D27065" s="6"/>
      <c r="E27065" s="8"/>
      <c r="O27065" s="9"/>
    </row>
    <row r="27066" spans="2:15" x14ac:dyDescent="0.2">
      <c r="B27066" s="3"/>
      <c r="C27066" s="3"/>
      <c r="D27066" s="6"/>
      <c r="E27066" s="8"/>
      <c r="O27066" s="9"/>
    </row>
    <row r="27067" spans="2:15" x14ac:dyDescent="0.2">
      <c r="B27067" s="3"/>
      <c r="C27067" s="3"/>
      <c r="D27067" s="6"/>
      <c r="E27067" s="8"/>
      <c r="O27067" s="9"/>
    </row>
    <row r="27068" spans="2:15" x14ac:dyDescent="0.2">
      <c r="B27068" s="3"/>
      <c r="C27068" s="3"/>
      <c r="D27068" s="6"/>
      <c r="E27068" s="8"/>
      <c r="O27068" s="9"/>
    </row>
    <row r="27069" spans="2:15" x14ac:dyDescent="0.2">
      <c r="B27069" s="3"/>
      <c r="C27069" s="3"/>
      <c r="D27069" s="6"/>
      <c r="E27069" s="8"/>
      <c r="O27069" s="9"/>
    </row>
    <row r="27070" spans="2:15" x14ac:dyDescent="0.2">
      <c r="B27070" s="3"/>
      <c r="C27070" s="3"/>
      <c r="D27070" s="6"/>
      <c r="E27070" s="8"/>
      <c r="O27070" s="9"/>
    </row>
    <row r="27071" spans="2:15" x14ac:dyDescent="0.2">
      <c r="B27071" s="3"/>
      <c r="C27071" s="3"/>
      <c r="D27071" s="6"/>
      <c r="E27071" s="8"/>
      <c r="O27071" s="9"/>
    </row>
    <row r="27072" spans="2:15" x14ac:dyDescent="0.2">
      <c r="B27072" s="3"/>
      <c r="C27072" s="3"/>
      <c r="D27072" s="6"/>
      <c r="E27072" s="8"/>
      <c r="O27072" s="9"/>
    </row>
    <row r="27073" spans="2:15" x14ac:dyDescent="0.2">
      <c r="B27073" s="3"/>
      <c r="C27073" s="3"/>
      <c r="D27073" s="6"/>
      <c r="E27073" s="8"/>
      <c r="O27073" s="9"/>
    </row>
    <row r="27074" spans="2:15" x14ac:dyDescent="0.2">
      <c r="B27074" s="3"/>
      <c r="C27074" s="3"/>
      <c r="D27074" s="6"/>
      <c r="E27074" s="8"/>
      <c r="O27074" s="9"/>
    </row>
    <row r="27075" spans="2:15" x14ac:dyDescent="0.2">
      <c r="B27075" s="3"/>
      <c r="C27075" s="3"/>
      <c r="D27075" s="6"/>
      <c r="E27075" s="8"/>
      <c r="O27075" s="9"/>
    </row>
    <row r="27076" spans="2:15" x14ac:dyDescent="0.2">
      <c r="B27076" s="3"/>
      <c r="C27076" s="3"/>
      <c r="D27076" s="6"/>
      <c r="E27076" s="8"/>
      <c r="O27076" s="9"/>
    </row>
    <row r="27077" spans="2:15" x14ac:dyDescent="0.2">
      <c r="B27077" s="3"/>
      <c r="C27077" s="3"/>
      <c r="D27077" s="6"/>
      <c r="E27077" s="8"/>
      <c r="O27077" s="9"/>
    </row>
    <row r="27078" spans="2:15" x14ac:dyDescent="0.2">
      <c r="B27078" s="3"/>
      <c r="C27078" s="3"/>
      <c r="D27078" s="6"/>
      <c r="E27078" s="8"/>
      <c r="O27078" s="9"/>
    </row>
    <row r="27079" spans="2:15" x14ac:dyDescent="0.2">
      <c r="B27079" s="3"/>
      <c r="C27079" s="3"/>
      <c r="D27079" s="6"/>
      <c r="E27079" s="8"/>
      <c r="O27079" s="9"/>
    </row>
    <row r="27080" spans="2:15" x14ac:dyDescent="0.2">
      <c r="B27080" s="3"/>
      <c r="C27080" s="3"/>
      <c r="D27080" s="6"/>
      <c r="E27080" s="8"/>
      <c r="O27080" s="9"/>
    </row>
    <row r="27081" spans="2:15" x14ac:dyDescent="0.2">
      <c r="B27081" s="3"/>
      <c r="C27081" s="3"/>
      <c r="D27081" s="6"/>
      <c r="E27081" s="8"/>
      <c r="O27081" s="9"/>
    </row>
    <row r="27082" spans="2:15" x14ac:dyDescent="0.2">
      <c r="B27082" s="3"/>
      <c r="C27082" s="3"/>
      <c r="D27082" s="6"/>
      <c r="E27082" s="8"/>
      <c r="O27082" s="9"/>
    </row>
    <row r="27083" spans="2:15" x14ac:dyDescent="0.2">
      <c r="B27083" s="3"/>
      <c r="C27083" s="3"/>
      <c r="D27083" s="6"/>
      <c r="E27083" s="8"/>
      <c r="O27083" s="9"/>
    </row>
    <row r="27084" spans="2:15" x14ac:dyDescent="0.2">
      <c r="B27084" s="3"/>
      <c r="C27084" s="3"/>
      <c r="D27084" s="6"/>
      <c r="E27084" s="8"/>
      <c r="O27084" s="9"/>
    </row>
    <row r="27085" spans="2:15" x14ac:dyDescent="0.2">
      <c r="B27085" s="3"/>
      <c r="C27085" s="3"/>
      <c r="D27085" s="6"/>
      <c r="E27085" s="8"/>
      <c r="O27085" s="9"/>
    </row>
    <row r="27086" spans="2:15" x14ac:dyDescent="0.2">
      <c r="B27086" s="3"/>
      <c r="C27086" s="3"/>
      <c r="D27086" s="6"/>
      <c r="E27086" s="8"/>
      <c r="O27086" s="9"/>
    </row>
    <row r="27087" spans="2:15" x14ac:dyDescent="0.2">
      <c r="B27087" s="3"/>
      <c r="C27087" s="3"/>
      <c r="D27087" s="6"/>
      <c r="E27087" s="8"/>
      <c r="O27087" s="9"/>
    </row>
    <row r="27088" spans="2:15" x14ac:dyDescent="0.2">
      <c r="B27088" s="3"/>
      <c r="C27088" s="3"/>
      <c r="D27088" s="6"/>
      <c r="E27088" s="8"/>
      <c r="O27088" s="9"/>
    </row>
    <row r="27089" spans="2:15" x14ac:dyDescent="0.2">
      <c r="B27089" s="3"/>
      <c r="C27089" s="3"/>
      <c r="D27089" s="6"/>
      <c r="E27089" s="8"/>
      <c r="O27089" s="9"/>
    </row>
    <row r="27090" spans="2:15" x14ac:dyDescent="0.2">
      <c r="B27090" s="3"/>
      <c r="C27090" s="3"/>
      <c r="D27090" s="6"/>
      <c r="E27090" s="8"/>
      <c r="O27090" s="9"/>
    </row>
    <row r="27091" spans="2:15" x14ac:dyDescent="0.2">
      <c r="B27091" s="3"/>
      <c r="C27091" s="3"/>
      <c r="D27091" s="6"/>
      <c r="E27091" s="8"/>
      <c r="O27091" s="9"/>
    </row>
    <row r="27092" spans="2:15" x14ac:dyDescent="0.2">
      <c r="B27092" s="3"/>
      <c r="C27092" s="3"/>
      <c r="D27092" s="6"/>
      <c r="E27092" s="8"/>
      <c r="O27092" s="9"/>
    </row>
    <row r="27093" spans="2:15" x14ac:dyDescent="0.2">
      <c r="B27093" s="3"/>
      <c r="C27093" s="3"/>
      <c r="D27093" s="6"/>
      <c r="E27093" s="8"/>
      <c r="O27093" s="9"/>
    </row>
    <row r="27094" spans="2:15" x14ac:dyDescent="0.2">
      <c r="B27094" s="3"/>
      <c r="C27094" s="3"/>
      <c r="D27094" s="6"/>
      <c r="E27094" s="8"/>
      <c r="O27094" s="9"/>
    </row>
    <row r="27095" spans="2:15" x14ac:dyDescent="0.2">
      <c r="B27095" s="3"/>
      <c r="C27095" s="3"/>
      <c r="D27095" s="6"/>
      <c r="E27095" s="8"/>
      <c r="O27095" s="9"/>
    </row>
    <row r="27096" spans="2:15" x14ac:dyDescent="0.2">
      <c r="B27096" s="3"/>
      <c r="C27096" s="3"/>
      <c r="D27096" s="6"/>
      <c r="E27096" s="8"/>
      <c r="O27096" s="9"/>
    </row>
    <row r="27097" spans="2:15" x14ac:dyDescent="0.2">
      <c r="B27097" s="3"/>
      <c r="C27097" s="3"/>
      <c r="D27097" s="6"/>
      <c r="E27097" s="8"/>
      <c r="O27097" s="9"/>
    </row>
    <row r="27098" spans="2:15" x14ac:dyDescent="0.2">
      <c r="B27098" s="3"/>
      <c r="C27098" s="3"/>
      <c r="D27098" s="6"/>
      <c r="E27098" s="8"/>
      <c r="O27098" s="9"/>
    </row>
    <row r="27099" spans="2:15" x14ac:dyDescent="0.2">
      <c r="B27099" s="3"/>
      <c r="C27099" s="3"/>
      <c r="D27099" s="6"/>
      <c r="E27099" s="8"/>
      <c r="O27099" s="9"/>
    </row>
    <row r="27100" spans="2:15" x14ac:dyDescent="0.2">
      <c r="B27100" s="3"/>
      <c r="C27100" s="3"/>
      <c r="D27100" s="6"/>
      <c r="E27100" s="8"/>
      <c r="O27100" s="9"/>
    </row>
    <row r="27101" spans="2:15" x14ac:dyDescent="0.2">
      <c r="B27101" s="3"/>
      <c r="C27101" s="3"/>
      <c r="D27101" s="6"/>
      <c r="E27101" s="8"/>
      <c r="O27101" s="9"/>
    </row>
    <row r="27102" spans="2:15" x14ac:dyDescent="0.2">
      <c r="B27102" s="3"/>
      <c r="C27102" s="3"/>
      <c r="D27102" s="6"/>
      <c r="E27102" s="8"/>
      <c r="O27102" s="9"/>
    </row>
    <row r="27103" spans="2:15" x14ac:dyDescent="0.2">
      <c r="B27103" s="3"/>
      <c r="C27103" s="3"/>
      <c r="D27103" s="6"/>
      <c r="E27103" s="8"/>
      <c r="O27103" s="9"/>
    </row>
    <row r="27104" spans="2:15" x14ac:dyDescent="0.2">
      <c r="B27104" s="3"/>
      <c r="C27104" s="3"/>
      <c r="D27104" s="6"/>
      <c r="E27104" s="8"/>
      <c r="O27104" s="9"/>
    </row>
    <row r="27105" spans="2:15" x14ac:dyDescent="0.2">
      <c r="B27105" s="3"/>
      <c r="C27105" s="3"/>
      <c r="D27105" s="6"/>
      <c r="E27105" s="8"/>
      <c r="O27105" s="9"/>
    </row>
    <row r="27106" spans="2:15" x14ac:dyDescent="0.2">
      <c r="B27106" s="3"/>
      <c r="C27106" s="3"/>
      <c r="D27106" s="6"/>
      <c r="E27106" s="8"/>
      <c r="O27106" s="9"/>
    </row>
    <row r="27107" spans="2:15" x14ac:dyDescent="0.2">
      <c r="B27107" s="3"/>
      <c r="C27107" s="3"/>
      <c r="D27107" s="6"/>
      <c r="E27107" s="8"/>
      <c r="O27107" s="9"/>
    </row>
    <row r="27108" spans="2:15" x14ac:dyDescent="0.2">
      <c r="B27108" s="3"/>
      <c r="C27108" s="3"/>
      <c r="D27108" s="6"/>
      <c r="E27108" s="8"/>
      <c r="O27108" s="9"/>
    </row>
    <row r="27109" spans="2:15" x14ac:dyDescent="0.2">
      <c r="B27109" s="3"/>
      <c r="C27109" s="3"/>
      <c r="D27109" s="6"/>
      <c r="E27109" s="8"/>
      <c r="O27109" s="9"/>
    </row>
    <row r="27110" spans="2:15" x14ac:dyDescent="0.2">
      <c r="B27110" s="3"/>
      <c r="C27110" s="3"/>
      <c r="D27110" s="6"/>
      <c r="E27110" s="8"/>
      <c r="O27110" s="9"/>
    </row>
    <row r="27111" spans="2:15" x14ac:dyDescent="0.2">
      <c r="B27111" s="3"/>
      <c r="C27111" s="3"/>
      <c r="D27111" s="6"/>
      <c r="E27111" s="8"/>
      <c r="O27111" s="9"/>
    </row>
    <row r="27112" spans="2:15" x14ac:dyDescent="0.2">
      <c r="B27112" s="3"/>
      <c r="C27112" s="3"/>
      <c r="D27112" s="6"/>
      <c r="E27112" s="8"/>
      <c r="O27112" s="9"/>
    </row>
    <row r="27113" spans="2:15" x14ac:dyDescent="0.2">
      <c r="B27113" s="3"/>
      <c r="C27113" s="3"/>
      <c r="D27113" s="6"/>
      <c r="E27113" s="8"/>
      <c r="O27113" s="9"/>
    </row>
    <row r="27114" spans="2:15" x14ac:dyDescent="0.2">
      <c r="B27114" s="3"/>
      <c r="C27114" s="3"/>
      <c r="D27114" s="6"/>
      <c r="E27114" s="8"/>
      <c r="O27114" s="9"/>
    </row>
    <row r="27115" spans="2:15" x14ac:dyDescent="0.2">
      <c r="B27115" s="3"/>
      <c r="C27115" s="3"/>
      <c r="D27115" s="6"/>
      <c r="E27115" s="8"/>
      <c r="O27115" s="9"/>
    </row>
    <row r="27116" spans="2:15" x14ac:dyDescent="0.2">
      <c r="B27116" s="3"/>
      <c r="C27116" s="3"/>
      <c r="D27116" s="6"/>
      <c r="E27116" s="8"/>
      <c r="O27116" s="9"/>
    </row>
    <row r="27117" spans="2:15" x14ac:dyDescent="0.2">
      <c r="B27117" s="3"/>
      <c r="C27117" s="3"/>
      <c r="D27117" s="6"/>
      <c r="E27117" s="8"/>
      <c r="O27117" s="9"/>
    </row>
    <row r="27118" spans="2:15" x14ac:dyDescent="0.2">
      <c r="B27118" s="3"/>
      <c r="C27118" s="3"/>
      <c r="D27118" s="6"/>
      <c r="E27118" s="8"/>
      <c r="O27118" s="9"/>
    </row>
    <row r="27119" spans="2:15" x14ac:dyDescent="0.2">
      <c r="B27119" s="3"/>
      <c r="C27119" s="3"/>
      <c r="D27119" s="6"/>
      <c r="E27119" s="8"/>
      <c r="O27119" s="9"/>
    </row>
    <row r="27120" spans="2:15" x14ac:dyDescent="0.2">
      <c r="B27120" s="3"/>
      <c r="C27120" s="3"/>
      <c r="D27120" s="6"/>
      <c r="E27120" s="8"/>
      <c r="O27120" s="9"/>
    </row>
    <row r="27121" spans="2:15" x14ac:dyDescent="0.2">
      <c r="B27121" s="3"/>
      <c r="C27121" s="3"/>
      <c r="D27121" s="6"/>
      <c r="E27121" s="8"/>
      <c r="O27121" s="9"/>
    </row>
    <row r="27122" spans="2:15" x14ac:dyDescent="0.2">
      <c r="B27122" s="3"/>
      <c r="C27122" s="3"/>
      <c r="D27122" s="6"/>
      <c r="E27122" s="8"/>
      <c r="O27122" s="9"/>
    </row>
    <row r="27123" spans="2:15" x14ac:dyDescent="0.2">
      <c r="B27123" s="3"/>
      <c r="C27123" s="3"/>
      <c r="D27123" s="6"/>
      <c r="E27123" s="8"/>
      <c r="O27123" s="9"/>
    </row>
    <row r="27124" spans="2:15" x14ac:dyDescent="0.2">
      <c r="B27124" s="3"/>
      <c r="C27124" s="3"/>
      <c r="D27124" s="6"/>
      <c r="E27124" s="8"/>
      <c r="O27124" s="9"/>
    </row>
    <row r="27125" spans="2:15" x14ac:dyDescent="0.2">
      <c r="B27125" s="3"/>
      <c r="C27125" s="3"/>
      <c r="D27125" s="6"/>
      <c r="E27125" s="8"/>
      <c r="O27125" s="9"/>
    </row>
    <row r="27126" spans="2:15" x14ac:dyDescent="0.2">
      <c r="B27126" s="3"/>
      <c r="C27126" s="3"/>
      <c r="D27126" s="6"/>
      <c r="E27126" s="8"/>
      <c r="O27126" s="9"/>
    </row>
    <row r="27127" spans="2:15" x14ac:dyDescent="0.2">
      <c r="B27127" s="3"/>
      <c r="C27127" s="3"/>
      <c r="D27127" s="6"/>
      <c r="E27127" s="8"/>
      <c r="O27127" s="9"/>
    </row>
    <row r="27128" spans="2:15" x14ac:dyDescent="0.2">
      <c r="B27128" s="3"/>
      <c r="C27128" s="3"/>
      <c r="D27128" s="6"/>
      <c r="E27128" s="8"/>
      <c r="O27128" s="9"/>
    </row>
    <row r="27129" spans="2:15" x14ac:dyDescent="0.2">
      <c r="B27129" s="3"/>
      <c r="C27129" s="3"/>
      <c r="D27129" s="6"/>
      <c r="E27129" s="8"/>
      <c r="O27129" s="9"/>
    </row>
    <row r="27130" spans="2:15" x14ac:dyDescent="0.2">
      <c r="B27130" s="3"/>
      <c r="C27130" s="3"/>
      <c r="D27130" s="6"/>
      <c r="E27130" s="8"/>
      <c r="O27130" s="9"/>
    </row>
    <row r="27131" spans="2:15" x14ac:dyDescent="0.2">
      <c r="B27131" s="3"/>
      <c r="C27131" s="3"/>
      <c r="D27131" s="6"/>
      <c r="E27131" s="8"/>
      <c r="O27131" s="9"/>
    </row>
    <row r="27132" spans="2:15" x14ac:dyDescent="0.2">
      <c r="B27132" s="3"/>
      <c r="C27132" s="3"/>
      <c r="D27132" s="6"/>
      <c r="E27132" s="8"/>
      <c r="O27132" s="9"/>
    </row>
    <row r="27133" spans="2:15" x14ac:dyDescent="0.2">
      <c r="B27133" s="3"/>
      <c r="C27133" s="3"/>
      <c r="D27133" s="6"/>
      <c r="E27133" s="8"/>
      <c r="O27133" s="9"/>
    </row>
    <row r="27134" spans="2:15" x14ac:dyDescent="0.2">
      <c r="B27134" s="3"/>
      <c r="C27134" s="3"/>
      <c r="D27134" s="6"/>
      <c r="E27134" s="8"/>
      <c r="O27134" s="9"/>
    </row>
    <row r="27135" spans="2:15" x14ac:dyDescent="0.2">
      <c r="B27135" s="3"/>
      <c r="C27135" s="3"/>
      <c r="D27135" s="6"/>
      <c r="E27135" s="8"/>
      <c r="O27135" s="9"/>
    </row>
    <row r="27136" spans="2:15" x14ac:dyDescent="0.2">
      <c r="B27136" s="3"/>
      <c r="C27136" s="3"/>
      <c r="D27136" s="6"/>
      <c r="E27136" s="8"/>
      <c r="O27136" s="9"/>
    </row>
    <row r="27137" spans="2:15" x14ac:dyDescent="0.2">
      <c r="B27137" s="3"/>
      <c r="C27137" s="3"/>
      <c r="D27137" s="6"/>
      <c r="E27137" s="8"/>
      <c r="O27137" s="9"/>
    </row>
    <row r="27138" spans="2:15" x14ac:dyDescent="0.2">
      <c r="B27138" s="3"/>
      <c r="C27138" s="3"/>
      <c r="D27138" s="6"/>
      <c r="E27138" s="8"/>
      <c r="O27138" s="9"/>
    </row>
    <row r="27139" spans="2:15" x14ac:dyDescent="0.2">
      <c r="B27139" s="3"/>
      <c r="C27139" s="3"/>
      <c r="D27139" s="6"/>
      <c r="E27139" s="8"/>
      <c r="O27139" s="9"/>
    </row>
    <row r="27140" spans="2:15" x14ac:dyDescent="0.2">
      <c r="B27140" s="3"/>
      <c r="C27140" s="3"/>
      <c r="D27140" s="6"/>
      <c r="E27140" s="8"/>
      <c r="O27140" s="9"/>
    </row>
    <row r="27141" spans="2:15" x14ac:dyDescent="0.2">
      <c r="B27141" s="3"/>
      <c r="C27141" s="3"/>
      <c r="D27141" s="6"/>
      <c r="E27141" s="8"/>
      <c r="O27141" s="9"/>
    </row>
    <row r="27142" spans="2:15" x14ac:dyDescent="0.2">
      <c r="B27142" s="3"/>
      <c r="C27142" s="3"/>
      <c r="D27142" s="6"/>
      <c r="E27142" s="8"/>
      <c r="O27142" s="9"/>
    </row>
    <row r="27143" spans="2:15" x14ac:dyDescent="0.2">
      <c r="B27143" s="3"/>
      <c r="C27143" s="3"/>
      <c r="D27143" s="6"/>
      <c r="E27143" s="8"/>
      <c r="O27143" s="9"/>
    </row>
    <row r="27144" spans="2:15" x14ac:dyDescent="0.2">
      <c r="B27144" s="3"/>
      <c r="C27144" s="3"/>
      <c r="D27144" s="6"/>
      <c r="E27144" s="8"/>
      <c r="O27144" s="9"/>
    </row>
    <row r="27145" spans="2:15" x14ac:dyDescent="0.2">
      <c r="B27145" s="3"/>
      <c r="C27145" s="3"/>
      <c r="D27145" s="6"/>
      <c r="E27145" s="8"/>
      <c r="O27145" s="9"/>
    </row>
    <row r="27146" spans="2:15" x14ac:dyDescent="0.2">
      <c r="B27146" s="3"/>
      <c r="C27146" s="3"/>
      <c r="D27146" s="6"/>
      <c r="E27146" s="8"/>
      <c r="O27146" s="9"/>
    </row>
    <row r="27147" spans="2:15" x14ac:dyDescent="0.2">
      <c r="B27147" s="3"/>
      <c r="C27147" s="3"/>
      <c r="D27147" s="6"/>
      <c r="E27147" s="8"/>
      <c r="O27147" s="9"/>
    </row>
    <row r="27148" spans="2:15" x14ac:dyDescent="0.2">
      <c r="B27148" s="3"/>
      <c r="C27148" s="3"/>
      <c r="D27148" s="6"/>
      <c r="E27148" s="8"/>
      <c r="O27148" s="9"/>
    </row>
    <row r="27149" spans="2:15" x14ac:dyDescent="0.2">
      <c r="B27149" s="3"/>
      <c r="C27149" s="3"/>
      <c r="D27149" s="6"/>
      <c r="E27149" s="8"/>
      <c r="O27149" s="9"/>
    </row>
    <row r="27150" spans="2:15" x14ac:dyDescent="0.2">
      <c r="B27150" s="3"/>
      <c r="C27150" s="3"/>
      <c r="D27150" s="6"/>
      <c r="E27150" s="8"/>
      <c r="O27150" s="9"/>
    </row>
    <row r="27151" spans="2:15" x14ac:dyDescent="0.2">
      <c r="B27151" s="3"/>
      <c r="C27151" s="3"/>
      <c r="D27151" s="6"/>
      <c r="E27151" s="8"/>
      <c r="O27151" s="9"/>
    </row>
    <row r="27152" spans="2:15" x14ac:dyDescent="0.2">
      <c r="B27152" s="3"/>
      <c r="C27152" s="3"/>
      <c r="D27152" s="6"/>
      <c r="E27152" s="8"/>
      <c r="O27152" s="9"/>
    </row>
    <row r="27153" spans="2:15" x14ac:dyDescent="0.2">
      <c r="B27153" s="3"/>
      <c r="C27153" s="3"/>
      <c r="D27153" s="6"/>
      <c r="E27153" s="8"/>
      <c r="O27153" s="9"/>
    </row>
    <row r="27154" spans="2:15" x14ac:dyDescent="0.2">
      <c r="B27154" s="3"/>
      <c r="C27154" s="3"/>
      <c r="D27154" s="6"/>
      <c r="E27154" s="8"/>
      <c r="O27154" s="9"/>
    </row>
    <row r="27155" spans="2:15" x14ac:dyDescent="0.2">
      <c r="B27155" s="3"/>
      <c r="C27155" s="3"/>
      <c r="D27155" s="6"/>
      <c r="E27155" s="8"/>
      <c r="O27155" s="9"/>
    </row>
    <row r="27156" spans="2:15" x14ac:dyDescent="0.2">
      <c r="B27156" s="3"/>
      <c r="C27156" s="3"/>
      <c r="D27156" s="6"/>
      <c r="E27156" s="8"/>
      <c r="O27156" s="9"/>
    </row>
    <row r="27157" spans="2:15" x14ac:dyDescent="0.2">
      <c r="B27157" s="3"/>
      <c r="C27157" s="3"/>
      <c r="D27157" s="6"/>
      <c r="E27157" s="8"/>
      <c r="O27157" s="9"/>
    </row>
    <row r="27158" spans="2:15" x14ac:dyDescent="0.2">
      <c r="B27158" s="3"/>
      <c r="C27158" s="3"/>
      <c r="D27158" s="6"/>
      <c r="E27158" s="8"/>
      <c r="O27158" s="9"/>
    </row>
    <row r="27159" spans="2:15" x14ac:dyDescent="0.2">
      <c r="B27159" s="3"/>
      <c r="C27159" s="3"/>
      <c r="D27159" s="6"/>
      <c r="E27159" s="8"/>
      <c r="O27159" s="9"/>
    </row>
    <row r="27160" spans="2:15" x14ac:dyDescent="0.2">
      <c r="B27160" s="3"/>
      <c r="C27160" s="3"/>
      <c r="D27160" s="6"/>
      <c r="E27160" s="8"/>
      <c r="O27160" s="9"/>
    </row>
    <row r="27161" spans="2:15" x14ac:dyDescent="0.2">
      <c r="B27161" s="3"/>
      <c r="C27161" s="3"/>
      <c r="D27161" s="6"/>
      <c r="E27161" s="8"/>
      <c r="O27161" s="9"/>
    </row>
    <row r="27162" spans="2:15" x14ac:dyDescent="0.2">
      <c r="B27162" s="3"/>
      <c r="C27162" s="3"/>
      <c r="D27162" s="6"/>
      <c r="E27162" s="8"/>
      <c r="O27162" s="9"/>
    </row>
    <row r="27163" spans="2:15" x14ac:dyDescent="0.2">
      <c r="B27163" s="3"/>
      <c r="C27163" s="3"/>
      <c r="D27163" s="6"/>
      <c r="E27163" s="8"/>
      <c r="O27163" s="9"/>
    </row>
    <row r="27164" spans="2:15" x14ac:dyDescent="0.2">
      <c r="B27164" s="3"/>
      <c r="C27164" s="3"/>
      <c r="D27164" s="6"/>
      <c r="E27164" s="8"/>
      <c r="O27164" s="9"/>
    </row>
    <row r="27165" spans="2:15" x14ac:dyDescent="0.2">
      <c r="B27165" s="3"/>
      <c r="C27165" s="3"/>
      <c r="D27165" s="6"/>
      <c r="E27165" s="8"/>
      <c r="O27165" s="9"/>
    </row>
    <row r="27166" spans="2:15" x14ac:dyDescent="0.2">
      <c r="B27166" s="3"/>
      <c r="C27166" s="3"/>
      <c r="D27166" s="6"/>
      <c r="E27166" s="8"/>
      <c r="O27166" s="9"/>
    </row>
    <row r="27167" spans="2:15" x14ac:dyDescent="0.2">
      <c r="B27167" s="3"/>
      <c r="C27167" s="3"/>
      <c r="D27167" s="6"/>
      <c r="E27167" s="8"/>
      <c r="O27167" s="9"/>
    </row>
    <row r="27168" spans="2:15" x14ac:dyDescent="0.2">
      <c r="B27168" s="3"/>
      <c r="C27168" s="3"/>
      <c r="D27168" s="6"/>
      <c r="E27168" s="8"/>
      <c r="O27168" s="9"/>
    </row>
    <row r="27169" spans="2:15" x14ac:dyDescent="0.2">
      <c r="B27169" s="3"/>
      <c r="C27169" s="3"/>
      <c r="D27169" s="6"/>
      <c r="E27169" s="8"/>
      <c r="O27169" s="9"/>
    </row>
    <row r="27170" spans="2:15" x14ac:dyDescent="0.2">
      <c r="B27170" s="3"/>
      <c r="C27170" s="3"/>
      <c r="D27170" s="6"/>
      <c r="E27170" s="8"/>
      <c r="O27170" s="9"/>
    </row>
    <row r="27171" spans="2:15" x14ac:dyDescent="0.2">
      <c r="B27171" s="3"/>
      <c r="C27171" s="3"/>
      <c r="D27171" s="6"/>
      <c r="E27171" s="8"/>
      <c r="O27171" s="9"/>
    </row>
    <row r="27172" spans="2:15" x14ac:dyDescent="0.2">
      <c r="B27172" s="3"/>
      <c r="C27172" s="3"/>
      <c r="D27172" s="6"/>
      <c r="E27172" s="8"/>
      <c r="O27172" s="9"/>
    </row>
    <row r="27173" spans="2:15" x14ac:dyDescent="0.2">
      <c r="B27173" s="3"/>
      <c r="C27173" s="3"/>
      <c r="D27173" s="6"/>
      <c r="E27173" s="8"/>
      <c r="O27173" s="9"/>
    </row>
    <row r="27174" spans="2:15" x14ac:dyDescent="0.2">
      <c r="B27174" s="3"/>
      <c r="C27174" s="3"/>
      <c r="D27174" s="6"/>
      <c r="E27174" s="8"/>
      <c r="O27174" s="9"/>
    </row>
    <row r="27175" spans="2:15" x14ac:dyDescent="0.2">
      <c r="B27175" s="3"/>
      <c r="C27175" s="3"/>
      <c r="D27175" s="6"/>
      <c r="E27175" s="8"/>
      <c r="O27175" s="9"/>
    </row>
    <row r="27176" spans="2:15" x14ac:dyDescent="0.2">
      <c r="B27176" s="3"/>
      <c r="C27176" s="3"/>
      <c r="D27176" s="6"/>
      <c r="E27176" s="8"/>
      <c r="O27176" s="9"/>
    </row>
    <row r="27177" spans="2:15" x14ac:dyDescent="0.2">
      <c r="B27177" s="3"/>
      <c r="C27177" s="3"/>
      <c r="D27177" s="6"/>
      <c r="E27177" s="8"/>
      <c r="O27177" s="9"/>
    </row>
    <row r="27178" spans="2:15" x14ac:dyDescent="0.2">
      <c r="B27178" s="3"/>
      <c r="C27178" s="3"/>
      <c r="D27178" s="6"/>
      <c r="E27178" s="8"/>
      <c r="O27178" s="9"/>
    </row>
    <row r="27179" spans="2:15" x14ac:dyDescent="0.2">
      <c r="B27179" s="3"/>
      <c r="C27179" s="3"/>
      <c r="D27179" s="6"/>
      <c r="E27179" s="8"/>
      <c r="O27179" s="9"/>
    </row>
    <row r="27180" spans="2:15" x14ac:dyDescent="0.2">
      <c r="B27180" s="3"/>
      <c r="C27180" s="3"/>
      <c r="D27180" s="6"/>
      <c r="E27180" s="8"/>
      <c r="O27180" s="9"/>
    </row>
    <row r="27181" spans="2:15" x14ac:dyDescent="0.2">
      <c r="B27181" s="3"/>
      <c r="C27181" s="3"/>
      <c r="D27181" s="6"/>
      <c r="E27181" s="8"/>
      <c r="O27181" s="9"/>
    </row>
    <row r="27182" spans="2:15" x14ac:dyDescent="0.2">
      <c r="B27182" s="3"/>
      <c r="C27182" s="3"/>
      <c r="D27182" s="6"/>
      <c r="E27182" s="8"/>
      <c r="O27182" s="9"/>
    </row>
    <row r="27183" spans="2:15" x14ac:dyDescent="0.2">
      <c r="B27183" s="3"/>
      <c r="C27183" s="3"/>
      <c r="D27183" s="6"/>
      <c r="E27183" s="8"/>
      <c r="O27183" s="9"/>
    </row>
    <row r="27184" spans="2:15" x14ac:dyDescent="0.2">
      <c r="B27184" s="3"/>
      <c r="C27184" s="3"/>
      <c r="D27184" s="6"/>
      <c r="E27184" s="8"/>
      <c r="O27184" s="9"/>
    </row>
    <row r="27185" spans="2:15" x14ac:dyDescent="0.2">
      <c r="B27185" s="3"/>
      <c r="C27185" s="3"/>
      <c r="D27185" s="6"/>
      <c r="E27185" s="8"/>
      <c r="O27185" s="9"/>
    </row>
    <row r="27186" spans="2:15" x14ac:dyDescent="0.2">
      <c r="B27186" s="3"/>
      <c r="C27186" s="3"/>
      <c r="D27186" s="6"/>
      <c r="E27186" s="8"/>
      <c r="O27186" s="9"/>
    </row>
    <row r="27187" spans="2:15" x14ac:dyDescent="0.2">
      <c r="B27187" s="3"/>
      <c r="C27187" s="3"/>
      <c r="D27187" s="6"/>
      <c r="E27187" s="8"/>
      <c r="O27187" s="9"/>
    </row>
    <row r="27188" spans="2:15" x14ac:dyDescent="0.2">
      <c r="B27188" s="3"/>
      <c r="C27188" s="3"/>
      <c r="D27188" s="6"/>
      <c r="E27188" s="8"/>
      <c r="O27188" s="9"/>
    </row>
    <row r="27189" spans="2:15" x14ac:dyDescent="0.2">
      <c r="B27189" s="3"/>
      <c r="C27189" s="3"/>
      <c r="D27189" s="6"/>
      <c r="E27189" s="8"/>
      <c r="O27189" s="9"/>
    </row>
    <row r="27190" spans="2:15" x14ac:dyDescent="0.2">
      <c r="B27190" s="3"/>
      <c r="C27190" s="3"/>
      <c r="D27190" s="6"/>
      <c r="E27190" s="8"/>
      <c r="O27190" s="9"/>
    </row>
    <row r="27191" spans="2:15" x14ac:dyDescent="0.2">
      <c r="B27191" s="3"/>
      <c r="C27191" s="3"/>
      <c r="D27191" s="6"/>
      <c r="E27191" s="8"/>
      <c r="O27191" s="9"/>
    </row>
    <row r="27192" spans="2:15" x14ac:dyDescent="0.2">
      <c r="B27192" s="3"/>
      <c r="C27192" s="3"/>
      <c r="D27192" s="6"/>
      <c r="E27192" s="8"/>
      <c r="O27192" s="9"/>
    </row>
    <row r="27193" spans="2:15" x14ac:dyDescent="0.2">
      <c r="B27193" s="3"/>
      <c r="C27193" s="3"/>
      <c r="D27193" s="6"/>
      <c r="E27193" s="8"/>
      <c r="O27193" s="9"/>
    </row>
    <row r="27194" spans="2:15" x14ac:dyDescent="0.2">
      <c r="B27194" s="3"/>
      <c r="C27194" s="3"/>
      <c r="D27194" s="6"/>
      <c r="E27194" s="8"/>
      <c r="O27194" s="9"/>
    </row>
    <row r="27195" spans="2:15" x14ac:dyDescent="0.2">
      <c r="B27195" s="3"/>
      <c r="C27195" s="3"/>
      <c r="D27195" s="6"/>
      <c r="E27195" s="8"/>
      <c r="O27195" s="9"/>
    </row>
    <row r="27196" spans="2:15" x14ac:dyDescent="0.2">
      <c r="B27196" s="3"/>
      <c r="C27196" s="3"/>
      <c r="D27196" s="6"/>
      <c r="E27196" s="8"/>
      <c r="O27196" s="9"/>
    </row>
    <row r="27197" spans="2:15" x14ac:dyDescent="0.2">
      <c r="B27197" s="3"/>
      <c r="C27197" s="3"/>
      <c r="D27197" s="6"/>
      <c r="E27197" s="8"/>
      <c r="O27197" s="9"/>
    </row>
    <row r="27198" spans="2:15" x14ac:dyDescent="0.2">
      <c r="B27198" s="3"/>
      <c r="C27198" s="3"/>
      <c r="D27198" s="6"/>
      <c r="E27198" s="8"/>
      <c r="O27198" s="9"/>
    </row>
    <row r="27199" spans="2:15" x14ac:dyDescent="0.2">
      <c r="B27199" s="3"/>
      <c r="C27199" s="3"/>
      <c r="D27199" s="6"/>
      <c r="E27199" s="8"/>
      <c r="O27199" s="9"/>
    </row>
    <row r="27200" spans="2:15" x14ac:dyDescent="0.2">
      <c r="B27200" s="3"/>
      <c r="C27200" s="3"/>
      <c r="D27200" s="6"/>
      <c r="E27200" s="8"/>
      <c r="O27200" s="9"/>
    </row>
    <row r="27201" spans="2:15" x14ac:dyDescent="0.2">
      <c r="B27201" s="3"/>
      <c r="C27201" s="3"/>
      <c r="D27201" s="6"/>
      <c r="E27201" s="8"/>
      <c r="O27201" s="9"/>
    </row>
    <row r="27202" spans="2:15" x14ac:dyDescent="0.2">
      <c r="B27202" s="3"/>
      <c r="C27202" s="3"/>
      <c r="D27202" s="6"/>
      <c r="E27202" s="8"/>
      <c r="O27202" s="9"/>
    </row>
    <row r="27203" spans="2:15" x14ac:dyDescent="0.2">
      <c r="B27203" s="3"/>
      <c r="C27203" s="3"/>
      <c r="D27203" s="6"/>
      <c r="E27203" s="8"/>
      <c r="O27203" s="9"/>
    </row>
    <row r="27204" spans="2:15" x14ac:dyDescent="0.2">
      <c r="B27204" s="3"/>
      <c r="C27204" s="3"/>
      <c r="D27204" s="6"/>
      <c r="E27204" s="8"/>
      <c r="O27204" s="9"/>
    </row>
    <row r="27205" spans="2:15" x14ac:dyDescent="0.2">
      <c r="B27205" s="3"/>
      <c r="C27205" s="3"/>
      <c r="D27205" s="6"/>
      <c r="E27205" s="8"/>
      <c r="O27205" s="9"/>
    </row>
    <row r="27206" spans="2:15" x14ac:dyDescent="0.2">
      <c r="B27206" s="3"/>
      <c r="C27206" s="3"/>
      <c r="D27206" s="6"/>
      <c r="E27206" s="8"/>
      <c r="O27206" s="9"/>
    </row>
    <row r="27207" spans="2:15" x14ac:dyDescent="0.2">
      <c r="B27207" s="3"/>
      <c r="C27207" s="3"/>
      <c r="D27207" s="6"/>
      <c r="E27207" s="8"/>
      <c r="O27207" s="9"/>
    </row>
    <row r="27208" spans="2:15" x14ac:dyDescent="0.2">
      <c r="B27208" s="3"/>
      <c r="C27208" s="3"/>
      <c r="D27208" s="6"/>
      <c r="E27208" s="8"/>
      <c r="O27208" s="9"/>
    </row>
    <row r="27209" spans="2:15" x14ac:dyDescent="0.2">
      <c r="B27209" s="3"/>
      <c r="C27209" s="3"/>
      <c r="D27209" s="6"/>
      <c r="E27209" s="8"/>
      <c r="O27209" s="9"/>
    </row>
    <row r="27210" spans="2:15" x14ac:dyDescent="0.2">
      <c r="B27210" s="3"/>
      <c r="C27210" s="3"/>
      <c r="D27210" s="6"/>
      <c r="E27210" s="8"/>
      <c r="O27210" s="9"/>
    </row>
    <row r="27211" spans="2:15" x14ac:dyDescent="0.2">
      <c r="B27211" s="3"/>
      <c r="C27211" s="3"/>
      <c r="D27211" s="6"/>
      <c r="E27211" s="8"/>
      <c r="O27211" s="9"/>
    </row>
    <row r="27212" spans="2:15" x14ac:dyDescent="0.2">
      <c r="B27212" s="3"/>
      <c r="C27212" s="3"/>
      <c r="D27212" s="6"/>
      <c r="E27212" s="8"/>
      <c r="O27212" s="9"/>
    </row>
    <row r="27213" spans="2:15" x14ac:dyDescent="0.2">
      <c r="B27213" s="3"/>
      <c r="C27213" s="3"/>
      <c r="D27213" s="6"/>
      <c r="E27213" s="8"/>
      <c r="O27213" s="9"/>
    </row>
    <row r="27214" spans="2:15" x14ac:dyDescent="0.2">
      <c r="B27214" s="3"/>
      <c r="C27214" s="3"/>
      <c r="D27214" s="6"/>
      <c r="E27214" s="8"/>
      <c r="O27214" s="9"/>
    </row>
    <row r="27215" spans="2:15" x14ac:dyDescent="0.2">
      <c r="B27215" s="3"/>
      <c r="C27215" s="3"/>
      <c r="D27215" s="6"/>
      <c r="E27215" s="8"/>
      <c r="O27215" s="9"/>
    </row>
    <row r="27216" spans="2:15" x14ac:dyDescent="0.2">
      <c r="B27216" s="3"/>
      <c r="C27216" s="3"/>
      <c r="D27216" s="6"/>
      <c r="E27216" s="8"/>
      <c r="O27216" s="9"/>
    </row>
    <row r="27217" spans="2:15" x14ac:dyDescent="0.2">
      <c r="B27217" s="3"/>
      <c r="C27217" s="3"/>
      <c r="D27217" s="6"/>
      <c r="E27217" s="8"/>
      <c r="O27217" s="9"/>
    </row>
    <row r="27218" spans="2:15" x14ac:dyDescent="0.2">
      <c r="B27218" s="3"/>
      <c r="C27218" s="3"/>
      <c r="D27218" s="6"/>
      <c r="E27218" s="8"/>
      <c r="O27218" s="9"/>
    </row>
    <row r="27219" spans="2:15" x14ac:dyDescent="0.2">
      <c r="B27219" s="3"/>
      <c r="C27219" s="3"/>
      <c r="D27219" s="6"/>
      <c r="E27219" s="8"/>
      <c r="O27219" s="9"/>
    </row>
    <row r="27220" spans="2:15" x14ac:dyDescent="0.2">
      <c r="B27220" s="3"/>
      <c r="C27220" s="3"/>
      <c r="D27220" s="6"/>
      <c r="E27220" s="8"/>
      <c r="O27220" s="9"/>
    </row>
    <row r="27221" spans="2:15" x14ac:dyDescent="0.2">
      <c r="B27221" s="3"/>
      <c r="C27221" s="3"/>
      <c r="D27221" s="6"/>
      <c r="E27221" s="8"/>
      <c r="O27221" s="9"/>
    </row>
    <row r="27222" spans="2:15" x14ac:dyDescent="0.2">
      <c r="B27222" s="3"/>
      <c r="C27222" s="3"/>
      <c r="D27222" s="6"/>
      <c r="E27222" s="8"/>
      <c r="O27222" s="9"/>
    </row>
    <row r="27223" spans="2:15" x14ac:dyDescent="0.2">
      <c r="B27223" s="3"/>
      <c r="C27223" s="3"/>
      <c r="D27223" s="6"/>
      <c r="E27223" s="8"/>
      <c r="O27223" s="9"/>
    </row>
    <row r="27224" spans="2:15" x14ac:dyDescent="0.2">
      <c r="B27224" s="3"/>
      <c r="C27224" s="3"/>
      <c r="D27224" s="6"/>
      <c r="E27224" s="8"/>
      <c r="O27224" s="9"/>
    </row>
    <row r="27225" spans="2:15" x14ac:dyDescent="0.2">
      <c r="B27225" s="3"/>
      <c r="C27225" s="3"/>
      <c r="D27225" s="6"/>
      <c r="E27225" s="8"/>
      <c r="O27225" s="9"/>
    </row>
    <row r="27226" spans="2:15" x14ac:dyDescent="0.2">
      <c r="B27226" s="3"/>
      <c r="C27226" s="3"/>
      <c r="D27226" s="6"/>
      <c r="E27226" s="8"/>
      <c r="O27226" s="9"/>
    </row>
    <row r="27227" spans="2:15" x14ac:dyDescent="0.2">
      <c r="B27227" s="3"/>
      <c r="C27227" s="3"/>
      <c r="D27227" s="6"/>
      <c r="E27227" s="8"/>
      <c r="O27227" s="9"/>
    </row>
    <row r="27228" spans="2:15" x14ac:dyDescent="0.2">
      <c r="B27228" s="3"/>
      <c r="C27228" s="3"/>
      <c r="D27228" s="6"/>
      <c r="E27228" s="8"/>
      <c r="O27228" s="9"/>
    </row>
    <row r="27229" spans="2:15" x14ac:dyDescent="0.2">
      <c r="B27229" s="3"/>
      <c r="C27229" s="3"/>
      <c r="D27229" s="6"/>
      <c r="E27229" s="8"/>
      <c r="O27229" s="9"/>
    </row>
    <row r="27230" spans="2:15" x14ac:dyDescent="0.2">
      <c r="B27230" s="3"/>
      <c r="C27230" s="3"/>
      <c r="D27230" s="6"/>
      <c r="E27230" s="8"/>
      <c r="O27230" s="9"/>
    </row>
    <row r="27231" spans="2:15" x14ac:dyDescent="0.2">
      <c r="B27231" s="3"/>
      <c r="C27231" s="3"/>
      <c r="D27231" s="6"/>
      <c r="E27231" s="8"/>
      <c r="O27231" s="9"/>
    </row>
    <row r="27232" spans="2:15" x14ac:dyDescent="0.2">
      <c r="B27232" s="3"/>
      <c r="C27232" s="3"/>
      <c r="D27232" s="6"/>
      <c r="E27232" s="8"/>
      <c r="O27232" s="9"/>
    </row>
    <row r="27233" spans="2:15" x14ac:dyDescent="0.2">
      <c r="B27233" s="3"/>
      <c r="C27233" s="3"/>
      <c r="D27233" s="6"/>
      <c r="E27233" s="8"/>
      <c r="O27233" s="9"/>
    </row>
    <row r="27234" spans="2:15" x14ac:dyDescent="0.2">
      <c r="B27234" s="3"/>
      <c r="C27234" s="3"/>
      <c r="D27234" s="6"/>
      <c r="E27234" s="8"/>
      <c r="O27234" s="9"/>
    </row>
    <row r="27235" spans="2:15" x14ac:dyDescent="0.2">
      <c r="B27235" s="3"/>
      <c r="C27235" s="3"/>
      <c r="D27235" s="6"/>
      <c r="E27235" s="8"/>
      <c r="O27235" s="9"/>
    </row>
    <row r="27236" spans="2:15" x14ac:dyDescent="0.2">
      <c r="B27236" s="3"/>
      <c r="C27236" s="3"/>
      <c r="D27236" s="6"/>
      <c r="E27236" s="8"/>
      <c r="O27236" s="9"/>
    </row>
    <row r="27237" spans="2:15" x14ac:dyDescent="0.2">
      <c r="B27237" s="3"/>
      <c r="C27237" s="3"/>
      <c r="D27237" s="6"/>
      <c r="E27237" s="8"/>
      <c r="O27237" s="9"/>
    </row>
    <row r="27238" spans="2:15" x14ac:dyDescent="0.2">
      <c r="B27238" s="3"/>
      <c r="C27238" s="3"/>
      <c r="D27238" s="6"/>
      <c r="E27238" s="8"/>
      <c r="O27238" s="9"/>
    </row>
    <row r="27239" spans="2:15" x14ac:dyDescent="0.2">
      <c r="B27239" s="3"/>
      <c r="C27239" s="3"/>
      <c r="D27239" s="6"/>
      <c r="E27239" s="8"/>
      <c r="O27239" s="9"/>
    </row>
    <row r="27240" spans="2:15" x14ac:dyDescent="0.2">
      <c r="B27240" s="3"/>
      <c r="C27240" s="3"/>
      <c r="D27240" s="6"/>
      <c r="E27240" s="8"/>
      <c r="O27240" s="9"/>
    </row>
    <row r="27241" spans="2:15" x14ac:dyDescent="0.2">
      <c r="B27241" s="3"/>
      <c r="C27241" s="3"/>
      <c r="D27241" s="6"/>
      <c r="E27241" s="8"/>
      <c r="O27241" s="9"/>
    </row>
    <row r="27242" spans="2:15" x14ac:dyDescent="0.2">
      <c r="B27242" s="3"/>
      <c r="C27242" s="3"/>
      <c r="D27242" s="6"/>
      <c r="E27242" s="8"/>
      <c r="O27242" s="9"/>
    </row>
    <row r="27243" spans="2:15" x14ac:dyDescent="0.2">
      <c r="B27243" s="3"/>
      <c r="C27243" s="3"/>
      <c r="D27243" s="6"/>
      <c r="E27243" s="8"/>
      <c r="O27243" s="9"/>
    </row>
    <row r="27244" spans="2:15" x14ac:dyDescent="0.2">
      <c r="B27244" s="3"/>
      <c r="C27244" s="3"/>
      <c r="D27244" s="6"/>
      <c r="E27244" s="8"/>
      <c r="O27244" s="9"/>
    </row>
    <row r="27245" spans="2:15" x14ac:dyDescent="0.2">
      <c r="B27245" s="3"/>
      <c r="C27245" s="3"/>
      <c r="D27245" s="6"/>
      <c r="E27245" s="8"/>
      <c r="O27245" s="9"/>
    </row>
    <row r="27246" spans="2:15" x14ac:dyDescent="0.2">
      <c r="B27246" s="3"/>
      <c r="C27246" s="3"/>
      <c r="D27246" s="6"/>
      <c r="E27246" s="8"/>
      <c r="O27246" s="9"/>
    </row>
    <row r="27247" spans="2:15" x14ac:dyDescent="0.2">
      <c r="B27247" s="3"/>
      <c r="C27247" s="3"/>
      <c r="D27247" s="6"/>
      <c r="E27247" s="8"/>
      <c r="O27247" s="9"/>
    </row>
    <row r="27248" spans="2:15" x14ac:dyDescent="0.2">
      <c r="B27248" s="3"/>
      <c r="C27248" s="3"/>
      <c r="D27248" s="6"/>
      <c r="E27248" s="8"/>
      <c r="O27248" s="9"/>
    </row>
    <row r="27249" spans="2:15" x14ac:dyDescent="0.2">
      <c r="B27249" s="3"/>
      <c r="C27249" s="3"/>
      <c r="D27249" s="6"/>
      <c r="E27249" s="8"/>
      <c r="O27249" s="9"/>
    </row>
    <row r="27250" spans="2:15" x14ac:dyDescent="0.2">
      <c r="B27250" s="3"/>
      <c r="C27250" s="3"/>
      <c r="D27250" s="6"/>
      <c r="E27250" s="8"/>
      <c r="O27250" s="9"/>
    </row>
    <row r="27251" spans="2:15" x14ac:dyDescent="0.2">
      <c r="B27251" s="3"/>
      <c r="C27251" s="3"/>
      <c r="D27251" s="6"/>
      <c r="E27251" s="8"/>
      <c r="O27251" s="9"/>
    </row>
    <row r="27252" spans="2:15" x14ac:dyDescent="0.2">
      <c r="B27252" s="3"/>
      <c r="C27252" s="3"/>
      <c r="D27252" s="6"/>
      <c r="E27252" s="8"/>
      <c r="O27252" s="9"/>
    </row>
    <row r="27253" spans="2:15" x14ac:dyDescent="0.2">
      <c r="B27253" s="3"/>
      <c r="C27253" s="3"/>
      <c r="D27253" s="6"/>
      <c r="E27253" s="8"/>
      <c r="O27253" s="9"/>
    </row>
    <row r="27254" spans="2:15" x14ac:dyDescent="0.2">
      <c r="B27254" s="3"/>
      <c r="C27254" s="3"/>
      <c r="D27254" s="6"/>
      <c r="E27254" s="8"/>
      <c r="O27254" s="9"/>
    </row>
    <row r="27255" spans="2:15" x14ac:dyDescent="0.2">
      <c r="B27255" s="3"/>
      <c r="C27255" s="3"/>
      <c r="D27255" s="6"/>
      <c r="E27255" s="8"/>
      <c r="O27255" s="9"/>
    </row>
    <row r="27256" spans="2:15" x14ac:dyDescent="0.2">
      <c r="B27256" s="3"/>
      <c r="C27256" s="3"/>
      <c r="D27256" s="6"/>
      <c r="E27256" s="8"/>
      <c r="O27256" s="9"/>
    </row>
    <row r="27257" spans="2:15" x14ac:dyDescent="0.2">
      <c r="B27257" s="3"/>
      <c r="C27257" s="3"/>
      <c r="D27257" s="6"/>
      <c r="E27257" s="8"/>
      <c r="O27257" s="9"/>
    </row>
    <row r="27258" spans="2:15" x14ac:dyDescent="0.2">
      <c r="B27258" s="3"/>
      <c r="C27258" s="3"/>
      <c r="D27258" s="6"/>
      <c r="E27258" s="8"/>
      <c r="O27258" s="9"/>
    </row>
    <row r="27259" spans="2:15" x14ac:dyDescent="0.2">
      <c r="B27259" s="3"/>
      <c r="C27259" s="3"/>
      <c r="D27259" s="6"/>
      <c r="E27259" s="8"/>
      <c r="O27259" s="9"/>
    </row>
    <row r="27260" spans="2:15" x14ac:dyDescent="0.2">
      <c r="B27260" s="3"/>
      <c r="C27260" s="3"/>
      <c r="D27260" s="6"/>
      <c r="E27260" s="8"/>
      <c r="O27260" s="9"/>
    </row>
    <row r="27261" spans="2:15" x14ac:dyDescent="0.2">
      <c r="B27261" s="3"/>
      <c r="C27261" s="3"/>
      <c r="D27261" s="6"/>
      <c r="E27261" s="8"/>
      <c r="O27261" s="9"/>
    </row>
    <row r="27262" spans="2:15" x14ac:dyDescent="0.2">
      <c r="B27262" s="3"/>
      <c r="C27262" s="3"/>
      <c r="D27262" s="6"/>
      <c r="E27262" s="8"/>
      <c r="O27262" s="9"/>
    </row>
    <row r="27263" spans="2:15" x14ac:dyDescent="0.2">
      <c r="B27263" s="3"/>
      <c r="C27263" s="3"/>
      <c r="D27263" s="6"/>
      <c r="E27263" s="8"/>
      <c r="O27263" s="9"/>
    </row>
    <row r="27264" spans="2:15" x14ac:dyDescent="0.2">
      <c r="B27264" s="3"/>
      <c r="C27264" s="3"/>
      <c r="D27264" s="6"/>
      <c r="E27264" s="8"/>
      <c r="O27264" s="9"/>
    </row>
    <row r="27265" spans="2:15" x14ac:dyDescent="0.2">
      <c r="B27265" s="3"/>
      <c r="C27265" s="3"/>
      <c r="D27265" s="6"/>
      <c r="E27265" s="8"/>
      <c r="O27265" s="9"/>
    </row>
    <row r="27266" spans="2:15" x14ac:dyDescent="0.2">
      <c r="B27266" s="3"/>
      <c r="C27266" s="3"/>
      <c r="D27266" s="6"/>
      <c r="E27266" s="8"/>
      <c r="O27266" s="9"/>
    </row>
    <row r="27267" spans="2:15" x14ac:dyDescent="0.2">
      <c r="B27267" s="3"/>
      <c r="C27267" s="3"/>
      <c r="D27267" s="6"/>
      <c r="E27267" s="8"/>
      <c r="O27267" s="9"/>
    </row>
    <row r="27268" spans="2:15" x14ac:dyDescent="0.2">
      <c r="B27268" s="3"/>
      <c r="C27268" s="3"/>
      <c r="D27268" s="6"/>
      <c r="E27268" s="8"/>
      <c r="O27268" s="9"/>
    </row>
    <row r="27269" spans="2:15" x14ac:dyDescent="0.2">
      <c r="B27269" s="3"/>
      <c r="C27269" s="3"/>
      <c r="D27269" s="6"/>
      <c r="E27269" s="8"/>
      <c r="O27269" s="9"/>
    </row>
    <row r="27270" spans="2:15" x14ac:dyDescent="0.2">
      <c r="B27270" s="3"/>
      <c r="C27270" s="3"/>
      <c r="D27270" s="6"/>
      <c r="E27270" s="8"/>
      <c r="O27270" s="9"/>
    </row>
    <row r="27271" spans="2:15" x14ac:dyDescent="0.2">
      <c r="B27271" s="3"/>
      <c r="C27271" s="3"/>
      <c r="D27271" s="6"/>
      <c r="E27271" s="8"/>
      <c r="O27271" s="9"/>
    </row>
    <row r="27272" spans="2:15" x14ac:dyDescent="0.2">
      <c r="B27272" s="3"/>
      <c r="C27272" s="3"/>
      <c r="D27272" s="6"/>
      <c r="E27272" s="8"/>
      <c r="O27272" s="9"/>
    </row>
    <row r="27273" spans="2:15" x14ac:dyDescent="0.2">
      <c r="B27273" s="3"/>
      <c r="C27273" s="3"/>
      <c r="D27273" s="6"/>
      <c r="E27273" s="8"/>
      <c r="O27273" s="9"/>
    </row>
    <row r="27274" spans="2:15" x14ac:dyDescent="0.2">
      <c r="B27274" s="3"/>
      <c r="C27274" s="3"/>
      <c r="D27274" s="6"/>
      <c r="E27274" s="8"/>
      <c r="O27274" s="9"/>
    </row>
    <row r="27275" spans="2:15" x14ac:dyDescent="0.2">
      <c r="B27275" s="3"/>
      <c r="C27275" s="3"/>
      <c r="D27275" s="6"/>
      <c r="E27275" s="8"/>
      <c r="O27275" s="9"/>
    </row>
    <row r="27276" spans="2:15" x14ac:dyDescent="0.2">
      <c r="B27276" s="3"/>
      <c r="C27276" s="3"/>
      <c r="D27276" s="6"/>
      <c r="E27276" s="8"/>
      <c r="O27276" s="9"/>
    </row>
    <row r="27277" spans="2:15" x14ac:dyDescent="0.2">
      <c r="B27277" s="3"/>
      <c r="C27277" s="3"/>
      <c r="D27277" s="6"/>
      <c r="E27277" s="8"/>
      <c r="O27277" s="9"/>
    </row>
    <row r="27278" spans="2:15" x14ac:dyDescent="0.2">
      <c r="B27278" s="3"/>
      <c r="C27278" s="3"/>
      <c r="D27278" s="6"/>
      <c r="E27278" s="8"/>
      <c r="O27278" s="9"/>
    </row>
    <row r="27279" spans="2:15" x14ac:dyDescent="0.2">
      <c r="B27279" s="3"/>
      <c r="C27279" s="3"/>
      <c r="D27279" s="6"/>
      <c r="E27279" s="8"/>
      <c r="O27279" s="9"/>
    </row>
    <row r="27280" spans="2:15" x14ac:dyDescent="0.2">
      <c r="B27280" s="3"/>
      <c r="C27280" s="3"/>
      <c r="D27280" s="6"/>
      <c r="E27280" s="8"/>
      <c r="O27280" s="9"/>
    </row>
    <row r="27281" spans="2:15" x14ac:dyDescent="0.2">
      <c r="B27281" s="3"/>
      <c r="C27281" s="3"/>
      <c r="D27281" s="6"/>
      <c r="E27281" s="8"/>
      <c r="O27281" s="9"/>
    </row>
    <row r="27282" spans="2:15" x14ac:dyDescent="0.2">
      <c r="B27282" s="3"/>
      <c r="C27282" s="3"/>
      <c r="D27282" s="6"/>
      <c r="E27282" s="8"/>
      <c r="O27282" s="9"/>
    </row>
    <row r="27283" spans="2:15" x14ac:dyDescent="0.2">
      <c r="B27283" s="3"/>
      <c r="C27283" s="3"/>
      <c r="D27283" s="6"/>
      <c r="E27283" s="8"/>
      <c r="O27283" s="9"/>
    </row>
    <row r="27284" spans="2:15" x14ac:dyDescent="0.2">
      <c r="B27284" s="3"/>
      <c r="C27284" s="3"/>
      <c r="D27284" s="6"/>
      <c r="E27284" s="8"/>
      <c r="O27284" s="9"/>
    </row>
    <row r="27285" spans="2:15" x14ac:dyDescent="0.2">
      <c r="B27285" s="3"/>
      <c r="C27285" s="3"/>
      <c r="D27285" s="6"/>
      <c r="E27285" s="8"/>
      <c r="O27285" s="9"/>
    </row>
    <row r="27286" spans="2:15" x14ac:dyDescent="0.2">
      <c r="B27286" s="3"/>
      <c r="C27286" s="3"/>
      <c r="D27286" s="6"/>
      <c r="E27286" s="8"/>
      <c r="O27286" s="9"/>
    </row>
    <row r="27287" spans="2:15" x14ac:dyDescent="0.2">
      <c r="B27287" s="3"/>
      <c r="C27287" s="3"/>
      <c r="D27287" s="6"/>
      <c r="E27287" s="8"/>
      <c r="O27287" s="9"/>
    </row>
    <row r="27288" spans="2:15" x14ac:dyDescent="0.2">
      <c r="B27288" s="3"/>
      <c r="C27288" s="3"/>
      <c r="D27288" s="6"/>
      <c r="E27288" s="8"/>
      <c r="O27288" s="9"/>
    </row>
    <row r="27289" spans="2:15" x14ac:dyDescent="0.2">
      <c r="B27289" s="3"/>
      <c r="C27289" s="3"/>
      <c r="D27289" s="6"/>
      <c r="E27289" s="8"/>
      <c r="O27289" s="9"/>
    </row>
    <row r="27290" spans="2:15" x14ac:dyDescent="0.2">
      <c r="B27290" s="3"/>
      <c r="C27290" s="3"/>
      <c r="D27290" s="6"/>
      <c r="E27290" s="8"/>
      <c r="O27290" s="9"/>
    </row>
    <row r="27291" spans="2:15" x14ac:dyDescent="0.2">
      <c r="B27291" s="3"/>
      <c r="C27291" s="3"/>
      <c r="D27291" s="6"/>
      <c r="E27291" s="8"/>
      <c r="O27291" s="9"/>
    </row>
    <row r="27292" spans="2:15" x14ac:dyDescent="0.2">
      <c r="B27292" s="3"/>
      <c r="C27292" s="3"/>
      <c r="D27292" s="6"/>
      <c r="E27292" s="8"/>
      <c r="O27292" s="9"/>
    </row>
    <row r="27293" spans="2:15" x14ac:dyDescent="0.2">
      <c r="B27293" s="3"/>
      <c r="C27293" s="3"/>
      <c r="D27293" s="6"/>
      <c r="E27293" s="8"/>
      <c r="O27293" s="9"/>
    </row>
    <row r="27294" spans="2:15" x14ac:dyDescent="0.2">
      <c r="B27294" s="3"/>
      <c r="C27294" s="3"/>
      <c r="D27294" s="6"/>
      <c r="E27294" s="8"/>
      <c r="O27294" s="9"/>
    </row>
    <row r="27295" spans="2:15" x14ac:dyDescent="0.2">
      <c r="B27295" s="3"/>
      <c r="C27295" s="3"/>
      <c r="D27295" s="6"/>
      <c r="E27295" s="8"/>
      <c r="O27295" s="9"/>
    </row>
    <row r="27296" spans="2:15" x14ac:dyDescent="0.2">
      <c r="B27296" s="3"/>
      <c r="C27296" s="3"/>
      <c r="D27296" s="6"/>
      <c r="E27296" s="8"/>
      <c r="O27296" s="9"/>
    </row>
    <row r="27297" spans="2:15" x14ac:dyDescent="0.2">
      <c r="B27297" s="3"/>
      <c r="C27297" s="3"/>
      <c r="D27297" s="6"/>
      <c r="E27297" s="8"/>
      <c r="O27297" s="9"/>
    </row>
    <row r="27298" spans="2:15" x14ac:dyDescent="0.2">
      <c r="B27298" s="3"/>
      <c r="C27298" s="3"/>
      <c r="D27298" s="6"/>
      <c r="E27298" s="8"/>
      <c r="O27298" s="9"/>
    </row>
    <row r="27299" spans="2:15" x14ac:dyDescent="0.2">
      <c r="B27299" s="3"/>
      <c r="C27299" s="3"/>
      <c r="D27299" s="6"/>
      <c r="E27299" s="8"/>
      <c r="O27299" s="9"/>
    </row>
    <row r="27300" spans="2:15" x14ac:dyDescent="0.2">
      <c r="B27300" s="3"/>
      <c r="C27300" s="3"/>
      <c r="D27300" s="6"/>
      <c r="E27300" s="8"/>
      <c r="O27300" s="9"/>
    </row>
    <row r="27301" spans="2:15" x14ac:dyDescent="0.2">
      <c r="B27301" s="3"/>
      <c r="C27301" s="3"/>
      <c r="D27301" s="6"/>
      <c r="E27301" s="8"/>
      <c r="O27301" s="9"/>
    </row>
    <row r="27302" spans="2:15" x14ac:dyDescent="0.2">
      <c r="B27302" s="3"/>
      <c r="C27302" s="3"/>
      <c r="D27302" s="6"/>
      <c r="E27302" s="8"/>
      <c r="O27302" s="9"/>
    </row>
    <row r="27303" spans="2:15" x14ac:dyDescent="0.2">
      <c r="B27303" s="3"/>
      <c r="C27303" s="3"/>
      <c r="D27303" s="6"/>
      <c r="E27303" s="8"/>
      <c r="O27303" s="9"/>
    </row>
    <row r="27304" spans="2:15" x14ac:dyDescent="0.2">
      <c r="B27304" s="3"/>
      <c r="C27304" s="3"/>
      <c r="D27304" s="6"/>
      <c r="E27304" s="8"/>
      <c r="O27304" s="9"/>
    </row>
    <row r="27305" spans="2:15" x14ac:dyDescent="0.2">
      <c r="B27305" s="3"/>
      <c r="C27305" s="3"/>
      <c r="D27305" s="6"/>
      <c r="E27305" s="8"/>
      <c r="O27305" s="9"/>
    </row>
    <row r="27306" spans="2:15" x14ac:dyDescent="0.2">
      <c r="B27306" s="3"/>
      <c r="C27306" s="3"/>
      <c r="D27306" s="6"/>
      <c r="E27306" s="8"/>
      <c r="O27306" s="9"/>
    </row>
    <row r="27307" spans="2:15" x14ac:dyDescent="0.2">
      <c r="B27307" s="3"/>
      <c r="C27307" s="3"/>
      <c r="D27307" s="6"/>
      <c r="E27307" s="8"/>
      <c r="O27307" s="9"/>
    </row>
    <row r="27308" spans="2:15" x14ac:dyDescent="0.2">
      <c r="B27308" s="3"/>
      <c r="C27308" s="3"/>
      <c r="D27308" s="6"/>
      <c r="E27308" s="8"/>
      <c r="O27308" s="9"/>
    </row>
    <row r="27309" spans="2:15" x14ac:dyDescent="0.2">
      <c r="B27309" s="3"/>
      <c r="C27309" s="3"/>
      <c r="D27309" s="6"/>
      <c r="E27309" s="8"/>
      <c r="O27309" s="9"/>
    </row>
    <row r="27310" spans="2:15" x14ac:dyDescent="0.2">
      <c r="B27310" s="3"/>
      <c r="C27310" s="3"/>
      <c r="D27310" s="6"/>
      <c r="E27310" s="8"/>
      <c r="O27310" s="9"/>
    </row>
    <row r="27311" spans="2:15" x14ac:dyDescent="0.2">
      <c r="B27311" s="3"/>
      <c r="C27311" s="3"/>
      <c r="D27311" s="6"/>
      <c r="E27311" s="8"/>
      <c r="O27311" s="9"/>
    </row>
    <row r="27312" spans="2:15" x14ac:dyDescent="0.2">
      <c r="B27312" s="3"/>
      <c r="C27312" s="3"/>
      <c r="D27312" s="6"/>
      <c r="E27312" s="8"/>
      <c r="O27312" s="9"/>
    </row>
    <row r="27313" spans="2:15" x14ac:dyDescent="0.2">
      <c r="B27313" s="3"/>
      <c r="C27313" s="3"/>
      <c r="D27313" s="6"/>
      <c r="E27313" s="8"/>
      <c r="O27313" s="9"/>
    </row>
    <row r="27314" spans="2:15" x14ac:dyDescent="0.2">
      <c r="B27314" s="3"/>
      <c r="C27314" s="3"/>
      <c r="D27314" s="6"/>
      <c r="E27314" s="8"/>
      <c r="O27314" s="9"/>
    </row>
    <row r="27315" spans="2:15" x14ac:dyDescent="0.2">
      <c r="B27315" s="3"/>
      <c r="C27315" s="3"/>
      <c r="D27315" s="6"/>
      <c r="E27315" s="8"/>
      <c r="O27315" s="9"/>
    </row>
    <row r="27316" spans="2:15" x14ac:dyDescent="0.2">
      <c r="B27316" s="3"/>
      <c r="C27316" s="3"/>
      <c r="D27316" s="6"/>
      <c r="E27316" s="8"/>
      <c r="O27316" s="9"/>
    </row>
    <row r="27317" spans="2:15" x14ac:dyDescent="0.2">
      <c r="B27317" s="3"/>
      <c r="C27317" s="3"/>
      <c r="D27317" s="6"/>
      <c r="E27317" s="8"/>
      <c r="O27317" s="9"/>
    </row>
    <row r="27318" spans="2:15" x14ac:dyDescent="0.2">
      <c r="B27318" s="3"/>
      <c r="C27318" s="3"/>
      <c r="D27318" s="6"/>
      <c r="E27318" s="8"/>
      <c r="O27318" s="9"/>
    </row>
    <row r="27319" spans="2:15" x14ac:dyDescent="0.2">
      <c r="B27319" s="3"/>
      <c r="C27319" s="3"/>
      <c r="D27319" s="6"/>
      <c r="E27319" s="8"/>
      <c r="O27319" s="9"/>
    </row>
    <row r="27320" spans="2:15" x14ac:dyDescent="0.2">
      <c r="B27320" s="3"/>
      <c r="C27320" s="3"/>
      <c r="D27320" s="6"/>
      <c r="E27320" s="8"/>
      <c r="O27320" s="9"/>
    </row>
    <row r="27321" spans="2:15" x14ac:dyDescent="0.2">
      <c r="B27321" s="3"/>
      <c r="C27321" s="3"/>
      <c r="D27321" s="6"/>
      <c r="E27321" s="8"/>
      <c r="O27321" s="9"/>
    </row>
    <row r="27322" spans="2:15" x14ac:dyDescent="0.2">
      <c r="B27322" s="3"/>
      <c r="C27322" s="3"/>
      <c r="D27322" s="6"/>
      <c r="E27322" s="8"/>
      <c r="O27322" s="9"/>
    </row>
    <row r="27323" spans="2:15" x14ac:dyDescent="0.2">
      <c r="B27323" s="3"/>
      <c r="C27323" s="3"/>
      <c r="D27323" s="6"/>
      <c r="E27323" s="8"/>
      <c r="O27323" s="9"/>
    </row>
    <row r="27324" spans="2:15" x14ac:dyDescent="0.2">
      <c r="B27324" s="3"/>
      <c r="C27324" s="3"/>
      <c r="D27324" s="6"/>
      <c r="E27324" s="8"/>
      <c r="O27324" s="9"/>
    </row>
    <row r="27325" spans="2:15" x14ac:dyDescent="0.2">
      <c r="B27325" s="3"/>
      <c r="C27325" s="3"/>
      <c r="D27325" s="6"/>
      <c r="E27325" s="8"/>
      <c r="O27325" s="9"/>
    </row>
    <row r="27326" spans="2:15" x14ac:dyDescent="0.2">
      <c r="B27326" s="3"/>
      <c r="C27326" s="3"/>
      <c r="D27326" s="6"/>
      <c r="E27326" s="8"/>
      <c r="O27326" s="9"/>
    </row>
    <row r="27327" spans="2:15" x14ac:dyDescent="0.2">
      <c r="B27327" s="3"/>
      <c r="C27327" s="3"/>
      <c r="D27327" s="6"/>
      <c r="E27327" s="8"/>
      <c r="O27327" s="9"/>
    </row>
    <row r="27328" spans="2:15" x14ac:dyDescent="0.2">
      <c r="B27328" s="3"/>
      <c r="C27328" s="3"/>
      <c r="D27328" s="6"/>
      <c r="E27328" s="8"/>
      <c r="O27328" s="9"/>
    </row>
    <row r="27329" spans="2:15" x14ac:dyDescent="0.2">
      <c r="B27329" s="3"/>
      <c r="C27329" s="3"/>
      <c r="D27329" s="6"/>
      <c r="E27329" s="8"/>
      <c r="O27329" s="9"/>
    </row>
    <row r="27330" spans="2:15" x14ac:dyDescent="0.2">
      <c r="B27330" s="3"/>
      <c r="C27330" s="3"/>
      <c r="D27330" s="6"/>
      <c r="E27330" s="8"/>
      <c r="O27330" s="9"/>
    </row>
    <row r="27331" spans="2:15" x14ac:dyDescent="0.2">
      <c r="B27331" s="3"/>
      <c r="C27331" s="3"/>
      <c r="D27331" s="6"/>
      <c r="E27331" s="8"/>
      <c r="O27331" s="9"/>
    </row>
    <row r="27332" spans="2:15" x14ac:dyDescent="0.2">
      <c r="B27332" s="3"/>
      <c r="C27332" s="3"/>
      <c r="D27332" s="6"/>
      <c r="E27332" s="8"/>
      <c r="O27332" s="9"/>
    </row>
    <row r="27333" spans="2:15" x14ac:dyDescent="0.2">
      <c r="B27333" s="3"/>
      <c r="C27333" s="3"/>
      <c r="D27333" s="6"/>
      <c r="E27333" s="8"/>
      <c r="O27333" s="9"/>
    </row>
    <row r="27334" spans="2:15" x14ac:dyDescent="0.2">
      <c r="B27334" s="3"/>
      <c r="C27334" s="3"/>
      <c r="D27334" s="6"/>
      <c r="E27334" s="8"/>
      <c r="O27334" s="9"/>
    </row>
    <row r="27335" spans="2:15" x14ac:dyDescent="0.2">
      <c r="B27335" s="3"/>
      <c r="C27335" s="3"/>
      <c r="D27335" s="6"/>
      <c r="E27335" s="8"/>
      <c r="O27335" s="9"/>
    </row>
    <row r="27336" spans="2:15" x14ac:dyDescent="0.2">
      <c r="B27336" s="3"/>
      <c r="C27336" s="3"/>
      <c r="D27336" s="6"/>
      <c r="E27336" s="8"/>
      <c r="O27336" s="9"/>
    </row>
    <row r="27337" spans="2:15" x14ac:dyDescent="0.2">
      <c r="B27337" s="3"/>
      <c r="C27337" s="3"/>
      <c r="D27337" s="6"/>
      <c r="E27337" s="8"/>
      <c r="O27337" s="9"/>
    </row>
    <row r="27338" spans="2:15" x14ac:dyDescent="0.2">
      <c r="B27338" s="3"/>
      <c r="C27338" s="3"/>
      <c r="D27338" s="6"/>
      <c r="E27338" s="8"/>
      <c r="O27338" s="9"/>
    </row>
    <row r="27339" spans="2:15" x14ac:dyDescent="0.2">
      <c r="B27339" s="3"/>
      <c r="C27339" s="3"/>
      <c r="D27339" s="6"/>
      <c r="E27339" s="8"/>
      <c r="O27339" s="9"/>
    </row>
    <row r="27340" spans="2:15" x14ac:dyDescent="0.2">
      <c r="B27340" s="3"/>
      <c r="C27340" s="3"/>
      <c r="D27340" s="6"/>
      <c r="E27340" s="8"/>
      <c r="O27340" s="9"/>
    </row>
    <row r="27341" spans="2:15" x14ac:dyDescent="0.2">
      <c r="B27341" s="3"/>
      <c r="C27341" s="3"/>
      <c r="D27341" s="6"/>
      <c r="E27341" s="8"/>
      <c r="O27341" s="9"/>
    </row>
    <row r="27342" spans="2:15" x14ac:dyDescent="0.2">
      <c r="B27342" s="3"/>
      <c r="C27342" s="3"/>
      <c r="D27342" s="6"/>
      <c r="E27342" s="8"/>
      <c r="O27342" s="9"/>
    </row>
    <row r="27343" spans="2:15" x14ac:dyDescent="0.2">
      <c r="B27343" s="3"/>
      <c r="C27343" s="3"/>
      <c r="D27343" s="6"/>
      <c r="E27343" s="8"/>
      <c r="O27343" s="9"/>
    </row>
    <row r="27344" spans="2:15" x14ac:dyDescent="0.2">
      <c r="B27344" s="3"/>
      <c r="C27344" s="3"/>
      <c r="D27344" s="6"/>
      <c r="E27344" s="8"/>
      <c r="O27344" s="9"/>
    </row>
    <row r="27345" spans="2:15" x14ac:dyDescent="0.2">
      <c r="B27345" s="3"/>
      <c r="C27345" s="3"/>
      <c r="D27345" s="6"/>
      <c r="E27345" s="8"/>
      <c r="O27345" s="9"/>
    </row>
    <row r="27346" spans="2:15" x14ac:dyDescent="0.2">
      <c r="B27346" s="3"/>
      <c r="C27346" s="3"/>
      <c r="D27346" s="6"/>
      <c r="E27346" s="8"/>
      <c r="O27346" s="9"/>
    </row>
    <row r="27347" spans="2:15" x14ac:dyDescent="0.2">
      <c r="B27347" s="3"/>
      <c r="C27347" s="3"/>
      <c r="D27347" s="6"/>
      <c r="E27347" s="8"/>
      <c r="O27347" s="9"/>
    </row>
    <row r="27348" spans="2:15" x14ac:dyDescent="0.2">
      <c r="B27348" s="3"/>
      <c r="C27348" s="3"/>
      <c r="D27348" s="6"/>
      <c r="E27348" s="8"/>
      <c r="O27348" s="9"/>
    </row>
    <row r="27349" spans="2:15" x14ac:dyDescent="0.2">
      <c r="B27349" s="3"/>
      <c r="C27349" s="3"/>
      <c r="D27349" s="6"/>
      <c r="E27349" s="8"/>
      <c r="O27349" s="9"/>
    </row>
    <row r="27350" spans="2:15" x14ac:dyDescent="0.2">
      <c r="B27350" s="3"/>
      <c r="C27350" s="3"/>
      <c r="D27350" s="6"/>
      <c r="E27350" s="8"/>
      <c r="O27350" s="9"/>
    </row>
    <row r="27351" spans="2:15" x14ac:dyDescent="0.2">
      <c r="B27351" s="3"/>
      <c r="C27351" s="3"/>
      <c r="D27351" s="6"/>
      <c r="E27351" s="8"/>
      <c r="O27351" s="9"/>
    </row>
    <row r="27352" spans="2:15" x14ac:dyDescent="0.2">
      <c r="B27352" s="3"/>
      <c r="C27352" s="3"/>
      <c r="D27352" s="6"/>
      <c r="E27352" s="8"/>
      <c r="O27352" s="9"/>
    </row>
    <row r="27353" spans="2:15" x14ac:dyDescent="0.2">
      <c r="B27353" s="3"/>
      <c r="C27353" s="3"/>
      <c r="D27353" s="6"/>
      <c r="E27353" s="8"/>
      <c r="O27353" s="9"/>
    </row>
    <row r="27354" spans="2:15" x14ac:dyDescent="0.2">
      <c r="B27354" s="3"/>
      <c r="C27354" s="3"/>
      <c r="D27354" s="6"/>
      <c r="E27354" s="8"/>
      <c r="O27354" s="9"/>
    </row>
    <row r="27355" spans="2:15" x14ac:dyDescent="0.2">
      <c r="B27355" s="3"/>
      <c r="C27355" s="3"/>
      <c r="D27355" s="6"/>
      <c r="E27355" s="8"/>
      <c r="O27355" s="9"/>
    </row>
    <row r="27356" spans="2:15" x14ac:dyDescent="0.2">
      <c r="B27356" s="3"/>
      <c r="C27356" s="3"/>
      <c r="D27356" s="6"/>
      <c r="E27356" s="8"/>
      <c r="O27356" s="9"/>
    </row>
    <row r="27357" spans="2:15" x14ac:dyDescent="0.2">
      <c r="B27357" s="3"/>
      <c r="C27357" s="3"/>
      <c r="D27357" s="6"/>
      <c r="E27357" s="8"/>
      <c r="O27357" s="9"/>
    </row>
    <row r="27358" spans="2:15" x14ac:dyDescent="0.2">
      <c r="B27358" s="3"/>
      <c r="C27358" s="3"/>
      <c r="D27358" s="6"/>
      <c r="E27358" s="8"/>
      <c r="O27358" s="9"/>
    </row>
    <row r="27359" spans="2:15" x14ac:dyDescent="0.2">
      <c r="B27359" s="3"/>
      <c r="C27359" s="3"/>
      <c r="D27359" s="6"/>
      <c r="E27359" s="8"/>
      <c r="O27359" s="9"/>
    </row>
    <row r="27360" spans="2:15" x14ac:dyDescent="0.2">
      <c r="B27360" s="3"/>
      <c r="C27360" s="3"/>
      <c r="D27360" s="6"/>
      <c r="E27360" s="8"/>
      <c r="O27360" s="9"/>
    </row>
    <row r="27361" spans="2:15" x14ac:dyDescent="0.2">
      <c r="B27361" s="3"/>
      <c r="C27361" s="3"/>
      <c r="D27361" s="6"/>
      <c r="E27361" s="8"/>
      <c r="O27361" s="9"/>
    </row>
    <row r="27362" spans="2:15" x14ac:dyDescent="0.2">
      <c r="B27362" s="3"/>
      <c r="C27362" s="3"/>
      <c r="D27362" s="6"/>
      <c r="E27362" s="8"/>
      <c r="O27362" s="9"/>
    </row>
    <row r="27363" spans="2:15" x14ac:dyDescent="0.2">
      <c r="B27363" s="3"/>
      <c r="C27363" s="3"/>
      <c r="D27363" s="6"/>
      <c r="E27363" s="8"/>
      <c r="O27363" s="9"/>
    </row>
    <row r="27364" spans="2:15" x14ac:dyDescent="0.2">
      <c r="B27364" s="3"/>
      <c r="C27364" s="3"/>
      <c r="D27364" s="6"/>
      <c r="E27364" s="8"/>
      <c r="O27364" s="9"/>
    </row>
    <row r="27365" spans="2:15" x14ac:dyDescent="0.2">
      <c r="B27365" s="3"/>
      <c r="C27365" s="3"/>
      <c r="D27365" s="6"/>
      <c r="E27365" s="8"/>
      <c r="O27365" s="9"/>
    </row>
    <row r="27366" spans="2:15" x14ac:dyDescent="0.2">
      <c r="B27366" s="3"/>
      <c r="C27366" s="3"/>
      <c r="D27366" s="6"/>
      <c r="E27366" s="8"/>
      <c r="O27366" s="9"/>
    </row>
    <row r="27367" spans="2:15" x14ac:dyDescent="0.2">
      <c r="B27367" s="3"/>
      <c r="C27367" s="3"/>
      <c r="D27367" s="6"/>
      <c r="E27367" s="8"/>
      <c r="O27367" s="9"/>
    </row>
    <row r="27368" spans="2:15" x14ac:dyDescent="0.2">
      <c r="B27368" s="3"/>
      <c r="C27368" s="3"/>
      <c r="D27368" s="6"/>
      <c r="E27368" s="8"/>
      <c r="O27368" s="9"/>
    </row>
    <row r="27369" spans="2:15" x14ac:dyDescent="0.2">
      <c r="B27369" s="3"/>
      <c r="C27369" s="3"/>
      <c r="D27369" s="6"/>
      <c r="E27369" s="8"/>
      <c r="O27369" s="9"/>
    </row>
    <row r="27370" spans="2:15" x14ac:dyDescent="0.2">
      <c r="B27370" s="3"/>
      <c r="C27370" s="3"/>
      <c r="D27370" s="6"/>
      <c r="E27370" s="8"/>
      <c r="O27370" s="9"/>
    </row>
    <row r="27371" spans="2:15" x14ac:dyDescent="0.2">
      <c r="B27371" s="3"/>
      <c r="C27371" s="3"/>
      <c r="D27371" s="6"/>
      <c r="E27371" s="8"/>
      <c r="O27371" s="9"/>
    </row>
    <row r="27372" spans="2:15" x14ac:dyDescent="0.2">
      <c r="B27372" s="3"/>
      <c r="C27372" s="3"/>
      <c r="D27372" s="6"/>
      <c r="E27372" s="8"/>
      <c r="O27372" s="9"/>
    </row>
    <row r="27373" spans="2:15" x14ac:dyDescent="0.2">
      <c r="B27373" s="3"/>
      <c r="C27373" s="3"/>
      <c r="D27373" s="6"/>
      <c r="E27373" s="8"/>
      <c r="O27373" s="9"/>
    </row>
    <row r="27374" spans="2:15" x14ac:dyDescent="0.2">
      <c r="B27374" s="3"/>
      <c r="C27374" s="3"/>
      <c r="D27374" s="6"/>
      <c r="E27374" s="8"/>
      <c r="O27374" s="9"/>
    </row>
    <row r="27375" spans="2:15" x14ac:dyDescent="0.2">
      <c r="B27375" s="3"/>
      <c r="C27375" s="3"/>
      <c r="D27375" s="6"/>
      <c r="E27375" s="8"/>
      <c r="O27375" s="9"/>
    </row>
    <row r="27376" spans="2:15" x14ac:dyDescent="0.2">
      <c r="B27376" s="3"/>
      <c r="C27376" s="3"/>
      <c r="D27376" s="6"/>
      <c r="E27376" s="8"/>
      <c r="O27376" s="9"/>
    </row>
    <row r="27377" spans="2:15" x14ac:dyDescent="0.2">
      <c r="B27377" s="3"/>
      <c r="C27377" s="3"/>
      <c r="D27377" s="6"/>
      <c r="E27377" s="8"/>
      <c r="O27377" s="9"/>
    </row>
    <row r="27378" spans="2:15" x14ac:dyDescent="0.2">
      <c r="B27378" s="3"/>
      <c r="C27378" s="3"/>
      <c r="D27378" s="6"/>
      <c r="E27378" s="8"/>
      <c r="O27378" s="9"/>
    </row>
    <row r="27379" spans="2:15" x14ac:dyDescent="0.2">
      <c r="B27379" s="3"/>
      <c r="C27379" s="3"/>
      <c r="D27379" s="6"/>
      <c r="E27379" s="8"/>
      <c r="O27379" s="9"/>
    </row>
    <row r="27380" spans="2:15" x14ac:dyDescent="0.2">
      <c r="B27380" s="3"/>
      <c r="C27380" s="3"/>
      <c r="D27380" s="6"/>
      <c r="E27380" s="8"/>
      <c r="O27380" s="9"/>
    </row>
    <row r="27381" spans="2:15" x14ac:dyDescent="0.2">
      <c r="B27381" s="3"/>
      <c r="C27381" s="3"/>
      <c r="D27381" s="6"/>
      <c r="E27381" s="8"/>
      <c r="O27381" s="9"/>
    </row>
    <row r="27382" spans="2:15" x14ac:dyDescent="0.2">
      <c r="B27382" s="3"/>
      <c r="C27382" s="3"/>
      <c r="D27382" s="6"/>
      <c r="E27382" s="8"/>
      <c r="O27382" s="9"/>
    </row>
    <row r="27383" spans="2:15" x14ac:dyDescent="0.2">
      <c r="B27383" s="3"/>
      <c r="C27383" s="3"/>
      <c r="D27383" s="6"/>
      <c r="E27383" s="8"/>
      <c r="O27383" s="9"/>
    </row>
    <row r="27384" spans="2:15" x14ac:dyDescent="0.2">
      <c r="B27384" s="3"/>
      <c r="C27384" s="3"/>
      <c r="D27384" s="6"/>
      <c r="E27384" s="8"/>
      <c r="O27384" s="9"/>
    </row>
    <row r="27385" spans="2:15" x14ac:dyDescent="0.2">
      <c r="B27385" s="3"/>
      <c r="C27385" s="3"/>
      <c r="D27385" s="6"/>
      <c r="E27385" s="8"/>
      <c r="O27385" s="9"/>
    </row>
    <row r="27386" spans="2:15" x14ac:dyDescent="0.2">
      <c r="B27386" s="3"/>
      <c r="C27386" s="3"/>
      <c r="D27386" s="6"/>
      <c r="E27386" s="8"/>
      <c r="O27386" s="9"/>
    </row>
    <row r="27387" spans="2:15" x14ac:dyDescent="0.2">
      <c r="B27387" s="3"/>
      <c r="C27387" s="3"/>
      <c r="D27387" s="6"/>
      <c r="E27387" s="8"/>
      <c r="O27387" s="9"/>
    </row>
    <row r="27388" spans="2:15" x14ac:dyDescent="0.2">
      <c r="B27388" s="3"/>
      <c r="C27388" s="3"/>
      <c r="D27388" s="6"/>
      <c r="E27388" s="8"/>
      <c r="O27388" s="9"/>
    </row>
    <row r="27389" spans="2:15" x14ac:dyDescent="0.2">
      <c r="B27389" s="3"/>
      <c r="C27389" s="3"/>
      <c r="D27389" s="6"/>
      <c r="E27389" s="8"/>
      <c r="O27389" s="9"/>
    </row>
    <row r="27390" spans="2:15" x14ac:dyDescent="0.2">
      <c r="B27390" s="3"/>
      <c r="C27390" s="3"/>
      <c r="D27390" s="6"/>
      <c r="E27390" s="8"/>
      <c r="O27390" s="9"/>
    </row>
    <row r="27391" spans="2:15" x14ac:dyDescent="0.2">
      <c r="B27391" s="3"/>
      <c r="C27391" s="3"/>
      <c r="D27391" s="6"/>
      <c r="E27391" s="8"/>
      <c r="O27391" s="9"/>
    </row>
    <row r="27392" spans="2:15" x14ac:dyDescent="0.2">
      <c r="B27392" s="3"/>
      <c r="C27392" s="3"/>
      <c r="D27392" s="6"/>
      <c r="E27392" s="8"/>
      <c r="O27392" s="9"/>
    </row>
    <row r="27393" spans="2:15" x14ac:dyDescent="0.2">
      <c r="B27393" s="3"/>
      <c r="C27393" s="3"/>
      <c r="D27393" s="6"/>
      <c r="E27393" s="8"/>
      <c r="O27393" s="9"/>
    </row>
    <row r="27394" spans="2:15" x14ac:dyDescent="0.2">
      <c r="B27394" s="3"/>
      <c r="C27394" s="3"/>
      <c r="D27394" s="6"/>
      <c r="E27394" s="8"/>
      <c r="O27394" s="9"/>
    </row>
    <row r="27395" spans="2:15" x14ac:dyDescent="0.2">
      <c r="B27395" s="3"/>
      <c r="C27395" s="3"/>
      <c r="D27395" s="6"/>
      <c r="E27395" s="8"/>
      <c r="O27395" s="9"/>
    </row>
    <row r="27396" spans="2:15" x14ac:dyDescent="0.2">
      <c r="B27396" s="3"/>
      <c r="C27396" s="3"/>
      <c r="D27396" s="6"/>
      <c r="E27396" s="8"/>
      <c r="O27396" s="9"/>
    </row>
    <row r="27397" spans="2:15" x14ac:dyDescent="0.2">
      <c r="B27397" s="3"/>
      <c r="C27397" s="3"/>
      <c r="D27397" s="6"/>
      <c r="E27397" s="8"/>
      <c r="O27397" s="9"/>
    </row>
    <row r="27398" spans="2:15" x14ac:dyDescent="0.2">
      <c r="B27398" s="3"/>
      <c r="C27398" s="3"/>
      <c r="D27398" s="6"/>
      <c r="E27398" s="8"/>
      <c r="O27398" s="9"/>
    </row>
    <row r="27399" spans="2:15" x14ac:dyDescent="0.2">
      <c r="B27399" s="3"/>
      <c r="C27399" s="3"/>
      <c r="D27399" s="6"/>
      <c r="E27399" s="8"/>
      <c r="O27399" s="9"/>
    </row>
    <row r="27400" spans="2:15" x14ac:dyDescent="0.2">
      <c r="B27400" s="3"/>
      <c r="C27400" s="3"/>
      <c r="D27400" s="6"/>
      <c r="E27400" s="8"/>
      <c r="O27400" s="9"/>
    </row>
    <row r="27401" spans="2:15" x14ac:dyDescent="0.2">
      <c r="B27401" s="3"/>
      <c r="C27401" s="3"/>
      <c r="D27401" s="6"/>
      <c r="E27401" s="8"/>
      <c r="O27401" s="9"/>
    </row>
    <row r="27402" spans="2:15" x14ac:dyDescent="0.2">
      <c r="B27402" s="3"/>
      <c r="C27402" s="3"/>
      <c r="D27402" s="6"/>
      <c r="E27402" s="8"/>
      <c r="O27402" s="9"/>
    </row>
    <row r="27403" spans="2:15" x14ac:dyDescent="0.2">
      <c r="B27403" s="3"/>
      <c r="C27403" s="3"/>
      <c r="D27403" s="6"/>
      <c r="E27403" s="8"/>
      <c r="O27403" s="9"/>
    </row>
    <row r="27404" spans="2:15" x14ac:dyDescent="0.2">
      <c r="B27404" s="3"/>
      <c r="C27404" s="3"/>
      <c r="D27404" s="6"/>
      <c r="E27404" s="8"/>
      <c r="O27404" s="9"/>
    </row>
    <row r="27405" spans="2:15" x14ac:dyDescent="0.2">
      <c r="B27405" s="3"/>
      <c r="C27405" s="3"/>
      <c r="D27405" s="6"/>
      <c r="E27405" s="8"/>
      <c r="O27405" s="9"/>
    </row>
    <row r="27406" spans="2:15" x14ac:dyDescent="0.2">
      <c r="B27406" s="3"/>
      <c r="C27406" s="3"/>
      <c r="D27406" s="6"/>
      <c r="E27406" s="8"/>
      <c r="O27406" s="9"/>
    </row>
    <row r="27407" spans="2:15" x14ac:dyDescent="0.2">
      <c r="B27407" s="3"/>
      <c r="C27407" s="3"/>
      <c r="D27407" s="6"/>
      <c r="E27407" s="8"/>
      <c r="O27407" s="9"/>
    </row>
    <row r="27408" spans="2:15" x14ac:dyDescent="0.2">
      <c r="B27408" s="3"/>
      <c r="C27408" s="3"/>
      <c r="D27408" s="6"/>
      <c r="E27408" s="8"/>
      <c r="O27408" s="9"/>
    </row>
    <row r="27409" spans="2:15" x14ac:dyDescent="0.2">
      <c r="B27409" s="3"/>
      <c r="C27409" s="3"/>
      <c r="D27409" s="6"/>
      <c r="E27409" s="8"/>
      <c r="O27409" s="9"/>
    </row>
    <row r="27410" spans="2:15" x14ac:dyDescent="0.2">
      <c r="B27410" s="3"/>
      <c r="C27410" s="3"/>
      <c r="D27410" s="6"/>
      <c r="E27410" s="8"/>
      <c r="O27410" s="9"/>
    </row>
    <row r="27411" spans="2:15" x14ac:dyDescent="0.2">
      <c r="B27411" s="3"/>
      <c r="C27411" s="3"/>
      <c r="D27411" s="6"/>
      <c r="E27411" s="8"/>
      <c r="O27411" s="9"/>
    </row>
    <row r="27412" spans="2:15" x14ac:dyDescent="0.2">
      <c r="B27412" s="3"/>
      <c r="C27412" s="3"/>
      <c r="D27412" s="6"/>
      <c r="E27412" s="8"/>
      <c r="O27412" s="9"/>
    </row>
    <row r="27413" spans="2:15" x14ac:dyDescent="0.2">
      <c r="B27413" s="3"/>
      <c r="C27413" s="3"/>
      <c r="D27413" s="6"/>
      <c r="E27413" s="8"/>
      <c r="O27413" s="9"/>
    </row>
    <row r="27414" spans="2:15" x14ac:dyDescent="0.2">
      <c r="B27414" s="3"/>
      <c r="C27414" s="3"/>
      <c r="D27414" s="6"/>
      <c r="E27414" s="8"/>
      <c r="O27414" s="9"/>
    </row>
    <row r="27415" spans="2:15" x14ac:dyDescent="0.2">
      <c r="B27415" s="3"/>
      <c r="C27415" s="3"/>
      <c r="D27415" s="6"/>
      <c r="E27415" s="8"/>
      <c r="O27415" s="9"/>
    </row>
    <row r="27416" spans="2:15" x14ac:dyDescent="0.2">
      <c r="B27416" s="3"/>
      <c r="C27416" s="3"/>
      <c r="D27416" s="6"/>
      <c r="E27416" s="8"/>
      <c r="O27416" s="9"/>
    </row>
    <row r="27417" spans="2:15" x14ac:dyDescent="0.2">
      <c r="B27417" s="3"/>
      <c r="C27417" s="3"/>
      <c r="D27417" s="6"/>
      <c r="E27417" s="8"/>
      <c r="O27417" s="9"/>
    </row>
    <row r="27418" spans="2:15" x14ac:dyDescent="0.2">
      <c r="B27418" s="3"/>
      <c r="C27418" s="3"/>
      <c r="D27418" s="6"/>
      <c r="E27418" s="8"/>
      <c r="O27418" s="9"/>
    </row>
    <row r="27419" spans="2:15" x14ac:dyDescent="0.2">
      <c r="B27419" s="3"/>
      <c r="C27419" s="3"/>
      <c r="D27419" s="6"/>
      <c r="E27419" s="8"/>
      <c r="O27419" s="9"/>
    </row>
    <row r="27420" spans="2:15" x14ac:dyDescent="0.2">
      <c r="B27420" s="3"/>
      <c r="C27420" s="3"/>
      <c r="D27420" s="6"/>
      <c r="E27420" s="8"/>
      <c r="O27420" s="9"/>
    </row>
    <row r="27421" spans="2:15" x14ac:dyDescent="0.2">
      <c r="B27421" s="3"/>
      <c r="C27421" s="3"/>
      <c r="D27421" s="6"/>
      <c r="E27421" s="8"/>
      <c r="O27421" s="9"/>
    </row>
    <row r="27422" spans="2:15" x14ac:dyDescent="0.2">
      <c r="B27422" s="3"/>
      <c r="C27422" s="3"/>
      <c r="D27422" s="6"/>
      <c r="E27422" s="8"/>
      <c r="O27422" s="9"/>
    </row>
    <row r="27423" spans="2:15" x14ac:dyDescent="0.2">
      <c r="B27423" s="3"/>
      <c r="C27423" s="3"/>
      <c r="D27423" s="6"/>
      <c r="E27423" s="8"/>
      <c r="O27423" s="9"/>
    </row>
    <row r="27424" spans="2:15" x14ac:dyDescent="0.2">
      <c r="B27424" s="3"/>
      <c r="C27424" s="3"/>
      <c r="D27424" s="6"/>
      <c r="E27424" s="8"/>
      <c r="O27424" s="9"/>
    </row>
    <row r="27425" spans="2:15" x14ac:dyDescent="0.2">
      <c r="B27425" s="3"/>
      <c r="C27425" s="3"/>
      <c r="D27425" s="6"/>
      <c r="E27425" s="8"/>
      <c r="O27425" s="9"/>
    </row>
    <row r="27426" spans="2:15" x14ac:dyDescent="0.2">
      <c r="B27426" s="3"/>
      <c r="C27426" s="3"/>
      <c r="D27426" s="6"/>
      <c r="E27426" s="8"/>
      <c r="O27426" s="9"/>
    </row>
    <row r="27427" spans="2:15" x14ac:dyDescent="0.2">
      <c r="B27427" s="3"/>
      <c r="C27427" s="3"/>
      <c r="D27427" s="6"/>
      <c r="E27427" s="8"/>
      <c r="O27427" s="9"/>
    </row>
    <row r="27428" spans="2:15" x14ac:dyDescent="0.2">
      <c r="B27428" s="3"/>
      <c r="C27428" s="3"/>
      <c r="D27428" s="6"/>
      <c r="E27428" s="8"/>
      <c r="O27428" s="9"/>
    </row>
    <row r="27429" spans="2:15" x14ac:dyDescent="0.2">
      <c r="B27429" s="3"/>
      <c r="C27429" s="3"/>
      <c r="D27429" s="6"/>
      <c r="E27429" s="8"/>
      <c r="O27429" s="9"/>
    </row>
    <row r="27430" spans="2:15" x14ac:dyDescent="0.2">
      <c r="B27430" s="3"/>
      <c r="C27430" s="3"/>
      <c r="D27430" s="6"/>
      <c r="E27430" s="8"/>
      <c r="O27430" s="9"/>
    </row>
    <row r="27431" spans="2:15" x14ac:dyDescent="0.2">
      <c r="B27431" s="3"/>
      <c r="C27431" s="3"/>
      <c r="D27431" s="6"/>
      <c r="E27431" s="8"/>
      <c r="O27431" s="9"/>
    </row>
    <row r="27432" spans="2:15" x14ac:dyDescent="0.2">
      <c r="B27432" s="3"/>
      <c r="C27432" s="3"/>
      <c r="D27432" s="6"/>
      <c r="E27432" s="8"/>
      <c r="O27432" s="9"/>
    </row>
    <row r="27433" spans="2:15" x14ac:dyDescent="0.2">
      <c r="B27433" s="3"/>
      <c r="C27433" s="3"/>
      <c r="D27433" s="6"/>
      <c r="E27433" s="8"/>
      <c r="O27433" s="9"/>
    </row>
    <row r="27434" spans="2:15" x14ac:dyDescent="0.2">
      <c r="B27434" s="3"/>
      <c r="C27434" s="3"/>
      <c r="D27434" s="6"/>
      <c r="E27434" s="8"/>
      <c r="O27434" s="9"/>
    </row>
    <row r="27435" spans="2:15" x14ac:dyDescent="0.2">
      <c r="B27435" s="3"/>
      <c r="C27435" s="3"/>
      <c r="D27435" s="6"/>
      <c r="E27435" s="8"/>
      <c r="O27435" s="9"/>
    </row>
    <row r="27436" spans="2:15" x14ac:dyDescent="0.2">
      <c r="B27436" s="3"/>
      <c r="C27436" s="3"/>
      <c r="D27436" s="6"/>
      <c r="E27436" s="8"/>
      <c r="O27436" s="9"/>
    </row>
    <row r="27437" spans="2:15" x14ac:dyDescent="0.2">
      <c r="B27437" s="3"/>
      <c r="C27437" s="3"/>
      <c r="D27437" s="6"/>
      <c r="E27437" s="8"/>
      <c r="O27437" s="9"/>
    </row>
    <row r="27438" spans="2:15" x14ac:dyDescent="0.2">
      <c r="B27438" s="3"/>
      <c r="C27438" s="3"/>
      <c r="D27438" s="6"/>
      <c r="E27438" s="8"/>
      <c r="O27438" s="9"/>
    </row>
    <row r="27439" spans="2:15" x14ac:dyDescent="0.2">
      <c r="B27439" s="3"/>
      <c r="C27439" s="3"/>
      <c r="D27439" s="6"/>
      <c r="E27439" s="8"/>
      <c r="O27439" s="9"/>
    </row>
    <row r="27440" spans="2:15" x14ac:dyDescent="0.2">
      <c r="B27440" s="3"/>
      <c r="C27440" s="3"/>
      <c r="D27440" s="6"/>
      <c r="E27440" s="8"/>
      <c r="O27440" s="9"/>
    </row>
    <row r="27441" spans="2:15" x14ac:dyDescent="0.2">
      <c r="B27441" s="3"/>
      <c r="C27441" s="3"/>
      <c r="D27441" s="6"/>
      <c r="E27441" s="8"/>
      <c r="O27441" s="9"/>
    </row>
    <row r="27442" spans="2:15" x14ac:dyDescent="0.2">
      <c r="B27442" s="3"/>
      <c r="C27442" s="3"/>
      <c r="D27442" s="6"/>
      <c r="E27442" s="8"/>
      <c r="O27442" s="9"/>
    </row>
    <row r="27443" spans="2:15" x14ac:dyDescent="0.2">
      <c r="B27443" s="3"/>
      <c r="C27443" s="3"/>
      <c r="D27443" s="6"/>
      <c r="E27443" s="8"/>
      <c r="O27443" s="9"/>
    </row>
    <row r="27444" spans="2:15" x14ac:dyDescent="0.2">
      <c r="B27444" s="3"/>
      <c r="C27444" s="3"/>
      <c r="D27444" s="6"/>
      <c r="E27444" s="8"/>
      <c r="O27444" s="9"/>
    </row>
    <row r="27445" spans="2:15" x14ac:dyDescent="0.2">
      <c r="B27445" s="3"/>
      <c r="C27445" s="3"/>
      <c r="D27445" s="6"/>
      <c r="E27445" s="8"/>
      <c r="O27445" s="9"/>
    </row>
    <row r="27446" spans="2:15" x14ac:dyDescent="0.2">
      <c r="B27446" s="3"/>
      <c r="C27446" s="3"/>
      <c r="D27446" s="6"/>
      <c r="E27446" s="8"/>
      <c r="O27446" s="9"/>
    </row>
    <row r="27447" spans="2:15" x14ac:dyDescent="0.2">
      <c r="B27447" s="3"/>
      <c r="C27447" s="3"/>
      <c r="D27447" s="6"/>
      <c r="E27447" s="8"/>
      <c r="O27447" s="9"/>
    </row>
    <row r="27448" spans="2:15" x14ac:dyDescent="0.2">
      <c r="B27448" s="3"/>
      <c r="C27448" s="3"/>
      <c r="D27448" s="6"/>
      <c r="E27448" s="8"/>
      <c r="O27448" s="9"/>
    </row>
    <row r="27449" spans="2:15" x14ac:dyDescent="0.2">
      <c r="B27449" s="3"/>
      <c r="C27449" s="3"/>
      <c r="D27449" s="6"/>
      <c r="E27449" s="8"/>
      <c r="O27449" s="9"/>
    </row>
    <row r="27450" spans="2:15" x14ac:dyDescent="0.2">
      <c r="B27450" s="3"/>
      <c r="C27450" s="3"/>
      <c r="D27450" s="6"/>
      <c r="E27450" s="8"/>
      <c r="O27450" s="9"/>
    </row>
    <row r="27451" spans="2:15" x14ac:dyDescent="0.2">
      <c r="B27451" s="3"/>
      <c r="C27451" s="3"/>
      <c r="D27451" s="6"/>
      <c r="E27451" s="8"/>
      <c r="O27451" s="9"/>
    </row>
    <row r="27452" spans="2:15" x14ac:dyDescent="0.2">
      <c r="B27452" s="3"/>
      <c r="C27452" s="3"/>
      <c r="D27452" s="6"/>
      <c r="E27452" s="8"/>
      <c r="O27452" s="9"/>
    </row>
    <row r="27453" spans="2:15" x14ac:dyDescent="0.2">
      <c r="B27453" s="3"/>
      <c r="C27453" s="3"/>
      <c r="D27453" s="6"/>
      <c r="E27453" s="8"/>
      <c r="O27453" s="9"/>
    </row>
    <row r="27454" spans="2:15" x14ac:dyDescent="0.2">
      <c r="B27454" s="3"/>
      <c r="C27454" s="3"/>
      <c r="D27454" s="6"/>
      <c r="E27454" s="8"/>
      <c r="O27454" s="9"/>
    </row>
    <row r="27455" spans="2:15" x14ac:dyDescent="0.2">
      <c r="B27455" s="3"/>
      <c r="C27455" s="3"/>
      <c r="D27455" s="6"/>
      <c r="E27455" s="8"/>
      <c r="O27455" s="9"/>
    </row>
    <row r="27456" spans="2:15" x14ac:dyDescent="0.2">
      <c r="B27456" s="3"/>
      <c r="C27456" s="3"/>
      <c r="D27456" s="6"/>
      <c r="E27456" s="8"/>
      <c r="O27456" s="9"/>
    </row>
    <row r="27457" spans="2:15" x14ac:dyDescent="0.2">
      <c r="B27457" s="3"/>
      <c r="C27457" s="3"/>
      <c r="D27457" s="6"/>
      <c r="E27457" s="8"/>
      <c r="O27457" s="9"/>
    </row>
    <row r="27458" spans="2:15" x14ac:dyDescent="0.2">
      <c r="B27458" s="3"/>
      <c r="C27458" s="3"/>
      <c r="D27458" s="6"/>
      <c r="E27458" s="8"/>
      <c r="O27458" s="9"/>
    </row>
    <row r="27459" spans="2:15" x14ac:dyDescent="0.2">
      <c r="B27459" s="3"/>
      <c r="C27459" s="3"/>
      <c r="D27459" s="6"/>
      <c r="E27459" s="8"/>
      <c r="O27459" s="9"/>
    </row>
    <row r="27460" spans="2:15" x14ac:dyDescent="0.2">
      <c r="B27460" s="3"/>
      <c r="C27460" s="3"/>
      <c r="D27460" s="6"/>
      <c r="E27460" s="8"/>
      <c r="O27460" s="9"/>
    </row>
    <row r="27461" spans="2:15" x14ac:dyDescent="0.2">
      <c r="B27461" s="3"/>
      <c r="C27461" s="3"/>
      <c r="D27461" s="6"/>
      <c r="E27461" s="8"/>
      <c r="O27461" s="9"/>
    </row>
    <row r="27462" spans="2:15" x14ac:dyDescent="0.2">
      <c r="B27462" s="3"/>
      <c r="C27462" s="3"/>
      <c r="D27462" s="6"/>
      <c r="E27462" s="8"/>
      <c r="O27462" s="9"/>
    </row>
    <row r="27463" spans="2:15" x14ac:dyDescent="0.2">
      <c r="B27463" s="3"/>
      <c r="C27463" s="3"/>
      <c r="D27463" s="6"/>
      <c r="E27463" s="8"/>
      <c r="O27463" s="9"/>
    </row>
    <row r="27464" spans="2:15" x14ac:dyDescent="0.2">
      <c r="B27464" s="3"/>
      <c r="C27464" s="3"/>
      <c r="D27464" s="6"/>
      <c r="E27464" s="8"/>
      <c r="O27464" s="9"/>
    </row>
    <row r="27465" spans="2:15" x14ac:dyDescent="0.2">
      <c r="B27465" s="3"/>
      <c r="C27465" s="3"/>
      <c r="D27465" s="6"/>
      <c r="E27465" s="8"/>
      <c r="O27465" s="9"/>
    </row>
    <row r="27466" spans="2:15" x14ac:dyDescent="0.2">
      <c r="B27466" s="3"/>
      <c r="C27466" s="3"/>
      <c r="D27466" s="6"/>
      <c r="E27466" s="8"/>
      <c r="O27466" s="9"/>
    </row>
    <row r="27467" spans="2:15" x14ac:dyDescent="0.2">
      <c r="B27467" s="3"/>
      <c r="C27467" s="3"/>
      <c r="D27467" s="6"/>
      <c r="E27467" s="8"/>
      <c r="O27467" s="9"/>
    </row>
    <row r="27468" spans="2:15" x14ac:dyDescent="0.2">
      <c r="B27468" s="3"/>
      <c r="C27468" s="3"/>
      <c r="D27468" s="6"/>
      <c r="E27468" s="8"/>
      <c r="O27468" s="9"/>
    </row>
    <row r="27469" spans="2:15" x14ac:dyDescent="0.2">
      <c r="B27469" s="3"/>
      <c r="C27469" s="3"/>
      <c r="D27469" s="6"/>
      <c r="E27469" s="8"/>
      <c r="O27469" s="9"/>
    </row>
    <row r="27470" spans="2:15" x14ac:dyDescent="0.2">
      <c r="B27470" s="3"/>
      <c r="C27470" s="3"/>
      <c r="D27470" s="6"/>
      <c r="E27470" s="8"/>
      <c r="O27470" s="9"/>
    </row>
    <row r="27471" spans="2:15" x14ac:dyDescent="0.2">
      <c r="B27471" s="3"/>
      <c r="C27471" s="3"/>
      <c r="D27471" s="6"/>
      <c r="E27471" s="8"/>
      <c r="O27471" s="9"/>
    </row>
    <row r="27472" spans="2:15" x14ac:dyDescent="0.2">
      <c r="B27472" s="3"/>
      <c r="C27472" s="3"/>
      <c r="D27472" s="6"/>
      <c r="E27472" s="8"/>
      <c r="O27472" s="9"/>
    </row>
    <row r="27473" spans="2:15" x14ac:dyDescent="0.2">
      <c r="B27473" s="3"/>
      <c r="C27473" s="3"/>
      <c r="D27473" s="6"/>
      <c r="E27473" s="8"/>
      <c r="O27473" s="9"/>
    </row>
    <row r="27474" spans="2:15" x14ac:dyDescent="0.2">
      <c r="B27474" s="3"/>
      <c r="C27474" s="3"/>
      <c r="D27474" s="6"/>
      <c r="E27474" s="8"/>
      <c r="O27474" s="9"/>
    </row>
    <row r="27475" spans="2:15" x14ac:dyDescent="0.2">
      <c r="B27475" s="3"/>
      <c r="C27475" s="3"/>
      <c r="D27475" s="6"/>
      <c r="E27475" s="8"/>
      <c r="O27475" s="9"/>
    </row>
    <row r="27476" spans="2:15" x14ac:dyDescent="0.2">
      <c r="B27476" s="3"/>
      <c r="C27476" s="3"/>
      <c r="D27476" s="6"/>
      <c r="E27476" s="8"/>
      <c r="O27476" s="9"/>
    </row>
    <row r="27477" spans="2:15" x14ac:dyDescent="0.2">
      <c r="B27477" s="3"/>
      <c r="C27477" s="3"/>
      <c r="D27477" s="6"/>
      <c r="E27477" s="8"/>
      <c r="O27477" s="9"/>
    </row>
    <row r="27478" spans="2:15" x14ac:dyDescent="0.2">
      <c r="B27478" s="3"/>
      <c r="C27478" s="3"/>
      <c r="D27478" s="6"/>
      <c r="E27478" s="8"/>
      <c r="O27478" s="9"/>
    </row>
    <row r="27479" spans="2:15" x14ac:dyDescent="0.2">
      <c r="B27479" s="3"/>
      <c r="C27479" s="3"/>
      <c r="D27479" s="6"/>
      <c r="E27479" s="8"/>
      <c r="O27479" s="9"/>
    </row>
    <row r="27480" spans="2:15" x14ac:dyDescent="0.2">
      <c r="B27480" s="3"/>
      <c r="C27480" s="3"/>
      <c r="D27480" s="6"/>
      <c r="E27480" s="8"/>
      <c r="O27480" s="9"/>
    </row>
    <row r="27481" spans="2:15" x14ac:dyDescent="0.2">
      <c r="B27481" s="3"/>
      <c r="C27481" s="3"/>
      <c r="D27481" s="6"/>
      <c r="E27481" s="8"/>
      <c r="O27481" s="9"/>
    </row>
    <row r="27482" spans="2:15" x14ac:dyDescent="0.2">
      <c r="B27482" s="3"/>
      <c r="C27482" s="3"/>
      <c r="D27482" s="6"/>
      <c r="E27482" s="8"/>
      <c r="O27482" s="9"/>
    </row>
    <row r="27483" spans="2:15" x14ac:dyDescent="0.2">
      <c r="B27483" s="3"/>
      <c r="C27483" s="3"/>
      <c r="D27483" s="6"/>
      <c r="E27483" s="8"/>
      <c r="O27483" s="9"/>
    </row>
    <row r="27484" spans="2:15" x14ac:dyDescent="0.2">
      <c r="B27484" s="3"/>
      <c r="C27484" s="3"/>
      <c r="D27484" s="6"/>
      <c r="E27484" s="8"/>
      <c r="O27484" s="9"/>
    </row>
    <row r="27485" spans="2:15" x14ac:dyDescent="0.2">
      <c r="B27485" s="3"/>
      <c r="C27485" s="3"/>
      <c r="D27485" s="6"/>
      <c r="E27485" s="8"/>
      <c r="O27485" s="9"/>
    </row>
    <row r="27486" spans="2:15" x14ac:dyDescent="0.2">
      <c r="B27486" s="3"/>
      <c r="C27486" s="3"/>
      <c r="D27486" s="6"/>
      <c r="E27486" s="8"/>
      <c r="O27486" s="9"/>
    </row>
    <row r="27487" spans="2:15" x14ac:dyDescent="0.2">
      <c r="B27487" s="3"/>
      <c r="C27487" s="3"/>
      <c r="D27487" s="6"/>
      <c r="E27487" s="8"/>
      <c r="O27487" s="9"/>
    </row>
    <row r="27488" spans="2:15" x14ac:dyDescent="0.2">
      <c r="B27488" s="3"/>
      <c r="C27488" s="3"/>
      <c r="D27488" s="6"/>
      <c r="E27488" s="8"/>
      <c r="O27488" s="9"/>
    </row>
    <row r="27489" spans="2:15" x14ac:dyDescent="0.2">
      <c r="B27489" s="3"/>
      <c r="C27489" s="3"/>
      <c r="D27489" s="6"/>
      <c r="E27489" s="8"/>
      <c r="O27489" s="9"/>
    </row>
    <row r="27490" spans="2:15" x14ac:dyDescent="0.2">
      <c r="B27490" s="3"/>
      <c r="C27490" s="3"/>
      <c r="D27490" s="6"/>
      <c r="E27490" s="8"/>
      <c r="O27490" s="9"/>
    </row>
    <row r="27491" spans="2:15" x14ac:dyDescent="0.2">
      <c r="B27491" s="3"/>
      <c r="C27491" s="3"/>
      <c r="D27491" s="6"/>
      <c r="E27491" s="8"/>
      <c r="O27491" s="9"/>
    </row>
    <row r="27492" spans="2:15" x14ac:dyDescent="0.2">
      <c r="B27492" s="3"/>
      <c r="C27492" s="3"/>
      <c r="D27492" s="6"/>
      <c r="E27492" s="8"/>
      <c r="O27492" s="9"/>
    </row>
    <row r="27493" spans="2:15" x14ac:dyDescent="0.2">
      <c r="B27493" s="3"/>
      <c r="C27493" s="3"/>
      <c r="D27493" s="6"/>
      <c r="E27493" s="8"/>
      <c r="O27493" s="9"/>
    </row>
    <row r="27494" spans="2:15" x14ac:dyDescent="0.2">
      <c r="B27494" s="3"/>
      <c r="C27494" s="3"/>
      <c r="D27494" s="6"/>
      <c r="E27494" s="8"/>
      <c r="O27494" s="9"/>
    </row>
    <row r="27495" spans="2:15" x14ac:dyDescent="0.2">
      <c r="B27495" s="3"/>
      <c r="C27495" s="3"/>
      <c r="D27495" s="6"/>
      <c r="E27495" s="8"/>
      <c r="O27495" s="9"/>
    </row>
    <row r="27496" spans="2:15" x14ac:dyDescent="0.2">
      <c r="B27496" s="3"/>
      <c r="C27496" s="3"/>
      <c r="D27496" s="6"/>
      <c r="E27496" s="8"/>
      <c r="O27496" s="9"/>
    </row>
    <row r="27497" spans="2:15" x14ac:dyDescent="0.2">
      <c r="B27497" s="3"/>
      <c r="C27497" s="3"/>
      <c r="D27497" s="6"/>
      <c r="E27497" s="8"/>
      <c r="O27497" s="9"/>
    </row>
    <row r="27498" spans="2:15" x14ac:dyDescent="0.2">
      <c r="B27498" s="3"/>
      <c r="C27498" s="3"/>
      <c r="D27498" s="6"/>
      <c r="E27498" s="8"/>
      <c r="O27498" s="9"/>
    </row>
    <row r="27499" spans="2:15" x14ac:dyDescent="0.2">
      <c r="B27499" s="3"/>
      <c r="C27499" s="3"/>
      <c r="D27499" s="6"/>
      <c r="E27499" s="8"/>
      <c r="O27499" s="9"/>
    </row>
    <row r="27500" spans="2:15" x14ac:dyDescent="0.2">
      <c r="B27500" s="3"/>
      <c r="C27500" s="3"/>
      <c r="D27500" s="6"/>
      <c r="E27500" s="8"/>
      <c r="O27500" s="9"/>
    </row>
    <row r="27501" spans="2:15" x14ac:dyDescent="0.2">
      <c r="B27501" s="3"/>
      <c r="C27501" s="3"/>
      <c r="D27501" s="6"/>
      <c r="E27501" s="8"/>
      <c r="O27501" s="9"/>
    </row>
    <row r="27502" spans="2:15" x14ac:dyDescent="0.2">
      <c r="B27502" s="3"/>
      <c r="C27502" s="3"/>
      <c r="D27502" s="6"/>
      <c r="E27502" s="8"/>
      <c r="O27502" s="9"/>
    </row>
    <row r="27503" spans="2:15" x14ac:dyDescent="0.2">
      <c r="B27503" s="3"/>
      <c r="C27503" s="3"/>
      <c r="D27503" s="6"/>
      <c r="E27503" s="8"/>
      <c r="O27503" s="9"/>
    </row>
    <row r="27504" spans="2:15" x14ac:dyDescent="0.2">
      <c r="B27504" s="3"/>
      <c r="C27504" s="3"/>
      <c r="D27504" s="6"/>
      <c r="E27504" s="8"/>
      <c r="O27504" s="9"/>
    </row>
    <row r="27505" spans="2:15" x14ac:dyDescent="0.2">
      <c r="B27505" s="3"/>
      <c r="C27505" s="3"/>
      <c r="D27505" s="6"/>
      <c r="E27505" s="8"/>
      <c r="O27505" s="9"/>
    </row>
    <row r="27506" spans="2:15" x14ac:dyDescent="0.2">
      <c r="B27506" s="3"/>
      <c r="C27506" s="3"/>
      <c r="D27506" s="6"/>
      <c r="E27506" s="8"/>
      <c r="O27506" s="9"/>
    </row>
    <row r="27507" spans="2:15" x14ac:dyDescent="0.2">
      <c r="B27507" s="3"/>
      <c r="C27507" s="3"/>
      <c r="D27507" s="6"/>
      <c r="E27507" s="8"/>
      <c r="O27507" s="9"/>
    </row>
    <row r="27508" spans="2:15" x14ac:dyDescent="0.2">
      <c r="B27508" s="3"/>
      <c r="C27508" s="3"/>
      <c r="D27508" s="6"/>
      <c r="E27508" s="8"/>
      <c r="O27508" s="9"/>
    </row>
    <row r="27509" spans="2:15" x14ac:dyDescent="0.2">
      <c r="B27509" s="3"/>
      <c r="C27509" s="3"/>
      <c r="D27509" s="6"/>
      <c r="E27509" s="8"/>
      <c r="O27509" s="9"/>
    </row>
    <row r="27510" spans="2:15" x14ac:dyDescent="0.2">
      <c r="B27510" s="3"/>
      <c r="C27510" s="3"/>
      <c r="D27510" s="6"/>
      <c r="E27510" s="8"/>
      <c r="O27510" s="9"/>
    </row>
    <row r="27511" spans="2:15" x14ac:dyDescent="0.2">
      <c r="B27511" s="3"/>
      <c r="C27511" s="3"/>
      <c r="D27511" s="6"/>
      <c r="E27511" s="8"/>
      <c r="O27511" s="9"/>
    </row>
    <row r="27512" spans="2:15" x14ac:dyDescent="0.2">
      <c r="B27512" s="3"/>
      <c r="C27512" s="3"/>
      <c r="D27512" s="6"/>
      <c r="E27512" s="8"/>
      <c r="O27512" s="9"/>
    </row>
    <row r="27513" spans="2:15" x14ac:dyDescent="0.2">
      <c r="B27513" s="3"/>
      <c r="C27513" s="3"/>
      <c r="D27513" s="6"/>
      <c r="E27513" s="8"/>
      <c r="O27513" s="9"/>
    </row>
    <row r="27514" spans="2:15" x14ac:dyDescent="0.2">
      <c r="B27514" s="3"/>
      <c r="C27514" s="3"/>
      <c r="D27514" s="6"/>
      <c r="E27514" s="8"/>
      <c r="O27514" s="9"/>
    </row>
    <row r="27515" spans="2:15" x14ac:dyDescent="0.2">
      <c r="B27515" s="3"/>
      <c r="C27515" s="3"/>
      <c r="D27515" s="6"/>
      <c r="E27515" s="8"/>
      <c r="O27515" s="9"/>
    </row>
    <row r="27516" spans="2:15" x14ac:dyDescent="0.2">
      <c r="B27516" s="3"/>
      <c r="C27516" s="3"/>
      <c r="D27516" s="6"/>
      <c r="E27516" s="8"/>
      <c r="O27516" s="9"/>
    </row>
    <row r="27517" spans="2:15" x14ac:dyDescent="0.2">
      <c r="B27517" s="3"/>
      <c r="C27517" s="3"/>
      <c r="D27517" s="6"/>
      <c r="E27517" s="8"/>
      <c r="O27517" s="9"/>
    </row>
    <row r="27518" spans="2:15" x14ac:dyDescent="0.2">
      <c r="B27518" s="3"/>
      <c r="C27518" s="3"/>
      <c r="D27518" s="6"/>
      <c r="E27518" s="8"/>
      <c r="O27518" s="9"/>
    </row>
    <row r="27519" spans="2:15" x14ac:dyDescent="0.2">
      <c r="B27519" s="3"/>
      <c r="C27519" s="3"/>
      <c r="D27519" s="6"/>
      <c r="E27519" s="8"/>
      <c r="O27519" s="9"/>
    </row>
    <row r="27520" spans="2:15" x14ac:dyDescent="0.2">
      <c r="B27520" s="3"/>
      <c r="C27520" s="3"/>
      <c r="D27520" s="6"/>
      <c r="E27520" s="8"/>
      <c r="O27520" s="9"/>
    </row>
    <row r="27521" spans="2:15" x14ac:dyDescent="0.2">
      <c r="B27521" s="3"/>
      <c r="C27521" s="3"/>
      <c r="D27521" s="6"/>
      <c r="E27521" s="8"/>
      <c r="O27521" s="9"/>
    </row>
    <row r="27522" spans="2:15" x14ac:dyDescent="0.2">
      <c r="B27522" s="3"/>
      <c r="C27522" s="3"/>
      <c r="D27522" s="6"/>
      <c r="E27522" s="8"/>
      <c r="O27522" s="9"/>
    </row>
    <row r="27523" spans="2:15" x14ac:dyDescent="0.2">
      <c r="B27523" s="3"/>
      <c r="C27523" s="3"/>
      <c r="D27523" s="6"/>
      <c r="E27523" s="8"/>
      <c r="O27523" s="9"/>
    </row>
    <row r="27524" spans="2:15" x14ac:dyDescent="0.2">
      <c r="B27524" s="3"/>
      <c r="C27524" s="3"/>
      <c r="D27524" s="6"/>
      <c r="E27524" s="8"/>
      <c r="O27524" s="9"/>
    </row>
    <row r="27525" spans="2:15" x14ac:dyDescent="0.2">
      <c r="B27525" s="3"/>
      <c r="C27525" s="3"/>
      <c r="D27525" s="6"/>
      <c r="E27525" s="8"/>
      <c r="O27525" s="9"/>
    </row>
    <row r="27526" spans="2:15" x14ac:dyDescent="0.2">
      <c r="B27526" s="3"/>
      <c r="C27526" s="3"/>
      <c r="D27526" s="6"/>
      <c r="E27526" s="8"/>
      <c r="O27526" s="9"/>
    </row>
    <row r="27527" spans="2:15" x14ac:dyDescent="0.2">
      <c r="B27527" s="3"/>
      <c r="C27527" s="3"/>
      <c r="D27527" s="6"/>
      <c r="E27527" s="8"/>
      <c r="O27527" s="9"/>
    </row>
    <row r="27528" spans="2:15" x14ac:dyDescent="0.2">
      <c r="B27528" s="3"/>
      <c r="C27528" s="3"/>
      <c r="D27528" s="6"/>
      <c r="E27528" s="8"/>
      <c r="O27528" s="9"/>
    </row>
    <row r="27529" spans="2:15" x14ac:dyDescent="0.2">
      <c r="B27529" s="3"/>
      <c r="C27529" s="3"/>
      <c r="D27529" s="6"/>
      <c r="E27529" s="8"/>
      <c r="O27529" s="9"/>
    </row>
    <row r="27530" spans="2:15" x14ac:dyDescent="0.2">
      <c r="B27530" s="3"/>
      <c r="C27530" s="3"/>
      <c r="D27530" s="6"/>
      <c r="E27530" s="8"/>
      <c r="O27530" s="9"/>
    </row>
    <row r="27531" spans="2:15" x14ac:dyDescent="0.2">
      <c r="B27531" s="3"/>
      <c r="C27531" s="3"/>
      <c r="D27531" s="6"/>
      <c r="E27531" s="8"/>
      <c r="O27531" s="9"/>
    </row>
    <row r="27532" spans="2:15" x14ac:dyDescent="0.2">
      <c r="B27532" s="3"/>
      <c r="C27532" s="3"/>
      <c r="D27532" s="6"/>
      <c r="E27532" s="8"/>
      <c r="O27532" s="9"/>
    </row>
    <row r="27533" spans="2:15" x14ac:dyDescent="0.2">
      <c r="B27533" s="3"/>
      <c r="C27533" s="3"/>
      <c r="D27533" s="6"/>
      <c r="E27533" s="8"/>
      <c r="O27533" s="9"/>
    </row>
    <row r="27534" spans="2:15" x14ac:dyDescent="0.2">
      <c r="B27534" s="3"/>
      <c r="C27534" s="3"/>
      <c r="D27534" s="6"/>
      <c r="E27534" s="8"/>
      <c r="O27534" s="9"/>
    </row>
    <row r="27535" spans="2:15" x14ac:dyDescent="0.2">
      <c r="B27535" s="3"/>
      <c r="C27535" s="3"/>
      <c r="D27535" s="6"/>
      <c r="E27535" s="8"/>
      <c r="O27535" s="9"/>
    </row>
    <row r="27536" spans="2:15" x14ac:dyDescent="0.2">
      <c r="B27536" s="3"/>
      <c r="C27536" s="3"/>
      <c r="D27536" s="6"/>
      <c r="E27536" s="8"/>
      <c r="O27536" s="9"/>
    </row>
    <row r="27537" spans="2:15" x14ac:dyDescent="0.2">
      <c r="B27537" s="3"/>
      <c r="C27537" s="3"/>
      <c r="D27537" s="6"/>
      <c r="E27537" s="8"/>
      <c r="O27537" s="9"/>
    </row>
    <row r="27538" spans="2:15" x14ac:dyDescent="0.2">
      <c r="B27538" s="3"/>
      <c r="C27538" s="3"/>
      <c r="D27538" s="6"/>
      <c r="E27538" s="8"/>
      <c r="O27538" s="9"/>
    </row>
    <row r="27539" spans="2:15" x14ac:dyDescent="0.2">
      <c r="B27539" s="3"/>
      <c r="C27539" s="3"/>
      <c r="D27539" s="6"/>
      <c r="E27539" s="8"/>
      <c r="O27539" s="9"/>
    </row>
    <row r="27540" spans="2:15" x14ac:dyDescent="0.2">
      <c r="B27540" s="3"/>
      <c r="C27540" s="3"/>
      <c r="D27540" s="6"/>
      <c r="E27540" s="8"/>
      <c r="O27540" s="9"/>
    </row>
    <row r="27541" spans="2:15" x14ac:dyDescent="0.2">
      <c r="B27541" s="3"/>
      <c r="C27541" s="3"/>
      <c r="D27541" s="6"/>
      <c r="E27541" s="8"/>
      <c r="O27541" s="9"/>
    </row>
    <row r="27542" spans="2:15" x14ac:dyDescent="0.2">
      <c r="B27542" s="3"/>
      <c r="C27542" s="3"/>
      <c r="D27542" s="6"/>
      <c r="E27542" s="8"/>
      <c r="O27542" s="9"/>
    </row>
    <row r="27543" spans="2:15" x14ac:dyDescent="0.2">
      <c r="B27543" s="3"/>
      <c r="C27543" s="3"/>
      <c r="D27543" s="6"/>
      <c r="E27543" s="8"/>
      <c r="O27543" s="9"/>
    </row>
    <row r="27544" spans="2:15" x14ac:dyDescent="0.2">
      <c r="B27544" s="3"/>
      <c r="C27544" s="3"/>
      <c r="D27544" s="6"/>
      <c r="E27544" s="8"/>
      <c r="O27544" s="9"/>
    </row>
    <row r="27545" spans="2:15" x14ac:dyDescent="0.2">
      <c r="B27545" s="3"/>
      <c r="C27545" s="3"/>
      <c r="D27545" s="6"/>
      <c r="E27545" s="8"/>
      <c r="O27545" s="9"/>
    </row>
    <row r="27546" spans="2:15" x14ac:dyDescent="0.2">
      <c r="B27546" s="3"/>
      <c r="C27546" s="3"/>
      <c r="D27546" s="6"/>
      <c r="E27546" s="8"/>
      <c r="O27546" s="9"/>
    </row>
    <row r="27547" spans="2:15" x14ac:dyDescent="0.2">
      <c r="B27547" s="3"/>
      <c r="C27547" s="3"/>
      <c r="D27547" s="6"/>
      <c r="E27547" s="8"/>
      <c r="O27547" s="9"/>
    </row>
    <row r="27548" spans="2:15" x14ac:dyDescent="0.2">
      <c r="B27548" s="3"/>
      <c r="C27548" s="3"/>
      <c r="D27548" s="6"/>
      <c r="E27548" s="8"/>
      <c r="O27548" s="9"/>
    </row>
    <row r="27549" spans="2:15" x14ac:dyDescent="0.2">
      <c r="B27549" s="3"/>
      <c r="C27549" s="3"/>
      <c r="D27549" s="6"/>
      <c r="E27549" s="8"/>
      <c r="O27549" s="9"/>
    </row>
    <row r="27550" spans="2:15" x14ac:dyDescent="0.2">
      <c r="B27550" s="3"/>
      <c r="C27550" s="3"/>
      <c r="D27550" s="6"/>
      <c r="E27550" s="8"/>
      <c r="O27550" s="9"/>
    </row>
    <row r="27551" spans="2:15" x14ac:dyDescent="0.2">
      <c r="B27551" s="3"/>
      <c r="C27551" s="3"/>
      <c r="D27551" s="6"/>
      <c r="E27551" s="8"/>
      <c r="O27551" s="9"/>
    </row>
    <row r="27552" spans="2:15" x14ac:dyDescent="0.2">
      <c r="B27552" s="3"/>
      <c r="C27552" s="3"/>
      <c r="D27552" s="6"/>
      <c r="E27552" s="8"/>
      <c r="O27552" s="9"/>
    </row>
    <row r="27553" spans="2:15" x14ac:dyDescent="0.2">
      <c r="B27553" s="3"/>
      <c r="C27553" s="3"/>
      <c r="D27553" s="6"/>
      <c r="E27553" s="8"/>
      <c r="O27553" s="9"/>
    </row>
    <row r="27554" spans="2:15" x14ac:dyDescent="0.2">
      <c r="B27554" s="3"/>
      <c r="C27554" s="3"/>
      <c r="D27554" s="6"/>
      <c r="E27554" s="8"/>
      <c r="O27554" s="9"/>
    </row>
    <row r="27555" spans="2:15" x14ac:dyDescent="0.2">
      <c r="B27555" s="3"/>
      <c r="C27555" s="3"/>
      <c r="D27555" s="6"/>
      <c r="E27555" s="8"/>
      <c r="O27555" s="9"/>
    </row>
    <row r="27556" spans="2:15" x14ac:dyDescent="0.2">
      <c r="B27556" s="3"/>
      <c r="C27556" s="3"/>
      <c r="D27556" s="6"/>
      <c r="E27556" s="8"/>
      <c r="O27556" s="9"/>
    </row>
    <row r="27557" spans="2:15" x14ac:dyDescent="0.2">
      <c r="B27557" s="3"/>
      <c r="C27557" s="3"/>
      <c r="D27557" s="6"/>
      <c r="E27557" s="8"/>
      <c r="O27557" s="9"/>
    </row>
    <row r="27558" spans="2:15" x14ac:dyDescent="0.2">
      <c r="B27558" s="3"/>
      <c r="C27558" s="3"/>
      <c r="D27558" s="6"/>
      <c r="E27558" s="8"/>
      <c r="O27558" s="9"/>
    </row>
    <row r="27559" spans="2:15" x14ac:dyDescent="0.2">
      <c r="B27559" s="3"/>
      <c r="C27559" s="3"/>
      <c r="D27559" s="6"/>
      <c r="E27559" s="8"/>
      <c r="O27559" s="9"/>
    </row>
    <row r="27560" spans="2:15" x14ac:dyDescent="0.2">
      <c r="B27560" s="3"/>
      <c r="C27560" s="3"/>
      <c r="D27560" s="6"/>
      <c r="E27560" s="8"/>
      <c r="O27560" s="9"/>
    </row>
    <row r="27561" spans="2:15" x14ac:dyDescent="0.2">
      <c r="B27561" s="3"/>
      <c r="C27561" s="3"/>
      <c r="D27561" s="6"/>
      <c r="E27561" s="8"/>
      <c r="O27561" s="9"/>
    </row>
    <row r="27562" spans="2:15" x14ac:dyDescent="0.2">
      <c r="B27562" s="3"/>
      <c r="C27562" s="3"/>
      <c r="D27562" s="6"/>
      <c r="E27562" s="8"/>
      <c r="O27562" s="9"/>
    </row>
    <row r="27563" spans="2:15" x14ac:dyDescent="0.2">
      <c r="B27563" s="3"/>
      <c r="C27563" s="3"/>
      <c r="D27563" s="6"/>
      <c r="E27563" s="8"/>
      <c r="O27563" s="9"/>
    </row>
    <row r="27564" spans="2:15" x14ac:dyDescent="0.2">
      <c r="B27564" s="3"/>
      <c r="C27564" s="3"/>
      <c r="D27564" s="6"/>
      <c r="E27564" s="8"/>
      <c r="O27564" s="9"/>
    </row>
    <row r="27565" spans="2:15" x14ac:dyDescent="0.2">
      <c r="B27565" s="3"/>
      <c r="C27565" s="3"/>
      <c r="D27565" s="6"/>
      <c r="E27565" s="8"/>
      <c r="O27565" s="9"/>
    </row>
    <row r="27566" spans="2:15" x14ac:dyDescent="0.2">
      <c r="B27566" s="3"/>
      <c r="C27566" s="3"/>
      <c r="D27566" s="6"/>
      <c r="E27566" s="8"/>
      <c r="O27566" s="9"/>
    </row>
    <row r="27567" spans="2:15" x14ac:dyDescent="0.2">
      <c r="B27567" s="3"/>
      <c r="C27567" s="3"/>
      <c r="D27567" s="6"/>
      <c r="E27567" s="8"/>
      <c r="O27567" s="9"/>
    </row>
    <row r="27568" spans="2:15" x14ac:dyDescent="0.2">
      <c r="B27568" s="3"/>
      <c r="C27568" s="3"/>
      <c r="D27568" s="6"/>
      <c r="E27568" s="8"/>
      <c r="O27568" s="9"/>
    </row>
    <row r="27569" spans="2:15" x14ac:dyDescent="0.2">
      <c r="B27569" s="3"/>
      <c r="C27569" s="3"/>
      <c r="D27569" s="6"/>
      <c r="E27569" s="8"/>
      <c r="O27569" s="9"/>
    </row>
    <row r="27570" spans="2:15" x14ac:dyDescent="0.2">
      <c r="B27570" s="3"/>
      <c r="C27570" s="3"/>
      <c r="D27570" s="6"/>
      <c r="E27570" s="8"/>
      <c r="O27570" s="9"/>
    </row>
    <row r="27571" spans="2:15" x14ac:dyDescent="0.2">
      <c r="B27571" s="3"/>
      <c r="C27571" s="3"/>
      <c r="D27571" s="6"/>
      <c r="E27571" s="8"/>
      <c r="O27571" s="9"/>
    </row>
    <row r="27572" spans="2:15" x14ac:dyDescent="0.2">
      <c r="B27572" s="3"/>
      <c r="C27572" s="3"/>
      <c r="D27572" s="6"/>
      <c r="E27572" s="8"/>
      <c r="O27572" s="9"/>
    </row>
    <row r="27573" spans="2:15" x14ac:dyDescent="0.2">
      <c r="B27573" s="3"/>
      <c r="C27573" s="3"/>
      <c r="D27573" s="6"/>
      <c r="E27573" s="8"/>
      <c r="O27573" s="9"/>
    </row>
    <row r="27574" spans="2:15" x14ac:dyDescent="0.2">
      <c r="B27574" s="3"/>
      <c r="C27574" s="3"/>
      <c r="D27574" s="6"/>
      <c r="E27574" s="8"/>
      <c r="O27574" s="9"/>
    </row>
    <row r="27575" spans="2:15" x14ac:dyDescent="0.2">
      <c r="B27575" s="3"/>
      <c r="C27575" s="3"/>
      <c r="D27575" s="6"/>
      <c r="E27575" s="8"/>
      <c r="O27575" s="9"/>
    </row>
    <row r="27576" spans="2:15" x14ac:dyDescent="0.2">
      <c r="B27576" s="3"/>
      <c r="C27576" s="3"/>
      <c r="D27576" s="6"/>
      <c r="E27576" s="8"/>
      <c r="O27576" s="9"/>
    </row>
    <row r="27577" spans="2:15" x14ac:dyDescent="0.2">
      <c r="B27577" s="3"/>
      <c r="C27577" s="3"/>
      <c r="D27577" s="6"/>
      <c r="E27577" s="8"/>
      <c r="O27577" s="9"/>
    </row>
    <row r="27578" spans="2:15" x14ac:dyDescent="0.2">
      <c r="B27578" s="3"/>
      <c r="C27578" s="3"/>
      <c r="D27578" s="6"/>
      <c r="E27578" s="8"/>
      <c r="O27578" s="9"/>
    </row>
    <row r="27579" spans="2:15" x14ac:dyDescent="0.2">
      <c r="B27579" s="3"/>
      <c r="C27579" s="3"/>
      <c r="D27579" s="6"/>
      <c r="E27579" s="8"/>
      <c r="O27579" s="9"/>
    </row>
    <row r="27580" spans="2:15" x14ac:dyDescent="0.2">
      <c r="B27580" s="3"/>
      <c r="C27580" s="3"/>
      <c r="D27580" s="6"/>
      <c r="E27580" s="8"/>
      <c r="O27580" s="9"/>
    </row>
    <row r="27581" spans="2:15" x14ac:dyDescent="0.2">
      <c r="B27581" s="3"/>
      <c r="C27581" s="3"/>
      <c r="D27581" s="6"/>
      <c r="E27581" s="8"/>
      <c r="O27581" s="9"/>
    </row>
    <row r="27582" spans="2:15" x14ac:dyDescent="0.2">
      <c r="B27582" s="3"/>
      <c r="C27582" s="3"/>
      <c r="D27582" s="6"/>
      <c r="E27582" s="8"/>
      <c r="O27582" s="9"/>
    </row>
    <row r="27583" spans="2:15" x14ac:dyDescent="0.2">
      <c r="B27583" s="3"/>
      <c r="C27583" s="3"/>
      <c r="D27583" s="6"/>
      <c r="E27583" s="8"/>
      <c r="O27583" s="9"/>
    </row>
    <row r="27584" spans="2:15" x14ac:dyDescent="0.2">
      <c r="B27584" s="3"/>
      <c r="C27584" s="3"/>
      <c r="D27584" s="6"/>
      <c r="E27584" s="8"/>
      <c r="O27584" s="9"/>
    </row>
    <row r="27585" spans="2:15" x14ac:dyDescent="0.2">
      <c r="B27585" s="3"/>
      <c r="C27585" s="3"/>
      <c r="D27585" s="6"/>
      <c r="E27585" s="8"/>
      <c r="O27585" s="9"/>
    </row>
    <row r="27586" spans="2:15" x14ac:dyDescent="0.2">
      <c r="B27586" s="3"/>
      <c r="C27586" s="3"/>
      <c r="D27586" s="6"/>
      <c r="E27586" s="8"/>
      <c r="O27586" s="9"/>
    </row>
    <row r="27587" spans="2:15" x14ac:dyDescent="0.2">
      <c r="B27587" s="3"/>
      <c r="C27587" s="3"/>
      <c r="D27587" s="6"/>
      <c r="E27587" s="8"/>
      <c r="O27587" s="9"/>
    </row>
    <row r="27588" spans="2:15" x14ac:dyDescent="0.2">
      <c r="B27588" s="3"/>
      <c r="C27588" s="3"/>
      <c r="D27588" s="6"/>
      <c r="E27588" s="8"/>
      <c r="O27588" s="9"/>
    </row>
    <row r="27589" spans="2:15" x14ac:dyDescent="0.2">
      <c r="B27589" s="3"/>
      <c r="C27589" s="3"/>
      <c r="D27589" s="6"/>
      <c r="E27589" s="8"/>
      <c r="O27589" s="9"/>
    </row>
    <row r="27590" spans="2:15" x14ac:dyDescent="0.2">
      <c r="B27590" s="3"/>
      <c r="C27590" s="3"/>
      <c r="D27590" s="6"/>
      <c r="E27590" s="8"/>
      <c r="O27590" s="9"/>
    </row>
    <row r="27591" spans="2:15" x14ac:dyDescent="0.2">
      <c r="B27591" s="3"/>
      <c r="C27591" s="3"/>
      <c r="D27591" s="6"/>
      <c r="E27591" s="8"/>
      <c r="O27591" s="9"/>
    </row>
    <row r="27592" spans="2:15" x14ac:dyDescent="0.2">
      <c r="B27592" s="3"/>
      <c r="C27592" s="3"/>
      <c r="D27592" s="6"/>
      <c r="E27592" s="8"/>
      <c r="O27592" s="9"/>
    </row>
    <row r="27593" spans="2:15" x14ac:dyDescent="0.2">
      <c r="B27593" s="3"/>
      <c r="C27593" s="3"/>
      <c r="D27593" s="6"/>
      <c r="E27593" s="8"/>
      <c r="O27593" s="9"/>
    </row>
    <row r="27594" spans="2:15" x14ac:dyDescent="0.2">
      <c r="B27594" s="3"/>
      <c r="C27594" s="3"/>
      <c r="D27594" s="6"/>
      <c r="E27594" s="8"/>
      <c r="O27594" s="9"/>
    </row>
    <row r="27595" spans="2:15" x14ac:dyDescent="0.2">
      <c r="B27595" s="3"/>
      <c r="C27595" s="3"/>
      <c r="D27595" s="6"/>
      <c r="E27595" s="8"/>
      <c r="O27595" s="9"/>
    </row>
    <row r="27596" spans="2:15" x14ac:dyDescent="0.2">
      <c r="B27596" s="3"/>
      <c r="C27596" s="3"/>
      <c r="D27596" s="6"/>
      <c r="E27596" s="8"/>
      <c r="O27596" s="9"/>
    </row>
    <row r="27597" spans="2:15" x14ac:dyDescent="0.2">
      <c r="B27597" s="3"/>
      <c r="C27597" s="3"/>
      <c r="D27597" s="6"/>
      <c r="E27597" s="8"/>
      <c r="O27597" s="9"/>
    </row>
    <row r="27598" spans="2:15" x14ac:dyDescent="0.2">
      <c r="B27598" s="3"/>
      <c r="C27598" s="3"/>
      <c r="D27598" s="6"/>
      <c r="E27598" s="8"/>
      <c r="O27598" s="9"/>
    </row>
    <row r="27599" spans="2:15" x14ac:dyDescent="0.2">
      <c r="B27599" s="3"/>
      <c r="C27599" s="3"/>
      <c r="D27599" s="6"/>
      <c r="E27599" s="8"/>
      <c r="O27599" s="9"/>
    </row>
    <row r="27600" spans="2:15" x14ac:dyDescent="0.2">
      <c r="B27600" s="3"/>
      <c r="C27600" s="3"/>
      <c r="D27600" s="6"/>
      <c r="E27600" s="8"/>
      <c r="O27600" s="9"/>
    </row>
    <row r="27601" spans="2:15" x14ac:dyDescent="0.2">
      <c r="B27601" s="3"/>
      <c r="C27601" s="3"/>
      <c r="D27601" s="6"/>
      <c r="E27601" s="8"/>
      <c r="O27601" s="9"/>
    </row>
    <row r="27602" spans="2:15" x14ac:dyDescent="0.2">
      <c r="B27602" s="3"/>
      <c r="C27602" s="3"/>
      <c r="D27602" s="6"/>
      <c r="E27602" s="8"/>
      <c r="O27602" s="9"/>
    </row>
    <row r="27603" spans="2:15" x14ac:dyDescent="0.2">
      <c r="B27603" s="3"/>
      <c r="C27603" s="3"/>
      <c r="D27603" s="6"/>
      <c r="E27603" s="8"/>
      <c r="O27603" s="9"/>
    </row>
    <row r="27604" spans="2:15" x14ac:dyDescent="0.2">
      <c r="B27604" s="3"/>
      <c r="C27604" s="3"/>
      <c r="D27604" s="6"/>
      <c r="E27604" s="8"/>
      <c r="O27604" s="9"/>
    </row>
    <row r="27605" spans="2:15" x14ac:dyDescent="0.2">
      <c r="B27605" s="3"/>
      <c r="C27605" s="3"/>
      <c r="D27605" s="6"/>
      <c r="E27605" s="8"/>
      <c r="O27605" s="9"/>
    </row>
    <row r="27606" spans="2:15" x14ac:dyDescent="0.2">
      <c r="B27606" s="3"/>
      <c r="C27606" s="3"/>
      <c r="D27606" s="6"/>
      <c r="E27606" s="8"/>
      <c r="O27606" s="9"/>
    </row>
    <row r="27607" spans="2:15" x14ac:dyDescent="0.2">
      <c r="B27607" s="3"/>
      <c r="C27607" s="3"/>
      <c r="D27607" s="6"/>
      <c r="E27607" s="8"/>
      <c r="O27607" s="9"/>
    </row>
    <row r="27608" spans="2:15" x14ac:dyDescent="0.2">
      <c r="B27608" s="3"/>
      <c r="C27608" s="3"/>
      <c r="D27608" s="6"/>
      <c r="E27608" s="8"/>
      <c r="O27608" s="9"/>
    </row>
    <row r="27609" spans="2:15" x14ac:dyDescent="0.2">
      <c r="B27609" s="3"/>
      <c r="C27609" s="3"/>
      <c r="D27609" s="6"/>
      <c r="E27609" s="8"/>
      <c r="O27609" s="9"/>
    </row>
    <row r="27610" spans="2:15" x14ac:dyDescent="0.2">
      <c r="B27610" s="3"/>
      <c r="C27610" s="3"/>
      <c r="D27610" s="6"/>
      <c r="E27610" s="8"/>
      <c r="O27610" s="9"/>
    </row>
    <row r="27611" spans="2:15" x14ac:dyDescent="0.2">
      <c r="B27611" s="3"/>
      <c r="C27611" s="3"/>
      <c r="D27611" s="6"/>
      <c r="E27611" s="8"/>
      <c r="O27611" s="9"/>
    </row>
    <row r="27612" spans="2:15" x14ac:dyDescent="0.2">
      <c r="B27612" s="3"/>
      <c r="C27612" s="3"/>
      <c r="D27612" s="6"/>
      <c r="E27612" s="8"/>
      <c r="O27612" s="9"/>
    </row>
    <row r="27613" spans="2:15" x14ac:dyDescent="0.2">
      <c r="B27613" s="3"/>
      <c r="C27613" s="3"/>
      <c r="D27613" s="6"/>
      <c r="E27613" s="8"/>
      <c r="O27613" s="9"/>
    </row>
    <row r="27614" spans="2:15" x14ac:dyDescent="0.2">
      <c r="B27614" s="3"/>
      <c r="C27614" s="3"/>
      <c r="D27614" s="6"/>
      <c r="E27614" s="8"/>
      <c r="O27614" s="9"/>
    </row>
    <row r="27615" spans="2:15" x14ac:dyDescent="0.2">
      <c r="B27615" s="3"/>
      <c r="C27615" s="3"/>
      <c r="D27615" s="6"/>
      <c r="E27615" s="8"/>
      <c r="O27615" s="9"/>
    </row>
    <row r="27616" spans="2:15" x14ac:dyDescent="0.2">
      <c r="B27616" s="3"/>
      <c r="C27616" s="3"/>
      <c r="D27616" s="6"/>
      <c r="E27616" s="8"/>
      <c r="O27616" s="9"/>
    </row>
    <row r="27617" spans="2:15" x14ac:dyDescent="0.2">
      <c r="B27617" s="3"/>
      <c r="C27617" s="3"/>
      <c r="D27617" s="6"/>
      <c r="E27617" s="8"/>
      <c r="O27617" s="9"/>
    </row>
    <row r="27618" spans="2:15" x14ac:dyDescent="0.2">
      <c r="B27618" s="3"/>
      <c r="C27618" s="3"/>
      <c r="D27618" s="6"/>
      <c r="E27618" s="8"/>
      <c r="O27618" s="9"/>
    </row>
    <row r="27619" spans="2:15" x14ac:dyDescent="0.2">
      <c r="B27619" s="3"/>
      <c r="C27619" s="3"/>
      <c r="D27619" s="6"/>
      <c r="E27619" s="8"/>
      <c r="O27619" s="9"/>
    </row>
    <row r="27620" spans="2:15" x14ac:dyDescent="0.2">
      <c r="B27620" s="3"/>
      <c r="C27620" s="3"/>
      <c r="D27620" s="6"/>
      <c r="E27620" s="8"/>
      <c r="O27620" s="9"/>
    </row>
    <row r="27621" spans="2:15" x14ac:dyDescent="0.2">
      <c r="B27621" s="3"/>
      <c r="C27621" s="3"/>
      <c r="D27621" s="6"/>
      <c r="E27621" s="8"/>
      <c r="O27621" s="9"/>
    </row>
    <row r="27622" spans="2:15" x14ac:dyDescent="0.2">
      <c r="B27622" s="3"/>
      <c r="C27622" s="3"/>
      <c r="D27622" s="6"/>
      <c r="E27622" s="8"/>
      <c r="O27622" s="9"/>
    </row>
    <row r="27623" spans="2:15" x14ac:dyDescent="0.2">
      <c r="B27623" s="3"/>
      <c r="C27623" s="3"/>
      <c r="D27623" s="6"/>
      <c r="E27623" s="8"/>
      <c r="O27623" s="9"/>
    </row>
    <row r="27624" spans="2:15" x14ac:dyDescent="0.2">
      <c r="B27624" s="3"/>
      <c r="C27624" s="3"/>
      <c r="D27624" s="6"/>
      <c r="E27624" s="8"/>
      <c r="O27624" s="9"/>
    </row>
    <row r="27625" spans="2:15" x14ac:dyDescent="0.2">
      <c r="B27625" s="3"/>
      <c r="C27625" s="3"/>
      <c r="D27625" s="6"/>
      <c r="E27625" s="8"/>
      <c r="O27625" s="9"/>
    </row>
    <row r="27626" spans="2:15" x14ac:dyDescent="0.2">
      <c r="B27626" s="3"/>
      <c r="C27626" s="3"/>
      <c r="D27626" s="6"/>
      <c r="E27626" s="8"/>
      <c r="O27626" s="9"/>
    </row>
    <row r="27627" spans="2:15" x14ac:dyDescent="0.2">
      <c r="B27627" s="3"/>
      <c r="C27627" s="3"/>
      <c r="D27627" s="6"/>
      <c r="E27627" s="8"/>
      <c r="O27627" s="9"/>
    </row>
    <row r="27628" spans="2:15" x14ac:dyDescent="0.2">
      <c r="B27628" s="3"/>
      <c r="C27628" s="3"/>
      <c r="D27628" s="6"/>
      <c r="E27628" s="8"/>
      <c r="O27628" s="9"/>
    </row>
    <row r="27629" spans="2:15" x14ac:dyDescent="0.2">
      <c r="B27629" s="3"/>
      <c r="C27629" s="3"/>
      <c r="D27629" s="6"/>
      <c r="E27629" s="8"/>
      <c r="O27629" s="9"/>
    </row>
    <row r="27630" spans="2:15" x14ac:dyDescent="0.2">
      <c r="B27630" s="3"/>
      <c r="C27630" s="3"/>
      <c r="D27630" s="6"/>
      <c r="E27630" s="8"/>
      <c r="O27630" s="9"/>
    </row>
    <row r="27631" spans="2:15" x14ac:dyDescent="0.2">
      <c r="B27631" s="3"/>
      <c r="C27631" s="3"/>
      <c r="D27631" s="6"/>
      <c r="E27631" s="8"/>
      <c r="O27631" s="9"/>
    </row>
    <row r="27632" spans="2:15" x14ac:dyDescent="0.2">
      <c r="B27632" s="3"/>
      <c r="C27632" s="3"/>
      <c r="D27632" s="6"/>
      <c r="E27632" s="8"/>
      <c r="O27632" s="9"/>
    </row>
    <row r="27633" spans="2:15" x14ac:dyDescent="0.2">
      <c r="B27633" s="3"/>
      <c r="C27633" s="3"/>
      <c r="D27633" s="6"/>
      <c r="E27633" s="8"/>
      <c r="O27633" s="9"/>
    </row>
    <row r="27634" spans="2:15" x14ac:dyDescent="0.2">
      <c r="B27634" s="3"/>
      <c r="C27634" s="3"/>
      <c r="D27634" s="6"/>
      <c r="E27634" s="8"/>
      <c r="O27634" s="9"/>
    </row>
    <row r="27635" spans="2:15" x14ac:dyDescent="0.2">
      <c r="B27635" s="3"/>
      <c r="C27635" s="3"/>
      <c r="D27635" s="6"/>
      <c r="E27635" s="8"/>
      <c r="O27635" s="9"/>
    </row>
    <row r="27636" spans="2:15" x14ac:dyDescent="0.2">
      <c r="B27636" s="3"/>
      <c r="C27636" s="3"/>
      <c r="D27636" s="6"/>
      <c r="E27636" s="8"/>
      <c r="O27636" s="9"/>
    </row>
    <row r="27637" spans="2:15" x14ac:dyDescent="0.2">
      <c r="B27637" s="3"/>
      <c r="C27637" s="3"/>
      <c r="D27637" s="6"/>
      <c r="E27637" s="8"/>
      <c r="O27637" s="9"/>
    </row>
    <row r="27638" spans="2:15" x14ac:dyDescent="0.2">
      <c r="B27638" s="3"/>
      <c r="C27638" s="3"/>
      <c r="D27638" s="6"/>
      <c r="E27638" s="8"/>
      <c r="O27638" s="9"/>
    </row>
    <row r="27639" spans="2:15" x14ac:dyDescent="0.2">
      <c r="B27639" s="3"/>
      <c r="C27639" s="3"/>
      <c r="D27639" s="6"/>
      <c r="E27639" s="8"/>
      <c r="O27639" s="9"/>
    </row>
    <row r="27640" spans="2:15" x14ac:dyDescent="0.2">
      <c r="B27640" s="3"/>
      <c r="C27640" s="3"/>
      <c r="D27640" s="6"/>
      <c r="E27640" s="8"/>
      <c r="O27640" s="9"/>
    </row>
    <row r="27641" spans="2:15" x14ac:dyDescent="0.2">
      <c r="B27641" s="3"/>
      <c r="C27641" s="3"/>
      <c r="D27641" s="6"/>
      <c r="E27641" s="8"/>
      <c r="O27641" s="9"/>
    </row>
    <row r="27642" spans="2:15" x14ac:dyDescent="0.2">
      <c r="B27642" s="3"/>
      <c r="C27642" s="3"/>
      <c r="D27642" s="6"/>
      <c r="E27642" s="8"/>
      <c r="O27642" s="9"/>
    </row>
    <row r="27643" spans="2:15" x14ac:dyDescent="0.2">
      <c r="B27643" s="3"/>
      <c r="C27643" s="3"/>
      <c r="D27643" s="6"/>
      <c r="E27643" s="8"/>
      <c r="O27643" s="9"/>
    </row>
    <row r="27644" spans="2:15" x14ac:dyDescent="0.2">
      <c r="B27644" s="3"/>
      <c r="C27644" s="3"/>
      <c r="D27644" s="6"/>
      <c r="E27644" s="8"/>
      <c r="O27644" s="9"/>
    </row>
    <row r="27645" spans="2:15" x14ac:dyDescent="0.2">
      <c r="B27645" s="3"/>
      <c r="C27645" s="3"/>
      <c r="D27645" s="6"/>
      <c r="E27645" s="8"/>
      <c r="O27645" s="9"/>
    </row>
    <row r="27646" spans="2:15" x14ac:dyDescent="0.2">
      <c r="B27646" s="3"/>
      <c r="C27646" s="3"/>
      <c r="D27646" s="6"/>
      <c r="E27646" s="8"/>
      <c r="O27646" s="9"/>
    </row>
    <row r="27647" spans="2:15" x14ac:dyDescent="0.2">
      <c r="B27647" s="3"/>
      <c r="C27647" s="3"/>
      <c r="D27647" s="6"/>
      <c r="E27647" s="8"/>
      <c r="O27647" s="9"/>
    </row>
    <row r="27648" spans="2:15" x14ac:dyDescent="0.2">
      <c r="B27648" s="3"/>
      <c r="C27648" s="3"/>
      <c r="D27648" s="6"/>
      <c r="E27648" s="8"/>
      <c r="O27648" s="9"/>
    </row>
    <row r="27649" spans="2:15" x14ac:dyDescent="0.2">
      <c r="B27649" s="3"/>
      <c r="C27649" s="3"/>
      <c r="D27649" s="6"/>
      <c r="E27649" s="8"/>
      <c r="O27649" s="9"/>
    </row>
    <row r="27650" spans="2:15" x14ac:dyDescent="0.2">
      <c r="B27650" s="3"/>
      <c r="C27650" s="3"/>
      <c r="D27650" s="6"/>
      <c r="E27650" s="8"/>
      <c r="O27650" s="9"/>
    </row>
    <row r="27651" spans="2:15" x14ac:dyDescent="0.2">
      <c r="B27651" s="3"/>
      <c r="C27651" s="3"/>
      <c r="D27651" s="6"/>
      <c r="E27651" s="8"/>
      <c r="O27651" s="9"/>
    </row>
    <row r="27652" spans="2:15" x14ac:dyDescent="0.2">
      <c r="B27652" s="3"/>
      <c r="C27652" s="3"/>
      <c r="D27652" s="6"/>
      <c r="E27652" s="8"/>
      <c r="O27652" s="9"/>
    </row>
    <row r="27653" spans="2:15" x14ac:dyDescent="0.2">
      <c r="B27653" s="3"/>
      <c r="C27653" s="3"/>
      <c r="D27653" s="6"/>
      <c r="E27653" s="8"/>
      <c r="O27653" s="9"/>
    </row>
    <row r="27654" spans="2:15" x14ac:dyDescent="0.2">
      <c r="B27654" s="3"/>
      <c r="C27654" s="3"/>
      <c r="D27654" s="6"/>
      <c r="E27654" s="8"/>
      <c r="O27654" s="9"/>
    </row>
    <row r="27655" spans="2:15" x14ac:dyDescent="0.2">
      <c r="B27655" s="3"/>
      <c r="C27655" s="3"/>
      <c r="D27655" s="6"/>
      <c r="E27655" s="8"/>
      <c r="O27655" s="9"/>
    </row>
    <row r="27656" spans="2:15" x14ac:dyDescent="0.2">
      <c r="B27656" s="3"/>
      <c r="C27656" s="3"/>
      <c r="D27656" s="6"/>
      <c r="E27656" s="8"/>
      <c r="O27656" s="9"/>
    </row>
    <row r="27657" spans="2:15" x14ac:dyDescent="0.2">
      <c r="B27657" s="3"/>
      <c r="C27657" s="3"/>
      <c r="D27657" s="6"/>
      <c r="E27657" s="8"/>
      <c r="O27657" s="9"/>
    </row>
    <row r="27658" spans="2:15" x14ac:dyDescent="0.2">
      <c r="B27658" s="3"/>
      <c r="C27658" s="3"/>
      <c r="D27658" s="6"/>
      <c r="E27658" s="8"/>
      <c r="O27658" s="9"/>
    </row>
    <row r="27659" spans="2:15" x14ac:dyDescent="0.2">
      <c r="B27659" s="3"/>
      <c r="C27659" s="3"/>
      <c r="D27659" s="6"/>
      <c r="E27659" s="8"/>
      <c r="O27659" s="9"/>
    </row>
    <row r="27660" spans="2:15" x14ac:dyDescent="0.2">
      <c r="B27660" s="3"/>
      <c r="C27660" s="3"/>
      <c r="D27660" s="6"/>
      <c r="E27660" s="8"/>
      <c r="O27660" s="9"/>
    </row>
    <row r="27661" spans="2:15" x14ac:dyDescent="0.2">
      <c r="B27661" s="3"/>
      <c r="C27661" s="3"/>
      <c r="D27661" s="6"/>
      <c r="E27661" s="8"/>
      <c r="O27661" s="9"/>
    </row>
    <row r="27662" spans="2:15" x14ac:dyDescent="0.2">
      <c r="B27662" s="3"/>
      <c r="C27662" s="3"/>
      <c r="D27662" s="6"/>
      <c r="E27662" s="8"/>
      <c r="O27662" s="9"/>
    </row>
    <row r="27663" spans="2:15" x14ac:dyDescent="0.2">
      <c r="B27663" s="3"/>
      <c r="C27663" s="3"/>
      <c r="D27663" s="6"/>
      <c r="E27663" s="8"/>
      <c r="O27663" s="9"/>
    </row>
    <row r="27664" spans="2:15" x14ac:dyDescent="0.2">
      <c r="B27664" s="3"/>
      <c r="C27664" s="3"/>
      <c r="D27664" s="6"/>
      <c r="E27664" s="8"/>
      <c r="O27664" s="9"/>
    </row>
    <row r="27665" spans="2:15" x14ac:dyDescent="0.2">
      <c r="B27665" s="3"/>
      <c r="C27665" s="3"/>
      <c r="D27665" s="6"/>
      <c r="E27665" s="8"/>
      <c r="O27665" s="9"/>
    </row>
    <row r="27666" spans="2:15" x14ac:dyDescent="0.2">
      <c r="B27666" s="3"/>
      <c r="C27666" s="3"/>
      <c r="D27666" s="6"/>
      <c r="E27666" s="8"/>
      <c r="O27666" s="9"/>
    </row>
    <row r="27667" spans="2:15" x14ac:dyDescent="0.2">
      <c r="B27667" s="3"/>
      <c r="C27667" s="3"/>
      <c r="D27667" s="6"/>
      <c r="E27667" s="8"/>
      <c r="O27667" s="9"/>
    </row>
    <row r="27668" spans="2:15" x14ac:dyDescent="0.2">
      <c r="B27668" s="3"/>
      <c r="C27668" s="3"/>
      <c r="D27668" s="6"/>
      <c r="E27668" s="8"/>
      <c r="O27668" s="9"/>
    </row>
    <row r="27669" spans="2:15" x14ac:dyDescent="0.2">
      <c r="B27669" s="3"/>
      <c r="C27669" s="3"/>
      <c r="D27669" s="6"/>
      <c r="E27669" s="8"/>
      <c r="O27669" s="9"/>
    </row>
    <row r="27670" spans="2:15" x14ac:dyDescent="0.2">
      <c r="B27670" s="3"/>
      <c r="C27670" s="3"/>
      <c r="D27670" s="6"/>
      <c r="E27670" s="8"/>
      <c r="O27670" s="9"/>
    </row>
    <row r="27671" spans="2:15" x14ac:dyDescent="0.2">
      <c r="B27671" s="3"/>
      <c r="C27671" s="3"/>
      <c r="D27671" s="6"/>
      <c r="E27671" s="8"/>
      <c r="O27671" s="9"/>
    </row>
    <row r="27672" spans="2:15" x14ac:dyDescent="0.2">
      <c r="B27672" s="3"/>
      <c r="C27672" s="3"/>
      <c r="D27672" s="6"/>
      <c r="E27672" s="8"/>
      <c r="O27672" s="9"/>
    </row>
    <row r="27673" spans="2:15" x14ac:dyDescent="0.2">
      <c r="B27673" s="3"/>
      <c r="C27673" s="3"/>
      <c r="D27673" s="6"/>
      <c r="E27673" s="8"/>
      <c r="O27673" s="9"/>
    </row>
    <row r="27674" spans="2:15" x14ac:dyDescent="0.2">
      <c r="B27674" s="3"/>
      <c r="C27674" s="3"/>
      <c r="D27674" s="6"/>
      <c r="E27674" s="8"/>
      <c r="O27674" s="9"/>
    </row>
    <row r="27675" spans="2:15" x14ac:dyDescent="0.2">
      <c r="B27675" s="3"/>
      <c r="C27675" s="3"/>
      <c r="D27675" s="6"/>
      <c r="E27675" s="8"/>
      <c r="O27675" s="9"/>
    </row>
    <row r="27676" spans="2:15" x14ac:dyDescent="0.2">
      <c r="B27676" s="3"/>
      <c r="C27676" s="3"/>
      <c r="D27676" s="6"/>
      <c r="E27676" s="8"/>
      <c r="O27676" s="9"/>
    </row>
    <row r="27677" spans="2:15" x14ac:dyDescent="0.2">
      <c r="B27677" s="3"/>
      <c r="C27677" s="3"/>
      <c r="D27677" s="6"/>
      <c r="E27677" s="8"/>
      <c r="O27677" s="9"/>
    </row>
    <row r="27678" spans="2:15" x14ac:dyDescent="0.2">
      <c r="B27678" s="3"/>
      <c r="C27678" s="3"/>
      <c r="D27678" s="6"/>
      <c r="E27678" s="8"/>
      <c r="O27678" s="9"/>
    </row>
    <row r="27679" spans="2:15" x14ac:dyDescent="0.2">
      <c r="B27679" s="3"/>
      <c r="C27679" s="3"/>
      <c r="D27679" s="6"/>
      <c r="E27679" s="8"/>
      <c r="O27679" s="9"/>
    </row>
    <row r="27680" spans="2:15" x14ac:dyDescent="0.2">
      <c r="B27680" s="3"/>
      <c r="C27680" s="3"/>
      <c r="D27680" s="6"/>
      <c r="E27680" s="8"/>
      <c r="O27680" s="9"/>
    </row>
    <row r="27681" spans="2:15" x14ac:dyDescent="0.2">
      <c r="B27681" s="3"/>
      <c r="C27681" s="3"/>
      <c r="D27681" s="6"/>
      <c r="E27681" s="8"/>
      <c r="O27681" s="9"/>
    </row>
    <row r="27682" spans="2:15" x14ac:dyDescent="0.2">
      <c r="B27682" s="3"/>
      <c r="C27682" s="3"/>
      <c r="D27682" s="6"/>
      <c r="E27682" s="8"/>
      <c r="O27682" s="9"/>
    </row>
    <row r="27683" spans="2:15" x14ac:dyDescent="0.2">
      <c r="B27683" s="3"/>
      <c r="C27683" s="3"/>
      <c r="D27683" s="6"/>
      <c r="E27683" s="8"/>
      <c r="O27683" s="9"/>
    </row>
    <row r="27684" spans="2:15" x14ac:dyDescent="0.2">
      <c r="B27684" s="3"/>
      <c r="C27684" s="3"/>
      <c r="D27684" s="6"/>
      <c r="E27684" s="8"/>
      <c r="O27684" s="9"/>
    </row>
    <row r="27685" spans="2:15" x14ac:dyDescent="0.2">
      <c r="B27685" s="3"/>
      <c r="C27685" s="3"/>
      <c r="D27685" s="6"/>
      <c r="E27685" s="8"/>
      <c r="O27685" s="9"/>
    </row>
    <row r="27686" spans="2:15" x14ac:dyDescent="0.2">
      <c r="B27686" s="3"/>
      <c r="C27686" s="3"/>
      <c r="D27686" s="6"/>
      <c r="E27686" s="8"/>
      <c r="O27686" s="9"/>
    </row>
    <row r="27687" spans="2:15" x14ac:dyDescent="0.2">
      <c r="B27687" s="3"/>
      <c r="C27687" s="3"/>
      <c r="D27687" s="6"/>
      <c r="E27687" s="8"/>
      <c r="O27687" s="9"/>
    </row>
    <row r="27688" spans="2:15" x14ac:dyDescent="0.2">
      <c r="B27688" s="3"/>
      <c r="C27688" s="3"/>
      <c r="D27688" s="6"/>
      <c r="E27688" s="8"/>
      <c r="O27688" s="9"/>
    </row>
    <row r="27689" spans="2:15" x14ac:dyDescent="0.2">
      <c r="B27689" s="3"/>
      <c r="C27689" s="3"/>
      <c r="D27689" s="6"/>
      <c r="E27689" s="8"/>
      <c r="O27689" s="9"/>
    </row>
    <row r="27690" spans="2:15" x14ac:dyDescent="0.2">
      <c r="B27690" s="3"/>
      <c r="C27690" s="3"/>
      <c r="D27690" s="6"/>
      <c r="E27690" s="8"/>
      <c r="O27690" s="9"/>
    </row>
    <row r="27691" spans="2:15" x14ac:dyDescent="0.2">
      <c r="B27691" s="3"/>
      <c r="C27691" s="3"/>
      <c r="D27691" s="6"/>
      <c r="E27691" s="8"/>
      <c r="O27691" s="9"/>
    </row>
    <row r="27692" spans="2:15" x14ac:dyDescent="0.2">
      <c r="B27692" s="3"/>
      <c r="C27692" s="3"/>
      <c r="D27692" s="6"/>
      <c r="E27692" s="8"/>
      <c r="O27692" s="9"/>
    </row>
    <row r="27693" spans="2:15" x14ac:dyDescent="0.2">
      <c r="B27693" s="3"/>
      <c r="C27693" s="3"/>
      <c r="D27693" s="6"/>
      <c r="E27693" s="8"/>
      <c r="O27693" s="9"/>
    </row>
    <row r="27694" spans="2:15" x14ac:dyDescent="0.2">
      <c r="B27694" s="3"/>
      <c r="C27694" s="3"/>
      <c r="D27694" s="6"/>
      <c r="E27694" s="8"/>
      <c r="O27694" s="9"/>
    </row>
    <row r="27695" spans="2:15" x14ac:dyDescent="0.2">
      <c r="B27695" s="3"/>
      <c r="C27695" s="3"/>
      <c r="D27695" s="6"/>
      <c r="E27695" s="8"/>
      <c r="O27695" s="9"/>
    </row>
    <row r="27696" spans="2:15" x14ac:dyDescent="0.2">
      <c r="B27696" s="3"/>
      <c r="C27696" s="3"/>
      <c r="D27696" s="6"/>
      <c r="E27696" s="8"/>
      <c r="O27696" s="9"/>
    </row>
    <row r="27697" spans="2:15" x14ac:dyDescent="0.2">
      <c r="B27697" s="3"/>
      <c r="C27697" s="3"/>
      <c r="D27697" s="6"/>
      <c r="E27697" s="8"/>
      <c r="O27697" s="9"/>
    </row>
    <row r="27698" spans="2:15" x14ac:dyDescent="0.2">
      <c r="B27698" s="3"/>
      <c r="C27698" s="3"/>
      <c r="D27698" s="6"/>
      <c r="E27698" s="8"/>
      <c r="O27698" s="9"/>
    </row>
    <row r="27699" spans="2:15" x14ac:dyDescent="0.2">
      <c r="B27699" s="3"/>
      <c r="C27699" s="3"/>
      <c r="D27699" s="6"/>
      <c r="E27699" s="8"/>
      <c r="O27699" s="9"/>
    </row>
    <row r="27700" spans="2:15" x14ac:dyDescent="0.2">
      <c r="B27700" s="3"/>
      <c r="C27700" s="3"/>
      <c r="D27700" s="6"/>
      <c r="E27700" s="8"/>
      <c r="O27700" s="9"/>
    </row>
    <row r="27701" spans="2:15" x14ac:dyDescent="0.2">
      <c r="B27701" s="3"/>
      <c r="C27701" s="3"/>
      <c r="D27701" s="6"/>
      <c r="E27701" s="8"/>
      <c r="O27701" s="9"/>
    </row>
    <row r="27702" spans="2:15" x14ac:dyDescent="0.2">
      <c r="B27702" s="3"/>
      <c r="C27702" s="3"/>
      <c r="D27702" s="6"/>
      <c r="E27702" s="8"/>
      <c r="O27702" s="9"/>
    </row>
    <row r="27703" spans="2:15" x14ac:dyDescent="0.2">
      <c r="B27703" s="3"/>
      <c r="C27703" s="3"/>
      <c r="D27703" s="6"/>
      <c r="E27703" s="8"/>
      <c r="O27703" s="9"/>
    </row>
    <row r="27704" spans="2:15" x14ac:dyDescent="0.2">
      <c r="B27704" s="3"/>
      <c r="C27704" s="3"/>
      <c r="D27704" s="6"/>
      <c r="E27704" s="8"/>
      <c r="O27704" s="9"/>
    </row>
    <row r="27705" spans="2:15" x14ac:dyDescent="0.2">
      <c r="B27705" s="3"/>
      <c r="C27705" s="3"/>
      <c r="D27705" s="6"/>
      <c r="E27705" s="8"/>
      <c r="O27705" s="9"/>
    </row>
    <row r="27706" spans="2:15" x14ac:dyDescent="0.2">
      <c r="B27706" s="3"/>
      <c r="C27706" s="3"/>
      <c r="D27706" s="6"/>
      <c r="E27706" s="8"/>
      <c r="O27706" s="9"/>
    </row>
    <row r="27707" spans="2:15" x14ac:dyDescent="0.2">
      <c r="B27707" s="3"/>
      <c r="C27707" s="3"/>
      <c r="D27707" s="6"/>
      <c r="E27707" s="8"/>
      <c r="O27707" s="9"/>
    </row>
    <row r="27708" spans="2:15" x14ac:dyDescent="0.2">
      <c r="B27708" s="3"/>
      <c r="C27708" s="3"/>
      <c r="D27708" s="6"/>
      <c r="E27708" s="8"/>
      <c r="O27708" s="9"/>
    </row>
    <row r="27709" spans="2:15" x14ac:dyDescent="0.2">
      <c r="B27709" s="3"/>
      <c r="C27709" s="3"/>
      <c r="D27709" s="6"/>
      <c r="E27709" s="8"/>
      <c r="O27709" s="9"/>
    </row>
    <row r="27710" spans="2:15" x14ac:dyDescent="0.2">
      <c r="B27710" s="3"/>
      <c r="C27710" s="3"/>
      <c r="D27710" s="6"/>
      <c r="E27710" s="8"/>
      <c r="O27710" s="9"/>
    </row>
    <row r="27711" spans="2:15" x14ac:dyDescent="0.2">
      <c r="B27711" s="3"/>
      <c r="C27711" s="3"/>
      <c r="D27711" s="6"/>
      <c r="E27711" s="8"/>
      <c r="O27711" s="9"/>
    </row>
    <row r="27712" spans="2:15" x14ac:dyDescent="0.2">
      <c r="B27712" s="3"/>
      <c r="C27712" s="3"/>
      <c r="D27712" s="6"/>
      <c r="E27712" s="8"/>
      <c r="O27712" s="9"/>
    </row>
    <row r="27713" spans="2:15" x14ac:dyDescent="0.2">
      <c r="B27713" s="3"/>
      <c r="C27713" s="3"/>
      <c r="D27713" s="6"/>
      <c r="E27713" s="8"/>
      <c r="O27713" s="9"/>
    </row>
    <row r="27714" spans="2:15" x14ac:dyDescent="0.2">
      <c r="B27714" s="3"/>
      <c r="C27714" s="3"/>
      <c r="D27714" s="6"/>
      <c r="E27714" s="8"/>
      <c r="O27714" s="9"/>
    </row>
    <row r="27715" spans="2:15" x14ac:dyDescent="0.2">
      <c r="B27715" s="3"/>
      <c r="C27715" s="3"/>
      <c r="D27715" s="6"/>
      <c r="E27715" s="8"/>
      <c r="O27715" s="9"/>
    </row>
    <row r="27716" spans="2:15" x14ac:dyDescent="0.2">
      <c r="B27716" s="3"/>
      <c r="C27716" s="3"/>
      <c r="D27716" s="6"/>
      <c r="E27716" s="8"/>
      <c r="O27716" s="9"/>
    </row>
    <row r="27717" spans="2:15" x14ac:dyDescent="0.2">
      <c r="B27717" s="3"/>
      <c r="C27717" s="3"/>
      <c r="D27717" s="6"/>
      <c r="E27717" s="8"/>
      <c r="O27717" s="9"/>
    </row>
    <row r="27718" spans="2:15" x14ac:dyDescent="0.2">
      <c r="B27718" s="3"/>
      <c r="C27718" s="3"/>
      <c r="D27718" s="6"/>
      <c r="E27718" s="8"/>
      <c r="O27718" s="9"/>
    </row>
    <row r="27719" spans="2:15" x14ac:dyDescent="0.2">
      <c r="B27719" s="3"/>
      <c r="C27719" s="3"/>
      <c r="D27719" s="6"/>
      <c r="E27719" s="8"/>
      <c r="O27719" s="9"/>
    </row>
    <row r="27720" spans="2:15" x14ac:dyDescent="0.2">
      <c r="B27720" s="3"/>
      <c r="C27720" s="3"/>
      <c r="D27720" s="6"/>
      <c r="E27720" s="8"/>
      <c r="O27720" s="9"/>
    </row>
    <row r="27721" spans="2:15" x14ac:dyDescent="0.2">
      <c r="B27721" s="3"/>
      <c r="C27721" s="3"/>
      <c r="D27721" s="6"/>
      <c r="E27721" s="8"/>
      <c r="O27721" s="9"/>
    </row>
    <row r="27722" spans="2:15" x14ac:dyDescent="0.2">
      <c r="B27722" s="3"/>
      <c r="C27722" s="3"/>
      <c r="D27722" s="6"/>
      <c r="E27722" s="8"/>
      <c r="O27722" s="9"/>
    </row>
    <row r="27723" spans="2:15" x14ac:dyDescent="0.2">
      <c r="B27723" s="3"/>
      <c r="C27723" s="3"/>
      <c r="D27723" s="6"/>
      <c r="E27723" s="8"/>
      <c r="O27723" s="9"/>
    </row>
    <row r="27724" spans="2:15" x14ac:dyDescent="0.2">
      <c r="B27724" s="3"/>
      <c r="C27724" s="3"/>
      <c r="D27724" s="6"/>
      <c r="E27724" s="8"/>
      <c r="O27724" s="9"/>
    </row>
    <row r="27725" spans="2:15" x14ac:dyDescent="0.2">
      <c r="B27725" s="3"/>
      <c r="C27725" s="3"/>
      <c r="D27725" s="6"/>
      <c r="E27725" s="8"/>
      <c r="O27725" s="9"/>
    </row>
    <row r="27726" spans="2:15" x14ac:dyDescent="0.2">
      <c r="B27726" s="3"/>
      <c r="C27726" s="3"/>
      <c r="D27726" s="6"/>
      <c r="E27726" s="8"/>
      <c r="O27726" s="9"/>
    </row>
    <row r="27727" spans="2:15" x14ac:dyDescent="0.2">
      <c r="B27727" s="3"/>
      <c r="C27727" s="3"/>
      <c r="D27727" s="6"/>
      <c r="E27727" s="8"/>
      <c r="O27727" s="9"/>
    </row>
    <row r="27728" spans="2:15" x14ac:dyDescent="0.2">
      <c r="B27728" s="3"/>
      <c r="C27728" s="3"/>
      <c r="D27728" s="6"/>
      <c r="E27728" s="8"/>
      <c r="O27728" s="9"/>
    </row>
    <row r="27729" spans="2:15" x14ac:dyDescent="0.2">
      <c r="B27729" s="3"/>
      <c r="C27729" s="3"/>
      <c r="D27729" s="6"/>
      <c r="E27729" s="8"/>
      <c r="O27729" s="9"/>
    </row>
    <row r="27730" spans="2:15" x14ac:dyDescent="0.2">
      <c r="B27730" s="3"/>
      <c r="C27730" s="3"/>
      <c r="D27730" s="6"/>
      <c r="E27730" s="8"/>
      <c r="O27730" s="9"/>
    </row>
    <row r="27731" spans="2:15" x14ac:dyDescent="0.2">
      <c r="B27731" s="3"/>
      <c r="C27731" s="3"/>
      <c r="D27731" s="6"/>
      <c r="E27731" s="8"/>
      <c r="O27731" s="9"/>
    </row>
    <row r="27732" spans="2:15" x14ac:dyDescent="0.2">
      <c r="B27732" s="3"/>
      <c r="C27732" s="3"/>
      <c r="D27732" s="6"/>
      <c r="E27732" s="8"/>
      <c r="O27732" s="9"/>
    </row>
    <row r="27733" spans="2:15" x14ac:dyDescent="0.2">
      <c r="B27733" s="3"/>
      <c r="C27733" s="3"/>
      <c r="D27733" s="6"/>
      <c r="E27733" s="8"/>
      <c r="O27733" s="9"/>
    </row>
    <row r="27734" spans="2:15" x14ac:dyDescent="0.2">
      <c r="B27734" s="3"/>
      <c r="C27734" s="3"/>
      <c r="D27734" s="6"/>
      <c r="E27734" s="8"/>
      <c r="O27734" s="9"/>
    </row>
    <row r="27735" spans="2:15" x14ac:dyDescent="0.2">
      <c r="B27735" s="3"/>
      <c r="C27735" s="3"/>
      <c r="D27735" s="6"/>
      <c r="E27735" s="8"/>
      <c r="O27735" s="9"/>
    </row>
    <row r="27736" spans="2:15" x14ac:dyDescent="0.2">
      <c r="B27736" s="3"/>
      <c r="C27736" s="3"/>
      <c r="D27736" s="6"/>
      <c r="E27736" s="8"/>
      <c r="O27736" s="9"/>
    </row>
    <row r="27737" spans="2:15" x14ac:dyDescent="0.2">
      <c r="B27737" s="3"/>
      <c r="C27737" s="3"/>
      <c r="D27737" s="6"/>
      <c r="E27737" s="8"/>
      <c r="O27737" s="9"/>
    </row>
    <row r="27738" spans="2:15" x14ac:dyDescent="0.2">
      <c r="B27738" s="3"/>
      <c r="C27738" s="3"/>
      <c r="D27738" s="6"/>
      <c r="E27738" s="8"/>
      <c r="O27738" s="9"/>
    </row>
    <row r="27739" spans="2:15" x14ac:dyDescent="0.2">
      <c r="B27739" s="3"/>
      <c r="C27739" s="3"/>
      <c r="D27739" s="6"/>
      <c r="E27739" s="8"/>
      <c r="O27739" s="9"/>
    </row>
    <row r="27740" spans="2:15" x14ac:dyDescent="0.2">
      <c r="B27740" s="3"/>
      <c r="C27740" s="3"/>
      <c r="D27740" s="6"/>
      <c r="E27740" s="8"/>
      <c r="O27740" s="9"/>
    </row>
    <row r="27741" spans="2:15" x14ac:dyDescent="0.2">
      <c r="B27741" s="3"/>
      <c r="C27741" s="3"/>
      <c r="D27741" s="6"/>
      <c r="E27741" s="8"/>
      <c r="O27741" s="9"/>
    </row>
    <row r="27742" spans="2:15" x14ac:dyDescent="0.2">
      <c r="B27742" s="3"/>
      <c r="C27742" s="3"/>
      <c r="D27742" s="6"/>
      <c r="E27742" s="8"/>
      <c r="O27742" s="9"/>
    </row>
    <row r="27743" spans="2:15" x14ac:dyDescent="0.2">
      <c r="B27743" s="3"/>
      <c r="C27743" s="3"/>
      <c r="D27743" s="6"/>
      <c r="E27743" s="8"/>
      <c r="O27743" s="9"/>
    </row>
    <row r="27744" spans="2:15" x14ac:dyDescent="0.2">
      <c r="B27744" s="3"/>
      <c r="C27744" s="3"/>
      <c r="D27744" s="6"/>
      <c r="E27744" s="8"/>
      <c r="O27744" s="9"/>
    </row>
    <row r="27745" spans="2:15" x14ac:dyDescent="0.2">
      <c r="B27745" s="3"/>
      <c r="C27745" s="3"/>
      <c r="D27745" s="6"/>
      <c r="E27745" s="8"/>
      <c r="O27745" s="9"/>
    </row>
    <row r="27746" spans="2:15" x14ac:dyDescent="0.2">
      <c r="B27746" s="3"/>
      <c r="C27746" s="3"/>
      <c r="D27746" s="6"/>
      <c r="E27746" s="8"/>
      <c r="O27746" s="9"/>
    </row>
    <row r="27747" spans="2:15" x14ac:dyDescent="0.2">
      <c r="B27747" s="3"/>
      <c r="C27747" s="3"/>
      <c r="D27747" s="6"/>
      <c r="E27747" s="8"/>
      <c r="O27747" s="9"/>
    </row>
    <row r="27748" spans="2:15" x14ac:dyDescent="0.2">
      <c r="B27748" s="3"/>
      <c r="C27748" s="3"/>
      <c r="D27748" s="6"/>
      <c r="E27748" s="8"/>
      <c r="O27748" s="9"/>
    </row>
    <row r="27749" spans="2:15" x14ac:dyDescent="0.2">
      <c r="B27749" s="3"/>
      <c r="C27749" s="3"/>
      <c r="D27749" s="6"/>
      <c r="E27749" s="8"/>
      <c r="O27749" s="9"/>
    </row>
    <row r="27750" spans="2:15" x14ac:dyDescent="0.2">
      <c r="B27750" s="3"/>
      <c r="C27750" s="3"/>
      <c r="D27750" s="6"/>
      <c r="E27750" s="8"/>
      <c r="O27750" s="9"/>
    </row>
    <row r="27751" spans="2:15" x14ac:dyDescent="0.2">
      <c r="B27751" s="3"/>
      <c r="C27751" s="3"/>
      <c r="D27751" s="6"/>
      <c r="E27751" s="8"/>
      <c r="O27751" s="9"/>
    </row>
    <row r="27752" spans="2:15" x14ac:dyDescent="0.2">
      <c r="B27752" s="3"/>
      <c r="C27752" s="3"/>
      <c r="D27752" s="6"/>
      <c r="E27752" s="8"/>
      <c r="O27752" s="9"/>
    </row>
    <row r="27753" spans="2:15" x14ac:dyDescent="0.2">
      <c r="B27753" s="3"/>
      <c r="C27753" s="3"/>
      <c r="D27753" s="6"/>
      <c r="E27753" s="8"/>
      <c r="O27753" s="9"/>
    </row>
    <row r="27754" spans="2:15" x14ac:dyDescent="0.2">
      <c r="B27754" s="3"/>
      <c r="C27754" s="3"/>
      <c r="D27754" s="6"/>
      <c r="E27754" s="8"/>
      <c r="O27754" s="9"/>
    </row>
    <row r="27755" spans="2:15" x14ac:dyDescent="0.2">
      <c r="B27755" s="3"/>
      <c r="C27755" s="3"/>
      <c r="D27755" s="6"/>
      <c r="E27755" s="8"/>
      <c r="O27755" s="9"/>
    </row>
    <row r="27756" spans="2:15" x14ac:dyDescent="0.2">
      <c r="B27756" s="3"/>
      <c r="C27756" s="3"/>
      <c r="D27756" s="6"/>
      <c r="E27756" s="8"/>
      <c r="O27756" s="9"/>
    </row>
    <row r="27757" spans="2:15" x14ac:dyDescent="0.2">
      <c r="B27757" s="3"/>
      <c r="C27757" s="3"/>
      <c r="D27757" s="6"/>
      <c r="E27757" s="8"/>
      <c r="O27757" s="9"/>
    </row>
    <row r="27758" spans="2:15" x14ac:dyDescent="0.2">
      <c r="B27758" s="3"/>
      <c r="C27758" s="3"/>
      <c r="D27758" s="6"/>
      <c r="E27758" s="8"/>
      <c r="O27758" s="9"/>
    </row>
    <row r="27759" spans="2:15" x14ac:dyDescent="0.2">
      <c r="B27759" s="3"/>
      <c r="C27759" s="3"/>
      <c r="D27759" s="6"/>
      <c r="E27759" s="8"/>
      <c r="O27759" s="9"/>
    </row>
    <row r="27760" spans="2:15" x14ac:dyDescent="0.2">
      <c r="B27760" s="3"/>
      <c r="C27760" s="3"/>
      <c r="D27760" s="6"/>
      <c r="E27760" s="8"/>
      <c r="O27760" s="9"/>
    </row>
    <row r="27761" spans="2:15" x14ac:dyDescent="0.2">
      <c r="B27761" s="3"/>
      <c r="C27761" s="3"/>
      <c r="D27761" s="6"/>
      <c r="E27761" s="8"/>
      <c r="O27761" s="9"/>
    </row>
    <row r="27762" spans="2:15" x14ac:dyDescent="0.2">
      <c r="B27762" s="3"/>
      <c r="C27762" s="3"/>
      <c r="D27762" s="6"/>
      <c r="E27762" s="8"/>
      <c r="O27762" s="9"/>
    </row>
    <row r="27763" spans="2:15" x14ac:dyDescent="0.2">
      <c r="B27763" s="3"/>
      <c r="C27763" s="3"/>
      <c r="D27763" s="6"/>
      <c r="E27763" s="8"/>
      <c r="O27763" s="9"/>
    </row>
    <row r="27764" spans="2:15" x14ac:dyDescent="0.2">
      <c r="B27764" s="3"/>
      <c r="C27764" s="3"/>
      <c r="D27764" s="6"/>
      <c r="E27764" s="8"/>
      <c r="O27764" s="9"/>
    </row>
    <row r="27765" spans="2:15" x14ac:dyDescent="0.2">
      <c r="B27765" s="3"/>
      <c r="C27765" s="3"/>
      <c r="D27765" s="6"/>
      <c r="E27765" s="8"/>
      <c r="O27765" s="9"/>
    </row>
    <row r="27766" spans="2:15" x14ac:dyDescent="0.2">
      <c r="B27766" s="3"/>
      <c r="C27766" s="3"/>
      <c r="D27766" s="6"/>
      <c r="E27766" s="8"/>
      <c r="O27766" s="9"/>
    </row>
    <row r="27767" spans="2:15" x14ac:dyDescent="0.2">
      <c r="B27767" s="3"/>
      <c r="C27767" s="3"/>
      <c r="D27767" s="6"/>
      <c r="E27767" s="8"/>
      <c r="O27767" s="9"/>
    </row>
    <row r="27768" spans="2:15" x14ac:dyDescent="0.2">
      <c r="B27768" s="3"/>
      <c r="C27768" s="3"/>
      <c r="D27768" s="6"/>
      <c r="E27768" s="8"/>
      <c r="O27768" s="9"/>
    </row>
    <row r="27769" spans="2:15" x14ac:dyDescent="0.2">
      <c r="B27769" s="3"/>
      <c r="C27769" s="3"/>
      <c r="D27769" s="6"/>
      <c r="E27769" s="8"/>
      <c r="O27769" s="9"/>
    </row>
    <row r="27770" spans="2:15" x14ac:dyDescent="0.2">
      <c r="B27770" s="3"/>
      <c r="C27770" s="3"/>
      <c r="D27770" s="6"/>
      <c r="E27770" s="8"/>
      <c r="O27770" s="9"/>
    </row>
    <row r="27771" spans="2:15" x14ac:dyDescent="0.2">
      <c r="B27771" s="3"/>
      <c r="C27771" s="3"/>
      <c r="D27771" s="6"/>
      <c r="E27771" s="8"/>
      <c r="O27771" s="9"/>
    </row>
    <row r="27772" spans="2:15" x14ac:dyDescent="0.2">
      <c r="B27772" s="3"/>
      <c r="C27772" s="3"/>
      <c r="D27772" s="6"/>
      <c r="E27772" s="8"/>
      <c r="O27772" s="9"/>
    </row>
    <row r="27773" spans="2:15" x14ac:dyDescent="0.2">
      <c r="B27773" s="3"/>
      <c r="C27773" s="3"/>
      <c r="D27773" s="6"/>
      <c r="E27773" s="8"/>
      <c r="O27773" s="9"/>
    </row>
    <row r="27774" spans="2:15" x14ac:dyDescent="0.2">
      <c r="B27774" s="3"/>
      <c r="C27774" s="3"/>
      <c r="D27774" s="6"/>
      <c r="E27774" s="8"/>
      <c r="O27774" s="9"/>
    </row>
    <row r="27775" spans="2:15" x14ac:dyDescent="0.2">
      <c r="B27775" s="3"/>
      <c r="C27775" s="3"/>
      <c r="D27775" s="6"/>
      <c r="E27775" s="8"/>
      <c r="O27775" s="9"/>
    </row>
    <row r="27776" spans="2:15" x14ac:dyDescent="0.2">
      <c r="B27776" s="3"/>
      <c r="C27776" s="3"/>
      <c r="D27776" s="6"/>
      <c r="E27776" s="8"/>
      <c r="O27776" s="9"/>
    </row>
    <row r="27777" spans="2:15" x14ac:dyDescent="0.2">
      <c r="B27777" s="3"/>
      <c r="C27777" s="3"/>
      <c r="D27777" s="6"/>
      <c r="E27777" s="8"/>
      <c r="O27777" s="9"/>
    </row>
    <row r="27778" spans="2:15" x14ac:dyDescent="0.2">
      <c r="B27778" s="3"/>
      <c r="C27778" s="3"/>
      <c r="D27778" s="6"/>
      <c r="E27778" s="8"/>
      <c r="O27778" s="9"/>
    </row>
    <row r="27779" spans="2:15" x14ac:dyDescent="0.2">
      <c r="B27779" s="3"/>
      <c r="C27779" s="3"/>
      <c r="D27779" s="6"/>
      <c r="E27779" s="8"/>
      <c r="O27779" s="9"/>
    </row>
    <row r="27780" spans="2:15" x14ac:dyDescent="0.2">
      <c r="B27780" s="3"/>
      <c r="C27780" s="3"/>
      <c r="D27780" s="6"/>
      <c r="E27780" s="8"/>
      <c r="O27780" s="9"/>
    </row>
    <row r="27781" spans="2:15" x14ac:dyDescent="0.2">
      <c r="B27781" s="3"/>
      <c r="C27781" s="3"/>
      <c r="D27781" s="6"/>
      <c r="E27781" s="8"/>
      <c r="O27781" s="9"/>
    </row>
    <row r="27782" spans="2:15" x14ac:dyDescent="0.2">
      <c r="B27782" s="3"/>
      <c r="C27782" s="3"/>
      <c r="D27782" s="6"/>
      <c r="E27782" s="8"/>
      <c r="O27782" s="9"/>
    </row>
    <row r="27783" spans="2:15" x14ac:dyDescent="0.2">
      <c r="B27783" s="3"/>
      <c r="C27783" s="3"/>
      <c r="D27783" s="6"/>
      <c r="E27783" s="8"/>
      <c r="O27783" s="9"/>
    </row>
    <row r="27784" spans="2:15" x14ac:dyDescent="0.2">
      <c r="B27784" s="3"/>
      <c r="C27784" s="3"/>
      <c r="D27784" s="6"/>
      <c r="E27784" s="8"/>
      <c r="O27784" s="9"/>
    </row>
    <row r="27785" spans="2:15" x14ac:dyDescent="0.2">
      <c r="B27785" s="3"/>
      <c r="C27785" s="3"/>
      <c r="D27785" s="6"/>
      <c r="E27785" s="8"/>
      <c r="O27785" s="9"/>
    </row>
    <row r="27786" spans="2:15" x14ac:dyDescent="0.2">
      <c r="B27786" s="3"/>
      <c r="C27786" s="3"/>
      <c r="D27786" s="6"/>
      <c r="E27786" s="8"/>
      <c r="O27786" s="9"/>
    </row>
    <row r="27787" spans="2:15" x14ac:dyDescent="0.2">
      <c r="B27787" s="3"/>
      <c r="C27787" s="3"/>
      <c r="D27787" s="6"/>
      <c r="E27787" s="8"/>
      <c r="O27787" s="9"/>
    </row>
    <row r="27788" spans="2:15" x14ac:dyDescent="0.2">
      <c r="B27788" s="3"/>
      <c r="C27788" s="3"/>
      <c r="D27788" s="6"/>
      <c r="E27788" s="8"/>
      <c r="O27788" s="9"/>
    </row>
    <row r="27789" spans="2:15" x14ac:dyDescent="0.2">
      <c r="B27789" s="3"/>
      <c r="C27789" s="3"/>
      <c r="D27789" s="6"/>
      <c r="E27789" s="8"/>
      <c r="O27789" s="9"/>
    </row>
    <row r="27790" spans="2:15" x14ac:dyDescent="0.2">
      <c r="B27790" s="3"/>
      <c r="C27790" s="3"/>
      <c r="D27790" s="6"/>
      <c r="E27790" s="8"/>
      <c r="O27790" s="9"/>
    </row>
    <row r="27791" spans="2:15" x14ac:dyDescent="0.2">
      <c r="B27791" s="3"/>
      <c r="C27791" s="3"/>
      <c r="D27791" s="6"/>
      <c r="E27791" s="8"/>
      <c r="O27791" s="9"/>
    </row>
    <row r="27792" spans="2:15" x14ac:dyDescent="0.2">
      <c r="B27792" s="3"/>
      <c r="C27792" s="3"/>
      <c r="D27792" s="6"/>
      <c r="E27792" s="8"/>
      <c r="O27792" s="9"/>
    </row>
    <row r="27793" spans="2:15" x14ac:dyDescent="0.2">
      <c r="B27793" s="3"/>
      <c r="C27793" s="3"/>
      <c r="D27793" s="6"/>
      <c r="E27793" s="8"/>
      <c r="O27793" s="9"/>
    </row>
    <row r="27794" spans="2:15" x14ac:dyDescent="0.2">
      <c r="B27794" s="3"/>
      <c r="C27794" s="3"/>
      <c r="D27794" s="6"/>
      <c r="E27794" s="8"/>
      <c r="O27794" s="9"/>
    </row>
    <row r="27795" spans="2:15" x14ac:dyDescent="0.2">
      <c r="B27795" s="3"/>
      <c r="C27795" s="3"/>
      <c r="D27795" s="6"/>
      <c r="E27795" s="8"/>
      <c r="O27795" s="9"/>
    </row>
    <row r="27796" spans="2:15" x14ac:dyDescent="0.2">
      <c r="B27796" s="3"/>
      <c r="C27796" s="3"/>
      <c r="D27796" s="6"/>
      <c r="E27796" s="8"/>
      <c r="O27796" s="9"/>
    </row>
    <row r="27797" spans="2:15" x14ac:dyDescent="0.2">
      <c r="B27797" s="3"/>
      <c r="C27797" s="3"/>
      <c r="D27797" s="6"/>
      <c r="E27797" s="8"/>
      <c r="O27797" s="9"/>
    </row>
    <row r="27798" spans="2:15" x14ac:dyDescent="0.2">
      <c r="B27798" s="3"/>
      <c r="C27798" s="3"/>
      <c r="D27798" s="6"/>
      <c r="E27798" s="8"/>
      <c r="O27798" s="9"/>
    </row>
    <row r="27799" spans="2:15" x14ac:dyDescent="0.2">
      <c r="B27799" s="3"/>
      <c r="C27799" s="3"/>
      <c r="D27799" s="6"/>
      <c r="E27799" s="8"/>
      <c r="O27799" s="9"/>
    </row>
    <row r="27800" spans="2:15" x14ac:dyDescent="0.2">
      <c r="B27800" s="3"/>
      <c r="C27800" s="3"/>
      <c r="D27800" s="6"/>
      <c r="E27800" s="8"/>
      <c r="O27800" s="9"/>
    </row>
    <row r="27801" spans="2:15" x14ac:dyDescent="0.2">
      <c r="B27801" s="3"/>
      <c r="C27801" s="3"/>
      <c r="D27801" s="6"/>
      <c r="E27801" s="8"/>
      <c r="O27801" s="9"/>
    </row>
    <row r="27802" spans="2:15" x14ac:dyDescent="0.2">
      <c r="B27802" s="3"/>
      <c r="C27802" s="3"/>
      <c r="D27802" s="6"/>
      <c r="E27802" s="8"/>
      <c r="O27802" s="9"/>
    </row>
    <row r="27803" spans="2:15" x14ac:dyDescent="0.2">
      <c r="B27803" s="3"/>
      <c r="C27803" s="3"/>
      <c r="D27803" s="6"/>
      <c r="E27803" s="8"/>
      <c r="O27803" s="9"/>
    </row>
    <row r="27804" spans="2:15" x14ac:dyDescent="0.2">
      <c r="B27804" s="3"/>
      <c r="C27804" s="3"/>
      <c r="D27804" s="6"/>
      <c r="E27804" s="8"/>
      <c r="O27804" s="9"/>
    </row>
    <row r="27805" spans="2:15" x14ac:dyDescent="0.2">
      <c r="B27805" s="3"/>
      <c r="C27805" s="3"/>
      <c r="D27805" s="6"/>
      <c r="E27805" s="8"/>
      <c r="O27805" s="9"/>
    </row>
    <row r="27806" spans="2:15" x14ac:dyDescent="0.2">
      <c r="B27806" s="3"/>
      <c r="C27806" s="3"/>
      <c r="D27806" s="6"/>
      <c r="E27806" s="8"/>
      <c r="O27806" s="9"/>
    </row>
    <row r="27807" spans="2:15" x14ac:dyDescent="0.2">
      <c r="B27807" s="3"/>
      <c r="C27807" s="3"/>
      <c r="D27807" s="6"/>
      <c r="E27807" s="8"/>
      <c r="O27807" s="9"/>
    </row>
    <row r="27808" spans="2:15" x14ac:dyDescent="0.2">
      <c r="B27808" s="3"/>
      <c r="C27808" s="3"/>
      <c r="D27808" s="6"/>
      <c r="E27808" s="8"/>
      <c r="O27808" s="9"/>
    </row>
    <row r="27809" spans="2:15" x14ac:dyDescent="0.2">
      <c r="B27809" s="3"/>
      <c r="C27809" s="3"/>
      <c r="D27809" s="6"/>
      <c r="E27809" s="8"/>
      <c r="O27809" s="9"/>
    </row>
    <row r="27810" spans="2:15" x14ac:dyDescent="0.2">
      <c r="B27810" s="3"/>
      <c r="C27810" s="3"/>
      <c r="D27810" s="6"/>
      <c r="E27810" s="8"/>
      <c r="O27810" s="9"/>
    </row>
    <row r="27811" spans="2:15" x14ac:dyDescent="0.2">
      <c r="B27811" s="3"/>
      <c r="C27811" s="3"/>
      <c r="D27811" s="6"/>
      <c r="E27811" s="8"/>
      <c r="O27811" s="9"/>
    </row>
    <row r="27812" spans="2:15" x14ac:dyDescent="0.2">
      <c r="B27812" s="3"/>
      <c r="C27812" s="3"/>
      <c r="D27812" s="6"/>
      <c r="E27812" s="8"/>
      <c r="O27812" s="9"/>
    </row>
    <row r="27813" spans="2:15" x14ac:dyDescent="0.2">
      <c r="B27813" s="3"/>
      <c r="C27813" s="3"/>
      <c r="D27813" s="6"/>
      <c r="E27813" s="8"/>
      <c r="O27813" s="9"/>
    </row>
    <row r="27814" spans="2:15" x14ac:dyDescent="0.2">
      <c r="B27814" s="3"/>
      <c r="C27814" s="3"/>
      <c r="D27814" s="6"/>
      <c r="E27814" s="8"/>
      <c r="O27814" s="9"/>
    </row>
    <row r="27815" spans="2:15" x14ac:dyDescent="0.2">
      <c r="B27815" s="3"/>
      <c r="C27815" s="3"/>
      <c r="D27815" s="6"/>
      <c r="E27815" s="8"/>
      <c r="O27815" s="9"/>
    </row>
    <row r="27816" spans="2:15" x14ac:dyDescent="0.2">
      <c r="B27816" s="3"/>
      <c r="C27816" s="3"/>
      <c r="D27816" s="6"/>
      <c r="E27816" s="8"/>
      <c r="O27816" s="9"/>
    </row>
    <row r="27817" spans="2:15" x14ac:dyDescent="0.2">
      <c r="B27817" s="3"/>
      <c r="C27817" s="3"/>
      <c r="D27817" s="6"/>
      <c r="E27817" s="8"/>
      <c r="O27817" s="9"/>
    </row>
    <row r="27818" spans="2:15" x14ac:dyDescent="0.2">
      <c r="B27818" s="3"/>
      <c r="C27818" s="3"/>
      <c r="D27818" s="6"/>
      <c r="E27818" s="8"/>
      <c r="O27818" s="9"/>
    </row>
    <row r="27819" spans="2:15" x14ac:dyDescent="0.2">
      <c r="B27819" s="3"/>
      <c r="C27819" s="3"/>
      <c r="D27819" s="6"/>
      <c r="E27819" s="8"/>
      <c r="O27819" s="9"/>
    </row>
    <row r="27820" spans="2:15" x14ac:dyDescent="0.2">
      <c r="B27820" s="3"/>
      <c r="C27820" s="3"/>
      <c r="D27820" s="6"/>
      <c r="E27820" s="8"/>
      <c r="O27820" s="9"/>
    </row>
    <row r="27821" spans="2:15" x14ac:dyDescent="0.2">
      <c r="B27821" s="3"/>
      <c r="C27821" s="3"/>
      <c r="D27821" s="6"/>
      <c r="E27821" s="8"/>
      <c r="O27821" s="9"/>
    </row>
    <row r="27822" spans="2:15" x14ac:dyDescent="0.2">
      <c r="B27822" s="3"/>
      <c r="C27822" s="3"/>
      <c r="D27822" s="6"/>
      <c r="E27822" s="8"/>
      <c r="O27822" s="9"/>
    </row>
    <row r="27823" spans="2:15" x14ac:dyDescent="0.2">
      <c r="B27823" s="3"/>
      <c r="C27823" s="3"/>
      <c r="D27823" s="6"/>
      <c r="E27823" s="8"/>
      <c r="O27823" s="9"/>
    </row>
    <row r="27824" spans="2:15" x14ac:dyDescent="0.2">
      <c r="B27824" s="3"/>
      <c r="C27824" s="3"/>
      <c r="D27824" s="6"/>
      <c r="E27824" s="8"/>
      <c r="O27824" s="9"/>
    </row>
    <row r="27825" spans="2:15" x14ac:dyDescent="0.2">
      <c r="B27825" s="3"/>
      <c r="C27825" s="3"/>
      <c r="D27825" s="6"/>
      <c r="E27825" s="8"/>
      <c r="O27825" s="9"/>
    </row>
    <row r="27826" spans="2:15" x14ac:dyDescent="0.2">
      <c r="B27826" s="3"/>
      <c r="C27826" s="3"/>
      <c r="D27826" s="6"/>
      <c r="E27826" s="8"/>
      <c r="O27826" s="9"/>
    </row>
    <row r="27827" spans="2:15" x14ac:dyDescent="0.2">
      <c r="B27827" s="3"/>
      <c r="C27827" s="3"/>
      <c r="D27827" s="6"/>
      <c r="E27827" s="8"/>
      <c r="O27827" s="9"/>
    </row>
    <row r="27828" spans="2:15" x14ac:dyDescent="0.2">
      <c r="B27828" s="3"/>
      <c r="C27828" s="3"/>
      <c r="D27828" s="6"/>
      <c r="E27828" s="8"/>
      <c r="O27828" s="9"/>
    </row>
    <row r="27829" spans="2:15" x14ac:dyDescent="0.2">
      <c r="B27829" s="3"/>
      <c r="C27829" s="3"/>
      <c r="D27829" s="6"/>
      <c r="E27829" s="8"/>
      <c r="O27829" s="9"/>
    </row>
    <row r="27830" spans="2:15" x14ac:dyDescent="0.2">
      <c r="B27830" s="3"/>
      <c r="C27830" s="3"/>
      <c r="D27830" s="6"/>
      <c r="E27830" s="8"/>
      <c r="O27830" s="9"/>
    </row>
    <row r="27831" spans="2:15" x14ac:dyDescent="0.2">
      <c r="B27831" s="3"/>
      <c r="C27831" s="3"/>
      <c r="D27831" s="6"/>
      <c r="E27831" s="8"/>
      <c r="O27831" s="9"/>
    </row>
    <row r="27832" spans="2:15" x14ac:dyDescent="0.2">
      <c r="B27832" s="3"/>
      <c r="C27832" s="3"/>
      <c r="D27832" s="6"/>
      <c r="E27832" s="8"/>
      <c r="O27832" s="9"/>
    </row>
    <row r="27833" spans="2:15" x14ac:dyDescent="0.2">
      <c r="B27833" s="3"/>
      <c r="C27833" s="3"/>
      <c r="D27833" s="6"/>
      <c r="E27833" s="8"/>
      <c r="O27833" s="9"/>
    </row>
    <row r="27834" spans="2:15" x14ac:dyDescent="0.2">
      <c r="B27834" s="3"/>
      <c r="C27834" s="3"/>
      <c r="D27834" s="6"/>
      <c r="E27834" s="8"/>
      <c r="O27834" s="9"/>
    </row>
    <row r="27835" spans="2:15" x14ac:dyDescent="0.2">
      <c r="B27835" s="3"/>
      <c r="C27835" s="3"/>
      <c r="D27835" s="6"/>
      <c r="E27835" s="8"/>
      <c r="O27835" s="9"/>
    </row>
    <row r="27836" spans="2:15" x14ac:dyDescent="0.2">
      <c r="B27836" s="3"/>
      <c r="C27836" s="3"/>
      <c r="D27836" s="6"/>
      <c r="E27836" s="8"/>
      <c r="O27836" s="9"/>
    </row>
    <row r="27837" spans="2:15" x14ac:dyDescent="0.2">
      <c r="B27837" s="3"/>
      <c r="C27837" s="3"/>
      <c r="D27837" s="6"/>
      <c r="E27837" s="8"/>
      <c r="O27837" s="9"/>
    </row>
    <row r="27838" spans="2:15" x14ac:dyDescent="0.2">
      <c r="B27838" s="3"/>
      <c r="C27838" s="3"/>
      <c r="D27838" s="6"/>
      <c r="E27838" s="8"/>
      <c r="O27838" s="9"/>
    </row>
    <row r="27839" spans="2:15" x14ac:dyDescent="0.2">
      <c r="B27839" s="3"/>
      <c r="C27839" s="3"/>
      <c r="D27839" s="6"/>
      <c r="E27839" s="8"/>
      <c r="O27839" s="9"/>
    </row>
    <row r="27840" spans="2:15" x14ac:dyDescent="0.2">
      <c r="B27840" s="3"/>
      <c r="C27840" s="3"/>
      <c r="D27840" s="6"/>
      <c r="E27840" s="8"/>
      <c r="O27840" s="9"/>
    </row>
    <row r="27841" spans="2:15" x14ac:dyDescent="0.2">
      <c r="B27841" s="3"/>
      <c r="C27841" s="3"/>
      <c r="D27841" s="6"/>
      <c r="E27841" s="8"/>
      <c r="O27841" s="9"/>
    </row>
    <row r="27842" spans="2:15" x14ac:dyDescent="0.2">
      <c r="B27842" s="3"/>
      <c r="C27842" s="3"/>
      <c r="D27842" s="6"/>
      <c r="E27842" s="8"/>
      <c r="O27842" s="9"/>
    </row>
    <row r="27843" spans="2:15" x14ac:dyDescent="0.2">
      <c r="B27843" s="3"/>
      <c r="C27843" s="3"/>
      <c r="D27843" s="6"/>
      <c r="E27843" s="8"/>
      <c r="O27843" s="9"/>
    </row>
    <row r="27844" spans="2:15" x14ac:dyDescent="0.2">
      <c r="B27844" s="3"/>
      <c r="C27844" s="3"/>
      <c r="D27844" s="6"/>
      <c r="E27844" s="8"/>
      <c r="O27844" s="9"/>
    </row>
    <row r="27845" spans="2:15" x14ac:dyDescent="0.2">
      <c r="B27845" s="3"/>
      <c r="C27845" s="3"/>
      <c r="D27845" s="6"/>
      <c r="E27845" s="8"/>
      <c r="O27845" s="9"/>
    </row>
    <row r="27846" spans="2:15" x14ac:dyDescent="0.2">
      <c r="B27846" s="3"/>
      <c r="C27846" s="3"/>
      <c r="D27846" s="6"/>
      <c r="E27846" s="8"/>
      <c r="O27846" s="9"/>
    </row>
    <row r="27847" spans="2:15" x14ac:dyDescent="0.2">
      <c r="B27847" s="3"/>
      <c r="C27847" s="3"/>
      <c r="D27847" s="6"/>
      <c r="E27847" s="8"/>
      <c r="O27847" s="9"/>
    </row>
    <row r="27848" spans="2:15" x14ac:dyDescent="0.2">
      <c r="B27848" s="3"/>
      <c r="C27848" s="3"/>
      <c r="D27848" s="6"/>
      <c r="E27848" s="8"/>
      <c r="O27848" s="9"/>
    </row>
    <row r="27849" spans="2:15" x14ac:dyDescent="0.2">
      <c r="B27849" s="3"/>
      <c r="C27849" s="3"/>
      <c r="D27849" s="6"/>
      <c r="E27849" s="8"/>
      <c r="O27849" s="9"/>
    </row>
    <row r="27850" spans="2:15" x14ac:dyDescent="0.2">
      <c r="B27850" s="3"/>
      <c r="C27850" s="3"/>
      <c r="D27850" s="6"/>
      <c r="E27850" s="8"/>
      <c r="O27850" s="9"/>
    </row>
    <row r="27851" spans="2:15" x14ac:dyDescent="0.2">
      <c r="B27851" s="3"/>
      <c r="C27851" s="3"/>
      <c r="D27851" s="6"/>
      <c r="E27851" s="8"/>
      <c r="O27851" s="9"/>
    </row>
    <row r="27852" spans="2:15" x14ac:dyDescent="0.2">
      <c r="B27852" s="3"/>
      <c r="C27852" s="3"/>
      <c r="D27852" s="6"/>
      <c r="E27852" s="8"/>
      <c r="O27852" s="9"/>
    </row>
    <row r="27853" spans="2:15" x14ac:dyDescent="0.2">
      <c r="B27853" s="3"/>
      <c r="C27853" s="3"/>
      <c r="D27853" s="6"/>
      <c r="E27853" s="8"/>
      <c r="O27853" s="9"/>
    </row>
    <row r="27854" spans="2:15" x14ac:dyDescent="0.2">
      <c r="B27854" s="3"/>
      <c r="C27854" s="3"/>
      <c r="D27854" s="6"/>
      <c r="E27854" s="8"/>
      <c r="O27854" s="9"/>
    </row>
    <row r="27855" spans="2:15" x14ac:dyDescent="0.2">
      <c r="B27855" s="3"/>
      <c r="C27855" s="3"/>
      <c r="D27855" s="6"/>
      <c r="E27855" s="8"/>
      <c r="O27855" s="9"/>
    </row>
    <row r="27856" spans="2:15" x14ac:dyDescent="0.2">
      <c r="B27856" s="3"/>
      <c r="C27856" s="3"/>
      <c r="D27856" s="6"/>
      <c r="E27856" s="8"/>
      <c r="O27856" s="9"/>
    </row>
    <row r="27857" spans="2:15" x14ac:dyDescent="0.2">
      <c r="B27857" s="3"/>
      <c r="C27857" s="3"/>
      <c r="D27857" s="6"/>
      <c r="E27857" s="8"/>
      <c r="O27857" s="9"/>
    </row>
    <row r="27858" spans="2:15" x14ac:dyDescent="0.2">
      <c r="B27858" s="3"/>
      <c r="C27858" s="3"/>
      <c r="D27858" s="6"/>
      <c r="E27858" s="8"/>
      <c r="O27858" s="9"/>
    </row>
    <row r="27859" spans="2:15" x14ac:dyDescent="0.2">
      <c r="B27859" s="3"/>
      <c r="C27859" s="3"/>
      <c r="D27859" s="6"/>
      <c r="E27859" s="8"/>
      <c r="O27859" s="9"/>
    </row>
    <row r="27860" spans="2:15" x14ac:dyDescent="0.2">
      <c r="B27860" s="3"/>
      <c r="C27860" s="3"/>
      <c r="D27860" s="6"/>
      <c r="E27860" s="8"/>
      <c r="O27860" s="9"/>
    </row>
    <row r="27861" spans="2:15" x14ac:dyDescent="0.2">
      <c r="B27861" s="3"/>
      <c r="C27861" s="3"/>
      <c r="D27861" s="6"/>
      <c r="E27861" s="8"/>
      <c r="O27861" s="9"/>
    </row>
    <row r="27862" spans="2:15" x14ac:dyDescent="0.2">
      <c r="B27862" s="3"/>
      <c r="C27862" s="3"/>
      <c r="D27862" s="6"/>
      <c r="E27862" s="8"/>
      <c r="O27862" s="9"/>
    </row>
    <row r="27863" spans="2:15" x14ac:dyDescent="0.2">
      <c r="B27863" s="3"/>
      <c r="C27863" s="3"/>
      <c r="D27863" s="6"/>
      <c r="E27863" s="8"/>
      <c r="O27863" s="9"/>
    </row>
    <row r="27864" spans="2:15" x14ac:dyDescent="0.2">
      <c r="B27864" s="3"/>
      <c r="C27864" s="3"/>
      <c r="D27864" s="6"/>
      <c r="E27864" s="8"/>
      <c r="O27864" s="9"/>
    </row>
    <row r="27865" spans="2:15" x14ac:dyDescent="0.2">
      <c r="B27865" s="3"/>
      <c r="C27865" s="3"/>
      <c r="D27865" s="6"/>
      <c r="E27865" s="8"/>
      <c r="O27865" s="9"/>
    </row>
    <row r="27866" spans="2:15" x14ac:dyDescent="0.2">
      <c r="B27866" s="3"/>
      <c r="C27866" s="3"/>
      <c r="D27866" s="6"/>
      <c r="E27866" s="8"/>
      <c r="O27866" s="9"/>
    </row>
    <row r="27867" spans="2:15" x14ac:dyDescent="0.2">
      <c r="B27867" s="3"/>
      <c r="C27867" s="3"/>
      <c r="D27867" s="6"/>
      <c r="E27867" s="8"/>
      <c r="O27867" s="9"/>
    </row>
    <row r="27868" spans="2:15" x14ac:dyDescent="0.2">
      <c r="B27868" s="3"/>
      <c r="C27868" s="3"/>
      <c r="D27868" s="6"/>
      <c r="E27868" s="8"/>
      <c r="O27868" s="9"/>
    </row>
    <row r="27869" spans="2:15" x14ac:dyDescent="0.2">
      <c r="B27869" s="3"/>
      <c r="C27869" s="3"/>
      <c r="D27869" s="6"/>
      <c r="E27869" s="8"/>
      <c r="O27869" s="9"/>
    </row>
    <row r="27870" spans="2:15" x14ac:dyDescent="0.2">
      <c r="B27870" s="3"/>
      <c r="C27870" s="3"/>
      <c r="D27870" s="6"/>
      <c r="E27870" s="8"/>
      <c r="O27870" s="9"/>
    </row>
    <row r="27871" spans="2:15" x14ac:dyDescent="0.2">
      <c r="B27871" s="3"/>
      <c r="C27871" s="3"/>
      <c r="D27871" s="6"/>
      <c r="E27871" s="8"/>
      <c r="O27871" s="9"/>
    </row>
    <row r="27872" spans="2:15" x14ac:dyDescent="0.2">
      <c r="B27872" s="3"/>
      <c r="C27872" s="3"/>
      <c r="D27872" s="6"/>
      <c r="E27872" s="8"/>
      <c r="O27872" s="9"/>
    </row>
    <row r="27873" spans="2:15" x14ac:dyDescent="0.2">
      <c r="B27873" s="3"/>
      <c r="C27873" s="3"/>
      <c r="D27873" s="6"/>
      <c r="E27873" s="8"/>
      <c r="O27873" s="9"/>
    </row>
    <row r="27874" spans="2:15" x14ac:dyDescent="0.2">
      <c r="B27874" s="3"/>
      <c r="C27874" s="3"/>
      <c r="D27874" s="6"/>
      <c r="E27874" s="8"/>
      <c r="O27874" s="9"/>
    </row>
    <row r="27875" spans="2:15" x14ac:dyDescent="0.2">
      <c r="B27875" s="3"/>
      <c r="C27875" s="3"/>
      <c r="D27875" s="6"/>
      <c r="E27875" s="8"/>
      <c r="O27875" s="9"/>
    </row>
    <row r="27876" spans="2:15" x14ac:dyDescent="0.2">
      <c r="B27876" s="3"/>
      <c r="C27876" s="3"/>
      <c r="D27876" s="6"/>
      <c r="E27876" s="8"/>
      <c r="O27876" s="9"/>
    </row>
    <row r="27877" spans="2:15" x14ac:dyDescent="0.2">
      <c r="B27877" s="3"/>
      <c r="C27877" s="3"/>
      <c r="D27877" s="6"/>
      <c r="E27877" s="8"/>
      <c r="O27877" s="9"/>
    </row>
    <row r="27878" spans="2:15" x14ac:dyDescent="0.2">
      <c r="B27878" s="3"/>
      <c r="C27878" s="3"/>
      <c r="D27878" s="6"/>
      <c r="E27878" s="8"/>
      <c r="O27878" s="9"/>
    </row>
    <row r="27879" spans="2:15" x14ac:dyDescent="0.2">
      <c r="B27879" s="3"/>
      <c r="C27879" s="3"/>
      <c r="D27879" s="6"/>
      <c r="E27879" s="8"/>
      <c r="O27879" s="9"/>
    </row>
    <row r="27880" spans="2:15" x14ac:dyDescent="0.2">
      <c r="B27880" s="3"/>
      <c r="C27880" s="3"/>
      <c r="D27880" s="6"/>
      <c r="E27880" s="8"/>
      <c r="O27880" s="9"/>
    </row>
    <row r="27881" spans="2:15" x14ac:dyDescent="0.2">
      <c r="B27881" s="3"/>
      <c r="C27881" s="3"/>
      <c r="D27881" s="6"/>
      <c r="E27881" s="8"/>
      <c r="O27881" s="9"/>
    </row>
    <row r="27882" spans="2:15" x14ac:dyDescent="0.2">
      <c r="B27882" s="3"/>
      <c r="C27882" s="3"/>
      <c r="D27882" s="6"/>
      <c r="E27882" s="8"/>
      <c r="O27882" s="9"/>
    </row>
    <row r="27883" spans="2:15" x14ac:dyDescent="0.2">
      <c r="B27883" s="3"/>
      <c r="C27883" s="3"/>
      <c r="D27883" s="6"/>
      <c r="E27883" s="8"/>
      <c r="O27883" s="9"/>
    </row>
    <row r="27884" spans="2:15" x14ac:dyDescent="0.2">
      <c r="B27884" s="3"/>
      <c r="C27884" s="3"/>
      <c r="D27884" s="6"/>
      <c r="E27884" s="8"/>
      <c r="O27884" s="9"/>
    </row>
    <row r="27885" spans="2:15" x14ac:dyDescent="0.2">
      <c r="B27885" s="3"/>
      <c r="C27885" s="3"/>
      <c r="D27885" s="6"/>
      <c r="E27885" s="8"/>
      <c r="O27885" s="9"/>
    </row>
    <row r="27886" spans="2:15" x14ac:dyDescent="0.2">
      <c r="B27886" s="3"/>
      <c r="C27886" s="3"/>
      <c r="D27886" s="6"/>
      <c r="E27886" s="8"/>
      <c r="O27886" s="9"/>
    </row>
    <row r="27887" spans="2:15" x14ac:dyDescent="0.2">
      <c r="B27887" s="3"/>
      <c r="C27887" s="3"/>
      <c r="D27887" s="6"/>
      <c r="E27887" s="8"/>
      <c r="O27887" s="9"/>
    </row>
    <row r="27888" spans="2:15" x14ac:dyDescent="0.2">
      <c r="B27888" s="3"/>
      <c r="C27888" s="3"/>
      <c r="D27888" s="6"/>
      <c r="E27888" s="8"/>
      <c r="O27888" s="9"/>
    </row>
    <row r="27889" spans="2:15" x14ac:dyDescent="0.2">
      <c r="B27889" s="3"/>
      <c r="C27889" s="3"/>
      <c r="D27889" s="6"/>
      <c r="E27889" s="8"/>
      <c r="O27889" s="9"/>
    </row>
    <row r="27890" spans="2:15" x14ac:dyDescent="0.2">
      <c r="B27890" s="3"/>
      <c r="C27890" s="3"/>
      <c r="D27890" s="6"/>
      <c r="E27890" s="8"/>
      <c r="O27890" s="9"/>
    </row>
    <row r="27891" spans="2:15" x14ac:dyDescent="0.2">
      <c r="B27891" s="3"/>
      <c r="C27891" s="3"/>
      <c r="D27891" s="6"/>
      <c r="E27891" s="8"/>
      <c r="O27891" s="9"/>
    </row>
    <row r="27892" spans="2:15" x14ac:dyDescent="0.2">
      <c r="B27892" s="3"/>
      <c r="C27892" s="3"/>
      <c r="D27892" s="6"/>
      <c r="E27892" s="8"/>
      <c r="O27892" s="9"/>
    </row>
    <row r="27893" spans="2:15" x14ac:dyDescent="0.2">
      <c r="B27893" s="3"/>
      <c r="C27893" s="3"/>
      <c r="D27893" s="6"/>
      <c r="E27893" s="8"/>
      <c r="O27893" s="9"/>
    </row>
    <row r="27894" spans="2:15" x14ac:dyDescent="0.2">
      <c r="B27894" s="3"/>
      <c r="C27894" s="3"/>
      <c r="D27894" s="6"/>
      <c r="E27894" s="8"/>
      <c r="O27894" s="9"/>
    </row>
    <row r="27895" spans="2:15" x14ac:dyDescent="0.2">
      <c r="B27895" s="3"/>
      <c r="C27895" s="3"/>
      <c r="D27895" s="6"/>
      <c r="E27895" s="8"/>
      <c r="O27895" s="9"/>
    </row>
    <row r="27896" spans="2:15" x14ac:dyDescent="0.2">
      <c r="B27896" s="3"/>
      <c r="C27896" s="3"/>
      <c r="D27896" s="6"/>
      <c r="E27896" s="8"/>
      <c r="O27896" s="9"/>
    </row>
    <row r="27897" spans="2:15" x14ac:dyDescent="0.2">
      <c r="B27897" s="3"/>
      <c r="C27897" s="3"/>
      <c r="D27897" s="6"/>
      <c r="E27897" s="8"/>
      <c r="O27897" s="9"/>
    </row>
    <row r="27898" spans="2:15" x14ac:dyDescent="0.2">
      <c r="B27898" s="3"/>
      <c r="C27898" s="3"/>
      <c r="D27898" s="6"/>
      <c r="E27898" s="8"/>
      <c r="O27898" s="9"/>
    </row>
    <row r="27899" spans="2:15" x14ac:dyDescent="0.2">
      <c r="B27899" s="3"/>
      <c r="C27899" s="3"/>
      <c r="D27899" s="6"/>
      <c r="E27899" s="8"/>
      <c r="O27899" s="9"/>
    </row>
    <row r="27900" spans="2:15" x14ac:dyDescent="0.2">
      <c r="B27900" s="3"/>
      <c r="C27900" s="3"/>
      <c r="D27900" s="6"/>
      <c r="E27900" s="8"/>
      <c r="O27900" s="9"/>
    </row>
    <row r="27901" spans="2:15" x14ac:dyDescent="0.2">
      <c r="B27901" s="3"/>
      <c r="C27901" s="3"/>
      <c r="D27901" s="6"/>
      <c r="E27901" s="8"/>
      <c r="O27901" s="9"/>
    </row>
    <row r="27902" spans="2:15" x14ac:dyDescent="0.2">
      <c r="B27902" s="3"/>
      <c r="C27902" s="3"/>
      <c r="D27902" s="6"/>
      <c r="E27902" s="8"/>
      <c r="O27902" s="9"/>
    </row>
    <row r="27903" spans="2:15" x14ac:dyDescent="0.2">
      <c r="B27903" s="3"/>
      <c r="C27903" s="3"/>
      <c r="D27903" s="6"/>
      <c r="E27903" s="8"/>
      <c r="O27903" s="9"/>
    </row>
    <row r="27904" spans="2:15" x14ac:dyDescent="0.2">
      <c r="B27904" s="3"/>
      <c r="C27904" s="3"/>
      <c r="D27904" s="6"/>
      <c r="E27904" s="8"/>
      <c r="O27904" s="9"/>
    </row>
    <row r="27905" spans="2:15" x14ac:dyDescent="0.2">
      <c r="B27905" s="3"/>
      <c r="C27905" s="3"/>
      <c r="D27905" s="6"/>
      <c r="E27905" s="8"/>
      <c r="O27905" s="9"/>
    </row>
    <row r="27906" spans="2:15" x14ac:dyDescent="0.2">
      <c r="B27906" s="3"/>
      <c r="C27906" s="3"/>
      <c r="D27906" s="6"/>
      <c r="E27906" s="8"/>
      <c r="O27906" s="9"/>
    </row>
    <row r="27907" spans="2:15" x14ac:dyDescent="0.2">
      <c r="B27907" s="3"/>
      <c r="C27907" s="3"/>
      <c r="D27907" s="6"/>
      <c r="E27907" s="8"/>
      <c r="O27907" s="9"/>
    </row>
    <row r="27908" spans="2:15" x14ac:dyDescent="0.2">
      <c r="B27908" s="3"/>
      <c r="C27908" s="3"/>
      <c r="D27908" s="6"/>
      <c r="E27908" s="8"/>
      <c r="O27908" s="9"/>
    </row>
    <row r="27909" spans="2:15" x14ac:dyDescent="0.2">
      <c r="B27909" s="3"/>
      <c r="C27909" s="3"/>
      <c r="D27909" s="6"/>
      <c r="E27909" s="8"/>
      <c r="O27909" s="9"/>
    </row>
    <row r="27910" spans="2:15" x14ac:dyDescent="0.2">
      <c r="B27910" s="3"/>
      <c r="C27910" s="3"/>
      <c r="D27910" s="6"/>
      <c r="E27910" s="8"/>
      <c r="O27910" s="9"/>
    </row>
    <row r="27911" spans="2:15" x14ac:dyDescent="0.2">
      <c r="B27911" s="3"/>
      <c r="C27911" s="3"/>
      <c r="D27911" s="6"/>
      <c r="E27911" s="8"/>
      <c r="O27911" s="9"/>
    </row>
    <row r="27912" spans="2:15" x14ac:dyDescent="0.2">
      <c r="B27912" s="3"/>
      <c r="C27912" s="3"/>
      <c r="D27912" s="6"/>
      <c r="E27912" s="8"/>
      <c r="O27912" s="9"/>
    </row>
    <row r="27913" spans="2:15" x14ac:dyDescent="0.2">
      <c r="B27913" s="3"/>
      <c r="C27913" s="3"/>
      <c r="D27913" s="6"/>
      <c r="E27913" s="8"/>
      <c r="O27913" s="9"/>
    </row>
    <row r="27914" spans="2:15" x14ac:dyDescent="0.2">
      <c r="B27914" s="3"/>
      <c r="C27914" s="3"/>
      <c r="D27914" s="6"/>
      <c r="E27914" s="8"/>
      <c r="O27914" s="9"/>
    </row>
    <row r="27915" spans="2:15" x14ac:dyDescent="0.2">
      <c r="B27915" s="3"/>
      <c r="C27915" s="3"/>
      <c r="D27915" s="6"/>
      <c r="E27915" s="8"/>
      <c r="O27915" s="9"/>
    </row>
    <row r="27916" spans="2:15" x14ac:dyDescent="0.2">
      <c r="B27916" s="3"/>
      <c r="C27916" s="3"/>
      <c r="D27916" s="6"/>
      <c r="E27916" s="8"/>
      <c r="O27916" s="9"/>
    </row>
    <row r="27917" spans="2:15" x14ac:dyDescent="0.2">
      <c r="B27917" s="3"/>
      <c r="C27917" s="3"/>
      <c r="D27917" s="6"/>
      <c r="E27917" s="8"/>
      <c r="O27917" s="9"/>
    </row>
    <row r="27918" spans="2:15" x14ac:dyDescent="0.2">
      <c r="B27918" s="3"/>
      <c r="C27918" s="3"/>
      <c r="D27918" s="6"/>
      <c r="E27918" s="8"/>
      <c r="O27918" s="9"/>
    </row>
    <row r="27919" spans="2:15" x14ac:dyDescent="0.2">
      <c r="B27919" s="3"/>
      <c r="C27919" s="3"/>
      <c r="D27919" s="6"/>
      <c r="E27919" s="8"/>
      <c r="O27919" s="9"/>
    </row>
    <row r="27920" spans="2:15" x14ac:dyDescent="0.2">
      <c r="B27920" s="3"/>
      <c r="C27920" s="3"/>
      <c r="D27920" s="6"/>
      <c r="E27920" s="8"/>
      <c r="O27920" s="9"/>
    </row>
    <row r="27921" spans="2:15" x14ac:dyDescent="0.2">
      <c r="B27921" s="3"/>
      <c r="C27921" s="3"/>
      <c r="D27921" s="6"/>
      <c r="E27921" s="8"/>
      <c r="O27921" s="9"/>
    </row>
    <row r="27922" spans="2:15" x14ac:dyDescent="0.2">
      <c r="B27922" s="3"/>
      <c r="C27922" s="3"/>
      <c r="D27922" s="6"/>
      <c r="E27922" s="8"/>
      <c r="O27922" s="9"/>
    </row>
    <row r="27923" spans="2:15" x14ac:dyDescent="0.2">
      <c r="B27923" s="3"/>
      <c r="C27923" s="3"/>
      <c r="D27923" s="6"/>
      <c r="E27923" s="8"/>
      <c r="O27923" s="9"/>
    </row>
    <row r="27924" spans="2:15" x14ac:dyDescent="0.2">
      <c r="B27924" s="3"/>
      <c r="C27924" s="3"/>
      <c r="D27924" s="6"/>
      <c r="E27924" s="8"/>
      <c r="O27924" s="9"/>
    </row>
    <row r="27925" spans="2:15" x14ac:dyDescent="0.2">
      <c r="B27925" s="3"/>
      <c r="C27925" s="3"/>
      <c r="D27925" s="6"/>
      <c r="E27925" s="8"/>
      <c r="O27925" s="9"/>
    </row>
    <row r="27926" spans="2:15" x14ac:dyDescent="0.2">
      <c r="B27926" s="3"/>
      <c r="C27926" s="3"/>
      <c r="D27926" s="6"/>
      <c r="E27926" s="8"/>
      <c r="O27926" s="9"/>
    </row>
    <row r="27927" spans="2:15" x14ac:dyDescent="0.2">
      <c r="B27927" s="3"/>
      <c r="C27927" s="3"/>
      <c r="D27927" s="6"/>
      <c r="E27927" s="8"/>
      <c r="O27927" s="9"/>
    </row>
    <row r="27928" spans="2:15" x14ac:dyDescent="0.2">
      <c r="B27928" s="3"/>
      <c r="C27928" s="3"/>
      <c r="D27928" s="6"/>
      <c r="E27928" s="8"/>
      <c r="O27928" s="9"/>
    </row>
    <row r="27929" spans="2:15" x14ac:dyDescent="0.2">
      <c r="B27929" s="3"/>
      <c r="C27929" s="3"/>
      <c r="D27929" s="6"/>
      <c r="E27929" s="8"/>
      <c r="O27929" s="9"/>
    </row>
    <row r="27930" spans="2:15" x14ac:dyDescent="0.2">
      <c r="B27930" s="3"/>
      <c r="C27930" s="3"/>
      <c r="D27930" s="6"/>
      <c r="E27930" s="8"/>
      <c r="O27930" s="9"/>
    </row>
    <row r="27931" spans="2:15" x14ac:dyDescent="0.2">
      <c r="B27931" s="3"/>
      <c r="C27931" s="3"/>
      <c r="D27931" s="6"/>
      <c r="E27931" s="8"/>
      <c r="O27931" s="9"/>
    </row>
    <row r="27932" spans="2:15" x14ac:dyDescent="0.2">
      <c r="B27932" s="3"/>
      <c r="C27932" s="3"/>
      <c r="D27932" s="6"/>
      <c r="E27932" s="8"/>
      <c r="O27932" s="9"/>
    </row>
    <row r="27933" spans="2:15" x14ac:dyDescent="0.2">
      <c r="B27933" s="3"/>
      <c r="C27933" s="3"/>
      <c r="D27933" s="6"/>
      <c r="E27933" s="8"/>
      <c r="O27933" s="9"/>
    </row>
    <row r="27934" spans="2:15" x14ac:dyDescent="0.2">
      <c r="B27934" s="3"/>
      <c r="C27934" s="3"/>
      <c r="D27934" s="6"/>
      <c r="E27934" s="8"/>
      <c r="O27934" s="9"/>
    </row>
    <row r="27935" spans="2:15" x14ac:dyDescent="0.2">
      <c r="B27935" s="3"/>
      <c r="C27935" s="3"/>
      <c r="D27935" s="6"/>
      <c r="E27935" s="8"/>
      <c r="O27935" s="9"/>
    </row>
    <row r="27936" spans="2:15" x14ac:dyDescent="0.2">
      <c r="B27936" s="3"/>
      <c r="C27936" s="3"/>
      <c r="D27936" s="6"/>
      <c r="E27936" s="8"/>
      <c r="O27936" s="9"/>
    </row>
    <row r="27937" spans="2:15" x14ac:dyDescent="0.2">
      <c r="B27937" s="3"/>
      <c r="C27937" s="3"/>
      <c r="D27937" s="6"/>
      <c r="E27937" s="8"/>
      <c r="O27937" s="9"/>
    </row>
    <row r="27938" spans="2:15" x14ac:dyDescent="0.2">
      <c r="B27938" s="3"/>
      <c r="C27938" s="3"/>
      <c r="D27938" s="6"/>
      <c r="E27938" s="8"/>
      <c r="O27938" s="9"/>
    </row>
    <row r="27939" spans="2:15" x14ac:dyDescent="0.2">
      <c r="B27939" s="3"/>
      <c r="C27939" s="3"/>
      <c r="D27939" s="6"/>
      <c r="E27939" s="8"/>
      <c r="O27939" s="9"/>
    </row>
    <row r="27940" spans="2:15" x14ac:dyDescent="0.2">
      <c r="B27940" s="3"/>
      <c r="C27940" s="3"/>
      <c r="D27940" s="6"/>
      <c r="E27940" s="8"/>
      <c r="O27940" s="9"/>
    </row>
    <row r="27941" spans="2:15" x14ac:dyDescent="0.2">
      <c r="B27941" s="3"/>
      <c r="C27941" s="3"/>
      <c r="D27941" s="6"/>
      <c r="E27941" s="8"/>
      <c r="O27941" s="9"/>
    </row>
    <row r="27942" spans="2:15" x14ac:dyDescent="0.2">
      <c r="B27942" s="3"/>
      <c r="C27942" s="3"/>
      <c r="D27942" s="6"/>
      <c r="E27942" s="8"/>
      <c r="O27942" s="9"/>
    </row>
    <row r="27943" spans="2:15" x14ac:dyDescent="0.2">
      <c r="B27943" s="3"/>
      <c r="C27943" s="3"/>
      <c r="D27943" s="6"/>
      <c r="E27943" s="8"/>
      <c r="O27943" s="9"/>
    </row>
    <row r="27944" spans="2:15" x14ac:dyDescent="0.2">
      <c r="B27944" s="3"/>
      <c r="C27944" s="3"/>
      <c r="D27944" s="6"/>
      <c r="E27944" s="8"/>
      <c r="O27944" s="9"/>
    </row>
    <row r="27945" spans="2:15" x14ac:dyDescent="0.2">
      <c r="B27945" s="3"/>
      <c r="C27945" s="3"/>
      <c r="D27945" s="6"/>
      <c r="E27945" s="8"/>
      <c r="O27945" s="9"/>
    </row>
    <row r="27946" spans="2:15" x14ac:dyDescent="0.2">
      <c r="B27946" s="3"/>
      <c r="C27946" s="3"/>
      <c r="D27946" s="6"/>
      <c r="E27946" s="8"/>
      <c r="O27946" s="9"/>
    </row>
    <row r="27947" spans="2:15" x14ac:dyDescent="0.2">
      <c r="B27947" s="3"/>
      <c r="C27947" s="3"/>
      <c r="D27947" s="6"/>
      <c r="E27947" s="8"/>
      <c r="O27947" s="9"/>
    </row>
    <row r="27948" spans="2:15" x14ac:dyDescent="0.2">
      <c r="B27948" s="3"/>
      <c r="C27948" s="3"/>
      <c r="D27948" s="6"/>
      <c r="E27948" s="8"/>
      <c r="O27948" s="9"/>
    </row>
    <row r="27949" spans="2:15" x14ac:dyDescent="0.2">
      <c r="B27949" s="3"/>
      <c r="C27949" s="3"/>
      <c r="D27949" s="6"/>
      <c r="E27949" s="8"/>
      <c r="O27949" s="9"/>
    </row>
    <row r="27950" spans="2:15" x14ac:dyDescent="0.2">
      <c r="B27950" s="3"/>
      <c r="C27950" s="3"/>
      <c r="D27950" s="6"/>
      <c r="E27950" s="8"/>
      <c r="O27950" s="9"/>
    </row>
    <row r="27951" spans="2:15" x14ac:dyDescent="0.2">
      <c r="B27951" s="3"/>
      <c r="C27951" s="3"/>
      <c r="D27951" s="6"/>
      <c r="E27951" s="8"/>
      <c r="O27951" s="9"/>
    </row>
    <row r="27952" spans="2:15" x14ac:dyDescent="0.2">
      <c r="B27952" s="3"/>
      <c r="C27952" s="3"/>
      <c r="D27952" s="6"/>
      <c r="E27952" s="8"/>
      <c r="O27952" s="9"/>
    </row>
    <row r="27953" spans="2:15" x14ac:dyDescent="0.2">
      <c r="B27953" s="3"/>
      <c r="C27953" s="3"/>
      <c r="D27953" s="6"/>
      <c r="E27953" s="8"/>
      <c r="O27953" s="9"/>
    </row>
    <row r="27954" spans="2:15" x14ac:dyDescent="0.2">
      <c r="B27954" s="3"/>
      <c r="C27954" s="3"/>
      <c r="D27954" s="6"/>
      <c r="E27954" s="8"/>
      <c r="O27954" s="9"/>
    </row>
    <row r="27955" spans="2:15" x14ac:dyDescent="0.2">
      <c r="B27955" s="3"/>
      <c r="C27955" s="3"/>
      <c r="D27955" s="6"/>
      <c r="E27955" s="8"/>
      <c r="O27955" s="9"/>
    </row>
    <row r="27956" spans="2:15" x14ac:dyDescent="0.2">
      <c r="B27956" s="3"/>
      <c r="C27956" s="3"/>
      <c r="D27956" s="6"/>
      <c r="E27956" s="8"/>
      <c r="O27956" s="9"/>
    </row>
    <row r="27957" spans="2:15" x14ac:dyDescent="0.2">
      <c r="B27957" s="3"/>
      <c r="C27957" s="3"/>
      <c r="D27957" s="6"/>
      <c r="E27957" s="8"/>
      <c r="O27957" s="9"/>
    </row>
    <row r="27958" spans="2:15" x14ac:dyDescent="0.2">
      <c r="B27958" s="3"/>
      <c r="C27958" s="3"/>
      <c r="D27958" s="6"/>
      <c r="E27958" s="8"/>
      <c r="O27958" s="9"/>
    </row>
    <row r="27959" spans="2:15" x14ac:dyDescent="0.2">
      <c r="B27959" s="3"/>
      <c r="C27959" s="3"/>
      <c r="D27959" s="6"/>
      <c r="E27959" s="8"/>
      <c r="O27959" s="9"/>
    </row>
    <row r="27960" spans="2:15" x14ac:dyDescent="0.2">
      <c r="B27960" s="3"/>
      <c r="C27960" s="3"/>
      <c r="D27960" s="6"/>
      <c r="E27960" s="8"/>
      <c r="O27960" s="9"/>
    </row>
    <row r="27961" spans="2:15" x14ac:dyDescent="0.2">
      <c r="B27961" s="3"/>
      <c r="C27961" s="3"/>
      <c r="D27961" s="6"/>
      <c r="E27961" s="8"/>
      <c r="O27961" s="9"/>
    </row>
    <row r="27962" spans="2:15" x14ac:dyDescent="0.2">
      <c r="B27962" s="3"/>
      <c r="C27962" s="3"/>
      <c r="D27962" s="6"/>
      <c r="E27962" s="8"/>
      <c r="O27962" s="9"/>
    </row>
    <row r="27963" spans="2:15" x14ac:dyDescent="0.2">
      <c r="B27963" s="3"/>
      <c r="C27963" s="3"/>
      <c r="D27963" s="6"/>
      <c r="E27963" s="8"/>
      <c r="O27963" s="9"/>
    </row>
    <row r="27964" spans="2:15" x14ac:dyDescent="0.2">
      <c r="B27964" s="3"/>
      <c r="C27964" s="3"/>
      <c r="D27964" s="6"/>
      <c r="E27964" s="8"/>
      <c r="O27964" s="9"/>
    </row>
    <row r="27965" spans="2:15" x14ac:dyDescent="0.2">
      <c r="B27965" s="3"/>
      <c r="C27965" s="3"/>
      <c r="D27965" s="6"/>
      <c r="E27965" s="8"/>
      <c r="O27965" s="9"/>
    </row>
    <row r="27966" spans="2:15" x14ac:dyDescent="0.2">
      <c r="B27966" s="3"/>
      <c r="C27966" s="3"/>
      <c r="D27966" s="6"/>
      <c r="E27966" s="8"/>
      <c r="O27966" s="9"/>
    </row>
    <row r="27967" spans="2:15" x14ac:dyDescent="0.2">
      <c r="B27967" s="3"/>
      <c r="C27967" s="3"/>
      <c r="D27967" s="6"/>
      <c r="E27967" s="8"/>
      <c r="O27967" s="9"/>
    </row>
    <row r="27968" spans="2:15" x14ac:dyDescent="0.2">
      <c r="B27968" s="3"/>
      <c r="C27968" s="3"/>
      <c r="D27968" s="6"/>
      <c r="E27968" s="8"/>
      <c r="O27968" s="9"/>
    </row>
    <row r="27969" spans="2:15" x14ac:dyDescent="0.2">
      <c r="B27969" s="3"/>
      <c r="C27969" s="3"/>
      <c r="D27969" s="6"/>
      <c r="E27969" s="8"/>
      <c r="O27969" s="9"/>
    </row>
    <row r="27970" spans="2:15" x14ac:dyDescent="0.2">
      <c r="B27970" s="3"/>
      <c r="C27970" s="3"/>
      <c r="D27970" s="6"/>
      <c r="E27970" s="8"/>
      <c r="O27970" s="9"/>
    </row>
    <row r="27971" spans="2:15" x14ac:dyDescent="0.2">
      <c r="B27971" s="3"/>
      <c r="C27971" s="3"/>
      <c r="D27971" s="6"/>
      <c r="E27971" s="8"/>
      <c r="O27971" s="9"/>
    </row>
    <row r="27972" spans="2:15" x14ac:dyDescent="0.2">
      <c r="B27972" s="3"/>
      <c r="C27972" s="3"/>
      <c r="D27972" s="6"/>
      <c r="E27972" s="8"/>
      <c r="O27972" s="9"/>
    </row>
    <row r="27973" spans="2:15" x14ac:dyDescent="0.2">
      <c r="B27973" s="3"/>
      <c r="C27973" s="3"/>
      <c r="D27973" s="6"/>
      <c r="E27973" s="8"/>
      <c r="O27973" s="9"/>
    </row>
    <row r="27974" spans="2:15" x14ac:dyDescent="0.2">
      <c r="B27974" s="3"/>
      <c r="C27974" s="3"/>
      <c r="D27974" s="6"/>
      <c r="E27974" s="8"/>
      <c r="O27974" s="9"/>
    </row>
    <row r="27975" spans="2:15" x14ac:dyDescent="0.2">
      <c r="B27975" s="3"/>
      <c r="C27975" s="3"/>
      <c r="D27975" s="6"/>
      <c r="E27975" s="8"/>
      <c r="O27975" s="9"/>
    </row>
    <row r="27976" spans="2:15" x14ac:dyDescent="0.2">
      <c r="B27976" s="3"/>
      <c r="C27976" s="3"/>
      <c r="D27976" s="6"/>
      <c r="E27976" s="8"/>
      <c r="O27976" s="9"/>
    </row>
    <row r="27977" spans="2:15" x14ac:dyDescent="0.2">
      <c r="B27977" s="3"/>
      <c r="C27977" s="3"/>
      <c r="D27977" s="6"/>
      <c r="E27977" s="8"/>
      <c r="O27977" s="9"/>
    </row>
    <row r="27978" spans="2:15" x14ac:dyDescent="0.2">
      <c r="B27978" s="3"/>
      <c r="C27978" s="3"/>
      <c r="D27978" s="6"/>
      <c r="E27978" s="8"/>
      <c r="O27978" s="9"/>
    </row>
    <row r="27979" spans="2:15" x14ac:dyDescent="0.2">
      <c r="B27979" s="3"/>
      <c r="C27979" s="3"/>
      <c r="D27979" s="6"/>
      <c r="E27979" s="8"/>
      <c r="O27979" s="9"/>
    </row>
    <row r="27980" spans="2:15" x14ac:dyDescent="0.2">
      <c r="B27980" s="3"/>
      <c r="C27980" s="3"/>
      <c r="D27980" s="6"/>
      <c r="E27980" s="8"/>
      <c r="O27980" s="9"/>
    </row>
    <row r="27981" spans="2:15" x14ac:dyDescent="0.2">
      <c r="B27981" s="3"/>
      <c r="C27981" s="3"/>
      <c r="D27981" s="6"/>
      <c r="E27981" s="8"/>
      <c r="O27981" s="9"/>
    </row>
    <row r="27982" spans="2:15" x14ac:dyDescent="0.2">
      <c r="B27982" s="3"/>
      <c r="C27982" s="3"/>
      <c r="D27982" s="6"/>
      <c r="E27982" s="8"/>
      <c r="O27982" s="9"/>
    </row>
    <row r="27983" spans="2:15" x14ac:dyDescent="0.2">
      <c r="B27983" s="3"/>
      <c r="C27983" s="3"/>
      <c r="D27983" s="6"/>
      <c r="E27983" s="8"/>
      <c r="O27983" s="9"/>
    </row>
    <row r="27984" spans="2:15" x14ac:dyDescent="0.2">
      <c r="B27984" s="3"/>
      <c r="C27984" s="3"/>
      <c r="D27984" s="6"/>
      <c r="E27984" s="8"/>
      <c r="O27984" s="9"/>
    </row>
    <row r="27985" spans="2:15" x14ac:dyDescent="0.2">
      <c r="B27985" s="3"/>
      <c r="C27985" s="3"/>
      <c r="D27985" s="6"/>
      <c r="E27985" s="8"/>
      <c r="O27985" s="9"/>
    </row>
    <row r="27986" spans="2:15" x14ac:dyDescent="0.2">
      <c r="B27986" s="3"/>
      <c r="C27986" s="3"/>
      <c r="D27986" s="6"/>
      <c r="E27986" s="8"/>
      <c r="O27986" s="9"/>
    </row>
    <row r="27987" spans="2:15" x14ac:dyDescent="0.2">
      <c r="B27987" s="3"/>
      <c r="C27987" s="3"/>
      <c r="D27987" s="6"/>
      <c r="E27987" s="8"/>
      <c r="O27987" s="9"/>
    </row>
    <row r="27988" spans="2:15" x14ac:dyDescent="0.2">
      <c r="B27988" s="3"/>
      <c r="C27988" s="3"/>
      <c r="D27988" s="6"/>
      <c r="E27988" s="8"/>
      <c r="O27988" s="9"/>
    </row>
    <row r="27989" spans="2:15" x14ac:dyDescent="0.2">
      <c r="B27989" s="3"/>
      <c r="C27989" s="3"/>
      <c r="D27989" s="6"/>
      <c r="E27989" s="8"/>
      <c r="O27989" s="9"/>
    </row>
    <row r="27990" spans="2:15" x14ac:dyDescent="0.2">
      <c r="B27990" s="3"/>
      <c r="C27990" s="3"/>
      <c r="D27990" s="6"/>
      <c r="E27990" s="8"/>
      <c r="O27990" s="9"/>
    </row>
    <row r="27991" spans="2:15" x14ac:dyDescent="0.2">
      <c r="B27991" s="3"/>
      <c r="C27991" s="3"/>
      <c r="D27991" s="6"/>
      <c r="E27991" s="8"/>
      <c r="O27991" s="9"/>
    </row>
    <row r="27992" spans="2:15" x14ac:dyDescent="0.2">
      <c r="B27992" s="3"/>
      <c r="C27992" s="3"/>
      <c r="D27992" s="6"/>
      <c r="E27992" s="8"/>
      <c r="O27992" s="9"/>
    </row>
    <row r="27993" spans="2:15" x14ac:dyDescent="0.2">
      <c r="B27993" s="3"/>
      <c r="C27993" s="3"/>
      <c r="D27993" s="6"/>
      <c r="E27993" s="8"/>
      <c r="O27993" s="9"/>
    </row>
    <row r="27994" spans="2:15" x14ac:dyDescent="0.2">
      <c r="B27994" s="3"/>
      <c r="C27994" s="3"/>
      <c r="D27994" s="6"/>
      <c r="E27994" s="8"/>
      <c r="O27994" s="9"/>
    </row>
    <row r="27995" spans="2:15" x14ac:dyDescent="0.2">
      <c r="B27995" s="3"/>
      <c r="C27995" s="3"/>
      <c r="D27995" s="6"/>
      <c r="E27995" s="8"/>
      <c r="O27995" s="9"/>
    </row>
    <row r="27996" spans="2:15" x14ac:dyDescent="0.2">
      <c r="B27996" s="3"/>
      <c r="C27996" s="3"/>
      <c r="D27996" s="6"/>
      <c r="E27996" s="8"/>
      <c r="O27996" s="9"/>
    </row>
    <row r="27997" spans="2:15" x14ac:dyDescent="0.2">
      <c r="B27997" s="3"/>
      <c r="C27997" s="3"/>
      <c r="D27997" s="6"/>
      <c r="E27997" s="8"/>
      <c r="O27997" s="9"/>
    </row>
    <row r="27998" spans="2:15" x14ac:dyDescent="0.2">
      <c r="B27998" s="3"/>
      <c r="C27998" s="3"/>
      <c r="D27998" s="6"/>
      <c r="E27998" s="8"/>
      <c r="O27998" s="9"/>
    </row>
    <row r="27999" spans="2:15" x14ac:dyDescent="0.2">
      <c r="B27999" s="3"/>
      <c r="C27999" s="3"/>
      <c r="D27999" s="6"/>
      <c r="E27999" s="8"/>
      <c r="O27999" s="9"/>
    </row>
    <row r="28000" spans="2:15" x14ac:dyDescent="0.2">
      <c r="B28000" s="3"/>
      <c r="C28000" s="3"/>
      <c r="D28000" s="6"/>
      <c r="E28000" s="8"/>
      <c r="O28000" s="9"/>
    </row>
    <row r="28001" spans="2:15" x14ac:dyDescent="0.2">
      <c r="B28001" s="3"/>
      <c r="C28001" s="3"/>
      <c r="D28001" s="6"/>
      <c r="E28001" s="8"/>
      <c r="O28001" s="9"/>
    </row>
    <row r="28002" spans="2:15" x14ac:dyDescent="0.2">
      <c r="B28002" s="3"/>
      <c r="C28002" s="3"/>
      <c r="D28002" s="6"/>
      <c r="E28002" s="8"/>
      <c r="O28002" s="9"/>
    </row>
    <row r="28003" spans="2:15" x14ac:dyDescent="0.2">
      <c r="B28003" s="3"/>
      <c r="C28003" s="3"/>
      <c r="D28003" s="6"/>
      <c r="E28003" s="8"/>
      <c r="O28003" s="9"/>
    </row>
    <row r="28004" spans="2:15" x14ac:dyDescent="0.2">
      <c r="B28004" s="3"/>
      <c r="C28004" s="3"/>
      <c r="D28004" s="6"/>
      <c r="E28004" s="8"/>
      <c r="O28004" s="9"/>
    </row>
    <row r="28005" spans="2:15" x14ac:dyDescent="0.2">
      <c r="B28005" s="3"/>
      <c r="C28005" s="3"/>
      <c r="D28005" s="6"/>
      <c r="E28005" s="8"/>
      <c r="O28005" s="9"/>
    </row>
    <row r="28006" spans="2:15" x14ac:dyDescent="0.2">
      <c r="B28006" s="3"/>
      <c r="C28006" s="3"/>
      <c r="D28006" s="6"/>
      <c r="E28006" s="8"/>
      <c r="O28006" s="9"/>
    </row>
    <row r="28007" spans="2:15" x14ac:dyDescent="0.2">
      <c r="B28007" s="3"/>
      <c r="C28007" s="3"/>
      <c r="D28007" s="6"/>
      <c r="E28007" s="8"/>
      <c r="O28007" s="9"/>
    </row>
    <row r="28008" spans="2:15" x14ac:dyDescent="0.2">
      <c r="B28008" s="3"/>
      <c r="C28008" s="3"/>
      <c r="D28008" s="6"/>
      <c r="E28008" s="8"/>
      <c r="O28008" s="9"/>
    </row>
    <row r="28009" spans="2:15" x14ac:dyDescent="0.2">
      <c r="B28009" s="3"/>
      <c r="C28009" s="3"/>
      <c r="D28009" s="6"/>
      <c r="E28009" s="8"/>
      <c r="O28009" s="9"/>
    </row>
    <row r="28010" spans="2:15" x14ac:dyDescent="0.2">
      <c r="B28010" s="3"/>
      <c r="C28010" s="3"/>
      <c r="D28010" s="6"/>
      <c r="E28010" s="8"/>
      <c r="O28010" s="9"/>
    </row>
    <row r="28011" spans="2:15" x14ac:dyDescent="0.2">
      <c r="B28011" s="3"/>
      <c r="C28011" s="3"/>
      <c r="D28011" s="6"/>
      <c r="E28011" s="8"/>
      <c r="O28011" s="9"/>
    </row>
    <row r="28012" spans="2:15" x14ac:dyDescent="0.2">
      <c r="B28012" s="3"/>
      <c r="C28012" s="3"/>
      <c r="D28012" s="6"/>
      <c r="E28012" s="8"/>
      <c r="O28012" s="9"/>
    </row>
    <row r="28013" spans="2:15" x14ac:dyDescent="0.2">
      <c r="B28013" s="3"/>
      <c r="C28013" s="3"/>
      <c r="D28013" s="6"/>
      <c r="E28013" s="8"/>
      <c r="O28013" s="9"/>
    </row>
    <row r="28014" spans="2:15" x14ac:dyDescent="0.2">
      <c r="B28014" s="3"/>
      <c r="C28014" s="3"/>
      <c r="D28014" s="6"/>
      <c r="E28014" s="8"/>
      <c r="O28014" s="9"/>
    </row>
    <row r="28015" spans="2:15" x14ac:dyDescent="0.2">
      <c r="B28015" s="3"/>
      <c r="C28015" s="3"/>
      <c r="D28015" s="6"/>
      <c r="E28015" s="8"/>
      <c r="O28015" s="9"/>
    </row>
    <row r="28016" spans="2:15" x14ac:dyDescent="0.2">
      <c r="B28016" s="3"/>
      <c r="C28016" s="3"/>
      <c r="D28016" s="6"/>
      <c r="E28016" s="8"/>
      <c r="O28016" s="9"/>
    </row>
    <row r="28017" spans="2:15" x14ac:dyDescent="0.2">
      <c r="B28017" s="3"/>
      <c r="C28017" s="3"/>
      <c r="D28017" s="6"/>
      <c r="E28017" s="8"/>
      <c r="O28017" s="9"/>
    </row>
    <row r="28018" spans="2:15" x14ac:dyDescent="0.2">
      <c r="B28018" s="3"/>
      <c r="C28018" s="3"/>
      <c r="D28018" s="6"/>
      <c r="E28018" s="8"/>
      <c r="O28018" s="9"/>
    </row>
    <row r="28019" spans="2:15" x14ac:dyDescent="0.2">
      <c r="B28019" s="3"/>
      <c r="C28019" s="3"/>
      <c r="D28019" s="6"/>
      <c r="E28019" s="8"/>
      <c r="O28019" s="9"/>
    </row>
    <row r="28020" spans="2:15" x14ac:dyDescent="0.2">
      <c r="B28020" s="3"/>
      <c r="C28020" s="3"/>
      <c r="D28020" s="6"/>
      <c r="E28020" s="8"/>
      <c r="O28020" s="9"/>
    </row>
    <row r="28021" spans="2:15" x14ac:dyDescent="0.2">
      <c r="B28021" s="3"/>
      <c r="C28021" s="3"/>
      <c r="D28021" s="6"/>
      <c r="E28021" s="8"/>
      <c r="O28021" s="9"/>
    </row>
    <row r="28022" spans="2:15" x14ac:dyDescent="0.2">
      <c r="B28022" s="3"/>
      <c r="C28022" s="3"/>
      <c r="D28022" s="6"/>
      <c r="E28022" s="8"/>
      <c r="O28022" s="9"/>
    </row>
    <row r="28023" spans="2:15" x14ac:dyDescent="0.2">
      <c r="B28023" s="3"/>
      <c r="C28023" s="3"/>
      <c r="D28023" s="6"/>
      <c r="E28023" s="8"/>
      <c r="O28023" s="9"/>
    </row>
    <row r="28024" spans="2:15" x14ac:dyDescent="0.2">
      <c r="B28024" s="3"/>
      <c r="C28024" s="3"/>
      <c r="D28024" s="6"/>
      <c r="E28024" s="8"/>
      <c r="O28024" s="9"/>
    </row>
    <row r="28025" spans="2:15" x14ac:dyDescent="0.2">
      <c r="B28025" s="3"/>
      <c r="C28025" s="3"/>
      <c r="D28025" s="6"/>
      <c r="E28025" s="8"/>
      <c r="O28025" s="9"/>
    </row>
    <row r="28026" spans="2:15" x14ac:dyDescent="0.2">
      <c r="B28026" s="3"/>
      <c r="C28026" s="3"/>
      <c r="D28026" s="6"/>
      <c r="E28026" s="8"/>
      <c r="O28026" s="9"/>
    </row>
    <row r="28027" spans="2:15" x14ac:dyDescent="0.2">
      <c r="B28027" s="3"/>
      <c r="C28027" s="3"/>
      <c r="D28027" s="6"/>
      <c r="E28027" s="8"/>
      <c r="O28027" s="9"/>
    </row>
    <row r="28028" spans="2:15" x14ac:dyDescent="0.2">
      <c r="B28028" s="3"/>
      <c r="C28028" s="3"/>
      <c r="D28028" s="6"/>
      <c r="E28028" s="8"/>
      <c r="O28028" s="9"/>
    </row>
    <row r="28029" spans="2:15" x14ac:dyDescent="0.2">
      <c r="B28029" s="3"/>
      <c r="C28029" s="3"/>
      <c r="D28029" s="6"/>
      <c r="E28029" s="8"/>
      <c r="O28029" s="9"/>
    </row>
    <row r="28030" spans="2:15" x14ac:dyDescent="0.2">
      <c r="B28030" s="3"/>
      <c r="C28030" s="3"/>
      <c r="D28030" s="6"/>
      <c r="E28030" s="8"/>
      <c r="O28030" s="9"/>
    </row>
    <row r="28031" spans="2:15" x14ac:dyDescent="0.2">
      <c r="B28031" s="3"/>
      <c r="C28031" s="3"/>
      <c r="D28031" s="6"/>
      <c r="E28031" s="8"/>
      <c r="O28031" s="9"/>
    </row>
    <row r="28032" spans="2:15" x14ac:dyDescent="0.2">
      <c r="B28032" s="3"/>
      <c r="C28032" s="3"/>
      <c r="D28032" s="6"/>
      <c r="E28032" s="8"/>
      <c r="O28032" s="9"/>
    </row>
    <row r="28033" spans="2:15" x14ac:dyDescent="0.2">
      <c r="B28033" s="3"/>
      <c r="C28033" s="3"/>
      <c r="D28033" s="6"/>
      <c r="E28033" s="8"/>
      <c r="O28033" s="9"/>
    </row>
    <row r="28034" spans="2:15" x14ac:dyDescent="0.2">
      <c r="B28034" s="3"/>
      <c r="C28034" s="3"/>
      <c r="D28034" s="6"/>
      <c r="E28034" s="8"/>
      <c r="O28034" s="9"/>
    </row>
    <row r="28035" spans="2:15" x14ac:dyDescent="0.2">
      <c r="B28035" s="3"/>
      <c r="C28035" s="3"/>
      <c r="D28035" s="6"/>
      <c r="E28035" s="8"/>
      <c r="O28035" s="9"/>
    </row>
    <row r="28036" spans="2:15" x14ac:dyDescent="0.2">
      <c r="B28036" s="3"/>
      <c r="C28036" s="3"/>
      <c r="D28036" s="6"/>
      <c r="E28036" s="8"/>
      <c r="O28036" s="9"/>
    </row>
    <row r="28037" spans="2:15" x14ac:dyDescent="0.2">
      <c r="B28037" s="3"/>
      <c r="C28037" s="3"/>
      <c r="D28037" s="6"/>
      <c r="E28037" s="8"/>
      <c r="O28037" s="9"/>
    </row>
    <row r="28038" spans="2:15" x14ac:dyDescent="0.2">
      <c r="B28038" s="3"/>
      <c r="C28038" s="3"/>
      <c r="D28038" s="6"/>
      <c r="E28038" s="8"/>
      <c r="O28038" s="9"/>
    </row>
    <row r="28039" spans="2:15" x14ac:dyDescent="0.2">
      <c r="B28039" s="3"/>
      <c r="C28039" s="3"/>
      <c r="D28039" s="6"/>
      <c r="E28039" s="8"/>
      <c r="O28039" s="9"/>
    </row>
    <row r="28040" spans="2:15" x14ac:dyDescent="0.2">
      <c r="B28040" s="3"/>
      <c r="C28040" s="3"/>
      <c r="D28040" s="6"/>
      <c r="E28040" s="8"/>
      <c r="O28040" s="9"/>
    </row>
    <row r="28041" spans="2:15" x14ac:dyDescent="0.2">
      <c r="B28041" s="3"/>
      <c r="C28041" s="3"/>
      <c r="D28041" s="6"/>
      <c r="E28041" s="8"/>
      <c r="O28041" s="9"/>
    </row>
    <row r="28042" spans="2:15" x14ac:dyDescent="0.2">
      <c r="B28042" s="3"/>
      <c r="C28042" s="3"/>
      <c r="D28042" s="6"/>
      <c r="E28042" s="8"/>
      <c r="O28042" s="9"/>
    </row>
    <row r="28043" spans="2:15" x14ac:dyDescent="0.2">
      <c r="B28043" s="3"/>
      <c r="C28043" s="3"/>
      <c r="D28043" s="6"/>
      <c r="E28043" s="8"/>
      <c r="O28043" s="9"/>
    </row>
    <row r="28044" spans="2:15" x14ac:dyDescent="0.2">
      <c r="B28044" s="3"/>
      <c r="C28044" s="3"/>
      <c r="D28044" s="6"/>
      <c r="E28044" s="8"/>
      <c r="O28044" s="9"/>
    </row>
    <row r="28045" spans="2:15" x14ac:dyDescent="0.2">
      <c r="B28045" s="3"/>
      <c r="C28045" s="3"/>
      <c r="D28045" s="6"/>
      <c r="E28045" s="8"/>
      <c r="O28045" s="9"/>
    </row>
    <row r="28046" spans="2:15" x14ac:dyDescent="0.2">
      <c r="B28046" s="3"/>
      <c r="C28046" s="3"/>
      <c r="D28046" s="6"/>
      <c r="E28046" s="8"/>
      <c r="O28046" s="9"/>
    </row>
    <row r="28047" spans="2:15" x14ac:dyDescent="0.2">
      <c r="B28047" s="3"/>
      <c r="C28047" s="3"/>
      <c r="D28047" s="6"/>
      <c r="E28047" s="8"/>
      <c r="O28047" s="9"/>
    </row>
    <row r="28048" spans="2:15" x14ac:dyDescent="0.2">
      <c r="B28048" s="3"/>
      <c r="C28048" s="3"/>
      <c r="D28048" s="6"/>
      <c r="E28048" s="8"/>
      <c r="O28048" s="9"/>
    </row>
    <row r="28049" spans="2:15" x14ac:dyDescent="0.2">
      <c r="B28049" s="3"/>
      <c r="C28049" s="3"/>
      <c r="D28049" s="6"/>
      <c r="E28049" s="8"/>
      <c r="O28049" s="9"/>
    </row>
    <row r="28050" spans="2:15" x14ac:dyDescent="0.2">
      <c r="B28050" s="3"/>
      <c r="C28050" s="3"/>
      <c r="D28050" s="6"/>
      <c r="E28050" s="8"/>
      <c r="O28050" s="9"/>
    </row>
    <row r="28051" spans="2:15" x14ac:dyDescent="0.2">
      <c r="B28051" s="3"/>
      <c r="C28051" s="3"/>
      <c r="D28051" s="6"/>
      <c r="E28051" s="8"/>
      <c r="O28051" s="9"/>
    </row>
    <row r="28052" spans="2:15" x14ac:dyDescent="0.2">
      <c r="B28052" s="3"/>
      <c r="C28052" s="3"/>
      <c r="D28052" s="6"/>
      <c r="E28052" s="8"/>
      <c r="O28052" s="9"/>
    </row>
    <row r="28053" spans="2:15" x14ac:dyDescent="0.2">
      <c r="B28053" s="3"/>
      <c r="C28053" s="3"/>
      <c r="D28053" s="6"/>
      <c r="E28053" s="8"/>
      <c r="O28053" s="9"/>
    </row>
    <row r="28054" spans="2:15" x14ac:dyDescent="0.2">
      <c r="B28054" s="3"/>
      <c r="C28054" s="3"/>
      <c r="D28054" s="6"/>
      <c r="E28054" s="8"/>
      <c r="O28054" s="9"/>
    </row>
    <row r="28055" spans="2:15" x14ac:dyDescent="0.2">
      <c r="B28055" s="3"/>
      <c r="C28055" s="3"/>
      <c r="D28055" s="6"/>
      <c r="E28055" s="8"/>
      <c r="O28055" s="9"/>
    </row>
    <row r="28056" spans="2:15" x14ac:dyDescent="0.2">
      <c r="B28056" s="3"/>
      <c r="C28056" s="3"/>
      <c r="D28056" s="6"/>
      <c r="E28056" s="8"/>
      <c r="O28056" s="9"/>
    </row>
    <row r="28057" spans="2:15" x14ac:dyDescent="0.2">
      <c r="B28057" s="3"/>
      <c r="C28057" s="3"/>
      <c r="D28057" s="6"/>
      <c r="E28057" s="8"/>
      <c r="O28057" s="9"/>
    </row>
    <row r="28058" spans="2:15" x14ac:dyDescent="0.2">
      <c r="B28058" s="3"/>
      <c r="C28058" s="3"/>
      <c r="D28058" s="6"/>
      <c r="E28058" s="8"/>
      <c r="O28058" s="9"/>
    </row>
    <row r="28059" spans="2:15" x14ac:dyDescent="0.2">
      <c r="B28059" s="3"/>
      <c r="C28059" s="3"/>
      <c r="D28059" s="6"/>
      <c r="E28059" s="8"/>
      <c r="O28059" s="9"/>
    </row>
    <row r="28060" spans="2:15" x14ac:dyDescent="0.2">
      <c r="B28060" s="3"/>
      <c r="C28060" s="3"/>
      <c r="D28060" s="6"/>
      <c r="E28060" s="8"/>
      <c r="O28060" s="9"/>
    </row>
    <row r="28061" spans="2:15" x14ac:dyDescent="0.2">
      <c r="B28061" s="3"/>
      <c r="C28061" s="3"/>
      <c r="D28061" s="6"/>
      <c r="E28061" s="8"/>
      <c r="O28061" s="9"/>
    </row>
    <row r="28062" spans="2:15" x14ac:dyDescent="0.2">
      <c r="B28062" s="3"/>
      <c r="C28062" s="3"/>
      <c r="D28062" s="6"/>
      <c r="E28062" s="8"/>
      <c r="O28062" s="9"/>
    </row>
    <row r="28063" spans="2:15" x14ac:dyDescent="0.2">
      <c r="B28063" s="3"/>
      <c r="C28063" s="3"/>
      <c r="D28063" s="6"/>
      <c r="E28063" s="8"/>
      <c r="O28063" s="9"/>
    </row>
    <row r="28064" spans="2:15" x14ac:dyDescent="0.2">
      <c r="B28064" s="3"/>
      <c r="C28064" s="3"/>
      <c r="D28064" s="6"/>
      <c r="E28064" s="8"/>
      <c r="O28064" s="9"/>
    </row>
    <row r="28065" spans="2:15" x14ac:dyDescent="0.2">
      <c r="B28065" s="3"/>
      <c r="C28065" s="3"/>
      <c r="D28065" s="6"/>
      <c r="E28065" s="8"/>
      <c r="O28065" s="9"/>
    </row>
    <row r="28066" spans="2:15" x14ac:dyDescent="0.2">
      <c r="B28066" s="3"/>
      <c r="C28066" s="3"/>
      <c r="D28066" s="6"/>
      <c r="E28066" s="8"/>
      <c r="O28066" s="9"/>
    </row>
    <row r="28067" spans="2:15" x14ac:dyDescent="0.2">
      <c r="B28067" s="3"/>
      <c r="C28067" s="3"/>
      <c r="D28067" s="6"/>
      <c r="E28067" s="8"/>
      <c r="O28067" s="9"/>
    </row>
    <row r="28068" spans="2:15" x14ac:dyDescent="0.2">
      <c r="B28068" s="3"/>
      <c r="C28068" s="3"/>
      <c r="D28068" s="6"/>
      <c r="E28068" s="8"/>
      <c r="O28068" s="9"/>
    </row>
    <row r="28069" spans="2:15" x14ac:dyDescent="0.2">
      <c r="B28069" s="3"/>
      <c r="C28069" s="3"/>
      <c r="D28069" s="6"/>
      <c r="E28069" s="8"/>
      <c r="O28069" s="9"/>
    </row>
    <row r="28070" spans="2:15" x14ac:dyDescent="0.2">
      <c r="B28070" s="3"/>
      <c r="C28070" s="3"/>
      <c r="D28070" s="6"/>
      <c r="E28070" s="8"/>
      <c r="O28070" s="9"/>
    </row>
    <row r="28071" spans="2:15" x14ac:dyDescent="0.2">
      <c r="B28071" s="3"/>
      <c r="C28071" s="3"/>
      <c r="D28071" s="6"/>
      <c r="E28071" s="8"/>
      <c r="O28071" s="9"/>
    </row>
    <row r="28072" spans="2:15" x14ac:dyDescent="0.2">
      <c r="B28072" s="3"/>
      <c r="C28072" s="3"/>
      <c r="D28072" s="6"/>
      <c r="E28072" s="8"/>
      <c r="O28072" s="9"/>
    </row>
    <row r="28073" spans="2:15" x14ac:dyDescent="0.2">
      <c r="B28073" s="3"/>
      <c r="C28073" s="3"/>
      <c r="D28073" s="6"/>
      <c r="E28073" s="8"/>
      <c r="O28073" s="9"/>
    </row>
    <row r="28074" spans="2:15" x14ac:dyDescent="0.2">
      <c r="B28074" s="3"/>
      <c r="C28074" s="3"/>
      <c r="D28074" s="6"/>
      <c r="E28074" s="8"/>
      <c r="O28074" s="9"/>
    </row>
    <row r="28075" spans="2:15" x14ac:dyDescent="0.2">
      <c r="B28075" s="3"/>
      <c r="C28075" s="3"/>
      <c r="D28075" s="6"/>
      <c r="E28075" s="8"/>
      <c r="O28075" s="9"/>
    </row>
    <row r="28076" spans="2:15" x14ac:dyDescent="0.2">
      <c r="B28076" s="3"/>
      <c r="C28076" s="3"/>
      <c r="D28076" s="6"/>
      <c r="E28076" s="8"/>
      <c r="O28076" s="9"/>
    </row>
    <row r="28077" spans="2:15" x14ac:dyDescent="0.2">
      <c r="B28077" s="3"/>
      <c r="C28077" s="3"/>
      <c r="D28077" s="6"/>
      <c r="E28077" s="8"/>
      <c r="O28077" s="9"/>
    </row>
    <row r="28078" spans="2:15" x14ac:dyDescent="0.2">
      <c r="B28078" s="3"/>
      <c r="C28078" s="3"/>
      <c r="D28078" s="6"/>
      <c r="E28078" s="8"/>
      <c r="O28078" s="9"/>
    </row>
    <row r="28079" spans="2:15" x14ac:dyDescent="0.2">
      <c r="B28079" s="3"/>
      <c r="C28079" s="3"/>
      <c r="D28079" s="6"/>
      <c r="E28079" s="8"/>
      <c r="O28079" s="9"/>
    </row>
    <row r="28080" spans="2:15" x14ac:dyDescent="0.2">
      <c r="B28080" s="3"/>
      <c r="C28080" s="3"/>
      <c r="D28080" s="6"/>
      <c r="E28080" s="8"/>
      <c r="O28080" s="9"/>
    </row>
    <row r="28081" spans="2:15" x14ac:dyDescent="0.2">
      <c r="B28081" s="3"/>
      <c r="C28081" s="3"/>
      <c r="D28081" s="6"/>
      <c r="E28081" s="8"/>
      <c r="O28081" s="9"/>
    </row>
    <row r="28082" spans="2:15" x14ac:dyDescent="0.2">
      <c r="B28082" s="3"/>
      <c r="C28082" s="3"/>
      <c r="D28082" s="6"/>
      <c r="E28082" s="8"/>
      <c r="O28082" s="9"/>
    </row>
    <row r="28083" spans="2:15" x14ac:dyDescent="0.2">
      <c r="B28083" s="3"/>
      <c r="C28083" s="3"/>
      <c r="D28083" s="6"/>
      <c r="E28083" s="8"/>
      <c r="O28083" s="9"/>
    </row>
    <row r="28084" spans="2:15" x14ac:dyDescent="0.2">
      <c r="B28084" s="3"/>
      <c r="C28084" s="3"/>
      <c r="D28084" s="6"/>
      <c r="E28084" s="8"/>
      <c r="O28084" s="9"/>
    </row>
    <row r="28085" spans="2:15" x14ac:dyDescent="0.2">
      <c r="B28085" s="3"/>
      <c r="C28085" s="3"/>
      <c r="D28085" s="6"/>
      <c r="E28085" s="8"/>
      <c r="O28085" s="9"/>
    </row>
    <row r="28086" spans="2:15" x14ac:dyDescent="0.2">
      <c r="B28086" s="3"/>
      <c r="C28086" s="3"/>
      <c r="D28086" s="6"/>
      <c r="E28086" s="8"/>
      <c r="O28086" s="9"/>
    </row>
    <row r="28087" spans="2:15" x14ac:dyDescent="0.2">
      <c r="B28087" s="3"/>
      <c r="C28087" s="3"/>
      <c r="D28087" s="6"/>
      <c r="E28087" s="8"/>
      <c r="O28087" s="9"/>
    </row>
    <row r="28088" spans="2:15" x14ac:dyDescent="0.2">
      <c r="B28088" s="3"/>
      <c r="C28088" s="3"/>
      <c r="D28088" s="6"/>
      <c r="E28088" s="8"/>
      <c r="O28088" s="9"/>
    </row>
    <row r="28089" spans="2:15" x14ac:dyDescent="0.2">
      <c r="B28089" s="3"/>
      <c r="C28089" s="3"/>
      <c r="D28089" s="6"/>
      <c r="E28089" s="8"/>
      <c r="O28089" s="9"/>
    </row>
    <row r="28090" spans="2:15" x14ac:dyDescent="0.2">
      <c r="B28090" s="3"/>
      <c r="C28090" s="3"/>
      <c r="D28090" s="6"/>
      <c r="E28090" s="8"/>
      <c r="O28090" s="9"/>
    </row>
    <row r="28091" spans="2:15" x14ac:dyDescent="0.2">
      <c r="B28091" s="3"/>
      <c r="C28091" s="3"/>
      <c r="D28091" s="6"/>
      <c r="E28091" s="8"/>
      <c r="O28091" s="9"/>
    </row>
    <row r="28092" spans="2:15" x14ac:dyDescent="0.2">
      <c r="B28092" s="3"/>
      <c r="C28092" s="3"/>
      <c r="D28092" s="6"/>
      <c r="E28092" s="8"/>
      <c r="O28092" s="9"/>
    </row>
    <row r="28093" spans="2:15" x14ac:dyDescent="0.2">
      <c r="B28093" s="3"/>
      <c r="C28093" s="3"/>
      <c r="D28093" s="6"/>
      <c r="E28093" s="8"/>
      <c r="O28093" s="9"/>
    </row>
    <row r="28094" spans="2:15" x14ac:dyDescent="0.2">
      <c r="B28094" s="3"/>
      <c r="C28094" s="3"/>
      <c r="D28094" s="6"/>
      <c r="E28094" s="8"/>
      <c r="O28094" s="9"/>
    </row>
    <row r="28095" spans="2:15" x14ac:dyDescent="0.2">
      <c r="B28095" s="3"/>
      <c r="C28095" s="3"/>
      <c r="D28095" s="6"/>
      <c r="E28095" s="8"/>
      <c r="O28095" s="9"/>
    </row>
    <row r="28096" spans="2:15" x14ac:dyDescent="0.2">
      <c r="B28096" s="3"/>
      <c r="C28096" s="3"/>
      <c r="D28096" s="6"/>
      <c r="E28096" s="8"/>
      <c r="O28096" s="9"/>
    </row>
    <row r="28097" spans="2:15" x14ac:dyDescent="0.2">
      <c r="B28097" s="3"/>
      <c r="C28097" s="3"/>
      <c r="D28097" s="6"/>
      <c r="E28097" s="8"/>
      <c r="O28097" s="9"/>
    </row>
    <row r="28098" spans="2:15" x14ac:dyDescent="0.2">
      <c r="B28098" s="3"/>
      <c r="C28098" s="3"/>
      <c r="D28098" s="6"/>
      <c r="E28098" s="8"/>
      <c r="O28098" s="9"/>
    </row>
    <row r="28099" spans="2:15" x14ac:dyDescent="0.2">
      <c r="B28099" s="3"/>
      <c r="C28099" s="3"/>
      <c r="D28099" s="6"/>
      <c r="E28099" s="8"/>
      <c r="O28099" s="9"/>
    </row>
    <row r="28100" spans="2:15" x14ac:dyDescent="0.2">
      <c r="B28100" s="3"/>
      <c r="C28100" s="3"/>
      <c r="D28100" s="6"/>
      <c r="E28100" s="8"/>
      <c r="O28100" s="9"/>
    </row>
    <row r="28101" spans="2:15" x14ac:dyDescent="0.2">
      <c r="B28101" s="3"/>
      <c r="C28101" s="3"/>
      <c r="D28101" s="6"/>
      <c r="E28101" s="8"/>
      <c r="O28101" s="9"/>
    </row>
    <row r="28102" spans="2:15" x14ac:dyDescent="0.2">
      <c r="B28102" s="3"/>
      <c r="C28102" s="3"/>
      <c r="D28102" s="6"/>
      <c r="E28102" s="8"/>
      <c r="O28102" s="9"/>
    </row>
    <row r="28103" spans="2:15" x14ac:dyDescent="0.2">
      <c r="B28103" s="3"/>
      <c r="C28103" s="3"/>
      <c r="D28103" s="6"/>
      <c r="E28103" s="8"/>
      <c r="O28103" s="9"/>
    </row>
    <row r="28104" spans="2:15" x14ac:dyDescent="0.2">
      <c r="B28104" s="3"/>
      <c r="C28104" s="3"/>
      <c r="D28104" s="6"/>
      <c r="E28104" s="8"/>
      <c r="O28104" s="9"/>
    </row>
    <row r="28105" spans="2:15" x14ac:dyDescent="0.2">
      <c r="B28105" s="3"/>
      <c r="C28105" s="3"/>
      <c r="D28105" s="6"/>
      <c r="E28105" s="8"/>
      <c r="O28105" s="9"/>
    </row>
    <row r="28106" spans="2:15" x14ac:dyDescent="0.2">
      <c r="B28106" s="3"/>
      <c r="C28106" s="3"/>
      <c r="D28106" s="6"/>
      <c r="E28106" s="8"/>
      <c r="O28106" s="9"/>
    </row>
    <row r="28107" spans="2:15" x14ac:dyDescent="0.2">
      <c r="B28107" s="3"/>
      <c r="C28107" s="3"/>
      <c r="D28107" s="6"/>
      <c r="E28107" s="8"/>
      <c r="O28107" s="9"/>
    </row>
    <row r="28108" spans="2:15" x14ac:dyDescent="0.2">
      <c r="B28108" s="3"/>
      <c r="C28108" s="3"/>
      <c r="D28108" s="6"/>
      <c r="E28108" s="8"/>
      <c r="O28108" s="9"/>
    </row>
    <row r="28109" spans="2:15" x14ac:dyDescent="0.2">
      <c r="B28109" s="3"/>
      <c r="C28109" s="3"/>
      <c r="D28109" s="6"/>
      <c r="E28109" s="8"/>
      <c r="O28109" s="9"/>
    </row>
    <row r="28110" spans="2:15" x14ac:dyDescent="0.2">
      <c r="B28110" s="3"/>
      <c r="C28110" s="3"/>
      <c r="D28110" s="6"/>
      <c r="E28110" s="8"/>
      <c r="O28110" s="9"/>
    </row>
    <row r="28111" spans="2:15" x14ac:dyDescent="0.2">
      <c r="B28111" s="3"/>
      <c r="C28111" s="3"/>
      <c r="D28111" s="6"/>
      <c r="E28111" s="8"/>
      <c r="O28111" s="9"/>
    </row>
    <row r="28112" spans="2:15" x14ac:dyDescent="0.2">
      <c r="B28112" s="3"/>
      <c r="C28112" s="3"/>
      <c r="D28112" s="6"/>
      <c r="E28112" s="8"/>
      <c r="O28112" s="9"/>
    </row>
    <row r="28113" spans="2:15" x14ac:dyDescent="0.2">
      <c r="B28113" s="3"/>
      <c r="C28113" s="3"/>
      <c r="D28113" s="6"/>
      <c r="E28113" s="8"/>
      <c r="O28113" s="9"/>
    </row>
    <row r="28114" spans="2:15" x14ac:dyDescent="0.2">
      <c r="B28114" s="3"/>
      <c r="C28114" s="3"/>
      <c r="D28114" s="6"/>
      <c r="E28114" s="8"/>
      <c r="O28114" s="9"/>
    </row>
    <row r="28115" spans="2:15" x14ac:dyDescent="0.2">
      <c r="B28115" s="3"/>
      <c r="C28115" s="3"/>
      <c r="D28115" s="6"/>
      <c r="E28115" s="8"/>
      <c r="O28115" s="9"/>
    </row>
    <row r="28116" spans="2:15" x14ac:dyDescent="0.2">
      <c r="B28116" s="3"/>
      <c r="C28116" s="3"/>
      <c r="D28116" s="6"/>
      <c r="E28116" s="8"/>
      <c r="O28116" s="9"/>
    </row>
    <row r="28117" spans="2:15" x14ac:dyDescent="0.2">
      <c r="B28117" s="3"/>
      <c r="C28117" s="3"/>
      <c r="D28117" s="6"/>
      <c r="E28117" s="8"/>
      <c r="O28117" s="9"/>
    </row>
    <row r="28118" spans="2:15" x14ac:dyDescent="0.2">
      <c r="B28118" s="3"/>
      <c r="C28118" s="3"/>
      <c r="D28118" s="6"/>
      <c r="E28118" s="8"/>
      <c r="O28118" s="9"/>
    </row>
    <row r="28119" spans="2:15" x14ac:dyDescent="0.2">
      <c r="B28119" s="3"/>
      <c r="C28119" s="3"/>
      <c r="D28119" s="6"/>
      <c r="E28119" s="8"/>
      <c r="O28119" s="9"/>
    </row>
    <row r="28120" spans="2:15" x14ac:dyDescent="0.2">
      <c r="B28120" s="3"/>
      <c r="C28120" s="3"/>
      <c r="D28120" s="6"/>
      <c r="E28120" s="8"/>
      <c r="O28120" s="9"/>
    </row>
    <row r="28121" spans="2:15" x14ac:dyDescent="0.2">
      <c r="B28121" s="3"/>
      <c r="C28121" s="3"/>
      <c r="D28121" s="6"/>
      <c r="E28121" s="8"/>
      <c r="O28121" s="9"/>
    </row>
    <row r="28122" spans="2:15" x14ac:dyDescent="0.2">
      <c r="B28122" s="3"/>
      <c r="C28122" s="3"/>
      <c r="D28122" s="6"/>
      <c r="E28122" s="8"/>
      <c r="O28122" s="9"/>
    </row>
    <row r="28123" spans="2:15" x14ac:dyDescent="0.2">
      <c r="B28123" s="3"/>
      <c r="C28123" s="3"/>
      <c r="D28123" s="6"/>
      <c r="E28123" s="8"/>
      <c r="O28123" s="9"/>
    </row>
    <row r="28124" spans="2:15" x14ac:dyDescent="0.2">
      <c r="B28124" s="3"/>
      <c r="C28124" s="3"/>
      <c r="D28124" s="6"/>
      <c r="E28124" s="8"/>
      <c r="O28124" s="9"/>
    </row>
    <row r="28125" spans="2:15" x14ac:dyDescent="0.2">
      <c r="B28125" s="3"/>
      <c r="C28125" s="3"/>
      <c r="D28125" s="6"/>
      <c r="E28125" s="8"/>
      <c r="O28125" s="9"/>
    </row>
    <row r="28126" spans="2:15" x14ac:dyDescent="0.2">
      <c r="B28126" s="3"/>
      <c r="C28126" s="3"/>
      <c r="D28126" s="6"/>
      <c r="E28126" s="8"/>
      <c r="O28126" s="9"/>
    </row>
    <row r="28127" spans="2:15" x14ac:dyDescent="0.2">
      <c r="B28127" s="3"/>
      <c r="C28127" s="3"/>
      <c r="D28127" s="6"/>
      <c r="E28127" s="8"/>
      <c r="O28127" s="9"/>
    </row>
    <row r="28128" spans="2:15" x14ac:dyDescent="0.2">
      <c r="B28128" s="3"/>
      <c r="C28128" s="3"/>
      <c r="D28128" s="6"/>
      <c r="E28128" s="8"/>
      <c r="O28128" s="9"/>
    </row>
    <row r="28129" spans="2:15" x14ac:dyDescent="0.2">
      <c r="B28129" s="3"/>
      <c r="C28129" s="3"/>
      <c r="D28129" s="6"/>
      <c r="E28129" s="8"/>
      <c r="O28129" s="9"/>
    </row>
    <row r="28130" spans="2:15" x14ac:dyDescent="0.2">
      <c r="B28130" s="3"/>
      <c r="C28130" s="3"/>
      <c r="D28130" s="6"/>
      <c r="E28130" s="8"/>
      <c r="O28130" s="9"/>
    </row>
    <row r="28131" spans="2:15" x14ac:dyDescent="0.2">
      <c r="B28131" s="3"/>
      <c r="C28131" s="3"/>
      <c r="D28131" s="6"/>
      <c r="E28131" s="8"/>
      <c r="O28131" s="9"/>
    </row>
    <row r="28132" spans="2:15" x14ac:dyDescent="0.2">
      <c r="B28132" s="3"/>
      <c r="C28132" s="3"/>
      <c r="D28132" s="6"/>
      <c r="E28132" s="8"/>
      <c r="O28132" s="9"/>
    </row>
    <row r="28133" spans="2:15" x14ac:dyDescent="0.2">
      <c r="B28133" s="3"/>
      <c r="C28133" s="3"/>
      <c r="D28133" s="6"/>
      <c r="E28133" s="8"/>
      <c r="O28133" s="9"/>
    </row>
    <row r="28134" spans="2:15" x14ac:dyDescent="0.2">
      <c r="B28134" s="3"/>
      <c r="C28134" s="3"/>
      <c r="D28134" s="6"/>
      <c r="E28134" s="8"/>
      <c r="O28134" s="9"/>
    </row>
    <row r="28135" spans="2:15" x14ac:dyDescent="0.2">
      <c r="B28135" s="3"/>
      <c r="C28135" s="3"/>
      <c r="D28135" s="6"/>
      <c r="E28135" s="8"/>
      <c r="O28135" s="9"/>
    </row>
    <row r="28136" spans="2:15" x14ac:dyDescent="0.2">
      <c r="B28136" s="3"/>
      <c r="C28136" s="3"/>
      <c r="D28136" s="6"/>
      <c r="E28136" s="8"/>
      <c r="O28136" s="9"/>
    </row>
    <row r="28137" spans="2:15" x14ac:dyDescent="0.2">
      <c r="B28137" s="3"/>
      <c r="C28137" s="3"/>
      <c r="D28137" s="6"/>
      <c r="E28137" s="8"/>
      <c r="O28137" s="9"/>
    </row>
    <row r="28138" spans="2:15" x14ac:dyDescent="0.2">
      <c r="B28138" s="3"/>
      <c r="C28138" s="3"/>
      <c r="D28138" s="6"/>
      <c r="E28138" s="8"/>
      <c r="O28138" s="9"/>
    </row>
    <row r="28139" spans="2:15" x14ac:dyDescent="0.2">
      <c r="B28139" s="3"/>
      <c r="C28139" s="3"/>
      <c r="D28139" s="6"/>
      <c r="E28139" s="8"/>
      <c r="O28139" s="9"/>
    </row>
    <row r="28140" spans="2:15" x14ac:dyDescent="0.2">
      <c r="B28140" s="3"/>
      <c r="C28140" s="3"/>
      <c r="D28140" s="6"/>
      <c r="E28140" s="8"/>
      <c r="O28140" s="9"/>
    </row>
    <row r="28141" spans="2:15" x14ac:dyDescent="0.2">
      <c r="B28141" s="3"/>
      <c r="C28141" s="3"/>
      <c r="D28141" s="6"/>
      <c r="E28141" s="8"/>
      <c r="O28141" s="9"/>
    </row>
    <row r="28142" spans="2:15" x14ac:dyDescent="0.2">
      <c r="B28142" s="3"/>
      <c r="C28142" s="3"/>
      <c r="D28142" s="6"/>
      <c r="E28142" s="8"/>
      <c r="O28142" s="9"/>
    </row>
    <row r="28143" spans="2:15" x14ac:dyDescent="0.2">
      <c r="B28143" s="3"/>
      <c r="C28143" s="3"/>
      <c r="D28143" s="6"/>
      <c r="E28143" s="8"/>
      <c r="O28143" s="9"/>
    </row>
    <row r="28144" spans="2:15" x14ac:dyDescent="0.2">
      <c r="B28144" s="3"/>
      <c r="C28144" s="3"/>
      <c r="D28144" s="6"/>
      <c r="E28144" s="8"/>
      <c r="O28144" s="9"/>
    </row>
    <row r="28145" spans="2:15" x14ac:dyDescent="0.2">
      <c r="B28145" s="3"/>
      <c r="C28145" s="3"/>
      <c r="D28145" s="6"/>
      <c r="E28145" s="8"/>
      <c r="O28145" s="9"/>
    </row>
    <row r="28146" spans="2:15" x14ac:dyDescent="0.2">
      <c r="B28146" s="3"/>
      <c r="C28146" s="3"/>
      <c r="D28146" s="6"/>
      <c r="E28146" s="8"/>
      <c r="O28146" s="9"/>
    </row>
    <row r="28147" spans="2:15" x14ac:dyDescent="0.2">
      <c r="B28147" s="3"/>
      <c r="C28147" s="3"/>
      <c r="D28147" s="6"/>
      <c r="E28147" s="8"/>
      <c r="O28147" s="9"/>
    </row>
    <row r="28148" spans="2:15" x14ac:dyDescent="0.2">
      <c r="B28148" s="3"/>
      <c r="C28148" s="3"/>
      <c r="D28148" s="6"/>
      <c r="E28148" s="8"/>
      <c r="O28148" s="9"/>
    </row>
    <row r="28149" spans="2:15" x14ac:dyDescent="0.2">
      <c r="B28149" s="3"/>
      <c r="C28149" s="3"/>
      <c r="D28149" s="6"/>
      <c r="E28149" s="8"/>
      <c r="O28149" s="9"/>
    </row>
    <row r="28150" spans="2:15" x14ac:dyDescent="0.2">
      <c r="B28150" s="3"/>
      <c r="C28150" s="3"/>
      <c r="D28150" s="6"/>
      <c r="E28150" s="8"/>
      <c r="O28150" s="9"/>
    </row>
    <row r="28151" spans="2:15" x14ac:dyDescent="0.2">
      <c r="B28151" s="3"/>
      <c r="C28151" s="3"/>
      <c r="D28151" s="6"/>
      <c r="E28151" s="8"/>
      <c r="O28151" s="9"/>
    </row>
    <row r="28152" spans="2:15" x14ac:dyDescent="0.2">
      <c r="B28152" s="3"/>
      <c r="C28152" s="3"/>
      <c r="D28152" s="6"/>
      <c r="E28152" s="8"/>
      <c r="O28152" s="9"/>
    </row>
    <row r="28153" spans="2:15" x14ac:dyDescent="0.2">
      <c r="B28153" s="3"/>
      <c r="C28153" s="3"/>
      <c r="D28153" s="6"/>
      <c r="E28153" s="8"/>
      <c r="O28153" s="9"/>
    </row>
    <row r="28154" spans="2:15" x14ac:dyDescent="0.2">
      <c r="B28154" s="3"/>
      <c r="C28154" s="3"/>
      <c r="D28154" s="6"/>
      <c r="E28154" s="8"/>
      <c r="O28154" s="9"/>
    </row>
    <row r="28155" spans="2:15" x14ac:dyDescent="0.2">
      <c r="B28155" s="3"/>
      <c r="C28155" s="3"/>
      <c r="D28155" s="6"/>
      <c r="E28155" s="8"/>
      <c r="O28155" s="9"/>
    </row>
    <row r="28156" spans="2:15" x14ac:dyDescent="0.2">
      <c r="B28156" s="3"/>
      <c r="C28156" s="3"/>
      <c r="D28156" s="6"/>
      <c r="E28156" s="8"/>
      <c r="O28156" s="9"/>
    </row>
    <row r="28157" spans="2:15" x14ac:dyDescent="0.2">
      <c r="B28157" s="3"/>
      <c r="C28157" s="3"/>
      <c r="D28157" s="6"/>
      <c r="E28157" s="8"/>
      <c r="O28157" s="9"/>
    </row>
    <row r="28158" spans="2:15" x14ac:dyDescent="0.2">
      <c r="B28158" s="3"/>
      <c r="C28158" s="3"/>
      <c r="D28158" s="6"/>
      <c r="E28158" s="8"/>
      <c r="O28158" s="9"/>
    </row>
    <row r="28159" spans="2:15" x14ac:dyDescent="0.2">
      <c r="B28159" s="3"/>
      <c r="C28159" s="3"/>
      <c r="D28159" s="6"/>
      <c r="E28159" s="8"/>
      <c r="O28159" s="9"/>
    </row>
    <row r="28160" spans="2:15" x14ac:dyDescent="0.2">
      <c r="B28160" s="3"/>
      <c r="C28160" s="3"/>
      <c r="D28160" s="6"/>
      <c r="E28160" s="8"/>
      <c r="O28160" s="9"/>
    </row>
    <row r="28161" spans="2:15" x14ac:dyDescent="0.2">
      <c r="B28161" s="3"/>
      <c r="C28161" s="3"/>
      <c r="D28161" s="6"/>
      <c r="E28161" s="8"/>
      <c r="O28161" s="9"/>
    </row>
    <row r="28162" spans="2:15" x14ac:dyDescent="0.2">
      <c r="B28162" s="3"/>
      <c r="C28162" s="3"/>
      <c r="D28162" s="6"/>
      <c r="E28162" s="8"/>
      <c r="O28162" s="9"/>
    </row>
    <row r="28163" spans="2:15" x14ac:dyDescent="0.2">
      <c r="B28163" s="3"/>
      <c r="C28163" s="3"/>
      <c r="D28163" s="6"/>
      <c r="E28163" s="8"/>
      <c r="O28163" s="9"/>
    </row>
    <row r="28164" spans="2:15" x14ac:dyDescent="0.2">
      <c r="B28164" s="3"/>
      <c r="C28164" s="3"/>
      <c r="D28164" s="6"/>
      <c r="E28164" s="8"/>
      <c r="O28164" s="9"/>
    </row>
    <row r="28165" spans="2:15" x14ac:dyDescent="0.2">
      <c r="B28165" s="3"/>
      <c r="C28165" s="3"/>
      <c r="D28165" s="6"/>
      <c r="E28165" s="8"/>
      <c r="O28165" s="9"/>
    </row>
    <row r="28166" spans="2:15" x14ac:dyDescent="0.2">
      <c r="B28166" s="3"/>
      <c r="C28166" s="3"/>
      <c r="D28166" s="6"/>
      <c r="E28166" s="8"/>
      <c r="O28166" s="9"/>
    </row>
    <row r="28167" spans="2:15" x14ac:dyDescent="0.2">
      <c r="B28167" s="3"/>
      <c r="C28167" s="3"/>
      <c r="D28167" s="6"/>
      <c r="E28167" s="8"/>
      <c r="O28167" s="9"/>
    </row>
    <row r="28168" spans="2:15" x14ac:dyDescent="0.2">
      <c r="B28168" s="3"/>
      <c r="C28168" s="3"/>
      <c r="D28168" s="6"/>
      <c r="E28168" s="8"/>
      <c r="O28168" s="9"/>
    </row>
    <row r="28169" spans="2:15" x14ac:dyDescent="0.2">
      <c r="B28169" s="3"/>
      <c r="C28169" s="3"/>
      <c r="D28169" s="6"/>
      <c r="E28169" s="8"/>
      <c r="O28169" s="9"/>
    </row>
    <row r="28170" spans="2:15" x14ac:dyDescent="0.2">
      <c r="B28170" s="3"/>
      <c r="C28170" s="3"/>
      <c r="D28170" s="6"/>
      <c r="E28170" s="8"/>
      <c r="O28170" s="9"/>
    </row>
    <row r="28171" spans="2:15" x14ac:dyDescent="0.2">
      <c r="B28171" s="3"/>
      <c r="C28171" s="3"/>
      <c r="D28171" s="6"/>
      <c r="E28171" s="8"/>
      <c r="O28171" s="9"/>
    </row>
    <row r="28172" spans="2:15" x14ac:dyDescent="0.2">
      <c r="B28172" s="3"/>
      <c r="C28172" s="3"/>
      <c r="D28172" s="6"/>
      <c r="E28172" s="8"/>
      <c r="O28172" s="9"/>
    </row>
    <row r="28173" spans="2:15" x14ac:dyDescent="0.2">
      <c r="B28173" s="3"/>
      <c r="C28173" s="3"/>
      <c r="D28173" s="6"/>
      <c r="E28173" s="8"/>
      <c r="O28173" s="9"/>
    </row>
    <row r="28174" spans="2:15" x14ac:dyDescent="0.2">
      <c r="B28174" s="3"/>
      <c r="C28174" s="3"/>
      <c r="D28174" s="6"/>
      <c r="E28174" s="8"/>
      <c r="O28174" s="9"/>
    </row>
    <row r="28175" spans="2:15" x14ac:dyDescent="0.2">
      <c r="B28175" s="3"/>
      <c r="C28175" s="3"/>
      <c r="D28175" s="6"/>
      <c r="E28175" s="8"/>
      <c r="O28175" s="9"/>
    </row>
    <row r="28176" spans="2:15" x14ac:dyDescent="0.2">
      <c r="B28176" s="3"/>
      <c r="C28176" s="3"/>
      <c r="D28176" s="6"/>
      <c r="E28176" s="8"/>
      <c r="O28176" s="9"/>
    </row>
    <row r="28177" spans="2:15" x14ac:dyDescent="0.2">
      <c r="B28177" s="3"/>
      <c r="C28177" s="3"/>
      <c r="D28177" s="6"/>
      <c r="E28177" s="8"/>
      <c r="O28177" s="9"/>
    </row>
    <row r="28178" spans="2:15" x14ac:dyDescent="0.2">
      <c r="B28178" s="3"/>
      <c r="C28178" s="3"/>
      <c r="D28178" s="6"/>
      <c r="E28178" s="8"/>
      <c r="O28178" s="9"/>
    </row>
    <row r="28179" spans="2:15" x14ac:dyDescent="0.2">
      <c r="B28179" s="3"/>
      <c r="C28179" s="3"/>
      <c r="D28179" s="6"/>
      <c r="E28179" s="8"/>
      <c r="O28179" s="9"/>
    </row>
    <row r="28180" spans="2:15" x14ac:dyDescent="0.2">
      <c r="B28180" s="3"/>
      <c r="C28180" s="3"/>
      <c r="D28180" s="6"/>
      <c r="E28180" s="8"/>
      <c r="O28180" s="9"/>
    </row>
    <row r="28181" spans="2:15" x14ac:dyDescent="0.2">
      <c r="B28181" s="3"/>
      <c r="C28181" s="3"/>
      <c r="D28181" s="6"/>
      <c r="E28181" s="8"/>
      <c r="O28181" s="9"/>
    </row>
    <row r="28182" spans="2:15" x14ac:dyDescent="0.2">
      <c r="B28182" s="3"/>
      <c r="C28182" s="3"/>
      <c r="D28182" s="6"/>
      <c r="E28182" s="8"/>
      <c r="O28182" s="9"/>
    </row>
    <row r="28183" spans="2:15" x14ac:dyDescent="0.2">
      <c r="B28183" s="3"/>
      <c r="C28183" s="3"/>
      <c r="D28183" s="6"/>
      <c r="E28183" s="8"/>
      <c r="O28183" s="9"/>
    </row>
    <row r="28184" spans="2:15" x14ac:dyDescent="0.2">
      <c r="B28184" s="3"/>
      <c r="C28184" s="3"/>
      <c r="D28184" s="6"/>
      <c r="E28184" s="8"/>
      <c r="O28184" s="9"/>
    </row>
    <row r="28185" spans="2:15" x14ac:dyDescent="0.2">
      <c r="B28185" s="3"/>
      <c r="C28185" s="3"/>
      <c r="D28185" s="6"/>
      <c r="E28185" s="8"/>
      <c r="O28185" s="9"/>
    </row>
    <row r="28186" spans="2:15" x14ac:dyDescent="0.2">
      <c r="B28186" s="3"/>
      <c r="C28186" s="3"/>
      <c r="D28186" s="6"/>
      <c r="E28186" s="8"/>
      <c r="O28186" s="9"/>
    </row>
    <row r="28187" spans="2:15" x14ac:dyDescent="0.2">
      <c r="B28187" s="3"/>
      <c r="C28187" s="3"/>
      <c r="D28187" s="6"/>
      <c r="E28187" s="8"/>
      <c r="O28187" s="9"/>
    </row>
    <row r="28188" spans="2:15" x14ac:dyDescent="0.2">
      <c r="B28188" s="3"/>
      <c r="C28188" s="3"/>
      <c r="D28188" s="6"/>
      <c r="E28188" s="8"/>
      <c r="O28188" s="9"/>
    </row>
    <row r="28189" spans="2:15" x14ac:dyDescent="0.2">
      <c r="B28189" s="3"/>
      <c r="C28189" s="3"/>
      <c r="D28189" s="6"/>
      <c r="E28189" s="8"/>
      <c r="O28189" s="9"/>
    </row>
    <row r="28190" spans="2:15" x14ac:dyDescent="0.2">
      <c r="B28190" s="3"/>
      <c r="C28190" s="3"/>
      <c r="D28190" s="6"/>
      <c r="E28190" s="8"/>
      <c r="O28190" s="9"/>
    </row>
    <row r="28191" spans="2:15" x14ac:dyDescent="0.2">
      <c r="B28191" s="3"/>
      <c r="C28191" s="3"/>
      <c r="D28191" s="6"/>
      <c r="E28191" s="8"/>
      <c r="O28191" s="9"/>
    </row>
    <row r="28192" spans="2:15" x14ac:dyDescent="0.2">
      <c r="B28192" s="3"/>
      <c r="C28192" s="3"/>
      <c r="D28192" s="6"/>
      <c r="E28192" s="8"/>
      <c r="O28192" s="9"/>
    </row>
    <row r="28193" spans="2:15" x14ac:dyDescent="0.2">
      <c r="B28193" s="3"/>
      <c r="C28193" s="3"/>
      <c r="D28193" s="6"/>
      <c r="E28193" s="8"/>
      <c r="O28193" s="9"/>
    </row>
    <row r="28194" spans="2:15" x14ac:dyDescent="0.2">
      <c r="B28194" s="3"/>
      <c r="C28194" s="3"/>
      <c r="D28194" s="6"/>
      <c r="E28194" s="8"/>
      <c r="O28194" s="9"/>
    </row>
    <row r="28195" spans="2:15" x14ac:dyDescent="0.2">
      <c r="B28195" s="3"/>
      <c r="C28195" s="3"/>
      <c r="D28195" s="6"/>
      <c r="E28195" s="8"/>
      <c r="O28195" s="9"/>
    </row>
    <row r="28196" spans="2:15" x14ac:dyDescent="0.2">
      <c r="B28196" s="3"/>
      <c r="C28196" s="3"/>
      <c r="D28196" s="6"/>
      <c r="E28196" s="8"/>
      <c r="O28196" s="9"/>
    </row>
    <row r="28197" spans="2:15" x14ac:dyDescent="0.2">
      <c r="B28197" s="3"/>
      <c r="C28197" s="3"/>
      <c r="D28197" s="6"/>
      <c r="E28197" s="8"/>
      <c r="O28197" s="9"/>
    </row>
    <row r="28198" spans="2:15" x14ac:dyDescent="0.2">
      <c r="B28198" s="3"/>
      <c r="C28198" s="3"/>
      <c r="D28198" s="6"/>
      <c r="E28198" s="8"/>
      <c r="O28198" s="9"/>
    </row>
    <row r="28199" spans="2:15" x14ac:dyDescent="0.2">
      <c r="B28199" s="3"/>
      <c r="C28199" s="3"/>
      <c r="D28199" s="6"/>
      <c r="E28199" s="8"/>
      <c r="O28199" s="9"/>
    </row>
    <row r="28200" spans="2:15" x14ac:dyDescent="0.2">
      <c r="B28200" s="3"/>
      <c r="C28200" s="3"/>
      <c r="D28200" s="6"/>
      <c r="E28200" s="8"/>
      <c r="O28200" s="9"/>
    </row>
    <row r="28201" spans="2:15" x14ac:dyDescent="0.2">
      <c r="B28201" s="3"/>
      <c r="C28201" s="3"/>
      <c r="D28201" s="6"/>
      <c r="E28201" s="8"/>
      <c r="O28201" s="9"/>
    </row>
    <row r="28202" spans="2:15" x14ac:dyDescent="0.2">
      <c r="B28202" s="3"/>
      <c r="C28202" s="3"/>
      <c r="D28202" s="6"/>
      <c r="E28202" s="8"/>
      <c r="O28202" s="9"/>
    </row>
    <row r="28203" spans="2:15" x14ac:dyDescent="0.2">
      <c r="B28203" s="3"/>
      <c r="C28203" s="3"/>
      <c r="D28203" s="6"/>
      <c r="E28203" s="8"/>
      <c r="O28203" s="9"/>
    </row>
    <row r="28204" spans="2:15" x14ac:dyDescent="0.2">
      <c r="B28204" s="3"/>
      <c r="C28204" s="3"/>
      <c r="D28204" s="6"/>
      <c r="E28204" s="8"/>
      <c r="O28204" s="9"/>
    </row>
    <row r="28205" spans="2:15" x14ac:dyDescent="0.2">
      <c r="B28205" s="3"/>
      <c r="C28205" s="3"/>
      <c r="D28205" s="6"/>
      <c r="E28205" s="8"/>
      <c r="O28205" s="9"/>
    </row>
    <row r="28206" spans="2:15" x14ac:dyDescent="0.2">
      <c r="B28206" s="3"/>
      <c r="C28206" s="3"/>
      <c r="D28206" s="6"/>
      <c r="E28206" s="8"/>
      <c r="O28206" s="9"/>
    </row>
    <row r="28207" spans="2:15" x14ac:dyDescent="0.2">
      <c r="B28207" s="3"/>
      <c r="C28207" s="3"/>
      <c r="D28207" s="6"/>
      <c r="E28207" s="8"/>
      <c r="O28207" s="9"/>
    </row>
    <row r="28208" spans="2:15" x14ac:dyDescent="0.2">
      <c r="B28208" s="3"/>
      <c r="C28208" s="3"/>
      <c r="D28208" s="6"/>
      <c r="E28208" s="8"/>
      <c r="O28208" s="9"/>
    </row>
    <row r="28209" spans="2:15" x14ac:dyDescent="0.2">
      <c r="B28209" s="3"/>
      <c r="C28209" s="3"/>
      <c r="D28209" s="6"/>
      <c r="E28209" s="8"/>
      <c r="O28209" s="9"/>
    </row>
    <row r="28210" spans="2:15" x14ac:dyDescent="0.2">
      <c r="B28210" s="3"/>
      <c r="C28210" s="3"/>
      <c r="D28210" s="6"/>
      <c r="E28210" s="8"/>
      <c r="O28210" s="9"/>
    </row>
    <row r="28211" spans="2:15" x14ac:dyDescent="0.2">
      <c r="B28211" s="3"/>
      <c r="C28211" s="3"/>
      <c r="D28211" s="6"/>
      <c r="E28211" s="8"/>
      <c r="O28211" s="9"/>
    </row>
    <row r="28212" spans="2:15" x14ac:dyDescent="0.2">
      <c r="B28212" s="3"/>
      <c r="C28212" s="3"/>
      <c r="D28212" s="6"/>
      <c r="E28212" s="8"/>
      <c r="O28212" s="9"/>
    </row>
    <row r="28213" spans="2:15" x14ac:dyDescent="0.2">
      <c r="B28213" s="3"/>
      <c r="C28213" s="3"/>
      <c r="D28213" s="6"/>
      <c r="E28213" s="8"/>
      <c r="O28213" s="9"/>
    </row>
    <row r="28214" spans="2:15" x14ac:dyDescent="0.2">
      <c r="B28214" s="3"/>
      <c r="C28214" s="3"/>
      <c r="D28214" s="6"/>
      <c r="E28214" s="8"/>
      <c r="O28214" s="9"/>
    </row>
    <row r="28215" spans="2:15" x14ac:dyDescent="0.2">
      <c r="B28215" s="3"/>
      <c r="C28215" s="3"/>
      <c r="D28215" s="6"/>
      <c r="E28215" s="8"/>
      <c r="O28215" s="9"/>
    </row>
    <row r="28216" spans="2:15" x14ac:dyDescent="0.2">
      <c r="B28216" s="3"/>
      <c r="C28216" s="3"/>
      <c r="D28216" s="6"/>
      <c r="E28216" s="8"/>
      <c r="O28216" s="9"/>
    </row>
    <row r="28217" spans="2:15" x14ac:dyDescent="0.2">
      <c r="B28217" s="3"/>
      <c r="C28217" s="3"/>
      <c r="D28217" s="6"/>
      <c r="E28217" s="8"/>
      <c r="O28217" s="9"/>
    </row>
    <row r="28218" spans="2:15" x14ac:dyDescent="0.2">
      <c r="B28218" s="3"/>
      <c r="C28218" s="3"/>
      <c r="D28218" s="6"/>
      <c r="E28218" s="8"/>
      <c r="O28218" s="9"/>
    </row>
    <row r="28219" spans="2:15" x14ac:dyDescent="0.2">
      <c r="B28219" s="3"/>
      <c r="C28219" s="3"/>
      <c r="D28219" s="6"/>
      <c r="E28219" s="8"/>
      <c r="O28219" s="9"/>
    </row>
    <row r="28220" spans="2:15" x14ac:dyDescent="0.2">
      <c r="B28220" s="3"/>
      <c r="C28220" s="3"/>
      <c r="D28220" s="6"/>
      <c r="E28220" s="8"/>
      <c r="O28220" s="9"/>
    </row>
    <row r="28221" spans="2:15" x14ac:dyDescent="0.2">
      <c r="B28221" s="3"/>
      <c r="C28221" s="3"/>
      <c r="D28221" s="6"/>
      <c r="E28221" s="8"/>
      <c r="O28221" s="9"/>
    </row>
    <row r="28222" spans="2:15" x14ac:dyDescent="0.2">
      <c r="B28222" s="3"/>
      <c r="C28222" s="3"/>
      <c r="D28222" s="6"/>
      <c r="E28222" s="8"/>
      <c r="O28222" s="9"/>
    </row>
    <row r="28223" spans="2:15" x14ac:dyDescent="0.2">
      <c r="B28223" s="3"/>
      <c r="C28223" s="3"/>
      <c r="D28223" s="6"/>
      <c r="E28223" s="8"/>
      <c r="O28223" s="9"/>
    </row>
    <row r="28224" spans="2:15" x14ac:dyDescent="0.2">
      <c r="B28224" s="3"/>
      <c r="C28224" s="3"/>
      <c r="D28224" s="6"/>
      <c r="E28224" s="8"/>
      <c r="O28224" s="9"/>
    </row>
    <row r="28225" spans="2:15" x14ac:dyDescent="0.2">
      <c r="B28225" s="3"/>
      <c r="C28225" s="3"/>
      <c r="D28225" s="6"/>
      <c r="E28225" s="8"/>
      <c r="O28225" s="9"/>
    </row>
    <row r="28226" spans="2:15" x14ac:dyDescent="0.2">
      <c r="B28226" s="3"/>
      <c r="C28226" s="3"/>
      <c r="D28226" s="6"/>
      <c r="E28226" s="8"/>
      <c r="O28226" s="9"/>
    </row>
    <row r="28227" spans="2:15" x14ac:dyDescent="0.2">
      <c r="B28227" s="3"/>
      <c r="C28227" s="3"/>
      <c r="D28227" s="6"/>
      <c r="E28227" s="8"/>
      <c r="O28227" s="9"/>
    </row>
    <row r="28228" spans="2:15" x14ac:dyDescent="0.2">
      <c r="B28228" s="3"/>
      <c r="C28228" s="3"/>
      <c r="D28228" s="6"/>
      <c r="E28228" s="8"/>
      <c r="O28228" s="9"/>
    </row>
    <row r="28229" spans="2:15" x14ac:dyDescent="0.2">
      <c r="B28229" s="3"/>
      <c r="C28229" s="3"/>
      <c r="D28229" s="6"/>
      <c r="E28229" s="8"/>
      <c r="O28229" s="9"/>
    </row>
    <row r="28230" spans="2:15" x14ac:dyDescent="0.2">
      <c r="B28230" s="3"/>
      <c r="C28230" s="3"/>
      <c r="D28230" s="6"/>
      <c r="E28230" s="8"/>
      <c r="O28230" s="9"/>
    </row>
    <row r="28231" spans="2:15" x14ac:dyDescent="0.2">
      <c r="B28231" s="3"/>
      <c r="C28231" s="3"/>
      <c r="D28231" s="6"/>
      <c r="E28231" s="8"/>
      <c r="O28231" s="9"/>
    </row>
    <row r="28232" spans="2:15" x14ac:dyDescent="0.2">
      <c r="B28232" s="3"/>
      <c r="C28232" s="3"/>
      <c r="D28232" s="6"/>
      <c r="E28232" s="8"/>
      <c r="O28232" s="9"/>
    </row>
    <row r="28233" spans="2:15" x14ac:dyDescent="0.2">
      <c r="B28233" s="3"/>
      <c r="C28233" s="3"/>
      <c r="D28233" s="6"/>
      <c r="E28233" s="8"/>
      <c r="O28233" s="9"/>
    </row>
    <row r="28234" spans="2:15" x14ac:dyDescent="0.2">
      <c r="B28234" s="3"/>
      <c r="C28234" s="3"/>
      <c r="D28234" s="6"/>
      <c r="E28234" s="8"/>
      <c r="O28234" s="9"/>
    </row>
    <row r="28235" spans="2:15" x14ac:dyDescent="0.2">
      <c r="B28235" s="3"/>
      <c r="C28235" s="3"/>
      <c r="D28235" s="6"/>
      <c r="E28235" s="8"/>
      <c r="O28235" s="9"/>
    </row>
    <row r="28236" spans="2:15" x14ac:dyDescent="0.2">
      <c r="B28236" s="3"/>
      <c r="C28236" s="3"/>
      <c r="D28236" s="6"/>
      <c r="E28236" s="8"/>
      <c r="O28236" s="9"/>
    </row>
    <row r="28237" spans="2:15" x14ac:dyDescent="0.2">
      <c r="B28237" s="3"/>
      <c r="C28237" s="3"/>
      <c r="D28237" s="6"/>
      <c r="E28237" s="8"/>
      <c r="O28237" s="9"/>
    </row>
    <row r="28238" spans="2:15" x14ac:dyDescent="0.2">
      <c r="B28238" s="3"/>
      <c r="C28238" s="3"/>
      <c r="D28238" s="6"/>
      <c r="E28238" s="8"/>
      <c r="O28238" s="9"/>
    </row>
    <row r="28239" spans="2:15" x14ac:dyDescent="0.2">
      <c r="B28239" s="3"/>
      <c r="C28239" s="3"/>
      <c r="D28239" s="6"/>
      <c r="E28239" s="8"/>
      <c r="O28239" s="9"/>
    </row>
    <row r="28240" spans="2:15" x14ac:dyDescent="0.2">
      <c r="B28240" s="3"/>
      <c r="C28240" s="3"/>
      <c r="D28240" s="6"/>
      <c r="E28240" s="8"/>
      <c r="O28240" s="9"/>
    </row>
    <row r="28241" spans="2:15" x14ac:dyDescent="0.2">
      <c r="B28241" s="3"/>
      <c r="C28241" s="3"/>
      <c r="D28241" s="6"/>
      <c r="E28241" s="8"/>
      <c r="O28241" s="9"/>
    </row>
    <row r="28242" spans="2:15" x14ac:dyDescent="0.2">
      <c r="B28242" s="3"/>
      <c r="C28242" s="3"/>
      <c r="D28242" s="6"/>
      <c r="E28242" s="8"/>
      <c r="O28242" s="9"/>
    </row>
    <row r="28243" spans="2:15" x14ac:dyDescent="0.2">
      <c r="B28243" s="3"/>
      <c r="C28243" s="3"/>
      <c r="D28243" s="6"/>
      <c r="E28243" s="8"/>
      <c r="O28243" s="9"/>
    </row>
    <row r="28244" spans="2:15" x14ac:dyDescent="0.2">
      <c r="B28244" s="3"/>
      <c r="C28244" s="3"/>
      <c r="D28244" s="6"/>
      <c r="E28244" s="8"/>
      <c r="O28244" s="9"/>
    </row>
    <row r="28245" spans="2:15" x14ac:dyDescent="0.2">
      <c r="B28245" s="3"/>
      <c r="C28245" s="3"/>
      <c r="D28245" s="6"/>
      <c r="E28245" s="8"/>
      <c r="O28245" s="9"/>
    </row>
    <row r="28246" spans="2:15" x14ac:dyDescent="0.2">
      <c r="B28246" s="3"/>
      <c r="C28246" s="3"/>
      <c r="D28246" s="6"/>
      <c r="E28246" s="8"/>
      <c r="O28246" s="9"/>
    </row>
    <row r="28247" spans="2:15" x14ac:dyDescent="0.2">
      <c r="B28247" s="3"/>
      <c r="C28247" s="3"/>
      <c r="D28247" s="6"/>
      <c r="E28247" s="8"/>
      <c r="O28247" s="9"/>
    </row>
    <row r="28248" spans="2:15" x14ac:dyDescent="0.2">
      <c r="B28248" s="3"/>
      <c r="C28248" s="3"/>
      <c r="D28248" s="6"/>
      <c r="E28248" s="8"/>
      <c r="O28248" s="9"/>
    </row>
    <row r="28249" spans="2:15" x14ac:dyDescent="0.2">
      <c r="B28249" s="3"/>
      <c r="C28249" s="3"/>
      <c r="D28249" s="6"/>
      <c r="E28249" s="8"/>
      <c r="O28249" s="9"/>
    </row>
    <row r="28250" spans="2:15" x14ac:dyDescent="0.2">
      <c r="B28250" s="3"/>
      <c r="C28250" s="3"/>
      <c r="D28250" s="6"/>
      <c r="E28250" s="8"/>
      <c r="O28250" s="9"/>
    </row>
    <row r="28251" spans="2:15" x14ac:dyDescent="0.2">
      <c r="B28251" s="3"/>
      <c r="C28251" s="3"/>
      <c r="D28251" s="6"/>
      <c r="E28251" s="8"/>
      <c r="O28251" s="9"/>
    </row>
    <row r="28252" spans="2:15" x14ac:dyDescent="0.2">
      <c r="B28252" s="3"/>
      <c r="C28252" s="3"/>
      <c r="D28252" s="6"/>
      <c r="E28252" s="8"/>
      <c r="O28252" s="9"/>
    </row>
    <row r="28253" spans="2:15" x14ac:dyDescent="0.2">
      <c r="B28253" s="3"/>
      <c r="C28253" s="3"/>
      <c r="D28253" s="6"/>
      <c r="E28253" s="8"/>
      <c r="O28253" s="9"/>
    </row>
    <row r="28254" spans="2:15" x14ac:dyDescent="0.2">
      <c r="B28254" s="3"/>
      <c r="C28254" s="3"/>
      <c r="D28254" s="6"/>
      <c r="E28254" s="8"/>
      <c r="O28254" s="9"/>
    </row>
    <row r="28255" spans="2:15" x14ac:dyDescent="0.2">
      <c r="B28255" s="3"/>
      <c r="C28255" s="3"/>
      <c r="D28255" s="6"/>
      <c r="E28255" s="8"/>
      <c r="O28255" s="9"/>
    </row>
    <row r="28256" spans="2:15" x14ac:dyDescent="0.2">
      <c r="B28256" s="3"/>
      <c r="C28256" s="3"/>
      <c r="D28256" s="6"/>
      <c r="E28256" s="8"/>
      <c r="O28256" s="9"/>
    </row>
    <row r="28257" spans="2:15" x14ac:dyDescent="0.2">
      <c r="B28257" s="3"/>
      <c r="C28257" s="3"/>
      <c r="D28257" s="6"/>
      <c r="E28257" s="8"/>
      <c r="O28257" s="9"/>
    </row>
    <row r="28258" spans="2:15" x14ac:dyDescent="0.2">
      <c r="B28258" s="3"/>
      <c r="C28258" s="3"/>
      <c r="D28258" s="6"/>
      <c r="E28258" s="8"/>
      <c r="O28258" s="9"/>
    </row>
    <row r="28259" spans="2:15" x14ac:dyDescent="0.2">
      <c r="B28259" s="3"/>
      <c r="C28259" s="3"/>
      <c r="D28259" s="6"/>
      <c r="E28259" s="8"/>
      <c r="O28259" s="9"/>
    </row>
    <row r="28260" spans="2:15" x14ac:dyDescent="0.2">
      <c r="B28260" s="3"/>
      <c r="C28260" s="3"/>
      <c r="D28260" s="6"/>
      <c r="E28260" s="8"/>
      <c r="O28260" s="9"/>
    </row>
    <row r="28261" spans="2:15" x14ac:dyDescent="0.2">
      <c r="B28261" s="3"/>
      <c r="C28261" s="3"/>
      <c r="D28261" s="6"/>
      <c r="E28261" s="8"/>
      <c r="O28261" s="9"/>
    </row>
    <row r="28262" spans="2:15" x14ac:dyDescent="0.2">
      <c r="B28262" s="3"/>
      <c r="C28262" s="3"/>
      <c r="D28262" s="6"/>
      <c r="E28262" s="8"/>
      <c r="O28262" s="9"/>
    </row>
    <row r="28263" spans="2:15" x14ac:dyDescent="0.2">
      <c r="B28263" s="3"/>
      <c r="C28263" s="3"/>
      <c r="D28263" s="6"/>
      <c r="E28263" s="8"/>
      <c r="O28263" s="9"/>
    </row>
    <row r="28264" spans="2:15" x14ac:dyDescent="0.2">
      <c r="B28264" s="3"/>
      <c r="C28264" s="3"/>
      <c r="D28264" s="6"/>
      <c r="E28264" s="8"/>
      <c r="O28264" s="9"/>
    </row>
    <row r="28265" spans="2:15" x14ac:dyDescent="0.2">
      <c r="B28265" s="3"/>
      <c r="C28265" s="3"/>
      <c r="D28265" s="6"/>
      <c r="E28265" s="8"/>
      <c r="O28265" s="9"/>
    </row>
    <row r="28266" spans="2:15" x14ac:dyDescent="0.2">
      <c r="B28266" s="3"/>
      <c r="C28266" s="3"/>
      <c r="D28266" s="6"/>
      <c r="E28266" s="8"/>
      <c r="O28266" s="9"/>
    </row>
    <row r="28267" spans="2:15" x14ac:dyDescent="0.2">
      <c r="B28267" s="3"/>
      <c r="C28267" s="3"/>
      <c r="D28267" s="6"/>
      <c r="E28267" s="8"/>
      <c r="O28267" s="9"/>
    </row>
    <row r="28268" spans="2:15" x14ac:dyDescent="0.2">
      <c r="B28268" s="3"/>
      <c r="C28268" s="3"/>
      <c r="D28268" s="6"/>
      <c r="E28268" s="8"/>
      <c r="O28268" s="9"/>
    </row>
    <row r="28269" spans="2:15" x14ac:dyDescent="0.2">
      <c r="B28269" s="3"/>
      <c r="C28269" s="3"/>
      <c r="D28269" s="6"/>
      <c r="E28269" s="8"/>
      <c r="O28269" s="9"/>
    </row>
    <row r="28270" spans="2:15" x14ac:dyDescent="0.2">
      <c r="B28270" s="3"/>
      <c r="C28270" s="3"/>
      <c r="D28270" s="6"/>
      <c r="E28270" s="8"/>
      <c r="O28270" s="9"/>
    </row>
    <row r="28271" spans="2:15" x14ac:dyDescent="0.2">
      <c r="B28271" s="3"/>
      <c r="C28271" s="3"/>
      <c r="D28271" s="6"/>
      <c r="E28271" s="8"/>
      <c r="O28271" s="9"/>
    </row>
    <row r="28272" spans="2:15" x14ac:dyDescent="0.2">
      <c r="B28272" s="3"/>
      <c r="C28272" s="3"/>
      <c r="D28272" s="6"/>
      <c r="E28272" s="8"/>
      <c r="O28272" s="9"/>
    </row>
    <row r="28273" spans="2:15" x14ac:dyDescent="0.2">
      <c r="B28273" s="3"/>
      <c r="C28273" s="3"/>
      <c r="D28273" s="6"/>
      <c r="E28273" s="8"/>
      <c r="O28273" s="9"/>
    </row>
    <row r="28274" spans="2:15" x14ac:dyDescent="0.2">
      <c r="B28274" s="3"/>
      <c r="C28274" s="3"/>
      <c r="D28274" s="6"/>
      <c r="E28274" s="8"/>
      <c r="O28274" s="9"/>
    </row>
    <row r="28275" spans="2:15" x14ac:dyDescent="0.2">
      <c r="B28275" s="3"/>
      <c r="C28275" s="3"/>
      <c r="D28275" s="6"/>
      <c r="E28275" s="8"/>
      <c r="O28275" s="9"/>
    </row>
    <row r="28276" spans="2:15" x14ac:dyDescent="0.2">
      <c r="B28276" s="3"/>
      <c r="C28276" s="3"/>
      <c r="D28276" s="6"/>
      <c r="E28276" s="8"/>
      <c r="O28276" s="9"/>
    </row>
    <row r="28277" spans="2:15" x14ac:dyDescent="0.2">
      <c r="B28277" s="3"/>
      <c r="C28277" s="3"/>
      <c r="D28277" s="6"/>
      <c r="E28277" s="8"/>
      <c r="O28277" s="9"/>
    </row>
    <row r="28278" spans="2:15" x14ac:dyDescent="0.2">
      <c r="B28278" s="3"/>
      <c r="C28278" s="3"/>
      <c r="D28278" s="6"/>
      <c r="E28278" s="8"/>
      <c r="O28278" s="9"/>
    </row>
    <row r="28279" spans="2:15" x14ac:dyDescent="0.2">
      <c r="B28279" s="3"/>
      <c r="C28279" s="3"/>
      <c r="D28279" s="6"/>
      <c r="E28279" s="8"/>
      <c r="O28279" s="9"/>
    </row>
    <row r="28280" spans="2:15" x14ac:dyDescent="0.2">
      <c r="B28280" s="3"/>
      <c r="C28280" s="3"/>
      <c r="D28280" s="6"/>
      <c r="E28280" s="8"/>
      <c r="O28280" s="9"/>
    </row>
    <row r="28281" spans="2:15" x14ac:dyDescent="0.2">
      <c r="B28281" s="3"/>
      <c r="C28281" s="3"/>
      <c r="D28281" s="6"/>
      <c r="E28281" s="8"/>
      <c r="O28281" s="9"/>
    </row>
    <row r="28282" spans="2:15" x14ac:dyDescent="0.2">
      <c r="B28282" s="3"/>
      <c r="C28282" s="3"/>
      <c r="D28282" s="6"/>
      <c r="E28282" s="8"/>
      <c r="O28282" s="9"/>
    </row>
    <row r="28283" spans="2:15" x14ac:dyDescent="0.2">
      <c r="B28283" s="3"/>
      <c r="C28283" s="3"/>
      <c r="D28283" s="6"/>
      <c r="E28283" s="8"/>
      <c r="O28283" s="9"/>
    </row>
    <row r="28284" spans="2:15" x14ac:dyDescent="0.2">
      <c r="B28284" s="3"/>
      <c r="C28284" s="3"/>
      <c r="D28284" s="6"/>
      <c r="E28284" s="8"/>
      <c r="O28284" s="9"/>
    </row>
    <row r="28285" spans="2:15" x14ac:dyDescent="0.2">
      <c r="B28285" s="3"/>
      <c r="C28285" s="3"/>
      <c r="D28285" s="6"/>
      <c r="E28285" s="8"/>
      <c r="O28285" s="9"/>
    </row>
    <row r="28286" spans="2:15" x14ac:dyDescent="0.2">
      <c r="B28286" s="3"/>
      <c r="C28286" s="3"/>
      <c r="D28286" s="6"/>
      <c r="E28286" s="8"/>
      <c r="O28286" s="9"/>
    </row>
    <row r="28287" spans="2:15" x14ac:dyDescent="0.2">
      <c r="B28287" s="3"/>
      <c r="C28287" s="3"/>
      <c r="D28287" s="6"/>
      <c r="E28287" s="8"/>
      <c r="O28287" s="9"/>
    </row>
    <row r="28288" spans="2:15" x14ac:dyDescent="0.2">
      <c r="B28288" s="3"/>
      <c r="C28288" s="3"/>
      <c r="D28288" s="6"/>
      <c r="E28288" s="8"/>
      <c r="O28288" s="9"/>
    </row>
    <row r="28289" spans="2:15" x14ac:dyDescent="0.2">
      <c r="B28289" s="3"/>
      <c r="C28289" s="3"/>
      <c r="D28289" s="6"/>
      <c r="E28289" s="8"/>
      <c r="O28289" s="9"/>
    </row>
    <row r="28290" spans="2:15" x14ac:dyDescent="0.2">
      <c r="B28290" s="3"/>
      <c r="C28290" s="3"/>
      <c r="D28290" s="6"/>
      <c r="E28290" s="8"/>
      <c r="O28290" s="9"/>
    </row>
    <row r="28291" spans="2:15" x14ac:dyDescent="0.2">
      <c r="B28291" s="3"/>
      <c r="C28291" s="3"/>
      <c r="D28291" s="6"/>
      <c r="E28291" s="8"/>
      <c r="O28291" s="9"/>
    </row>
    <row r="28292" spans="2:15" x14ac:dyDescent="0.2">
      <c r="B28292" s="3"/>
      <c r="C28292" s="3"/>
      <c r="D28292" s="6"/>
      <c r="E28292" s="8"/>
      <c r="O28292" s="9"/>
    </row>
    <row r="28293" spans="2:15" x14ac:dyDescent="0.2">
      <c r="B28293" s="3"/>
      <c r="C28293" s="3"/>
      <c r="D28293" s="6"/>
      <c r="E28293" s="8"/>
      <c r="O28293" s="9"/>
    </row>
    <row r="28294" spans="2:15" x14ac:dyDescent="0.2">
      <c r="B28294" s="3"/>
      <c r="C28294" s="3"/>
      <c r="D28294" s="6"/>
      <c r="E28294" s="8"/>
      <c r="O28294" s="9"/>
    </row>
    <row r="28295" spans="2:15" x14ac:dyDescent="0.2">
      <c r="B28295" s="3"/>
      <c r="C28295" s="3"/>
      <c r="D28295" s="6"/>
      <c r="E28295" s="8"/>
      <c r="O28295" s="9"/>
    </row>
    <row r="28296" spans="2:15" x14ac:dyDescent="0.2">
      <c r="B28296" s="3"/>
      <c r="C28296" s="3"/>
      <c r="D28296" s="6"/>
      <c r="E28296" s="8"/>
      <c r="O28296" s="9"/>
    </row>
    <row r="28297" spans="2:15" x14ac:dyDescent="0.2">
      <c r="B28297" s="3"/>
      <c r="C28297" s="3"/>
      <c r="D28297" s="6"/>
      <c r="E28297" s="8"/>
      <c r="O28297" s="9"/>
    </row>
    <row r="28298" spans="2:15" x14ac:dyDescent="0.2">
      <c r="B28298" s="3"/>
      <c r="C28298" s="3"/>
      <c r="D28298" s="6"/>
      <c r="E28298" s="8"/>
      <c r="O28298" s="9"/>
    </row>
    <row r="28299" spans="2:15" x14ac:dyDescent="0.2">
      <c r="B28299" s="3"/>
      <c r="C28299" s="3"/>
      <c r="D28299" s="6"/>
      <c r="E28299" s="8"/>
      <c r="O28299" s="9"/>
    </row>
    <row r="28300" spans="2:15" x14ac:dyDescent="0.2">
      <c r="B28300" s="3"/>
      <c r="C28300" s="3"/>
      <c r="D28300" s="6"/>
      <c r="E28300" s="8"/>
      <c r="O28300" s="9"/>
    </row>
    <row r="28301" spans="2:15" x14ac:dyDescent="0.2">
      <c r="B28301" s="3"/>
      <c r="C28301" s="3"/>
      <c r="D28301" s="6"/>
      <c r="E28301" s="8"/>
      <c r="O28301" s="9"/>
    </row>
    <row r="28302" spans="2:15" x14ac:dyDescent="0.2">
      <c r="B28302" s="3"/>
      <c r="C28302" s="3"/>
      <c r="D28302" s="6"/>
      <c r="E28302" s="8"/>
      <c r="O28302" s="9"/>
    </row>
    <row r="28303" spans="2:15" x14ac:dyDescent="0.2">
      <c r="B28303" s="3"/>
      <c r="C28303" s="3"/>
      <c r="D28303" s="6"/>
      <c r="E28303" s="8"/>
      <c r="O28303" s="9"/>
    </row>
    <row r="28304" spans="2:15" x14ac:dyDescent="0.2">
      <c r="B28304" s="3"/>
      <c r="C28304" s="3"/>
      <c r="D28304" s="6"/>
      <c r="E28304" s="8"/>
      <c r="O28304" s="9"/>
    </row>
    <row r="28305" spans="2:15" x14ac:dyDescent="0.2">
      <c r="B28305" s="3"/>
      <c r="C28305" s="3"/>
      <c r="D28305" s="6"/>
      <c r="E28305" s="8"/>
      <c r="O28305" s="9"/>
    </row>
    <row r="28306" spans="2:15" x14ac:dyDescent="0.2">
      <c r="B28306" s="3"/>
      <c r="C28306" s="3"/>
      <c r="D28306" s="6"/>
      <c r="E28306" s="8"/>
      <c r="O28306" s="9"/>
    </row>
    <row r="28307" spans="2:15" x14ac:dyDescent="0.2">
      <c r="B28307" s="3"/>
      <c r="C28307" s="3"/>
      <c r="D28307" s="6"/>
      <c r="E28307" s="8"/>
      <c r="O28307" s="9"/>
    </row>
    <row r="28308" spans="2:15" x14ac:dyDescent="0.2">
      <c r="B28308" s="3"/>
      <c r="C28308" s="3"/>
      <c r="D28308" s="6"/>
      <c r="E28308" s="8"/>
      <c r="O28308" s="9"/>
    </row>
    <row r="28309" spans="2:15" x14ac:dyDescent="0.2">
      <c r="B28309" s="3"/>
      <c r="C28309" s="3"/>
      <c r="D28309" s="6"/>
      <c r="E28309" s="8"/>
      <c r="O28309" s="9"/>
    </row>
    <row r="28310" spans="2:15" x14ac:dyDescent="0.2">
      <c r="B28310" s="3"/>
      <c r="C28310" s="3"/>
      <c r="D28310" s="6"/>
      <c r="E28310" s="8"/>
      <c r="O28310" s="9"/>
    </row>
    <row r="28311" spans="2:15" x14ac:dyDescent="0.2">
      <c r="B28311" s="3"/>
      <c r="C28311" s="3"/>
      <c r="D28311" s="6"/>
      <c r="E28311" s="8"/>
      <c r="O28311" s="9"/>
    </row>
    <row r="28312" spans="2:15" x14ac:dyDescent="0.2">
      <c r="B28312" s="3"/>
      <c r="C28312" s="3"/>
      <c r="D28312" s="6"/>
      <c r="E28312" s="8"/>
      <c r="O28312" s="9"/>
    </row>
    <row r="28313" spans="2:15" x14ac:dyDescent="0.2">
      <c r="B28313" s="3"/>
      <c r="C28313" s="3"/>
      <c r="D28313" s="6"/>
      <c r="E28313" s="8"/>
      <c r="O28313" s="9"/>
    </row>
    <row r="28314" spans="2:15" x14ac:dyDescent="0.2">
      <c r="B28314" s="3"/>
      <c r="C28314" s="3"/>
      <c r="D28314" s="6"/>
      <c r="E28314" s="8"/>
      <c r="O28314" s="9"/>
    </row>
    <row r="28315" spans="2:15" x14ac:dyDescent="0.2">
      <c r="B28315" s="3"/>
      <c r="C28315" s="3"/>
      <c r="D28315" s="6"/>
      <c r="E28315" s="8"/>
      <c r="O28315" s="9"/>
    </row>
    <row r="28316" spans="2:15" x14ac:dyDescent="0.2">
      <c r="B28316" s="3"/>
      <c r="C28316" s="3"/>
      <c r="D28316" s="6"/>
      <c r="E28316" s="8"/>
      <c r="O28316" s="9"/>
    </row>
    <row r="28317" spans="2:15" x14ac:dyDescent="0.2">
      <c r="B28317" s="3"/>
      <c r="C28317" s="3"/>
      <c r="D28317" s="6"/>
      <c r="E28317" s="8"/>
      <c r="O28317" s="9"/>
    </row>
    <row r="28318" spans="2:15" x14ac:dyDescent="0.2">
      <c r="B28318" s="3"/>
      <c r="C28318" s="3"/>
      <c r="D28318" s="6"/>
      <c r="E28318" s="8"/>
      <c r="O28318" s="9"/>
    </row>
    <row r="28319" spans="2:15" x14ac:dyDescent="0.2">
      <c r="B28319" s="3"/>
      <c r="C28319" s="3"/>
      <c r="D28319" s="6"/>
      <c r="E28319" s="8"/>
      <c r="O28319" s="9"/>
    </row>
    <row r="28320" spans="2:15" x14ac:dyDescent="0.2">
      <c r="B28320" s="3"/>
      <c r="C28320" s="3"/>
      <c r="D28320" s="6"/>
      <c r="E28320" s="8"/>
      <c r="O28320" s="9"/>
    </row>
    <row r="28321" spans="2:15" x14ac:dyDescent="0.2">
      <c r="B28321" s="3"/>
      <c r="C28321" s="3"/>
      <c r="D28321" s="6"/>
      <c r="E28321" s="8"/>
      <c r="O28321" s="9"/>
    </row>
    <row r="28322" spans="2:15" x14ac:dyDescent="0.2">
      <c r="B28322" s="3"/>
      <c r="C28322" s="3"/>
      <c r="D28322" s="6"/>
      <c r="E28322" s="8"/>
      <c r="O28322" s="9"/>
    </row>
    <row r="28323" spans="2:15" x14ac:dyDescent="0.2">
      <c r="B28323" s="3"/>
      <c r="C28323" s="3"/>
      <c r="D28323" s="6"/>
      <c r="E28323" s="8"/>
      <c r="O28323" s="9"/>
    </row>
    <row r="28324" spans="2:15" x14ac:dyDescent="0.2">
      <c r="B28324" s="3"/>
      <c r="C28324" s="3"/>
      <c r="D28324" s="6"/>
      <c r="E28324" s="8"/>
      <c r="O28324" s="9"/>
    </row>
    <row r="28325" spans="2:15" x14ac:dyDescent="0.2">
      <c r="B28325" s="3"/>
      <c r="C28325" s="3"/>
      <c r="D28325" s="6"/>
      <c r="E28325" s="8"/>
      <c r="O28325" s="9"/>
    </row>
    <row r="28326" spans="2:15" x14ac:dyDescent="0.2">
      <c r="B28326" s="3"/>
      <c r="C28326" s="3"/>
      <c r="D28326" s="6"/>
      <c r="E28326" s="8"/>
      <c r="O28326" s="9"/>
    </row>
    <row r="28327" spans="2:15" x14ac:dyDescent="0.2">
      <c r="B28327" s="3"/>
      <c r="C28327" s="3"/>
      <c r="D28327" s="6"/>
      <c r="E28327" s="8"/>
      <c r="O28327" s="9"/>
    </row>
    <row r="28328" spans="2:15" x14ac:dyDescent="0.2">
      <c r="B28328" s="3"/>
      <c r="C28328" s="3"/>
      <c r="D28328" s="6"/>
      <c r="E28328" s="8"/>
      <c r="O28328" s="9"/>
    </row>
    <row r="28329" spans="2:15" x14ac:dyDescent="0.2">
      <c r="B28329" s="3"/>
      <c r="C28329" s="3"/>
      <c r="D28329" s="6"/>
      <c r="E28329" s="8"/>
      <c r="O28329" s="9"/>
    </row>
    <row r="28330" spans="2:15" x14ac:dyDescent="0.2">
      <c r="B28330" s="3"/>
      <c r="C28330" s="3"/>
      <c r="D28330" s="6"/>
      <c r="E28330" s="8"/>
      <c r="O28330" s="9"/>
    </row>
    <row r="28331" spans="2:15" x14ac:dyDescent="0.2">
      <c r="B28331" s="3"/>
      <c r="C28331" s="3"/>
      <c r="D28331" s="6"/>
      <c r="E28331" s="8"/>
      <c r="O28331" s="9"/>
    </row>
    <row r="28332" spans="2:15" x14ac:dyDescent="0.2">
      <c r="B28332" s="3"/>
      <c r="C28332" s="3"/>
      <c r="D28332" s="6"/>
      <c r="E28332" s="8"/>
      <c r="O28332" s="9"/>
    </row>
    <row r="28333" spans="2:15" x14ac:dyDescent="0.2">
      <c r="B28333" s="3"/>
      <c r="C28333" s="3"/>
      <c r="D28333" s="6"/>
      <c r="E28333" s="8"/>
      <c r="O28333" s="9"/>
    </row>
    <row r="28334" spans="2:15" x14ac:dyDescent="0.2">
      <c r="B28334" s="3"/>
      <c r="C28334" s="3"/>
      <c r="D28334" s="6"/>
      <c r="E28334" s="8"/>
      <c r="O28334" s="9"/>
    </row>
    <row r="28335" spans="2:15" x14ac:dyDescent="0.2">
      <c r="B28335" s="3"/>
      <c r="C28335" s="3"/>
      <c r="D28335" s="6"/>
      <c r="E28335" s="8"/>
      <c r="O28335" s="9"/>
    </row>
    <row r="28336" spans="2:15" x14ac:dyDescent="0.2">
      <c r="B28336" s="3"/>
      <c r="C28336" s="3"/>
      <c r="D28336" s="6"/>
      <c r="E28336" s="8"/>
      <c r="O28336" s="9"/>
    </row>
    <row r="28337" spans="2:15" x14ac:dyDescent="0.2">
      <c r="B28337" s="3"/>
      <c r="C28337" s="3"/>
      <c r="D28337" s="6"/>
      <c r="E28337" s="8"/>
      <c r="O28337" s="9"/>
    </row>
    <row r="28338" spans="2:15" x14ac:dyDescent="0.2">
      <c r="B28338" s="3"/>
      <c r="C28338" s="3"/>
      <c r="D28338" s="6"/>
      <c r="E28338" s="8"/>
      <c r="O28338" s="9"/>
    </row>
    <row r="28339" spans="2:15" x14ac:dyDescent="0.2">
      <c r="B28339" s="3"/>
      <c r="C28339" s="3"/>
      <c r="D28339" s="6"/>
      <c r="E28339" s="8"/>
      <c r="O28339" s="9"/>
    </row>
    <row r="28340" spans="2:15" x14ac:dyDescent="0.2">
      <c r="B28340" s="3"/>
      <c r="C28340" s="3"/>
      <c r="D28340" s="6"/>
      <c r="E28340" s="8"/>
      <c r="O28340" s="9"/>
    </row>
    <row r="28341" spans="2:15" x14ac:dyDescent="0.2">
      <c r="B28341" s="3"/>
      <c r="C28341" s="3"/>
      <c r="D28341" s="6"/>
      <c r="E28341" s="8"/>
      <c r="O28341" s="9"/>
    </row>
    <row r="28342" spans="2:15" x14ac:dyDescent="0.2">
      <c r="B28342" s="3"/>
      <c r="C28342" s="3"/>
      <c r="D28342" s="6"/>
      <c r="E28342" s="8"/>
      <c r="O28342" s="9"/>
    </row>
    <row r="28343" spans="2:15" x14ac:dyDescent="0.2">
      <c r="B28343" s="3"/>
      <c r="C28343" s="3"/>
      <c r="D28343" s="6"/>
      <c r="E28343" s="8"/>
      <c r="O28343" s="9"/>
    </row>
    <row r="28344" spans="2:15" x14ac:dyDescent="0.2">
      <c r="B28344" s="3"/>
      <c r="C28344" s="3"/>
      <c r="D28344" s="6"/>
      <c r="E28344" s="8"/>
      <c r="O28344" s="9"/>
    </row>
    <row r="28345" spans="2:15" x14ac:dyDescent="0.2">
      <c r="B28345" s="3"/>
      <c r="C28345" s="3"/>
      <c r="D28345" s="6"/>
      <c r="E28345" s="8"/>
      <c r="O28345" s="9"/>
    </row>
    <row r="28346" spans="2:15" x14ac:dyDescent="0.2">
      <c r="B28346" s="3"/>
      <c r="C28346" s="3"/>
      <c r="D28346" s="6"/>
      <c r="E28346" s="8"/>
      <c r="O28346" s="9"/>
    </row>
    <row r="28347" spans="2:15" x14ac:dyDescent="0.2">
      <c r="B28347" s="3"/>
      <c r="C28347" s="3"/>
      <c r="D28347" s="6"/>
      <c r="E28347" s="8"/>
      <c r="O28347" s="9"/>
    </row>
    <row r="28348" spans="2:15" x14ac:dyDescent="0.2">
      <c r="B28348" s="3"/>
      <c r="C28348" s="3"/>
      <c r="D28348" s="6"/>
      <c r="E28348" s="8"/>
      <c r="O28348" s="9"/>
    </row>
    <row r="28349" spans="2:15" x14ac:dyDescent="0.2">
      <c r="B28349" s="3"/>
      <c r="C28349" s="3"/>
      <c r="D28349" s="6"/>
      <c r="E28349" s="8"/>
      <c r="O28349" s="9"/>
    </row>
    <row r="28350" spans="2:15" x14ac:dyDescent="0.2">
      <c r="B28350" s="3"/>
      <c r="C28350" s="3"/>
      <c r="D28350" s="6"/>
      <c r="E28350" s="8"/>
      <c r="O28350" s="9"/>
    </row>
    <row r="28351" spans="2:15" x14ac:dyDescent="0.2">
      <c r="B28351" s="3"/>
      <c r="C28351" s="3"/>
      <c r="D28351" s="6"/>
      <c r="E28351" s="8"/>
      <c r="O28351" s="9"/>
    </row>
    <row r="28352" spans="2:15" x14ac:dyDescent="0.2">
      <c r="B28352" s="3"/>
      <c r="C28352" s="3"/>
      <c r="D28352" s="6"/>
      <c r="E28352" s="8"/>
      <c r="O28352" s="9"/>
    </row>
    <row r="28353" spans="2:15" x14ac:dyDescent="0.2">
      <c r="B28353" s="3"/>
      <c r="C28353" s="3"/>
      <c r="D28353" s="6"/>
      <c r="E28353" s="8"/>
      <c r="O28353" s="9"/>
    </row>
    <row r="28354" spans="2:15" x14ac:dyDescent="0.2">
      <c r="B28354" s="3"/>
      <c r="C28354" s="3"/>
      <c r="D28354" s="6"/>
      <c r="E28354" s="8"/>
      <c r="O28354" s="9"/>
    </row>
    <row r="28355" spans="2:15" x14ac:dyDescent="0.2">
      <c r="B28355" s="3"/>
      <c r="C28355" s="3"/>
      <c r="D28355" s="6"/>
      <c r="E28355" s="8"/>
      <c r="O28355" s="9"/>
    </row>
    <row r="28356" spans="2:15" x14ac:dyDescent="0.2">
      <c r="B28356" s="3"/>
      <c r="C28356" s="3"/>
      <c r="D28356" s="6"/>
      <c r="E28356" s="8"/>
      <c r="O28356" s="9"/>
    </row>
    <row r="28357" spans="2:15" x14ac:dyDescent="0.2">
      <c r="B28357" s="3"/>
      <c r="C28357" s="3"/>
      <c r="D28357" s="6"/>
      <c r="E28357" s="8"/>
      <c r="O28357" s="9"/>
    </row>
    <row r="28358" spans="2:15" x14ac:dyDescent="0.2">
      <c r="B28358" s="3"/>
      <c r="C28358" s="3"/>
      <c r="D28358" s="6"/>
      <c r="E28358" s="8"/>
      <c r="O28358" s="9"/>
    </row>
    <row r="28359" spans="2:15" x14ac:dyDescent="0.2">
      <c r="B28359" s="3"/>
      <c r="C28359" s="3"/>
      <c r="D28359" s="6"/>
      <c r="E28359" s="8"/>
      <c r="O28359" s="9"/>
    </row>
    <row r="28360" spans="2:15" x14ac:dyDescent="0.2">
      <c r="B28360" s="3"/>
      <c r="C28360" s="3"/>
      <c r="D28360" s="6"/>
      <c r="E28360" s="8"/>
      <c r="O28360" s="9"/>
    </row>
    <row r="28361" spans="2:15" x14ac:dyDescent="0.2">
      <c r="B28361" s="3"/>
      <c r="C28361" s="3"/>
      <c r="D28361" s="6"/>
      <c r="E28361" s="8"/>
      <c r="O28361" s="9"/>
    </row>
    <row r="28362" spans="2:15" x14ac:dyDescent="0.2">
      <c r="B28362" s="3"/>
      <c r="C28362" s="3"/>
      <c r="D28362" s="6"/>
      <c r="E28362" s="8"/>
      <c r="O28362" s="9"/>
    </row>
    <row r="28363" spans="2:15" x14ac:dyDescent="0.2">
      <c r="B28363" s="3"/>
      <c r="C28363" s="3"/>
      <c r="D28363" s="6"/>
      <c r="E28363" s="8"/>
      <c r="O28363" s="9"/>
    </row>
    <row r="28364" spans="2:15" x14ac:dyDescent="0.2">
      <c r="B28364" s="3"/>
      <c r="C28364" s="3"/>
      <c r="D28364" s="6"/>
      <c r="E28364" s="8"/>
      <c r="O28364" s="9"/>
    </row>
    <row r="28365" spans="2:15" x14ac:dyDescent="0.2">
      <c r="B28365" s="3"/>
      <c r="C28365" s="3"/>
      <c r="D28365" s="6"/>
      <c r="E28365" s="8"/>
      <c r="O28365" s="9"/>
    </row>
    <row r="28366" spans="2:15" x14ac:dyDescent="0.2">
      <c r="B28366" s="3"/>
      <c r="C28366" s="3"/>
      <c r="D28366" s="6"/>
      <c r="E28366" s="8"/>
      <c r="O28366" s="9"/>
    </row>
    <row r="28367" spans="2:15" x14ac:dyDescent="0.2">
      <c r="B28367" s="3"/>
      <c r="C28367" s="3"/>
      <c r="D28367" s="6"/>
      <c r="E28367" s="8"/>
      <c r="O28367" s="9"/>
    </row>
    <row r="28368" spans="2:15" x14ac:dyDescent="0.2">
      <c r="B28368" s="3"/>
      <c r="C28368" s="3"/>
      <c r="D28368" s="6"/>
      <c r="E28368" s="8"/>
      <c r="O28368" s="9"/>
    </row>
    <row r="28369" spans="2:15" x14ac:dyDescent="0.2">
      <c r="B28369" s="3"/>
      <c r="C28369" s="3"/>
      <c r="D28369" s="6"/>
      <c r="E28369" s="8"/>
      <c r="O28369" s="9"/>
    </row>
    <row r="28370" spans="2:15" x14ac:dyDescent="0.2">
      <c r="B28370" s="3"/>
      <c r="C28370" s="3"/>
      <c r="D28370" s="6"/>
      <c r="E28370" s="8"/>
      <c r="O28370" s="9"/>
    </row>
    <row r="28371" spans="2:15" x14ac:dyDescent="0.2">
      <c r="B28371" s="3"/>
      <c r="C28371" s="3"/>
      <c r="D28371" s="6"/>
      <c r="E28371" s="8"/>
      <c r="O28371" s="9"/>
    </row>
    <row r="28372" spans="2:15" x14ac:dyDescent="0.2">
      <c r="B28372" s="3"/>
      <c r="C28372" s="3"/>
      <c r="D28372" s="6"/>
      <c r="E28372" s="8"/>
      <c r="O28372" s="9"/>
    </row>
    <row r="28373" spans="2:15" x14ac:dyDescent="0.2">
      <c r="B28373" s="3"/>
      <c r="C28373" s="3"/>
      <c r="D28373" s="6"/>
      <c r="E28373" s="8"/>
      <c r="O28373" s="9"/>
    </row>
    <row r="28374" spans="2:15" x14ac:dyDescent="0.2">
      <c r="B28374" s="3"/>
      <c r="C28374" s="3"/>
      <c r="D28374" s="6"/>
      <c r="E28374" s="8"/>
      <c r="O28374" s="9"/>
    </row>
    <row r="28375" spans="2:15" x14ac:dyDescent="0.2">
      <c r="B28375" s="3"/>
      <c r="C28375" s="3"/>
      <c r="D28375" s="6"/>
      <c r="E28375" s="8"/>
      <c r="O28375" s="9"/>
    </row>
    <row r="28376" spans="2:15" x14ac:dyDescent="0.2">
      <c r="B28376" s="3"/>
      <c r="C28376" s="3"/>
      <c r="D28376" s="6"/>
      <c r="E28376" s="8"/>
      <c r="O28376" s="9"/>
    </row>
    <row r="28377" spans="2:15" x14ac:dyDescent="0.2">
      <c r="B28377" s="3"/>
      <c r="C28377" s="3"/>
      <c r="D28377" s="6"/>
      <c r="E28377" s="8"/>
      <c r="O28377" s="9"/>
    </row>
    <row r="28378" spans="2:15" x14ac:dyDescent="0.2">
      <c r="B28378" s="3"/>
      <c r="C28378" s="3"/>
      <c r="D28378" s="6"/>
      <c r="E28378" s="8"/>
      <c r="O28378" s="9"/>
    </row>
    <row r="28379" spans="2:15" x14ac:dyDescent="0.2">
      <c r="B28379" s="3"/>
      <c r="C28379" s="3"/>
      <c r="D28379" s="6"/>
      <c r="E28379" s="8"/>
      <c r="O28379" s="9"/>
    </row>
    <row r="28380" spans="2:15" x14ac:dyDescent="0.2">
      <c r="B28380" s="3"/>
      <c r="C28380" s="3"/>
      <c r="D28380" s="6"/>
      <c r="E28380" s="8"/>
      <c r="O28380" s="9"/>
    </row>
    <row r="28381" spans="2:15" x14ac:dyDescent="0.2">
      <c r="B28381" s="3"/>
      <c r="C28381" s="3"/>
      <c r="D28381" s="6"/>
      <c r="E28381" s="8"/>
      <c r="O28381" s="9"/>
    </row>
    <row r="28382" spans="2:15" x14ac:dyDescent="0.2">
      <c r="B28382" s="3"/>
      <c r="C28382" s="3"/>
      <c r="D28382" s="6"/>
      <c r="E28382" s="8"/>
      <c r="O28382" s="9"/>
    </row>
    <row r="28383" spans="2:15" x14ac:dyDescent="0.2">
      <c r="B28383" s="3"/>
      <c r="C28383" s="3"/>
      <c r="D28383" s="6"/>
      <c r="E28383" s="8"/>
      <c r="O28383" s="9"/>
    </row>
    <row r="28384" spans="2:15" x14ac:dyDescent="0.2">
      <c r="B28384" s="3"/>
      <c r="C28384" s="3"/>
      <c r="D28384" s="6"/>
      <c r="E28384" s="8"/>
      <c r="O28384" s="9"/>
    </row>
    <row r="28385" spans="2:15" x14ac:dyDescent="0.2">
      <c r="B28385" s="3"/>
      <c r="C28385" s="3"/>
      <c r="D28385" s="6"/>
      <c r="E28385" s="8"/>
      <c r="O28385" s="9"/>
    </row>
    <row r="28386" spans="2:15" x14ac:dyDescent="0.2">
      <c r="B28386" s="3"/>
      <c r="C28386" s="3"/>
      <c r="D28386" s="6"/>
      <c r="E28386" s="8"/>
      <c r="O28386" s="9"/>
    </row>
    <row r="28387" spans="2:15" x14ac:dyDescent="0.2">
      <c r="B28387" s="3"/>
      <c r="C28387" s="3"/>
      <c r="D28387" s="6"/>
      <c r="E28387" s="8"/>
      <c r="O28387" s="9"/>
    </row>
    <row r="28388" spans="2:15" x14ac:dyDescent="0.2">
      <c r="B28388" s="3"/>
      <c r="C28388" s="3"/>
      <c r="D28388" s="6"/>
      <c r="E28388" s="8"/>
      <c r="O28388" s="9"/>
    </row>
    <row r="28389" spans="2:15" x14ac:dyDescent="0.2">
      <c r="B28389" s="3"/>
      <c r="C28389" s="3"/>
      <c r="D28389" s="6"/>
      <c r="E28389" s="8"/>
      <c r="O28389" s="9"/>
    </row>
    <row r="28390" spans="2:15" x14ac:dyDescent="0.2">
      <c r="B28390" s="3"/>
      <c r="C28390" s="3"/>
      <c r="D28390" s="6"/>
      <c r="E28390" s="8"/>
      <c r="O28390" s="9"/>
    </row>
    <row r="28391" spans="2:15" x14ac:dyDescent="0.2">
      <c r="B28391" s="3"/>
      <c r="C28391" s="3"/>
      <c r="D28391" s="6"/>
      <c r="E28391" s="8"/>
      <c r="O28391" s="9"/>
    </row>
    <row r="28392" spans="2:15" x14ac:dyDescent="0.2">
      <c r="B28392" s="3"/>
      <c r="C28392" s="3"/>
      <c r="D28392" s="6"/>
      <c r="E28392" s="8"/>
      <c r="O28392" s="9"/>
    </row>
    <row r="28393" spans="2:15" x14ac:dyDescent="0.2">
      <c r="B28393" s="3"/>
      <c r="C28393" s="3"/>
      <c r="D28393" s="6"/>
      <c r="E28393" s="8"/>
      <c r="O28393" s="9"/>
    </row>
    <row r="28394" spans="2:15" x14ac:dyDescent="0.2">
      <c r="B28394" s="3"/>
      <c r="C28394" s="3"/>
      <c r="D28394" s="6"/>
      <c r="E28394" s="8"/>
      <c r="O28394" s="9"/>
    </row>
    <row r="28395" spans="2:15" x14ac:dyDescent="0.2">
      <c r="B28395" s="3"/>
      <c r="C28395" s="3"/>
      <c r="D28395" s="6"/>
      <c r="E28395" s="8"/>
      <c r="O28395" s="9"/>
    </row>
    <row r="28396" spans="2:15" x14ac:dyDescent="0.2">
      <c r="B28396" s="3"/>
      <c r="C28396" s="3"/>
      <c r="D28396" s="6"/>
      <c r="E28396" s="8"/>
      <c r="O28396" s="9"/>
    </row>
    <row r="28397" spans="2:15" x14ac:dyDescent="0.2">
      <c r="B28397" s="3"/>
      <c r="C28397" s="3"/>
      <c r="D28397" s="6"/>
      <c r="E28397" s="8"/>
      <c r="O28397" s="9"/>
    </row>
    <row r="28398" spans="2:15" x14ac:dyDescent="0.2">
      <c r="B28398" s="3"/>
      <c r="C28398" s="3"/>
      <c r="D28398" s="6"/>
      <c r="E28398" s="8"/>
      <c r="O28398" s="9"/>
    </row>
    <row r="28399" spans="2:15" x14ac:dyDescent="0.2">
      <c r="B28399" s="3"/>
      <c r="C28399" s="3"/>
      <c r="D28399" s="6"/>
      <c r="E28399" s="8"/>
      <c r="O28399" s="9"/>
    </row>
    <row r="28400" spans="2:15" x14ac:dyDescent="0.2">
      <c r="B28400" s="3"/>
      <c r="C28400" s="3"/>
      <c r="D28400" s="6"/>
      <c r="E28400" s="8"/>
      <c r="O28400" s="9"/>
    </row>
    <row r="28401" spans="2:15" x14ac:dyDescent="0.2">
      <c r="B28401" s="3"/>
      <c r="C28401" s="3"/>
      <c r="D28401" s="6"/>
      <c r="E28401" s="8"/>
      <c r="O28401" s="9"/>
    </row>
    <row r="28402" spans="2:15" x14ac:dyDescent="0.2">
      <c r="B28402" s="3"/>
      <c r="C28402" s="3"/>
      <c r="D28402" s="6"/>
      <c r="E28402" s="8"/>
      <c r="O28402" s="9"/>
    </row>
    <row r="28403" spans="2:15" x14ac:dyDescent="0.2">
      <c r="B28403" s="3"/>
      <c r="C28403" s="3"/>
      <c r="D28403" s="6"/>
      <c r="E28403" s="8"/>
      <c r="O28403" s="9"/>
    </row>
    <row r="28404" spans="2:15" x14ac:dyDescent="0.2">
      <c r="B28404" s="3"/>
      <c r="C28404" s="3"/>
      <c r="D28404" s="6"/>
      <c r="E28404" s="8"/>
      <c r="O28404" s="9"/>
    </row>
    <row r="28405" spans="2:15" x14ac:dyDescent="0.2">
      <c r="B28405" s="3"/>
      <c r="C28405" s="3"/>
      <c r="D28405" s="6"/>
      <c r="E28405" s="8"/>
      <c r="O28405" s="9"/>
    </row>
    <row r="28406" spans="2:15" x14ac:dyDescent="0.2">
      <c r="B28406" s="3"/>
      <c r="C28406" s="3"/>
      <c r="D28406" s="6"/>
      <c r="E28406" s="8"/>
      <c r="O28406" s="9"/>
    </row>
    <row r="28407" spans="2:15" x14ac:dyDescent="0.2">
      <c r="B28407" s="3"/>
      <c r="C28407" s="3"/>
      <c r="D28407" s="6"/>
      <c r="E28407" s="8"/>
      <c r="O28407" s="9"/>
    </row>
    <row r="28408" spans="2:15" x14ac:dyDescent="0.2">
      <c r="B28408" s="3"/>
      <c r="C28408" s="3"/>
      <c r="D28408" s="6"/>
      <c r="E28408" s="8"/>
      <c r="O28408" s="9"/>
    </row>
    <row r="28409" spans="2:15" x14ac:dyDescent="0.2">
      <c r="B28409" s="3"/>
      <c r="C28409" s="3"/>
      <c r="D28409" s="6"/>
      <c r="E28409" s="8"/>
      <c r="O28409" s="9"/>
    </row>
    <row r="28410" spans="2:15" x14ac:dyDescent="0.2">
      <c r="B28410" s="3"/>
      <c r="C28410" s="3"/>
      <c r="D28410" s="6"/>
      <c r="E28410" s="8"/>
      <c r="O28410" s="9"/>
    </row>
    <row r="28411" spans="2:15" x14ac:dyDescent="0.2">
      <c r="B28411" s="3"/>
      <c r="C28411" s="3"/>
      <c r="D28411" s="6"/>
      <c r="E28411" s="8"/>
      <c r="O28411" s="9"/>
    </row>
    <row r="28412" spans="2:15" x14ac:dyDescent="0.2">
      <c r="B28412" s="3"/>
      <c r="C28412" s="3"/>
      <c r="D28412" s="6"/>
      <c r="E28412" s="8"/>
      <c r="O28412" s="9"/>
    </row>
    <row r="28413" spans="2:15" x14ac:dyDescent="0.2">
      <c r="B28413" s="3"/>
      <c r="C28413" s="3"/>
      <c r="D28413" s="6"/>
      <c r="E28413" s="8"/>
      <c r="O28413" s="9"/>
    </row>
    <row r="28414" spans="2:15" x14ac:dyDescent="0.2">
      <c r="B28414" s="3"/>
      <c r="C28414" s="3"/>
      <c r="D28414" s="6"/>
      <c r="E28414" s="8"/>
      <c r="O28414" s="9"/>
    </row>
    <row r="28415" spans="2:15" x14ac:dyDescent="0.2">
      <c r="B28415" s="3"/>
      <c r="C28415" s="3"/>
      <c r="D28415" s="6"/>
      <c r="E28415" s="8"/>
      <c r="O28415" s="9"/>
    </row>
    <row r="28416" spans="2:15" x14ac:dyDescent="0.2">
      <c r="B28416" s="3"/>
      <c r="C28416" s="3"/>
      <c r="D28416" s="6"/>
      <c r="E28416" s="8"/>
      <c r="O28416" s="9"/>
    </row>
    <row r="28417" spans="2:15" x14ac:dyDescent="0.2">
      <c r="B28417" s="3"/>
      <c r="C28417" s="3"/>
      <c r="D28417" s="6"/>
      <c r="E28417" s="8"/>
      <c r="O28417" s="9"/>
    </row>
    <row r="28418" spans="2:15" x14ac:dyDescent="0.2">
      <c r="B28418" s="3"/>
      <c r="C28418" s="3"/>
      <c r="D28418" s="6"/>
      <c r="E28418" s="8"/>
      <c r="O28418" s="9"/>
    </row>
    <row r="28419" spans="2:15" x14ac:dyDescent="0.2">
      <c r="B28419" s="3"/>
      <c r="C28419" s="3"/>
      <c r="D28419" s="6"/>
      <c r="E28419" s="8"/>
      <c r="O28419" s="9"/>
    </row>
    <row r="28420" spans="2:15" x14ac:dyDescent="0.2">
      <c r="B28420" s="3"/>
      <c r="C28420" s="3"/>
      <c r="D28420" s="6"/>
      <c r="E28420" s="8"/>
      <c r="O28420" s="9"/>
    </row>
    <row r="28421" spans="2:15" x14ac:dyDescent="0.2">
      <c r="B28421" s="3"/>
      <c r="C28421" s="3"/>
      <c r="D28421" s="6"/>
      <c r="E28421" s="8"/>
      <c r="O28421" s="9"/>
    </row>
    <row r="28422" spans="2:15" x14ac:dyDescent="0.2">
      <c r="B28422" s="3"/>
      <c r="C28422" s="3"/>
      <c r="D28422" s="6"/>
      <c r="E28422" s="8"/>
      <c r="O28422" s="9"/>
    </row>
    <row r="28423" spans="2:15" x14ac:dyDescent="0.2">
      <c r="B28423" s="3"/>
      <c r="C28423" s="3"/>
      <c r="D28423" s="6"/>
      <c r="E28423" s="8"/>
      <c r="O28423" s="9"/>
    </row>
    <row r="28424" spans="2:15" x14ac:dyDescent="0.2">
      <c r="B28424" s="3"/>
      <c r="C28424" s="3"/>
      <c r="D28424" s="6"/>
      <c r="E28424" s="8"/>
      <c r="O28424" s="9"/>
    </row>
    <row r="28425" spans="2:15" x14ac:dyDescent="0.2">
      <c r="B28425" s="3"/>
      <c r="C28425" s="3"/>
      <c r="D28425" s="6"/>
      <c r="E28425" s="8"/>
      <c r="O28425" s="9"/>
    </row>
    <row r="28426" spans="2:15" x14ac:dyDescent="0.2">
      <c r="B28426" s="3"/>
      <c r="C28426" s="3"/>
      <c r="D28426" s="6"/>
      <c r="E28426" s="8"/>
      <c r="O28426" s="9"/>
    </row>
    <row r="28427" spans="2:15" x14ac:dyDescent="0.2">
      <c r="B28427" s="3"/>
      <c r="C28427" s="3"/>
      <c r="D28427" s="6"/>
      <c r="E28427" s="8"/>
      <c r="O28427" s="9"/>
    </row>
    <row r="28428" spans="2:15" x14ac:dyDescent="0.2">
      <c r="B28428" s="3"/>
      <c r="C28428" s="3"/>
      <c r="D28428" s="6"/>
      <c r="E28428" s="8"/>
      <c r="O28428" s="9"/>
    </row>
    <row r="28429" spans="2:15" x14ac:dyDescent="0.2">
      <c r="B28429" s="3"/>
      <c r="C28429" s="3"/>
      <c r="D28429" s="6"/>
      <c r="E28429" s="8"/>
      <c r="O28429" s="9"/>
    </row>
    <row r="28430" spans="2:15" x14ac:dyDescent="0.2">
      <c r="B28430" s="3"/>
      <c r="C28430" s="3"/>
      <c r="D28430" s="6"/>
      <c r="E28430" s="8"/>
      <c r="O28430" s="9"/>
    </row>
    <row r="28431" spans="2:15" x14ac:dyDescent="0.2">
      <c r="B28431" s="3"/>
      <c r="C28431" s="3"/>
      <c r="D28431" s="6"/>
      <c r="E28431" s="8"/>
      <c r="O28431" s="9"/>
    </row>
    <row r="28432" spans="2:15" x14ac:dyDescent="0.2">
      <c r="B28432" s="3"/>
      <c r="C28432" s="3"/>
      <c r="D28432" s="6"/>
      <c r="E28432" s="8"/>
      <c r="O28432" s="9"/>
    </row>
    <row r="28433" spans="2:15" x14ac:dyDescent="0.2">
      <c r="B28433" s="3"/>
      <c r="C28433" s="3"/>
      <c r="D28433" s="6"/>
      <c r="E28433" s="8"/>
      <c r="O28433" s="9"/>
    </row>
    <row r="28434" spans="2:15" x14ac:dyDescent="0.2">
      <c r="B28434" s="3"/>
      <c r="C28434" s="3"/>
      <c r="D28434" s="6"/>
      <c r="E28434" s="8"/>
      <c r="O28434" s="9"/>
    </row>
    <row r="28435" spans="2:15" x14ac:dyDescent="0.2">
      <c r="B28435" s="3"/>
      <c r="C28435" s="3"/>
      <c r="D28435" s="6"/>
      <c r="E28435" s="8"/>
      <c r="O28435" s="9"/>
    </row>
    <row r="28436" spans="2:15" x14ac:dyDescent="0.2">
      <c r="B28436" s="3"/>
      <c r="C28436" s="3"/>
      <c r="D28436" s="6"/>
      <c r="E28436" s="8"/>
      <c r="O28436" s="9"/>
    </row>
    <row r="28437" spans="2:15" x14ac:dyDescent="0.2">
      <c r="B28437" s="3"/>
      <c r="C28437" s="3"/>
      <c r="D28437" s="6"/>
      <c r="E28437" s="8"/>
      <c r="O28437" s="9"/>
    </row>
    <row r="28438" spans="2:15" x14ac:dyDescent="0.2">
      <c r="B28438" s="3"/>
      <c r="C28438" s="3"/>
      <c r="D28438" s="6"/>
      <c r="E28438" s="8"/>
      <c r="O28438" s="9"/>
    </row>
    <row r="28439" spans="2:15" x14ac:dyDescent="0.2">
      <c r="B28439" s="3"/>
      <c r="C28439" s="3"/>
      <c r="D28439" s="6"/>
      <c r="E28439" s="8"/>
      <c r="O28439" s="9"/>
    </row>
    <row r="28440" spans="2:15" x14ac:dyDescent="0.2">
      <c r="B28440" s="3"/>
      <c r="C28440" s="3"/>
      <c r="D28440" s="6"/>
      <c r="E28440" s="8"/>
      <c r="O28440" s="9"/>
    </row>
    <row r="28441" spans="2:15" x14ac:dyDescent="0.2">
      <c r="B28441" s="3"/>
      <c r="C28441" s="3"/>
      <c r="D28441" s="6"/>
      <c r="E28441" s="8"/>
      <c r="O28441" s="9"/>
    </row>
    <row r="28442" spans="2:15" x14ac:dyDescent="0.2">
      <c r="B28442" s="3"/>
      <c r="C28442" s="3"/>
      <c r="D28442" s="6"/>
      <c r="E28442" s="8"/>
      <c r="O28442" s="9"/>
    </row>
    <row r="28443" spans="2:15" x14ac:dyDescent="0.2">
      <c r="B28443" s="3"/>
      <c r="C28443" s="3"/>
      <c r="D28443" s="6"/>
      <c r="E28443" s="8"/>
      <c r="O28443" s="9"/>
    </row>
    <row r="28444" spans="2:15" x14ac:dyDescent="0.2">
      <c r="B28444" s="3"/>
      <c r="C28444" s="3"/>
      <c r="D28444" s="6"/>
      <c r="E28444" s="8"/>
      <c r="O28444" s="9"/>
    </row>
    <row r="28445" spans="2:15" x14ac:dyDescent="0.2">
      <c r="B28445" s="3"/>
      <c r="C28445" s="3"/>
      <c r="D28445" s="6"/>
      <c r="E28445" s="8"/>
      <c r="O28445" s="9"/>
    </row>
    <row r="28446" spans="2:15" x14ac:dyDescent="0.2">
      <c r="B28446" s="3"/>
      <c r="C28446" s="3"/>
      <c r="D28446" s="6"/>
      <c r="E28446" s="8"/>
      <c r="O28446" s="9"/>
    </row>
    <row r="28447" spans="2:15" x14ac:dyDescent="0.2">
      <c r="B28447" s="3"/>
      <c r="C28447" s="3"/>
      <c r="D28447" s="6"/>
      <c r="E28447" s="8"/>
      <c r="O28447" s="9"/>
    </row>
    <row r="28448" spans="2:15" x14ac:dyDescent="0.2">
      <c r="B28448" s="3"/>
      <c r="C28448" s="3"/>
      <c r="D28448" s="6"/>
      <c r="E28448" s="8"/>
      <c r="O28448" s="9"/>
    </row>
    <row r="28449" spans="2:15" x14ac:dyDescent="0.2">
      <c r="B28449" s="3"/>
      <c r="C28449" s="3"/>
      <c r="D28449" s="6"/>
      <c r="E28449" s="8"/>
      <c r="O28449" s="9"/>
    </row>
    <row r="28450" spans="2:15" x14ac:dyDescent="0.2">
      <c r="B28450" s="3"/>
      <c r="C28450" s="3"/>
      <c r="D28450" s="6"/>
      <c r="E28450" s="8"/>
      <c r="O28450" s="9"/>
    </row>
    <row r="28451" spans="2:15" x14ac:dyDescent="0.2">
      <c r="B28451" s="3"/>
      <c r="C28451" s="3"/>
      <c r="D28451" s="6"/>
      <c r="E28451" s="8"/>
      <c r="O28451" s="9"/>
    </row>
    <row r="28452" spans="2:15" x14ac:dyDescent="0.2">
      <c r="B28452" s="3"/>
      <c r="C28452" s="3"/>
      <c r="D28452" s="6"/>
      <c r="E28452" s="8"/>
      <c r="O28452" s="9"/>
    </row>
    <row r="28453" spans="2:15" x14ac:dyDescent="0.2">
      <c r="B28453" s="3"/>
      <c r="C28453" s="3"/>
      <c r="D28453" s="6"/>
      <c r="E28453" s="8"/>
      <c r="O28453" s="9"/>
    </row>
    <row r="28454" spans="2:15" x14ac:dyDescent="0.2">
      <c r="B28454" s="3"/>
      <c r="C28454" s="3"/>
      <c r="D28454" s="6"/>
      <c r="E28454" s="8"/>
      <c r="O28454" s="9"/>
    </row>
    <row r="28455" spans="2:15" x14ac:dyDescent="0.2">
      <c r="B28455" s="3"/>
      <c r="C28455" s="3"/>
      <c r="D28455" s="6"/>
      <c r="E28455" s="8"/>
      <c r="O28455" s="9"/>
    </row>
    <row r="28456" spans="2:15" x14ac:dyDescent="0.2">
      <c r="B28456" s="3"/>
      <c r="C28456" s="3"/>
      <c r="D28456" s="6"/>
      <c r="E28456" s="8"/>
      <c r="O28456" s="9"/>
    </row>
    <row r="28457" spans="2:15" x14ac:dyDescent="0.2">
      <c r="B28457" s="3"/>
      <c r="C28457" s="3"/>
      <c r="D28457" s="6"/>
      <c r="E28457" s="8"/>
      <c r="O28457" s="9"/>
    </row>
    <row r="28458" spans="2:15" x14ac:dyDescent="0.2">
      <c r="B28458" s="3"/>
      <c r="C28458" s="3"/>
      <c r="D28458" s="6"/>
      <c r="E28458" s="8"/>
      <c r="O28458" s="9"/>
    </row>
    <row r="28459" spans="2:15" x14ac:dyDescent="0.2">
      <c r="B28459" s="3"/>
      <c r="C28459" s="3"/>
      <c r="D28459" s="6"/>
      <c r="E28459" s="8"/>
      <c r="O28459" s="9"/>
    </row>
    <row r="28460" spans="2:15" x14ac:dyDescent="0.2">
      <c r="B28460" s="3"/>
      <c r="C28460" s="3"/>
      <c r="D28460" s="6"/>
      <c r="E28460" s="8"/>
      <c r="O28460" s="9"/>
    </row>
    <row r="28461" spans="2:15" x14ac:dyDescent="0.2">
      <c r="B28461" s="3"/>
      <c r="C28461" s="3"/>
      <c r="D28461" s="6"/>
      <c r="E28461" s="8"/>
      <c r="O28461" s="9"/>
    </row>
    <row r="28462" spans="2:15" x14ac:dyDescent="0.2">
      <c r="B28462" s="3"/>
      <c r="C28462" s="3"/>
      <c r="D28462" s="6"/>
      <c r="E28462" s="8"/>
      <c r="O28462" s="9"/>
    </row>
    <row r="28463" spans="2:15" x14ac:dyDescent="0.2">
      <c r="B28463" s="3"/>
      <c r="C28463" s="3"/>
      <c r="D28463" s="6"/>
      <c r="E28463" s="8"/>
      <c r="O28463" s="9"/>
    </row>
    <row r="28464" spans="2:15" x14ac:dyDescent="0.2">
      <c r="B28464" s="3"/>
      <c r="C28464" s="3"/>
      <c r="D28464" s="6"/>
      <c r="E28464" s="8"/>
      <c r="O28464" s="9"/>
    </row>
    <row r="28465" spans="2:15" x14ac:dyDescent="0.2">
      <c r="B28465" s="3"/>
      <c r="C28465" s="3"/>
      <c r="D28465" s="6"/>
      <c r="E28465" s="8"/>
      <c r="O28465" s="9"/>
    </row>
    <row r="28466" spans="2:15" x14ac:dyDescent="0.2">
      <c r="B28466" s="3"/>
      <c r="C28466" s="3"/>
      <c r="D28466" s="6"/>
      <c r="E28466" s="8"/>
      <c r="O28466" s="9"/>
    </row>
    <row r="28467" spans="2:15" x14ac:dyDescent="0.2">
      <c r="B28467" s="3"/>
      <c r="C28467" s="3"/>
      <c r="D28467" s="6"/>
      <c r="E28467" s="8"/>
      <c r="O28467" s="9"/>
    </row>
    <row r="28468" spans="2:15" x14ac:dyDescent="0.2">
      <c r="B28468" s="3"/>
      <c r="C28468" s="3"/>
      <c r="D28468" s="6"/>
      <c r="E28468" s="8"/>
      <c r="O28468" s="9"/>
    </row>
    <row r="28469" spans="2:15" x14ac:dyDescent="0.2">
      <c r="B28469" s="3"/>
      <c r="C28469" s="3"/>
      <c r="D28469" s="6"/>
      <c r="E28469" s="8"/>
      <c r="O28469" s="9"/>
    </row>
    <row r="28470" spans="2:15" x14ac:dyDescent="0.2">
      <c r="B28470" s="3"/>
      <c r="C28470" s="3"/>
      <c r="D28470" s="6"/>
      <c r="E28470" s="8"/>
      <c r="O28470" s="9"/>
    </row>
    <row r="28471" spans="2:15" x14ac:dyDescent="0.2">
      <c r="B28471" s="3"/>
      <c r="C28471" s="3"/>
      <c r="D28471" s="6"/>
      <c r="E28471" s="8"/>
      <c r="O28471" s="9"/>
    </row>
    <row r="28472" spans="2:15" x14ac:dyDescent="0.2">
      <c r="B28472" s="3"/>
      <c r="C28472" s="3"/>
      <c r="D28472" s="6"/>
      <c r="E28472" s="8"/>
      <c r="O28472" s="9"/>
    </row>
    <row r="28473" spans="2:15" x14ac:dyDescent="0.2">
      <c r="B28473" s="3"/>
      <c r="C28473" s="3"/>
      <c r="D28473" s="6"/>
      <c r="E28473" s="8"/>
      <c r="O28473" s="9"/>
    </row>
    <row r="28474" spans="2:15" x14ac:dyDescent="0.2">
      <c r="B28474" s="3"/>
      <c r="C28474" s="3"/>
      <c r="D28474" s="6"/>
      <c r="E28474" s="8"/>
      <c r="O28474" s="9"/>
    </row>
    <row r="28475" spans="2:15" x14ac:dyDescent="0.2">
      <c r="B28475" s="3"/>
      <c r="C28475" s="3"/>
      <c r="D28475" s="6"/>
      <c r="E28475" s="8"/>
      <c r="O28475" s="9"/>
    </row>
    <row r="28476" spans="2:15" x14ac:dyDescent="0.2">
      <c r="B28476" s="3"/>
      <c r="C28476" s="3"/>
      <c r="D28476" s="6"/>
      <c r="E28476" s="8"/>
      <c r="O28476" s="9"/>
    </row>
    <row r="28477" spans="2:15" x14ac:dyDescent="0.2">
      <c r="B28477" s="3"/>
      <c r="C28477" s="3"/>
      <c r="D28477" s="6"/>
      <c r="E28477" s="8"/>
      <c r="O28477" s="9"/>
    </row>
    <row r="28478" spans="2:15" x14ac:dyDescent="0.2">
      <c r="B28478" s="3"/>
      <c r="C28478" s="3"/>
      <c r="D28478" s="6"/>
      <c r="E28478" s="8"/>
      <c r="O28478" s="9"/>
    </row>
    <row r="28479" spans="2:15" x14ac:dyDescent="0.2">
      <c r="B28479" s="3"/>
      <c r="C28479" s="3"/>
      <c r="D28479" s="6"/>
      <c r="E28479" s="8"/>
      <c r="O28479" s="9"/>
    </row>
    <row r="28480" spans="2:15" x14ac:dyDescent="0.2">
      <c r="B28480" s="3"/>
      <c r="C28480" s="3"/>
      <c r="D28480" s="6"/>
      <c r="E28480" s="8"/>
      <c r="O28480" s="9"/>
    </row>
    <row r="28481" spans="2:15" x14ac:dyDescent="0.2">
      <c r="B28481" s="3"/>
      <c r="C28481" s="3"/>
      <c r="D28481" s="6"/>
      <c r="E28481" s="8"/>
      <c r="O28481" s="9"/>
    </row>
    <row r="28482" spans="2:15" x14ac:dyDescent="0.2">
      <c r="B28482" s="3"/>
      <c r="C28482" s="3"/>
      <c r="D28482" s="6"/>
      <c r="E28482" s="8"/>
      <c r="O28482" s="9"/>
    </row>
    <row r="28483" spans="2:15" x14ac:dyDescent="0.2">
      <c r="B28483" s="3"/>
      <c r="C28483" s="3"/>
      <c r="D28483" s="6"/>
      <c r="E28483" s="8"/>
      <c r="O28483" s="9"/>
    </row>
    <row r="28484" spans="2:15" x14ac:dyDescent="0.2">
      <c r="B28484" s="3"/>
      <c r="C28484" s="3"/>
      <c r="D28484" s="6"/>
      <c r="E28484" s="8"/>
      <c r="O28484" s="9"/>
    </row>
    <row r="28485" spans="2:15" x14ac:dyDescent="0.2">
      <c r="B28485" s="3"/>
      <c r="C28485" s="3"/>
      <c r="D28485" s="6"/>
      <c r="E28485" s="8"/>
      <c r="O28485" s="9"/>
    </row>
    <row r="28486" spans="2:15" x14ac:dyDescent="0.2">
      <c r="B28486" s="3"/>
      <c r="C28486" s="3"/>
      <c r="D28486" s="6"/>
      <c r="E28486" s="8"/>
      <c r="O28486" s="9"/>
    </row>
    <row r="28487" spans="2:15" x14ac:dyDescent="0.2">
      <c r="B28487" s="3"/>
      <c r="C28487" s="3"/>
      <c r="D28487" s="6"/>
      <c r="E28487" s="8"/>
      <c r="O28487" s="9"/>
    </row>
    <row r="28488" spans="2:15" x14ac:dyDescent="0.2">
      <c r="B28488" s="3"/>
      <c r="C28488" s="3"/>
      <c r="D28488" s="6"/>
      <c r="E28488" s="8"/>
      <c r="O28488" s="9"/>
    </row>
    <row r="28489" spans="2:15" x14ac:dyDescent="0.2">
      <c r="B28489" s="3"/>
      <c r="C28489" s="3"/>
      <c r="D28489" s="6"/>
      <c r="E28489" s="8"/>
      <c r="O28489" s="9"/>
    </row>
    <row r="28490" spans="2:15" x14ac:dyDescent="0.2">
      <c r="B28490" s="3"/>
      <c r="C28490" s="3"/>
      <c r="D28490" s="6"/>
      <c r="E28490" s="8"/>
      <c r="O28490" s="9"/>
    </row>
    <row r="28491" spans="2:15" x14ac:dyDescent="0.2">
      <c r="B28491" s="3"/>
      <c r="C28491" s="3"/>
      <c r="D28491" s="6"/>
      <c r="E28491" s="8"/>
      <c r="O28491" s="9"/>
    </row>
    <row r="28492" spans="2:15" x14ac:dyDescent="0.2">
      <c r="B28492" s="3"/>
      <c r="C28492" s="3"/>
      <c r="D28492" s="6"/>
      <c r="E28492" s="8"/>
      <c r="O28492" s="9"/>
    </row>
    <row r="28493" spans="2:15" x14ac:dyDescent="0.2">
      <c r="B28493" s="3"/>
      <c r="C28493" s="3"/>
      <c r="D28493" s="6"/>
      <c r="E28493" s="8"/>
      <c r="O28493" s="9"/>
    </row>
    <row r="28494" spans="2:15" x14ac:dyDescent="0.2">
      <c r="B28494" s="3"/>
      <c r="C28494" s="3"/>
      <c r="D28494" s="6"/>
      <c r="E28494" s="8"/>
      <c r="O28494" s="9"/>
    </row>
    <row r="28495" spans="2:15" x14ac:dyDescent="0.2">
      <c r="B28495" s="3"/>
      <c r="C28495" s="3"/>
      <c r="D28495" s="6"/>
      <c r="E28495" s="8"/>
      <c r="O28495" s="9"/>
    </row>
    <row r="28496" spans="2:15" x14ac:dyDescent="0.2">
      <c r="B28496" s="3"/>
      <c r="C28496" s="3"/>
      <c r="D28496" s="6"/>
      <c r="E28496" s="8"/>
      <c r="O28496" s="9"/>
    </row>
    <row r="28497" spans="2:15" x14ac:dyDescent="0.2">
      <c r="B28497" s="3"/>
      <c r="C28497" s="3"/>
      <c r="D28497" s="6"/>
      <c r="E28497" s="8"/>
      <c r="O28497" s="9"/>
    </row>
    <row r="28498" spans="2:15" x14ac:dyDescent="0.2">
      <c r="B28498" s="3"/>
      <c r="C28498" s="3"/>
      <c r="D28498" s="6"/>
      <c r="E28498" s="8"/>
      <c r="O28498" s="9"/>
    </row>
    <row r="28499" spans="2:15" x14ac:dyDescent="0.2">
      <c r="B28499" s="3"/>
      <c r="C28499" s="3"/>
      <c r="D28499" s="6"/>
      <c r="E28499" s="8"/>
      <c r="O28499" s="9"/>
    </row>
    <row r="28500" spans="2:15" x14ac:dyDescent="0.2">
      <c r="B28500" s="3"/>
      <c r="C28500" s="3"/>
      <c r="D28500" s="6"/>
      <c r="E28500" s="8"/>
      <c r="O28500" s="9"/>
    </row>
    <row r="28501" spans="2:15" x14ac:dyDescent="0.2">
      <c r="B28501" s="3"/>
      <c r="C28501" s="3"/>
      <c r="D28501" s="6"/>
      <c r="E28501" s="8"/>
      <c r="O28501" s="9"/>
    </row>
    <row r="28502" spans="2:15" x14ac:dyDescent="0.2">
      <c r="B28502" s="3"/>
      <c r="C28502" s="3"/>
      <c r="D28502" s="6"/>
      <c r="E28502" s="8"/>
      <c r="O28502" s="9"/>
    </row>
    <row r="28503" spans="2:15" x14ac:dyDescent="0.2">
      <c r="B28503" s="3"/>
      <c r="C28503" s="3"/>
      <c r="D28503" s="6"/>
      <c r="E28503" s="8"/>
      <c r="O28503" s="9"/>
    </row>
    <row r="28504" spans="2:15" x14ac:dyDescent="0.2">
      <c r="B28504" s="3"/>
      <c r="C28504" s="3"/>
      <c r="D28504" s="6"/>
      <c r="E28504" s="8"/>
      <c r="O28504" s="9"/>
    </row>
    <row r="28505" spans="2:15" x14ac:dyDescent="0.2">
      <c r="B28505" s="3"/>
      <c r="C28505" s="3"/>
      <c r="D28505" s="6"/>
      <c r="E28505" s="8"/>
      <c r="O28505" s="9"/>
    </row>
    <row r="28506" spans="2:15" x14ac:dyDescent="0.2">
      <c r="B28506" s="3"/>
      <c r="C28506" s="3"/>
      <c r="D28506" s="6"/>
      <c r="E28506" s="8"/>
      <c r="O28506" s="9"/>
    </row>
    <row r="28507" spans="2:15" x14ac:dyDescent="0.2">
      <c r="B28507" s="3"/>
      <c r="C28507" s="3"/>
      <c r="D28507" s="6"/>
      <c r="E28507" s="8"/>
      <c r="O28507" s="9"/>
    </row>
    <row r="28508" spans="2:15" x14ac:dyDescent="0.2">
      <c r="B28508" s="3"/>
      <c r="C28508" s="3"/>
      <c r="D28508" s="6"/>
      <c r="E28508" s="8"/>
      <c r="O28508" s="9"/>
    </row>
    <row r="28509" spans="2:15" x14ac:dyDescent="0.2">
      <c r="B28509" s="3"/>
      <c r="C28509" s="3"/>
      <c r="D28509" s="6"/>
      <c r="E28509" s="8"/>
      <c r="O28509" s="9"/>
    </row>
    <row r="28510" spans="2:15" x14ac:dyDescent="0.2">
      <c r="B28510" s="3"/>
      <c r="C28510" s="3"/>
      <c r="D28510" s="6"/>
      <c r="E28510" s="8"/>
      <c r="O28510" s="9"/>
    </row>
    <row r="28511" spans="2:15" x14ac:dyDescent="0.2">
      <c r="B28511" s="3"/>
      <c r="C28511" s="3"/>
      <c r="D28511" s="6"/>
      <c r="E28511" s="8"/>
      <c r="O28511" s="9"/>
    </row>
    <row r="28512" spans="2:15" x14ac:dyDescent="0.2">
      <c r="B28512" s="3"/>
      <c r="C28512" s="3"/>
      <c r="D28512" s="6"/>
      <c r="E28512" s="8"/>
      <c r="O28512" s="9"/>
    </row>
    <row r="28513" spans="2:15" x14ac:dyDescent="0.2">
      <c r="B28513" s="3"/>
      <c r="C28513" s="3"/>
      <c r="D28513" s="6"/>
      <c r="E28513" s="8"/>
      <c r="O28513" s="9"/>
    </row>
    <row r="28514" spans="2:15" x14ac:dyDescent="0.2">
      <c r="B28514" s="3"/>
      <c r="C28514" s="3"/>
      <c r="D28514" s="6"/>
      <c r="E28514" s="8"/>
      <c r="O28514" s="9"/>
    </row>
    <row r="28515" spans="2:15" x14ac:dyDescent="0.2">
      <c r="B28515" s="3"/>
      <c r="C28515" s="3"/>
      <c r="D28515" s="6"/>
      <c r="E28515" s="8"/>
      <c r="O28515" s="9"/>
    </row>
    <row r="28516" spans="2:15" x14ac:dyDescent="0.2">
      <c r="B28516" s="3"/>
      <c r="C28516" s="3"/>
      <c r="D28516" s="6"/>
      <c r="E28516" s="8"/>
      <c r="O28516" s="9"/>
    </row>
    <row r="28517" spans="2:15" x14ac:dyDescent="0.2">
      <c r="B28517" s="3"/>
      <c r="C28517" s="3"/>
      <c r="D28517" s="6"/>
      <c r="E28517" s="8"/>
      <c r="O28517" s="9"/>
    </row>
    <row r="28518" spans="2:15" x14ac:dyDescent="0.2">
      <c r="B28518" s="3"/>
      <c r="C28518" s="3"/>
      <c r="D28518" s="6"/>
      <c r="E28518" s="8"/>
      <c r="O28518" s="9"/>
    </row>
    <row r="28519" spans="2:15" x14ac:dyDescent="0.2">
      <c r="B28519" s="3"/>
      <c r="C28519" s="3"/>
      <c r="D28519" s="6"/>
      <c r="E28519" s="8"/>
      <c r="O28519" s="9"/>
    </row>
    <row r="28520" spans="2:15" x14ac:dyDescent="0.2">
      <c r="B28520" s="3"/>
      <c r="C28520" s="3"/>
      <c r="D28520" s="6"/>
      <c r="E28520" s="8"/>
      <c r="O28520" s="9"/>
    </row>
    <row r="28521" spans="2:15" x14ac:dyDescent="0.2">
      <c r="B28521" s="3"/>
      <c r="C28521" s="3"/>
      <c r="D28521" s="6"/>
      <c r="E28521" s="8"/>
      <c r="O28521" s="9"/>
    </row>
    <row r="28522" spans="2:15" x14ac:dyDescent="0.2">
      <c r="B28522" s="3"/>
      <c r="C28522" s="3"/>
      <c r="D28522" s="6"/>
      <c r="E28522" s="8"/>
      <c r="O28522" s="9"/>
    </row>
    <row r="28523" spans="2:15" x14ac:dyDescent="0.2">
      <c r="B28523" s="3"/>
      <c r="C28523" s="3"/>
      <c r="D28523" s="6"/>
      <c r="E28523" s="8"/>
      <c r="O28523" s="9"/>
    </row>
    <row r="28524" spans="2:15" x14ac:dyDescent="0.2">
      <c r="B28524" s="3"/>
      <c r="C28524" s="3"/>
      <c r="D28524" s="6"/>
      <c r="E28524" s="8"/>
      <c r="O28524" s="9"/>
    </row>
    <row r="28525" spans="2:15" x14ac:dyDescent="0.2">
      <c r="B28525" s="3"/>
      <c r="C28525" s="3"/>
      <c r="D28525" s="6"/>
      <c r="E28525" s="8"/>
      <c r="O28525" s="9"/>
    </row>
    <row r="28526" spans="2:15" x14ac:dyDescent="0.2">
      <c r="B28526" s="3"/>
      <c r="C28526" s="3"/>
      <c r="D28526" s="6"/>
      <c r="E28526" s="8"/>
      <c r="O28526" s="9"/>
    </row>
    <row r="28527" spans="2:15" x14ac:dyDescent="0.2">
      <c r="B28527" s="3"/>
      <c r="C28527" s="3"/>
      <c r="D28527" s="6"/>
      <c r="E28527" s="8"/>
      <c r="O28527" s="9"/>
    </row>
    <row r="28528" spans="2:15" x14ac:dyDescent="0.2">
      <c r="B28528" s="3"/>
      <c r="C28528" s="3"/>
      <c r="D28528" s="6"/>
      <c r="E28528" s="8"/>
      <c r="O28528" s="9"/>
    </row>
    <row r="28529" spans="2:15" x14ac:dyDescent="0.2">
      <c r="B28529" s="3"/>
      <c r="C28529" s="3"/>
      <c r="D28529" s="6"/>
      <c r="E28529" s="8"/>
      <c r="O28529" s="9"/>
    </row>
    <row r="28530" spans="2:15" x14ac:dyDescent="0.2">
      <c r="B28530" s="3"/>
      <c r="C28530" s="3"/>
      <c r="D28530" s="6"/>
      <c r="E28530" s="8"/>
      <c r="O28530" s="9"/>
    </row>
    <row r="28531" spans="2:15" x14ac:dyDescent="0.2">
      <c r="B28531" s="3"/>
      <c r="C28531" s="3"/>
      <c r="D28531" s="6"/>
      <c r="E28531" s="8"/>
      <c r="O28531" s="9"/>
    </row>
    <row r="28532" spans="2:15" x14ac:dyDescent="0.2">
      <c r="B28532" s="3"/>
      <c r="C28532" s="3"/>
      <c r="D28532" s="6"/>
      <c r="E28532" s="8"/>
      <c r="O28532" s="9"/>
    </row>
    <row r="28533" spans="2:15" x14ac:dyDescent="0.2">
      <c r="B28533" s="3"/>
      <c r="C28533" s="3"/>
      <c r="D28533" s="6"/>
      <c r="E28533" s="8"/>
      <c r="O28533" s="9"/>
    </row>
    <row r="28534" spans="2:15" x14ac:dyDescent="0.2">
      <c r="B28534" s="3"/>
      <c r="C28534" s="3"/>
      <c r="D28534" s="6"/>
      <c r="E28534" s="8"/>
      <c r="O28534" s="9"/>
    </row>
    <row r="28535" spans="2:15" x14ac:dyDescent="0.2">
      <c r="B28535" s="3"/>
      <c r="C28535" s="3"/>
      <c r="D28535" s="6"/>
      <c r="E28535" s="8"/>
      <c r="O28535" s="9"/>
    </row>
    <row r="28536" spans="2:15" x14ac:dyDescent="0.2">
      <c r="B28536" s="3"/>
      <c r="C28536" s="3"/>
      <c r="D28536" s="6"/>
      <c r="E28536" s="8"/>
      <c r="O28536" s="9"/>
    </row>
    <row r="28537" spans="2:15" x14ac:dyDescent="0.2">
      <c r="B28537" s="3"/>
      <c r="C28537" s="3"/>
      <c r="D28537" s="6"/>
      <c r="E28537" s="8"/>
      <c r="O28537" s="9"/>
    </row>
    <row r="28538" spans="2:15" x14ac:dyDescent="0.2">
      <c r="B28538" s="3"/>
      <c r="C28538" s="3"/>
      <c r="D28538" s="6"/>
      <c r="E28538" s="8"/>
      <c r="O28538" s="9"/>
    </row>
    <row r="28539" spans="2:15" x14ac:dyDescent="0.2">
      <c r="B28539" s="3"/>
      <c r="C28539" s="3"/>
      <c r="D28539" s="6"/>
      <c r="E28539" s="8"/>
      <c r="O28539" s="9"/>
    </row>
    <row r="28540" spans="2:15" x14ac:dyDescent="0.2">
      <c r="B28540" s="3"/>
      <c r="C28540" s="3"/>
      <c r="D28540" s="6"/>
      <c r="E28540" s="8"/>
      <c r="O28540" s="9"/>
    </row>
    <row r="28541" spans="2:15" x14ac:dyDescent="0.2">
      <c r="B28541" s="3"/>
      <c r="C28541" s="3"/>
      <c r="D28541" s="6"/>
      <c r="E28541" s="8"/>
      <c r="O28541" s="9"/>
    </row>
    <row r="28542" spans="2:15" x14ac:dyDescent="0.2">
      <c r="B28542" s="3"/>
      <c r="C28542" s="3"/>
      <c r="D28542" s="6"/>
      <c r="E28542" s="8"/>
      <c r="O28542" s="9"/>
    </row>
    <row r="28543" spans="2:15" x14ac:dyDescent="0.2">
      <c r="B28543" s="3"/>
      <c r="C28543" s="3"/>
      <c r="D28543" s="6"/>
      <c r="E28543" s="8"/>
      <c r="O28543" s="9"/>
    </row>
    <row r="28544" spans="2:15" x14ac:dyDescent="0.2">
      <c r="B28544" s="3"/>
      <c r="C28544" s="3"/>
      <c r="D28544" s="6"/>
      <c r="E28544" s="8"/>
      <c r="O28544" s="9"/>
    </row>
    <row r="28545" spans="2:15" x14ac:dyDescent="0.2">
      <c r="B28545" s="3"/>
      <c r="C28545" s="3"/>
      <c r="D28545" s="6"/>
      <c r="E28545" s="8"/>
      <c r="O28545" s="9"/>
    </row>
    <row r="28546" spans="2:15" x14ac:dyDescent="0.2">
      <c r="B28546" s="3"/>
      <c r="C28546" s="3"/>
      <c r="D28546" s="6"/>
      <c r="E28546" s="8"/>
      <c r="O28546" s="9"/>
    </row>
    <row r="28547" spans="2:15" x14ac:dyDescent="0.2">
      <c r="B28547" s="3"/>
      <c r="C28547" s="3"/>
      <c r="D28547" s="6"/>
      <c r="E28547" s="8"/>
      <c r="O28547" s="9"/>
    </row>
    <row r="28548" spans="2:15" x14ac:dyDescent="0.2">
      <c r="B28548" s="3"/>
      <c r="C28548" s="3"/>
      <c r="D28548" s="6"/>
      <c r="E28548" s="8"/>
      <c r="O28548" s="9"/>
    </row>
    <row r="28549" spans="2:15" x14ac:dyDescent="0.2">
      <c r="B28549" s="3"/>
      <c r="C28549" s="3"/>
      <c r="D28549" s="6"/>
      <c r="E28549" s="8"/>
      <c r="O28549" s="9"/>
    </row>
    <row r="28550" spans="2:15" x14ac:dyDescent="0.2">
      <c r="B28550" s="3"/>
      <c r="C28550" s="3"/>
      <c r="D28550" s="6"/>
      <c r="E28550" s="8"/>
      <c r="O28550" s="9"/>
    </row>
    <row r="28551" spans="2:15" x14ac:dyDescent="0.2">
      <c r="B28551" s="3"/>
      <c r="C28551" s="3"/>
      <c r="D28551" s="6"/>
      <c r="E28551" s="8"/>
      <c r="O28551" s="9"/>
    </row>
    <row r="28552" spans="2:15" x14ac:dyDescent="0.2">
      <c r="B28552" s="3"/>
      <c r="C28552" s="3"/>
      <c r="D28552" s="6"/>
      <c r="E28552" s="8"/>
      <c r="O28552" s="9"/>
    </row>
    <row r="28553" spans="2:15" x14ac:dyDescent="0.2">
      <c r="B28553" s="3"/>
      <c r="C28553" s="3"/>
      <c r="D28553" s="6"/>
      <c r="E28553" s="8"/>
      <c r="O28553" s="9"/>
    </row>
    <row r="28554" spans="2:15" x14ac:dyDescent="0.2">
      <c r="B28554" s="3"/>
      <c r="C28554" s="3"/>
      <c r="D28554" s="6"/>
      <c r="E28554" s="8"/>
      <c r="O28554" s="9"/>
    </row>
    <row r="28555" spans="2:15" x14ac:dyDescent="0.2">
      <c r="B28555" s="3"/>
      <c r="C28555" s="3"/>
      <c r="D28555" s="6"/>
      <c r="E28555" s="8"/>
      <c r="O28555" s="9"/>
    </row>
    <row r="28556" spans="2:15" x14ac:dyDescent="0.2">
      <c r="B28556" s="3"/>
      <c r="C28556" s="3"/>
      <c r="D28556" s="6"/>
      <c r="E28556" s="8"/>
      <c r="O28556" s="9"/>
    </row>
    <row r="28557" spans="2:15" x14ac:dyDescent="0.2">
      <c r="B28557" s="3"/>
      <c r="C28557" s="3"/>
      <c r="D28557" s="6"/>
      <c r="E28557" s="8"/>
      <c r="O28557" s="9"/>
    </row>
    <row r="28558" spans="2:15" x14ac:dyDescent="0.2">
      <c r="B28558" s="3"/>
      <c r="C28558" s="3"/>
      <c r="D28558" s="6"/>
      <c r="E28558" s="8"/>
      <c r="O28558" s="9"/>
    </row>
    <row r="28559" spans="2:15" x14ac:dyDescent="0.2">
      <c r="B28559" s="3"/>
      <c r="C28559" s="3"/>
      <c r="D28559" s="6"/>
      <c r="E28559" s="8"/>
      <c r="O28559" s="9"/>
    </row>
    <row r="28560" spans="2:15" x14ac:dyDescent="0.2">
      <c r="B28560" s="3"/>
      <c r="C28560" s="3"/>
      <c r="D28560" s="6"/>
      <c r="E28560" s="8"/>
      <c r="O28560" s="9"/>
    </row>
    <row r="28561" spans="2:15" x14ac:dyDescent="0.2">
      <c r="B28561" s="3"/>
      <c r="C28561" s="3"/>
      <c r="D28561" s="6"/>
      <c r="E28561" s="8"/>
      <c r="O28561" s="9"/>
    </row>
    <row r="28562" spans="2:15" x14ac:dyDescent="0.2">
      <c r="B28562" s="3"/>
      <c r="C28562" s="3"/>
      <c r="D28562" s="6"/>
      <c r="E28562" s="8"/>
      <c r="O28562" s="9"/>
    </row>
    <row r="28563" spans="2:15" x14ac:dyDescent="0.2">
      <c r="B28563" s="3"/>
      <c r="C28563" s="3"/>
      <c r="D28563" s="6"/>
      <c r="E28563" s="8"/>
      <c r="O28563" s="9"/>
    </row>
    <row r="28564" spans="2:15" x14ac:dyDescent="0.2">
      <c r="B28564" s="3"/>
      <c r="C28564" s="3"/>
      <c r="D28564" s="6"/>
      <c r="E28564" s="8"/>
      <c r="O28564" s="9"/>
    </row>
    <row r="28565" spans="2:15" x14ac:dyDescent="0.2">
      <c r="B28565" s="3"/>
      <c r="C28565" s="3"/>
      <c r="D28565" s="6"/>
      <c r="E28565" s="8"/>
      <c r="O28565" s="9"/>
    </row>
    <row r="28566" spans="2:15" x14ac:dyDescent="0.2">
      <c r="B28566" s="3"/>
      <c r="C28566" s="3"/>
      <c r="D28566" s="6"/>
      <c r="E28566" s="8"/>
      <c r="O28566" s="9"/>
    </row>
    <row r="28567" spans="2:15" x14ac:dyDescent="0.2">
      <c r="B28567" s="3"/>
      <c r="C28567" s="3"/>
      <c r="D28567" s="6"/>
      <c r="E28567" s="8"/>
      <c r="O28567" s="9"/>
    </row>
    <row r="28568" spans="2:15" x14ac:dyDescent="0.2">
      <c r="B28568" s="3"/>
      <c r="C28568" s="3"/>
      <c r="D28568" s="6"/>
      <c r="E28568" s="8"/>
      <c r="O28568" s="9"/>
    </row>
    <row r="28569" spans="2:15" x14ac:dyDescent="0.2">
      <c r="B28569" s="3"/>
      <c r="C28569" s="3"/>
      <c r="D28569" s="6"/>
      <c r="E28569" s="8"/>
      <c r="O28569" s="9"/>
    </row>
    <row r="28570" spans="2:15" x14ac:dyDescent="0.2">
      <c r="B28570" s="3"/>
      <c r="C28570" s="3"/>
      <c r="D28570" s="6"/>
      <c r="E28570" s="8"/>
      <c r="O28570" s="9"/>
    </row>
    <row r="28571" spans="2:15" x14ac:dyDescent="0.2">
      <c r="B28571" s="3"/>
      <c r="C28571" s="3"/>
      <c r="D28571" s="6"/>
      <c r="E28571" s="8"/>
      <c r="O28571" s="9"/>
    </row>
    <row r="28572" spans="2:15" x14ac:dyDescent="0.2">
      <c r="B28572" s="3"/>
      <c r="C28572" s="3"/>
      <c r="D28572" s="6"/>
      <c r="E28572" s="8"/>
      <c r="O28572" s="9"/>
    </row>
    <row r="28573" spans="2:15" x14ac:dyDescent="0.2">
      <c r="B28573" s="3"/>
      <c r="C28573" s="3"/>
      <c r="D28573" s="6"/>
      <c r="E28573" s="8"/>
      <c r="O28573" s="9"/>
    </row>
    <row r="28574" spans="2:15" x14ac:dyDescent="0.2">
      <c r="B28574" s="3"/>
      <c r="C28574" s="3"/>
      <c r="D28574" s="6"/>
      <c r="E28574" s="8"/>
      <c r="O28574" s="9"/>
    </row>
    <row r="28575" spans="2:15" x14ac:dyDescent="0.2">
      <c r="B28575" s="3"/>
      <c r="C28575" s="3"/>
      <c r="D28575" s="6"/>
      <c r="E28575" s="8"/>
      <c r="O28575" s="9"/>
    </row>
    <row r="28576" spans="2:15" x14ac:dyDescent="0.2">
      <c r="B28576" s="3"/>
      <c r="C28576" s="3"/>
      <c r="D28576" s="6"/>
      <c r="E28576" s="8"/>
      <c r="O28576" s="9"/>
    </row>
    <row r="28577" spans="2:15" x14ac:dyDescent="0.2">
      <c r="B28577" s="3"/>
      <c r="C28577" s="3"/>
      <c r="D28577" s="6"/>
      <c r="E28577" s="8"/>
      <c r="O28577" s="9"/>
    </row>
    <row r="28578" spans="2:15" x14ac:dyDescent="0.2">
      <c r="B28578" s="3"/>
      <c r="C28578" s="3"/>
      <c r="D28578" s="6"/>
      <c r="E28578" s="8"/>
      <c r="O28578" s="9"/>
    </row>
    <row r="28579" spans="2:15" x14ac:dyDescent="0.2">
      <c r="B28579" s="3"/>
      <c r="C28579" s="3"/>
      <c r="D28579" s="6"/>
      <c r="E28579" s="8"/>
      <c r="O28579" s="9"/>
    </row>
    <row r="28580" spans="2:15" x14ac:dyDescent="0.2">
      <c r="B28580" s="3"/>
      <c r="C28580" s="3"/>
      <c r="D28580" s="6"/>
      <c r="E28580" s="8"/>
      <c r="O28580" s="9"/>
    </row>
    <row r="28581" spans="2:15" x14ac:dyDescent="0.2">
      <c r="B28581" s="3"/>
      <c r="C28581" s="3"/>
      <c r="D28581" s="6"/>
      <c r="E28581" s="8"/>
      <c r="O28581" s="9"/>
    </row>
    <row r="28582" spans="2:15" x14ac:dyDescent="0.2">
      <c r="B28582" s="3"/>
      <c r="C28582" s="3"/>
      <c r="D28582" s="6"/>
      <c r="E28582" s="8"/>
      <c r="O28582" s="9"/>
    </row>
    <row r="28583" spans="2:15" x14ac:dyDescent="0.2">
      <c r="B28583" s="3"/>
      <c r="C28583" s="3"/>
      <c r="D28583" s="6"/>
      <c r="E28583" s="8"/>
      <c r="O28583" s="9"/>
    </row>
    <row r="28584" spans="2:15" x14ac:dyDescent="0.2">
      <c r="B28584" s="3"/>
      <c r="C28584" s="3"/>
      <c r="D28584" s="6"/>
      <c r="E28584" s="8"/>
      <c r="O28584" s="9"/>
    </row>
    <row r="28585" spans="2:15" x14ac:dyDescent="0.2">
      <c r="B28585" s="3"/>
      <c r="C28585" s="3"/>
      <c r="D28585" s="6"/>
      <c r="E28585" s="8"/>
      <c r="O28585" s="9"/>
    </row>
    <row r="28586" spans="2:15" x14ac:dyDescent="0.2">
      <c r="B28586" s="3"/>
      <c r="C28586" s="3"/>
      <c r="D28586" s="6"/>
      <c r="E28586" s="8"/>
      <c r="O28586" s="9"/>
    </row>
    <row r="28587" spans="2:15" x14ac:dyDescent="0.2">
      <c r="B28587" s="3"/>
      <c r="C28587" s="3"/>
      <c r="D28587" s="6"/>
      <c r="E28587" s="8"/>
      <c r="O28587" s="9"/>
    </row>
    <row r="28588" spans="2:15" x14ac:dyDescent="0.2">
      <c r="B28588" s="3"/>
      <c r="C28588" s="3"/>
      <c r="D28588" s="6"/>
      <c r="E28588" s="8"/>
      <c r="O28588" s="9"/>
    </row>
    <row r="28589" spans="2:15" x14ac:dyDescent="0.2">
      <c r="B28589" s="3"/>
      <c r="C28589" s="3"/>
      <c r="D28589" s="6"/>
      <c r="E28589" s="8"/>
      <c r="O28589" s="9"/>
    </row>
    <row r="28590" spans="2:15" x14ac:dyDescent="0.2">
      <c r="B28590" s="3"/>
      <c r="C28590" s="3"/>
      <c r="D28590" s="6"/>
      <c r="E28590" s="8"/>
      <c r="O28590" s="9"/>
    </row>
    <row r="28591" spans="2:15" x14ac:dyDescent="0.2">
      <c r="B28591" s="3"/>
      <c r="C28591" s="3"/>
      <c r="D28591" s="6"/>
      <c r="E28591" s="8"/>
      <c r="O28591" s="9"/>
    </row>
    <row r="28592" spans="2:15" x14ac:dyDescent="0.2">
      <c r="B28592" s="3"/>
      <c r="C28592" s="3"/>
      <c r="D28592" s="6"/>
      <c r="E28592" s="8"/>
      <c r="O28592" s="9"/>
    </row>
    <row r="28593" spans="2:15" x14ac:dyDescent="0.2">
      <c r="B28593" s="3"/>
      <c r="C28593" s="3"/>
      <c r="D28593" s="6"/>
      <c r="E28593" s="8"/>
      <c r="O28593" s="9"/>
    </row>
    <row r="28594" spans="2:15" x14ac:dyDescent="0.2">
      <c r="B28594" s="3"/>
      <c r="C28594" s="3"/>
      <c r="D28594" s="6"/>
      <c r="E28594" s="8"/>
      <c r="O28594" s="9"/>
    </row>
    <row r="28595" spans="2:15" x14ac:dyDescent="0.2">
      <c r="B28595" s="3"/>
      <c r="C28595" s="3"/>
      <c r="D28595" s="6"/>
      <c r="E28595" s="8"/>
      <c r="O28595" s="9"/>
    </row>
    <row r="28596" spans="2:15" x14ac:dyDescent="0.2">
      <c r="B28596" s="3"/>
      <c r="C28596" s="3"/>
      <c r="D28596" s="6"/>
      <c r="E28596" s="8"/>
      <c r="O28596" s="9"/>
    </row>
    <row r="28597" spans="2:15" x14ac:dyDescent="0.2">
      <c r="B28597" s="3"/>
      <c r="C28597" s="3"/>
      <c r="D28597" s="6"/>
      <c r="E28597" s="8"/>
      <c r="O28597" s="9"/>
    </row>
    <row r="28598" spans="2:15" x14ac:dyDescent="0.2">
      <c r="B28598" s="3"/>
      <c r="C28598" s="3"/>
      <c r="D28598" s="6"/>
      <c r="E28598" s="8"/>
      <c r="O28598" s="9"/>
    </row>
    <row r="28599" spans="2:15" x14ac:dyDescent="0.2">
      <c r="B28599" s="3"/>
      <c r="C28599" s="3"/>
      <c r="D28599" s="6"/>
      <c r="E28599" s="8"/>
      <c r="O28599" s="9"/>
    </row>
    <row r="28600" spans="2:15" x14ac:dyDescent="0.2">
      <c r="B28600" s="3"/>
      <c r="C28600" s="3"/>
      <c r="D28600" s="6"/>
      <c r="E28600" s="8"/>
      <c r="O28600" s="9"/>
    </row>
    <row r="28601" spans="2:15" x14ac:dyDescent="0.2">
      <c r="B28601" s="3"/>
      <c r="C28601" s="3"/>
      <c r="D28601" s="6"/>
      <c r="E28601" s="8"/>
      <c r="O28601" s="9"/>
    </row>
    <row r="28602" spans="2:15" x14ac:dyDescent="0.2">
      <c r="B28602" s="3"/>
      <c r="C28602" s="3"/>
      <c r="D28602" s="6"/>
      <c r="E28602" s="8"/>
      <c r="O28602" s="9"/>
    </row>
    <row r="28603" spans="2:15" x14ac:dyDescent="0.2">
      <c r="B28603" s="3"/>
      <c r="C28603" s="3"/>
      <c r="D28603" s="6"/>
      <c r="E28603" s="8"/>
      <c r="O28603" s="9"/>
    </row>
    <row r="28604" spans="2:15" x14ac:dyDescent="0.2">
      <c r="B28604" s="3"/>
      <c r="C28604" s="3"/>
      <c r="D28604" s="6"/>
      <c r="E28604" s="8"/>
      <c r="O28604" s="9"/>
    </row>
    <row r="28605" spans="2:15" x14ac:dyDescent="0.2">
      <c r="B28605" s="3"/>
      <c r="C28605" s="3"/>
      <c r="D28605" s="6"/>
      <c r="E28605" s="8"/>
      <c r="O28605" s="9"/>
    </row>
    <row r="28606" spans="2:15" x14ac:dyDescent="0.2">
      <c r="B28606" s="3"/>
      <c r="C28606" s="3"/>
      <c r="D28606" s="6"/>
      <c r="E28606" s="8"/>
      <c r="O28606" s="9"/>
    </row>
    <row r="28607" spans="2:15" x14ac:dyDescent="0.2">
      <c r="B28607" s="3"/>
      <c r="C28607" s="3"/>
      <c r="D28607" s="6"/>
      <c r="E28607" s="8"/>
      <c r="O28607" s="9"/>
    </row>
    <row r="28608" spans="2:15" x14ac:dyDescent="0.2">
      <c r="B28608" s="3"/>
      <c r="C28608" s="3"/>
      <c r="D28608" s="6"/>
      <c r="E28608" s="8"/>
      <c r="O28608" s="9"/>
    </row>
    <row r="28609" spans="2:15" x14ac:dyDescent="0.2">
      <c r="B28609" s="3"/>
      <c r="C28609" s="3"/>
      <c r="D28609" s="6"/>
      <c r="E28609" s="8"/>
      <c r="O28609" s="9"/>
    </row>
    <row r="28610" spans="2:15" x14ac:dyDescent="0.2">
      <c r="B28610" s="3"/>
      <c r="C28610" s="3"/>
      <c r="D28610" s="6"/>
      <c r="E28610" s="8"/>
      <c r="O28610" s="9"/>
    </row>
    <row r="28611" spans="2:15" x14ac:dyDescent="0.2">
      <c r="B28611" s="3"/>
      <c r="C28611" s="3"/>
      <c r="D28611" s="6"/>
      <c r="E28611" s="8"/>
      <c r="O28611" s="9"/>
    </row>
    <row r="28612" spans="2:15" x14ac:dyDescent="0.2">
      <c r="B28612" s="3"/>
      <c r="C28612" s="3"/>
      <c r="D28612" s="6"/>
      <c r="E28612" s="8"/>
      <c r="O28612" s="9"/>
    </row>
    <row r="28613" spans="2:15" x14ac:dyDescent="0.2">
      <c r="B28613" s="3"/>
      <c r="C28613" s="3"/>
      <c r="D28613" s="6"/>
      <c r="E28613" s="8"/>
      <c r="O28613" s="9"/>
    </row>
    <row r="28614" spans="2:15" x14ac:dyDescent="0.2">
      <c r="B28614" s="3"/>
      <c r="C28614" s="3"/>
      <c r="D28614" s="6"/>
      <c r="E28614" s="8"/>
      <c r="O28614" s="9"/>
    </row>
    <row r="28615" spans="2:15" x14ac:dyDescent="0.2">
      <c r="B28615" s="3"/>
      <c r="C28615" s="3"/>
      <c r="D28615" s="6"/>
      <c r="E28615" s="8"/>
      <c r="O28615" s="9"/>
    </row>
    <row r="28616" spans="2:15" x14ac:dyDescent="0.2">
      <c r="B28616" s="3"/>
      <c r="C28616" s="3"/>
      <c r="D28616" s="6"/>
      <c r="E28616" s="8"/>
      <c r="O28616" s="9"/>
    </row>
    <row r="28617" spans="2:15" x14ac:dyDescent="0.2">
      <c r="B28617" s="3"/>
      <c r="C28617" s="3"/>
      <c r="D28617" s="6"/>
      <c r="E28617" s="8"/>
      <c r="O28617" s="9"/>
    </row>
    <row r="28618" spans="2:15" x14ac:dyDescent="0.2">
      <c r="B28618" s="3"/>
      <c r="C28618" s="3"/>
      <c r="D28618" s="6"/>
      <c r="E28618" s="8"/>
      <c r="O28618" s="9"/>
    </row>
    <row r="28619" spans="2:15" x14ac:dyDescent="0.2">
      <c r="B28619" s="3"/>
      <c r="C28619" s="3"/>
      <c r="D28619" s="6"/>
      <c r="E28619" s="8"/>
      <c r="O28619" s="9"/>
    </row>
    <row r="28620" spans="2:15" x14ac:dyDescent="0.2">
      <c r="B28620" s="3"/>
      <c r="C28620" s="3"/>
      <c r="D28620" s="6"/>
      <c r="E28620" s="8"/>
      <c r="O28620" s="9"/>
    </row>
    <row r="28621" spans="2:15" x14ac:dyDescent="0.2">
      <c r="B28621" s="3"/>
      <c r="C28621" s="3"/>
      <c r="D28621" s="6"/>
      <c r="E28621" s="8"/>
      <c r="O28621" s="9"/>
    </row>
    <row r="28622" spans="2:15" x14ac:dyDescent="0.2">
      <c r="B28622" s="3"/>
      <c r="C28622" s="3"/>
      <c r="D28622" s="6"/>
      <c r="E28622" s="8"/>
      <c r="O28622" s="9"/>
    </row>
    <row r="28623" spans="2:15" x14ac:dyDescent="0.2">
      <c r="B28623" s="3"/>
      <c r="C28623" s="3"/>
      <c r="D28623" s="6"/>
      <c r="E28623" s="8"/>
      <c r="O28623" s="9"/>
    </row>
    <row r="28624" spans="2:15" x14ac:dyDescent="0.2">
      <c r="B28624" s="3"/>
      <c r="C28624" s="3"/>
      <c r="D28624" s="6"/>
      <c r="E28624" s="8"/>
      <c r="O28624" s="9"/>
    </row>
    <row r="28625" spans="2:15" x14ac:dyDescent="0.2">
      <c r="B28625" s="3"/>
      <c r="C28625" s="3"/>
      <c r="D28625" s="6"/>
      <c r="E28625" s="8"/>
      <c r="O28625" s="9"/>
    </row>
    <row r="28626" spans="2:15" x14ac:dyDescent="0.2">
      <c r="B28626" s="3"/>
      <c r="C28626" s="3"/>
      <c r="D28626" s="6"/>
      <c r="E28626" s="8"/>
      <c r="O28626" s="9"/>
    </row>
    <row r="28627" spans="2:15" x14ac:dyDescent="0.2">
      <c r="B28627" s="3"/>
      <c r="C28627" s="3"/>
      <c r="D28627" s="6"/>
      <c r="E28627" s="8"/>
      <c r="O28627" s="9"/>
    </row>
    <row r="28628" spans="2:15" x14ac:dyDescent="0.2">
      <c r="B28628" s="3"/>
      <c r="C28628" s="3"/>
      <c r="D28628" s="6"/>
      <c r="E28628" s="8"/>
      <c r="O28628" s="9"/>
    </row>
    <row r="28629" spans="2:15" x14ac:dyDescent="0.2">
      <c r="B28629" s="3"/>
      <c r="C28629" s="3"/>
      <c r="D28629" s="6"/>
      <c r="E28629" s="8"/>
      <c r="O28629" s="9"/>
    </row>
    <row r="28630" spans="2:15" x14ac:dyDescent="0.2">
      <c r="B28630" s="3"/>
      <c r="C28630" s="3"/>
      <c r="D28630" s="6"/>
      <c r="E28630" s="8"/>
      <c r="O28630" s="9"/>
    </row>
    <row r="28631" spans="2:15" x14ac:dyDescent="0.2">
      <c r="B28631" s="3"/>
      <c r="C28631" s="3"/>
      <c r="D28631" s="6"/>
      <c r="E28631" s="8"/>
      <c r="O28631" s="9"/>
    </row>
    <row r="28632" spans="2:15" x14ac:dyDescent="0.2">
      <c r="B28632" s="3"/>
      <c r="C28632" s="3"/>
      <c r="D28632" s="6"/>
      <c r="E28632" s="8"/>
      <c r="O28632" s="9"/>
    </row>
    <row r="28633" spans="2:15" x14ac:dyDescent="0.2">
      <c r="B28633" s="3"/>
      <c r="C28633" s="3"/>
      <c r="D28633" s="6"/>
      <c r="E28633" s="8"/>
      <c r="O28633" s="9"/>
    </row>
    <row r="28634" spans="2:15" x14ac:dyDescent="0.2">
      <c r="B28634" s="3"/>
      <c r="C28634" s="3"/>
      <c r="D28634" s="6"/>
      <c r="E28634" s="8"/>
      <c r="O28634" s="9"/>
    </row>
    <row r="28635" spans="2:15" x14ac:dyDescent="0.2">
      <c r="B28635" s="3"/>
      <c r="C28635" s="3"/>
      <c r="D28635" s="6"/>
      <c r="E28635" s="8"/>
      <c r="O28635" s="9"/>
    </row>
    <row r="28636" spans="2:15" x14ac:dyDescent="0.2">
      <c r="B28636" s="3"/>
      <c r="C28636" s="3"/>
      <c r="D28636" s="6"/>
      <c r="E28636" s="8"/>
      <c r="O28636" s="9"/>
    </row>
    <row r="28637" spans="2:15" x14ac:dyDescent="0.2">
      <c r="B28637" s="3"/>
      <c r="C28637" s="3"/>
      <c r="D28637" s="6"/>
      <c r="E28637" s="8"/>
      <c r="O28637" s="9"/>
    </row>
    <row r="28638" spans="2:15" x14ac:dyDescent="0.2">
      <c r="B28638" s="3"/>
      <c r="C28638" s="3"/>
      <c r="D28638" s="6"/>
      <c r="E28638" s="8"/>
      <c r="O28638" s="9"/>
    </row>
    <row r="28639" spans="2:15" x14ac:dyDescent="0.2">
      <c r="B28639" s="3"/>
      <c r="C28639" s="3"/>
      <c r="D28639" s="6"/>
      <c r="E28639" s="8"/>
      <c r="O28639" s="9"/>
    </row>
    <row r="28640" spans="2:15" x14ac:dyDescent="0.2">
      <c r="B28640" s="3"/>
      <c r="C28640" s="3"/>
      <c r="D28640" s="6"/>
      <c r="E28640" s="8"/>
      <c r="O28640" s="9"/>
    </row>
    <row r="28641" spans="2:15" x14ac:dyDescent="0.2">
      <c r="B28641" s="3"/>
      <c r="C28641" s="3"/>
      <c r="D28641" s="6"/>
      <c r="E28641" s="8"/>
      <c r="O28641" s="9"/>
    </row>
    <row r="28642" spans="2:15" x14ac:dyDescent="0.2">
      <c r="B28642" s="3"/>
      <c r="C28642" s="3"/>
      <c r="D28642" s="6"/>
      <c r="E28642" s="8"/>
      <c r="O28642" s="9"/>
    </row>
    <row r="28643" spans="2:15" x14ac:dyDescent="0.2">
      <c r="B28643" s="3"/>
      <c r="C28643" s="3"/>
      <c r="D28643" s="6"/>
      <c r="E28643" s="8"/>
      <c r="O28643" s="9"/>
    </row>
    <row r="28644" spans="2:15" x14ac:dyDescent="0.2">
      <c r="B28644" s="3"/>
      <c r="C28644" s="3"/>
      <c r="D28644" s="6"/>
      <c r="E28644" s="8"/>
      <c r="O28644" s="9"/>
    </row>
    <row r="28645" spans="2:15" x14ac:dyDescent="0.2">
      <c r="B28645" s="3"/>
      <c r="C28645" s="3"/>
      <c r="D28645" s="6"/>
      <c r="E28645" s="8"/>
      <c r="O28645" s="9"/>
    </row>
    <row r="28646" spans="2:15" x14ac:dyDescent="0.2">
      <c r="B28646" s="3"/>
      <c r="C28646" s="3"/>
      <c r="D28646" s="6"/>
      <c r="E28646" s="8"/>
      <c r="O28646" s="9"/>
    </row>
    <row r="28647" spans="2:15" x14ac:dyDescent="0.2">
      <c r="B28647" s="3"/>
      <c r="C28647" s="3"/>
      <c r="D28647" s="6"/>
      <c r="E28647" s="8"/>
      <c r="O28647" s="9"/>
    </row>
    <row r="28648" spans="2:15" x14ac:dyDescent="0.2">
      <c r="B28648" s="3"/>
      <c r="C28648" s="3"/>
      <c r="D28648" s="6"/>
      <c r="E28648" s="8"/>
      <c r="O28648" s="9"/>
    </row>
    <row r="28649" spans="2:15" x14ac:dyDescent="0.2">
      <c r="B28649" s="3"/>
      <c r="C28649" s="3"/>
      <c r="D28649" s="6"/>
      <c r="E28649" s="8"/>
      <c r="O28649" s="9"/>
    </row>
    <row r="28650" spans="2:15" x14ac:dyDescent="0.2">
      <c r="B28650" s="3"/>
      <c r="C28650" s="3"/>
      <c r="D28650" s="6"/>
      <c r="E28650" s="8"/>
      <c r="O28650" s="9"/>
    </row>
    <row r="28651" spans="2:15" x14ac:dyDescent="0.2">
      <c r="B28651" s="3"/>
      <c r="C28651" s="3"/>
      <c r="D28651" s="6"/>
      <c r="E28651" s="8"/>
      <c r="O28651" s="9"/>
    </row>
    <row r="28652" spans="2:15" x14ac:dyDescent="0.2">
      <c r="B28652" s="3"/>
      <c r="C28652" s="3"/>
      <c r="D28652" s="6"/>
      <c r="E28652" s="8"/>
      <c r="O28652" s="9"/>
    </row>
    <row r="28653" spans="2:15" x14ac:dyDescent="0.2">
      <c r="B28653" s="3"/>
      <c r="C28653" s="3"/>
      <c r="D28653" s="6"/>
      <c r="E28653" s="8"/>
      <c r="O28653" s="9"/>
    </row>
    <row r="28654" spans="2:15" x14ac:dyDescent="0.2">
      <c r="B28654" s="3"/>
      <c r="C28654" s="3"/>
      <c r="D28654" s="6"/>
      <c r="E28654" s="8"/>
      <c r="O28654" s="9"/>
    </row>
    <row r="28655" spans="2:15" x14ac:dyDescent="0.2">
      <c r="B28655" s="3"/>
      <c r="C28655" s="3"/>
      <c r="D28655" s="6"/>
      <c r="E28655" s="8"/>
      <c r="O28655" s="9"/>
    </row>
    <row r="28656" spans="2:15" x14ac:dyDescent="0.2">
      <c r="B28656" s="3"/>
      <c r="C28656" s="3"/>
      <c r="D28656" s="6"/>
      <c r="E28656" s="8"/>
      <c r="O28656" s="9"/>
    </row>
    <row r="28657" spans="2:15" x14ac:dyDescent="0.2">
      <c r="B28657" s="3"/>
      <c r="C28657" s="3"/>
      <c r="D28657" s="6"/>
      <c r="E28657" s="8"/>
      <c r="O28657" s="9"/>
    </row>
    <row r="28658" spans="2:15" x14ac:dyDescent="0.2">
      <c r="B28658" s="3"/>
      <c r="C28658" s="3"/>
      <c r="D28658" s="6"/>
      <c r="E28658" s="8"/>
      <c r="O28658" s="9"/>
    </row>
    <row r="28659" spans="2:15" x14ac:dyDescent="0.2">
      <c r="B28659" s="3"/>
      <c r="C28659" s="3"/>
      <c r="D28659" s="6"/>
      <c r="E28659" s="8"/>
      <c r="O28659" s="9"/>
    </row>
    <row r="28660" spans="2:15" x14ac:dyDescent="0.2">
      <c r="B28660" s="3"/>
      <c r="C28660" s="3"/>
      <c r="D28660" s="6"/>
      <c r="E28660" s="8"/>
      <c r="O28660" s="9"/>
    </row>
    <row r="28661" spans="2:15" x14ac:dyDescent="0.2">
      <c r="B28661" s="3"/>
      <c r="C28661" s="3"/>
      <c r="D28661" s="6"/>
      <c r="E28661" s="8"/>
      <c r="O28661" s="9"/>
    </row>
    <row r="28662" spans="2:15" x14ac:dyDescent="0.2">
      <c r="B28662" s="3"/>
      <c r="C28662" s="3"/>
      <c r="D28662" s="6"/>
      <c r="E28662" s="8"/>
      <c r="O28662" s="9"/>
    </row>
    <row r="28663" spans="2:15" x14ac:dyDescent="0.2">
      <c r="B28663" s="3"/>
      <c r="C28663" s="3"/>
      <c r="D28663" s="6"/>
      <c r="E28663" s="8"/>
      <c r="O28663" s="9"/>
    </row>
    <row r="28664" spans="2:15" x14ac:dyDescent="0.2">
      <c r="B28664" s="3"/>
      <c r="C28664" s="3"/>
      <c r="D28664" s="6"/>
      <c r="E28664" s="8"/>
      <c r="O28664" s="9"/>
    </row>
    <row r="28665" spans="2:15" x14ac:dyDescent="0.2">
      <c r="B28665" s="3"/>
      <c r="C28665" s="3"/>
      <c r="D28665" s="6"/>
      <c r="E28665" s="8"/>
      <c r="O28665" s="9"/>
    </row>
    <row r="28666" spans="2:15" x14ac:dyDescent="0.2">
      <c r="B28666" s="3"/>
      <c r="C28666" s="3"/>
      <c r="D28666" s="6"/>
      <c r="E28666" s="8"/>
      <c r="O28666" s="9"/>
    </row>
    <row r="28667" spans="2:15" x14ac:dyDescent="0.2">
      <c r="B28667" s="3"/>
      <c r="C28667" s="3"/>
      <c r="D28667" s="6"/>
      <c r="E28667" s="8"/>
      <c r="O28667" s="9"/>
    </row>
    <row r="28668" spans="2:15" x14ac:dyDescent="0.2">
      <c r="B28668" s="3"/>
      <c r="C28668" s="3"/>
      <c r="D28668" s="6"/>
      <c r="E28668" s="8"/>
      <c r="O28668" s="9"/>
    </row>
    <row r="28669" spans="2:15" x14ac:dyDescent="0.2">
      <c r="B28669" s="3"/>
      <c r="C28669" s="3"/>
      <c r="D28669" s="6"/>
      <c r="E28669" s="8"/>
      <c r="O28669" s="9"/>
    </row>
    <row r="28670" spans="2:15" x14ac:dyDescent="0.2">
      <c r="B28670" s="3"/>
      <c r="C28670" s="3"/>
      <c r="D28670" s="6"/>
      <c r="E28670" s="8"/>
      <c r="O28670" s="9"/>
    </row>
    <row r="28671" spans="2:15" x14ac:dyDescent="0.2">
      <c r="B28671" s="3"/>
      <c r="C28671" s="3"/>
      <c r="D28671" s="6"/>
      <c r="E28671" s="8"/>
      <c r="O28671" s="9"/>
    </row>
    <row r="28672" spans="2:15" x14ac:dyDescent="0.2">
      <c r="B28672" s="3"/>
      <c r="C28672" s="3"/>
      <c r="D28672" s="6"/>
      <c r="E28672" s="8"/>
      <c r="O28672" s="9"/>
    </row>
    <row r="28673" spans="2:15" x14ac:dyDescent="0.2">
      <c r="B28673" s="3"/>
      <c r="C28673" s="3"/>
      <c r="D28673" s="6"/>
      <c r="E28673" s="8"/>
      <c r="O28673" s="9"/>
    </row>
    <row r="28674" spans="2:15" x14ac:dyDescent="0.2">
      <c r="B28674" s="3"/>
      <c r="C28674" s="3"/>
      <c r="D28674" s="6"/>
      <c r="E28674" s="8"/>
      <c r="O28674" s="9"/>
    </row>
    <row r="28675" spans="2:15" x14ac:dyDescent="0.2">
      <c r="B28675" s="3"/>
      <c r="C28675" s="3"/>
      <c r="D28675" s="6"/>
      <c r="E28675" s="8"/>
      <c r="O28675" s="9"/>
    </row>
    <row r="28676" spans="2:15" x14ac:dyDescent="0.2">
      <c r="B28676" s="3"/>
      <c r="C28676" s="3"/>
      <c r="D28676" s="6"/>
      <c r="E28676" s="8"/>
      <c r="O28676" s="9"/>
    </row>
    <row r="28677" spans="2:15" x14ac:dyDescent="0.2">
      <c r="B28677" s="3"/>
      <c r="C28677" s="3"/>
      <c r="D28677" s="6"/>
      <c r="E28677" s="8"/>
      <c r="O28677" s="9"/>
    </row>
    <row r="28678" spans="2:15" x14ac:dyDescent="0.2">
      <c r="B28678" s="3"/>
      <c r="C28678" s="3"/>
      <c r="D28678" s="6"/>
      <c r="E28678" s="8"/>
      <c r="O28678" s="9"/>
    </row>
    <row r="28679" spans="2:15" x14ac:dyDescent="0.2">
      <c r="B28679" s="3"/>
      <c r="C28679" s="3"/>
      <c r="D28679" s="6"/>
      <c r="E28679" s="8"/>
      <c r="O28679" s="9"/>
    </row>
    <row r="28680" spans="2:15" x14ac:dyDescent="0.2">
      <c r="B28680" s="3"/>
      <c r="C28680" s="3"/>
      <c r="D28680" s="6"/>
      <c r="E28680" s="8"/>
      <c r="O28680" s="9"/>
    </row>
    <row r="28681" spans="2:15" x14ac:dyDescent="0.2">
      <c r="B28681" s="3"/>
      <c r="C28681" s="3"/>
      <c r="D28681" s="6"/>
      <c r="E28681" s="8"/>
      <c r="O28681" s="9"/>
    </row>
    <row r="28682" spans="2:15" x14ac:dyDescent="0.2">
      <c r="B28682" s="3"/>
      <c r="C28682" s="3"/>
      <c r="D28682" s="6"/>
      <c r="E28682" s="8"/>
      <c r="O28682" s="9"/>
    </row>
    <row r="28683" spans="2:15" x14ac:dyDescent="0.2">
      <c r="B28683" s="3"/>
      <c r="C28683" s="3"/>
      <c r="D28683" s="6"/>
      <c r="E28683" s="8"/>
      <c r="O28683" s="9"/>
    </row>
    <row r="28684" spans="2:15" x14ac:dyDescent="0.2">
      <c r="B28684" s="3"/>
      <c r="C28684" s="3"/>
      <c r="D28684" s="6"/>
      <c r="E28684" s="8"/>
      <c r="O28684" s="9"/>
    </row>
    <row r="28685" spans="2:15" x14ac:dyDescent="0.2">
      <c r="B28685" s="3"/>
      <c r="C28685" s="3"/>
      <c r="D28685" s="6"/>
      <c r="E28685" s="8"/>
      <c r="O28685" s="9"/>
    </row>
    <row r="28686" spans="2:15" x14ac:dyDescent="0.2">
      <c r="B28686" s="3"/>
      <c r="C28686" s="3"/>
      <c r="D28686" s="6"/>
      <c r="E28686" s="8"/>
      <c r="O28686" s="9"/>
    </row>
    <row r="28687" spans="2:15" x14ac:dyDescent="0.2">
      <c r="B28687" s="3"/>
      <c r="C28687" s="3"/>
      <c r="D28687" s="6"/>
      <c r="E28687" s="8"/>
      <c r="O28687" s="9"/>
    </row>
    <row r="28688" spans="2:15" x14ac:dyDescent="0.2">
      <c r="B28688" s="3"/>
      <c r="C28688" s="3"/>
      <c r="D28688" s="6"/>
      <c r="E28688" s="8"/>
      <c r="O28688" s="9"/>
    </row>
    <row r="28689" spans="2:15" x14ac:dyDescent="0.2">
      <c r="B28689" s="3"/>
      <c r="C28689" s="3"/>
      <c r="D28689" s="6"/>
      <c r="E28689" s="8"/>
      <c r="O28689" s="9"/>
    </row>
    <row r="28690" spans="2:15" x14ac:dyDescent="0.2">
      <c r="B28690" s="3"/>
      <c r="C28690" s="3"/>
      <c r="D28690" s="6"/>
      <c r="E28690" s="8"/>
      <c r="O28690" s="9"/>
    </row>
    <row r="28691" spans="2:15" x14ac:dyDescent="0.2">
      <c r="B28691" s="3"/>
      <c r="C28691" s="3"/>
      <c r="D28691" s="6"/>
      <c r="E28691" s="8"/>
      <c r="O28691" s="9"/>
    </row>
    <row r="28692" spans="2:15" x14ac:dyDescent="0.2">
      <c r="B28692" s="3"/>
      <c r="C28692" s="3"/>
      <c r="D28692" s="6"/>
      <c r="E28692" s="8"/>
      <c r="O28692" s="9"/>
    </row>
    <row r="28693" spans="2:15" x14ac:dyDescent="0.2">
      <c r="B28693" s="3"/>
      <c r="C28693" s="3"/>
      <c r="D28693" s="6"/>
      <c r="E28693" s="8"/>
      <c r="O28693" s="9"/>
    </row>
    <row r="28694" spans="2:15" x14ac:dyDescent="0.2">
      <c r="B28694" s="3"/>
      <c r="C28694" s="3"/>
      <c r="D28694" s="6"/>
      <c r="E28694" s="8"/>
      <c r="O28694" s="9"/>
    </row>
    <row r="28695" spans="2:15" x14ac:dyDescent="0.2">
      <c r="B28695" s="3"/>
      <c r="C28695" s="3"/>
      <c r="D28695" s="6"/>
      <c r="E28695" s="8"/>
      <c r="O28695" s="9"/>
    </row>
    <row r="28696" spans="2:15" x14ac:dyDescent="0.2">
      <c r="B28696" s="3"/>
      <c r="C28696" s="3"/>
      <c r="D28696" s="6"/>
      <c r="E28696" s="8"/>
      <c r="O28696" s="9"/>
    </row>
    <row r="28697" spans="2:15" x14ac:dyDescent="0.2">
      <c r="B28697" s="3"/>
      <c r="C28697" s="3"/>
      <c r="D28697" s="6"/>
      <c r="E28697" s="8"/>
      <c r="O28697" s="9"/>
    </row>
    <row r="28698" spans="2:15" x14ac:dyDescent="0.2">
      <c r="B28698" s="3"/>
      <c r="C28698" s="3"/>
      <c r="D28698" s="6"/>
      <c r="E28698" s="8"/>
      <c r="O28698" s="9"/>
    </row>
    <row r="28699" spans="2:15" x14ac:dyDescent="0.2">
      <c r="B28699" s="3"/>
      <c r="C28699" s="3"/>
      <c r="D28699" s="6"/>
      <c r="E28699" s="8"/>
      <c r="O28699" s="9"/>
    </row>
    <row r="28700" spans="2:15" x14ac:dyDescent="0.2">
      <c r="B28700" s="3"/>
      <c r="C28700" s="3"/>
      <c r="D28700" s="6"/>
      <c r="E28700" s="8"/>
      <c r="O28700" s="9"/>
    </row>
    <row r="28701" spans="2:15" x14ac:dyDescent="0.2">
      <c r="B28701" s="3"/>
      <c r="C28701" s="3"/>
      <c r="D28701" s="6"/>
      <c r="E28701" s="8"/>
      <c r="O28701" s="9"/>
    </row>
    <row r="28702" spans="2:15" x14ac:dyDescent="0.2">
      <c r="B28702" s="3"/>
      <c r="C28702" s="3"/>
      <c r="D28702" s="6"/>
      <c r="E28702" s="8"/>
      <c r="O28702" s="9"/>
    </row>
    <row r="28703" spans="2:15" x14ac:dyDescent="0.2">
      <c r="B28703" s="3"/>
      <c r="C28703" s="3"/>
      <c r="D28703" s="6"/>
      <c r="E28703" s="8"/>
      <c r="O28703" s="9"/>
    </row>
    <row r="28704" spans="2:15" x14ac:dyDescent="0.2">
      <c r="B28704" s="3"/>
      <c r="C28704" s="3"/>
      <c r="D28704" s="6"/>
      <c r="E28704" s="8"/>
      <c r="O28704" s="9"/>
    </row>
    <row r="28705" spans="2:15" x14ac:dyDescent="0.2">
      <c r="B28705" s="3"/>
      <c r="C28705" s="3"/>
      <c r="D28705" s="6"/>
      <c r="E28705" s="8"/>
      <c r="O28705" s="9"/>
    </row>
    <row r="28706" spans="2:15" x14ac:dyDescent="0.2">
      <c r="B28706" s="3"/>
      <c r="C28706" s="3"/>
      <c r="D28706" s="6"/>
      <c r="E28706" s="8"/>
      <c r="O28706" s="9"/>
    </row>
    <row r="28707" spans="2:15" x14ac:dyDescent="0.2">
      <c r="B28707" s="3"/>
      <c r="C28707" s="3"/>
      <c r="D28707" s="6"/>
      <c r="E28707" s="8"/>
      <c r="O28707" s="9"/>
    </row>
    <row r="28708" spans="2:15" x14ac:dyDescent="0.2">
      <c r="B28708" s="3"/>
      <c r="C28708" s="3"/>
      <c r="D28708" s="6"/>
      <c r="E28708" s="8"/>
      <c r="O28708" s="9"/>
    </row>
    <row r="28709" spans="2:15" x14ac:dyDescent="0.2">
      <c r="B28709" s="3"/>
      <c r="C28709" s="3"/>
      <c r="D28709" s="6"/>
      <c r="E28709" s="8"/>
      <c r="O28709" s="9"/>
    </row>
    <row r="28710" spans="2:15" x14ac:dyDescent="0.2">
      <c r="B28710" s="3"/>
      <c r="C28710" s="3"/>
      <c r="D28710" s="6"/>
      <c r="E28710" s="8"/>
      <c r="O28710" s="9"/>
    </row>
    <row r="28711" spans="2:15" x14ac:dyDescent="0.2">
      <c r="B28711" s="3"/>
      <c r="C28711" s="3"/>
      <c r="D28711" s="6"/>
      <c r="E28711" s="8"/>
      <c r="O28711" s="9"/>
    </row>
    <row r="28712" spans="2:15" x14ac:dyDescent="0.2">
      <c r="B28712" s="3"/>
      <c r="C28712" s="3"/>
      <c r="D28712" s="6"/>
      <c r="E28712" s="8"/>
      <c r="O28712" s="9"/>
    </row>
    <row r="28713" spans="2:15" x14ac:dyDescent="0.2">
      <c r="B28713" s="3"/>
      <c r="C28713" s="3"/>
      <c r="D28713" s="6"/>
      <c r="E28713" s="8"/>
      <c r="O28713" s="9"/>
    </row>
    <row r="28714" spans="2:15" x14ac:dyDescent="0.2">
      <c r="B28714" s="3"/>
      <c r="C28714" s="3"/>
      <c r="D28714" s="6"/>
      <c r="E28714" s="8"/>
      <c r="O28714" s="9"/>
    </row>
    <row r="28715" spans="2:15" x14ac:dyDescent="0.2">
      <c r="B28715" s="3"/>
      <c r="C28715" s="3"/>
      <c r="D28715" s="6"/>
      <c r="E28715" s="8"/>
      <c r="O28715" s="9"/>
    </row>
    <row r="28716" spans="2:15" x14ac:dyDescent="0.2">
      <c r="B28716" s="3"/>
      <c r="C28716" s="3"/>
      <c r="D28716" s="6"/>
      <c r="E28716" s="8"/>
      <c r="O28716" s="9"/>
    </row>
    <row r="28717" spans="2:15" x14ac:dyDescent="0.2">
      <c r="B28717" s="3"/>
      <c r="C28717" s="3"/>
      <c r="D28717" s="6"/>
      <c r="E28717" s="8"/>
      <c r="O28717" s="9"/>
    </row>
    <row r="28718" spans="2:15" x14ac:dyDescent="0.2">
      <c r="B28718" s="3"/>
      <c r="C28718" s="3"/>
      <c r="D28718" s="6"/>
      <c r="E28718" s="8"/>
      <c r="O28718" s="9"/>
    </row>
    <row r="28719" spans="2:15" x14ac:dyDescent="0.2">
      <c r="B28719" s="3"/>
      <c r="C28719" s="3"/>
      <c r="D28719" s="6"/>
      <c r="E28719" s="8"/>
      <c r="O28719" s="9"/>
    </row>
    <row r="28720" spans="2:15" x14ac:dyDescent="0.2">
      <c r="B28720" s="3"/>
      <c r="C28720" s="3"/>
      <c r="D28720" s="6"/>
      <c r="E28720" s="8"/>
      <c r="O28720" s="9"/>
    </row>
    <row r="28721" spans="2:15" x14ac:dyDescent="0.2">
      <c r="B28721" s="3"/>
      <c r="C28721" s="3"/>
      <c r="D28721" s="6"/>
      <c r="E28721" s="8"/>
      <c r="O28721" s="9"/>
    </row>
    <row r="28722" spans="2:15" x14ac:dyDescent="0.2">
      <c r="B28722" s="3"/>
      <c r="C28722" s="3"/>
      <c r="D28722" s="6"/>
      <c r="E28722" s="8"/>
      <c r="O28722" s="9"/>
    </row>
    <row r="28723" spans="2:15" x14ac:dyDescent="0.2">
      <c r="B28723" s="3"/>
      <c r="C28723" s="3"/>
      <c r="D28723" s="6"/>
      <c r="E28723" s="8"/>
      <c r="O28723" s="9"/>
    </row>
    <row r="28724" spans="2:15" x14ac:dyDescent="0.2">
      <c r="B28724" s="3"/>
      <c r="C28724" s="3"/>
      <c r="D28724" s="6"/>
      <c r="E28724" s="8"/>
      <c r="O28724" s="9"/>
    </row>
    <row r="28725" spans="2:15" x14ac:dyDescent="0.2">
      <c r="B28725" s="3"/>
      <c r="C28725" s="3"/>
      <c r="D28725" s="6"/>
      <c r="E28725" s="8"/>
      <c r="O28725" s="9"/>
    </row>
    <row r="28726" spans="2:15" x14ac:dyDescent="0.2">
      <c r="B28726" s="3"/>
      <c r="C28726" s="3"/>
      <c r="D28726" s="6"/>
      <c r="E28726" s="8"/>
      <c r="O28726" s="9"/>
    </row>
    <row r="28727" spans="2:15" x14ac:dyDescent="0.2">
      <c r="B28727" s="3"/>
      <c r="C28727" s="3"/>
      <c r="D28727" s="6"/>
      <c r="E28727" s="8"/>
      <c r="O28727" s="9"/>
    </row>
    <row r="28728" spans="2:15" x14ac:dyDescent="0.2">
      <c r="B28728" s="3"/>
      <c r="C28728" s="3"/>
      <c r="D28728" s="6"/>
      <c r="E28728" s="8"/>
      <c r="O28728" s="9"/>
    </row>
    <row r="28729" spans="2:15" x14ac:dyDescent="0.2">
      <c r="B28729" s="3"/>
      <c r="C28729" s="3"/>
      <c r="D28729" s="6"/>
      <c r="E28729" s="8"/>
      <c r="O28729" s="9"/>
    </row>
    <row r="28730" spans="2:15" x14ac:dyDescent="0.2">
      <c r="B28730" s="3"/>
      <c r="C28730" s="3"/>
      <c r="D28730" s="6"/>
      <c r="E28730" s="8"/>
      <c r="O28730" s="9"/>
    </row>
    <row r="28731" spans="2:15" x14ac:dyDescent="0.2">
      <c r="B28731" s="3"/>
      <c r="C28731" s="3"/>
      <c r="D28731" s="6"/>
      <c r="E28731" s="8"/>
      <c r="O28731" s="9"/>
    </row>
    <row r="28732" spans="2:15" x14ac:dyDescent="0.2">
      <c r="B28732" s="3"/>
      <c r="C28732" s="3"/>
      <c r="D28732" s="6"/>
      <c r="E28732" s="8"/>
      <c r="O28732" s="9"/>
    </row>
    <row r="28733" spans="2:15" x14ac:dyDescent="0.2">
      <c r="B28733" s="3"/>
      <c r="C28733" s="3"/>
      <c r="D28733" s="6"/>
      <c r="E28733" s="8"/>
      <c r="O28733" s="9"/>
    </row>
    <row r="28734" spans="2:15" x14ac:dyDescent="0.2">
      <c r="B28734" s="3"/>
      <c r="C28734" s="3"/>
      <c r="D28734" s="6"/>
      <c r="E28734" s="8"/>
      <c r="O28734" s="9"/>
    </row>
    <row r="28735" spans="2:15" x14ac:dyDescent="0.2">
      <c r="B28735" s="3"/>
      <c r="C28735" s="3"/>
      <c r="D28735" s="6"/>
      <c r="E28735" s="8"/>
      <c r="O28735" s="9"/>
    </row>
    <row r="28736" spans="2:15" x14ac:dyDescent="0.2">
      <c r="B28736" s="3"/>
      <c r="C28736" s="3"/>
      <c r="D28736" s="6"/>
      <c r="E28736" s="8"/>
      <c r="O28736" s="9"/>
    </row>
    <row r="28737" spans="2:15" x14ac:dyDescent="0.2">
      <c r="B28737" s="3"/>
      <c r="C28737" s="3"/>
      <c r="D28737" s="6"/>
      <c r="E28737" s="8"/>
      <c r="O28737" s="9"/>
    </row>
    <row r="28738" spans="2:15" x14ac:dyDescent="0.2">
      <c r="B28738" s="3"/>
      <c r="C28738" s="3"/>
      <c r="D28738" s="6"/>
      <c r="E28738" s="8"/>
      <c r="O28738" s="9"/>
    </row>
    <row r="28739" spans="2:15" x14ac:dyDescent="0.2">
      <c r="B28739" s="3"/>
      <c r="C28739" s="3"/>
      <c r="D28739" s="6"/>
      <c r="E28739" s="8"/>
      <c r="O28739" s="9"/>
    </row>
    <row r="28740" spans="2:15" x14ac:dyDescent="0.2">
      <c r="B28740" s="3"/>
      <c r="C28740" s="3"/>
      <c r="D28740" s="6"/>
      <c r="E28740" s="8"/>
      <c r="O28740" s="9"/>
    </row>
    <row r="28741" spans="2:15" x14ac:dyDescent="0.2">
      <c r="B28741" s="3"/>
      <c r="C28741" s="3"/>
      <c r="D28741" s="6"/>
      <c r="E28741" s="8"/>
      <c r="O28741" s="9"/>
    </row>
    <row r="28742" spans="2:15" x14ac:dyDescent="0.2">
      <c r="B28742" s="3"/>
      <c r="C28742" s="3"/>
      <c r="D28742" s="6"/>
      <c r="E28742" s="8"/>
      <c r="O28742" s="9"/>
    </row>
    <row r="28743" spans="2:15" x14ac:dyDescent="0.2">
      <c r="B28743" s="3"/>
      <c r="C28743" s="3"/>
      <c r="D28743" s="6"/>
      <c r="E28743" s="8"/>
      <c r="O28743" s="9"/>
    </row>
    <row r="28744" spans="2:15" x14ac:dyDescent="0.2">
      <c r="B28744" s="3"/>
      <c r="C28744" s="3"/>
      <c r="D28744" s="6"/>
      <c r="E28744" s="8"/>
      <c r="O28744" s="9"/>
    </row>
    <row r="28745" spans="2:15" x14ac:dyDescent="0.2">
      <c r="B28745" s="3"/>
      <c r="C28745" s="3"/>
      <c r="D28745" s="6"/>
      <c r="E28745" s="8"/>
      <c r="O28745" s="9"/>
    </row>
    <row r="28746" spans="2:15" x14ac:dyDescent="0.2">
      <c r="B28746" s="3"/>
      <c r="C28746" s="3"/>
      <c r="D28746" s="6"/>
      <c r="E28746" s="8"/>
      <c r="O28746" s="9"/>
    </row>
    <row r="28747" spans="2:15" x14ac:dyDescent="0.2">
      <c r="B28747" s="3"/>
      <c r="C28747" s="3"/>
      <c r="D28747" s="6"/>
      <c r="E28747" s="8"/>
      <c r="O28747" s="9"/>
    </row>
    <row r="28748" spans="2:15" x14ac:dyDescent="0.2">
      <c r="B28748" s="3"/>
      <c r="C28748" s="3"/>
      <c r="D28748" s="6"/>
      <c r="E28748" s="8"/>
      <c r="O28748" s="9"/>
    </row>
    <row r="28749" spans="2:15" x14ac:dyDescent="0.2">
      <c r="B28749" s="3"/>
      <c r="C28749" s="3"/>
      <c r="D28749" s="6"/>
      <c r="E28749" s="8"/>
      <c r="O28749" s="9"/>
    </row>
    <row r="28750" spans="2:15" x14ac:dyDescent="0.2">
      <c r="B28750" s="3"/>
      <c r="C28750" s="3"/>
      <c r="D28750" s="6"/>
      <c r="E28750" s="8"/>
      <c r="O28750" s="9"/>
    </row>
    <row r="28751" spans="2:15" x14ac:dyDescent="0.2">
      <c r="B28751" s="3"/>
      <c r="C28751" s="3"/>
      <c r="D28751" s="6"/>
      <c r="E28751" s="8"/>
      <c r="O28751" s="9"/>
    </row>
    <row r="28752" spans="2:15" x14ac:dyDescent="0.2">
      <c r="B28752" s="3"/>
      <c r="C28752" s="3"/>
      <c r="D28752" s="6"/>
      <c r="E28752" s="8"/>
      <c r="O28752" s="9"/>
    </row>
    <row r="28753" spans="2:15" x14ac:dyDescent="0.2">
      <c r="B28753" s="3"/>
      <c r="C28753" s="3"/>
      <c r="D28753" s="6"/>
      <c r="E28753" s="8"/>
      <c r="O28753" s="9"/>
    </row>
    <row r="28754" spans="2:15" x14ac:dyDescent="0.2">
      <c r="B28754" s="3"/>
      <c r="C28754" s="3"/>
      <c r="D28754" s="6"/>
      <c r="E28754" s="8"/>
      <c r="O28754" s="9"/>
    </row>
    <row r="28755" spans="2:15" x14ac:dyDescent="0.2">
      <c r="B28755" s="3"/>
      <c r="C28755" s="3"/>
      <c r="D28755" s="6"/>
      <c r="E28755" s="8"/>
      <c r="O28755" s="9"/>
    </row>
    <row r="28756" spans="2:15" x14ac:dyDescent="0.2">
      <c r="B28756" s="3"/>
      <c r="C28756" s="3"/>
      <c r="D28756" s="6"/>
      <c r="E28756" s="8"/>
      <c r="O28756" s="9"/>
    </row>
    <row r="28757" spans="2:15" x14ac:dyDescent="0.2">
      <c r="B28757" s="3"/>
      <c r="C28757" s="3"/>
      <c r="D28757" s="6"/>
      <c r="E28757" s="8"/>
      <c r="O28757" s="9"/>
    </row>
    <row r="28758" spans="2:15" x14ac:dyDescent="0.2">
      <c r="B28758" s="3"/>
      <c r="C28758" s="3"/>
      <c r="D28758" s="6"/>
      <c r="E28758" s="8"/>
      <c r="O28758" s="9"/>
    </row>
    <row r="28759" spans="2:15" x14ac:dyDescent="0.2">
      <c r="B28759" s="3"/>
      <c r="C28759" s="3"/>
      <c r="D28759" s="6"/>
      <c r="E28759" s="8"/>
      <c r="O28759" s="9"/>
    </row>
    <row r="28760" spans="2:15" x14ac:dyDescent="0.2">
      <c r="B28760" s="3"/>
      <c r="C28760" s="3"/>
      <c r="D28760" s="6"/>
      <c r="E28760" s="8"/>
      <c r="O28760" s="9"/>
    </row>
    <row r="28761" spans="2:15" x14ac:dyDescent="0.2">
      <c r="B28761" s="3"/>
      <c r="C28761" s="3"/>
      <c r="D28761" s="6"/>
      <c r="E28761" s="8"/>
      <c r="O28761" s="9"/>
    </row>
    <row r="28762" spans="2:15" x14ac:dyDescent="0.2">
      <c r="B28762" s="3"/>
      <c r="C28762" s="3"/>
      <c r="D28762" s="6"/>
      <c r="E28762" s="8"/>
      <c r="O28762" s="9"/>
    </row>
    <row r="28763" spans="2:15" x14ac:dyDescent="0.2">
      <c r="B28763" s="3"/>
      <c r="C28763" s="3"/>
      <c r="D28763" s="6"/>
      <c r="E28763" s="8"/>
      <c r="O28763" s="9"/>
    </row>
    <row r="28764" spans="2:15" x14ac:dyDescent="0.2">
      <c r="B28764" s="3"/>
      <c r="C28764" s="3"/>
      <c r="D28764" s="6"/>
      <c r="E28764" s="8"/>
      <c r="O28764" s="9"/>
    </row>
    <row r="28765" spans="2:15" x14ac:dyDescent="0.2">
      <c r="B28765" s="3"/>
      <c r="C28765" s="3"/>
      <c r="D28765" s="6"/>
      <c r="E28765" s="8"/>
      <c r="O28765" s="9"/>
    </row>
    <row r="28766" spans="2:15" x14ac:dyDescent="0.2">
      <c r="B28766" s="3"/>
      <c r="C28766" s="3"/>
      <c r="D28766" s="6"/>
      <c r="E28766" s="8"/>
      <c r="O28766" s="9"/>
    </row>
    <row r="28767" spans="2:15" x14ac:dyDescent="0.2">
      <c r="B28767" s="3"/>
      <c r="C28767" s="3"/>
      <c r="D28767" s="6"/>
      <c r="E28767" s="8"/>
      <c r="O28767" s="9"/>
    </row>
    <row r="28768" spans="2:15" x14ac:dyDescent="0.2">
      <c r="B28768" s="3"/>
      <c r="C28768" s="3"/>
      <c r="D28768" s="6"/>
      <c r="E28768" s="8"/>
      <c r="O28768" s="9"/>
    </row>
    <row r="28769" spans="2:15" x14ac:dyDescent="0.2">
      <c r="B28769" s="3"/>
      <c r="C28769" s="3"/>
      <c r="D28769" s="6"/>
      <c r="E28769" s="8"/>
      <c r="O28769" s="9"/>
    </row>
    <row r="28770" spans="2:15" x14ac:dyDescent="0.2">
      <c r="B28770" s="3"/>
      <c r="C28770" s="3"/>
      <c r="D28770" s="6"/>
      <c r="E28770" s="8"/>
      <c r="O28770" s="9"/>
    </row>
    <row r="28771" spans="2:15" x14ac:dyDescent="0.2">
      <c r="B28771" s="3"/>
      <c r="C28771" s="3"/>
      <c r="D28771" s="6"/>
      <c r="E28771" s="8"/>
      <c r="O28771" s="9"/>
    </row>
    <row r="28772" spans="2:15" x14ac:dyDescent="0.2">
      <c r="B28772" s="3"/>
      <c r="C28772" s="3"/>
      <c r="D28772" s="6"/>
      <c r="E28772" s="8"/>
      <c r="O28772" s="9"/>
    </row>
    <row r="28773" spans="2:15" x14ac:dyDescent="0.2">
      <c r="B28773" s="3"/>
      <c r="C28773" s="3"/>
      <c r="D28773" s="6"/>
      <c r="E28773" s="8"/>
      <c r="O28773" s="9"/>
    </row>
    <row r="28774" spans="2:15" x14ac:dyDescent="0.2">
      <c r="B28774" s="3"/>
      <c r="C28774" s="3"/>
      <c r="D28774" s="6"/>
      <c r="E28774" s="8"/>
      <c r="O28774" s="9"/>
    </row>
    <row r="28775" spans="2:15" x14ac:dyDescent="0.2">
      <c r="B28775" s="3"/>
      <c r="C28775" s="3"/>
      <c r="D28775" s="6"/>
      <c r="E28775" s="8"/>
      <c r="O28775" s="9"/>
    </row>
    <row r="28776" spans="2:15" x14ac:dyDescent="0.2">
      <c r="B28776" s="3"/>
      <c r="C28776" s="3"/>
      <c r="D28776" s="6"/>
      <c r="E28776" s="8"/>
      <c r="O28776" s="9"/>
    </row>
    <row r="28777" spans="2:15" x14ac:dyDescent="0.2">
      <c r="B28777" s="3"/>
      <c r="C28777" s="3"/>
      <c r="D28777" s="6"/>
      <c r="E28777" s="8"/>
      <c r="O28777" s="9"/>
    </row>
    <row r="28778" spans="2:15" x14ac:dyDescent="0.2">
      <c r="B28778" s="3"/>
      <c r="C28778" s="3"/>
      <c r="D28778" s="6"/>
      <c r="E28778" s="8"/>
      <c r="O28778" s="9"/>
    </row>
    <row r="28779" spans="2:15" x14ac:dyDescent="0.2">
      <c r="B28779" s="3"/>
      <c r="C28779" s="3"/>
      <c r="D28779" s="6"/>
      <c r="E28779" s="8"/>
      <c r="O28779" s="9"/>
    </row>
    <row r="28780" spans="2:15" x14ac:dyDescent="0.2">
      <c r="B28780" s="3"/>
      <c r="C28780" s="3"/>
      <c r="D28780" s="6"/>
      <c r="E28780" s="8"/>
      <c r="O28780" s="9"/>
    </row>
    <row r="28781" spans="2:15" x14ac:dyDescent="0.2">
      <c r="B28781" s="3"/>
      <c r="C28781" s="3"/>
      <c r="D28781" s="6"/>
      <c r="E28781" s="8"/>
      <c r="O28781" s="9"/>
    </row>
    <row r="28782" spans="2:15" x14ac:dyDescent="0.2">
      <c r="B28782" s="3"/>
      <c r="C28782" s="3"/>
      <c r="D28782" s="6"/>
      <c r="E28782" s="8"/>
      <c r="O28782" s="9"/>
    </row>
    <row r="28783" spans="2:15" x14ac:dyDescent="0.2">
      <c r="B28783" s="3"/>
      <c r="C28783" s="3"/>
      <c r="D28783" s="6"/>
      <c r="E28783" s="8"/>
      <c r="O28783" s="9"/>
    </row>
    <row r="28784" spans="2:15" x14ac:dyDescent="0.2">
      <c r="B28784" s="3"/>
      <c r="C28784" s="3"/>
      <c r="D28784" s="6"/>
      <c r="E28784" s="8"/>
      <c r="O28784" s="9"/>
    </row>
    <row r="28785" spans="2:15" x14ac:dyDescent="0.2">
      <c r="B28785" s="3"/>
      <c r="C28785" s="3"/>
      <c r="D28785" s="6"/>
      <c r="E28785" s="8"/>
      <c r="O28785" s="9"/>
    </row>
    <row r="28786" spans="2:15" x14ac:dyDescent="0.2">
      <c r="B28786" s="3"/>
      <c r="C28786" s="3"/>
      <c r="D28786" s="6"/>
      <c r="E28786" s="8"/>
      <c r="O28786" s="9"/>
    </row>
    <row r="28787" spans="2:15" x14ac:dyDescent="0.2">
      <c r="B28787" s="3"/>
      <c r="C28787" s="3"/>
      <c r="D28787" s="6"/>
      <c r="E28787" s="8"/>
      <c r="O28787" s="9"/>
    </row>
    <row r="28788" spans="2:15" x14ac:dyDescent="0.2">
      <c r="B28788" s="3"/>
      <c r="C28788" s="3"/>
      <c r="D28788" s="6"/>
      <c r="E28788" s="8"/>
      <c r="O28788" s="9"/>
    </row>
    <row r="28789" spans="2:15" x14ac:dyDescent="0.2">
      <c r="B28789" s="3"/>
      <c r="C28789" s="3"/>
      <c r="D28789" s="6"/>
      <c r="E28789" s="8"/>
      <c r="O28789" s="9"/>
    </row>
    <row r="28790" spans="2:15" x14ac:dyDescent="0.2">
      <c r="B28790" s="3"/>
      <c r="C28790" s="3"/>
      <c r="D28790" s="6"/>
      <c r="E28790" s="8"/>
      <c r="O28790" s="9"/>
    </row>
    <row r="28791" spans="2:15" x14ac:dyDescent="0.2">
      <c r="B28791" s="3"/>
      <c r="C28791" s="3"/>
      <c r="D28791" s="6"/>
      <c r="E28791" s="8"/>
      <c r="O28791" s="9"/>
    </row>
    <row r="28792" spans="2:15" x14ac:dyDescent="0.2">
      <c r="B28792" s="3"/>
      <c r="C28792" s="3"/>
      <c r="D28792" s="6"/>
      <c r="E28792" s="8"/>
      <c r="O28792" s="9"/>
    </row>
    <row r="28793" spans="2:15" x14ac:dyDescent="0.2">
      <c r="B28793" s="3"/>
      <c r="C28793" s="3"/>
      <c r="D28793" s="6"/>
      <c r="E28793" s="8"/>
      <c r="O28793" s="9"/>
    </row>
    <row r="28794" spans="2:15" x14ac:dyDescent="0.2">
      <c r="B28794" s="3"/>
      <c r="C28794" s="3"/>
      <c r="D28794" s="6"/>
      <c r="E28794" s="8"/>
      <c r="O28794" s="9"/>
    </row>
    <row r="28795" spans="2:15" x14ac:dyDescent="0.2">
      <c r="B28795" s="3"/>
      <c r="C28795" s="3"/>
      <c r="D28795" s="6"/>
      <c r="E28795" s="8"/>
      <c r="O28795" s="9"/>
    </row>
    <row r="28796" spans="2:15" x14ac:dyDescent="0.2">
      <c r="B28796" s="3"/>
      <c r="C28796" s="3"/>
      <c r="D28796" s="6"/>
      <c r="E28796" s="8"/>
      <c r="O28796" s="9"/>
    </row>
    <row r="28797" spans="2:15" x14ac:dyDescent="0.2">
      <c r="B28797" s="3"/>
      <c r="C28797" s="3"/>
      <c r="D28797" s="6"/>
      <c r="E28797" s="8"/>
      <c r="O28797" s="9"/>
    </row>
    <row r="28798" spans="2:15" x14ac:dyDescent="0.2">
      <c r="B28798" s="3"/>
      <c r="C28798" s="3"/>
      <c r="D28798" s="6"/>
      <c r="E28798" s="8"/>
      <c r="O28798" s="9"/>
    </row>
    <row r="28799" spans="2:15" x14ac:dyDescent="0.2">
      <c r="B28799" s="3"/>
      <c r="C28799" s="3"/>
      <c r="D28799" s="6"/>
      <c r="E28799" s="8"/>
      <c r="O28799" s="9"/>
    </row>
    <row r="28800" spans="2:15" x14ac:dyDescent="0.2">
      <c r="B28800" s="3"/>
      <c r="C28800" s="3"/>
      <c r="D28800" s="6"/>
      <c r="E28800" s="8"/>
      <c r="O28800" s="9"/>
    </row>
    <row r="28801" spans="2:15" x14ac:dyDescent="0.2">
      <c r="B28801" s="3"/>
      <c r="C28801" s="3"/>
      <c r="D28801" s="6"/>
      <c r="E28801" s="8"/>
      <c r="O28801" s="9"/>
    </row>
    <row r="28802" spans="2:15" x14ac:dyDescent="0.2">
      <c r="B28802" s="3"/>
      <c r="C28802" s="3"/>
      <c r="D28802" s="6"/>
      <c r="E28802" s="8"/>
      <c r="O28802" s="9"/>
    </row>
    <row r="28803" spans="2:15" x14ac:dyDescent="0.2">
      <c r="B28803" s="3"/>
      <c r="C28803" s="3"/>
      <c r="D28803" s="6"/>
      <c r="E28803" s="8"/>
      <c r="O28803" s="9"/>
    </row>
    <row r="28804" spans="2:15" x14ac:dyDescent="0.2">
      <c r="B28804" s="3"/>
      <c r="C28804" s="3"/>
      <c r="D28804" s="6"/>
      <c r="E28804" s="8"/>
      <c r="O28804" s="9"/>
    </row>
    <row r="28805" spans="2:15" x14ac:dyDescent="0.2">
      <c r="B28805" s="3"/>
      <c r="C28805" s="3"/>
      <c r="D28805" s="6"/>
      <c r="E28805" s="8"/>
      <c r="O28805" s="9"/>
    </row>
    <row r="28806" spans="2:15" x14ac:dyDescent="0.2">
      <c r="B28806" s="3"/>
      <c r="C28806" s="3"/>
      <c r="D28806" s="6"/>
      <c r="E28806" s="8"/>
      <c r="O28806" s="9"/>
    </row>
    <row r="28807" spans="2:15" x14ac:dyDescent="0.2">
      <c r="B28807" s="3"/>
      <c r="C28807" s="3"/>
      <c r="D28807" s="6"/>
      <c r="E28807" s="8"/>
      <c r="O28807" s="9"/>
    </row>
    <row r="28808" spans="2:15" x14ac:dyDescent="0.2">
      <c r="B28808" s="3"/>
      <c r="C28808" s="3"/>
      <c r="D28808" s="6"/>
      <c r="E28808" s="8"/>
      <c r="O28808" s="9"/>
    </row>
    <row r="28809" spans="2:15" x14ac:dyDescent="0.2">
      <c r="B28809" s="3"/>
      <c r="C28809" s="3"/>
      <c r="D28809" s="6"/>
      <c r="E28809" s="8"/>
      <c r="O28809" s="9"/>
    </row>
    <row r="28810" spans="2:15" x14ac:dyDescent="0.2">
      <c r="B28810" s="3"/>
      <c r="C28810" s="3"/>
      <c r="D28810" s="6"/>
      <c r="E28810" s="8"/>
      <c r="O28810" s="9"/>
    </row>
    <row r="28811" spans="2:15" x14ac:dyDescent="0.2">
      <c r="B28811" s="3"/>
      <c r="C28811" s="3"/>
      <c r="D28811" s="6"/>
      <c r="E28811" s="8"/>
      <c r="O28811" s="9"/>
    </row>
    <row r="28812" spans="2:15" x14ac:dyDescent="0.2">
      <c r="B28812" s="3"/>
      <c r="C28812" s="3"/>
      <c r="D28812" s="6"/>
      <c r="E28812" s="8"/>
      <c r="O28812" s="9"/>
    </row>
    <row r="28813" spans="2:15" x14ac:dyDescent="0.2">
      <c r="B28813" s="3"/>
      <c r="C28813" s="3"/>
      <c r="D28813" s="6"/>
      <c r="E28813" s="8"/>
      <c r="O28813" s="9"/>
    </row>
    <row r="28814" spans="2:15" x14ac:dyDescent="0.2">
      <c r="B28814" s="3"/>
      <c r="C28814" s="3"/>
      <c r="D28814" s="6"/>
      <c r="E28814" s="8"/>
      <c r="O28814" s="9"/>
    </row>
    <row r="28815" spans="2:15" x14ac:dyDescent="0.2">
      <c r="B28815" s="3"/>
      <c r="C28815" s="3"/>
      <c r="D28815" s="6"/>
      <c r="E28815" s="8"/>
      <c r="O28815" s="9"/>
    </row>
    <row r="28816" spans="2:15" x14ac:dyDescent="0.2">
      <c r="B28816" s="3"/>
      <c r="C28816" s="3"/>
      <c r="D28816" s="6"/>
      <c r="E28816" s="8"/>
      <c r="O28816" s="9"/>
    </row>
    <row r="28817" spans="2:15" x14ac:dyDescent="0.2">
      <c r="B28817" s="3"/>
      <c r="C28817" s="3"/>
      <c r="D28817" s="6"/>
      <c r="E28817" s="8"/>
      <c r="O28817" s="9"/>
    </row>
    <row r="28818" spans="2:15" x14ac:dyDescent="0.2">
      <c r="B28818" s="3"/>
      <c r="C28818" s="3"/>
      <c r="D28818" s="6"/>
      <c r="E28818" s="8"/>
      <c r="O28818" s="9"/>
    </row>
    <row r="28819" spans="2:15" x14ac:dyDescent="0.2">
      <c r="B28819" s="3"/>
      <c r="C28819" s="3"/>
      <c r="D28819" s="6"/>
      <c r="E28819" s="8"/>
      <c r="O28819" s="9"/>
    </row>
    <row r="28820" spans="2:15" x14ac:dyDescent="0.2">
      <c r="B28820" s="3"/>
      <c r="C28820" s="3"/>
      <c r="D28820" s="6"/>
      <c r="E28820" s="8"/>
      <c r="O28820" s="9"/>
    </row>
    <row r="28821" spans="2:15" x14ac:dyDescent="0.2">
      <c r="B28821" s="3"/>
      <c r="C28821" s="3"/>
      <c r="D28821" s="6"/>
      <c r="E28821" s="8"/>
      <c r="O28821" s="9"/>
    </row>
    <row r="28822" spans="2:15" x14ac:dyDescent="0.2">
      <c r="B28822" s="3"/>
      <c r="C28822" s="3"/>
      <c r="D28822" s="6"/>
      <c r="E28822" s="8"/>
      <c r="O28822" s="9"/>
    </row>
    <row r="28823" spans="2:15" x14ac:dyDescent="0.2">
      <c r="B28823" s="3"/>
      <c r="C28823" s="3"/>
      <c r="D28823" s="6"/>
      <c r="E28823" s="8"/>
      <c r="O28823" s="9"/>
    </row>
    <row r="28824" spans="2:15" x14ac:dyDescent="0.2">
      <c r="B28824" s="3"/>
      <c r="C28824" s="3"/>
      <c r="D28824" s="6"/>
      <c r="E28824" s="8"/>
      <c r="O28824" s="9"/>
    </row>
    <row r="28825" spans="2:15" x14ac:dyDescent="0.2">
      <c r="B28825" s="3"/>
      <c r="C28825" s="3"/>
      <c r="D28825" s="6"/>
      <c r="E28825" s="8"/>
      <c r="O28825" s="9"/>
    </row>
    <row r="28826" spans="2:15" x14ac:dyDescent="0.2">
      <c r="B28826" s="3"/>
      <c r="C28826" s="3"/>
      <c r="D28826" s="6"/>
      <c r="E28826" s="8"/>
      <c r="O28826" s="9"/>
    </row>
    <row r="28827" spans="2:15" x14ac:dyDescent="0.2">
      <c r="B28827" s="3"/>
      <c r="C28827" s="3"/>
      <c r="D28827" s="6"/>
      <c r="E28827" s="8"/>
      <c r="O28827" s="9"/>
    </row>
    <row r="28828" spans="2:15" x14ac:dyDescent="0.2">
      <c r="B28828" s="3"/>
      <c r="C28828" s="3"/>
      <c r="D28828" s="6"/>
      <c r="E28828" s="8"/>
      <c r="O28828" s="9"/>
    </row>
    <row r="28829" spans="2:15" x14ac:dyDescent="0.2">
      <c r="B28829" s="3"/>
      <c r="C28829" s="3"/>
      <c r="D28829" s="6"/>
      <c r="E28829" s="8"/>
      <c r="O28829" s="9"/>
    </row>
    <row r="28830" spans="2:15" x14ac:dyDescent="0.2">
      <c r="B28830" s="3"/>
      <c r="C28830" s="3"/>
      <c r="D28830" s="6"/>
      <c r="E28830" s="8"/>
      <c r="O28830" s="9"/>
    </row>
    <row r="28831" spans="2:15" x14ac:dyDescent="0.2">
      <c r="B28831" s="3"/>
      <c r="C28831" s="3"/>
      <c r="D28831" s="6"/>
      <c r="E28831" s="8"/>
      <c r="O28831" s="9"/>
    </row>
    <row r="28832" spans="2:15" x14ac:dyDescent="0.2">
      <c r="B28832" s="3"/>
      <c r="C28832" s="3"/>
      <c r="D28832" s="6"/>
      <c r="E28832" s="8"/>
      <c r="O28832" s="9"/>
    </row>
    <row r="28833" spans="2:15" x14ac:dyDescent="0.2">
      <c r="B28833" s="3"/>
      <c r="C28833" s="3"/>
      <c r="D28833" s="6"/>
      <c r="E28833" s="8"/>
      <c r="O28833" s="9"/>
    </row>
    <row r="28834" spans="2:15" x14ac:dyDescent="0.2">
      <c r="B28834" s="3"/>
      <c r="C28834" s="3"/>
      <c r="D28834" s="6"/>
      <c r="E28834" s="8"/>
      <c r="O28834" s="9"/>
    </row>
    <row r="28835" spans="2:15" x14ac:dyDescent="0.2">
      <c r="B28835" s="3"/>
      <c r="C28835" s="3"/>
      <c r="D28835" s="6"/>
      <c r="E28835" s="8"/>
      <c r="O28835" s="9"/>
    </row>
    <row r="28836" spans="2:15" x14ac:dyDescent="0.2">
      <c r="B28836" s="3"/>
      <c r="C28836" s="3"/>
      <c r="D28836" s="6"/>
      <c r="E28836" s="8"/>
      <c r="O28836" s="9"/>
    </row>
    <row r="28837" spans="2:15" x14ac:dyDescent="0.2">
      <c r="B28837" s="3"/>
      <c r="C28837" s="3"/>
      <c r="D28837" s="6"/>
      <c r="E28837" s="8"/>
      <c r="O28837" s="9"/>
    </row>
    <row r="28838" spans="2:15" x14ac:dyDescent="0.2">
      <c r="B28838" s="3"/>
      <c r="C28838" s="3"/>
      <c r="D28838" s="6"/>
      <c r="E28838" s="8"/>
      <c r="O28838" s="9"/>
    </row>
    <row r="28839" spans="2:15" x14ac:dyDescent="0.2">
      <c r="B28839" s="3"/>
      <c r="C28839" s="3"/>
      <c r="D28839" s="6"/>
      <c r="E28839" s="8"/>
      <c r="O28839" s="9"/>
    </row>
    <row r="28840" spans="2:15" x14ac:dyDescent="0.2">
      <c r="B28840" s="3"/>
      <c r="C28840" s="3"/>
      <c r="D28840" s="6"/>
      <c r="E28840" s="8"/>
      <c r="O28840" s="9"/>
    </row>
    <row r="28841" spans="2:15" x14ac:dyDescent="0.2">
      <c r="B28841" s="3"/>
      <c r="C28841" s="3"/>
      <c r="D28841" s="6"/>
      <c r="E28841" s="8"/>
      <c r="O28841" s="9"/>
    </row>
    <row r="28842" spans="2:15" x14ac:dyDescent="0.2">
      <c r="B28842" s="3"/>
      <c r="C28842" s="3"/>
      <c r="D28842" s="6"/>
      <c r="E28842" s="8"/>
      <c r="O28842" s="9"/>
    </row>
    <row r="28843" spans="2:15" x14ac:dyDescent="0.2">
      <c r="B28843" s="3"/>
      <c r="C28843" s="3"/>
      <c r="D28843" s="6"/>
      <c r="E28843" s="8"/>
      <c r="O28843" s="9"/>
    </row>
    <row r="28844" spans="2:15" x14ac:dyDescent="0.2">
      <c r="B28844" s="3"/>
      <c r="C28844" s="3"/>
      <c r="D28844" s="6"/>
      <c r="E28844" s="8"/>
      <c r="O28844" s="9"/>
    </row>
    <row r="28845" spans="2:15" x14ac:dyDescent="0.2">
      <c r="B28845" s="3"/>
      <c r="C28845" s="3"/>
      <c r="D28845" s="6"/>
      <c r="E28845" s="8"/>
      <c r="O28845" s="9"/>
    </row>
    <row r="28846" spans="2:15" x14ac:dyDescent="0.2">
      <c r="B28846" s="3"/>
      <c r="C28846" s="3"/>
      <c r="D28846" s="6"/>
      <c r="E28846" s="8"/>
      <c r="O28846" s="9"/>
    </row>
    <row r="28847" spans="2:15" x14ac:dyDescent="0.2">
      <c r="B28847" s="3"/>
      <c r="C28847" s="3"/>
      <c r="D28847" s="6"/>
      <c r="E28847" s="8"/>
      <c r="O28847" s="9"/>
    </row>
    <row r="28848" spans="2:15" x14ac:dyDescent="0.2">
      <c r="B28848" s="3"/>
      <c r="C28848" s="3"/>
      <c r="D28848" s="6"/>
      <c r="E28848" s="8"/>
      <c r="O28848" s="9"/>
    </row>
    <row r="28849" spans="2:15" x14ac:dyDescent="0.2">
      <c r="B28849" s="3"/>
      <c r="C28849" s="3"/>
      <c r="D28849" s="6"/>
      <c r="E28849" s="8"/>
      <c r="O28849" s="9"/>
    </row>
    <row r="28850" spans="2:15" x14ac:dyDescent="0.2">
      <c r="B28850" s="3"/>
      <c r="C28850" s="3"/>
      <c r="D28850" s="6"/>
      <c r="E28850" s="8"/>
      <c r="O28850" s="9"/>
    </row>
    <row r="28851" spans="2:15" x14ac:dyDescent="0.2">
      <c r="B28851" s="3"/>
      <c r="C28851" s="3"/>
      <c r="D28851" s="6"/>
      <c r="E28851" s="8"/>
      <c r="O28851" s="9"/>
    </row>
    <row r="28852" spans="2:15" x14ac:dyDescent="0.2">
      <c r="B28852" s="3"/>
      <c r="C28852" s="3"/>
      <c r="D28852" s="6"/>
      <c r="E28852" s="8"/>
      <c r="O28852" s="9"/>
    </row>
    <row r="28853" spans="2:15" x14ac:dyDescent="0.2">
      <c r="B28853" s="3"/>
      <c r="C28853" s="3"/>
      <c r="D28853" s="6"/>
      <c r="E28853" s="8"/>
      <c r="O28853" s="9"/>
    </row>
    <row r="28854" spans="2:15" x14ac:dyDescent="0.2">
      <c r="B28854" s="3"/>
      <c r="C28854" s="3"/>
      <c r="D28854" s="6"/>
      <c r="E28854" s="8"/>
      <c r="O28854" s="9"/>
    </row>
    <row r="28855" spans="2:15" x14ac:dyDescent="0.2">
      <c r="B28855" s="3"/>
      <c r="C28855" s="3"/>
      <c r="D28855" s="6"/>
      <c r="E28855" s="8"/>
      <c r="O28855" s="9"/>
    </row>
    <row r="28856" spans="2:15" x14ac:dyDescent="0.2">
      <c r="B28856" s="3"/>
      <c r="C28856" s="3"/>
      <c r="D28856" s="6"/>
      <c r="E28856" s="8"/>
      <c r="O28856" s="9"/>
    </row>
    <row r="28857" spans="2:15" x14ac:dyDescent="0.2">
      <c r="B28857" s="3"/>
      <c r="C28857" s="3"/>
      <c r="D28857" s="6"/>
      <c r="E28857" s="8"/>
      <c r="O28857" s="9"/>
    </row>
    <row r="28858" spans="2:15" x14ac:dyDescent="0.2">
      <c r="B28858" s="3"/>
      <c r="C28858" s="3"/>
      <c r="D28858" s="6"/>
      <c r="E28858" s="8"/>
      <c r="O28858" s="9"/>
    </row>
    <row r="28859" spans="2:15" x14ac:dyDescent="0.2">
      <c r="B28859" s="3"/>
      <c r="C28859" s="3"/>
      <c r="D28859" s="6"/>
      <c r="E28859" s="8"/>
      <c r="O28859" s="9"/>
    </row>
    <row r="28860" spans="2:15" x14ac:dyDescent="0.2">
      <c r="B28860" s="3"/>
      <c r="C28860" s="3"/>
      <c r="D28860" s="6"/>
      <c r="E28860" s="8"/>
      <c r="O28860" s="9"/>
    </row>
    <row r="28861" spans="2:15" x14ac:dyDescent="0.2">
      <c r="B28861" s="3"/>
      <c r="C28861" s="3"/>
      <c r="D28861" s="6"/>
      <c r="E28861" s="8"/>
      <c r="O28861" s="9"/>
    </row>
    <row r="28862" spans="2:15" x14ac:dyDescent="0.2">
      <c r="B28862" s="3"/>
      <c r="C28862" s="3"/>
      <c r="D28862" s="6"/>
      <c r="E28862" s="8"/>
      <c r="O28862" s="9"/>
    </row>
    <row r="28863" spans="2:15" x14ac:dyDescent="0.2">
      <c r="B28863" s="3"/>
      <c r="C28863" s="3"/>
      <c r="D28863" s="6"/>
      <c r="E28863" s="8"/>
      <c r="O28863" s="9"/>
    </row>
    <row r="28864" spans="2:15" x14ac:dyDescent="0.2">
      <c r="B28864" s="3"/>
      <c r="C28864" s="3"/>
      <c r="D28864" s="6"/>
      <c r="E28864" s="8"/>
      <c r="O28864" s="9"/>
    </row>
    <row r="28865" spans="2:15" x14ac:dyDescent="0.2">
      <c r="B28865" s="3"/>
      <c r="C28865" s="3"/>
      <c r="D28865" s="6"/>
      <c r="E28865" s="8"/>
      <c r="O28865" s="9"/>
    </row>
    <row r="28866" spans="2:15" x14ac:dyDescent="0.2">
      <c r="B28866" s="3"/>
      <c r="C28866" s="3"/>
      <c r="D28866" s="6"/>
      <c r="E28866" s="8"/>
      <c r="O28866" s="9"/>
    </row>
    <row r="28867" spans="2:15" x14ac:dyDescent="0.2">
      <c r="B28867" s="3"/>
      <c r="C28867" s="3"/>
      <c r="D28867" s="6"/>
      <c r="E28867" s="8"/>
      <c r="O28867" s="9"/>
    </row>
    <row r="28868" spans="2:15" x14ac:dyDescent="0.2">
      <c r="B28868" s="3"/>
      <c r="C28868" s="3"/>
      <c r="D28868" s="6"/>
      <c r="E28868" s="8"/>
      <c r="O28868" s="9"/>
    </row>
    <row r="28869" spans="2:15" x14ac:dyDescent="0.2">
      <c r="B28869" s="3"/>
      <c r="C28869" s="3"/>
      <c r="D28869" s="6"/>
      <c r="E28869" s="8"/>
      <c r="O28869" s="9"/>
    </row>
    <row r="28870" spans="2:15" x14ac:dyDescent="0.2">
      <c r="B28870" s="3"/>
      <c r="C28870" s="3"/>
      <c r="D28870" s="6"/>
      <c r="E28870" s="8"/>
      <c r="O28870" s="9"/>
    </row>
    <row r="28871" spans="2:15" x14ac:dyDescent="0.2">
      <c r="B28871" s="3"/>
      <c r="C28871" s="3"/>
      <c r="D28871" s="6"/>
      <c r="E28871" s="8"/>
      <c r="O28871" s="9"/>
    </row>
    <row r="28872" spans="2:15" x14ac:dyDescent="0.2">
      <c r="B28872" s="3"/>
      <c r="C28872" s="3"/>
      <c r="D28872" s="6"/>
      <c r="E28872" s="8"/>
      <c r="O28872" s="9"/>
    </row>
    <row r="28873" spans="2:15" x14ac:dyDescent="0.2">
      <c r="B28873" s="3"/>
      <c r="C28873" s="3"/>
      <c r="D28873" s="6"/>
      <c r="E28873" s="8"/>
      <c r="O28873" s="9"/>
    </row>
    <row r="28874" spans="2:15" x14ac:dyDescent="0.2">
      <c r="B28874" s="3"/>
      <c r="C28874" s="3"/>
      <c r="D28874" s="6"/>
      <c r="E28874" s="8"/>
      <c r="O28874" s="9"/>
    </row>
    <row r="28875" spans="2:15" x14ac:dyDescent="0.2">
      <c r="B28875" s="3"/>
      <c r="C28875" s="3"/>
      <c r="D28875" s="6"/>
      <c r="E28875" s="8"/>
      <c r="O28875" s="9"/>
    </row>
    <row r="28876" spans="2:15" x14ac:dyDescent="0.2">
      <c r="B28876" s="3"/>
      <c r="C28876" s="3"/>
      <c r="D28876" s="6"/>
      <c r="E28876" s="8"/>
      <c r="O28876" s="9"/>
    </row>
    <row r="28877" spans="2:15" x14ac:dyDescent="0.2">
      <c r="B28877" s="3"/>
      <c r="C28877" s="3"/>
      <c r="D28877" s="6"/>
      <c r="E28877" s="8"/>
      <c r="O28877" s="9"/>
    </row>
    <row r="28878" spans="2:15" x14ac:dyDescent="0.2">
      <c r="B28878" s="3"/>
      <c r="C28878" s="3"/>
      <c r="D28878" s="6"/>
      <c r="E28878" s="8"/>
      <c r="O28878" s="9"/>
    </row>
    <row r="28879" spans="2:15" x14ac:dyDescent="0.2">
      <c r="B28879" s="3"/>
      <c r="C28879" s="3"/>
      <c r="D28879" s="6"/>
      <c r="E28879" s="8"/>
      <c r="O28879" s="9"/>
    </row>
    <row r="28880" spans="2:15" x14ac:dyDescent="0.2">
      <c r="B28880" s="3"/>
      <c r="C28880" s="3"/>
      <c r="D28880" s="6"/>
      <c r="E28880" s="8"/>
      <c r="O28880" s="9"/>
    </row>
    <row r="28881" spans="2:15" x14ac:dyDescent="0.2">
      <c r="B28881" s="3"/>
      <c r="C28881" s="3"/>
      <c r="D28881" s="6"/>
      <c r="E28881" s="8"/>
      <c r="O28881" s="9"/>
    </row>
    <row r="28882" spans="2:15" x14ac:dyDescent="0.2">
      <c r="B28882" s="3"/>
      <c r="C28882" s="3"/>
      <c r="D28882" s="6"/>
      <c r="E28882" s="8"/>
      <c r="O28882" s="9"/>
    </row>
    <row r="28883" spans="2:15" x14ac:dyDescent="0.2">
      <c r="B28883" s="3"/>
      <c r="C28883" s="3"/>
      <c r="D28883" s="6"/>
      <c r="E28883" s="8"/>
      <c r="O28883" s="9"/>
    </row>
    <row r="28884" spans="2:15" x14ac:dyDescent="0.2">
      <c r="B28884" s="3"/>
      <c r="C28884" s="3"/>
      <c r="D28884" s="6"/>
      <c r="E28884" s="8"/>
      <c r="O28884" s="9"/>
    </row>
    <row r="28885" spans="2:15" x14ac:dyDescent="0.2">
      <c r="B28885" s="3"/>
      <c r="C28885" s="3"/>
      <c r="D28885" s="6"/>
      <c r="E28885" s="8"/>
      <c r="O28885" s="9"/>
    </row>
    <row r="28886" spans="2:15" x14ac:dyDescent="0.2">
      <c r="B28886" s="3"/>
      <c r="C28886" s="3"/>
      <c r="D28886" s="6"/>
      <c r="E28886" s="8"/>
      <c r="O28886" s="9"/>
    </row>
    <row r="28887" spans="2:15" x14ac:dyDescent="0.2">
      <c r="B28887" s="3"/>
      <c r="C28887" s="3"/>
      <c r="D28887" s="6"/>
      <c r="E28887" s="8"/>
      <c r="O28887" s="9"/>
    </row>
    <row r="28888" spans="2:15" x14ac:dyDescent="0.2">
      <c r="B28888" s="3"/>
      <c r="C28888" s="3"/>
      <c r="D28888" s="6"/>
      <c r="E28888" s="8"/>
      <c r="O28888" s="9"/>
    </row>
    <row r="28889" spans="2:15" x14ac:dyDescent="0.2">
      <c r="B28889" s="3"/>
      <c r="C28889" s="3"/>
      <c r="D28889" s="6"/>
      <c r="E28889" s="8"/>
      <c r="O28889" s="9"/>
    </row>
    <row r="28890" spans="2:15" x14ac:dyDescent="0.2">
      <c r="B28890" s="3"/>
      <c r="C28890" s="3"/>
      <c r="D28890" s="6"/>
      <c r="E28890" s="8"/>
      <c r="O28890" s="9"/>
    </row>
    <row r="28891" spans="2:15" x14ac:dyDescent="0.2">
      <c r="B28891" s="3"/>
      <c r="C28891" s="3"/>
      <c r="D28891" s="6"/>
      <c r="E28891" s="8"/>
      <c r="O28891" s="9"/>
    </row>
    <row r="28892" spans="2:15" x14ac:dyDescent="0.2">
      <c r="B28892" s="3"/>
      <c r="C28892" s="3"/>
      <c r="D28892" s="6"/>
      <c r="E28892" s="8"/>
      <c r="O28892" s="9"/>
    </row>
    <row r="28893" spans="2:15" x14ac:dyDescent="0.2">
      <c r="B28893" s="3"/>
      <c r="C28893" s="3"/>
      <c r="D28893" s="6"/>
      <c r="E28893" s="8"/>
      <c r="O28893" s="9"/>
    </row>
    <row r="28894" spans="2:15" x14ac:dyDescent="0.2">
      <c r="B28894" s="3"/>
      <c r="C28894" s="3"/>
      <c r="D28894" s="6"/>
      <c r="E28894" s="8"/>
      <c r="O28894" s="9"/>
    </row>
    <row r="28895" spans="2:15" x14ac:dyDescent="0.2">
      <c r="B28895" s="3"/>
      <c r="C28895" s="3"/>
      <c r="D28895" s="6"/>
      <c r="E28895" s="8"/>
      <c r="O28895" s="9"/>
    </row>
    <row r="28896" spans="2:15" x14ac:dyDescent="0.2">
      <c r="B28896" s="3"/>
      <c r="C28896" s="3"/>
      <c r="D28896" s="6"/>
      <c r="E28896" s="8"/>
      <c r="O28896" s="9"/>
    </row>
    <row r="28897" spans="2:15" x14ac:dyDescent="0.2">
      <c r="B28897" s="3"/>
      <c r="C28897" s="3"/>
      <c r="D28897" s="6"/>
      <c r="E28897" s="8"/>
      <c r="O28897" s="9"/>
    </row>
    <row r="28898" spans="2:15" x14ac:dyDescent="0.2">
      <c r="B28898" s="3"/>
      <c r="C28898" s="3"/>
      <c r="D28898" s="6"/>
      <c r="E28898" s="8"/>
      <c r="O28898" s="9"/>
    </row>
    <row r="28899" spans="2:15" x14ac:dyDescent="0.2">
      <c r="B28899" s="3"/>
      <c r="C28899" s="3"/>
      <c r="D28899" s="6"/>
      <c r="E28899" s="8"/>
      <c r="O28899" s="9"/>
    </row>
    <row r="28900" spans="2:15" x14ac:dyDescent="0.2">
      <c r="B28900" s="3"/>
      <c r="C28900" s="3"/>
      <c r="D28900" s="6"/>
      <c r="E28900" s="8"/>
      <c r="O28900" s="9"/>
    </row>
    <row r="28901" spans="2:15" x14ac:dyDescent="0.2">
      <c r="B28901" s="3"/>
      <c r="C28901" s="3"/>
      <c r="D28901" s="6"/>
      <c r="E28901" s="8"/>
      <c r="O28901" s="9"/>
    </row>
    <row r="28902" spans="2:15" x14ac:dyDescent="0.2">
      <c r="B28902" s="3"/>
      <c r="C28902" s="3"/>
      <c r="D28902" s="6"/>
      <c r="E28902" s="8"/>
      <c r="O28902" s="9"/>
    </row>
    <row r="28903" spans="2:15" x14ac:dyDescent="0.2">
      <c r="B28903" s="3"/>
      <c r="C28903" s="3"/>
      <c r="D28903" s="6"/>
      <c r="E28903" s="8"/>
      <c r="O28903" s="9"/>
    </row>
    <row r="28904" spans="2:15" x14ac:dyDescent="0.2">
      <c r="B28904" s="3"/>
      <c r="C28904" s="3"/>
      <c r="D28904" s="6"/>
      <c r="E28904" s="8"/>
      <c r="O28904" s="9"/>
    </row>
    <row r="28905" spans="2:15" x14ac:dyDescent="0.2">
      <c r="B28905" s="3"/>
      <c r="C28905" s="3"/>
      <c r="D28905" s="6"/>
      <c r="E28905" s="8"/>
      <c r="O28905" s="9"/>
    </row>
    <row r="28906" spans="2:15" x14ac:dyDescent="0.2">
      <c r="B28906" s="3"/>
      <c r="C28906" s="3"/>
      <c r="D28906" s="6"/>
      <c r="E28906" s="8"/>
      <c r="O28906" s="9"/>
    </row>
    <row r="28907" spans="2:15" x14ac:dyDescent="0.2">
      <c r="B28907" s="3"/>
      <c r="C28907" s="3"/>
      <c r="D28907" s="6"/>
      <c r="E28907" s="8"/>
      <c r="O28907" s="9"/>
    </row>
    <row r="28908" spans="2:15" x14ac:dyDescent="0.2">
      <c r="B28908" s="3"/>
      <c r="C28908" s="3"/>
      <c r="D28908" s="6"/>
      <c r="E28908" s="8"/>
      <c r="O28908" s="9"/>
    </row>
    <row r="28909" spans="2:15" x14ac:dyDescent="0.2">
      <c r="B28909" s="3"/>
      <c r="C28909" s="3"/>
      <c r="D28909" s="6"/>
      <c r="E28909" s="8"/>
      <c r="O28909" s="9"/>
    </row>
    <row r="28910" spans="2:15" x14ac:dyDescent="0.2">
      <c r="B28910" s="3"/>
      <c r="C28910" s="3"/>
      <c r="D28910" s="6"/>
      <c r="E28910" s="8"/>
      <c r="O28910" s="9"/>
    </row>
    <row r="28911" spans="2:15" x14ac:dyDescent="0.2">
      <c r="B28911" s="3"/>
      <c r="C28911" s="3"/>
      <c r="D28911" s="6"/>
      <c r="E28911" s="8"/>
      <c r="O28911" s="9"/>
    </row>
    <row r="28912" spans="2:15" x14ac:dyDescent="0.2">
      <c r="B28912" s="3"/>
      <c r="C28912" s="3"/>
      <c r="D28912" s="6"/>
      <c r="E28912" s="8"/>
      <c r="O28912" s="9"/>
    </row>
    <row r="28913" spans="2:15" x14ac:dyDescent="0.2">
      <c r="B28913" s="3"/>
      <c r="C28913" s="3"/>
      <c r="D28913" s="6"/>
      <c r="E28913" s="8"/>
      <c r="O28913" s="9"/>
    </row>
    <row r="28914" spans="2:15" x14ac:dyDescent="0.2">
      <c r="B28914" s="3"/>
      <c r="C28914" s="3"/>
      <c r="D28914" s="6"/>
      <c r="E28914" s="8"/>
      <c r="O28914" s="9"/>
    </row>
    <row r="28915" spans="2:15" x14ac:dyDescent="0.2">
      <c r="B28915" s="3"/>
      <c r="C28915" s="3"/>
      <c r="D28915" s="6"/>
      <c r="E28915" s="8"/>
      <c r="O28915" s="9"/>
    </row>
    <row r="28916" spans="2:15" x14ac:dyDescent="0.2">
      <c r="B28916" s="3"/>
      <c r="C28916" s="3"/>
      <c r="D28916" s="6"/>
      <c r="E28916" s="8"/>
      <c r="O28916" s="9"/>
    </row>
    <row r="28917" spans="2:15" x14ac:dyDescent="0.2">
      <c r="B28917" s="3"/>
      <c r="C28917" s="3"/>
      <c r="D28917" s="6"/>
      <c r="E28917" s="8"/>
      <c r="O28917" s="9"/>
    </row>
    <row r="28918" spans="2:15" x14ac:dyDescent="0.2">
      <c r="B28918" s="3"/>
      <c r="C28918" s="3"/>
      <c r="D28918" s="6"/>
      <c r="E28918" s="8"/>
      <c r="O28918" s="9"/>
    </row>
    <row r="28919" spans="2:15" x14ac:dyDescent="0.2">
      <c r="B28919" s="3"/>
      <c r="C28919" s="3"/>
      <c r="D28919" s="6"/>
      <c r="E28919" s="8"/>
      <c r="O28919" s="9"/>
    </row>
    <row r="28920" spans="2:15" x14ac:dyDescent="0.2">
      <c r="B28920" s="3"/>
      <c r="C28920" s="3"/>
      <c r="D28920" s="6"/>
      <c r="E28920" s="8"/>
      <c r="O28920" s="9"/>
    </row>
    <row r="28921" spans="2:15" x14ac:dyDescent="0.2">
      <c r="B28921" s="3"/>
      <c r="C28921" s="3"/>
      <c r="D28921" s="6"/>
      <c r="E28921" s="8"/>
      <c r="O28921" s="9"/>
    </row>
    <row r="28922" spans="2:15" x14ac:dyDescent="0.2">
      <c r="B28922" s="3"/>
      <c r="C28922" s="3"/>
      <c r="D28922" s="6"/>
      <c r="E28922" s="8"/>
      <c r="O28922" s="9"/>
    </row>
    <row r="28923" spans="2:15" x14ac:dyDescent="0.2">
      <c r="B28923" s="3"/>
      <c r="C28923" s="3"/>
      <c r="D28923" s="6"/>
      <c r="E28923" s="8"/>
      <c r="O28923" s="9"/>
    </row>
    <row r="28924" spans="2:15" x14ac:dyDescent="0.2">
      <c r="B28924" s="3"/>
      <c r="C28924" s="3"/>
      <c r="D28924" s="6"/>
      <c r="E28924" s="8"/>
      <c r="O28924" s="9"/>
    </row>
    <row r="28925" spans="2:15" x14ac:dyDescent="0.2">
      <c r="B28925" s="3"/>
      <c r="C28925" s="3"/>
      <c r="D28925" s="6"/>
      <c r="E28925" s="8"/>
      <c r="O28925" s="9"/>
    </row>
    <row r="28926" spans="2:15" x14ac:dyDescent="0.2">
      <c r="B28926" s="3"/>
      <c r="C28926" s="3"/>
      <c r="D28926" s="6"/>
      <c r="E28926" s="8"/>
      <c r="O28926" s="9"/>
    </row>
    <row r="28927" spans="2:15" x14ac:dyDescent="0.2">
      <c r="B28927" s="3"/>
      <c r="C28927" s="3"/>
      <c r="D28927" s="6"/>
      <c r="E28927" s="8"/>
      <c r="O28927" s="9"/>
    </row>
    <row r="28928" spans="2:15" x14ac:dyDescent="0.2">
      <c r="B28928" s="3"/>
      <c r="C28928" s="3"/>
      <c r="D28928" s="6"/>
      <c r="E28928" s="8"/>
      <c r="O28928" s="9"/>
    </row>
    <row r="28929" spans="2:15" x14ac:dyDescent="0.2">
      <c r="B28929" s="3"/>
      <c r="C28929" s="3"/>
      <c r="D28929" s="6"/>
      <c r="E28929" s="8"/>
      <c r="O28929" s="9"/>
    </row>
    <row r="28930" spans="2:15" x14ac:dyDescent="0.2">
      <c r="B28930" s="3"/>
      <c r="C28930" s="3"/>
      <c r="D28930" s="6"/>
      <c r="E28930" s="8"/>
      <c r="O28930" s="9"/>
    </row>
    <row r="28931" spans="2:15" x14ac:dyDescent="0.2">
      <c r="B28931" s="3"/>
      <c r="C28931" s="3"/>
      <c r="D28931" s="6"/>
      <c r="E28931" s="8"/>
      <c r="O28931" s="9"/>
    </row>
    <row r="28932" spans="2:15" x14ac:dyDescent="0.2">
      <c r="B28932" s="3"/>
      <c r="C28932" s="3"/>
      <c r="D28932" s="6"/>
      <c r="E28932" s="8"/>
      <c r="O28932" s="9"/>
    </row>
    <row r="28933" spans="2:15" x14ac:dyDescent="0.2">
      <c r="B28933" s="3"/>
      <c r="C28933" s="3"/>
      <c r="D28933" s="6"/>
      <c r="E28933" s="8"/>
      <c r="O28933" s="9"/>
    </row>
    <row r="28934" spans="2:15" x14ac:dyDescent="0.2">
      <c r="B28934" s="3"/>
      <c r="C28934" s="3"/>
      <c r="D28934" s="6"/>
      <c r="E28934" s="8"/>
      <c r="O28934" s="9"/>
    </row>
    <row r="28935" spans="2:15" x14ac:dyDescent="0.2">
      <c r="B28935" s="3"/>
      <c r="C28935" s="3"/>
      <c r="D28935" s="6"/>
      <c r="E28935" s="8"/>
      <c r="O28935" s="9"/>
    </row>
    <row r="28936" spans="2:15" x14ac:dyDescent="0.2">
      <c r="B28936" s="3"/>
      <c r="C28936" s="3"/>
      <c r="D28936" s="6"/>
      <c r="E28936" s="8"/>
      <c r="O28936" s="9"/>
    </row>
    <row r="28937" spans="2:15" x14ac:dyDescent="0.2">
      <c r="B28937" s="3"/>
      <c r="C28937" s="3"/>
      <c r="D28937" s="6"/>
      <c r="E28937" s="8"/>
      <c r="O28937" s="9"/>
    </row>
    <row r="28938" spans="2:15" x14ac:dyDescent="0.2">
      <c r="B28938" s="3"/>
      <c r="C28938" s="3"/>
      <c r="D28938" s="6"/>
      <c r="E28938" s="8"/>
      <c r="O28938" s="9"/>
    </row>
    <row r="28939" spans="2:15" x14ac:dyDescent="0.2">
      <c r="B28939" s="3"/>
      <c r="C28939" s="3"/>
      <c r="D28939" s="6"/>
      <c r="E28939" s="8"/>
      <c r="O28939" s="9"/>
    </row>
    <row r="28940" spans="2:15" x14ac:dyDescent="0.2">
      <c r="B28940" s="3"/>
      <c r="C28940" s="3"/>
      <c r="D28940" s="6"/>
      <c r="E28940" s="8"/>
      <c r="O28940" s="9"/>
    </row>
    <row r="28941" spans="2:15" x14ac:dyDescent="0.2">
      <c r="B28941" s="3"/>
      <c r="C28941" s="3"/>
      <c r="D28941" s="6"/>
      <c r="E28941" s="8"/>
      <c r="O28941" s="9"/>
    </row>
    <row r="28942" spans="2:15" x14ac:dyDescent="0.2">
      <c r="B28942" s="3"/>
      <c r="C28942" s="3"/>
      <c r="D28942" s="6"/>
      <c r="E28942" s="8"/>
      <c r="O28942" s="9"/>
    </row>
    <row r="28943" spans="2:15" x14ac:dyDescent="0.2">
      <c r="B28943" s="3"/>
      <c r="C28943" s="3"/>
      <c r="D28943" s="6"/>
      <c r="E28943" s="8"/>
      <c r="O28943" s="9"/>
    </row>
    <row r="28944" spans="2:15" x14ac:dyDescent="0.2">
      <c r="B28944" s="3"/>
      <c r="C28944" s="3"/>
      <c r="D28944" s="6"/>
      <c r="E28944" s="8"/>
      <c r="O28944" s="9"/>
    </row>
    <row r="28945" spans="2:15" x14ac:dyDescent="0.2">
      <c r="B28945" s="3"/>
      <c r="C28945" s="3"/>
      <c r="D28945" s="6"/>
      <c r="E28945" s="8"/>
      <c r="O28945" s="9"/>
    </row>
    <row r="28946" spans="2:15" x14ac:dyDescent="0.2">
      <c r="B28946" s="3"/>
      <c r="C28946" s="3"/>
      <c r="D28946" s="6"/>
      <c r="E28946" s="8"/>
      <c r="O28946" s="9"/>
    </row>
    <row r="28947" spans="2:15" x14ac:dyDescent="0.2">
      <c r="B28947" s="3"/>
      <c r="C28947" s="3"/>
      <c r="D28947" s="6"/>
      <c r="E28947" s="8"/>
      <c r="O28947" s="9"/>
    </row>
    <row r="28948" spans="2:15" x14ac:dyDescent="0.2">
      <c r="B28948" s="3"/>
      <c r="C28948" s="3"/>
      <c r="D28948" s="6"/>
      <c r="E28948" s="8"/>
      <c r="O28948" s="9"/>
    </row>
    <row r="28949" spans="2:15" x14ac:dyDescent="0.2">
      <c r="B28949" s="3"/>
      <c r="C28949" s="3"/>
      <c r="D28949" s="6"/>
      <c r="E28949" s="8"/>
      <c r="O28949" s="9"/>
    </row>
    <row r="28950" spans="2:15" x14ac:dyDescent="0.2">
      <c r="B28950" s="3"/>
      <c r="C28950" s="3"/>
      <c r="D28950" s="6"/>
      <c r="E28950" s="8"/>
      <c r="O28950" s="9"/>
    </row>
    <row r="28951" spans="2:15" x14ac:dyDescent="0.2">
      <c r="B28951" s="3"/>
      <c r="C28951" s="3"/>
      <c r="D28951" s="6"/>
      <c r="E28951" s="8"/>
      <c r="O28951" s="9"/>
    </row>
    <row r="28952" spans="2:15" x14ac:dyDescent="0.2">
      <c r="B28952" s="3"/>
      <c r="C28952" s="3"/>
      <c r="D28952" s="6"/>
      <c r="E28952" s="8"/>
      <c r="O28952" s="9"/>
    </row>
    <row r="28953" spans="2:15" x14ac:dyDescent="0.2">
      <c r="B28953" s="3"/>
      <c r="C28953" s="3"/>
      <c r="D28953" s="6"/>
      <c r="E28953" s="8"/>
      <c r="O28953" s="9"/>
    </row>
    <row r="28954" spans="2:15" x14ac:dyDescent="0.2">
      <c r="B28954" s="3"/>
      <c r="C28954" s="3"/>
      <c r="D28954" s="6"/>
      <c r="E28954" s="8"/>
      <c r="O28954" s="9"/>
    </row>
    <row r="28955" spans="2:15" x14ac:dyDescent="0.2">
      <c r="B28955" s="3"/>
      <c r="C28955" s="3"/>
      <c r="D28955" s="6"/>
      <c r="E28955" s="8"/>
      <c r="O28955" s="9"/>
    </row>
    <row r="28956" spans="2:15" x14ac:dyDescent="0.2">
      <c r="B28956" s="3"/>
      <c r="C28956" s="3"/>
      <c r="D28956" s="6"/>
      <c r="E28956" s="8"/>
      <c r="O28956" s="9"/>
    </row>
    <row r="28957" spans="2:15" x14ac:dyDescent="0.2">
      <c r="B28957" s="3"/>
      <c r="C28957" s="3"/>
      <c r="D28957" s="6"/>
      <c r="E28957" s="8"/>
      <c r="O28957" s="9"/>
    </row>
    <row r="28958" spans="2:15" x14ac:dyDescent="0.2">
      <c r="B28958" s="3"/>
      <c r="C28958" s="3"/>
      <c r="D28958" s="6"/>
      <c r="E28958" s="8"/>
      <c r="O28958" s="9"/>
    </row>
    <row r="28959" spans="2:15" x14ac:dyDescent="0.2">
      <c r="B28959" s="3"/>
      <c r="C28959" s="3"/>
      <c r="D28959" s="6"/>
      <c r="E28959" s="8"/>
      <c r="O28959" s="9"/>
    </row>
    <row r="28960" spans="2:15" x14ac:dyDescent="0.2">
      <c r="B28960" s="3"/>
      <c r="C28960" s="3"/>
      <c r="D28960" s="6"/>
      <c r="E28960" s="8"/>
      <c r="O28960" s="9"/>
    </row>
    <row r="28961" spans="2:15" x14ac:dyDescent="0.2">
      <c r="B28961" s="3"/>
      <c r="C28961" s="3"/>
      <c r="D28961" s="6"/>
      <c r="E28961" s="8"/>
      <c r="O28961" s="9"/>
    </row>
    <row r="28962" spans="2:15" x14ac:dyDescent="0.2">
      <c r="B28962" s="3"/>
      <c r="C28962" s="3"/>
      <c r="D28962" s="6"/>
      <c r="E28962" s="8"/>
      <c r="O28962" s="9"/>
    </row>
    <row r="28963" spans="2:15" x14ac:dyDescent="0.2">
      <c r="B28963" s="3"/>
      <c r="C28963" s="3"/>
      <c r="D28963" s="6"/>
      <c r="E28963" s="8"/>
      <c r="O28963" s="9"/>
    </row>
    <row r="28964" spans="2:15" x14ac:dyDescent="0.2">
      <c r="B28964" s="3"/>
      <c r="C28964" s="3"/>
      <c r="D28964" s="6"/>
      <c r="E28964" s="8"/>
      <c r="O28964" s="9"/>
    </row>
    <row r="28965" spans="2:15" x14ac:dyDescent="0.2">
      <c r="B28965" s="3"/>
      <c r="C28965" s="3"/>
      <c r="D28965" s="6"/>
      <c r="E28965" s="8"/>
      <c r="O28965" s="9"/>
    </row>
    <row r="28966" spans="2:15" x14ac:dyDescent="0.2">
      <c r="B28966" s="3"/>
      <c r="C28966" s="3"/>
      <c r="D28966" s="6"/>
      <c r="E28966" s="8"/>
      <c r="O28966" s="9"/>
    </row>
    <row r="28967" spans="2:15" x14ac:dyDescent="0.2">
      <c r="B28967" s="3"/>
      <c r="C28967" s="3"/>
      <c r="D28967" s="6"/>
      <c r="E28967" s="8"/>
      <c r="O28967" s="9"/>
    </row>
    <row r="28968" spans="2:15" x14ac:dyDescent="0.2">
      <c r="B28968" s="3"/>
      <c r="C28968" s="3"/>
      <c r="D28968" s="6"/>
      <c r="E28968" s="8"/>
      <c r="O28968" s="9"/>
    </row>
    <row r="28969" spans="2:15" x14ac:dyDescent="0.2">
      <c r="B28969" s="3"/>
      <c r="C28969" s="3"/>
      <c r="D28969" s="6"/>
      <c r="E28969" s="8"/>
      <c r="O28969" s="9"/>
    </row>
    <row r="28970" spans="2:15" x14ac:dyDescent="0.2">
      <c r="B28970" s="3"/>
      <c r="C28970" s="3"/>
      <c r="D28970" s="6"/>
      <c r="E28970" s="8"/>
      <c r="O28970" s="9"/>
    </row>
    <row r="28971" spans="2:15" x14ac:dyDescent="0.2">
      <c r="B28971" s="3"/>
      <c r="C28971" s="3"/>
      <c r="D28971" s="6"/>
      <c r="E28971" s="8"/>
      <c r="O28971" s="9"/>
    </row>
    <row r="28972" spans="2:15" x14ac:dyDescent="0.2">
      <c r="B28972" s="3"/>
      <c r="C28972" s="3"/>
      <c r="D28972" s="6"/>
      <c r="E28972" s="8"/>
      <c r="O28972" s="9"/>
    </row>
    <row r="28973" spans="2:15" x14ac:dyDescent="0.2">
      <c r="B28973" s="3"/>
      <c r="C28973" s="3"/>
      <c r="D28973" s="6"/>
      <c r="E28973" s="8"/>
      <c r="O28973" s="9"/>
    </row>
    <row r="28974" spans="2:15" x14ac:dyDescent="0.2">
      <c r="B28974" s="3"/>
      <c r="C28974" s="3"/>
      <c r="D28974" s="6"/>
      <c r="E28974" s="8"/>
      <c r="O28974" s="9"/>
    </row>
    <row r="28975" spans="2:15" x14ac:dyDescent="0.2">
      <c r="B28975" s="3"/>
      <c r="C28975" s="3"/>
      <c r="D28975" s="6"/>
      <c r="E28975" s="8"/>
      <c r="O28975" s="9"/>
    </row>
    <row r="28976" spans="2:15" x14ac:dyDescent="0.2">
      <c r="B28976" s="3"/>
      <c r="C28976" s="3"/>
      <c r="D28976" s="6"/>
      <c r="E28976" s="8"/>
      <c r="O28976" s="9"/>
    </row>
    <row r="28977" spans="2:15" x14ac:dyDescent="0.2">
      <c r="B28977" s="3"/>
      <c r="C28977" s="3"/>
      <c r="D28977" s="6"/>
      <c r="E28977" s="8"/>
      <c r="O28977" s="9"/>
    </row>
    <row r="28978" spans="2:15" x14ac:dyDescent="0.2">
      <c r="B28978" s="3"/>
      <c r="C28978" s="3"/>
      <c r="D28978" s="6"/>
      <c r="E28978" s="8"/>
      <c r="O28978" s="9"/>
    </row>
    <row r="28979" spans="2:15" x14ac:dyDescent="0.2">
      <c r="B28979" s="3"/>
      <c r="C28979" s="3"/>
      <c r="D28979" s="6"/>
      <c r="E28979" s="8"/>
      <c r="O28979" s="9"/>
    </row>
    <row r="28980" spans="2:15" x14ac:dyDescent="0.2">
      <c r="B28980" s="3"/>
      <c r="C28980" s="3"/>
      <c r="D28980" s="6"/>
      <c r="E28980" s="8"/>
      <c r="O28980" s="9"/>
    </row>
    <row r="28981" spans="2:15" x14ac:dyDescent="0.2">
      <c r="B28981" s="3"/>
      <c r="C28981" s="3"/>
      <c r="D28981" s="6"/>
      <c r="E28981" s="8"/>
      <c r="O28981" s="9"/>
    </row>
    <row r="28982" spans="2:15" x14ac:dyDescent="0.2">
      <c r="B28982" s="3"/>
      <c r="C28982" s="3"/>
      <c r="D28982" s="6"/>
      <c r="E28982" s="8"/>
      <c r="O28982" s="9"/>
    </row>
    <row r="28983" spans="2:15" x14ac:dyDescent="0.2">
      <c r="B28983" s="3"/>
      <c r="C28983" s="3"/>
      <c r="D28983" s="6"/>
      <c r="E28983" s="8"/>
      <c r="O28983" s="9"/>
    </row>
    <row r="28984" spans="2:15" x14ac:dyDescent="0.2">
      <c r="B28984" s="3"/>
      <c r="C28984" s="3"/>
      <c r="D28984" s="6"/>
      <c r="E28984" s="8"/>
      <c r="O28984" s="9"/>
    </row>
    <row r="28985" spans="2:15" x14ac:dyDescent="0.2">
      <c r="B28985" s="3"/>
      <c r="C28985" s="3"/>
      <c r="D28985" s="6"/>
      <c r="E28985" s="8"/>
      <c r="O28985" s="9"/>
    </row>
    <row r="28986" spans="2:15" x14ac:dyDescent="0.2">
      <c r="B28986" s="3"/>
      <c r="C28986" s="3"/>
      <c r="D28986" s="6"/>
      <c r="E28986" s="8"/>
      <c r="O28986" s="9"/>
    </row>
    <row r="28987" spans="2:15" x14ac:dyDescent="0.2">
      <c r="B28987" s="3"/>
      <c r="C28987" s="3"/>
      <c r="D28987" s="6"/>
      <c r="E28987" s="8"/>
      <c r="O28987" s="9"/>
    </row>
    <row r="28988" spans="2:15" x14ac:dyDescent="0.2">
      <c r="B28988" s="3"/>
      <c r="C28988" s="3"/>
      <c r="D28988" s="6"/>
      <c r="E28988" s="8"/>
      <c r="O28988" s="9"/>
    </row>
    <row r="28989" spans="2:15" x14ac:dyDescent="0.2">
      <c r="B28989" s="3"/>
      <c r="C28989" s="3"/>
      <c r="D28989" s="6"/>
      <c r="E28989" s="8"/>
      <c r="O28989" s="9"/>
    </row>
    <row r="28990" spans="2:15" x14ac:dyDescent="0.2">
      <c r="B28990" s="3"/>
      <c r="C28990" s="3"/>
      <c r="D28990" s="6"/>
      <c r="E28990" s="8"/>
      <c r="O28990" s="9"/>
    </row>
    <row r="28991" spans="2:15" x14ac:dyDescent="0.2">
      <c r="B28991" s="3"/>
      <c r="C28991" s="3"/>
      <c r="D28991" s="6"/>
      <c r="E28991" s="8"/>
      <c r="O28991" s="9"/>
    </row>
    <row r="28992" spans="2:15" x14ac:dyDescent="0.2">
      <c r="B28992" s="3"/>
      <c r="C28992" s="3"/>
      <c r="D28992" s="6"/>
      <c r="E28992" s="8"/>
      <c r="O28992" s="9"/>
    </row>
    <row r="28993" spans="2:15" x14ac:dyDescent="0.2">
      <c r="B28993" s="3"/>
      <c r="C28993" s="3"/>
      <c r="D28993" s="6"/>
      <c r="E28993" s="8"/>
      <c r="O28993" s="9"/>
    </row>
    <row r="28994" spans="2:15" x14ac:dyDescent="0.2">
      <c r="B28994" s="3"/>
      <c r="C28994" s="3"/>
      <c r="D28994" s="6"/>
      <c r="E28994" s="8"/>
      <c r="O28994" s="9"/>
    </row>
    <row r="28995" spans="2:15" x14ac:dyDescent="0.2">
      <c r="B28995" s="3"/>
      <c r="C28995" s="3"/>
      <c r="D28995" s="6"/>
      <c r="E28995" s="8"/>
      <c r="O28995" s="9"/>
    </row>
    <row r="28996" spans="2:15" x14ac:dyDescent="0.2">
      <c r="B28996" s="3"/>
      <c r="C28996" s="3"/>
      <c r="D28996" s="6"/>
      <c r="E28996" s="8"/>
      <c r="O28996" s="9"/>
    </row>
    <row r="28997" spans="2:15" x14ac:dyDescent="0.2">
      <c r="B28997" s="3"/>
      <c r="C28997" s="3"/>
      <c r="D28997" s="6"/>
      <c r="E28997" s="8"/>
      <c r="O28997" s="9"/>
    </row>
    <row r="28998" spans="2:15" x14ac:dyDescent="0.2">
      <c r="B28998" s="3"/>
      <c r="C28998" s="3"/>
      <c r="D28998" s="6"/>
      <c r="E28998" s="8"/>
      <c r="O28998" s="9"/>
    </row>
    <row r="28999" spans="2:15" x14ac:dyDescent="0.2">
      <c r="B28999" s="3"/>
      <c r="C28999" s="3"/>
      <c r="D28999" s="6"/>
      <c r="E28999" s="8"/>
      <c r="O28999" s="9"/>
    </row>
    <row r="29000" spans="2:15" x14ac:dyDescent="0.2">
      <c r="B29000" s="3"/>
      <c r="C29000" s="3"/>
      <c r="D29000" s="6"/>
      <c r="E29000" s="8"/>
      <c r="O29000" s="9"/>
    </row>
    <row r="29001" spans="2:15" x14ac:dyDescent="0.2">
      <c r="B29001" s="3"/>
      <c r="C29001" s="3"/>
      <c r="D29001" s="6"/>
      <c r="E29001" s="8"/>
      <c r="O29001" s="9"/>
    </row>
    <row r="29002" spans="2:15" x14ac:dyDescent="0.2">
      <c r="B29002" s="3"/>
      <c r="C29002" s="3"/>
      <c r="D29002" s="6"/>
      <c r="E29002" s="8"/>
      <c r="O29002" s="9"/>
    </row>
    <row r="29003" spans="2:15" x14ac:dyDescent="0.2">
      <c r="B29003" s="3"/>
      <c r="C29003" s="3"/>
      <c r="D29003" s="6"/>
      <c r="E29003" s="8"/>
      <c r="O29003" s="9"/>
    </row>
    <row r="29004" spans="2:15" x14ac:dyDescent="0.2">
      <c r="B29004" s="3"/>
      <c r="C29004" s="3"/>
      <c r="D29004" s="6"/>
      <c r="E29004" s="8"/>
      <c r="O29004" s="9"/>
    </row>
    <row r="29005" spans="2:15" x14ac:dyDescent="0.2">
      <c r="B29005" s="3"/>
      <c r="C29005" s="3"/>
      <c r="D29005" s="6"/>
      <c r="E29005" s="8"/>
      <c r="O29005" s="9"/>
    </row>
    <row r="29006" spans="2:15" x14ac:dyDescent="0.2">
      <c r="B29006" s="3"/>
      <c r="C29006" s="3"/>
      <c r="D29006" s="6"/>
      <c r="E29006" s="8"/>
      <c r="O29006" s="9"/>
    </row>
    <row r="29007" spans="2:15" x14ac:dyDescent="0.2">
      <c r="B29007" s="3"/>
      <c r="C29007" s="3"/>
      <c r="D29007" s="6"/>
      <c r="E29007" s="8"/>
      <c r="O29007" s="9"/>
    </row>
    <row r="29008" spans="2:15" x14ac:dyDescent="0.2">
      <c r="B29008" s="3"/>
      <c r="C29008" s="3"/>
      <c r="D29008" s="6"/>
      <c r="E29008" s="8"/>
      <c r="O29008" s="9"/>
    </row>
    <row r="29009" spans="2:15" x14ac:dyDescent="0.2">
      <c r="B29009" s="3"/>
      <c r="C29009" s="3"/>
      <c r="D29009" s="6"/>
      <c r="E29009" s="8"/>
      <c r="O29009" s="9"/>
    </row>
    <row r="29010" spans="2:15" x14ac:dyDescent="0.2">
      <c r="B29010" s="3"/>
      <c r="C29010" s="3"/>
      <c r="D29010" s="6"/>
      <c r="E29010" s="8"/>
      <c r="O29010" s="9"/>
    </row>
    <row r="29011" spans="2:15" x14ac:dyDescent="0.2">
      <c r="B29011" s="3"/>
      <c r="C29011" s="3"/>
      <c r="D29011" s="6"/>
      <c r="E29011" s="8"/>
      <c r="O29011" s="9"/>
    </row>
    <row r="29012" spans="2:15" x14ac:dyDescent="0.2">
      <c r="B29012" s="3"/>
      <c r="C29012" s="3"/>
      <c r="D29012" s="6"/>
      <c r="E29012" s="8"/>
      <c r="O29012" s="9"/>
    </row>
    <row r="29013" spans="2:15" x14ac:dyDescent="0.2">
      <c r="B29013" s="3"/>
      <c r="C29013" s="3"/>
      <c r="D29013" s="6"/>
      <c r="E29013" s="8"/>
      <c r="O29013" s="9"/>
    </row>
    <row r="29014" spans="2:15" x14ac:dyDescent="0.2">
      <c r="B29014" s="3"/>
      <c r="C29014" s="3"/>
      <c r="D29014" s="6"/>
      <c r="E29014" s="8"/>
      <c r="O29014" s="9"/>
    </row>
    <row r="29015" spans="2:15" x14ac:dyDescent="0.2">
      <c r="B29015" s="3"/>
      <c r="C29015" s="3"/>
      <c r="D29015" s="6"/>
      <c r="E29015" s="8"/>
      <c r="O29015" s="9"/>
    </row>
    <row r="29016" spans="2:15" x14ac:dyDescent="0.2">
      <c r="B29016" s="3"/>
      <c r="C29016" s="3"/>
      <c r="D29016" s="6"/>
      <c r="E29016" s="8"/>
      <c r="O29016" s="9"/>
    </row>
    <row r="29017" spans="2:15" x14ac:dyDescent="0.2">
      <c r="B29017" s="3"/>
      <c r="C29017" s="3"/>
      <c r="D29017" s="6"/>
      <c r="E29017" s="8"/>
      <c r="O29017" s="9"/>
    </row>
    <row r="29018" spans="2:15" x14ac:dyDescent="0.2">
      <c r="B29018" s="3"/>
      <c r="C29018" s="3"/>
      <c r="D29018" s="6"/>
      <c r="E29018" s="8"/>
      <c r="O29018" s="9"/>
    </row>
    <row r="29019" spans="2:15" x14ac:dyDescent="0.2">
      <c r="B29019" s="3"/>
      <c r="C29019" s="3"/>
      <c r="D29019" s="6"/>
      <c r="E29019" s="8"/>
      <c r="O29019" s="9"/>
    </row>
    <row r="29020" spans="2:15" x14ac:dyDescent="0.2">
      <c r="B29020" s="3"/>
      <c r="C29020" s="3"/>
      <c r="D29020" s="6"/>
      <c r="E29020" s="8"/>
      <c r="O29020" s="9"/>
    </row>
    <row r="29021" spans="2:15" x14ac:dyDescent="0.2">
      <c r="B29021" s="3"/>
      <c r="C29021" s="3"/>
      <c r="D29021" s="6"/>
      <c r="E29021" s="8"/>
      <c r="O29021" s="9"/>
    </row>
    <row r="29022" spans="2:15" x14ac:dyDescent="0.2">
      <c r="B29022" s="3"/>
      <c r="C29022" s="3"/>
      <c r="D29022" s="6"/>
      <c r="E29022" s="8"/>
      <c r="O29022" s="9"/>
    </row>
    <row r="29023" spans="2:15" x14ac:dyDescent="0.2">
      <c r="B29023" s="3"/>
      <c r="C29023" s="3"/>
      <c r="D29023" s="6"/>
      <c r="E29023" s="8"/>
      <c r="O29023" s="9"/>
    </row>
    <row r="29024" spans="2:15" x14ac:dyDescent="0.2">
      <c r="B29024" s="3"/>
      <c r="C29024" s="3"/>
      <c r="D29024" s="6"/>
      <c r="E29024" s="8"/>
      <c r="O29024" s="9"/>
    </row>
    <row r="29025" spans="2:15" x14ac:dyDescent="0.2">
      <c r="B29025" s="3"/>
      <c r="C29025" s="3"/>
      <c r="D29025" s="6"/>
      <c r="E29025" s="8"/>
      <c r="O29025" s="9"/>
    </row>
    <row r="29026" spans="2:15" x14ac:dyDescent="0.2">
      <c r="B29026" s="3"/>
      <c r="C29026" s="3"/>
      <c r="D29026" s="6"/>
      <c r="E29026" s="8"/>
      <c r="O29026" s="9"/>
    </row>
    <row r="29027" spans="2:15" x14ac:dyDescent="0.2">
      <c r="B29027" s="3"/>
      <c r="C29027" s="3"/>
      <c r="D29027" s="6"/>
      <c r="E29027" s="8"/>
      <c r="O29027" s="9"/>
    </row>
    <row r="29028" spans="2:15" x14ac:dyDescent="0.2">
      <c r="B29028" s="3"/>
      <c r="C29028" s="3"/>
      <c r="D29028" s="6"/>
      <c r="E29028" s="8"/>
      <c r="O29028" s="9"/>
    </row>
    <row r="29029" spans="2:15" x14ac:dyDescent="0.2">
      <c r="B29029" s="3"/>
      <c r="C29029" s="3"/>
      <c r="D29029" s="6"/>
      <c r="E29029" s="8"/>
      <c r="O29029" s="9"/>
    </row>
    <row r="29030" spans="2:15" x14ac:dyDescent="0.2">
      <c r="B29030" s="3"/>
      <c r="C29030" s="3"/>
      <c r="D29030" s="6"/>
      <c r="E29030" s="8"/>
      <c r="O29030" s="9"/>
    </row>
    <row r="29031" spans="2:15" x14ac:dyDescent="0.2">
      <c r="B29031" s="3"/>
      <c r="C29031" s="3"/>
      <c r="D29031" s="6"/>
      <c r="E29031" s="8"/>
      <c r="O29031" s="9"/>
    </row>
    <row r="29032" spans="2:15" x14ac:dyDescent="0.2">
      <c r="B29032" s="3"/>
      <c r="C29032" s="3"/>
      <c r="D29032" s="6"/>
      <c r="E29032" s="8"/>
      <c r="O29032" s="9"/>
    </row>
    <row r="29033" spans="2:15" x14ac:dyDescent="0.2">
      <c r="B29033" s="3"/>
      <c r="C29033" s="3"/>
      <c r="D29033" s="6"/>
      <c r="E29033" s="8"/>
      <c r="O29033" s="9"/>
    </row>
    <row r="29034" spans="2:15" x14ac:dyDescent="0.2">
      <c r="B29034" s="3"/>
      <c r="C29034" s="3"/>
      <c r="D29034" s="6"/>
      <c r="E29034" s="8"/>
      <c r="O29034" s="9"/>
    </row>
    <row r="29035" spans="2:15" x14ac:dyDescent="0.2">
      <c r="B29035" s="3"/>
      <c r="C29035" s="3"/>
      <c r="D29035" s="6"/>
      <c r="E29035" s="8"/>
      <c r="O29035" s="9"/>
    </row>
    <row r="29036" spans="2:15" x14ac:dyDescent="0.2">
      <c r="B29036" s="3"/>
      <c r="C29036" s="3"/>
      <c r="D29036" s="6"/>
      <c r="E29036" s="8"/>
      <c r="O29036" s="9"/>
    </row>
    <row r="29037" spans="2:15" x14ac:dyDescent="0.2">
      <c r="B29037" s="3"/>
      <c r="C29037" s="3"/>
      <c r="D29037" s="6"/>
      <c r="E29037" s="8"/>
      <c r="O29037" s="9"/>
    </row>
    <row r="29038" spans="2:15" x14ac:dyDescent="0.2">
      <c r="B29038" s="3"/>
      <c r="C29038" s="3"/>
      <c r="D29038" s="6"/>
      <c r="E29038" s="8"/>
      <c r="O29038" s="9"/>
    </row>
    <row r="29039" spans="2:15" x14ac:dyDescent="0.2">
      <c r="B29039" s="3"/>
      <c r="C29039" s="3"/>
      <c r="D29039" s="6"/>
      <c r="E29039" s="8"/>
      <c r="O29039" s="9"/>
    </row>
    <row r="29040" spans="2:15" x14ac:dyDescent="0.2">
      <c r="B29040" s="3"/>
      <c r="C29040" s="3"/>
      <c r="D29040" s="6"/>
      <c r="E29040" s="8"/>
      <c r="O29040" s="9"/>
    </row>
    <row r="29041" spans="2:15" x14ac:dyDescent="0.2">
      <c r="B29041" s="3"/>
      <c r="C29041" s="3"/>
      <c r="D29041" s="6"/>
      <c r="E29041" s="8"/>
      <c r="O29041" s="9"/>
    </row>
    <row r="29042" spans="2:15" x14ac:dyDescent="0.2">
      <c r="B29042" s="3"/>
      <c r="C29042" s="3"/>
      <c r="D29042" s="6"/>
      <c r="E29042" s="8"/>
      <c r="O29042" s="9"/>
    </row>
    <row r="29043" spans="2:15" x14ac:dyDescent="0.2">
      <c r="B29043" s="3"/>
      <c r="C29043" s="3"/>
      <c r="D29043" s="6"/>
      <c r="E29043" s="8"/>
      <c r="O29043" s="9"/>
    </row>
    <row r="29044" spans="2:15" x14ac:dyDescent="0.2">
      <c r="B29044" s="3"/>
      <c r="C29044" s="3"/>
      <c r="D29044" s="6"/>
      <c r="E29044" s="8"/>
      <c r="O29044" s="9"/>
    </row>
    <row r="29045" spans="2:15" x14ac:dyDescent="0.2">
      <c r="B29045" s="3"/>
      <c r="C29045" s="3"/>
      <c r="D29045" s="6"/>
      <c r="E29045" s="8"/>
      <c r="O29045" s="9"/>
    </row>
    <row r="29046" spans="2:15" x14ac:dyDescent="0.2">
      <c r="B29046" s="3"/>
      <c r="C29046" s="3"/>
      <c r="D29046" s="6"/>
      <c r="E29046" s="8"/>
      <c r="O29046" s="9"/>
    </row>
    <row r="29047" spans="2:15" x14ac:dyDescent="0.2">
      <c r="B29047" s="3"/>
      <c r="C29047" s="3"/>
      <c r="D29047" s="6"/>
      <c r="E29047" s="8"/>
      <c r="O29047" s="9"/>
    </row>
    <row r="29048" spans="2:15" x14ac:dyDescent="0.2">
      <c r="B29048" s="3"/>
      <c r="C29048" s="3"/>
      <c r="D29048" s="6"/>
      <c r="E29048" s="8"/>
      <c r="O29048" s="9"/>
    </row>
    <row r="29049" spans="2:15" x14ac:dyDescent="0.2">
      <c r="B29049" s="3"/>
      <c r="C29049" s="3"/>
      <c r="D29049" s="6"/>
      <c r="E29049" s="8"/>
      <c r="O29049" s="9"/>
    </row>
    <row r="29050" spans="2:15" x14ac:dyDescent="0.2">
      <c r="B29050" s="3"/>
      <c r="C29050" s="3"/>
      <c r="D29050" s="6"/>
      <c r="E29050" s="8"/>
      <c r="O29050" s="9"/>
    </row>
    <row r="29051" spans="2:15" x14ac:dyDescent="0.2">
      <c r="B29051" s="3"/>
      <c r="C29051" s="3"/>
      <c r="D29051" s="6"/>
      <c r="E29051" s="8"/>
      <c r="O29051" s="9"/>
    </row>
    <row r="29052" spans="2:15" x14ac:dyDescent="0.2">
      <c r="B29052" s="3"/>
      <c r="C29052" s="3"/>
      <c r="D29052" s="6"/>
      <c r="E29052" s="8"/>
      <c r="O29052" s="9"/>
    </row>
    <row r="29053" spans="2:15" x14ac:dyDescent="0.2">
      <c r="B29053" s="3"/>
      <c r="C29053" s="3"/>
      <c r="D29053" s="6"/>
      <c r="E29053" s="8"/>
      <c r="O29053" s="9"/>
    </row>
    <row r="29054" spans="2:15" x14ac:dyDescent="0.2">
      <c r="B29054" s="3"/>
      <c r="C29054" s="3"/>
      <c r="D29054" s="6"/>
      <c r="E29054" s="8"/>
      <c r="O29054" s="9"/>
    </row>
    <row r="29055" spans="2:15" x14ac:dyDescent="0.2">
      <c r="B29055" s="3"/>
      <c r="C29055" s="3"/>
      <c r="D29055" s="6"/>
      <c r="E29055" s="8"/>
      <c r="O29055" s="9"/>
    </row>
    <row r="29056" spans="2:15" x14ac:dyDescent="0.2">
      <c r="B29056" s="3"/>
      <c r="C29056" s="3"/>
      <c r="D29056" s="6"/>
      <c r="E29056" s="8"/>
      <c r="O29056" s="9"/>
    </row>
    <row r="29057" spans="2:15" x14ac:dyDescent="0.2">
      <c r="B29057" s="3"/>
      <c r="C29057" s="3"/>
      <c r="D29057" s="6"/>
      <c r="E29057" s="8"/>
      <c r="O29057" s="9"/>
    </row>
    <row r="29058" spans="2:15" x14ac:dyDescent="0.2">
      <c r="B29058" s="3"/>
      <c r="C29058" s="3"/>
      <c r="D29058" s="6"/>
      <c r="E29058" s="8"/>
      <c r="O29058" s="9"/>
    </row>
    <row r="29059" spans="2:15" x14ac:dyDescent="0.2">
      <c r="B29059" s="3"/>
      <c r="C29059" s="3"/>
      <c r="D29059" s="6"/>
      <c r="E29059" s="8"/>
      <c r="O29059" s="9"/>
    </row>
    <row r="29060" spans="2:15" x14ac:dyDescent="0.2">
      <c r="B29060" s="3"/>
      <c r="C29060" s="3"/>
      <c r="D29060" s="6"/>
      <c r="E29060" s="8"/>
      <c r="O29060" s="9"/>
    </row>
    <row r="29061" spans="2:15" x14ac:dyDescent="0.2">
      <c r="B29061" s="3"/>
      <c r="C29061" s="3"/>
      <c r="D29061" s="6"/>
      <c r="E29061" s="8"/>
      <c r="O29061" s="9"/>
    </row>
    <row r="29062" spans="2:15" x14ac:dyDescent="0.2">
      <c r="B29062" s="3"/>
      <c r="C29062" s="3"/>
      <c r="D29062" s="6"/>
      <c r="E29062" s="8"/>
      <c r="O29062" s="9"/>
    </row>
    <row r="29063" spans="2:15" x14ac:dyDescent="0.2">
      <c r="B29063" s="3"/>
      <c r="C29063" s="3"/>
      <c r="D29063" s="6"/>
      <c r="E29063" s="8"/>
      <c r="O29063" s="9"/>
    </row>
    <row r="29064" spans="2:15" x14ac:dyDescent="0.2">
      <c r="B29064" s="3"/>
      <c r="C29064" s="3"/>
      <c r="D29064" s="6"/>
      <c r="E29064" s="8"/>
      <c r="O29064" s="9"/>
    </row>
    <row r="29065" spans="2:15" x14ac:dyDescent="0.2">
      <c r="B29065" s="3"/>
      <c r="C29065" s="3"/>
      <c r="D29065" s="6"/>
      <c r="E29065" s="8"/>
      <c r="O29065" s="9"/>
    </row>
    <row r="29066" spans="2:15" x14ac:dyDescent="0.2">
      <c r="B29066" s="3"/>
      <c r="C29066" s="3"/>
      <c r="D29066" s="6"/>
      <c r="E29066" s="8"/>
      <c r="O29066" s="9"/>
    </row>
    <row r="29067" spans="2:15" x14ac:dyDescent="0.2">
      <c r="B29067" s="3"/>
      <c r="C29067" s="3"/>
      <c r="D29067" s="6"/>
      <c r="E29067" s="8"/>
      <c r="O29067" s="9"/>
    </row>
    <row r="29068" spans="2:15" x14ac:dyDescent="0.2">
      <c r="B29068" s="3"/>
      <c r="C29068" s="3"/>
      <c r="D29068" s="6"/>
      <c r="E29068" s="8"/>
      <c r="O29068" s="9"/>
    </row>
    <row r="29069" spans="2:15" x14ac:dyDescent="0.2">
      <c r="B29069" s="3"/>
      <c r="C29069" s="3"/>
      <c r="D29069" s="6"/>
      <c r="E29069" s="8"/>
      <c r="O29069" s="9"/>
    </row>
    <row r="29070" spans="2:15" x14ac:dyDescent="0.2">
      <c r="B29070" s="3"/>
      <c r="C29070" s="3"/>
      <c r="D29070" s="6"/>
      <c r="E29070" s="8"/>
      <c r="O29070" s="9"/>
    </row>
    <row r="29071" spans="2:15" x14ac:dyDescent="0.2">
      <c r="B29071" s="3"/>
      <c r="C29071" s="3"/>
      <c r="D29071" s="6"/>
      <c r="E29071" s="8"/>
      <c r="O29071" s="9"/>
    </row>
    <row r="29072" spans="2:15" x14ac:dyDescent="0.2">
      <c r="B29072" s="3"/>
      <c r="C29072" s="3"/>
      <c r="D29072" s="6"/>
      <c r="E29072" s="8"/>
      <c r="O29072" s="9"/>
    </row>
    <row r="29073" spans="2:15" x14ac:dyDescent="0.2">
      <c r="B29073" s="3"/>
      <c r="C29073" s="3"/>
      <c r="D29073" s="6"/>
      <c r="E29073" s="8"/>
      <c r="O29073" s="9"/>
    </row>
    <row r="29074" spans="2:15" x14ac:dyDescent="0.2">
      <c r="B29074" s="3"/>
      <c r="C29074" s="3"/>
      <c r="D29074" s="6"/>
      <c r="E29074" s="8"/>
      <c r="O29074" s="9"/>
    </row>
    <row r="29075" spans="2:15" x14ac:dyDescent="0.2">
      <c r="B29075" s="3"/>
      <c r="C29075" s="3"/>
      <c r="D29075" s="6"/>
      <c r="E29075" s="8"/>
      <c r="O29075" s="9"/>
    </row>
    <row r="29076" spans="2:15" x14ac:dyDescent="0.2">
      <c r="B29076" s="3"/>
      <c r="C29076" s="3"/>
      <c r="D29076" s="6"/>
      <c r="E29076" s="8"/>
      <c r="O29076" s="9"/>
    </row>
    <row r="29077" spans="2:15" x14ac:dyDescent="0.2">
      <c r="B29077" s="3"/>
      <c r="C29077" s="3"/>
      <c r="D29077" s="6"/>
      <c r="E29077" s="8"/>
      <c r="O29077" s="9"/>
    </row>
    <row r="29078" spans="2:15" x14ac:dyDescent="0.2">
      <c r="B29078" s="3"/>
      <c r="C29078" s="3"/>
      <c r="D29078" s="6"/>
      <c r="E29078" s="8"/>
      <c r="O29078" s="9"/>
    </row>
    <row r="29079" spans="2:15" x14ac:dyDescent="0.2">
      <c r="B29079" s="3"/>
      <c r="C29079" s="3"/>
      <c r="D29079" s="6"/>
      <c r="E29079" s="8"/>
      <c r="O29079" s="9"/>
    </row>
    <row r="29080" spans="2:15" x14ac:dyDescent="0.2">
      <c r="B29080" s="3"/>
      <c r="C29080" s="3"/>
      <c r="D29080" s="6"/>
      <c r="E29080" s="8"/>
      <c r="O29080" s="9"/>
    </row>
    <row r="29081" spans="2:15" x14ac:dyDescent="0.2">
      <c r="B29081" s="3"/>
      <c r="C29081" s="3"/>
      <c r="D29081" s="6"/>
      <c r="E29081" s="8"/>
      <c r="O29081" s="9"/>
    </row>
    <row r="29082" spans="2:15" x14ac:dyDescent="0.2">
      <c r="B29082" s="3"/>
      <c r="C29082" s="3"/>
      <c r="D29082" s="6"/>
      <c r="E29082" s="8"/>
      <c r="O29082" s="9"/>
    </row>
    <row r="29083" spans="2:15" x14ac:dyDescent="0.2">
      <c r="B29083" s="3"/>
      <c r="C29083" s="3"/>
      <c r="D29083" s="6"/>
      <c r="E29083" s="8"/>
      <c r="O29083" s="9"/>
    </row>
    <row r="29084" spans="2:15" x14ac:dyDescent="0.2">
      <c r="B29084" s="3"/>
      <c r="C29084" s="3"/>
      <c r="D29084" s="6"/>
      <c r="E29084" s="8"/>
      <c r="O29084" s="9"/>
    </row>
    <row r="29085" spans="2:15" x14ac:dyDescent="0.2">
      <c r="B29085" s="3"/>
      <c r="C29085" s="3"/>
      <c r="D29085" s="6"/>
      <c r="E29085" s="8"/>
      <c r="O29085" s="9"/>
    </row>
    <row r="29086" spans="2:15" x14ac:dyDescent="0.2">
      <c r="B29086" s="3"/>
      <c r="C29086" s="3"/>
      <c r="D29086" s="6"/>
      <c r="E29086" s="8"/>
      <c r="O29086" s="9"/>
    </row>
    <row r="29087" spans="2:15" x14ac:dyDescent="0.2">
      <c r="B29087" s="3"/>
      <c r="C29087" s="3"/>
      <c r="D29087" s="6"/>
      <c r="E29087" s="8"/>
      <c r="O29087" s="9"/>
    </row>
    <row r="29088" spans="2:15" x14ac:dyDescent="0.2">
      <c r="B29088" s="3"/>
      <c r="C29088" s="3"/>
      <c r="D29088" s="6"/>
      <c r="E29088" s="8"/>
      <c r="O29088" s="9"/>
    </row>
    <row r="29089" spans="2:15" x14ac:dyDescent="0.2">
      <c r="B29089" s="3"/>
      <c r="C29089" s="3"/>
      <c r="D29089" s="6"/>
      <c r="E29089" s="8"/>
      <c r="O29089" s="9"/>
    </row>
    <row r="29090" spans="2:15" x14ac:dyDescent="0.2">
      <c r="B29090" s="3"/>
      <c r="C29090" s="3"/>
      <c r="D29090" s="6"/>
      <c r="E29090" s="8"/>
      <c r="O29090" s="9"/>
    </row>
    <row r="29091" spans="2:15" x14ac:dyDescent="0.2">
      <c r="B29091" s="3"/>
      <c r="C29091" s="3"/>
      <c r="D29091" s="6"/>
      <c r="E29091" s="8"/>
      <c r="O29091" s="9"/>
    </row>
    <row r="29092" spans="2:15" x14ac:dyDescent="0.2">
      <c r="B29092" s="3"/>
      <c r="C29092" s="3"/>
      <c r="D29092" s="6"/>
      <c r="E29092" s="8"/>
      <c r="O29092" s="9"/>
    </row>
    <row r="29093" spans="2:15" x14ac:dyDescent="0.2">
      <c r="B29093" s="3"/>
      <c r="C29093" s="3"/>
      <c r="D29093" s="6"/>
      <c r="E29093" s="8"/>
      <c r="O29093" s="9"/>
    </row>
    <row r="29094" spans="2:15" x14ac:dyDescent="0.2">
      <c r="B29094" s="3"/>
      <c r="C29094" s="3"/>
      <c r="D29094" s="6"/>
      <c r="E29094" s="8"/>
      <c r="O29094" s="9"/>
    </row>
    <row r="29095" spans="2:15" x14ac:dyDescent="0.2">
      <c r="B29095" s="3"/>
      <c r="C29095" s="3"/>
      <c r="D29095" s="6"/>
      <c r="E29095" s="8"/>
      <c r="O29095" s="9"/>
    </row>
    <row r="29096" spans="2:15" x14ac:dyDescent="0.2">
      <c r="B29096" s="3"/>
      <c r="C29096" s="3"/>
      <c r="D29096" s="6"/>
      <c r="E29096" s="8"/>
      <c r="O29096" s="9"/>
    </row>
    <row r="29097" spans="2:15" x14ac:dyDescent="0.2">
      <c r="B29097" s="3"/>
      <c r="C29097" s="3"/>
      <c r="D29097" s="6"/>
      <c r="E29097" s="8"/>
      <c r="O29097" s="9"/>
    </row>
    <row r="29098" spans="2:15" x14ac:dyDescent="0.2">
      <c r="B29098" s="3"/>
      <c r="C29098" s="3"/>
      <c r="D29098" s="6"/>
      <c r="E29098" s="8"/>
      <c r="O29098" s="9"/>
    </row>
    <row r="29099" spans="2:15" x14ac:dyDescent="0.2">
      <c r="B29099" s="3"/>
      <c r="C29099" s="3"/>
      <c r="D29099" s="6"/>
      <c r="E29099" s="8"/>
      <c r="O29099" s="9"/>
    </row>
    <row r="29100" spans="2:15" x14ac:dyDescent="0.2">
      <c r="B29100" s="3"/>
      <c r="C29100" s="3"/>
      <c r="D29100" s="6"/>
      <c r="E29100" s="8"/>
      <c r="O29100" s="9"/>
    </row>
    <row r="29101" spans="2:15" x14ac:dyDescent="0.2">
      <c r="B29101" s="3"/>
      <c r="C29101" s="3"/>
      <c r="D29101" s="6"/>
      <c r="E29101" s="8"/>
      <c r="O29101" s="9"/>
    </row>
    <row r="29102" spans="2:15" x14ac:dyDescent="0.2">
      <c r="B29102" s="3"/>
      <c r="C29102" s="3"/>
      <c r="D29102" s="6"/>
      <c r="E29102" s="8"/>
      <c r="O29102" s="9"/>
    </row>
    <row r="29103" spans="2:15" x14ac:dyDescent="0.2">
      <c r="B29103" s="3"/>
      <c r="C29103" s="3"/>
      <c r="D29103" s="6"/>
      <c r="E29103" s="8"/>
      <c r="O29103" s="9"/>
    </row>
    <row r="29104" spans="2:15" x14ac:dyDescent="0.2">
      <c r="B29104" s="3"/>
      <c r="C29104" s="3"/>
      <c r="D29104" s="6"/>
      <c r="E29104" s="8"/>
      <c r="O29104" s="9"/>
    </row>
    <row r="29105" spans="2:15" x14ac:dyDescent="0.2">
      <c r="B29105" s="3"/>
      <c r="C29105" s="3"/>
      <c r="D29105" s="6"/>
      <c r="E29105" s="8"/>
      <c r="O29105" s="9"/>
    </row>
    <row r="29106" spans="2:15" x14ac:dyDescent="0.2">
      <c r="B29106" s="3"/>
      <c r="C29106" s="3"/>
      <c r="D29106" s="6"/>
      <c r="E29106" s="8"/>
      <c r="O29106" s="9"/>
    </row>
    <row r="29107" spans="2:15" x14ac:dyDescent="0.2">
      <c r="B29107" s="3"/>
      <c r="C29107" s="3"/>
      <c r="D29107" s="6"/>
      <c r="E29107" s="8"/>
      <c r="O29107" s="9"/>
    </row>
    <row r="29108" spans="2:15" x14ac:dyDescent="0.2">
      <c r="B29108" s="3"/>
      <c r="C29108" s="3"/>
      <c r="D29108" s="6"/>
      <c r="E29108" s="8"/>
      <c r="O29108" s="9"/>
    </row>
    <row r="29109" spans="2:15" x14ac:dyDescent="0.2">
      <c r="B29109" s="3"/>
      <c r="C29109" s="3"/>
      <c r="D29109" s="6"/>
      <c r="E29109" s="8"/>
      <c r="O29109" s="9"/>
    </row>
    <row r="29110" spans="2:15" x14ac:dyDescent="0.2">
      <c r="B29110" s="3"/>
      <c r="C29110" s="3"/>
      <c r="D29110" s="6"/>
      <c r="E29110" s="8"/>
      <c r="O29110" s="9"/>
    </row>
    <row r="29111" spans="2:15" x14ac:dyDescent="0.2">
      <c r="B29111" s="3"/>
      <c r="C29111" s="3"/>
      <c r="D29111" s="6"/>
      <c r="E29111" s="8"/>
      <c r="O29111" s="9"/>
    </row>
    <row r="29112" spans="2:15" x14ac:dyDescent="0.2">
      <c r="B29112" s="3"/>
      <c r="C29112" s="3"/>
      <c r="D29112" s="6"/>
      <c r="E29112" s="8"/>
      <c r="O29112" s="9"/>
    </row>
    <row r="29113" spans="2:15" x14ac:dyDescent="0.2">
      <c r="B29113" s="3"/>
      <c r="C29113" s="3"/>
      <c r="D29113" s="6"/>
      <c r="E29113" s="8"/>
      <c r="O29113" s="9"/>
    </row>
    <row r="29114" spans="2:15" x14ac:dyDescent="0.2">
      <c r="B29114" s="3"/>
      <c r="C29114" s="3"/>
      <c r="D29114" s="6"/>
      <c r="E29114" s="8"/>
      <c r="O29114" s="9"/>
    </row>
    <row r="29115" spans="2:15" x14ac:dyDescent="0.2">
      <c r="B29115" s="3"/>
      <c r="C29115" s="3"/>
      <c r="D29115" s="6"/>
      <c r="E29115" s="8"/>
      <c r="O29115" s="9"/>
    </row>
    <row r="29116" spans="2:15" x14ac:dyDescent="0.2">
      <c r="B29116" s="3"/>
      <c r="C29116" s="3"/>
      <c r="D29116" s="6"/>
      <c r="E29116" s="8"/>
      <c r="O29116" s="9"/>
    </row>
    <row r="29117" spans="2:15" x14ac:dyDescent="0.2">
      <c r="B29117" s="3"/>
      <c r="C29117" s="3"/>
      <c r="D29117" s="6"/>
      <c r="E29117" s="8"/>
      <c r="O29117" s="9"/>
    </row>
    <row r="29118" spans="2:15" x14ac:dyDescent="0.2">
      <c r="B29118" s="3"/>
      <c r="C29118" s="3"/>
      <c r="D29118" s="6"/>
      <c r="E29118" s="8"/>
      <c r="O29118" s="9"/>
    </row>
    <row r="29119" spans="2:15" x14ac:dyDescent="0.2">
      <c r="B29119" s="3"/>
      <c r="C29119" s="3"/>
      <c r="D29119" s="6"/>
      <c r="E29119" s="8"/>
      <c r="O29119" s="9"/>
    </row>
    <row r="29120" spans="2:15" x14ac:dyDescent="0.2">
      <c r="B29120" s="3"/>
      <c r="C29120" s="3"/>
      <c r="D29120" s="6"/>
      <c r="E29120" s="8"/>
      <c r="O29120" s="9"/>
    </row>
    <row r="29121" spans="2:15" x14ac:dyDescent="0.2">
      <c r="B29121" s="3"/>
      <c r="C29121" s="3"/>
      <c r="D29121" s="6"/>
      <c r="E29121" s="8"/>
      <c r="O29121" s="9"/>
    </row>
    <row r="29122" spans="2:15" x14ac:dyDescent="0.2">
      <c r="B29122" s="3"/>
      <c r="C29122" s="3"/>
      <c r="D29122" s="6"/>
      <c r="E29122" s="8"/>
      <c r="O29122" s="9"/>
    </row>
    <row r="29123" spans="2:15" x14ac:dyDescent="0.2">
      <c r="B29123" s="3"/>
      <c r="C29123" s="3"/>
      <c r="D29123" s="6"/>
      <c r="E29123" s="8"/>
      <c r="O29123" s="9"/>
    </row>
    <row r="29124" spans="2:15" x14ac:dyDescent="0.2">
      <c r="B29124" s="3"/>
      <c r="C29124" s="3"/>
      <c r="D29124" s="6"/>
      <c r="E29124" s="8"/>
      <c r="O29124" s="9"/>
    </row>
    <row r="29125" spans="2:15" x14ac:dyDescent="0.2">
      <c r="B29125" s="3"/>
      <c r="C29125" s="3"/>
      <c r="D29125" s="6"/>
      <c r="E29125" s="8"/>
      <c r="O29125" s="9"/>
    </row>
    <row r="29126" spans="2:15" x14ac:dyDescent="0.2">
      <c r="B29126" s="3"/>
      <c r="C29126" s="3"/>
      <c r="D29126" s="6"/>
      <c r="E29126" s="8"/>
      <c r="O29126" s="9"/>
    </row>
    <row r="29127" spans="2:15" x14ac:dyDescent="0.2">
      <c r="B29127" s="3"/>
      <c r="C29127" s="3"/>
      <c r="D29127" s="6"/>
      <c r="E29127" s="8"/>
      <c r="O29127" s="9"/>
    </row>
    <row r="29128" spans="2:15" x14ac:dyDescent="0.2">
      <c r="B29128" s="3"/>
      <c r="C29128" s="3"/>
      <c r="D29128" s="6"/>
      <c r="E29128" s="8"/>
      <c r="O29128" s="9"/>
    </row>
    <row r="29129" spans="2:15" x14ac:dyDescent="0.2">
      <c r="B29129" s="3"/>
      <c r="C29129" s="3"/>
      <c r="D29129" s="6"/>
      <c r="E29129" s="8"/>
      <c r="O29129" s="9"/>
    </row>
    <row r="29130" spans="2:15" x14ac:dyDescent="0.2">
      <c r="B29130" s="3"/>
      <c r="C29130" s="3"/>
      <c r="D29130" s="6"/>
      <c r="E29130" s="8"/>
      <c r="O29130" s="9"/>
    </row>
    <row r="29131" spans="2:15" x14ac:dyDescent="0.2">
      <c r="B29131" s="3"/>
      <c r="C29131" s="3"/>
      <c r="D29131" s="6"/>
      <c r="E29131" s="8"/>
      <c r="O29131" s="9"/>
    </row>
    <row r="29132" spans="2:15" x14ac:dyDescent="0.2">
      <c r="B29132" s="3"/>
      <c r="C29132" s="3"/>
      <c r="D29132" s="6"/>
      <c r="E29132" s="8"/>
      <c r="O29132" s="9"/>
    </row>
    <row r="29133" spans="2:15" x14ac:dyDescent="0.2">
      <c r="B29133" s="3"/>
      <c r="C29133" s="3"/>
      <c r="D29133" s="6"/>
      <c r="E29133" s="8"/>
      <c r="O29133" s="9"/>
    </row>
    <row r="29134" spans="2:15" x14ac:dyDescent="0.2">
      <c r="B29134" s="3"/>
      <c r="C29134" s="3"/>
      <c r="D29134" s="6"/>
      <c r="E29134" s="8"/>
      <c r="O29134" s="9"/>
    </row>
    <row r="29135" spans="2:15" x14ac:dyDescent="0.2">
      <c r="B29135" s="3"/>
      <c r="C29135" s="3"/>
      <c r="D29135" s="6"/>
      <c r="E29135" s="8"/>
      <c r="O29135" s="9"/>
    </row>
    <row r="29136" spans="2:15" x14ac:dyDescent="0.2">
      <c r="B29136" s="3"/>
      <c r="C29136" s="3"/>
      <c r="D29136" s="6"/>
      <c r="E29136" s="8"/>
      <c r="O29136" s="9"/>
    </row>
    <row r="29137" spans="2:15" x14ac:dyDescent="0.2">
      <c r="B29137" s="3"/>
      <c r="C29137" s="3"/>
      <c r="D29137" s="6"/>
      <c r="E29137" s="8"/>
      <c r="O29137" s="9"/>
    </row>
    <row r="29138" spans="2:15" x14ac:dyDescent="0.2">
      <c r="B29138" s="3"/>
      <c r="C29138" s="3"/>
      <c r="D29138" s="6"/>
      <c r="E29138" s="8"/>
      <c r="O29138" s="9"/>
    </row>
    <row r="29139" spans="2:15" x14ac:dyDescent="0.2">
      <c r="B29139" s="3"/>
      <c r="C29139" s="3"/>
      <c r="D29139" s="6"/>
      <c r="E29139" s="8"/>
      <c r="O29139" s="9"/>
    </row>
    <row r="29140" spans="2:15" x14ac:dyDescent="0.2">
      <c r="B29140" s="3"/>
      <c r="C29140" s="3"/>
      <c r="D29140" s="6"/>
      <c r="E29140" s="8"/>
      <c r="O29140" s="9"/>
    </row>
    <row r="29141" spans="2:15" x14ac:dyDescent="0.2">
      <c r="B29141" s="3"/>
      <c r="C29141" s="3"/>
      <c r="D29141" s="6"/>
      <c r="E29141" s="8"/>
      <c r="O29141" s="9"/>
    </row>
    <row r="29142" spans="2:15" x14ac:dyDescent="0.2">
      <c r="B29142" s="3"/>
      <c r="C29142" s="3"/>
      <c r="D29142" s="6"/>
      <c r="E29142" s="8"/>
      <c r="O29142" s="9"/>
    </row>
    <row r="29143" spans="2:15" x14ac:dyDescent="0.2">
      <c r="B29143" s="3"/>
      <c r="C29143" s="3"/>
      <c r="D29143" s="6"/>
      <c r="E29143" s="8"/>
      <c r="O29143" s="9"/>
    </row>
    <row r="29144" spans="2:15" x14ac:dyDescent="0.2">
      <c r="B29144" s="3"/>
      <c r="C29144" s="3"/>
      <c r="D29144" s="6"/>
      <c r="E29144" s="8"/>
      <c r="O29144" s="9"/>
    </row>
    <row r="29145" spans="2:15" x14ac:dyDescent="0.2">
      <c r="B29145" s="3"/>
      <c r="C29145" s="3"/>
      <c r="D29145" s="6"/>
      <c r="E29145" s="8"/>
      <c r="O29145" s="9"/>
    </row>
    <row r="29146" spans="2:15" x14ac:dyDescent="0.2">
      <c r="B29146" s="3"/>
      <c r="C29146" s="3"/>
      <c r="D29146" s="6"/>
      <c r="E29146" s="8"/>
      <c r="O29146" s="9"/>
    </row>
    <row r="29147" spans="2:15" x14ac:dyDescent="0.2">
      <c r="B29147" s="3"/>
      <c r="C29147" s="3"/>
      <c r="D29147" s="6"/>
      <c r="E29147" s="8"/>
      <c r="O29147" s="9"/>
    </row>
    <row r="29148" spans="2:15" x14ac:dyDescent="0.2">
      <c r="B29148" s="3"/>
      <c r="C29148" s="3"/>
      <c r="D29148" s="6"/>
      <c r="E29148" s="8"/>
      <c r="O29148" s="9"/>
    </row>
    <row r="29149" spans="2:15" x14ac:dyDescent="0.2">
      <c r="B29149" s="3"/>
      <c r="C29149" s="3"/>
      <c r="D29149" s="6"/>
      <c r="E29149" s="8"/>
      <c r="O29149" s="9"/>
    </row>
    <row r="29150" spans="2:15" x14ac:dyDescent="0.2">
      <c r="B29150" s="3"/>
      <c r="C29150" s="3"/>
      <c r="D29150" s="6"/>
      <c r="E29150" s="8"/>
      <c r="O29150" s="9"/>
    </row>
    <row r="29151" spans="2:15" x14ac:dyDescent="0.2">
      <c r="B29151" s="3"/>
      <c r="C29151" s="3"/>
      <c r="D29151" s="6"/>
      <c r="E29151" s="8"/>
      <c r="O29151" s="9"/>
    </row>
    <row r="29152" spans="2:15" x14ac:dyDescent="0.2">
      <c r="B29152" s="3"/>
      <c r="C29152" s="3"/>
      <c r="D29152" s="6"/>
      <c r="E29152" s="8"/>
      <c r="O29152" s="9"/>
    </row>
    <row r="29153" spans="2:15" x14ac:dyDescent="0.2">
      <c r="B29153" s="3"/>
      <c r="C29153" s="3"/>
      <c r="D29153" s="6"/>
      <c r="E29153" s="8"/>
      <c r="O29153" s="9"/>
    </row>
    <row r="29154" spans="2:15" x14ac:dyDescent="0.2">
      <c r="B29154" s="3"/>
      <c r="C29154" s="3"/>
      <c r="D29154" s="6"/>
      <c r="E29154" s="8"/>
      <c r="O29154" s="9"/>
    </row>
    <row r="29155" spans="2:15" x14ac:dyDescent="0.2">
      <c r="B29155" s="3"/>
      <c r="C29155" s="3"/>
      <c r="D29155" s="6"/>
      <c r="E29155" s="8"/>
      <c r="O29155" s="9"/>
    </row>
    <row r="29156" spans="2:15" x14ac:dyDescent="0.2">
      <c r="B29156" s="3"/>
      <c r="C29156" s="3"/>
      <c r="D29156" s="6"/>
      <c r="E29156" s="8"/>
      <c r="O29156" s="9"/>
    </row>
    <row r="29157" spans="2:15" x14ac:dyDescent="0.2">
      <c r="B29157" s="3"/>
      <c r="C29157" s="3"/>
      <c r="D29157" s="6"/>
      <c r="E29157" s="8"/>
      <c r="O29157" s="9"/>
    </row>
    <row r="29158" spans="2:15" x14ac:dyDescent="0.2">
      <c r="B29158" s="3"/>
      <c r="C29158" s="3"/>
      <c r="D29158" s="6"/>
      <c r="E29158" s="8"/>
      <c r="O29158" s="9"/>
    </row>
    <row r="29159" spans="2:15" x14ac:dyDescent="0.2">
      <c r="B29159" s="3"/>
      <c r="C29159" s="3"/>
      <c r="D29159" s="6"/>
      <c r="E29159" s="8"/>
      <c r="O29159" s="9"/>
    </row>
    <row r="29160" spans="2:15" x14ac:dyDescent="0.2">
      <c r="B29160" s="3"/>
      <c r="C29160" s="3"/>
      <c r="D29160" s="6"/>
      <c r="E29160" s="8"/>
      <c r="O29160" s="9"/>
    </row>
    <row r="29161" spans="2:15" x14ac:dyDescent="0.2">
      <c r="B29161" s="3"/>
      <c r="C29161" s="3"/>
      <c r="D29161" s="6"/>
      <c r="E29161" s="8"/>
      <c r="O29161" s="9"/>
    </row>
    <row r="29162" spans="2:15" x14ac:dyDescent="0.2">
      <c r="B29162" s="3"/>
      <c r="C29162" s="3"/>
      <c r="D29162" s="6"/>
      <c r="E29162" s="8"/>
      <c r="O29162" s="9"/>
    </row>
    <row r="29163" spans="2:15" x14ac:dyDescent="0.2">
      <c r="B29163" s="3"/>
      <c r="C29163" s="3"/>
      <c r="D29163" s="6"/>
      <c r="E29163" s="8"/>
      <c r="O29163" s="9"/>
    </row>
    <row r="29164" spans="2:15" x14ac:dyDescent="0.2">
      <c r="B29164" s="3"/>
      <c r="C29164" s="3"/>
      <c r="D29164" s="6"/>
      <c r="E29164" s="8"/>
      <c r="O29164" s="9"/>
    </row>
    <row r="29165" spans="2:15" x14ac:dyDescent="0.2">
      <c r="B29165" s="3"/>
      <c r="C29165" s="3"/>
      <c r="D29165" s="6"/>
      <c r="E29165" s="8"/>
      <c r="O29165" s="9"/>
    </row>
    <row r="29166" spans="2:15" x14ac:dyDescent="0.2">
      <c r="B29166" s="3"/>
      <c r="C29166" s="3"/>
      <c r="D29166" s="6"/>
      <c r="E29166" s="8"/>
      <c r="O29166" s="9"/>
    </row>
    <row r="29167" spans="2:15" x14ac:dyDescent="0.2">
      <c r="B29167" s="3"/>
      <c r="C29167" s="3"/>
      <c r="D29167" s="6"/>
      <c r="E29167" s="8"/>
      <c r="O29167" s="9"/>
    </row>
    <row r="29168" spans="2:15" x14ac:dyDescent="0.2">
      <c r="B29168" s="3"/>
      <c r="C29168" s="3"/>
      <c r="D29168" s="6"/>
      <c r="E29168" s="8"/>
      <c r="O29168" s="9"/>
    </row>
    <row r="29169" spans="2:15" x14ac:dyDescent="0.2">
      <c r="B29169" s="3"/>
      <c r="C29169" s="3"/>
      <c r="D29169" s="6"/>
      <c r="E29169" s="8"/>
      <c r="O29169" s="9"/>
    </row>
    <row r="29170" spans="2:15" x14ac:dyDescent="0.2">
      <c r="B29170" s="3"/>
      <c r="C29170" s="3"/>
      <c r="D29170" s="6"/>
      <c r="E29170" s="8"/>
      <c r="O29170" s="9"/>
    </row>
    <row r="29171" spans="2:15" x14ac:dyDescent="0.2">
      <c r="B29171" s="3"/>
      <c r="C29171" s="3"/>
      <c r="D29171" s="6"/>
      <c r="E29171" s="8"/>
      <c r="O29171" s="9"/>
    </row>
    <row r="29172" spans="2:15" x14ac:dyDescent="0.2">
      <c r="B29172" s="3"/>
      <c r="C29172" s="3"/>
      <c r="D29172" s="6"/>
      <c r="E29172" s="8"/>
      <c r="O29172" s="9"/>
    </row>
    <row r="29173" spans="2:15" x14ac:dyDescent="0.2">
      <c r="B29173" s="3"/>
      <c r="C29173" s="3"/>
      <c r="D29173" s="6"/>
      <c r="E29173" s="8"/>
      <c r="O29173" s="9"/>
    </row>
    <row r="29174" spans="2:15" x14ac:dyDescent="0.2">
      <c r="B29174" s="3"/>
      <c r="C29174" s="3"/>
      <c r="D29174" s="6"/>
      <c r="E29174" s="8"/>
      <c r="O29174" s="9"/>
    </row>
    <row r="29175" spans="2:15" x14ac:dyDescent="0.2">
      <c r="B29175" s="3"/>
      <c r="C29175" s="3"/>
      <c r="D29175" s="6"/>
      <c r="E29175" s="8"/>
      <c r="O29175" s="9"/>
    </row>
    <row r="29176" spans="2:15" x14ac:dyDescent="0.2">
      <c r="B29176" s="3"/>
      <c r="C29176" s="3"/>
      <c r="D29176" s="6"/>
      <c r="E29176" s="8"/>
      <c r="O29176" s="9"/>
    </row>
    <row r="29177" spans="2:15" x14ac:dyDescent="0.2">
      <c r="B29177" s="3"/>
      <c r="C29177" s="3"/>
      <c r="D29177" s="6"/>
      <c r="E29177" s="8"/>
      <c r="O29177" s="9"/>
    </row>
    <row r="29178" spans="2:15" x14ac:dyDescent="0.2">
      <c r="B29178" s="3"/>
      <c r="C29178" s="3"/>
      <c r="D29178" s="6"/>
      <c r="E29178" s="8"/>
      <c r="O29178" s="9"/>
    </row>
    <row r="29179" spans="2:15" x14ac:dyDescent="0.2">
      <c r="B29179" s="3"/>
      <c r="C29179" s="3"/>
      <c r="D29179" s="6"/>
      <c r="E29179" s="8"/>
      <c r="O29179" s="9"/>
    </row>
    <row r="29180" spans="2:15" x14ac:dyDescent="0.2">
      <c r="B29180" s="3"/>
      <c r="C29180" s="3"/>
      <c r="D29180" s="6"/>
      <c r="E29180" s="8"/>
      <c r="O29180" s="9"/>
    </row>
    <row r="29181" spans="2:15" x14ac:dyDescent="0.2">
      <c r="B29181" s="3"/>
      <c r="C29181" s="3"/>
      <c r="D29181" s="6"/>
      <c r="E29181" s="8"/>
      <c r="O29181" s="9"/>
    </row>
    <row r="29182" spans="2:15" x14ac:dyDescent="0.2">
      <c r="B29182" s="3"/>
      <c r="C29182" s="3"/>
      <c r="D29182" s="6"/>
      <c r="E29182" s="8"/>
      <c r="O29182" s="9"/>
    </row>
    <row r="29183" spans="2:15" x14ac:dyDescent="0.2">
      <c r="B29183" s="3"/>
      <c r="C29183" s="3"/>
      <c r="D29183" s="6"/>
      <c r="E29183" s="8"/>
      <c r="O29183" s="9"/>
    </row>
    <row r="29184" spans="2:15" x14ac:dyDescent="0.2">
      <c r="B29184" s="3"/>
      <c r="C29184" s="3"/>
      <c r="D29184" s="6"/>
      <c r="E29184" s="8"/>
      <c r="O29184" s="9"/>
    </row>
    <row r="29185" spans="2:15" x14ac:dyDescent="0.2">
      <c r="B29185" s="3"/>
      <c r="C29185" s="3"/>
      <c r="D29185" s="6"/>
      <c r="E29185" s="8"/>
      <c r="O29185" s="9"/>
    </row>
    <row r="29186" spans="2:15" x14ac:dyDescent="0.2">
      <c r="B29186" s="3"/>
      <c r="C29186" s="3"/>
      <c r="D29186" s="6"/>
      <c r="E29186" s="8"/>
      <c r="O29186" s="9"/>
    </row>
    <row r="29187" spans="2:15" x14ac:dyDescent="0.2">
      <c r="B29187" s="3"/>
      <c r="C29187" s="3"/>
      <c r="D29187" s="6"/>
      <c r="E29187" s="8"/>
      <c r="O29187" s="9"/>
    </row>
    <row r="29188" spans="2:15" x14ac:dyDescent="0.2">
      <c r="B29188" s="3"/>
      <c r="C29188" s="3"/>
      <c r="D29188" s="6"/>
      <c r="E29188" s="8"/>
      <c r="O29188" s="9"/>
    </row>
    <row r="29189" spans="2:15" x14ac:dyDescent="0.2">
      <c r="B29189" s="3"/>
      <c r="C29189" s="3"/>
      <c r="D29189" s="6"/>
      <c r="E29189" s="8"/>
      <c r="O29189" s="9"/>
    </row>
    <row r="29190" spans="2:15" x14ac:dyDescent="0.2">
      <c r="B29190" s="3"/>
      <c r="C29190" s="3"/>
      <c r="D29190" s="6"/>
      <c r="E29190" s="8"/>
      <c r="O29190" s="9"/>
    </row>
    <row r="29191" spans="2:15" x14ac:dyDescent="0.2">
      <c r="B29191" s="3"/>
      <c r="C29191" s="3"/>
      <c r="D29191" s="6"/>
      <c r="E29191" s="8"/>
      <c r="O29191" s="9"/>
    </row>
    <row r="29192" spans="2:15" x14ac:dyDescent="0.2">
      <c r="B29192" s="3"/>
      <c r="C29192" s="3"/>
      <c r="D29192" s="6"/>
      <c r="E29192" s="8"/>
      <c r="O29192" s="9"/>
    </row>
    <row r="29193" spans="2:15" x14ac:dyDescent="0.2">
      <c r="B29193" s="3"/>
      <c r="C29193" s="3"/>
      <c r="D29193" s="6"/>
      <c r="E29193" s="8"/>
      <c r="O29193" s="9"/>
    </row>
    <row r="29194" spans="2:15" x14ac:dyDescent="0.2">
      <c r="B29194" s="3"/>
      <c r="C29194" s="3"/>
      <c r="D29194" s="6"/>
      <c r="E29194" s="8"/>
      <c r="O29194" s="9"/>
    </row>
    <row r="29195" spans="2:15" x14ac:dyDescent="0.2">
      <c r="B29195" s="3"/>
      <c r="C29195" s="3"/>
      <c r="D29195" s="6"/>
      <c r="E29195" s="8"/>
      <c r="O29195" s="9"/>
    </row>
    <row r="29196" spans="2:15" x14ac:dyDescent="0.2">
      <c r="B29196" s="3"/>
      <c r="C29196" s="3"/>
      <c r="D29196" s="6"/>
      <c r="E29196" s="8"/>
      <c r="O29196" s="9"/>
    </row>
    <row r="29197" spans="2:15" x14ac:dyDescent="0.2">
      <c r="B29197" s="3"/>
      <c r="C29197" s="3"/>
      <c r="D29197" s="6"/>
      <c r="E29197" s="8"/>
      <c r="O29197" s="9"/>
    </row>
    <row r="29198" spans="2:15" x14ac:dyDescent="0.2">
      <c r="B29198" s="3"/>
      <c r="C29198" s="3"/>
      <c r="D29198" s="6"/>
      <c r="E29198" s="8"/>
      <c r="O29198" s="9"/>
    </row>
    <row r="29199" spans="2:15" x14ac:dyDescent="0.2">
      <c r="B29199" s="3"/>
      <c r="C29199" s="3"/>
      <c r="D29199" s="6"/>
      <c r="E29199" s="8"/>
      <c r="O29199" s="9"/>
    </row>
    <row r="29200" spans="2:15" x14ac:dyDescent="0.2">
      <c r="B29200" s="3"/>
      <c r="C29200" s="3"/>
      <c r="D29200" s="6"/>
      <c r="E29200" s="8"/>
      <c r="O29200" s="9"/>
    </row>
    <row r="29201" spans="2:15" x14ac:dyDescent="0.2">
      <c r="B29201" s="3"/>
      <c r="C29201" s="3"/>
      <c r="D29201" s="6"/>
      <c r="E29201" s="8"/>
      <c r="O29201" s="9"/>
    </row>
    <row r="29202" spans="2:15" x14ac:dyDescent="0.2">
      <c r="B29202" s="3"/>
      <c r="C29202" s="3"/>
      <c r="D29202" s="6"/>
      <c r="E29202" s="8"/>
      <c r="O29202" s="9"/>
    </row>
    <row r="29203" spans="2:15" x14ac:dyDescent="0.2">
      <c r="B29203" s="3"/>
      <c r="C29203" s="3"/>
      <c r="D29203" s="6"/>
      <c r="E29203" s="8"/>
      <c r="O29203" s="9"/>
    </row>
    <row r="29204" spans="2:15" x14ac:dyDescent="0.2">
      <c r="B29204" s="3"/>
      <c r="C29204" s="3"/>
      <c r="D29204" s="6"/>
      <c r="E29204" s="8"/>
      <c r="O29204" s="9"/>
    </row>
    <row r="29205" spans="2:15" x14ac:dyDescent="0.2">
      <c r="B29205" s="3"/>
      <c r="C29205" s="3"/>
      <c r="D29205" s="6"/>
      <c r="E29205" s="8"/>
      <c r="O29205" s="9"/>
    </row>
    <row r="29206" spans="2:15" x14ac:dyDescent="0.2">
      <c r="B29206" s="3"/>
      <c r="C29206" s="3"/>
      <c r="D29206" s="6"/>
      <c r="E29206" s="8"/>
      <c r="O29206" s="9"/>
    </row>
    <row r="29207" spans="2:15" x14ac:dyDescent="0.2">
      <c r="B29207" s="3"/>
      <c r="C29207" s="3"/>
      <c r="D29207" s="6"/>
      <c r="E29207" s="8"/>
      <c r="O29207" s="9"/>
    </row>
    <row r="29208" spans="2:15" x14ac:dyDescent="0.2">
      <c r="B29208" s="3"/>
      <c r="C29208" s="3"/>
      <c r="D29208" s="6"/>
      <c r="E29208" s="8"/>
      <c r="O29208" s="9"/>
    </row>
    <row r="29209" spans="2:15" x14ac:dyDescent="0.2">
      <c r="B29209" s="3"/>
      <c r="C29209" s="3"/>
      <c r="D29209" s="6"/>
      <c r="E29209" s="8"/>
      <c r="O29209" s="9"/>
    </row>
    <row r="29210" spans="2:15" x14ac:dyDescent="0.2">
      <c r="B29210" s="3"/>
      <c r="C29210" s="3"/>
      <c r="D29210" s="6"/>
      <c r="E29210" s="8"/>
      <c r="O29210" s="9"/>
    </row>
    <row r="29211" spans="2:15" x14ac:dyDescent="0.2">
      <c r="B29211" s="3"/>
      <c r="C29211" s="3"/>
      <c r="D29211" s="6"/>
      <c r="E29211" s="8"/>
      <c r="O29211" s="9"/>
    </row>
    <row r="29212" spans="2:15" x14ac:dyDescent="0.2">
      <c r="B29212" s="3"/>
      <c r="C29212" s="3"/>
      <c r="D29212" s="6"/>
      <c r="E29212" s="8"/>
      <c r="O29212" s="9"/>
    </row>
    <row r="29213" spans="2:15" x14ac:dyDescent="0.2">
      <c r="B29213" s="3"/>
      <c r="C29213" s="3"/>
      <c r="D29213" s="6"/>
      <c r="E29213" s="8"/>
      <c r="O29213" s="9"/>
    </row>
    <row r="29214" spans="2:15" x14ac:dyDescent="0.2">
      <c r="B29214" s="3"/>
      <c r="C29214" s="3"/>
      <c r="D29214" s="6"/>
      <c r="E29214" s="8"/>
      <c r="O29214" s="9"/>
    </row>
    <row r="29215" spans="2:15" x14ac:dyDescent="0.2">
      <c r="B29215" s="3"/>
      <c r="C29215" s="3"/>
      <c r="D29215" s="6"/>
      <c r="E29215" s="8"/>
      <c r="O29215" s="9"/>
    </row>
    <row r="29216" spans="2:15" x14ac:dyDescent="0.2">
      <c r="B29216" s="3"/>
      <c r="C29216" s="3"/>
      <c r="D29216" s="6"/>
      <c r="E29216" s="8"/>
      <c r="O29216" s="9"/>
    </row>
    <row r="29217" spans="2:15" x14ac:dyDescent="0.2">
      <c r="B29217" s="3"/>
      <c r="C29217" s="3"/>
      <c r="D29217" s="6"/>
      <c r="E29217" s="8"/>
      <c r="O29217" s="9"/>
    </row>
    <row r="29218" spans="2:15" x14ac:dyDescent="0.2">
      <c r="B29218" s="3"/>
      <c r="C29218" s="3"/>
      <c r="D29218" s="6"/>
      <c r="E29218" s="8"/>
      <c r="O29218" s="9"/>
    </row>
    <row r="29219" spans="2:15" x14ac:dyDescent="0.2">
      <c r="B29219" s="3"/>
      <c r="C29219" s="3"/>
      <c r="D29219" s="6"/>
      <c r="E29219" s="8"/>
      <c r="O29219" s="9"/>
    </row>
    <row r="29220" spans="2:15" x14ac:dyDescent="0.2">
      <c r="B29220" s="3"/>
      <c r="C29220" s="3"/>
      <c r="D29220" s="6"/>
      <c r="E29220" s="8"/>
      <c r="O29220" s="9"/>
    </row>
    <row r="29221" spans="2:15" x14ac:dyDescent="0.2">
      <c r="B29221" s="3"/>
      <c r="C29221" s="3"/>
      <c r="D29221" s="6"/>
      <c r="E29221" s="8"/>
      <c r="O29221" s="9"/>
    </row>
    <row r="29222" spans="2:15" x14ac:dyDescent="0.2">
      <c r="B29222" s="3"/>
      <c r="C29222" s="3"/>
      <c r="D29222" s="6"/>
      <c r="E29222" s="8"/>
      <c r="O29222" s="9"/>
    </row>
    <row r="29223" spans="2:15" x14ac:dyDescent="0.2">
      <c r="B29223" s="3"/>
      <c r="C29223" s="3"/>
      <c r="D29223" s="6"/>
      <c r="E29223" s="8"/>
      <c r="O29223" s="9"/>
    </row>
    <row r="29224" spans="2:15" x14ac:dyDescent="0.2">
      <c r="B29224" s="3"/>
      <c r="C29224" s="3"/>
      <c r="D29224" s="6"/>
      <c r="E29224" s="8"/>
      <c r="O29224" s="9"/>
    </row>
    <row r="29225" spans="2:15" x14ac:dyDescent="0.2">
      <c r="B29225" s="3"/>
      <c r="C29225" s="3"/>
      <c r="D29225" s="6"/>
      <c r="E29225" s="8"/>
      <c r="O29225" s="9"/>
    </row>
    <row r="29226" spans="2:15" x14ac:dyDescent="0.2">
      <c r="B29226" s="3"/>
      <c r="C29226" s="3"/>
      <c r="D29226" s="6"/>
      <c r="E29226" s="8"/>
      <c r="O29226" s="9"/>
    </row>
    <row r="29227" spans="2:15" x14ac:dyDescent="0.2">
      <c r="B29227" s="3"/>
      <c r="C29227" s="3"/>
      <c r="D29227" s="6"/>
      <c r="E29227" s="8"/>
      <c r="O29227" s="9"/>
    </row>
    <row r="29228" spans="2:15" x14ac:dyDescent="0.2">
      <c r="B29228" s="3"/>
      <c r="C29228" s="3"/>
      <c r="D29228" s="6"/>
      <c r="E29228" s="8"/>
      <c r="O29228" s="9"/>
    </row>
    <row r="29229" spans="2:15" x14ac:dyDescent="0.2">
      <c r="B29229" s="3"/>
      <c r="C29229" s="3"/>
      <c r="D29229" s="6"/>
      <c r="E29229" s="8"/>
      <c r="O29229" s="9"/>
    </row>
    <row r="29230" spans="2:15" x14ac:dyDescent="0.2">
      <c r="B29230" s="3"/>
      <c r="C29230" s="3"/>
      <c r="D29230" s="6"/>
      <c r="E29230" s="8"/>
      <c r="O29230" s="9"/>
    </row>
    <row r="29231" spans="2:15" x14ac:dyDescent="0.2">
      <c r="B29231" s="3"/>
      <c r="C29231" s="3"/>
      <c r="D29231" s="6"/>
      <c r="E29231" s="8"/>
      <c r="O29231" s="9"/>
    </row>
    <row r="29232" spans="2:15" x14ac:dyDescent="0.2">
      <c r="B29232" s="3"/>
      <c r="C29232" s="3"/>
      <c r="D29232" s="6"/>
      <c r="E29232" s="8"/>
      <c r="O29232" s="9"/>
    </row>
    <row r="29233" spans="2:15" x14ac:dyDescent="0.2">
      <c r="B29233" s="3"/>
      <c r="C29233" s="3"/>
      <c r="D29233" s="6"/>
      <c r="E29233" s="8"/>
      <c r="O29233" s="9"/>
    </row>
    <row r="29234" spans="2:15" x14ac:dyDescent="0.2">
      <c r="B29234" s="3"/>
      <c r="C29234" s="3"/>
      <c r="D29234" s="6"/>
      <c r="E29234" s="8"/>
      <c r="O29234" s="9"/>
    </row>
    <row r="29235" spans="2:15" x14ac:dyDescent="0.2">
      <c r="B29235" s="3"/>
      <c r="C29235" s="3"/>
      <c r="D29235" s="6"/>
      <c r="E29235" s="8"/>
      <c r="O29235" s="9"/>
    </row>
    <row r="29236" spans="2:15" x14ac:dyDescent="0.2">
      <c r="B29236" s="3"/>
      <c r="C29236" s="3"/>
      <c r="D29236" s="6"/>
      <c r="E29236" s="8"/>
      <c r="O29236" s="9"/>
    </row>
    <row r="29237" spans="2:15" x14ac:dyDescent="0.2">
      <c r="B29237" s="3"/>
      <c r="C29237" s="3"/>
      <c r="D29237" s="6"/>
      <c r="E29237" s="8"/>
      <c r="O29237" s="9"/>
    </row>
    <row r="29238" spans="2:15" x14ac:dyDescent="0.2">
      <c r="B29238" s="3"/>
      <c r="C29238" s="3"/>
      <c r="D29238" s="6"/>
      <c r="E29238" s="8"/>
      <c r="O29238" s="9"/>
    </row>
    <row r="29239" spans="2:15" x14ac:dyDescent="0.2">
      <c r="B29239" s="3"/>
      <c r="C29239" s="3"/>
      <c r="D29239" s="6"/>
      <c r="E29239" s="8"/>
      <c r="O29239" s="9"/>
    </row>
    <row r="29240" spans="2:15" x14ac:dyDescent="0.2">
      <c r="B29240" s="3"/>
      <c r="C29240" s="3"/>
      <c r="D29240" s="6"/>
      <c r="E29240" s="8"/>
      <c r="O29240" s="9"/>
    </row>
    <row r="29241" spans="2:15" x14ac:dyDescent="0.2">
      <c r="B29241" s="3"/>
      <c r="C29241" s="3"/>
      <c r="D29241" s="6"/>
      <c r="E29241" s="8"/>
      <c r="O29241" s="9"/>
    </row>
    <row r="29242" spans="2:15" x14ac:dyDescent="0.2">
      <c r="B29242" s="3"/>
      <c r="C29242" s="3"/>
      <c r="D29242" s="6"/>
      <c r="E29242" s="8"/>
      <c r="O29242" s="9"/>
    </row>
    <row r="29243" spans="2:15" x14ac:dyDescent="0.2">
      <c r="B29243" s="3"/>
      <c r="C29243" s="3"/>
      <c r="D29243" s="6"/>
      <c r="E29243" s="8"/>
      <c r="O29243" s="9"/>
    </row>
    <row r="29244" spans="2:15" x14ac:dyDescent="0.2">
      <c r="B29244" s="3"/>
      <c r="C29244" s="3"/>
      <c r="D29244" s="6"/>
      <c r="E29244" s="8"/>
      <c r="O29244" s="9"/>
    </row>
    <row r="29245" spans="2:15" x14ac:dyDescent="0.2">
      <c r="B29245" s="3"/>
      <c r="C29245" s="3"/>
      <c r="D29245" s="6"/>
      <c r="E29245" s="8"/>
      <c r="O29245" s="9"/>
    </row>
    <row r="29246" spans="2:15" x14ac:dyDescent="0.2">
      <c r="B29246" s="3"/>
      <c r="C29246" s="3"/>
      <c r="D29246" s="6"/>
      <c r="E29246" s="8"/>
      <c r="O29246" s="9"/>
    </row>
    <row r="29247" spans="2:15" x14ac:dyDescent="0.2">
      <c r="B29247" s="3"/>
      <c r="C29247" s="3"/>
      <c r="D29247" s="6"/>
      <c r="E29247" s="8"/>
      <c r="O29247" s="9"/>
    </row>
    <row r="29248" spans="2:15" x14ac:dyDescent="0.2">
      <c r="B29248" s="3"/>
      <c r="C29248" s="3"/>
      <c r="D29248" s="6"/>
      <c r="E29248" s="8"/>
      <c r="O29248" s="9"/>
    </row>
    <row r="29249" spans="2:15" x14ac:dyDescent="0.2">
      <c r="B29249" s="3"/>
      <c r="C29249" s="3"/>
      <c r="D29249" s="6"/>
      <c r="E29249" s="8"/>
      <c r="O29249" s="9"/>
    </row>
    <row r="29250" spans="2:15" x14ac:dyDescent="0.2">
      <c r="B29250" s="3"/>
      <c r="C29250" s="3"/>
      <c r="D29250" s="6"/>
      <c r="E29250" s="8"/>
      <c r="O29250" s="9"/>
    </row>
    <row r="29251" spans="2:15" x14ac:dyDescent="0.2">
      <c r="B29251" s="3"/>
      <c r="C29251" s="3"/>
      <c r="D29251" s="6"/>
      <c r="E29251" s="8"/>
      <c r="O29251" s="9"/>
    </row>
    <row r="29252" spans="2:15" x14ac:dyDescent="0.2">
      <c r="B29252" s="3"/>
      <c r="C29252" s="3"/>
      <c r="D29252" s="6"/>
      <c r="E29252" s="8"/>
      <c r="O29252" s="9"/>
    </row>
    <row r="29253" spans="2:15" x14ac:dyDescent="0.2">
      <c r="B29253" s="3"/>
      <c r="C29253" s="3"/>
      <c r="D29253" s="6"/>
      <c r="E29253" s="8"/>
      <c r="O29253" s="9"/>
    </row>
    <row r="29254" spans="2:15" x14ac:dyDescent="0.2">
      <c r="B29254" s="3"/>
      <c r="C29254" s="3"/>
      <c r="D29254" s="6"/>
      <c r="E29254" s="8"/>
      <c r="O29254" s="9"/>
    </row>
    <row r="29255" spans="2:15" x14ac:dyDescent="0.2">
      <c r="B29255" s="3"/>
      <c r="C29255" s="3"/>
      <c r="D29255" s="6"/>
      <c r="E29255" s="8"/>
      <c r="O29255" s="9"/>
    </row>
    <row r="29256" spans="2:15" x14ac:dyDescent="0.2">
      <c r="B29256" s="3"/>
      <c r="C29256" s="3"/>
      <c r="D29256" s="6"/>
      <c r="E29256" s="8"/>
      <c r="O29256" s="9"/>
    </row>
    <row r="29257" spans="2:15" x14ac:dyDescent="0.2">
      <c r="B29257" s="3"/>
      <c r="C29257" s="3"/>
      <c r="D29257" s="6"/>
      <c r="E29257" s="8"/>
      <c r="O29257" s="9"/>
    </row>
    <row r="29258" spans="2:15" x14ac:dyDescent="0.2">
      <c r="B29258" s="3"/>
      <c r="C29258" s="3"/>
      <c r="D29258" s="6"/>
      <c r="E29258" s="8"/>
      <c r="O29258" s="9"/>
    </row>
    <row r="29259" spans="2:15" x14ac:dyDescent="0.2">
      <c r="B29259" s="3"/>
      <c r="C29259" s="3"/>
      <c r="D29259" s="6"/>
      <c r="E29259" s="8"/>
      <c r="O29259" s="9"/>
    </row>
    <row r="29260" spans="2:15" x14ac:dyDescent="0.2">
      <c r="B29260" s="3"/>
      <c r="C29260" s="3"/>
      <c r="D29260" s="6"/>
      <c r="E29260" s="8"/>
      <c r="O29260" s="9"/>
    </row>
    <row r="29261" spans="2:15" x14ac:dyDescent="0.2">
      <c r="B29261" s="3"/>
      <c r="C29261" s="3"/>
      <c r="D29261" s="6"/>
      <c r="E29261" s="8"/>
      <c r="O29261" s="9"/>
    </row>
    <row r="29262" spans="2:15" x14ac:dyDescent="0.2">
      <c r="B29262" s="3"/>
      <c r="C29262" s="3"/>
      <c r="D29262" s="6"/>
      <c r="E29262" s="8"/>
      <c r="O29262" s="9"/>
    </row>
    <row r="29263" spans="2:15" x14ac:dyDescent="0.2">
      <c r="B29263" s="3"/>
      <c r="C29263" s="3"/>
      <c r="D29263" s="6"/>
      <c r="E29263" s="8"/>
      <c r="O29263" s="9"/>
    </row>
    <row r="29264" spans="2:15" x14ac:dyDescent="0.2">
      <c r="B29264" s="3"/>
      <c r="C29264" s="3"/>
      <c r="D29264" s="6"/>
      <c r="E29264" s="8"/>
      <c r="O29264" s="9"/>
    </row>
    <row r="29265" spans="2:15" x14ac:dyDescent="0.2">
      <c r="B29265" s="3"/>
      <c r="C29265" s="3"/>
      <c r="D29265" s="6"/>
      <c r="E29265" s="8"/>
      <c r="O29265" s="9"/>
    </row>
    <row r="29266" spans="2:15" x14ac:dyDescent="0.2">
      <c r="B29266" s="3"/>
      <c r="C29266" s="3"/>
      <c r="D29266" s="6"/>
      <c r="E29266" s="8"/>
      <c r="O29266" s="9"/>
    </row>
    <row r="29267" spans="2:15" x14ac:dyDescent="0.2">
      <c r="B29267" s="3"/>
      <c r="C29267" s="3"/>
      <c r="D29267" s="6"/>
      <c r="E29267" s="8"/>
      <c r="O29267" s="9"/>
    </row>
    <row r="29268" spans="2:15" x14ac:dyDescent="0.2">
      <c r="B29268" s="3"/>
      <c r="C29268" s="3"/>
      <c r="D29268" s="6"/>
      <c r="E29268" s="8"/>
      <c r="O29268" s="9"/>
    </row>
    <row r="29269" spans="2:15" x14ac:dyDescent="0.2">
      <c r="B29269" s="3"/>
      <c r="C29269" s="3"/>
      <c r="D29269" s="6"/>
      <c r="E29269" s="8"/>
      <c r="O29269" s="9"/>
    </row>
    <row r="29270" spans="2:15" x14ac:dyDescent="0.2">
      <c r="B29270" s="3"/>
      <c r="C29270" s="3"/>
      <c r="D29270" s="6"/>
      <c r="E29270" s="8"/>
      <c r="O29270" s="9"/>
    </row>
    <row r="29271" spans="2:15" x14ac:dyDescent="0.2">
      <c r="B29271" s="3"/>
      <c r="C29271" s="3"/>
      <c r="D29271" s="6"/>
      <c r="E29271" s="8"/>
      <c r="O29271" s="9"/>
    </row>
    <row r="29272" spans="2:15" x14ac:dyDescent="0.2">
      <c r="B29272" s="3"/>
      <c r="C29272" s="3"/>
      <c r="D29272" s="6"/>
      <c r="E29272" s="8"/>
      <c r="O29272" s="9"/>
    </row>
    <row r="29273" spans="2:15" x14ac:dyDescent="0.2">
      <c r="B29273" s="3"/>
      <c r="C29273" s="3"/>
      <c r="D29273" s="6"/>
      <c r="E29273" s="8"/>
      <c r="O29273" s="9"/>
    </row>
    <row r="29274" spans="2:15" x14ac:dyDescent="0.2">
      <c r="B29274" s="3"/>
      <c r="C29274" s="3"/>
      <c r="D29274" s="6"/>
      <c r="E29274" s="8"/>
      <c r="O29274" s="9"/>
    </row>
    <row r="29275" spans="2:15" x14ac:dyDescent="0.2">
      <c r="B29275" s="3"/>
      <c r="C29275" s="3"/>
      <c r="D29275" s="6"/>
      <c r="E29275" s="8"/>
      <c r="O29275" s="9"/>
    </row>
    <row r="29276" spans="2:15" x14ac:dyDescent="0.2">
      <c r="B29276" s="3"/>
      <c r="C29276" s="3"/>
      <c r="D29276" s="6"/>
      <c r="E29276" s="8"/>
      <c r="O29276" s="9"/>
    </row>
    <row r="29277" spans="2:15" x14ac:dyDescent="0.2">
      <c r="B29277" s="3"/>
      <c r="C29277" s="3"/>
      <c r="D29277" s="6"/>
      <c r="E29277" s="8"/>
      <c r="O29277" s="9"/>
    </row>
    <row r="29278" spans="2:15" x14ac:dyDescent="0.2">
      <c r="B29278" s="3"/>
      <c r="C29278" s="3"/>
      <c r="D29278" s="6"/>
      <c r="E29278" s="8"/>
      <c r="O29278" s="9"/>
    </row>
    <row r="29279" spans="2:15" x14ac:dyDescent="0.2">
      <c r="B29279" s="3"/>
      <c r="C29279" s="3"/>
      <c r="D29279" s="6"/>
      <c r="E29279" s="8"/>
      <c r="O29279" s="9"/>
    </row>
    <row r="29280" spans="2:15" x14ac:dyDescent="0.2">
      <c r="B29280" s="3"/>
      <c r="C29280" s="3"/>
      <c r="D29280" s="6"/>
      <c r="E29280" s="8"/>
      <c r="O29280" s="9"/>
    </row>
    <row r="29281" spans="2:15" x14ac:dyDescent="0.2">
      <c r="B29281" s="3"/>
      <c r="C29281" s="3"/>
      <c r="D29281" s="6"/>
      <c r="E29281" s="8"/>
      <c r="O29281" s="9"/>
    </row>
    <row r="29282" spans="2:15" x14ac:dyDescent="0.2">
      <c r="B29282" s="3"/>
      <c r="C29282" s="3"/>
      <c r="D29282" s="6"/>
      <c r="E29282" s="8"/>
      <c r="O29282" s="9"/>
    </row>
    <row r="29283" spans="2:15" x14ac:dyDescent="0.2">
      <c r="B29283" s="3"/>
      <c r="C29283" s="3"/>
      <c r="D29283" s="6"/>
      <c r="E29283" s="8"/>
      <c r="O29283" s="9"/>
    </row>
    <row r="29284" spans="2:15" x14ac:dyDescent="0.2">
      <c r="B29284" s="3"/>
      <c r="C29284" s="3"/>
      <c r="D29284" s="6"/>
      <c r="E29284" s="8"/>
      <c r="O29284" s="9"/>
    </row>
    <row r="29285" spans="2:15" x14ac:dyDescent="0.2">
      <c r="B29285" s="3"/>
      <c r="C29285" s="3"/>
      <c r="D29285" s="6"/>
      <c r="E29285" s="8"/>
      <c r="O29285" s="9"/>
    </row>
    <row r="29286" spans="2:15" x14ac:dyDescent="0.2">
      <c r="B29286" s="3"/>
      <c r="C29286" s="3"/>
      <c r="D29286" s="6"/>
      <c r="E29286" s="8"/>
      <c r="O29286" s="9"/>
    </row>
    <row r="29287" spans="2:15" x14ac:dyDescent="0.2">
      <c r="B29287" s="3"/>
      <c r="C29287" s="3"/>
      <c r="D29287" s="6"/>
      <c r="E29287" s="8"/>
      <c r="O29287" s="9"/>
    </row>
    <row r="29288" spans="2:15" x14ac:dyDescent="0.2">
      <c r="B29288" s="3"/>
      <c r="C29288" s="3"/>
      <c r="D29288" s="6"/>
      <c r="E29288" s="8"/>
      <c r="O29288" s="9"/>
    </row>
    <row r="29289" spans="2:15" x14ac:dyDescent="0.2">
      <c r="B29289" s="3"/>
      <c r="C29289" s="3"/>
      <c r="D29289" s="6"/>
      <c r="E29289" s="8"/>
      <c r="O29289" s="9"/>
    </row>
    <row r="29290" spans="2:15" x14ac:dyDescent="0.2">
      <c r="B29290" s="3"/>
      <c r="C29290" s="3"/>
      <c r="D29290" s="6"/>
      <c r="E29290" s="8"/>
      <c r="O29290" s="9"/>
    </row>
    <row r="29291" spans="2:15" x14ac:dyDescent="0.2">
      <c r="B29291" s="3"/>
      <c r="C29291" s="3"/>
      <c r="D29291" s="6"/>
      <c r="E29291" s="8"/>
      <c r="O29291" s="9"/>
    </row>
    <row r="29292" spans="2:15" x14ac:dyDescent="0.2">
      <c r="B29292" s="3"/>
      <c r="C29292" s="3"/>
      <c r="D29292" s="6"/>
      <c r="E29292" s="8"/>
      <c r="O29292" s="9"/>
    </row>
    <row r="29293" spans="2:15" x14ac:dyDescent="0.2">
      <c r="B29293" s="3"/>
      <c r="C29293" s="3"/>
      <c r="D29293" s="6"/>
      <c r="E29293" s="8"/>
      <c r="O29293" s="9"/>
    </row>
    <row r="29294" spans="2:15" x14ac:dyDescent="0.2">
      <c r="B29294" s="3"/>
      <c r="C29294" s="3"/>
      <c r="D29294" s="6"/>
      <c r="E29294" s="8"/>
      <c r="O29294" s="9"/>
    </row>
    <row r="29295" spans="2:15" x14ac:dyDescent="0.2">
      <c r="B29295" s="3"/>
      <c r="C29295" s="3"/>
      <c r="D29295" s="6"/>
      <c r="E29295" s="8"/>
      <c r="O29295" s="9"/>
    </row>
    <row r="29296" spans="2:15" x14ac:dyDescent="0.2">
      <c r="B29296" s="3"/>
      <c r="C29296" s="3"/>
      <c r="D29296" s="6"/>
      <c r="E29296" s="8"/>
      <c r="O29296" s="9"/>
    </row>
    <row r="29297" spans="2:15" x14ac:dyDescent="0.2">
      <c r="B29297" s="3"/>
      <c r="C29297" s="3"/>
      <c r="D29297" s="6"/>
      <c r="E29297" s="8"/>
      <c r="O29297" s="9"/>
    </row>
    <row r="29298" spans="2:15" x14ac:dyDescent="0.2">
      <c r="B29298" s="3"/>
      <c r="C29298" s="3"/>
      <c r="D29298" s="6"/>
      <c r="E29298" s="8"/>
      <c r="O29298" s="9"/>
    </row>
    <row r="29299" spans="2:15" x14ac:dyDescent="0.2">
      <c r="B29299" s="3"/>
      <c r="C29299" s="3"/>
      <c r="D29299" s="6"/>
      <c r="E29299" s="8"/>
      <c r="O29299" s="9"/>
    </row>
    <row r="29300" spans="2:15" x14ac:dyDescent="0.2">
      <c r="B29300" s="3"/>
      <c r="C29300" s="3"/>
      <c r="D29300" s="6"/>
      <c r="E29300" s="8"/>
      <c r="O29300" s="9"/>
    </row>
    <row r="29301" spans="2:15" x14ac:dyDescent="0.2">
      <c r="B29301" s="3"/>
      <c r="C29301" s="3"/>
      <c r="D29301" s="6"/>
      <c r="E29301" s="8"/>
      <c r="O29301" s="9"/>
    </row>
    <row r="29302" spans="2:15" x14ac:dyDescent="0.2">
      <c r="B29302" s="3"/>
      <c r="C29302" s="3"/>
      <c r="D29302" s="6"/>
      <c r="E29302" s="8"/>
      <c r="O29302" s="9"/>
    </row>
    <row r="29303" spans="2:15" x14ac:dyDescent="0.2">
      <c r="B29303" s="3"/>
      <c r="C29303" s="3"/>
      <c r="D29303" s="6"/>
      <c r="E29303" s="8"/>
      <c r="O29303" s="9"/>
    </row>
    <row r="29304" spans="2:15" x14ac:dyDescent="0.2">
      <c r="B29304" s="3"/>
      <c r="C29304" s="3"/>
      <c r="D29304" s="6"/>
      <c r="E29304" s="8"/>
      <c r="O29304" s="9"/>
    </row>
    <row r="29305" spans="2:15" x14ac:dyDescent="0.2">
      <c r="B29305" s="3"/>
      <c r="C29305" s="3"/>
      <c r="D29305" s="6"/>
      <c r="E29305" s="8"/>
      <c r="O29305" s="9"/>
    </row>
    <row r="29306" spans="2:15" x14ac:dyDescent="0.2">
      <c r="B29306" s="3"/>
      <c r="C29306" s="3"/>
      <c r="D29306" s="6"/>
      <c r="E29306" s="8"/>
      <c r="O29306" s="9"/>
    </row>
    <row r="29307" spans="2:15" x14ac:dyDescent="0.2">
      <c r="B29307" s="3"/>
      <c r="C29307" s="3"/>
      <c r="D29307" s="6"/>
      <c r="E29307" s="8"/>
      <c r="O29307" s="9"/>
    </row>
    <row r="29308" spans="2:15" x14ac:dyDescent="0.2">
      <c r="B29308" s="3"/>
      <c r="C29308" s="3"/>
      <c r="D29308" s="6"/>
      <c r="E29308" s="8"/>
      <c r="O29308" s="9"/>
    </row>
    <row r="29309" spans="2:15" x14ac:dyDescent="0.2">
      <c r="B29309" s="3"/>
      <c r="C29309" s="3"/>
      <c r="D29309" s="6"/>
      <c r="E29309" s="8"/>
      <c r="O29309" s="9"/>
    </row>
    <row r="29310" spans="2:15" x14ac:dyDescent="0.2">
      <c r="B29310" s="3"/>
      <c r="C29310" s="3"/>
      <c r="D29310" s="6"/>
      <c r="E29310" s="8"/>
      <c r="O29310" s="9"/>
    </row>
    <row r="29311" spans="2:15" x14ac:dyDescent="0.2">
      <c r="B29311" s="3"/>
      <c r="C29311" s="3"/>
      <c r="D29311" s="6"/>
      <c r="E29311" s="8"/>
      <c r="O29311" s="9"/>
    </row>
    <row r="29312" spans="2:15" x14ac:dyDescent="0.2">
      <c r="B29312" s="3"/>
      <c r="C29312" s="3"/>
      <c r="D29312" s="6"/>
      <c r="E29312" s="8"/>
      <c r="O29312" s="9"/>
    </row>
    <row r="29313" spans="2:15" x14ac:dyDescent="0.2">
      <c r="B29313" s="3"/>
      <c r="C29313" s="3"/>
      <c r="D29313" s="6"/>
      <c r="E29313" s="8"/>
      <c r="O29313" s="9"/>
    </row>
    <row r="29314" spans="2:15" x14ac:dyDescent="0.2">
      <c r="B29314" s="3"/>
      <c r="C29314" s="3"/>
      <c r="D29314" s="6"/>
      <c r="E29314" s="8"/>
      <c r="O29314" s="9"/>
    </row>
    <row r="29315" spans="2:15" x14ac:dyDescent="0.2">
      <c r="B29315" s="3"/>
      <c r="C29315" s="3"/>
      <c r="D29315" s="6"/>
      <c r="E29315" s="8"/>
      <c r="O29315" s="9"/>
    </row>
    <row r="29316" spans="2:15" x14ac:dyDescent="0.2">
      <c r="B29316" s="3"/>
      <c r="C29316" s="3"/>
      <c r="D29316" s="6"/>
      <c r="E29316" s="8"/>
      <c r="O29316" s="9"/>
    </row>
    <row r="29317" spans="2:15" x14ac:dyDescent="0.2">
      <c r="B29317" s="3"/>
      <c r="C29317" s="3"/>
      <c r="D29317" s="6"/>
      <c r="E29317" s="8"/>
      <c r="O29317" s="9"/>
    </row>
    <row r="29318" spans="2:15" x14ac:dyDescent="0.2">
      <c r="B29318" s="3"/>
      <c r="C29318" s="3"/>
      <c r="D29318" s="6"/>
      <c r="E29318" s="8"/>
      <c r="O29318" s="9"/>
    </row>
    <row r="29319" spans="2:15" x14ac:dyDescent="0.2">
      <c r="B29319" s="3"/>
      <c r="C29319" s="3"/>
      <c r="D29319" s="6"/>
      <c r="E29319" s="8"/>
      <c r="O29319" s="9"/>
    </row>
    <row r="29320" spans="2:15" x14ac:dyDescent="0.2">
      <c r="B29320" s="3"/>
      <c r="C29320" s="3"/>
      <c r="D29320" s="6"/>
      <c r="E29320" s="8"/>
      <c r="O29320" s="9"/>
    </row>
    <row r="29321" spans="2:15" x14ac:dyDescent="0.2">
      <c r="B29321" s="3"/>
      <c r="C29321" s="3"/>
      <c r="D29321" s="6"/>
      <c r="E29321" s="8"/>
      <c r="O29321" s="9"/>
    </row>
    <row r="29322" spans="2:15" x14ac:dyDescent="0.2">
      <c r="B29322" s="3"/>
      <c r="C29322" s="3"/>
      <c r="D29322" s="6"/>
      <c r="E29322" s="8"/>
      <c r="O29322" s="9"/>
    </row>
    <row r="29323" spans="2:15" x14ac:dyDescent="0.2">
      <c r="B29323" s="3"/>
      <c r="C29323" s="3"/>
      <c r="D29323" s="6"/>
      <c r="E29323" s="8"/>
      <c r="O29323" s="9"/>
    </row>
    <row r="29324" spans="2:15" x14ac:dyDescent="0.2">
      <c r="B29324" s="3"/>
      <c r="C29324" s="3"/>
      <c r="D29324" s="6"/>
      <c r="E29324" s="8"/>
      <c r="O29324" s="9"/>
    </row>
    <row r="29325" spans="2:15" x14ac:dyDescent="0.2">
      <c r="B29325" s="3"/>
      <c r="C29325" s="3"/>
      <c r="D29325" s="6"/>
      <c r="E29325" s="8"/>
      <c r="O29325" s="9"/>
    </row>
    <row r="29326" spans="2:15" x14ac:dyDescent="0.2">
      <c r="B29326" s="3"/>
      <c r="C29326" s="3"/>
      <c r="D29326" s="6"/>
      <c r="E29326" s="8"/>
      <c r="O29326" s="9"/>
    </row>
    <row r="29327" spans="2:15" x14ac:dyDescent="0.2">
      <c r="B29327" s="3"/>
      <c r="C29327" s="3"/>
      <c r="D29327" s="6"/>
      <c r="E29327" s="8"/>
      <c r="O29327" s="9"/>
    </row>
    <row r="29328" spans="2:15" x14ac:dyDescent="0.2">
      <c r="B29328" s="3"/>
      <c r="C29328" s="3"/>
      <c r="D29328" s="6"/>
      <c r="E29328" s="8"/>
      <c r="O29328" s="9"/>
    </row>
    <row r="29329" spans="2:15" x14ac:dyDescent="0.2">
      <c r="B29329" s="3"/>
      <c r="C29329" s="3"/>
      <c r="D29329" s="6"/>
      <c r="E29329" s="8"/>
      <c r="O29329" s="9"/>
    </row>
    <row r="29330" spans="2:15" x14ac:dyDescent="0.2">
      <c r="B29330" s="3"/>
      <c r="C29330" s="3"/>
      <c r="D29330" s="6"/>
      <c r="E29330" s="8"/>
      <c r="O29330" s="9"/>
    </row>
    <row r="29331" spans="2:15" x14ac:dyDescent="0.2">
      <c r="B29331" s="3"/>
      <c r="C29331" s="3"/>
      <c r="D29331" s="6"/>
      <c r="E29331" s="8"/>
      <c r="O29331" s="9"/>
    </row>
    <row r="29332" spans="2:15" x14ac:dyDescent="0.2">
      <c r="B29332" s="3"/>
      <c r="C29332" s="3"/>
      <c r="D29332" s="6"/>
      <c r="E29332" s="8"/>
      <c r="O29332" s="9"/>
    </row>
    <row r="29333" spans="2:15" x14ac:dyDescent="0.2">
      <c r="B29333" s="3"/>
      <c r="C29333" s="3"/>
      <c r="D29333" s="6"/>
      <c r="E29333" s="8"/>
      <c r="O29333" s="9"/>
    </row>
    <row r="29334" spans="2:15" x14ac:dyDescent="0.2">
      <c r="B29334" s="3"/>
      <c r="C29334" s="3"/>
      <c r="D29334" s="6"/>
      <c r="E29334" s="8"/>
      <c r="O29334" s="9"/>
    </row>
    <row r="29335" spans="2:15" x14ac:dyDescent="0.2">
      <c r="B29335" s="3"/>
      <c r="C29335" s="3"/>
      <c r="D29335" s="6"/>
      <c r="E29335" s="8"/>
      <c r="O29335" s="9"/>
    </row>
    <row r="29336" spans="2:15" x14ac:dyDescent="0.2">
      <c r="B29336" s="3"/>
      <c r="C29336" s="3"/>
      <c r="D29336" s="6"/>
      <c r="E29336" s="8"/>
      <c r="O29336" s="9"/>
    </row>
    <row r="29337" spans="2:15" x14ac:dyDescent="0.2">
      <c r="B29337" s="3"/>
      <c r="C29337" s="3"/>
      <c r="D29337" s="6"/>
      <c r="E29337" s="8"/>
      <c r="O29337" s="9"/>
    </row>
    <row r="29338" spans="2:15" x14ac:dyDescent="0.2">
      <c r="B29338" s="3"/>
      <c r="C29338" s="3"/>
      <c r="D29338" s="6"/>
      <c r="E29338" s="8"/>
      <c r="O29338" s="9"/>
    </row>
    <row r="29339" spans="2:15" x14ac:dyDescent="0.2">
      <c r="B29339" s="3"/>
      <c r="C29339" s="3"/>
      <c r="D29339" s="6"/>
      <c r="E29339" s="8"/>
      <c r="O29339" s="9"/>
    </row>
    <row r="29340" spans="2:15" x14ac:dyDescent="0.2">
      <c r="B29340" s="3"/>
      <c r="C29340" s="3"/>
      <c r="D29340" s="6"/>
      <c r="E29340" s="8"/>
      <c r="O29340" s="9"/>
    </row>
    <row r="29341" spans="2:15" x14ac:dyDescent="0.2">
      <c r="B29341" s="3"/>
      <c r="C29341" s="3"/>
      <c r="D29341" s="6"/>
      <c r="E29341" s="8"/>
      <c r="O29341" s="9"/>
    </row>
    <row r="29342" spans="2:15" x14ac:dyDescent="0.2">
      <c r="B29342" s="3"/>
      <c r="C29342" s="3"/>
      <c r="D29342" s="6"/>
      <c r="E29342" s="8"/>
      <c r="O29342" s="9"/>
    </row>
    <row r="29343" spans="2:15" x14ac:dyDescent="0.2">
      <c r="B29343" s="3"/>
      <c r="C29343" s="3"/>
      <c r="D29343" s="6"/>
      <c r="E29343" s="8"/>
      <c r="O29343" s="9"/>
    </row>
    <row r="29344" spans="2:15" x14ac:dyDescent="0.2">
      <c r="B29344" s="3"/>
      <c r="C29344" s="3"/>
      <c r="D29344" s="6"/>
      <c r="E29344" s="8"/>
      <c r="O29344" s="9"/>
    </row>
    <row r="29345" spans="2:15" x14ac:dyDescent="0.2">
      <c r="B29345" s="3"/>
      <c r="C29345" s="3"/>
      <c r="D29345" s="6"/>
      <c r="E29345" s="8"/>
      <c r="O29345" s="9"/>
    </row>
    <row r="29346" spans="2:15" x14ac:dyDescent="0.2">
      <c r="B29346" s="3"/>
      <c r="C29346" s="3"/>
      <c r="D29346" s="6"/>
      <c r="E29346" s="8"/>
      <c r="O29346" s="9"/>
    </row>
    <row r="29347" spans="2:15" x14ac:dyDescent="0.2">
      <c r="B29347" s="3"/>
      <c r="C29347" s="3"/>
      <c r="D29347" s="6"/>
      <c r="E29347" s="8"/>
      <c r="O29347" s="9"/>
    </row>
    <row r="29348" spans="2:15" x14ac:dyDescent="0.2">
      <c r="B29348" s="3"/>
      <c r="C29348" s="3"/>
      <c r="D29348" s="6"/>
      <c r="E29348" s="8"/>
      <c r="O29348" s="9"/>
    </row>
    <row r="29349" spans="2:15" x14ac:dyDescent="0.2">
      <c r="B29349" s="3"/>
      <c r="C29349" s="3"/>
      <c r="D29349" s="6"/>
      <c r="E29349" s="8"/>
      <c r="O29349" s="9"/>
    </row>
    <row r="29350" spans="2:15" x14ac:dyDescent="0.2">
      <c r="B29350" s="3"/>
      <c r="C29350" s="3"/>
      <c r="D29350" s="6"/>
      <c r="E29350" s="8"/>
      <c r="O29350" s="9"/>
    </row>
    <row r="29351" spans="2:15" x14ac:dyDescent="0.2">
      <c r="B29351" s="3"/>
      <c r="C29351" s="3"/>
      <c r="D29351" s="6"/>
      <c r="E29351" s="8"/>
      <c r="O29351" s="9"/>
    </row>
    <row r="29352" spans="2:15" x14ac:dyDescent="0.2">
      <c r="B29352" s="3"/>
      <c r="C29352" s="3"/>
      <c r="D29352" s="6"/>
      <c r="E29352" s="8"/>
      <c r="O29352" s="9"/>
    </row>
    <row r="29353" spans="2:15" x14ac:dyDescent="0.2">
      <c r="B29353" s="3"/>
      <c r="C29353" s="3"/>
      <c r="D29353" s="6"/>
      <c r="E29353" s="8"/>
      <c r="O29353" s="9"/>
    </row>
    <row r="29354" spans="2:15" x14ac:dyDescent="0.2">
      <c r="B29354" s="3"/>
      <c r="C29354" s="3"/>
      <c r="D29354" s="6"/>
      <c r="E29354" s="8"/>
      <c r="O29354" s="9"/>
    </row>
    <row r="29355" spans="2:15" x14ac:dyDescent="0.2">
      <c r="B29355" s="3"/>
      <c r="C29355" s="3"/>
      <c r="D29355" s="6"/>
      <c r="E29355" s="8"/>
      <c r="O29355" s="9"/>
    </row>
    <row r="29356" spans="2:15" x14ac:dyDescent="0.2">
      <c r="B29356" s="3"/>
      <c r="C29356" s="3"/>
      <c r="D29356" s="6"/>
      <c r="E29356" s="8"/>
      <c r="O29356" s="9"/>
    </row>
    <row r="29357" spans="2:15" x14ac:dyDescent="0.2">
      <c r="B29357" s="3"/>
      <c r="C29357" s="3"/>
      <c r="D29357" s="6"/>
      <c r="E29357" s="8"/>
      <c r="O29357" s="9"/>
    </row>
    <row r="29358" spans="2:15" x14ac:dyDescent="0.2">
      <c r="B29358" s="3"/>
      <c r="C29358" s="3"/>
      <c r="D29358" s="6"/>
      <c r="E29358" s="8"/>
      <c r="O29358" s="9"/>
    </row>
    <row r="29359" spans="2:15" x14ac:dyDescent="0.2">
      <c r="B29359" s="3"/>
      <c r="C29359" s="3"/>
      <c r="D29359" s="6"/>
      <c r="E29359" s="8"/>
      <c r="O29359" s="9"/>
    </row>
    <row r="29360" spans="2:15" x14ac:dyDescent="0.2">
      <c r="B29360" s="3"/>
      <c r="C29360" s="3"/>
      <c r="D29360" s="6"/>
      <c r="E29360" s="8"/>
      <c r="O29360" s="9"/>
    </row>
    <row r="29361" spans="2:15" x14ac:dyDescent="0.2">
      <c r="B29361" s="3"/>
      <c r="C29361" s="3"/>
      <c r="D29361" s="6"/>
      <c r="E29361" s="8"/>
      <c r="O29361" s="9"/>
    </row>
    <row r="29362" spans="2:15" x14ac:dyDescent="0.2">
      <c r="B29362" s="3"/>
      <c r="C29362" s="3"/>
      <c r="D29362" s="6"/>
      <c r="E29362" s="8"/>
      <c r="O29362" s="9"/>
    </row>
    <row r="29363" spans="2:15" x14ac:dyDescent="0.2">
      <c r="B29363" s="3"/>
      <c r="C29363" s="3"/>
      <c r="D29363" s="6"/>
      <c r="E29363" s="8"/>
      <c r="O29363" s="9"/>
    </row>
    <row r="29364" spans="2:15" x14ac:dyDescent="0.2">
      <c r="B29364" s="3"/>
      <c r="C29364" s="3"/>
      <c r="D29364" s="6"/>
      <c r="E29364" s="8"/>
      <c r="O29364" s="9"/>
    </row>
    <row r="29365" spans="2:15" x14ac:dyDescent="0.2">
      <c r="B29365" s="3"/>
      <c r="C29365" s="3"/>
      <c r="D29365" s="6"/>
      <c r="E29365" s="8"/>
      <c r="O29365" s="9"/>
    </row>
    <row r="29366" spans="2:15" x14ac:dyDescent="0.2">
      <c r="B29366" s="3"/>
      <c r="C29366" s="3"/>
      <c r="D29366" s="6"/>
      <c r="E29366" s="8"/>
      <c r="O29366" s="9"/>
    </row>
    <row r="29367" spans="2:15" x14ac:dyDescent="0.2">
      <c r="B29367" s="3"/>
      <c r="C29367" s="3"/>
      <c r="D29367" s="6"/>
      <c r="E29367" s="8"/>
      <c r="O29367" s="9"/>
    </row>
    <row r="29368" spans="2:15" x14ac:dyDescent="0.2">
      <c r="B29368" s="3"/>
      <c r="C29368" s="3"/>
      <c r="D29368" s="6"/>
      <c r="E29368" s="8"/>
      <c r="O29368" s="9"/>
    </row>
    <row r="29369" spans="2:15" x14ac:dyDescent="0.2">
      <c r="B29369" s="3"/>
      <c r="C29369" s="3"/>
      <c r="D29369" s="6"/>
      <c r="E29369" s="8"/>
      <c r="O29369" s="9"/>
    </row>
    <row r="29370" spans="2:15" x14ac:dyDescent="0.2">
      <c r="B29370" s="3"/>
      <c r="C29370" s="3"/>
      <c r="D29370" s="6"/>
      <c r="E29370" s="8"/>
      <c r="O29370" s="9"/>
    </row>
    <row r="29371" spans="2:15" x14ac:dyDescent="0.2">
      <c r="B29371" s="3"/>
      <c r="C29371" s="3"/>
      <c r="D29371" s="6"/>
      <c r="E29371" s="8"/>
      <c r="O29371" s="9"/>
    </row>
    <row r="29372" spans="2:15" x14ac:dyDescent="0.2">
      <c r="B29372" s="3"/>
      <c r="C29372" s="3"/>
      <c r="D29372" s="6"/>
      <c r="E29372" s="8"/>
      <c r="O29372" s="9"/>
    </row>
    <row r="29373" spans="2:15" x14ac:dyDescent="0.2">
      <c r="B29373" s="3"/>
      <c r="C29373" s="3"/>
      <c r="D29373" s="6"/>
      <c r="E29373" s="8"/>
      <c r="O29373" s="9"/>
    </row>
    <row r="29374" spans="2:15" x14ac:dyDescent="0.2">
      <c r="B29374" s="3"/>
      <c r="C29374" s="3"/>
      <c r="D29374" s="6"/>
      <c r="E29374" s="8"/>
      <c r="O29374" s="9"/>
    </row>
    <row r="29375" spans="2:15" x14ac:dyDescent="0.2">
      <c r="B29375" s="3"/>
      <c r="C29375" s="3"/>
      <c r="D29375" s="6"/>
      <c r="E29375" s="8"/>
      <c r="O29375" s="9"/>
    </row>
    <row r="29376" spans="2:15" x14ac:dyDescent="0.2">
      <c r="B29376" s="3"/>
      <c r="C29376" s="3"/>
      <c r="D29376" s="6"/>
      <c r="E29376" s="8"/>
      <c r="O29376" s="9"/>
    </row>
    <row r="29377" spans="2:15" x14ac:dyDescent="0.2">
      <c r="B29377" s="3"/>
      <c r="C29377" s="3"/>
      <c r="D29377" s="6"/>
      <c r="E29377" s="8"/>
      <c r="O29377" s="9"/>
    </row>
    <row r="29378" spans="2:15" x14ac:dyDescent="0.2">
      <c r="B29378" s="3"/>
      <c r="C29378" s="3"/>
      <c r="D29378" s="6"/>
      <c r="E29378" s="8"/>
      <c r="O29378" s="9"/>
    </row>
    <row r="29379" spans="2:15" x14ac:dyDescent="0.2">
      <c r="B29379" s="3"/>
      <c r="C29379" s="3"/>
      <c r="D29379" s="6"/>
      <c r="E29379" s="8"/>
      <c r="O29379" s="9"/>
    </row>
    <row r="29380" spans="2:15" x14ac:dyDescent="0.2">
      <c r="B29380" s="3"/>
      <c r="C29380" s="3"/>
      <c r="D29380" s="6"/>
      <c r="E29380" s="8"/>
      <c r="O29380" s="9"/>
    </row>
    <row r="29381" spans="2:15" x14ac:dyDescent="0.2">
      <c r="B29381" s="3"/>
      <c r="C29381" s="3"/>
      <c r="D29381" s="6"/>
      <c r="E29381" s="8"/>
      <c r="O29381" s="9"/>
    </row>
    <row r="29382" spans="2:15" x14ac:dyDescent="0.2">
      <c r="B29382" s="3"/>
      <c r="C29382" s="3"/>
      <c r="D29382" s="6"/>
      <c r="E29382" s="8"/>
      <c r="O29382" s="9"/>
    </row>
    <row r="29383" spans="2:15" x14ac:dyDescent="0.2">
      <c r="B29383" s="3"/>
      <c r="C29383" s="3"/>
      <c r="D29383" s="6"/>
      <c r="E29383" s="8"/>
      <c r="O29383" s="9"/>
    </row>
    <row r="29384" spans="2:15" x14ac:dyDescent="0.2">
      <c r="B29384" s="3"/>
      <c r="C29384" s="3"/>
      <c r="D29384" s="6"/>
      <c r="E29384" s="8"/>
      <c r="O29384" s="9"/>
    </row>
    <row r="29385" spans="2:15" x14ac:dyDescent="0.2">
      <c r="B29385" s="3"/>
      <c r="C29385" s="3"/>
      <c r="D29385" s="6"/>
      <c r="E29385" s="8"/>
      <c r="O29385" s="9"/>
    </row>
    <row r="29386" spans="2:15" x14ac:dyDescent="0.2">
      <c r="B29386" s="3"/>
      <c r="C29386" s="3"/>
      <c r="D29386" s="6"/>
      <c r="E29386" s="8"/>
      <c r="O29386" s="9"/>
    </row>
    <row r="29387" spans="2:15" x14ac:dyDescent="0.2">
      <c r="B29387" s="3"/>
      <c r="C29387" s="3"/>
      <c r="D29387" s="6"/>
      <c r="E29387" s="8"/>
      <c r="O29387" s="9"/>
    </row>
    <row r="29388" spans="2:15" x14ac:dyDescent="0.2">
      <c r="B29388" s="3"/>
      <c r="C29388" s="3"/>
      <c r="D29388" s="6"/>
      <c r="E29388" s="8"/>
      <c r="O29388" s="9"/>
    </row>
    <row r="29389" spans="2:15" x14ac:dyDescent="0.2">
      <c r="B29389" s="3"/>
      <c r="C29389" s="3"/>
      <c r="D29389" s="6"/>
      <c r="E29389" s="8"/>
      <c r="O29389" s="9"/>
    </row>
    <row r="29390" spans="2:15" x14ac:dyDescent="0.2">
      <c r="B29390" s="3"/>
      <c r="C29390" s="3"/>
      <c r="D29390" s="6"/>
      <c r="E29390" s="8"/>
      <c r="O29390" s="9"/>
    </row>
    <row r="29391" spans="2:15" x14ac:dyDescent="0.2">
      <c r="B29391" s="3"/>
      <c r="C29391" s="3"/>
      <c r="D29391" s="6"/>
      <c r="E29391" s="8"/>
      <c r="O29391" s="9"/>
    </row>
    <row r="29392" spans="2:15" x14ac:dyDescent="0.2">
      <c r="B29392" s="3"/>
      <c r="C29392" s="3"/>
      <c r="D29392" s="6"/>
      <c r="E29392" s="8"/>
      <c r="O29392" s="9"/>
    </row>
    <row r="29393" spans="2:15" x14ac:dyDescent="0.2">
      <c r="B29393" s="3"/>
      <c r="C29393" s="3"/>
      <c r="D29393" s="6"/>
      <c r="E29393" s="8"/>
      <c r="O29393" s="9"/>
    </row>
    <row r="29394" spans="2:15" x14ac:dyDescent="0.2">
      <c r="B29394" s="3"/>
      <c r="C29394" s="3"/>
      <c r="D29394" s="6"/>
      <c r="E29394" s="8"/>
      <c r="O29394" s="9"/>
    </row>
    <row r="29395" spans="2:15" x14ac:dyDescent="0.2">
      <c r="B29395" s="3"/>
      <c r="C29395" s="3"/>
      <c r="D29395" s="6"/>
      <c r="E29395" s="8"/>
      <c r="O29395" s="9"/>
    </row>
    <row r="29396" spans="2:15" x14ac:dyDescent="0.2">
      <c r="B29396" s="3"/>
      <c r="C29396" s="3"/>
      <c r="D29396" s="6"/>
      <c r="E29396" s="8"/>
      <c r="O29396" s="9"/>
    </row>
    <row r="29397" spans="2:15" x14ac:dyDescent="0.2">
      <c r="B29397" s="3"/>
      <c r="C29397" s="3"/>
      <c r="D29397" s="6"/>
      <c r="E29397" s="8"/>
      <c r="O29397" s="9"/>
    </row>
    <row r="29398" spans="2:15" x14ac:dyDescent="0.2">
      <c r="B29398" s="3"/>
      <c r="C29398" s="3"/>
      <c r="D29398" s="6"/>
      <c r="E29398" s="8"/>
      <c r="O29398" s="9"/>
    </row>
    <row r="29399" spans="2:15" x14ac:dyDescent="0.2">
      <c r="B29399" s="3"/>
      <c r="C29399" s="3"/>
      <c r="D29399" s="6"/>
      <c r="E29399" s="8"/>
      <c r="O29399" s="9"/>
    </row>
    <row r="29400" spans="2:15" x14ac:dyDescent="0.2">
      <c r="B29400" s="3"/>
      <c r="C29400" s="3"/>
      <c r="D29400" s="6"/>
      <c r="E29400" s="8"/>
      <c r="O29400" s="9"/>
    </row>
    <row r="29401" spans="2:15" x14ac:dyDescent="0.2">
      <c r="B29401" s="3"/>
      <c r="C29401" s="3"/>
      <c r="D29401" s="6"/>
      <c r="E29401" s="8"/>
      <c r="O29401" s="9"/>
    </row>
    <row r="29402" spans="2:15" x14ac:dyDescent="0.2">
      <c r="B29402" s="3"/>
      <c r="C29402" s="3"/>
      <c r="D29402" s="6"/>
      <c r="E29402" s="8"/>
      <c r="O29402" s="9"/>
    </row>
    <row r="29403" spans="2:15" x14ac:dyDescent="0.2">
      <c r="B29403" s="3"/>
      <c r="C29403" s="3"/>
      <c r="D29403" s="6"/>
      <c r="E29403" s="8"/>
      <c r="O29403" s="9"/>
    </row>
    <row r="29404" spans="2:15" x14ac:dyDescent="0.2">
      <c r="B29404" s="3"/>
      <c r="C29404" s="3"/>
      <c r="D29404" s="6"/>
      <c r="E29404" s="8"/>
      <c r="O29404" s="9"/>
    </row>
    <row r="29405" spans="2:15" x14ac:dyDescent="0.2">
      <c r="B29405" s="3"/>
      <c r="C29405" s="3"/>
      <c r="D29405" s="6"/>
      <c r="E29405" s="8"/>
      <c r="O29405" s="9"/>
    </row>
    <row r="29406" spans="2:15" x14ac:dyDescent="0.2">
      <c r="B29406" s="3"/>
      <c r="C29406" s="3"/>
      <c r="D29406" s="6"/>
      <c r="E29406" s="8"/>
      <c r="O29406" s="9"/>
    </row>
    <row r="29407" spans="2:15" x14ac:dyDescent="0.2">
      <c r="B29407" s="3"/>
      <c r="C29407" s="3"/>
      <c r="D29407" s="6"/>
      <c r="E29407" s="8"/>
      <c r="O29407" s="9"/>
    </row>
    <row r="29408" spans="2:15" x14ac:dyDescent="0.2">
      <c r="B29408" s="3"/>
      <c r="C29408" s="3"/>
      <c r="D29408" s="6"/>
      <c r="E29408" s="8"/>
      <c r="O29408" s="9"/>
    </row>
    <row r="29409" spans="2:15" x14ac:dyDescent="0.2">
      <c r="B29409" s="3"/>
      <c r="C29409" s="3"/>
      <c r="D29409" s="6"/>
      <c r="E29409" s="8"/>
      <c r="O29409" s="9"/>
    </row>
    <row r="29410" spans="2:15" x14ac:dyDescent="0.2">
      <c r="B29410" s="3"/>
      <c r="C29410" s="3"/>
      <c r="D29410" s="6"/>
      <c r="E29410" s="8"/>
      <c r="O29410" s="9"/>
    </row>
    <row r="29411" spans="2:15" x14ac:dyDescent="0.2">
      <c r="B29411" s="3"/>
      <c r="C29411" s="3"/>
      <c r="D29411" s="6"/>
      <c r="E29411" s="8"/>
      <c r="O29411" s="9"/>
    </row>
    <row r="29412" spans="2:15" x14ac:dyDescent="0.2">
      <c r="B29412" s="3"/>
      <c r="C29412" s="3"/>
      <c r="D29412" s="6"/>
      <c r="E29412" s="8"/>
      <c r="O29412" s="9"/>
    </row>
    <row r="29413" spans="2:15" x14ac:dyDescent="0.2">
      <c r="B29413" s="3"/>
      <c r="C29413" s="3"/>
      <c r="D29413" s="6"/>
      <c r="E29413" s="8"/>
      <c r="O29413" s="9"/>
    </row>
    <row r="29414" spans="2:15" x14ac:dyDescent="0.2">
      <c r="B29414" s="3"/>
      <c r="C29414" s="3"/>
      <c r="D29414" s="6"/>
      <c r="E29414" s="8"/>
      <c r="O29414" s="9"/>
    </row>
    <row r="29415" spans="2:15" x14ac:dyDescent="0.2">
      <c r="B29415" s="3"/>
      <c r="C29415" s="3"/>
      <c r="D29415" s="6"/>
      <c r="E29415" s="8"/>
      <c r="O29415" s="9"/>
    </row>
    <row r="29416" spans="2:15" x14ac:dyDescent="0.2">
      <c r="B29416" s="3"/>
      <c r="C29416" s="3"/>
      <c r="D29416" s="6"/>
      <c r="E29416" s="8"/>
      <c r="O29416" s="9"/>
    </row>
    <row r="29417" spans="2:15" x14ac:dyDescent="0.2">
      <c r="B29417" s="3"/>
      <c r="C29417" s="3"/>
      <c r="D29417" s="6"/>
      <c r="E29417" s="8"/>
      <c r="O29417" s="9"/>
    </row>
    <row r="29418" spans="2:15" x14ac:dyDescent="0.2">
      <c r="B29418" s="3"/>
      <c r="C29418" s="3"/>
      <c r="D29418" s="6"/>
      <c r="E29418" s="8"/>
      <c r="O29418" s="9"/>
    </row>
    <row r="29419" spans="2:15" x14ac:dyDescent="0.2">
      <c r="B29419" s="3"/>
      <c r="C29419" s="3"/>
      <c r="D29419" s="6"/>
      <c r="E29419" s="8"/>
      <c r="O29419" s="9"/>
    </row>
    <row r="29420" spans="2:15" x14ac:dyDescent="0.2">
      <c r="B29420" s="3"/>
      <c r="C29420" s="3"/>
      <c r="D29420" s="6"/>
      <c r="E29420" s="8"/>
      <c r="O29420" s="9"/>
    </row>
    <row r="29421" spans="2:15" x14ac:dyDescent="0.2">
      <c r="B29421" s="3"/>
      <c r="C29421" s="3"/>
      <c r="D29421" s="6"/>
      <c r="E29421" s="8"/>
      <c r="O29421" s="9"/>
    </row>
    <row r="29422" spans="2:15" x14ac:dyDescent="0.2">
      <c r="B29422" s="3"/>
      <c r="C29422" s="3"/>
      <c r="D29422" s="6"/>
      <c r="E29422" s="8"/>
      <c r="O29422" s="9"/>
    </row>
    <row r="29423" spans="2:15" x14ac:dyDescent="0.2">
      <c r="B29423" s="3"/>
      <c r="C29423" s="3"/>
      <c r="D29423" s="6"/>
      <c r="E29423" s="8"/>
      <c r="O29423" s="9"/>
    </row>
    <row r="29424" spans="2:15" x14ac:dyDescent="0.2">
      <c r="B29424" s="3"/>
      <c r="C29424" s="3"/>
      <c r="D29424" s="6"/>
      <c r="E29424" s="8"/>
      <c r="O29424" s="9"/>
    </row>
    <row r="29425" spans="2:15" x14ac:dyDescent="0.2">
      <c r="B29425" s="3"/>
      <c r="C29425" s="3"/>
      <c r="D29425" s="6"/>
      <c r="E29425" s="8"/>
      <c r="O29425" s="9"/>
    </row>
    <row r="29426" spans="2:15" x14ac:dyDescent="0.2">
      <c r="B29426" s="3"/>
      <c r="C29426" s="3"/>
      <c r="D29426" s="6"/>
      <c r="E29426" s="8"/>
      <c r="O29426" s="9"/>
    </row>
    <row r="29427" spans="2:15" x14ac:dyDescent="0.2">
      <c r="B29427" s="3"/>
      <c r="C29427" s="3"/>
      <c r="D29427" s="6"/>
      <c r="E29427" s="8"/>
      <c r="O29427" s="9"/>
    </row>
    <row r="29428" spans="2:15" x14ac:dyDescent="0.2">
      <c r="B29428" s="3"/>
      <c r="C29428" s="3"/>
      <c r="D29428" s="6"/>
      <c r="E29428" s="8"/>
      <c r="O29428" s="9"/>
    </row>
    <row r="29429" spans="2:15" x14ac:dyDescent="0.2">
      <c r="B29429" s="3"/>
      <c r="C29429" s="3"/>
      <c r="D29429" s="6"/>
      <c r="E29429" s="8"/>
      <c r="O29429" s="9"/>
    </row>
    <row r="29430" spans="2:15" x14ac:dyDescent="0.2">
      <c r="B29430" s="3"/>
      <c r="C29430" s="3"/>
      <c r="D29430" s="6"/>
      <c r="E29430" s="8"/>
      <c r="O29430" s="9"/>
    </row>
    <row r="29431" spans="2:15" x14ac:dyDescent="0.2">
      <c r="B29431" s="3"/>
      <c r="C29431" s="3"/>
      <c r="D29431" s="6"/>
      <c r="E29431" s="8"/>
      <c r="O29431" s="9"/>
    </row>
    <row r="29432" spans="2:15" x14ac:dyDescent="0.2">
      <c r="B29432" s="3"/>
      <c r="C29432" s="3"/>
      <c r="D29432" s="6"/>
      <c r="E29432" s="8"/>
      <c r="O29432" s="9"/>
    </row>
    <row r="29433" spans="2:15" x14ac:dyDescent="0.2">
      <c r="B29433" s="3"/>
      <c r="C29433" s="3"/>
      <c r="D29433" s="6"/>
      <c r="E29433" s="8"/>
      <c r="O29433" s="9"/>
    </row>
    <row r="29434" spans="2:15" x14ac:dyDescent="0.2">
      <c r="B29434" s="3"/>
      <c r="C29434" s="3"/>
      <c r="D29434" s="6"/>
      <c r="E29434" s="8"/>
      <c r="O29434" s="9"/>
    </row>
    <row r="29435" spans="2:15" x14ac:dyDescent="0.2">
      <c r="B29435" s="3"/>
      <c r="C29435" s="3"/>
      <c r="D29435" s="6"/>
      <c r="E29435" s="8"/>
      <c r="O29435" s="9"/>
    </row>
    <row r="29436" spans="2:15" x14ac:dyDescent="0.2">
      <c r="B29436" s="3"/>
      <c r="C29436" s="3"/>
      <c r="D29436" s="6"/>
      <c r="E29436" s="8"/>
      <c r="O29436" s="9"/>
    </row>
    <row r="29437" spans="2:15" x14ac:dyDescent="0.2">
      <c r="B29437" s="3"/>
      <c r="C29437" s="3"/>
      <c r="D29437" s="6"/>
      <c r="E29437" s="8"/>
      <c r="O29437" s="9"/>
    </row>
    <row r="29438" spans="2:15" x14ac:dyDescent="0.2">
      <c r="B29438" s="3"/>
      <c r="C29438" s="3"/>
      <c r="D29438" s="6"/>
      <c r="E29438" s="8"/>
      <c r="O29438" s="9"/>
    </row>
    <row r="29439" spans="2:15" x14ac:dyDescent="0.2">
      <c r="B29439" s="3"/>
      <c r="C29439" s="3"/>
      <c r="D29439" s="6"/>
      <c r="E29439" s="8"/>
      <c r="O29439" s="9"/>
    </row>
    <row r="29440" spans="2:15" x14ac:dyDescent="0.2">
      <c r="B29440" s="3"/>
      <c r="C29440" s="3"/>
      <c r="D29440" s="6"/>
      <c r="E29440" s="8"/>
      <c r="O29440" s="9"/>
    </row>
    <row r="29441" spans="2:15" x14ac:dyDescent="0.2">
      <c r="B29441" s="3"/>
      <c r="C29441" s="3"/>
      <c r="D29441" s="6"/>
      <c r="E29441" s="8"/>
      <c r="O29441" s="9"/>
    </row>
    <row r="29442" spans="2:15" x14ac:dyDescent="0.2">
      <c r="B29442" s="3"/>
      <c r="C29442" s="3"/>
      <c r="D29442" s="6"/>
      <c r="E29442" s="8"/>
      <c r="O29442" s="9"/>
    </row>
    <row r="29443" spans="2:15" x14ac:dyDescent="0.2">
      <c r="B29443" s="3"/>
      <c r="C29443" s="3"/>
      <c r="D29443" s="6"/>
      <c r="E29443" s="8"/>
      <c r="O29443" s="9"/>
    </row>
    <row r="29444" spans="2:15" x14ac:dyDescent="0.2">
      <c r="B29444" s="3"/>
      <c r="C29444" s="3"/>
      <c r="D29444" s="6"/>
      <c r="E29444" s="8"/>
      <c r="O29444" s="9"/>
    </row>
    <row r="29445" spans="2:15" x14ac:dyDescent="0.2">
      <c r="B29445" s="3"/>
      <c r="C29445" s="3"/>
      <c r="D29445" s="6"/>
      <c r="E29445" s="8"/>
      <c r="O29445" s="9"/>
    </row>
    <row r="29446" spans="2:15" x14ac:dyDescent="0.2">
      <c r="B29446" s="3"/>
      <c r="C29446" s="3"/>
      <c r="D29446" s="6"/>
      <c r="E29446" s="8"/>
      <c r="O29446" s="9"/>
    </row>
    <row r="29447" spans="2:15" x14ac:dyDescent="0.2">
      <c r="B29447" s="3"/>
      <c r="C29447" s="3"/>
      <c r="D29447" s="6"/>
      <c r="E29447" s="8"/>
      <c r="O29447" s="9"/>
    </row>
    <row r="29448" spans="2:15" x14ac:dyDescent="0.2">
      <c r="B29448" s="3"/>
      <c r="C29448" s="3"/>
      <c r="D29448" s="6"/>
      <c r="E29448" s="8"/>
      <c r="O29448" s="9"/>
    </row>
    <row r="29449" spans="2:15" x14ac:dyDescent="0.2">
      <c r="B29449" s="3"/>
      <c r="C29449" s="3"/>
      <c r="D29449" s="6"/>
      <c r="E29449" s="8"/>
      <c r="O29449" s="9"/>
    </row>
    <row r="29450" spans="2:15" x14ac:dyDescent="0.2">
      <c r="B29450" s="3"/>
      <c r="C29450" s="3"/>
      <c r="D29450" s="6"/>
      <c r="E29450" s="8"/>
      <c r="O29450" s="9"/>
    </row>
    <row r="29451" spans="2:15" x14ac:dyDescent="0.2">
      <c r="B29451" s="3"/>
      <c r="C29451" s="3"/>
      <c r="D29451" s="6"/>
      <c r="E29451" s="8"/>
      <c r="O29451" s="9"/>
    </row>
    <row r="29452" spans="2:15" x14ac:dyDescent="0.2">
      <c r="B29452" s="3"/>
      <c r="C29452" s="3"/>
      <c r="D29452" s="6"/>
      <c r="E29452" s="8"/>
      <c r="O29452" s="9"/>
    </row>
    <row r="29453" spans="2:15" x14ac:dyDescent="0.2">
      <c r="B29453" s="3"/>
      <c r="C29453" s="3"/>
      <c r="D29453" s="6"/>
      <c r="E29453" s="8"/>
      <c r="O29453" s="9"/>
    </row>
    <row r="29454" spans="2:15" x14ac:dyDescent="0.2">
      <c r="B29454" s="3"/>
      <c r="C29454" s="3"/>
      <c r="D29454" s="6"/>
      <c r="E29454" s="8"/>
      <c r="O29454" s="9"/>
    </row>
    <row r="29455" spans="2:15" x14ac:dyDescent="0.2">
      <c r="B29455" s="3"/>
      <c r="C29455" s="3"/>
      <c r="D29455" s="6"/>
      <c r="E29455" s="8"/>
      <c r="O29455" s="9"/>
    </row>
    <row r="29456" spans="2:15" x14ac:dyDescent="0.2">
      <c r="B29456" s="3"/>
      <c r="C29456" s="3"/>
      <c r="D29456" s="6"/>
      <c r="E29456" s="8"/>
      <c r="O29456" s="9"/>
    </row>
    <row r="29457" spans="2:15" x14ac:dyDescent="0.2">
      <c r="B29457" s="3"/>
      <c r="C29457" s="3"/>
      <c r="D29457" s="6"/>
      <c r="E29457" s="8"/>
      <c r="O29457" s="9"/>
    </row>
    <row r="29458" spans="2:15" x14ac:dyDescent="0.2">
      <c r="B29458" s="3"/>
      <c r="C29458" s="3"/>
      <c r="D29458" s="6"/>
      <c r="E29458" s="8"/>
      <c r="O29458" s="9"/>
    </row>
    <row r="29459" spans="2:15" x14ac:dyDescent="0.2">
      <c r="B29459" s="3"/>
      <c r="C29459" s="3"/>
      <c r="D29459" s="6"/>
      <c r="E29459" s="8"/>
      <c r="O29459" s="9"/>
    </row>
    <row r="29460" spans="2:15" x14ac:dyDescent="0.2">
      <c r="B29460" s="3"/>
      <c r="C29460" s="3"/>
      <c r="D29460" s="6"/>
      <c r="E29460" s="8"/>
      <c r="O29460" s="9"/>
    </row>
    <row r="29461" spans="2:15" x14ac:dyDescent="0.2">
      <c r="B29461" s="3"/>
      <c r="C29461" s="3"/>
      <c r="D29461" s="6"/>
      <c r="E29461" s="8"/>
      <c r="O29461" s="9"/>
    </row>
    <row r="29462" spans="2:15" x14ac:dyDescent="0.2">
      <c r="B29462" s="3"/>
      <c r="C29462" s="3"/>
      <c r="D29462" s="6"/>
      <c r="E29462" s="8"/>
      <c r="O29462" s="9"/>
    </row>
    <row r="29463" spans="2:15" x14ac:dyDescent="0.2">
      <c r="B29463" s="3"/>
      <c r="C29463" s="3"/>
      <c r="D29463" s="6"/>
      <c r="E29463" s="8"/>
      <c r="O29463" s="9"/>
    </row>
    <row r="29464" spans="2:15" x14ac:dyDescent="0.2">
      <c r="B29464" s="3"/>
      <c r="C29464" s="3"/>
      <c r="D29464" s="6"/>
      <c r="E29464" s="8"/>
      <c r="O29464" s="9"/>
    </row>
    <row r="29465" spans="2:15" x14ac:dyDescent="0.2">
      <c r="B29465" s="3"/>
      <c r="C29465" s="3"/>
      <c r="D29465" s="6"/>
      <c r="E29465" s="8"/>
      <c r="O29465" s="9"/>
    </row>
    <row r="29466" spans="2:15" x14ac:dyDescent="0.2">
      <c r="B29466" s="3"/>
      <c r="C29466" s="3"/>
      <c r="D29466" s="6"/>
      <c r="E29466" s="8"/>
      <c r="O29466" s="9"/>
    </row>
    <row r="29467" spans="2:15" x14ac:dyDescent="0.2">
      <c r="B29467" s="3"/>
      <c r="C29467" s="3"/>
      <c r="D29467" s="6"/>
      <c r="E29467" s="8"/>
      <c r="O29467" s="9"/>
    </row>
    <row r="29468" spans="2:15" x14ac:dyDescent="0.2">
      <c r="B29468" s="3"/>
      <c r="C29468" s="3"/>
      <c r="D29468" s="6"/>
      <c r="E29468" s="8"/>
      <c r="O29468" s="9"/>
    </row>
    <row r="29469" spans="2:15" x14ac:dyDescent="0.2">
      <c r="B29469" s="3"/>
      <c r="C29469" s="3"/>
      <c r="D29469" s="6"/>
      <c r="E29469" s="8"/>
      <c r="O29469" s="9"/>
    </row>
    <row r="29470" spans="2:15" x14ac:dyDescent="0.2">
      <c r="B29470" s="3"/>
      <c r="C29470" s="3"/>
      <c r="D29470" s="6"/>
      <c r="E29470" s="8"/>
      <c r="O29470" s="9"/>
    </row>
    <row r="29471" spans="2:15" x14ac:dyDescent="0.2">
      <c r="B29471" s="3"/>
      <c r="C29471" s="3"/>
      <c r="D29471" s="6"/>
      <c r="E29471" s="8"/>
      <c r="O29471" s="9"/>
    </row>
    <row r="29472" spans="2:15" x14ac:dyDescent="0.2">
      <c r="B29472" s="3"/>
      <c r="C29472" s="3"/>
      <c r="D29472" s="6"/>
      <c r="E29472" s="8"/>
      <c r="O29472" s="9"/>
    </row>
    <row r="29473" spans="2:15" x14ac:dyDescent="0.2">
      <c r="B29473" s="3"/>
      <c r="C29473" s="3"/>
      <c r="D29473" s="6"/>
      <c r="E29473" s="8"/>
      <c r="O29473" s="9"/>
    </row>
    <row r="29474" spans="2:15" x14ac:dyDescent="0.2">
      <c r="B29474" s="3"/>
      <c r="C29474" s="3"/>
      <c r="D29474" s="6"/>
      <c r="E29474" s="8"/>
      <c r="O29474" s="9"/>
    </row>
    <row r="29475" spans="2:15" x14ac:dyDescent="0.2">
      <c r="B29475" s="3"/>
      <c r="C29475" s="3"/>
      <c r="D29475" s="6"/>
      <c r="E29475" s="8"/>
      <c r="O29475" s="9"/>
    </row>
    <row r="29476" spans="2:15" x14ac:dyDescent="0.2">
      <c r="B29476" s="3"/>
      <c r="C29476" s="3"/>
      <c r="D29476" s="6"/>
      <c r="E29476" s="8"/>
      <c r="O29476" s="9"/>
    </row>
    <row r="29477" spans="2:15" x14ac:dyDescent="0.2">
      <c r="B29477" s="3"/>
      <c r="C29477" s="3"/>
      <c r="D29477" s="6"/>
      <c r="E29477" s="8"/>
      <c r="O29477" s="9"/>
    </row>
    <row r="29478" spans="2:15" x14ac:dyDescent="0.2">
      <c r="B29478" s="3"/>
      <c r="C29478" s="3"/>
      <c r="D29478" s="6"/>
      <c r="E29478" s="8"/>
      <c r="O29478" s="9"/>
    </row>
    <row r="29479" spans="2:15" x14ac:dyDescent="0.2">
      <c r="B29479" s="3"/>
      <c r="C29479" s="3"/>
      <c r="D29479" s="6"/>
      <c r="E29479" s="8"/>
      <c r="O29479" s="9"/>
    </row>
    <row r="29480" spans="2:15" x14ac:dyDescent="0.2">
      <c r="B29480" s="3"/>
      <c r="C29480" s="3"/>
      <c r="D29480" s="6"/>
      <c r="E29480" s="8"/>
      <c r="O29480" s="9"/>
    </row>
    <row r="29481" spans="2:15" x14ac:dyDescent="0.2">
      <c r="B29481" s="3"/>
      <c r="C29481" s="3"/>
      <c r="D29481" s="6"/>
      <c r="E29481" s="8"/>
      <c r="O29481" s="9"/>
    </row>
    <row r="29482" spans="2:15" x14ac:dyDescent="0.2">
      <c r="B29482" s="3"/>
      <c r="C29482" s="3"/>
      <c r="D29482" s="6"/>
      <c r="E29482" s="8"/>
      <c r="O29482" s="9"/>
    </row>
    <row r="29483" spans="2:15" x14ac:dyDescent="0.2">
      <c r="B29483" s="3"/>
      <c r="C29483" s="3"/>
      <c r="D29483" s="6"/>
      <c r="E29483" s="8"/>
      <c r="O29483" s="9"/>
    </row>
    <row r="29484" spans="2:15" x14ac:dyDescent="0.2">
      <c r="B29484" s="3"/>
      <c r="C29484" s="3"/>
      <c r="D29484" s="6"/>
      <c r="E29484" s="8"/>
      <c r="O29484" s="9"/>
    </row>
    <row r="29485" spans="2:15" x14ac:dyDescent="0.2">
      <c r="B29485" s="3"/>
      <c r="C29485" s="3"/>
      <c r="D29485" s="6"/>
      <c r="E29485" s="8"/>
      <c r="O29485" s="9"/>
    </row>
    <row r="29486" spans="2:15" x14ac:dyDescent="0.2">
      <c r="B29486" s="3"/>
      <c r="C29486" s="3"/>
      <c r="D29486" s="6"/>
      <c r="E29486" s="8"/>
      <c r="O29486" s="9"/>
    </row>
    <row r="29487" spans="2:15" x14ac:dyDescent="0.2">
      <c r="B29487" s="3"/>
      <c r="C29487" s="3"/>
      <c r="D29487" s="6"/>
      <c r="E29487" s="8"/>
      <c r="O29487" s="9"/>
    </row>
    <row r="29488" spans="2:15" x14ac:dyDescent="0.2">
      <c r="B29488" s="3"/>
      <c r="C29488" s="3"/>
      <c r="D29488" s="6"/>
      <c r="E29488" s="8"/>
      <c r="O29488" s="9"/>
    </row>
    <row r="29489" spans="2:15" x14ac:dyDescent="0.2">
      <c r="B29489" s="3"/>
      <c r="C29489" s="3"/>
      <c r="D29489" s="6"/>
      <c r="E29489" s="8"/>
      <c r="O29489" s="9"/>
    </row>
    <row r="29490" spans="2:15" x14ac:dyDescent="0.2">
      <c r="B29490" s="3"/>
      <c r="C29490" s="3"/>
      <c r="D29490" s="6"/>
      <c r="E29490" s="8"/>
      <c r="O29490" s="9"/>
    </row>
    <row r="29491" spans="2:15" x14ac:dyDescent="0.2">
      <c r="B29491" s="3"/>
      <c r="C29491" s="3"/>
      <c r="D29491" s="6"/>
      <c r="E29491" s="8"/>
      <c r="O29491" s="9"/>
    </row>
    <row r="29492" spans="2:15" x14ac:dyDescent="0.2">
      <c r="B29492" s="3"/>
      <c r="C29492" s="3"/>
      <c r="D29492" s="6"/>
      <c r="E29492" s="8"/>
      <c r="O29492" s="9"/>
    </row>
    <row r="29493" spans="2:15" x14ac:dyDescent="0.2">
      <c r="B29493" s="3"/>
      <c r="C29493" s="3"/>
      <c r="D29493" s="6"/>
      <c r="E29493" s="8"/>
      <c r="O29493" s="9"/>
    </row>
    <row r="29494" spans="2:15" x14ac:dyDescent="0.2">
      <c r="B29494" s="3"/>
      <c r="C29494" s="3"/>
      <c r="D29494" s="6"/>
      <c r="E29494" s="8"/>
      <c r="O29494" s="9"/>
    </row>
    <row r="29495" spans="2:15" x14ac:dyDescent="0.2">
      <c r="B29495" s="3"/>
      <c r="C29495" s="3"/>
      <c r="D29495" s="6"/>
      <c r="E29495" s="8"/>
      <c r="O29495" s="9"/>
    </row>
    <row r="29496" spans="2:15" x14ac:dyDescent="0.2">
      <c r="B29496" s="3"/>
      <c r="C29496" s="3"/>
      <c r="D29496" s="6"/>
      <c r="E29496" s="8"/>
      <c r="O29496" s="9"/>
    </row>
    <row r="29497" spans="2:15" x14ac:dyDescent="0.2">
      <c r="B29497" s="3"/>
      <c r="C29497" s="3"/>
      <c r="D29497" s="6"/>
      <c r="E29497" s="8"/>
      <c r="O29497" s="9"/>
    </row>
    <row r="29498" spans="2:15" x14ac:dyDescent="0.2">
      <c r="B29498" s="3"/>
      <c r="C29498" s="3"/>
      <c r="D29498" s="6"/>
      <c r="E29498" s="8"/>
      <c r="O29498" s="9"/>
    </row>
    <row r="29499" spans="2:15" x14ac:dyDescent="0.2">
      <c r="B29499" s="3"/>
      <c r="C29499" s="3"/>
      <c r="D29499" s="6"/>
      <c r="E29499" s="8"/>
      <c r="O29499" s="9"/>
    </row>
    <row r="29500" spans="2:15" x14ac:dyDescent="0.2">
      <c r="B29500" s="3"/>
      <c r="C29500" s="3"/>
      <c r="D29500" s="6"/>
      <c r="E29500" s="8"/>
      <c r="O29500" s="9"/>
    </row>
    <row r="29501" spans="2:15" x14ac:dyDescent="0.2">
      <c r="B29501" s="3"/>
      <c r="C29501" s="3"/>
      <c r="D29501" s="6"/>
      <c r="E29501" s="8"/>
      <c r="O29501" s="9"/>
    </row>
    <row r="29502" spans="2:15" x14ac:dyDescent="0.2">
      <c r="B29502" s="3"/>
      <c r="C29502" s="3"/>
      <c r="D29502" s="6"/>
      <c r="E29502" s="8"/>
      <c r="O29502" s="9"/>
    </row>
    <row r="29503" spans="2:15" x14ac:dyDescent="0.2">
      <c r="B29503" s="3"/>
      <c r="C29503" s="3"/>
      <c r="D29503" s="6"/>
      <c r="E29503" s="8"/>
      <c r="O29503" s="9"/>
    </row>
    <row r="29504" spans="2:15" x14ac:dyDescent="0.2">
      <c r="B29504" s="3"/>
      <c r="C29504" s="3"/>
      <c r="D29504" s="6"/>
      <c r="E29504" s="8"/>
      <c r="O29504" s="9"/>
    </row>
    <row r="29505" spans="2:15" x14ac:dyDescent="0.2">
      <c r="B29505" s="3"/>
      <c r="C29505" s="3"/>
      <c r="D29505" s="6"/>
      <c r="E29505" s="8"/>
      <c r="O29505" s="9"/>
    </row>
    <row r="29506" spans="2:15" x14ac:dyDescent="0.2">
      <c r="B29506" s="3"/>
      <c r="C29506" s="3"/>
      <c r="D29506" s="6"/>
      <c r="E29506" s="8"/>
      <c r="O29506" s="9"/>
    </row>
    <row r="29507" spans="2:15" x14ac:dyDescent="0.2">
      <c r="B29507" s="3"/>
      <c r="C29507" s="3"/>
      <c r="D29507" s="6"/>
      <c r="E29507" s="8"/>
      <c r="O29507" s="9"/>
    </row>
    <row r="29508" spans="2:15" x14ac:dyDescent="0.2">
      <c r="B29508" s="3"/>
      <c r="C29508" s="3"/>
      <c r="D29508" s="6"/>
      <c r="E29508" s="8"/>
      <c r="O29508" s="9"/>
    </row>
    <row r="29509" spans="2:15" x14ac:dyDescent="0.2">
      <c r="B29509" s="3"/>
      <c r="C29509" s="3"/>
      <c r="D29509" s="6"/>
      <c r="E29509" s="8"/>
      <c r="O29509" s="9"/>
    </row>
    <row r="29510" spans="2:15" x14ac:dyDescent="0.2">
      <c r="B29510" s="3"/>
      <c r="C29510" s="3"/>
      <c r="D29510" s="6"/>
      <c r="E29510" s="8"/>
      <c r="O29510" s="9"/>
    </row>
    <row r="29511" spans="2:15" x14ac:dyDescent="0.2">
      <c r="B29511" s="3"/>
      <c r="C29511" s="3"/>
      <c r="D29511" s="6"/>
      <c r="E29511" s="8"/>
      <c r="O29511" s="9"/>
    </row>
    <row r="29512" spans="2:15" x14ac:dyDescent="0.2">
      <c r="B29512" s="3"/>
      <c r="C29512" s="3"/>
      <c r="D29512" s="6"/>
      <c r="E29512" s="8"/>
      <c r="O29512" s="9"/>
    </row>
    <row r="29513" spans="2:15" x14ac:dyDescent="0.2">
      <c r="B29513" s="3"/>
      <c r="C29513" s="3"/>
      <c r="D29513" s="6"/>
      <c r="E29513" s="8"/>
      <c r="O29513" s="9"/>
    </row>
    <row r="29514" spans="2:15" x14ac:dyDescent="0.2">
      <c r="B29514" s="3"/>
      <c r="C29514" s="3"/>
      <c r="D29514" s="6"/>
      <c r="E29514" s="8"/>
      <c r="O29514" s="9"/>
    </row>
    <row r="29515" spans="2:15" x14ac:dyDescent="0.2">
      <c r="B29515" s="3"/>
      <c r="C29515" s="3"/>
      <c r="D29515" s="6"/>
      <c r="E29515" s="8"/>
      <c r="O29515" s="9"/>
    </row>
    <row r="29516" spans="2:15" x14ac:dyDescent="0.2">
      <c r="B29516" s="3"/>
      <c r="C29516" s="3"/>
      <c r="D29516" s="6"/>
      <c r="E29516" s="8"/>
      <c r="O29516" s="9"/>
    </row>
    <row r="29517" spans="2:15" x14ac:dyDescent="0.2">
      <c r="B29517" s="3"/>
      <c r="C29517" s="3"/>
      <c r="D29517" s="6"/>
      <c r="E29517" s="8"/>
      <c r="O29517" s="9"/>
    </row>
    <row r="29518" spans="2:15" x14ac:dyDescent="0.2">
      <c r="B29518" s="3"/>
      <c r="C29518" s="3"/>
      <c r="D29518" s="6"/>
      <c r="E29518" s="8"/>
      <c r="O29518" s="9"/>
    </row>
    <row r="29519" spans="2:15" x14ac:dyDescent="0.2">
      <c r="B29519" s="3"/>
      <c r="C29519" s="3"/>
      <c r="D29519" s="6"/>
      <c r="E29519" s="8"/>
      <c r="O29519" s="9"/>
    </row>
    <row r="29520" spans="2:15" x14ac:dyDescent="0.2">
      <c r="B29520" s="3"/>
      <c r="C29520" s="3"/>
      <c r="D29520" s="6"/>
      <c r="E29520" s="8"/>
      <c r="O29520" s="9"/>
    </row>
    <row r="29521" spans="2:15" x14ac:dyDescent="0.2">
      <c r="B29521" s="3"/>
      <c r="C29521" s="3"/>
      <c r="D29521" s="6"/>
      <c r="E29521" s="8"/>
      <c r="O29521" s="9"/>
    </row>
    <row r="29522" spans="2:15" x14ac:dyDescent="0.2">
      <c r="B29522" s="3"/>
      <c r="C29522" s="3"/>
      <c r="D29522" s="6"/>
      <c r="E29522" s="8"/>
      <c r="O29522" s="9"/>
    </row>
    <row r="29523" spans="2:15" x14ac:dyDescent="0.2">
      <c r="B29523" s="3"/>
      <c r="C29523" s="3"/>
      <c r="D29523" s="6"/>
      <c r="E29523" s="8"/>
      <c r="O29523" s="9"/>
    </row>
    <row r="29524" spans="2:15" x14ac:dyDescent="0.2">
      <c r="B29524" s="3"/>
      <c r="C29524" s="3"/>
      <c r="D29524" s="6"/>
      <c r="E29524" s="8"/>
      <c r="O29524" s="9"/>
    </row>
    <row r="29525" spans="2:15" x14ac:dyDescent="0.2">
      <c r="B29525" s="3"/>
      <c r="C29525" s="3"/>
      <c r="D29525" s="6"/>
      <c r="E29525" s="8"/>
      <c r="O29525" s="9"/>
    </row>
    <row r="29526" spans="2:15" x14ac:dyDescent="0.2">
      <c r="B29526" s="3"/>
      <c r="C29526" s="3"/>
      <c r="D29526" s="6"/>
      <c r="E29526" s="8"/>
      <c r="O29526" s="9"/>
    </row>
    <row r="29527" spans="2:15" x14ac:dyDescent="0.2">
      <c r="B29527" s="3"/>
      <c r="C29527" s="3"/>
      <c r="D29527" s="6"/>
      <c r="E29527" s="8"/>
      <c r="O29527" s="9"/>
    </row>
    <row r="29528" spans="2:15" x14ac:dyDescent="0.2">
      <c r="B29528" s="3"/>
      <c r="C29528" s="3"/>
      <c r="D29528" s="6"/>
      <c r="E29528" s="8"/>
      <c r="O29528" s="9"/>
    </row>
    <row r="29529" spans="2:15" x14ac:dyDescent="0.2">
      <c r="B29529" s="3"/>
      <c r="C29529" s="3"/>
      <c r="D29529" s="6"/>
      <c r="E29529" s="8"/>
      <c r="O29529" s="9"/>
    </row>
    <row r="29530" spans="2:15" x14ac:dyDescent="0.2">
      <c r="B29530" s="3"/>
      <c r="C29530" s="3"/>
      <c r="D29530" s="6"/>
      <c r="E29530" s="8"/>
      <c r="O29530" s="9"/>
    </row>
    <row r="29531" spans="2:15" x14ac:dyDescent="0.2">
      <c r="B29531" s="3"/>
      <c r="C29531" s="3"/>
      <c r="D29531" s="6"/>
      <c r="E29531" s="8"/>
      <c r="O29531" s="9"/>
    </row>
    <row r="29532" spans="2:15" x14ac:dyDescent="0.2">
      <c r="B29532" s="3"/>
      <c r="C29532" s="3"/>
      <c r="D29532" s="6"/>
      <c r="E29532" s="8"/>
      <c r="O29532" s="9"/>
    </row>
    <row r="29533" spans="2:15" x14ac:dyDescent="0.2">
      <c r="B29533" s="3"/>
      <c r="C29533" s="3"/>
      <c r="D29533" s="6"/>
      <c r="E29533" s="8"/>
      <c r="O29533" s="9"/>
    </row>
    <row r="29534" spans="2:15" x14ac:dyDescent="0.2">
      <c r="B29534" s="3"/>
      <c r="C29534" s="3"/>
      <c r="D29534" s="6"/>
      <c r="E29534" s="8"/>
      <c r="O29534" s="9"/>
    </row>
    <row r="29535" spans="2:15" x14ac:dyDescent="0.2">
      <c r="B29535" s="3"/>
      <c r="C29535" s="3"/>
      <c r="D29535" s="6"/>
      <c r="E29535" s="8"/>
      <c r="O29535" s="9"/>
    </row>
    <row r="29536" spans="2:15" x14ac:dyDescent="0.2">
      <c r="B29536" s="3"/>
      <c r="C29536" s="3"/>
      <c r="D29536" s="6"/>
      <c r="E29536" s="8"/>
      <c r="O29536" s="9"/>
    </row>
    <row r="29537" spans="2:15" x14ac:dyDescent="0.2">
      <c r="B29537" s="3"/>
      <c r="C29537" s="3"/>
      <c r="D29537" s="6"/>
      <c r="E29537" s="8"/>
      <c r="O29537" s="9"/>
    </row>
    <row r="29538" spans="2:15" x14ac:dyDescent="0.2">
      <c r="B29538" s="3"/>
      <c r="C29538" s="3"/>
      <c r="D29538" s="6"/>
      <c r="E29538" s="8"/>
      <c r="O29538" s="9"/>
    </row>
    <row r="29539" spans="2:15" x14ac:dyDescent="0.2">
      <c r="B29539" s="3"/>
      <c r="C29539" s="3"/>
      <c r="D29539" s="6"/>
      <c r="E29539" s="8"/>
      <c r="O29539" s="9"/>
    </row>
    <row r="29540" spans="2:15" x14ac:dyDescent="0.2">
      <c r="B29540" s="3"/>
      <c r="C29540" s="3"/>
      <c r="D29540" s="6"/>
      <c r="E29540" s="8"/>
      <c r="O29540" s="9"/>
    </row>
    <row r="29541" spans="2:15" x14ac:dyDescent="0.2">
      <c r="B29541" s="3"/>
      <c r="C29541" s="3"/>
      <c r="D29541" s="6"/>
      <c r="E29541" s="8"/>
      <c r="O29541" s="9"/>
    </row>
    <row r="29542" spans="2:15" x14ac:dyDescent="0.2">
      <c r="B29542" s="3"/>
      <c r="C29542" s="3"/>
      <c r="D29542" s="6"/>
      <c r="E29542" s="8"/>
      <c r="O29542" s="9"/>
    </row>
    <row r="29543" spans="2:15" x14ac:dyDescent="0.2">
      <c r="B29543" s="3"/>
      <c r="C29543" s="3"/>
      <c r="D29543" s="6"/>
      <c r="E29543" s="8"/>
      <c r="O29543" s="9"/>
    </row>
    <row r="29544" spans="2:15" x14ac:dyDescent="0.2">
      <c r="B29544" s="3"/>
      <c r="C29544" s="3"/>
      <c r="D29544" s="6"/>
      <c r="E29544" s="8"/>
      <c r="O29544" s="9"/>
    </row>
    <row r="29545" spans="2:15" x14ac:dyDescent="0.2">
      <c r="B29545" s="3"/>
      <c r="C29545" s="3"/>
      <c r="D29545" s="6"/>
      <c r="E29545" s="8"/>
      <c r="O29545" s="9"/>
    </row>
    <row r="29546" spans="2:15" x14ac:dyDescent="0.2">
      <c r="B29546" s="3"/>
      <c r="C29546" s="3"/>
      <c r="D29546" s="6"/>
      <c r="E29546" s="8"/>
      <c r="O29546" s="9"/>
    </row>
    <row r="29547" spans="2:15" x14ac:dyDescent="0.2">
      <c r="B29547" s="3"/>
      <c r="C29547" s="3"/>
      <c r="D29547" s="6"/>
      <c r="E29547" s="8"/>
      <c r="O29547" s="9"/>
    </row>
    <row r="29548" spans="2:15" x14ac:dyDescent="0.2">
      <c r="B29548" s="3"/>
      <c r="C29548" s="3"/>
      <c r="D29548" s="6"/>
      <c r="E29548" s="8"/>
      <c r="O29548" s="9"/>
    </row>
    <row r="29549" spans="2:15" x14ac:dyDescent="0.2">
      <c r="B29549" s="3"/>
      <c r="C29549" s="3"/>
      <c r="D29549" s="6"/>
      <c r="E29549" s="8"/>
      <c r="O29549" s="9"/>
    </row>
    <row r="29550" spans="2:15" x14ac:dyDescent="0.2">
      <c r="B29550" s="3"/>
      <c r="C29550" s="3"/>
      <c r="D29550" s="6"/>
      <c r="E29550" s="8"/>
      <c r="O29550" s="9"/>
    </row>
    <row r="29551" spans="2:15" x14ac:dyDescent="0.2">
      <c r="B29551" s="3"/>
      <c r="C29551" s="3"/>
      <c r="D29551" s="6"/>
      <c r="E29551" s="8"/>
      <c r="O29551" s="9"/>
    </row>
    <row r="29552" spans="2:15" x14ac:dyDescent="0.2">
      <c r="B29552" s="3"/>
      <c r="C29552" s="3"/>
      <c r="D29552" s="6"/>
      <c r="E29552" s="8"/>
      <c r="O29552" s="9"/>
    </row>
    <row r="29553" spans="2:15" x14ac:dyDescent="0.2">
      <c r="B29553" s="3"/>
      <c r="C29553" s="3"/>
      <c r="D29553" s="6"/>
      <c r="E29553" s="8"/>
      <c r="O29553" s="9"/>
    </row>
    <row r="29554" spans="2:15" x14ac:dyDescent="0.2">
      <c r="B29554" s="3"/>
      <c r="C29554" s="3"/>
      <c r="D29554" s="6"/>
      <c r="E29554" s="8"/>
      <c r="O29554" s="9"/>
    </row>
    <row r="29555" spans="2:15" x14ac:dyDescent="0.2">
      <c r="B29555" s="3"/>
      <c r="C29555" s="3"/>
      <c r="D29555" s="6"/>
      <c r="E29555" s="8"/>
      <c r="O29555" s="9"/>
    </row>
    <row r="29556" spans="2:15" x14ac:dyDescent="0.2">
      <c r="B29556" s="3"/>
      <c r="C29556" s="3"/>
      <c r="D29556" s="6"/>
      <c r="E29556" s="8"/>
      <c r="O29556" s="9"/>
    </row>
    <row r="29557" spans="2:15" x14ac:dyDescent="0.2">
      <c r="B29557" s="3"/>
      <c r="C29557" s="3"/>
      <c r="D29557" s="6"/>
      <c r="E29557" s="8"/>
      <c r="O29557" s="9"/>
    </row>
    <row r="29558" spans="2:15" x14ac:dyDescent="0.2">
      <c r="B29558" s="3"/>
      <c r="C29558" s="3"/>
      <c r="D29558" s="6"/>
      <c r="E29558" s="8"/>
      <c r="O29558" s="9"/>
    </row>
    <row r="29559" spans="2:15" x14ac:dyDescent="0.2">
      <c r="B29559" s="3"/>
      <c r="C29559" s="3"/>
      <c r="D29559" s="6"/>
      <c r="E29559" s="8"/>
      <c r="O29559" s="9"/>
    </row>
    <row r="29560" spans="2:15" x14ac:dyDescent="0.2">
      <c r="B29560" s="3"/>
      <c r="C29560" s="3"/>
      <c r="D29560" s="6"/>
      <c r="E29560" s="8"/>
      <c r="O29560" s="9"/>
    </row>
    <row r="29561" spans="2:15" x14ac:dyDescent="0.2">
      <c r="B29561" s="3"/>
      <c r="C29561" s="3"/>
      <c r="D29561" s="6"/>
      <c r="E29561" s="8"/>
      <c r="O29561" s="9"/>
    </row>
    <row r="29562" spans="2:15" x14ac:dyDescent="0.2">
      <c r="B29562" s="3"/>
      <c r="C29562" s="3"/>
      <c r="D29562" s="6"/>
      <c r="E29562" s="8"/>
      <c r="O29562" s="9"/>
    </row>
    <row r="29563" spans="2:15" x14ac:dyDescent="0.2">
      <c r="B29563" s="3"/>
      <c r="C29563" s="3"/>
      <c r="D29563" s="6"/>
      <c r="E29563" s="8"/>
      <c r="O29563" s="9"/>
    </row>
    <row r="29564" spans="2:15" x14ac:dyDescent="0.2">
      <c r="B29564" s="3"/>
      <c r="C29564" s="3"/>
      <c r="D29564" s="6"/>
      <c r="E29564" s="8"/>
      <c r="O29564" s="9"/>
    </row>
    <row r="29565" spans="2:15" x14ac:dyDescent="0.2">
      <c r="B29565" s="3"/>
      <c r="C29565" s="3"/>
      <c r="D29565" s="6"/>
      <c r="E29565" s="8"/>
      <c r="O29565" s="9"/>
    </row>
    <row r="29566" spans="2:15" x14ac:dyDescent="0.2">
      <c r="B29566" s="3"/>
      <c r="C29566" s="3"/>
      <c r="D29566" s="6"/>
      <c r="E29566" s="8"/>
      <c r="O29566" s="9"/>
    </row>
    <row r="29567" spans="2:15" x14ac:dyDescent="0.2">
      <c r="B29567" s="3"/>
      <c r="C29567" s="3"/>
      <c r="D29567" s="6"/>
      <c r="E29567" s="8"/>
      <c r="O29567" s="9"/>
    </row>
    <row r="29568" spans="2:15" x14ac:dyDescent="0.2">
      <c r="B29568" s="3"/>
      <c r="C29568" s="3"/>
      <c r="D29568" s="6"/>
      <c r="E29568" s="8"/>
      <c r="O29568" s="9"/>
    </row>
    <row r="29569" spans="2:15" x14ac:dyDescent="0.2">
      <c r="B29569" s="3"/>
      <c r="C29569" s="3"/>
      <c r="D29569" s="6"/>
      <c r="E29569" s="8"/>
      <c r="O29569" s="9"/>
    </row>
    <row r="29570" spans="2:15" x14ac:dyDescent="0.2">
      <c r="B29570" s="3"/>
      <c r="C29570" s="3"/>
      <c r="D29570" s="6"/>
      <c r="E29570" s="8"/>
      <c r="O29570" s="9"/>
    </row>
    <row r="29571" spans="2:15" x14ac:dyDescent="0.2">
      <c r="B29571" s="3"/>
      <c r="C29571" s="3"/>
      <c r="D29571" s="6"/>
      <c r="E29571" s="8"/>
      <c r="O29571" s="9"/>
    </row>
    <row r="29572" spans="2:15" x14ac:dyDescent="0.2">
      <c r="B29572" s="3"/>
      <c r="C29572" s="3"/>
      <c r="D29572" s="6"/>
      <c r="E29572" s="8"/>
      <c r="O29572" s="9"/>
    </row>
    <row r="29573" spans="2:15" x14ac:dyDescent="0.2">
      <c r="B29573" s="3"/>
      <c r="C29573" s="3"/>
      <c r="D29573" s="6"/>
      <c r="E29573" s="8"/>
      <c r="O29573" s="9"/>
    </row>
    <row r="29574" spans="2:15" x14ac:dyDescent="0.2">
      <c r="B29574" s="3"/>
      <c r="C29574" s="3"/>
      <c r="D29574" s="6"/>
      <c r="E29574" s="8"/>
      <c r="O29574" s="9"/>
    </row>
    <row r="29575" spans="2:15" x14ac:dyDescent="0.2">
      <c r="B29575" s="3"/>
      <c r="C29575" s="3"/>
      <c r="D29575" s="6"/>
      <c r="E29575" s="8"/>
      <c r="O29575" s="9"/>
    </row>
    <row r="29576" spans="2:15" x14ac:dyDescent="0.2">
      <c r="B29576" s="3"/>
      <c r="C29576" s="3"/>
      <c r="D29576" s="6"/>
      <c r="E29576" s="8"/>
      <c r="O29576" s="9"/>
    </row>
    <row r="29577" spans="2:15" x14ac:dyDescent="0.2">
      <c r="B29577" s="3"/>
      <c r="C29577" s="3"/>
      <c r="D29577" s="6"/>
      <c r="E29577" s="8"/>
      <c r="O29577" s="9"/>
    </row>
    <row r="29578" spans="2:15" x14ac:dyDescent="0.2">
      <c r="B29578" s="3"/>
      <c r="C29578" s="3"/>
      <c r="D29578" s="6"/>
      <c r="E29578" s="8"/>
      <c r="O29578" s="9"/>
    </row>
    <row r="29579" spans="2:15" x14ac:dyDescent="0.2">
      <c r="B29579" s="3"/>
      <c r="C29579" s="3"/>
      <c r="D29579" s="6"/>
      <c r="E29579" s="8"/>
      <c r="O29579" s="9"/>
    </row>
    <row r="29580" spans="2:15" x14ac:dyDescent="0.2">
      <c r="B29580" s="3"/>
      <c r="C29580" s="3"/>
      <c r="D29580" s="6"/>
      <c r="E29580" s="8"/>
      <c r="O29580" s="9"/>
    </row>
    <row r="29581" spans="2:15" x14ac:dyDescent="0.2">
      <c r="B29581" s="3"/>
      <c r="C29581" s="3"/>
      <c r="D29581" s="6"/>
      <c r="E29581" s="8"/>
      <c r="O29581" s="9"/>
    </row>
    <row r="29582" spans="2:15" x14ac:dyDescent="0.2">
      <c r="B29582" s="3"/>
      <c r="C29582" s="3"/>
      <c r="D29582" s="6"/>
      <c r="E29582" s="8"/>
      <c r="O29582" s="9"/>
    </row>
    <row r="29583" spans="2:15" x14ac:dyDescent="0.2">
      <c r="B29583" s="3"/>
      <c r="C29583" s="3"/>
      <c r="D29583" s="6"/>
      <c r="E29583" s="8"/>
      <c r="O29583" s="9"/>
    </row>
    <row r="29584" spans="2:15" x14ac:dyDescent="0.2">
      <c r="B29584" s="3"/>
      <c r="C29584" s="3"/>
      <c r="D29584" s="6"/>
      <c r="E29584" s="8"/>
      <c r="O29584" s="9"/>
    </row>
    <row r="29585" spans="2:15" x14ac:dyDescent="0.2">
      <c r="B29585" s="3"/>
      <c r="C29585" s="3"/>
      <c r="D29585" s="6"/>
      <c r="E29585" s="8"/>
      <c r="O29585" s="9"/>
    </row>
    <row r="29586" spans="2:15" x14ac:dyDescent="0.2">
      <c r="B29586" s="3"/>
      <c r="C29586" s="3"/>
      <c r="D29586" s="6"/>
      <c r="E29586" s="8"/>
      <c r="O29586" s="9"/>
    </row>
    <row r="29587" spans="2:15" x14ac:dyDescent="0.2">
      <c r="B29587" s="3"/>
      <c r="C29587" s="3"/>
      <c r="D29587" s="6"/>
      <c r="E29587" s="8"/>
      <c r="O29587" s="9"/>
    </row>
    <row r="29588" spans="2:15" x14ac:dyDescent="0.2">
      <c r="B29588" s="3"/>
      <c r="C29588" s="3"/>
      <c r="D29588" s="6"/>
      <c r="E29588" s="8"/>
      <c r="O29588" s="9"/>
    </row>
    <row r="29589" spans="2:15" x14ac:dyDescent="0.2">
      <c r="B29589" s="3"/>
      <c r="C29589" s="3"/>
      <c r="D29589" s="6"/>
      <c r="E29589" s="8"/>
      <c r="O29589" s="9"/>
    </row>
    <row r="29590" spans="2:15" x14ac:dyDescent="0.2">
      <c r="B29590" s="3"/>
      <c r="C29590" s="3"/>
      <c r="D29590" s="6"/>
      <c r="E29590" s="8"/>
      <c r="O29590" s="9"/>
    </row>
    <row r="29591" spans="2:15" x14ac:dyDescent="0.2">
      <c r="B29591" s="3"/>
      <c r="C29591" s="3"/>
      <c r="D29591" s="6"/>
      <c r="E29591" s="8"/>
      <c r="O29591" s="9"/>
    </row>
    <row r="29592" spans="2:15" x14ac:dyDescent="0.2">
      <c r="B29592" s="3"/>
      <c r="C29592" s="3"/>
      <c r="D29592" s="6"/>
      <c r="E29592" s="8"/>
      <c r="O29592" s="9"/>
    </row>
    <row r="29593" spans="2:15" x14ac:dyDescent="0.2">
      <c r="B29593" s="3"/>
      <c r="C29593" s="3"/>
      <c r="D29593" s="6"/>
      <c r="E29593" s="8"/>
      <c r="O29593" s="9"/>
    </row>
    <row r="29594" spans="2:15" x14ac:dyDescent="0.2">
      <c r="B29594" s="3"/>
      <c r="C29594" s="3"/>
      <c r="D29594" s="6"/>
      <c r="E29594" s="8"/>
      <c r="O29594" s="9"/>
    </row>
    <row r="29595" spans="2:15" x14ac:dyDescent="0.2">
      <c r="B29595" s="3"/>
      <c r="C29595" s="3"/>
      <c r="D29595" s="6"/>
      <c r="E29595" s="8"/>
      <c r="O29595" s="9"/>
    </row>
    <row r="29596" spans="2:15" x14ac:dyDescent="0.2">
      <c r="B29596" s="3"/>
      <c r="C29596" s="3"/>
      <c r="D29596" s="6"/>
      <c r="E29596" s="8"/>
      <c r="O29596" s="9"/>
    </row>
    <row r="29597" spans="2:15" x14ac:dyDescent="0.2">
      <c r="B29597" s="3"/>
      <c r="C29597" s="3"/>
      <c r="D29597" s="6"/>
      <c r="E29597" s="8"/>
      <c r="O29597" s="9"/>
    </row>
    <row r="29598" spans="2:15" x14ac:dyDescent="0.2">
      <c r="B29598" s="3"/>
      <c r="C29598" s="3"/>
      <c r="D29598" s="6"/>
      <c r="E29598" s="8"/>
      <c r="O29598" s="9"/>
    </row>
    <row r="29599" spans="2:15" x14ac:dyDescent="0.2">
      <c r="B29599" s="3"/>
      <c r="C29599" s="3"/>
      <c r="D29599" s="6"/>
      <c r="E29599" s="8"/>
      <c r="O29599" s="9"/>
    </row>
    <row r="29600" spans="2:15" x14ac:dyDescent="0.2">
      <c r="B29600" s="3"/>
      <c r="C29600" s="3"/>
      <c r="D29600" s="6"/>
      <c r="E29600" s="8"/>
      <c r="O29600" s="9"/>
    </row>
    <row r="29601" spans="2:15" x14ac:dyDescent="0.2">
      <c r="B29601" s="3"/>
      <c r="C29601" s="3"/>
      <c r="D29601" s="6"/>
      <c r="E29601" s="8"/>
      <c r="O29601" s="9"/>
    </row>
    <row r="29602" spans="2:15" x14ac:dyDescent="0.2">
      <c r="B29602" s="3"/>
      <c r="C29602" s="3"/>
      <c r="D29602" s="6"/>
      <c r="E29602" s="8"/>
      <c r="O29602" s="9"/>
    </row>
    <row r="29603" spans="2:15" x14ac:dyDescent="0.2">
      <c r="B29603" s="3"/>
      <c r="C29603" s="3"/>
      <c r="D29603" s="6"/>
      <c r="E29603" s="8"/>
      <c r="O29603" s="9"/>
    </row>
    <row r="29604" spans="2:15" x14ac:dyDescent="0.2">
      <c r="B29604" s="3"/>
      <c r="C29604" s="3"/>
      <c r="D29604" s="6"/>
      <c r="E29604" s="8"/>
      <c r="O29604" s="9"/>
    </row>
    <row r="29605" spans="2:15" x14ac:dyDescent="0.2">
      <c r="B29605" s="3"/>
      <c r="C29605" s="3"/>
      <c r="D29605" s="6"/>
      <c r="E29605" s="8"/>
      <c r="O29605" s="9"/>
    </row>
    <row r="29606" spans="2:15" x14ac:dyDescent="0.2">
      <c r="B29606" s="3"/>
      <c r="C29606" s="3"/>
      <c r="D29606" s="6"/>
      <c r="E29606" s="8"/>
      <c r="O29606" s="9"/>
    </row>
    <row r="29607" spans="2:15" x14ac:dyDescent="0.2">
      <c r="B29607" s="3"/>
      <c r="C29607" s="3"/>
      <c r="D29607" s="6"/>
      <c r="E29607" s="8"/>
      <c r="O29607" s="9"/>
    </row>
    <row r="29608" spans="2:15" x14ac:dyDescent="0.2">
      <c r="B29608" s="3"/>
      <c r="C29608" s="3"/>
      <c r="D29608" s="6"/>
      <c r="E29608" s="8"/>
      <c r="O29608" s="9"/>
    </row>
    <row r="29609" spans="2:15" x14ac:dyDescent="0.2">
      <c r="B29609" s="3"/>
      <c r="C29609" s="3"/>
      <c r="D29609" s="6"/>
      <c r="E29609" s="8"/>
      <c r="O29609" s="9"/>
    </row>
    <row r="29610" spans="2:15" x14ac:dyDescent="0.2">
      <c r="B29610" s="3"/>
      <c r="C29610" s="3"/>
      <c r="D29610" s="6"/>
      <c r="E29610" s="8"/>
      <c r="O29610" s="9"/>
    </row>
    <row r="29611" spans="2:15" x14ac:dyDescent="0.2">
      <c r="B29611" s="3"/>
      <c r="C29611" s="3"/>
      <c r="D29611" s="6"/>
      <c r="E29611" s="8"/>
      <c r="O29611" s="9"/>
    </row>
    <row r="29612" spans="2:15" x14ac:dyDescent="0.2">
      <c r="B29612" s="3"/>
      <c r="C29612" s="3"/>
      <c r="D29612" s="6"/>
      <c r="E29612" s="8"/>
      <c r="O29612" s="9"/>
    </row>
    <row r="29613" spans="2:15" x14ac:dyDescent="0.2">
      <c r="B29613" s="3"/>
      <c r="C29613" s="3"/>
      <c r="D29613" s="6"/>
      <c r="E29613" s="8"/>
      <c r="O29613" s="9"/>
    </row>
    <row r="29614" spans="2:15" x14ac:dyDescent="0.2">
      <c r="B29614" s="3"/>
      <c r="C29614" s="3"/>
      <c r="D29614" s="6"/>
      <c r="E29614" s="8"/>
      <c r="O29614" s="9"/>
    </row>
    <row r="29615" spans="2:15" x14ac:dyDescent="0.2">
      <c r="B29615" s="3"/>
      <c r="C29615" s="3"/>
      <c r="D29615" s="6"/>
      <c r="E29615" s="8"/>
      <c r="O29615" s="9"/>
    </row>
    <row r="29616" spans="2:15" x14ac:dyDescent="0.2">
      <c r="B29616" s="3"/>
      <c r="C29616" s="3"/>
      <c r="D29616" s="6"/>
      <c r="E29616" s="8"/>
      <c r="O29616" s="9"/>
    </row>
    <row r="29617" spans="2:15" x14ac:dyDescent="0.2">
      <c r="B29617" s="3"/>
      <c r="C29617" s="3"/>
      <c r="D29617" s="6"/>
      <c r="E29617" s="8"/>
      <c r="O29617" s="9"/>
    </row>
    <row r="29618" spans="2:15" x14ac:dyDescent="0.2">
      <c r="B29618" s="3"/>
      <c r="C29618" s="3"/>
      <c r="D29618" s="6"/>
      <c r="E29618" s="8"/>
      <c r="O29618" s="9"/>
    </row>
    <row r="29619" spans="2:15" x14ac:dyDescent="0.2">
      <c r="B29619" s="3"/>
      <c r="C29619" s="3"/>
      <c r="D29619" s="6"/>
      <c r="E29619" s="8"/>
      <c r="O29619" s="9"/>
    </row>
    <row r="29620" spans="2:15" x14ac:dyDescent="0.2">
      <c r="B29620" s="3"/>
      <c r="C29620" s="3"/>
      <c r="D29620" s="6"/>
      <c r="E29620" s="8"/>
      <c r="O29620" s="9"/>
    </row>
    <row r="29621" spans="2:15" x14ac:dyDescent="0.2">
      <c r="B29621" s="3"/>
      <c r="C29621" s="3"/>
      <c r="D29621" s="6"/>
      <c r="E29621" s="8"/>
      <c r="O29621" s="9"/>
    </row>
    <row r="29622" spans="2:15" x14ac:dyDescent="0.2">
      <c r="B29622" s="3"/>
      <c r="C29622" s="3"/>
      <c r="D29622" s="6"/>
      <c r="E29622" s="8"/>
      <c r="O29622" s="9"/>
    </row>
    <row r="29623" spans="2:15" x14ac:dyDescent="0.2">
      <c r="B29623" s="3"/>
      <c r="C29623" s="3"/>
      <c r="D29623" s="6"/>
      <c r="E29623" s="8"/>
      <c r="O29623" s="9"/>
    </row>
    <row r="29624" spans="2:15" x14ac:dyDescent="0.2">
      <c r="B29624" s="3"/>
      <c r="C29624" s="3"/>
      <c r="D29624" s="6"/>
      <c r="E29624" s="8"/>
      <c r="O29624" s="9"/>
    </row>
    <row r="29625" spans="2:15" x14ac:dyDescent="0.2">
      <c r="B29625" s="3"/>
      <c r="C29625" s="3"/>
      <c r="D29625" s="6"/>
      <c r="E29625" s="8"/>
      <c r="O29625" s="9"/>
    </row>
    <row r="29626" spans="2:15" x14ac:dyDescent="0.2">
      <c r="B29626" s="3"/>
      <c r="C29626" s="3"/>
      <c r="D29626" s="6"/>
      <c r="E29626" s="8"/>
      <c r="O29626" s="9"/>
    </row>
    <row r="29627" spans="2:15" x14ac:dyDescent="0.2">
      <c r="B29627" s="3"/>
      <c r="C29627" s="3"/>
      <c r="D29627" s="6"/>
      <c r="E29627" s="8"/>
      <c r="O29627" s="9"/>
    </row>
    <row r="29628" spans="2:15" x14ac:dyDescent="0.2">
      <c r="B29628" s="3"/>
      <c r="C29628" s="3"/>
      <c r="D29628" s="6"/>
      <c r="E29628" s="8"/>
      <c r="O29628" s="9"/>
    </row>
    <row r="29629" spans="2:15" x14ac:dyDescent="0.2">
      <c r="B29629" s="3"/>
      <c r="C29629" s="3"/>
      <c r="D29629" s="6"/>
      <c r="E29629" s="8"/>
      <c r="O29629" s="9"/>
    </row>
    <row r="29630" spans="2:15" x14ac:dyDescent="0.2">
      <c r="B29630" s="3"/>
      <c r="C29630" s="3"/>
      <c r="D29630" s="6"/>
      <c r="E29630" s="8"/>
      <c r="O29630" s="9"/>
    </row>
    <row r="29631" spans="2:15" x14ac:dyDescent="0.2">
      <c r="B29631" s="3"/>
      <c r="C29631" s="3"/>
      <c r="D29631" s="6"/>
      <c r="E29631" s="8"/>
      <c r="O29631" s="9"/>
    </row>
    <row r="29632" spans="2:15" x14ac:dyDescent="0.2">
      <c r="B29632" s="3"/>
      <c r="C29632" s="3"/>
      <c r="D29632" s="6"/>
      <c r="E29632" s="8"/>
      <c r="O29632" s="9"/>
    </row>
    <row r="29633" spans="2:15" x14ac:dyDescent="0.2">
      <c r="B29633" s="3"/>
      <c r="C29633" s="3"/>
      <c r="D29633" s="6"/>
      <c r="E29633" s="8"/>
      <c r="O29633" s="9"/>
    </row>
    <row r="29634" spans="2:15" x14ac:dyDescent="0.2">
      <c r="B29634" s="3"/>
      <c r="C29634" s="3"/>
      <c r="D29634" s="6"/>
      <c r="E29634" s="8"/>
      <c r="O29634" s="9"/>
    </row>
    <row r="29635" spans="2:15" x14ac:dyDescent="0.2">
      <c r="B29635" s="3"/>
      <c r="C29635" s="3"/>
      <c r="D29635" s="6"/>
      <c r="E29635" s="8"/>
      <c r="O29635" s="9"/>
    </row>
    <row r="29636" spans="2:15" x14ac:dyDescent="0.2">
      <c r="B29636" s="3"/>
      <c r="C29636" s="3"/>
      <c r="D29636" s="6"/>
      <c r="E29636" s="8"/>
      <c r="O29636" s="9"/>
    </row>
    <row r="29637" spans="2:15" x14ac:dyDescent="0.2">
      <c r="B29637" s="3"/>
      <c r="C29637" s="3"/>
      <c r="D29637" s="6"/>
      <c r="E29637" s="8"/>
      <c r="O29637" s="9"/>
    </row>
    <row r="29638" spans="2:15" x14ac:dyDescent="0.2">
      <c r="B29638" s="3"/>
      <c r="C29638" s="3"/>
      <c r="D29638" s="6"/>
      <c r="E29638" s="8"/>
      <c r="O29638" s="9"/>
    </row>
    <row r="29639" spans="2:15" x14ac:dyDescent="0.2">
      <c r="B29639" s="3"/>
      <c r="C29639" s="3"/>
      <c r="D29639" s="6"/>
      <c r="E29639" s="8"/>
      <c r="O29639" s="9"/>
    </row>
    <row r="29640" spans="2:15" x14ac:dyDescent="0.2">
      <c r="B29640" s="3"/>
      <c r="C29640" s="3"/>
      <c r="D29640" s="6"/>
      <c r="E29640" s="8"/>
      <c r="O29640" s="9"/>
    </row>
    <row r="29641" spans="2:15" x14ac:dyDescent="0.2">
      <c r="B29641" s="3"/>
      <c r="C29641" s="3"/>
      <c r="D29641" s="6"/>
      <c r="E29641" s="8"/>
      <c r="O29641" s="9"/>
    </row>
    <row r="29642" spans="2:15" x14ac:dyDescent="0.2">
      <c r="B29642" s="3"/>
      <c r="C29642" s="3"/>
      <c r="D29642" s="6"/>
      <c r="E29642" s="8"/>
      <c r="O29642" s="9"/>
    </row>
    <row r="29643" spans="2:15" x14ac:dyDescent="0.2">
      <c r="B29643" s="3"/>
      <c r="C29643" s="3"/>
      <c r="D29643" s="6"/>
      <c r="E29643" s="8"/>
      <c r="O29643" s="9"/>
    </row>
    <row r="29644" spans="2:15" x14ac:dyDescent="0.2">
      <c r="B29644" s="3"/>
      <c r="C29644" s="3"/>
      <c r="D29644" s="6"/>
      <c r="E29644" s="8"/>
      <c r="O29644" s="9"/>
    </row>
    <row r="29645" spans="2:15" x14ac:dyDescent="0.2">
      <c r="B29645" s="3"/>
      <c r="C29645" s="3"/>
      <c r="D29645" s="6"/>
      <c r="E29645" s="8"/>
      <c r="O29645" s="9"/>
    </row>
    <row r="29646" spans="2:15" x14ac:dyDescent="0.2">
      <c r="B29646" s="3"/>
      <c r="C29646" s="3"/>
      <c r="D29646" s="6"/>
      <c r="E29646" s="8"/>
      <c r="O29646" s="9"/>
    </row>
    <row r="29647" spans="2:15" x14ac:dyDescent="0.2">
      <c r="B29647" s="3"/>
      <c r="C29647" s="3"/>
      <c r="D29647" s="6"/>
      <c r="E29647" s="8"/>
      <c r="O29647" s="9"/>
    </row>
    <row r="29648" spans="2:15" x14ac:dyDescent="0.2">
      <c r="B29648" s="3"/>
      <c r="C29648" s="3"/>
      <c r="D29648" s="6"/>
      <c r="E29648" s="8"/>
      <c r="O29648" s="9"/>
    </row>
    <row r="29649" spans="2:15" x14ac:dyDescent="0.2">
      <c r="B29649" s="3"/>
      <c r="C29649" s="3"/>
      <c r="D29649" s="6"/>
      <c r="E29649" s="8"/>
      <c r="O29649" s="9"/>
    </row>
    <row r="29650" spans="2:15" x14ac:dyDescent="0.2">
      <c r="B29650" s="3"/>
      <c r="C29650" s="3"/>
      <c r="D29650" s="6"/>
      <c r="E29650" s="8"/>
      <c r="O29650" s="9"/>
    </row>
    <row r="29651" spans="2:15" x14ac:dyDescent="0.2">
      <c r="B29651" s="3"/>
      <c r="C29651" s="3"/>
      <c r="D29651" s="6"/>
      <c r="E29651" s="8"/>
      <c r="O29651" s="9"/>
    </row>
    <row r="29652" spans="2:15" x14ac:dyDescent="0.2">
      <c r="B29652" s="3"/>
      <c r="C29652" s="3"/>
      <c r="D29652" s="6"/>
      <c r="E29652" s="8"/>
      <c r="O29652" s="9"/>
    </row>
    <row r="29653" spans="2:15" x14ac:dyDescent="0.2">
      <c r="B29653" s="3"/>
      <c r="C29653" s="3"/>
      <c r="D29653" s="6"/>
      <c r="E29653" s="8"/>
      <c r="O29653" s="9"/>
    </row>
    <row r="29654" spans="2:15" x14ac:dyDescent="0.2">
      <c r="B29654" s="3"/>
      <c r="C29654" s="3"/>
      <c r="D29654" s="6"/>
      <c r="E29654" s="8"/>
      <c r="O29654" s="9"/>
    </row>
    <row r="29655" spans="2:15" x14ac:dyDescent="0.2">
      <c r="B29655" s="3"/>
      <c r="C29655" s="3"/>
      <c r="D29655" s="6"/>
      <c r="E29655" s="8"/>
      <c r="O29655" s="9"/>
    </row>
    <row r="29656" spans="2:15" x14ac:dyDescent="0.2">
      <c r="B29656" s="3"/>
      <c r="C29656" s="3"/>
      <c r="D29656" s="6"/>
      <c r="E29656" s="8"/>
      <c r="O29656" s="9"/>
    </row>
    <row r="29657" spans="2:15" x14ac:dyDescent="0.2">
      <c r="B29657" s="3"/>
      <c r="C29657" s="3"/>
      <c r="D29657" s="6"/>
      <c r="E29657" s="8"/>
      <c r="O29657" s="9"/>
    </row>
    <row r="29658" spans="2:15" x14ac:dyDescent="0.2">
      <c r="B29658" s="3"/>
      <c r="C29658" s="3"/>
      <c r="D29658" s="6"/>
      <c r="E29658" s="8"/>
      <c r="O29658" s="9"/>
    </row>
    <row r="29659" spans="2:15" x14ac:dyDescent="0.2">
      <c r="B29659" s="3"/>
      <c r="C29659" s="3"/>
      <c r="D29659" s="6"/>
      <c r="E29659" s="8"/>
      <c r="O29659" s="9"/>
    </row>
    <row r="29660" spans="2:15" x14ac:dyDescent="0.2">
      <c r="B29660" s="3"/>
      <c r="C29660" s="3"/>
      <c r="D29660" s="6"/>
      <c r="E29660" s="8"/>
      <c r="O29660" s="9"/>
    </row>
    <row r="29661" spans="2:15" x14ac:dyDescent="0.2">
      <c r="B29661" s="3"/>
      <c r="C29661" s="3"/>
      <c r="D29661" s="6"/>
      <c r="E29661" s="8"/>
      <c r="O29661" s="9"/>
    </row>
    <row r="29662" spans="2:15" x14ac:dyDescent="0.2">
      <c r="B29662" s="3"/>
      <c r="C29662" s="3"/>
      <c r="D29662" s="6"/>
      <c r="E29662" s="8"/>
      <c r="O29662" s="9"/>
    </row>
    <row r="29663" spans="2:15" x14ac:dyDescent="0.2">
      <c r="B29663" s="3"/>
      <c r="C29663" s="3"/>
      <c r="D29663" s="6"/>
      <c r="E29663" s="8"/>
      <c r="O29663" s="9"/>
    </row>
    <row r="29664" spans="2:15" x14ac:dyDescent="0.2">
      <c r="B29664" s="3"/>
      <c r="C29664" s="3"/>
      <c r="D29664" s="6"/>
      <c r="E29664" s="8"/>
      <c r="O29664" s="9"/>
    </row>
    <row r="29665" spans="2:15" x14ac:dyDescent="0.2">
      <c r="B29665" s="3"/>
      <c r="C29665" s="3"/>
      <c r="D29665" s="6"/>
      <c r="E29665" s="8"/>
      <c r="O29665" s="9"/>
    </row>
    <row r="29666" spans="2:15" x14ac:dyDescent="0.2">
      <c r="B29666" s="3"/>
      <c r="C29666" s="3"/>
      <c r="D29666" s="6"/>
      <c r="E29666" s="8"/>
      <c r="O29666" s="9"/>
    </row>
    <row r="29667" spans="2:15" x14ac:dyDescent="0.2">
      <c r="B29667" s="3"/>
      <c r="C29667" s="3"/>
      <c r="D29667" s="6"/>
      <c r="E29667" s="8"/>
      <c r="O29667" s="9"/>
    </row>
    <row r="29668" spans="2:15" x14ac:dyDescent="0.2">
      <c r="B29668" s="3"/>
      <c r="C29668" s="3"/>
      <c r="D29668" s="6"/>
      <c r="E29668" s="8"/>
      <c r="O29668" s="9"/>
    </row>
    <row r="29669" spans="2:15" x14ac:dyDescent="0.2">
      <c r="B29669" s="3"/>
      <c r="C29669" s="3"/>
      <c r="D29669" s="6"/>
      <c r="E29669" s="8"/>
      <c r="O29669" s="9"/>
    </row>
    <row r="29670" spans="2:15" x14ac:dyDescent="0.2">
      <c r="B29670" s="3"/>
      <c r="C29670" s="3"/>
      <c r="D29670" s="6"/>
      <c r="E29670" s="8"/>
      <c r="O29670" s="9"/>
    </row>
    <row r="29671" spans="2:15" x14ac:dyDescent="0.2">
      <c r="B29671" s="3"/>
      <c r="C29671" s="3"/>
      <c r="D29671" s="6"/>
      <c r="E29671" s="8"/>
      <c r="O29671" s="9"/>
    </row>
    <row r="29672" spans="2:15" x14ac:dyDescent="0.2">
      <c r="B29672" s="3"/>
      <c r="C29672" s="3"/>
      <c r="D29672" s="6"/>
      <c r="E29672" s="8"/>
      <c r="O29672" s="9"/>
    </row>
    <row r="29673" spans="2:15" x14ac:dyDescent="0.2">
      <c r="B29673" s="3"/>
      <c r="C29673" s="3"/>
      <c r="D29673" s="6"/>
      <c r="E29673" s="8"/>
      <c r="O29673" s="9"/>
    </row>
    <row r="29674" spans="2:15" x14ac:dyDescent="0.2">
      <c r="B29674" s="3"/>
      <c r="C29674" s="3"/>
      <c r="D29674" s="6"/>
      <c r="E29674" s="8"/>
      <c r="O29674" s="9"/>
    </row>
    <row r="29675" spans="2:15" x14ac:dyDescent="0.2">
      <c r="B29675" s="3"/>
      <c r="C29675" s="3"/>
      <c r="D29675" s="6"/>
      <c r="E29675" s="8"/>
      <c r="O29675" s="9"/>
    </row>
    <row r="29676" spans="2:15" x14ac:dyDescent="0.2">
      <c r="B29676" s="3"/>
      <c r="C29676" s="3"/>
      <c r="D29676" s="6"/>
      <c r="E29676" s="8"/>
      <c r="O29676" s="9"/>
    </row>
    <row r="29677" spans="2:15" x14ac:dyDescent="0.2">
      <c r="B29677" s="3"/>
      <c r="C29677" s="3"/>
      <c r="D29677" s="6"/>
      <c r="E29677" s="8"/>
      <c r="O29677" s="9"/>
    </row>
    <row r="29678" spans="2:15" x14ac:dyDescent="0.2">
      <c r="B29678" s="3"/>
      <c r="C29678" s="3"/>
      <c r="D29678" s="6"/>
      <c r="E29678" s="8"/>
      <c r="O29678" s="9"/>
    </row>
    <row r="29679" spans="2:15" x14ac:dyDescent="0.2">
      <c r="B29679" s="3"/>
      <c r="C29679" s="3"/>
      <c r="D29679" s="6"/>
      <c r="E29679" s="8"/>
      <c r="O29679" s="9"/>
    </row>
    <row r="29680" spans="2:15" x14ac:dyDescent="0.2">
      <c r="B29680" s="3"/>
      <c r="C29680" s="3"/>
      <c r="D29680" s="6"/>
      <c r="E29680" s="8"/>
      <c r="O29680" s="9"/>
    </row>
    <row r="29681" spans="2:15" x14ac:dyDescent="0.2">
      <c r="B29681" s="3"/>
      <c r="C29681" s="3"/>
      <c r="D29681" s="6"/>
      <c r="E29681" s="8"/>
      <c r="O29681" s="9"/>
    </row>
    <row r="29682" spans="2:15" x14ac:dyDescent="0.2">
      <c r="B29682" s="3"/>
      <c r="C29682" s="3"/>
      <c r="D29682" s="6"/>
      <c r="E29682" s="8"/>
      <c r="O29682" s="9"/>
    </row>
    <row r="29683" spans="2:15" x14ac:dyDescent="0.2">
      <c r="B29683" s="3"/>
      <c r="C29683" s="3"/>
      <c r="D29683" s="6"/>
      <c r="E29683" s="8"/>
      <c r="O29683" s="9"/>
    </row>
    <row r="29684" spans="2:15" x14ac:dyDescent="0.2">
      <c r="B29684" s="3"/>
      <c r="C29684" s="3"/>
      <c r="D29684" s="6"/>
      <c r="E29684" s="8"/>
      <c r="O29684" s="9"/>
    </row>
    <row r="29685" spans="2:15" x14ac:dyDescent="0.2">
      <c r="B29685" s="3"/>
      <c r="C29685" s="3"/>
      <c r="D29685" s="6"/>
      <c r="E29685" s="8"/>
      <c r="O29685" s="9"/>
    </row>
    <row r="29686" spans="2:15" x14ac:dyDescent="0.2">
      <c r="B29686" s="3"/>
      <c r="C29686" s="3"/>
      <c r="D29686" s="6"/>
      <c r="E29686" s="8"/>
      <c r="O29686" s="9"/>
    </row>
    <row r="29687" spans="2:15" x14ac:dyDescent="0.2">
      <c r="B29687" s="3"/>
      <c r="C29687" s="3"/>
      <c r="D29687" s="6"/>
      <c r="E29687" s="8"/>
      <c r="O29687" s="9"/>
    </row>
    <row r="29688" spans="2:15" x14ac:dyDescent="0.2">
      <c r="B29688" s="3"/>
      <c r="C29688" s="3"/>
      <c r="D29688" s="6"/>
      <c r="E29688" s="8"/>
      <c r="O29688" s="9"/>
    </row>
    <row r="29689" spans="2:15" x14ac:dyDescent="0.2">
      <c r="B29689" s="3"/>
      <c r="C29689" s="3"/>
      <c r="D29689" s="6"/>
      <c r="E29689" s="8"/>
      <c r="O29689" s="9"/>
    </row>
    <row r="29690" spans="2:15" x14ac:dyDescent="0.2">
      <c r="B29690" s="3"/>
      <c r="C29690" s="3"/>
      <c r="D29690" s="6"/>
      <c r="E29690" s="8"/>
      <c r="O29690" s="9"/>
    </row>
    <row r="29691" spans="2:15" x14ac:dyDescent="0.2">
      <c r="B29691" s="3"/>
      <c r="C29691" s="3"/>
      <c r="D29691" s="6"/>
      <c r="E29691" s="8"/>
      <c r="O29691" s="9"/>
    </row>
    <row r="29692" spans="2:15" x14ac:dyDescent="0.2">
      <c r="B29692" s="3"/>
      <c r="C29692" s="3"/>
      <c r="D29692" s="6"/>
      <c r="E29692" s="8"/>
      <c r="O29692" s="9"/>
    </row>
    <row r="29693" spans="2:15" x14ac:dyDescent="0.2">
      <c r="B29693" s="3"/>
      <c r="C29693" s="3"/>
      <c r="D29693" s="6"/>
      <c r="E29693" s="8"/>
      <c r="O29693" s="9"/>
    </row>
    <row r="29694" spans="2:15" x14ac:dyDescent="0.2">
      <c r="B29694" s="3"/>
      <c r="C29694" s="3"/>
      <c r="D29694" s="6"/>
      <c r="E29694" s="8"/>
      <c r="O29694" s="9"/>
    </row>
    <row r="29695" spans="2:15" x14ac:dyDescent="0.2">
      <c r="B29695" s="3"/>
      <c r="C29695" s="3"/>
      <c r="D29695" s="6"/>
      <c r="E29695" s="8"/>
      <c r="O29695" s="9"/>
    </row>
    <row r="29696" spans="2:15" x14ac:dyDescent="0.2">
      <c r="B29696" s="3"/>
      <c r="C29696" s="3"/>
      <c r="D29696" s="6"/>
      <c r="E29696" s="8"/>
      <c r="O29696" s="9"/>
    </row>
    <row r="29697" spans="2:15" x14ac:dyDescent="0.2">
      <c r="B29697" s="3"/>
      <c r="C29697" s="3"/>
      <c r="D29697" s="6"/>
      <c r="E29697" s="8"/>
      <c r="O29697" s="9"/>
    </row>
    <row r="29698" spans="2:15" x14ac:dyDescent="0.2">
      <c r="B29698" s="3"/>
      <c r="C29698" s="3"/>
      <c r="D29698" s="6"/>
      <c r="E29698" s="8"/>
      <c r="O29698" s="9"/>
    </row>
    <row r="29699" spans="2:15" x14ac:dyDescent="0.2">
      <c r="B29699" s="3"/>
      <c r="C29699" s="3"/>
      <c r="D29699" s="6"/>
      <c r="E29699" s="8"/>
      <c r="O29699" s="9"/>
    </row>
    <row r="29700" spans="2:15" x14ac:dyDescent="0.2">
      <c r="B29700" s="3"/>
      <c r="C29700" s="3"/>
      <c r="D29700" s="6"/>
      <c r="E29700" s="8"/>
      <c r="O29700" s="9"/>
    </row>
    <row r="29701" spans="2:15" x14ac:dyDescent="0.2">
      <c r="B29701" s="3"/>
      <c r="C29701" s="3"/>
      <c r="D29701" s="6"/>
      <c r="E29701" s="8"/>
      <c r="O29701" s="9"/>
    </row>
    <row r="29702" spans="2:15" x14ac:dyDescent="0.2">
      <c r="B29702" s="3"/>
      <c r="C29702" s="3"/>
      <c r="D29702" s="6"/>
      <c r="E29702" s="8"/>
      <c r="O29702" s="9"/>
    </row>
    <row r="29703" spans="2:15" x14ac:dyDescent="0.2">
      <c r="B29703" s="3"/>
      <c r="C29703" s="3"/>
      <c r="D29703" s="6"/>
      <c r="E29703" s="8"/>
      <c r="O29703" s="9"/>
    </row>
    <row r="29704" spans="2:15" x14ac:dyDescent="0.2">
      <c r="B29704" s="3"/>
      <c r="C29704" s="3"/>
      <c r="D29704" s="6"/>
      <c r="E29704" s="8"/>
      <c r="O29704" s="9"/>
    </row>
    <row r="29705" spans="2:15" x14ac:dyDescent="0.2">
      <c r="B29705" s="3"/>
      <c r="C29705" s="3"/>
      <c r="D29705" s="6"/>
      <c r="E29705" s="8"/>
      <c r="O29705" s="9"/>
    </row>
    <row r="29706" spans="2:15" x14ac:dyDescent="0.2">
      <c r="B29706" s="3"/>
      <c r="C29706" s="3"/>
      <c r="D29706" s="6"/>
      <c r="E29706" s="8"/>
      <c r="O29706" s="9"/>
    </row>
    <row r="29707" spans="2:15" x14ac:dyDescent="0.2">
      <c r="B29707" s="3"/>
      <c r="C29707" s="3"/>
      <c r="D29707" s="6"/>
      <c r="E29707" s="8"/>
      <c r="O29707" s="9"/>
    </row>
    <row r="29708" spans="2:15" x14ac:dyDescent="0.2">
      <c r="B29708" s="3"/>
      <c r="C29708" s="3"/>
      <c r="D29708" s="6"/>
      <c r="E29708" s="8"/>
      <c r="O29708" s="9"/>
    </row>
    <row r="29709" spans="2:15" x14ac:dyDescent="0.2">
      <c r="B29709" s="3"/>
      <c r="C29709" s="3"/>
      <c r="D29709" s="6"/>
      <c r="E29709" s="8"/>
      <c r="O29709" s="9"/>
    </row>
    <row r="29710" spans="2:15" x14ac:dyDescent="0.2">
      <c r="B29710" s="3"/>
      <c r="C29710" s="3"/>
      <c r="D29710" s="6"/>
      <c r="E29710" s="8"/>
      <c r="O29710" s="9"/>
    </row>
    <row r="29711" spans="2:15" x14ac:dyDescent="0.2">
      <c r="B29711" s="3"/>
      <c r="C29711" s="3"/>
      <c r="D29711" s="6"/>
      <c r="E29711" s="8"/>
      <c r="O29711" s="9"/>
    </row>
    <row r="29712" spans="2:15" x14ac:dyDescent="0.2">
      <c r="B29712" s="3"/>
      <c r="C29712" s="3"/>
      <c r="D29712" s="6"/>
      <c r="E29712" s="8"/>
      <c r="O29712" s="9"/>
    </row>
    <row r="29713" spans="2:15" x14ac:dyDescent="0.2">
      <c r="B29713" s="3"/>
      <c r="C29713" s="3"/>
      <c r="D29713" s="6"/>
      <c r="E29713" s="8"/>
      <c r="O29713" s="9"/>
    </row>
    <row r="29714" spans="2:15" x14ac:dyDescent="0.2">
      <c r="B29714" s="3"/>
      <c r="C29714" s="3"/>
      <c r="D29714" s="6"/>
      <c r="E29714" s="8"/>
      <c r="O29714" s="9"/>
    </row>
    <row r="29715" spans="2:15" x14ac:dyDescent="0.2">
      <c r="B29715" s="3"/>
      <c r="C29715" s="3"/>
      <c r="D29715" s="6"/>
      <c r="E29715" s="8"/>
      <c r="O29715" s="9"/>
    </row>
    <row r="29716" spans="2:15" x14ac:dyDescent="0.2">
      <c r="B29716" s="3"/>
      <c r="C29716" s="3"/>
      <c r="D29716" s="6"/>
      <c r="E29716" s="8"/>
      <c r="O29716" s="9"/>
    </row>
    <row r="29717" spans="2:15" x14ac:dyDescent="0.2">
      <c r="B29717" s="3"/>
      <c r="C29717" s="3"/>
      <c r="D29717" s="6"/>
      <c r="E29717" s="8"/>
      <c r="O29717" s="9"/>
    </row>
    <row r="29718" spans="2:15" x14ac:dyDescent="0.2">
      <c r="B29718" s="3"/>
      <c r="C29718" s="3"/>
      <c r="D29718" s="6"/>
      <c r="E29718" s="8"/>
      <c r="O29718" s="9"/>
    </row>
    <row r="29719" spans="2:15" x14ac:dyDescent="0.2">
      <c r="B29719" s="3"/>
      <c r="C29719" s="3"/>
      <c r="D29719" s="6"/>
      <c r="E29719" s="8"/>
      <c r="O29719" s="9"/>
    </row>
    <row r="29720" spans="2:15" x14ac:dyDescent="0.2">
      <c r="B29720" s="3"/>
      <c r="C29720" s="3"/>
      <c r="D29720" s="6"/>
      <c r="E29720" s="8"/>
      <c r="O29720" s="9"/>
    </row>
    <row r="29721" spans="2:15" x14ac:dyDescent="0.2">
      <c r="B29721" s="3"/>
      <c r="C29721" s="3"/>
      <c r="D29721" s="6"/>
      <c r="E29721" s="8"/>
      <c r="O29721" s="9"/>
    </row>
    <row r="29722" spans="2:15" x14ac:dyDescent="0.2">
      <c r="B29722" s="3"/>
      <c r="C29722" s="3"/>
      <c r="D29722" s="6"/>
      <c r="E29722" s="8"/>
      <c r="O29722" s="9"/>
    </row>
    <row r="29723" spans="2:15" x14ac:dyDescent="0.2">
      <c r="B29723" s="3"/>
      <c r="C29723" s="3"/>
      <c r="D29723" s="6"/>
      <c r="E29723" s="8"/>
      <c r="O29723" s="9"/>
    </row>
    <row r="29724" spans="2:15" x14ac:dyDescent="0.2">
      <c r="B29724" s="3"/>
      <c r="C29724" s="3"/>
      <c r="D29724" s="6"/>
      <c r="E29724" s="8"/>
      <c r="O29724" s="9"/>
    </row>
    <row r="29725" spans="2:15" x14ac:dyDescent="0.2">
      <c r="B29725" s="3"/>
      <c r="C29725" s="3"/>
      <c r="D29725" s="6"/>
      <c r="E29725" s="8"/>
      <c r="O29725" s="9"/>
    </row>
    <row r="29726" spans="2:15" x14ac:dyDescent="0.2">
      <c r="B29726" s="3"/>
      <c r="C29726" s="3"/>
      <c r="D29726" s="6"/>
      <c r="E29726" s="8"/>
      <c r="O29726" s="9"/>
    </row>
    <row r="29727" spans="2:15" x14ac:dyDescent="0.2">
      <c r="B29727" s="3"/>
      <c r="C29727" s="3"/>
      <c r="D29727" s="6"/>
      <c r="E29727" s="8"/>
      <c r="O29727" s="9"/>
    </row>
    <row r="29728" spans="2:15" x14ac:dyDescent="0.2">
      <c r="B29728" s="3"/>
      <c r="C29728" s="3"/>
      <c r="D29728" s="6"/>
      <c r="E29728" s="8"/>
      <c r="O29728" s="9"/>
    </row>
    <row r="29729" spans="2:15" x14ac:dyDescent="0.2">
      <c r="B29729" s="3"/>
      <c r="C29729" s="3"/>
      <c r="D29729" s="6"/>
      <c r="E29729" s="8"/>
      <c r="O29729" s="9"/>
    </row>
    <row r="29730" spans="2:15" x14ac:dyDescent="0.2">
      <c r="B29730" s="3"/>
      <c r="C29730" s="3"/>
      <c r="D29730" s="6"/>
      <c r="E29730" s="8"/>
      <c r="O29730" s="9"/>
    </row>
    <row r="29731" spans="2:15" x14ac:dyDescent="0.2">
      <c r="B29731" s="3"/>
      <c r="C29731" s="3"/>
      <c r="D29731" s="6"/>
      <c r="E29731" s="8"/>
      <c r="O29731" s="9"/>
    </row>
    <row r="29732" spans="2:15" x14ac:dyDescent="0.2">
      <c r="B29732" s="3"/>
      <c r="C29732" s="3"/>
      <c r="D29732" s="6"/>
      <c r="E29732" s="8"/>
      <c r="O29732" s="9"/>
    </row>
    <row r="29733" spans="2:15" x14ac:dyDescent="0.2">
      <c r="B29733" s="3"/>
      <c r="C29733" s="3"/>
      <c r="D29733" s="6"/>
      <c r="E29733" s="8"/>
      <c r="O29733" s="9"/>
    </row>
    <row r="29734" spans="2:15" x14ac:dyDescent="0.2">
      <c r="B29734" s="3"/>
      <c r="C29734" s="3"/>
      <c r="D29734" s="6"/>
      <c r="E29734" s="8"/>
      <c r="O29734" s="9"/>
    </row>
    <row r="29735" spans="2:15" x14ac:dyDescent="0.2">
      <c r="B29735" s="3"/>
      <c r="C29735" s="3"/>
      <c r="D29735" s="6"/>
      <c r="E29735" s="8"/>
      <c r="O29735" s="9"/>
    </row>
    <row r="29736" spans="2:15" x14ac:dyDescent="0.2">
      <c r="B29736" s="3"/>
      <c r="C29736" s="3"/>
      <c r="D29736" s="6"/>
      <c r="E29736" s="8"/>
      <c r="O29736" s="9"/>
    </row>
    <row r="29737" spans="2:15" x14ac:dyDescent="0.2">
      <c r="B29737" s="3"/>
      <c r="C29737" s="3"/>
      <c r="D29737" s="6"/>
      <c r="E29737" s="8"/>
      <c r="O29737" s="9"/>
    </row>
    <row r="29738" spans="2:15" x14ac:dyDescent="0.2">
      <c r="B29738" s="3"/>
      <c r="C29738" s="3"/>
      <c r="D29738" s="6"/>
      <c r="E29738" s="8"/>
      <c r="O29738" s="9"/>
    </row>
    <row r="29739" spans="2:15" x14ac:dyDescent="0.2">
      <c r="B29739" s="3"/>
      <c r="C29739" s="3"/>
      <c r="D29739" s="6"/>
      <c r="E29739" s="8"/>
      <c r="O29739" s="9"/>
    </row>
    <row r="29740" spans="2:15" x14ac:dyDescent="0.2">
      <c r="B29740" s="3"/>
      <c r="C29740" s="3"/>
      <c r="D29740" s="6"/>
      <c r="E29740" s="8"/>
      <c r="O29740" s="9"/>
    </row>
    <row r="29741" spans="2:15" x14ac:dyDescent="0.2">
      <c r="B29741" s="3"/>
      <c r="C29741" s="3"/>
      <c r="D29741" s="6"/>
      <c r="E29741" s="8"/>
      <c r="O29741" s="9"/>
    </row>
    <row r="29742" spans="2:15" x14ac:dyDescent="0.2">
      <c r="B29742" s="3"/>
      <c r="C29742" s="3"/>
      <c r="D29742" s="6"/>
      <c r="E29742" s="8"/>
      <c r="O29742" s="9"/>
    </row>
    <row r="29743" spans="2:15" x14ac:dyDescent="0.2">
      <c r="B29743" s="3"/>
      <c r="C29743" s="3"/>
      <c r="D29743" s="6"/>
      <c r="E29743" s="8"/>
      <c r="O29743" s="9"/>
    </row>
    <row r="29744" spans="2:15" x14ac:dyDescent="0.2">
      <c r="B29744" s="3"/>
      <c r="C29744" s="3"/>
      <c r="D29744" s="6"/>
      <c r="E29744" s="8"/>
      <c r="O29744" s="9"/>
    </row>
    <row r="29745" spans="2:15" x14ac:dyDescent="0.2">
      <c r="B29745" s="3"/>
      <c r="C29745" s="3"/>
      <c r="D29745" s="6"/>
      <c r="E29745" s="8"/>
      <c r="O29745" s="9"/>
    </row>
    <row r="29746" spans="2:15" x14ac:dyDescent="0.2">
      <c r="B29746" s="3"/>
      <c r="C29746" s="3"/>
      <c r="D29746" s="6"/>
      <c r="E29746" s="8"/>
      <c r="O29746" s="9"/>
    </row>
    <row r="29747" spans="2:15" x14ac:dyDescent="0.2">
      <c r="B29747" s="3"/>
      <c r="C29747" s="3"/>
      <c r="D29747" s="6"/>
      <c r="E29747" s="8"/>
      <c r="O29747" s="9"/>
    </row>
    <row r="29748" spans="2:15" x14ac:dyDescent="0.2">
      <c r="B29748" s="3"/>
      <c r="C29748" s="3"/>
      <c r="D29748" s="6"/>
      <c r="E29748" s="8"/>
      <c r="O29748" s="9"/>
    </row>
    <row r="29749" spans="2:15" x14ac:dyDescent="0.2">
      <c r="B29749" s="3"/>
      <c r="C29749" s="3"/>
      <c r="D29749" s="6"/>
      <c r="E29749" s="8"/>
      <c r="O29749" s="9"/>
    </row>
    <row r="29750" spans="2:15" x14ac:dyDescent="0.2">
      <c r="B29750" s="3"/>
      <c r="C29750" s="3"/>
      <c r="D29750" s="6"/>
      <c r="E29750" s="8"/>
      <c r="O29750" s="9"/>
    </row>
    <row r="29751" spans="2:15" x14ac:dyDescent="0.2">
      <c r="B29751" s="3"/>
      <c r="C29751" s="3"/>
      <c r="D29751" s="6"/>
      <c r="E29751" s="8"/>
      <c r="O29751" s="9"/>
    </row>
    <row r="29752" spans="2:15" x14ac:dyDescent="0.2">
      <c r="B29752" s="3"/>
      <c r="C29752" s="3"/>
      <c r="D29752" s="6"/>
      <c r="E29752" s="8"/>
      <c r="O29752" s="9"/>
    </row>
    <row r="29753" spans="2:15" x14ac:dyDescent="0.2">
      <c r="B29753" s="3"/>
      <c r="C29753" s="3"/>
      <c r="D29753" s="6"/>
      <c r="E29753" s="8"/>
      <c r="O29753" s="9"/>
    </row>
    <row r="29754" spans="2:15" x14ac:dyDescent="0.2">
      <c r="B29754" s="3"/>
      <c r="C29754" s="3"/>
      <c r="D29754" s="6"/>
      <c r="E29754" s="8"/>
      <c r="O29754" s="9"/>
    </row>
    <row r="29755" spans="2:15" x14ac:dyDescent="0.2">
      <c r="B29755" s="3"/>
      <c r="C29755" s="3"/>
      <c r="D29755" s="6"/>
      <c r="E29755" s="8"/>
      <c r="O29755" s="9"/>
    </row>
    <row r="29756" spans="2:15" x14ac:dyDescent="0.2">
      <c r="B29756" s="3"/>
      <c r="C29756" s="3"/>
      <c r="D29756" s="6"/>
      <c r="E29756" s="8"/>
      <c r="O29756" s="9"/>
    </row>
    <row r="29757" spans="2:15" x14ac:dyDescent="0.2">
      <c r="B29757" s="3"/>
      <c r="C29757" s="3"/>
      <c r="D29757" s="6"/>
      <c r="E29757" s="8"/>
      <c r="O29757" s="9"/>
    </row>
    <row r="29758" spans="2:15" x14ac:dyDescent="0.2">
      <c r="B29758" s="3"/>
      <c r="C29758" s="3"/>
      <c r="D29758" s="6"/>
      <c r="E29758" s="8"/>
      <c r="O29758" s="9"/>
    </row>
    <row r="29759" spans="2:15" x14ac:dyDescent="0.2">
      <c r="B29759" s="3"/>
      <c r="C29759" s="3"/>
      <c r="D29759" s="6"/>
      <c r="E29759" s="8"/>
      <c r="O29759" s="9"/>
    </row>
    <row r="29760" spans="2:15" x14ac:dyDescent="0.2">
      <c r="B29760" s="3"/>
      <c r="C29760" s="3"/>
      <c r="D29760" s="6"/>
      <c r="E29760" s="8"/>
      <c r="O29760" s="9"/>
    </row>
    <row r="29761" spans="2:15" x14ac:dyDescent="0.2">
      <c r="B29761" s="3"/>
      <c r="C29761" s="3"/>
      <c r="D29761" s="6"/>
      <c r="E29761" s="8"/>
      <c r="O29761" s="9"/>
    </row>
    <row r="29762" spans="2:15" x14ac:dyDescent="0.2">
      <c r="B29762" s="3"/>
      <c r="C29762" s="3"/>
      <c r="D29762" s="6"/>
      <c r="E29762" s="8"/>
      <c r="O29762" s="9"/>
    </row>
    <row r="29763" spans="2:15" x14ac:dyDescent="0.2">
      <c r="B29763" s="3"/>
      <c r="C29763" s="3"/>
      <c r="D29763" s="6"/>
      <c r="E29763" s="8"/>
      <c r="O29763" s="9"/>
    </row>
    <row r="29764" spans="2:15" x14ac:dyDescent="0.2">
      <c r="B29764" s="3"/>
      <c r="C29764" s="3"/>
      <c r="D29764" s="6"/>
      <c r="E29764" s="8"/>
      <c r="O29764" s="9"/>
    </row>
    <row r="29765" spans="2:15" x14ac:dyDescent="0.2">
      <c r="B29765" s="3"/>
      <c r="C29765" s="3"/>
      <c r="D29765" s="6"/>
      <c r="E29765" s="8"/>
      <c r="O29765" s="9"/>
    </row>
    <row r="29766" spans="2:15" x14ac:dyDescent="0.2">
      <c r="B29766" s="3"/>
      <c r="C29766" s="3"/>
      <c r="D29766" s="6"/>
      <c r="E29766" s="8"/>
      <c r="O29766" s="9"/>
    </row>
    <row r="29767" spans="2:15" x14ac:dyDescent="0.2">
      <c r="B29767" s="3"/>
      <c r="C29767" s="3"/>
      <c r="D29767" s="6"/>
      <c r="E29767" s="8"/>
      <c r="O29767" s="9"/>
    </row>
    <row r="29768" spans="2:15" x14ac:dyDescent="0.2">
      <c r="B29768" s="3"/>
      <c r="C29768" s="3"/>
      <c r="D29768" s="6"/>
      <c r="E29768" s="8"/>
      <c r="O29768" s="9"/>
    </row>
    <row r="29769" spans="2:15" x14ac:dyDescent="0.2">
      <c r="B29769" s="3"/>
      <c r="C29769" s="3"/>
      <c r="D29769" s="6"/>
      <c r="E29769" s="8"/>
      <c r="O29769" s="9"/>
    </row>
    <row r="29770" spans="2:15" x14ac:dyDescent="0.2">
      <c r="B29770" s="3"/>
      <c r="C29770" s="3"/>
      <c r="D29770" s="6"/>
      <c r="E29770" s="8"/>
      <c r="O29770" s="9"/>
    </row>
    <row r="29771" spans="2:15" x14ac:dyDescent="0.2">
      <c r="B29771" s="3"/>
      <c r="C29771" s="3"/>
      <c r="D29771" s="6"/>
      <c r="E29771" s="8"/>
      <c r="O29771" s="9"/>
    </row>
    <row r="29772" spans="2:15" x14ac:dyDescent="0.2">
      <c r="B29772" s="3"/>
      <c r="C29772" s="3"/>
      <c r="D29772" s="6"/>
      <c r="E29772" s="8"/>
      <c r="O29772" s="9"/>
    </row>
    <row r="29773" spans="2:15" x14ac:dyDescent="0.2">
      <c r="B29773" s="3"/>
      <c r="C29773" s="3"/>
      <c r="D29773" s="6"/>
      <c r="E29773" s="8"/>
      <c r="O29773" s="9"/>
    </row>
    <row r="29774" spans="2:15" x14ac:dyDescent="0.2">
      <c r="B29774" s="3"/>
      <c r="C29774" s="3"/>
      <c r="D29774" s="6"/>
      <c r="E29774" s="8"/>
      <c r="O29774" s="9"/>
    </row>
    <row r="29775" spans="2:15" x14ac:dyDescent="0.2">
      <c r="B29775" s="3"/>
      <c r="C29775" s="3"/>
      <c r="D29775" s="6"/>
      <c r="E29775" s="8"/>
      <c r="O29775" s="9"/>
    </row>
    <row r="29776" spans="2:15" x14ac:dyDescent="0.2">
      <c r="B29776" s="3"/>
      <c r="C29776" s="3"/>
      <c r="D29776" s="6"/>
      <c r="E29776" s="8"/>
      <c r="O29776" s="9"/>
    </row>
    <row r="29777" spans="2:15" x14ac:dyDescent="0.2">
      <c r="B29777" s="3"/>
      <c r="C29777" s="3"/>
      <c r="D29777" s="6"/>
      <c r="E29777" s="8"/>
      <c r="O29777" s="9"/>
    </row>
    <row r="29778" spans="2:15" x14ac:dyDescent="0.2">
      <c r="B29778" s="3"/>
      <c r="C29778" s="3"/>
      <c r="D29778" s="6"/>
      <c r="E29778" s="8"/>
      <c r="O29778" s="9"/>
    </row>
    <row r="29779" spans="2:15" x14ac:dyDescent="0.2">
      <c r="B29779" s="3"/>
      <c r="C29779" s="3"/>
      <c r="D29779" s="6"/>
      <c r="E29779" s="8"/>
      <c r="O29779" s="9"/>
    </row>
    <row r="29780" spans="2:15" x14ac:dyDescent="0.2">
      <c r="B29780" s="3"/>
      <c r="C29780" s="3"/>
      <c r="D29780" s="6"/>
      <c r="E29780" s="8"/>
      <c r="O29780" s="9"/>
    </row>
    <row r="29781" spans="2:15" x14ac:dyDescent="0.2">
      <c r="B29781" s="3"/>
      <c r="C29781" s="3"/>
      <c r="D29781" s="6"/>
      <c r="E29781" s="8"/>
      <c r="O29781" s="9"/>
    </row>
    <row r="29782" spans="2:15" x14ac:dyDescent="0.2">
      <c r="B29782" s="3"/>
      <c r="C29782" s="3"/>
      <c r="D29782" s="6"/>
      <c r="E29782" s="8"/>
      <c r="O29782" s="9"/>
    </row>
    <row r="29783" spans="2:15" x14ac:dyDescent="0.2">
      <c r="B29783" s="3"/>
      <c r="C29783" s="3"/>
      <c r="D29783" s="6"/>
      <c r="E29783" s="8"/>
      <c r="O29783" s="9"/>
    </row>
    <row r="29784" spans="2:15" x14ac:dyDescent="0.2">
      <c r="B29784" s="3"/>
      <c r="C29784" s="3"/>
      <c r="D29784" s="6"/>
      <c r="E29784" s="8"/>
      <c r="O29784" s="9"/>
    </row>
    <row r="29785" spans="2:15" x14ac:dyDescent="0.2">
      <c r="B29785" s="3"/>
      <c r="C29785" s="3"/>
      <c r="D29785" s="6"/>
      <c r="E29785" s="8"/>
      <c r="O29785" s="9"/>
    </row>
    <row r="29786" spans="2:15" x14ac:dyDescent="0.2">
      <c r="B29786" s="3"/>
      <c r="C29786" s="3"/>
      <c r="D29786" s="6"/>
      <c r="E29786" s="8"/>
      <c r="O29786" s="9"/>
    </row>
    <row r="29787" spans="2:15" x14ac:dyDescent="0.2">
      <c r="B29787" s="3"/>
      <c r="C29787" s="3"/>
      <c r="D29787" s="6"/>
      <c r="E29787" s="8"/>
      <c r="O29787" s="9"/>
    </row>
    <row r="29788" spans="2:15" x14ac:dyDescent="0.2">
      <c r="B29788" s="3"/>
      <c r="C29788" s="3"/>
      <c r="D29788" s="6"/>
      <c r="E29788" s="8"/>
      <c r="O29788" s="9"/>
    </row>
    <row r="29789" spans="2:15" x14ac:dyDescent="0.2">
      <c r="B29789" s="3"/>
      <c r="C29789" s="3"/>
      <c r="D29789" s="6"/>
      <c r="E29789" s="8"/>
      <c r="O29789" s="9"/>
    </row>
    <row r="29790" spans="2:15" x14ac:dyDescent="0.2">
      <c r="B29790" s="3"/>
      <c r="C29790" s="3"/>
      <c r="D29790" s="6"/>
      <c r="E29790" s="8"/>
      <c r="O29790" s="9"/>
    </row>
    <row r="29791" spans="2:15" x14ac:dyDescent="0.2">
      <c r="B29791" s="3"/>
      <c r="C29791" s="3"/>
      <c r="D29791" s="6"/>
      <c r="E29791" s="8"/>
      <c r="O29791" s="9"/>
    </row>
    <row r="29792" spans="2:15" x14ac:dyDescent="0.2">
      <c r="B29792" s="3"/>
      <c r="C29792" s="3"/>
      <c r="D29792" s="6"/>
      <c r="E29792" s="8"/>
      <c r="O29792" s="9"/>
    </row>
    <row r="29793" spans="2:15" x14ac:dyDescent="0.2">
      <c r="B29793" s="3"/>
      <c r="C29793" s="3"/>
      <c r="D29793" s="6"/>
      <c r="E29793" s="8"/>
      <c r="O29793" s="9"/>
    </row>
    <row r="29794" spans="2:15" x14ac:dyDescent="0.2">
      <c r="B29794" s="3"/>
      <c r="C29794" s="3"/>
      <c r="D29794" s="6"/>
      <c r="E29794" s="8"/>
      <c r="O29794" s="9"/>
    </row>
    <row r="29795" spans="2:15" x14ac:dyDescent="0.2">
      <c r="B29795" s="3"/>
      <c r="C29795" s="3"/>
      <c r="D29795" s="6"/>
      <c r="E29795" s="8"/>
      <c r="O29795" s="9"/>
    </row>
    <row r="29796" spans="2:15" x14ac:dyDescent="0.2">
      <c r="B29796" s="3"/>
      <c r="C29796" s="3"/>
      <c r="D29796" s="6"/>
      <c r="E29796" s="8"/>
      <c r="O29796" s="9"/>
    </row>
    <row r="29797" spans="2:15" x14ac:dyDescent="0.2">
      <c r="B29797" s="3"/>
      <c r="C29797" s="3"/>
      <c r="D29797" s="6"/>
      <c r="E29797" s="8"/>
      <c r="O29797" s="9"/>
    </row>
    <row r="29798" spans="2:15" x14ac:dyDescent="0.2">
      <c r="B29798" s="3"/>
      <c r="C29798" s="3"/>
      <c r="D29798" s="6"/>
      <c r="E29798" s="8"/>
      <c r="O29798" s="9"/>
    </row>
    <row r="29799" spans="2:15" x14ac:dyDescent="0.2">
      <c r="B29799" s="3"/>
      <c r="C29799" s="3"/>
      <c r="D29799" s="6"/>
      <c r="E29799" s="8"/>
      <c r="O29799" s="9"/>
    </row>
    <row r="29800" spans="2:15" x14ac:dyDescent="0.2">
      <c r="B29800" s="3"/>
      <c r="C29800" s="3"/>
      <c r="D29800" s="6"/>
      <c r="E29800" s="8"/>
      <c r="O29800" s="9"/>
    </row>
    <row r="29801" spans="2:15" x14ac:dyDescent="0.2">
      <c r="B29801" s="3"/>
      <c r="C29801" s="3"/>
      <c r="D29801" s="6"/>
      <c r="E29801" s="8"/>
      <c r="O29801" s="9"/>
    </row>
    <row r="29802" spans="2:15" x14ac:dyDescent="0.2">
      <c r="B29802" s="3"/>
      <c r="C29802" s="3"/>
      <c r="D29802" s="6"/>
      <c r="E29802" s="8"/>
      <c r="O29802" s="9"/>
    </row>
    <row r="29803" spans="2:15" x14ac:dyDescent="0.2">
      <c r="B29803" s="3"/>
      <c r="C29803" s="3"/>
      <c r="D29803" s="6"/>
      <c r="E29803" s="8"/>
      <c r="O29803" s="9"/>
    </row>
    <row r="29804" spans="2:15" x14ac:dyDescent="0.2">
      <c r="B29804" s="3"/>
      <c r="C29804" s="3"/>
      <c r="D29804" s="6"/>
      <c r="E29804" s="8"/>
      <c r="O29804" s="9"/>
    </row>
    <row r="29805" spans="2:15" x14ac:dyDescent="0.2">
      <c r="B29805" s="3"/>
      <c r="C29805" s="3"/>
      <c r="D29805" s="6"/>
      <c r="E29805" s="8"/>
      <c r="O29805" s="9"/>
    </row>
    <row r="29806" spans="2:15" x14ac:dyDescent="0.2">
      <c r="B29806" s="3"/>
      <c r="C29806" s="3"/>
      <c r="D29806" s="6"/>
      <c r="E29806" s="8"/>
      <c r="O29806" s="9"/>
    </row>
    <row r="29807" spans="2:15" x14ac:dyDescent="0.2">
      <c r="B29807" s="3"/>
      <c r="C29807" s="3"/>
      <c r="D29807" s="6"/>
      <c r="E29807" s="8"/>
      <c r="O29807" s="9"/>
    </row>
    <row r="29808" spans="2:15" x14ac:dyDescent="0.2">
      <c r="B29808" s="3"/>
      <c r="C29808" s="3"/>
      <c r="D29808" s="6"/>
      <c r="E29808" s="8"/>
      <c r="O29808" s="9"/>
    </row>
    <row r="29809" spans="2:15" x14ac:dyDescent="0.2">
      <c r="B29809" s="3"/>
      <c r="C29809" s="3"/>
      <c r="D29809" s="6"/>
      <c r="E29809" s="8"/>
      <c r="O29809" s="9"/>
    </row>
    <row r="29810" spans="2:15" x14ac:dyDescent="0.2">
      <c r="B29810" s="3"/>
      <c r="C29810" s="3"/>
      <c r="D29810" s="6"/>
      <c r="E29810" s="8"/>
      <c r="O29810" s="9"/>
    </row>
    <row r="29811" spans="2:15" x14ac:dyDescent="0.2">
      <c r="B29811" s="3"/>
      <c r="C29811" s="3"/>
      <c r="D29811" s="6"/>
      <c r="E29811" s="8"/>
      <c r="O29811" s="9"/>
    </row>
    <row r="29812" spans="2:15" x14ac:dyDescent="0.2">
      <c r="B29812" s="3"/>
      <c r="C29812" s="3"/>
      <c r="D29812" s="6"/>
      <c r="E29812" s="8"/>
      <c r="O29812" s="9"/>
    </row>
    <row r="29813" spans="2:15" x14ac:dyDescent="0.2">
      <c r="B29813" s="3"/>
      <c r="C29813" s="3"/>
      <c r="D29813" s="6"/>
      <c r="E29813" s="8"/>
      <c r="O29813" s="9"/>
    </row>
    <row r="29814" spans="2:15" x14ac:dyDescent="0.2">
      <c r="B29814" s="3"/>
      <c r="C29814" s="3"/>
      <c r="D29814" s="6"/>
      <c r="E29814" s="8"/>
      <c r="O29814" s="9"/>
    </row>
    <row r="29815" spans="2:15" x14ac:dyDescent="0.2">
      <c r="B29815" s="3"/>
      <c r="C29815" s="3"/>
      <c r="D29815" s="6"/>
      <c r="E29815" s="8"/>
      <c r="O29815" s="9"/>
    </row>
    <row r="29816" spans="2:15" x14ac:dyDescent="0.2">
      <c r="B29816" s="3"/>
      <c r="C29816" s="3"/>
      <c r="D29816" s="6"/>
      <c r="E29816" s="8"/>
      <c r="O29816" s="9"/>
    </row>
    <row r="29817" spans="2:15" x14ac:dyDescent="0.2">
      <c r="B29817" s="3"/>
      <c r="C29817" s="3"/>
      <c r="D29817" s="6"/>
      <c r="E29817" s="8"/>
      <c r="O29817" s="9"/>
    </row>
    <row r="29818" spans="2:15" x14ac:dyDescent="0.2">
      <c r="B29818" s="3"/>
      <c r="C29818" s="3"/>
      <c r="D29818" s="6"/>
      <c r="E29818" s="8"/>
      <c r="O29818" s="9"/>
    </row>
    <row r="29819" spans="2:15" x14ac:dyDescent="0.2">
      <c r="B29819" s="3"/>
      <c r="C29819" s="3"/>
      <c r="D29819" s="6"/>
      <c r="E29819" s="8"/>
      <c r="O29819" s="9"/>
    </row>
    <row r="29820" spans="2:15" x14ac:dyDescent="0.2">
      <c r="B29820" s="3"/>
      <c r="C29820" s="3"/>
      <c r="D29820" s="6"/>
      <c r="E29820" s="8"/>
      <c r="O29820" s="9"/>
    </row>
    <row r="29821" spans="2:15" x14ac:dyDescent="0.2">
      <c r="B29821" s="3"/>
      <c r="C29821" s="3"/>
      <c r="D29821" s="6"/>
      <c r="E29821" s="8"/>
      <c r="O29821" s="9"/>
    </row>
    <row r="29822" spans="2:15" x14ac:dyDescent="0.2">
      <c r="B29822" s="3"/>
      <c r="C29822" s="3"/>
      <c r="D29822" s="6"/>
      <c r="E29822" s="8"/>
      <c r="O29822" s="9"/>
    </row>
    <row r="29823" spans="2:15" x14ac:dyDescent="0.2">
      <c r="B29823" s="3"/>
      <c r="C29823" s="3"/>
      <c r="D29823" s="6"/>
      <c r="E29823" s="8"/>
      <c r="O29823" s="9"/>
    </row>
    <row r="29824" spans="2:15" x14ac:dyDescent="0.2">
      <c r="B29824" s="3"/>
      <c r="C29824" s="3"/>
      <c r="D29824" s="6"/>
      <c r="E29824" s="8"/>
      <c r="O29824" s="9"/>
    </row>
    <row r="29825" spans="2:15" x14ac:dyDescent="0.2">
      <c r="B29825" s="3"/>
      <c r="C29825" s="3"/>
      <c r="D29825" s="6"/>
      <c r="E29825" s="8"/>
      <c r="O29825" s="9"/>
    </row>
    <row r="29826" spans="2:15" x14ac:dyDescent="0.2">
      <c r="B29826" s="3"/>
      <c r="C29826" s="3"/>
      <c r="D29826" s="6"/>
      <c r="E29826" s="8"/>
      <c r="O29826" s="9"/>
    </row>
    <row r="29827" spans="2:15" x14ac:dyDescent="0.2">
      <c r="B29827" s="3"/>
      <c r="C29827" s="3"/>
      <c r="D29827" s="6"/>
      <c r="E29827" s="8"/>
      <c r="O29827" s="9"/>
    </row>
    <row r="29828" spans="2:15" x14ac:dyDescent="0.2">
      <c r="B29828" s="3"/>
      <c r="C29828" s="3"/>
      <c r="D29828" s="6"/>
      <c r="E29828" s="8"/>
      <c r="O29828" s="9"/>
    </row>
    <row r="29829" spans="2:15" x14ac:dyDescent="0.2">
      <c r="B29829" s="3"/>
      <c r="C29829" s="3"/>
      <c r="D29829" s="6"/>
      <c r="E29829" s="8"/>
      <c r="O29829" s="9"/>
    </row>
    <row r="29830" spans="2:15" x14ac:dyDescent="0.2">
      <c r="B29830" s="3"/>
      <c r="C29830" s="3"/>
      <c r="D29830" s="6"/>
      <c r="E29830" s="8"/>
      <c r="O29830" s="9"/>
    </row>
    <row r="29831" spans="2:15" x14ac:dyDescent="0.2">
      <c r="B29831" s="3"/>
      <c r="C29831" s="3"/>
      <c r="D29831" s="6"/>
      <c r="E29831" s="8"/>
      <c r="O29831" s="9"/>
    </row>
    <row r="29832" spans="2:15" x14ac:dyDescent="0.2">
      <c r="B29832" s="3"/>
      <c r="C29832" s="3"/>
      <c r="D29832" s="6"/>
      <c r="E29832" s="8"/>
      <c r="O29832" s="9"/>
    </row>
    <row r="29833" spans="2:15" x14ac:dyDescent="0.2">
      <c r="B29833" s="3"/>
      <c r="C29833" s="3"/>
      <c r="D29833" s="6"/>
      <c r="E29833" s="8"/>
      <c r="O29833" s="9"/>
    </row>
    <row r="29834" spans="2:15" x14ac:dyDescent="0.2">
      <c r="B29834" s="3"/>
      <c r="C29834" s="3"/>
      <c r="D29834" s="6"/>
      <c r="E29834" s="8"/>
      <c r="O29834" s="9"/>
    </row>
    <row r="29835" spans="2:15" x14ac:dyDescent="0.2">
      <c r="B29835" s="3"/>
      <c r="C29835" s="3"/>
      <c r="D29835" s="6"/>
      <c r="E29835" s="8"/>
      <c r="O29835" s="9"/>
    </row>
    <row r="29836" spans="2:15" x14ac:dyDescent="0.2">
      <c r="B29836" s="3"/>
      <c r="C29836" s="3"/>
      <c r="D29836" s="6"/>
      <c r="E29836" s="8"/>
      <c r="O29836" s="9"/>
    </row>
    <row r="29837" spans="2:15" x14ac:dyDescent="0.2">
      <c r="B29837" s="3"/>
      <c r="C29837" s="3"/>
      <c r="D29837" s="6"/>
      <c r="E29837" s="8"/>
      <c r="O29837" s="9"/>
    </row>
    <row r="29838" spans="2:15" x14ac:dyDescent="0.2">
      <c r="B29838" s="3"/>
      <c r="C29838" s="3"/>
      <c r="D29838" s="6"/>
      <c r="E29838" s="8"/>
      <c r="O29838" s="9"/>
    </row>
    <row r="29839" spans="2:15" x14ac:dyDescent="0.2">
      <c r="B29839" s="3"/>
      <c r="C29839" s="3"/>
      <c r="D29839" s="6"/>
      <c r="E29839" s="8"/>
      <c r="O29839" s="9"/>
    </row>
    <row r="29840" spans="2:15" x14ac:dyDescent="0.2">
      <c r="B29840" s="3"/>
      <c r="C29840" s="3"/>
      <c r="D29840" s="6"/>
      <c r="E29840" s="8"/>
      <c r="O29840" s="9"/>
    </row>
    <row r="29841" spans="2:15" x14ac:dyDescent="0.2">
      <c r="B29841" s="3"/>
      <c r="C29841" s="3"/>
      <c r="D29841" s="6"/>
      <c r="E29841" s="8"/>
      <c r="O29841" s="9"/>
    </row>
    <row r="29842" spans="2:15" x14ac:dyDescent="0.2">
      <c r="B29842" s="3"/>
      <c r="C29842" s="3"/>
      <c r="D29842" s="6"/>
      <c r="E29842" s="8"/>
      <c r="O29842" s="9"/>
    </row>
    <row r="29843" spans="2:15" x14ac:dyDescent="0.2">
      <c r="B29843" s="3"/>
      <c r="C29843" s="3"/>
      <c r="D29843" s="6"/>
      <c r="E29843" s="8"/>
      <c r="O29843" s="9"/>
    </row>
    <row r="29844" spans="2:15" x14ac:dyDescent="0.2">
      <c r="B29844" s="3"/>
      <c r="C29844" s="3"/>
      <c r="D29844" s="6"/>
      <c r="E29844" s="8"/>
      <c r="O29844" s="9"/>
    </row>
    <row r="29845" spans="2:15" x14ac:dyDescent="0.2">
      <c r="B29845" s="3"/>
      <c r="C29845" s="3"/>
      <c r="D29845" s="6"/>
      <c r="E29845" s="8"/>
      <c r="O29845" s="9"/>
    </row>
    <row r="29846" spans="2:15" x14ac:dyDescent="0.2">
      <c r="B29846" s="3"/>
      <c r="C29846" s="3"/>
      <c r="D29846" s="6"/>
      <c r="E29846" s="8"/>
      <c r="O29846" s="9"/>
    </row>
    <row r="29847" spans="2:15" x14ac:dyDescent="0.2">
      <c r="B29847" s="3"/>
      <c r="C29847" s="3"/>
      <c r="D29847" s="6"/>
      <c r="E29847" s="8"/>
      <c r="O29847" s="9"/>
    </row>
    <row r="29848" spans="2:15" x14ac:dyDescent="0.2">
      <c r="B29848" s="3"/>
      <c r="C29848" s="3"/>
      <c r="D29848" s="6"/>
      <c r="E29848" s="8"/>
      <c r="O29848" s="9"/>
    </row>
    <row r="29849" spans="2:15" x14ac:dyDescent="0.2">
      <c r="B29849" s="3"/>
      <c r="C29849" s="3"/>
      <c r="D29849" s="6"/>
      <c r="E29849" s="8"/>
      <c r="O29849" s="9"/>
    </row>
    <row r="29850" spans="2:15" x14ac:dyDescent="0.2">
      <c r="B29850" s="3"/>
      <c r="C29850" s="3"/>
      <c r="D29850" s="6"/>
      <c r="E29850" s="8"/>
      <c r="O29850" s="9"/>
    </row>
    <row r="29851" spans="2:15" x14ac:dyDescent="0.2">
      <c r="B29851" s="3"/>
      <c r="C29851" s="3"/>
      <c r="D29851" s="6"/>
      <c r="E29851" s="8"/>
      <c r="O29851" s="9"/>
    </row>
    <row r="29852" spans="2:15" x14ac:dyDescent="0.2">
      <c r="B29852" s="3"/>
      <c r="C29852" s="3"/>
      <c r="D29852" s="6"/>
      <c r="E29852" s="8"/>
      <c r="O29852" s="9"/>
    </row>
    <row r="29853" spans="2:15" x14ac:dyDescent="0.2">
      <c r="B29853" s="3"/>
      <c r="C29853" s="3"/>
      <c r="D29853" s="6"/>
      <c r="E29853" s="8"/>
      <c r="O29853" s="9"/>
    </row>
    <row r="29854" spans="2:15" x14ac:dyDescent="0.2">
      <c r="B29854" s="3"/>
      <c r="C29854" s="3"/>
      <c r="D29854" s="6"/>
      <c r="E29854" s="8"/>
      <c r="O29854" s="9"/>
    </row>
    <row r="29855" spans="2:15" x14ac:dyDescent="0.2">
      <c r="B29855" s="3"/>
      <c r="C29855" s="3"/>
      <c r="D29855" s="6"/>
      <c r="E29855" s="8"/>
      <c r="O29855" s="9"/>
    </row>
    <row r="29856" spans="2:15" x14ac:dyDescent="0.2">
      <c r="B29856" s="3"/>
      <c r="C29856" s="3"/>
      <c r="D29856" s="6"/>
      <c r="E29856" s="8"/>
      <c r="O29856" s="9"/>
    </row>
    <row r="29857" spans="2:15" x14ac:dyDescent="0.2">
      <c r="B29857" s="3"/>
      <c r="C29857" s="3"/>
      <c r="D29857" s="6"/>
      <c r="E29857" s="8"/>
      <c r="O29857" s="9"/>
    </row>
    <row r="29858" spans="2:15" x14ac:dyDescent="0.2">
      <c r="B29858" s="3"/>
      <c r="C29858" s="3"/>
      <c r="D29858" s="6"/>
      <c r="E29858" s="8"/>
      <c r="O29858" s="9"/>
    </row>
    <row r="29859" spans="2:15" x14ac:dyDescent="0.2">
      <c r="B29859" s="3"/>
      <c r="C29859" s="3"/>
      <c r="D29859" s="6"/>
      <c r="E29859" s="8"/>
      <c r="O29859" s="9"/>
    </row>
    <row r="29860" spans="2:15" x14ac:dyDescent="0.2">
      <c r="B29860" s="3"/>
      <c r="C29860" s="3"/>
      <c r="D29860" s="6"/>
      <c r="E29860" s="8"/>
      <c r="O29860" s="9"/>
    </row>
    <row r="29861" spans="2:15" x14ac:dyDescent="0.2">
      <c r="B29861" s="3"/>
      <c r="C29861" s="3"/>
      <c r="D29861" s="6"/>
      <c r="E29861" s="8"/>
      <c r="O29861" s="9"/>
    </row>
    <row r="29862" spans="2:15" x14ac:dyDescent="0.2">
      <c r="B29862" s="3"/>
      <c r="C29862" s="3"/>
      <c r="D29862" s="6"/>
      <c r="E29862" s="8"/>
      <c r="O29862" s="9"/>
    </row>
    <row r="29863" spans="2:15" x14ac:dyDescent="0.2">
      <c r="B29863" s="3"/>
      <c r="C29863" s="3"/>
      <c r="D29863" s="6"/>
      <c r="E29863" s="8"/>
      <c r="O29863" s="9"/>
    </row>
    <row r="29864" spans="2:15" x14ac:dyDescent="0.2">
      <c r="B29864" s="3"/>
      <c r="C29864" s="3"/>
      <c r="D29864" s="6"/>
      <c r="E29864" s="8"/>
      <c r="O29864" s="9"/>
    </row>
    <row r="29865" spans="2:15" x14ac:dyDescent="0.2">
      <c r="B29865" s="3"/>
      <c r="C29865" s="3"/>
      <c r="D29865" s="6"/>
      <c r="E29865" s="8"/>
      <c r="O29865" s="9"/>
    </row>
    <row r="29866" spans="2:15" x14ac:dyDescent="0.2">
      <c r="B29866" s="3"/>
      <c r="C29866" s="3"/>
      <c r="D29866" s="6"/>
      <c r="E29866" s="8"/>
      <c r="O29866" s="9"/>
    </row>
    <row r="29867" spans="2:15" x14ac:dyDescent="0.2">
      <c r="B29867" s="3"/>
      <c r="C29867" s="3"/>
      <c r="D29867" s="6"/>
      <c r="E29867" s="8"/>
      <c r="O29867" s="9"/>
    </row>
    <row r="29868" spans="2:15" x14ac:dyDescent="0.2">
      <c r="B29868" s="3"/>
      <c r="C29868" s="3"/>
      <c r="D29868" s="6"/>
      <c r="E29868" s="8"/>
      <c r="O29868" s="9"/>
    </row>
    <row r="29869" spans="2:15" x14ac:dyDescent="0.2">
      <c r="B29869" s="3"/>
      <c r="C29869" s="3"/>
      <c r="D29869" s="6"/>
      <c r="E29869" s="8"/>
      <c r="O29869" s="9"/>
    </row>
    <row r="29870" spans="2:15" x14ac:dyDescent="0.2">
      <c r="B29870" s="3"/>
      <c r="C29870" s="3"/>
      <c r="D29870" s="6"/>
      <c r="E29870" s="8"/>
      <c r="O29870" s="9"/>
    </row>
    <row r="29871" spans="2:15" x14ac:dyDescent="0.2">
      <c r="B29871" s="3"/>
      <c r="C29871" s="3"/>
      <c r="D29871" s="6"/>
      <c r="E29871" s="8"/>
      <c r="O29871" s="9"/>
    </row>
    <row r="29872" spans="2:15" x14ac:dyDescent="0.2">
      <c r="B29872" s="3"/>
      <c r="C29872" s="3"/>
      <c r="D29872" s="6"/>
      <c r="E29872" s="8"/>
      <c r="O29872" s="9"/>
    </row>
    <row r="29873" spans="2:15" x14ac:dyDescent="0.2">
      <c r="B29873" s="3"/>
      <c r="C29873" s="3"/>
      <c r="D29873" s="6"/>
      <c r="E29873" s="8"/>
      <c r="O29873" s="9"/>
    </row>
    <row r="29874" spans="2:15" x14ac:dyDescent="0.2">
      <c r="B29874" s="3"/>
      <c r="C29874" s="3"/>
      <c r="D29874" s="6"/>
      <c r="E29874" s="8"/>
      <c r="O29874" s="9"/>
    </row>
    <row r="29875" spans="2:15" x14ac:dyDescent="0.2">
      <c r="B29875" s="3"/>
      <c r="C29875" s="3"/>
      <c r="D29875" s="6"/>
      <c r="E29875" s="8"/>
      <c r="O29875" s="9"/>
    </row>
    <row r="29876" spans="2:15" x14ac:dyDescent="0.2">
      <c r="B29876" s="3"/>
      <c r="C29876" s="3"/>
      <c r="D29876" s="6"/>
      <c r="E29876" s="8"/>
      <c r="O29876" s="9"/>
    </row>
    <row r="29877" spans="2:15" x14ac:dyDescent="0.2">
      <c r="B29877" s="3"/>
      <c r="C29877" s="3"/>
      <c r="D29877" s="6"/>
      <c r="E29877" s="8"/>
      <c r="O29877" s="9"/>
    </row>
    <row r="29878" spans="2:15" x14ac:dyDescent="0.2">
      <c r="B29878" s="3"/>
      <c r="C29878" s="3"/>
      <c r="D29878" s="6"/>
      <c r="E29878" s="8"/>
      <c r="O29878" s="9"/>
    </row>
    <row r="29879" spans="2:15" x14ac:dyDescent="0.2">
      <c r="B29879" s="3"/>
      <c r="C29879" s="3"/>
      <c r="D29879" s="6"/>
      <c r="E29879" s="8"/>
      <c r="O29879" s="9"/>
    </row>
    <row r="29880" spans="2:15" x14ac:dyDescent="0.2">
      <c r="B29880" s="3"/>
      <c r="C29880" s="3"/>
      <c r="D29880" s="6"/>
      <c r="E29880" s="8"/>
      <c r="O29880" s="9"/>
    </row>
    <row r="29881" spans="2:15" x14ac:dyDescent="0.2">
      <c r="B29881" s="3"/>
      <c r="C29881" s="3"/>
      <c r="D29881" s="6"/>
      <c r="E29881" s="8"/>
      <c r="O29881" s="9"/>
    </row>
    <row r="29882" spans="2:15" x14ac:dyDescent="0.2">
      <c r="B29882" s="3"/>
      <c r="C29882" s="3"/>
      <c r="D29882" s="6"/>
      <c r="E29882" s="8"/>
      <c r="O29882" s="9"/>
    </row>
    <row r="29883" spans="2:15" x14ac:dyDescent="0.2">
      <c r="B29883" s="3"/>
      <c r="C29883" s="3"/>
      <c r="D29883" s="6"/>
      <c r="E29883" s="8"/>
      <c r="O29883" s="9"/>
    </row>
    <row r="29884" spans="2:15" x14ac:dyDescent="0.2">
      <c r="B29884" s="3"/>
      <c r="C29884" s="3"/>
      <c r="D29884" s="6"/>
      <c r="E29884" s="8"/>
      <c r="O29884" s="9"/>
    </row>
    <row r="29885" spans="2:15" x14ac:dyDescent="0.2">
      <c r="B29885" s="3"/>
      <c r="C29885" s="3"/>
      <c r="D29885" s="6"/>
      <c r="E29885" s="8"/>
      <c r="O29885" s="9"/>
    </row>
    <row r="29886" spans="2:15" x14ac:dyDescent="0.2">
      <c r="B29886" s="3"/>
      <c r="C29886" s="3"/>
      <c r="D29886" s="6"/>
      <c r="E29886" s="8"/>
      <c r="O29886" s="9"/>
    </row>
    <row r="29887" spans="2:15" x14ac:dyDescent="0.2">
      <c r="B29887" s="3"/>
      <c r="C29887" s="3"/>
      <c r="D29887" s="6"/>
      <c r="E29887" s="8"/>
      <c r="O29887" s="9"/>
    </row>
    <row r="29888" spans="2:15" x14ac:dyDescent="0.2">
      <c r="B29888" s="3"/>
      <c r="C29888" s="3"/>
      <c r="D29888" s="6"/>
      <c r="E29888" s="8"/>
      <c r="O29888" s="9"/>
    </row>
    <row r="29889" spans="2:15" x14ac:dyDescent="0.2">
      <c r="B29889" s="3"/>
      <c r="C29889" s="3"/>
      <c r="D29889" s="6"/>
      <c r="E29889" s="8"/>
      <c r="O29889" s="9"/>
    </row>
    <row r="29890" spans="2:15" x14ac:dyDescent="0.2">
      <c r="B29890" s="3"/>
      <c r="C29890" s="3"/>
      <c r="D29890" s="6"/>
      <c r="E29890" s="8"/>
      <c r="O29890" s="9"/>
    </row>
    <row r="29891" spans="2:15" x14ac:dyDescent="0.2">
      <c r="B29891" s="3"/>
      <c r="C29891" s="3"/>
      <c r="D29891" s="6"/>
      <c r="E29891" s="8"/>
      <c r="O29891" s="9"/>
    </row>
    <row r="29892" spans="2:15" x14ac:dyDescent="0.2">
      <c r="B29892" s="3"/>
      <c r="C29892" s="3"/>
      <c r="D29892" s="6"/>
      <c r="E29892" s="8"/>
      <c r="O29892" s="9"/>
    </row>
    <row r="29893" spans="2:15" x14ac:dyDescent="0.2">
      <c r="B29893" s="3"/>
      <c r="C29893" s="3"/>
      <c r="D29893" s="6"/>
      <c r="E29893" s="8"/>
      <c r="O29893" s="9"/>
    </row>
    <row r="29894" spans="2:15" x14ac:dyDescent="0.2">
      <c r="B29894" s="3"/>
      <c r="C29894" s="3"/>
      <c r="D29894" s="6"/>
      <c r="E29894" s="8"/>
      <c r="O29894" s="9"/>
    </row>
    <row r="29895" spans="2:15" x14ac:dyDescent="0.2">
      <c r="B29895" s="3"/>
      <c r="C29895" s="3"/>
      <c r="D29895" s="6"/>
      <c r="E29895" s="8"/>
      <c r="O29895" s="9"/>
    </row>
    <row r="29896" spans="2:15" x14ac:dyDescent="0.2">
      <c r="B29896" s="3"/>
      <c r="C29896" s="3"/>
      <c r="D29896" s="6"/>
      <c r="E29896" s="8"/>
      <c r="O29896" s="9"/>
    </row>
    <row r="29897" spans="2:15" x14ac:dyDescent="0.2">
      <c r="B29897" s="3"/>
      <c r="C29897" s="3"/>
      <c r="D29897" s="6"/>
      <c r="E29897" s="8"/>
      <c r="O29897" s="9"/>
    </row>
    <row r="29898" spans="2:15" x14ac:dyDescent="0.2">
      <c r="B29898" s="3"/>
      <c r="C29898" s="3"/>
      <c r="D29898" s="6"/>
      <c r="E29898" s="8"/>
      <c r="O29898" s="9"/>
    </row>
    <row r="29899" spans="2:15" x14ac:dyDescent="0.2">
      <c r="B29899" s="3"/>
      <c r="C29899" s="3"/>
      <c r="D29899" s="6"/>
      <c r="E29899" s="8"/>
      <c r="O29899" s="9"/>
    </row>
    <row r="29900" spans="2:15" x14ac:dyDescent="0.2">
      <c r="B29900" s="3"/>
      <c r="C29900" s="3"/>
      <c r="D29900" s="6"/>
      <c r="E29900" s="8"/>
      <c r="O29900" s="9"/>
    </row>
    <row r="29901" spans="2:15" x14ac:dyDescent="0.2">
      <c r="B29901" s="3"/>
      <c r="C29901" s="3"/>
      <c r="D29901" s="6"/>
      <c r="E29901" s="8"/>
      <c r="O29901" s="9"/>
    </row>
    <row r="29902" spans="2:15" x14ac:dyDescent="0.2">
      <c r="B29902" s="3"/>
      <c r="C29902" s="3"/>
      <c r="D29902" s="6"/>
      <c r="E29902" s="8"/>
      <c r="O29902" s="9"/>
    </row>
    <row r="29903" spans="2:15" x14ac:dyDescent="0.2">
      <c r="B29903" s="3"/>
      <c r="C29903" s="3"/>
      <c r="D29903" s="6"/>
      <c r="E29903" s="8"/>
      <c r="O29903" s="9"/>
    </row>
    <row r="29904" spans="2:15" x14ac:dyDescent="0.2">
      <c r="B29904" s="3"/>
      <c r="C29904" s="3"/>
      <c r="D29904" s="6"/>
      <c r="E29904" s="8"/>
      <c r="O29904" s="9"/>
    </row>
    <row r="29905" spans="2:15" x14ac:dyDescent="0.2">
      <c r="B29905" s="3"/>
      <c r="C29905" s="3"/>
      <c r="D29905" s="6"/>
      <c r="E29905" s="8"/>
      <c r="O29905" s="9"/>
    </row>
    <row r="29906" spans="2:15" x14ac:dyDescent="0.2">
      <c r="B29906" s="3"/>
      <c r="C29906" s="3"/>
      <c r="D29906" s="6"/>
      <c r="E29906" s="8"/>
      <c r="O29906" s="9"/>
    </row>
    <row r="29907" spans="2:15" x14ac:dyDescent="0.2">
      <c r="B29907" s="3"/>
      <c r="C29907" s="3"/>
      <c r="D29907" s="6"/>
      <c r="E29907" s="8"/>
      <c r="O29907" s="9"/>
    </row>
    <row r="29908" spans="2:15" x14ac:dyDescent="0.2">
      <c r="B29908" s="3"/>
      <c r="C29908" s="3"/>
      <c r="D29908" s="6"/>
      <c r="E29908" s="8"/>
      <c r="O29908" s="9"/>
    </row>
    <row r="29909" spans="2:15" x14ac:dyDescent="0.2">
      <c r="B29909" s="3"/>
      <c r="C29909" s="3"/>
      <c r="D29909" s="6"/>
      <c r="E29909" s="8"/>
      <c r="O29909" s="9"/>
    </row>
    <row r="29910" spans="2:15" x14ac:dyDescent="0.2">
      <c r="B29910" s="3"/>
      <c r="C29910" s="3"/>
      <c r="D29910" s="6"/>
      <c r="E29910" s="8"/>
      <c r="O29910" s="9"/>
    </row>
    <row r="29911" spans="2:15" x14ac:dyDescent="0.2">
      <c r="B29911" s="3"/>
      <c r="C29911" s="3"/>
      <c r="D29911" s="6"/>
      <c r="E29911" s="8"/>
      <c r="O29911" s="9"/>
    </row>
    <row r="29912" spans="2:15" x14ac:dyDescent="0.2">
      <c r="B29912" s="3"/>
      <c r="C29912" s="3"/>
      <c r="D29912" s="6"/>
      <c r="E29912" s="8"/>
      <c r="O29912" s="9"/>
    </row>
    <row r="29913" spans="2:15" x14ac:dyDescent="0.2">
      <c r="B29913" s="3"/>
      <c r="C29913" s="3"/>
      <c r="D29913" s="6"/>
      <c r="E29913" s="8"/>
      <c r="O29913" s="9"/>
    </row>
    <row r="29914" spans="2:15" x14ac:dyDescent="0.2">
      <c r="B29914" s="3"/>
      <c r="C29914" s="3"/>
      <c r="D29914" s="6"/>
      <c r="E29914" s="8"/>
      <c r="O29914" s="9"/>
    </row>
    <row r="29915" spans="2:15" x14ac:dyDescent="0.2">
      <c r="B29915" s="3"/>
      <c r="C29915" s="3"/>
      <c r="D29915" s="6"/>
      <c r="E29915" s="8"/>
      <c r="O29915" s="9"/>
    </row>
    <row r="29916" spans="2:15" x14ac:dyDescent="0.2">
      <c r="B29916" s="3"/>
      <c r="C29916" s="3"/>
      <c r="D29916" s="6"/>
      <c r="E29916" s="8"/>
      <c r="O29916" s="9"/>
    </row>
    <row r="29917" spans="2:15" x14ac:dyDescent="0.2">
      <c r="B29917" s="3"/>
      <c r="C29917" s="3"/>
      <c r="D29917" s="6"/>
      <c r="E29917" s="8"/>
      <c r="O29917" s="9"/>
    </row>
    <row r="29918" spans="2:15" x14ac:dyDescent="0.2">
      <c r="B29918" s="3"/>
      <c r="C29918" s="3"/>
      <c r="D29918" s="6"/>
      <c r="E29918" s="8"/>
      <c r="O29918" s="9"/>
    </row>
    <row r="29919" spans="2:15" x14ac:dyDescent="0.2">
      <c r="B29919" s="3"/>
      <c r="C29919" s="3"/>
      <c r="D29919" s="6"/>
      <c r="E29919" s="8"/>
      <c r="O29919" s="9"/>
    </row>
    <row r="29920" spans="2:15" x14ac:dyDescent="0.2">
      <c r="B29920" s="3"/>
      <c r="C29920" s="3"/>
      <c r="D29920" s="6"/>
      <c r="E29920" s="8"/>
      <c r="O29920" s="9"/>
    </row>
    <row r="29921" spans="2:15" x14ac:dyDescent="0.2">
      <c r="B29921" s="3"/>
      <c r="C29921" s="3"/>
      <c r="D29921" s="6"/>
      <c r="E29921" s="8"/>
      <c r="O29921" s="9"/>
    </row>
    <row r="29922" spans="2:15" x14ac:dyDescent="0.2">
      <c r="B29922" s="3"/>
      <c r="C29922" s="3"/>
      <c r="D29922" s="6"/>
      <c r="E29922" s="8"/>
      <c r="O29922" s="9"/>
    </row>
    <row r="29923" spans="2:15" x14ac:dyDescent="0.2">
      <c r="B29923" s="3"/>
      <c r="C29923" s="3"/>
      <c r="D29923" s="6"/>
      <c r="E29923" s="8"/>
      <c r="O29923" s="9"/>
    </row>
    <row r="29924" spans="2:15" x14ac:dyDescent="0.2">
      <c r="B29924" s="3"/>
      <c r="C29924" s="3"/>
      <c r="D29924" s="6"/>
      <c r="E29924" s="8"/>
      <c r="O29924" s="9"/>
    </row>
    <row r="29925" spans="2:15" x14ac:dyDescent="0.2">
      <c r="B29925" s="3"/>
      <c r="C29925" s="3"/>
      <c r="D29925" s="6"/>
      <c r="E29925" s="8"/>
      <c r="O29925" s="9"/>
    </row>
    <row r="29926" spans="2:15" x14ac:dyDescent="0.2">
      <c r="B29926" s="3"/>
      <c r="C29926" s="3"/>
      <c r="D29926" s="6"/>
      <c r="E29926" s="8"/>
      <c r="O29926" s="9"/>
    </row>
    <row r="29927" spans="2:15" x14ac:dyDescent="0.2">
      <c r="B29927" s="3"/>
      <c r="C29927" s="3"/>
      <c r="D29927" s="6"/>
      <c r="E29927" s="8"/>
      <c r="O29927" s="9"/>
    </row>
    <row r="29928" spans="2:15" x14ac:dyDescent="0.2">
      <c r="B29928" s="3"/>
      <c r="C29928" s="3"/>
      <c r="D29928" s="6"/>
      <c r="E29928" s="8"/>
      <c r="O29928" s="9"/>
    </row>
    <row r="29929" spans="2:15" x14ac:dyDescent="0.2">
      <c r="B29929" s="3"/>
      <c r="C29929" s="3"/>
      <c r="D29929" s="6"/>
      <c r="E29929" s="8"/>
      <c r="O29929" s="9"/>
    </row>
    <row r="29930" spans="2:15" x14ac:dyDescent="0.2">
      <c r="B29930" s="3"/>
      <c r="C29930" s="3"/>
      <c r="D29930" s="6"/>
      <c r="E29930" s="8"/>
      <c r="O29930" s="9"/>
    </row>
    <row r="29931" spans="2:15" x14ac:dyDescent="0.2">
      <c r="B29931" s="3"/>
      <c r="C29931" s="3"/>
      <c r="D29931" s="6"/>
      <c r="E29931" s="8"/>
      <c r="O29931" s="9"/>
    </row>
    <row r="29932" spans="2:15" x14ac:dyDescent="0.2">
      <c r="B29932" s="3"/>
      <c r="C29932" s="3"/>
      <c r="D29932" s="6"/>
      <c r="E29932" s="8"/>
      <c r="O29932" s="9"/>
    </row>
    <row r="29933" spans="2:15" x14ac:dyDescent="0.2">
      <c r="B29933" s="3"/>
      <c r="C29933" s="3"/>
      <c r="D29933" s="6"/>
      <c r="E29933" s="8"/>
      <c r="O29933" s="9"/>
    </row>
    <row r="29934" spans="2:15" x14ac:dyDescent="0.2">
      <c r="B29934" s="3"/>
      <c r="C29934" s="3"/>
      <c r="D29934" s="6"/>
      <c r="E29934" s="8"/>
      <c r="O29934" s="9"/>
    </row>
    <row r="29935" spans="2:15" x14ac:dyDescent="0.2">
      <c r="B29935" s="3"/>
      <c r="C29935" s="3"/>
      <c r="D29935" s="6"/>
      <c r="E29935" s="8"/>
      <c r="O29935" s="9"/>
    </row>
    <row r="29936" spans="2:15" x14ac:dyDescent="0.2">
      <c r="B29936" s="3"/>
      <c r="C29936" s="3"/>
      <c r="D29936" s="6"/>
      <c r="E29936" s="8"/>
      <c r="O29936" s="9"/>
    </row>
    <row r="29937" spans="2:15" x14ac:dyDescent="0.2">
      <c r="B29937" s="3"/>
      <c r="C29937" s="3"/>
      <c r="D29937" s="6"/>
      <c r="E29937" s="8"/>
      <c r="O29937" s="9"/>
    </row>
    <row r="29938" spans="2:15" x14ac:dyDescent="0.2">
      <c r="B29938" s="3"/>
      <c r="C29938" s="3"/>
      <c r="D29938" s="6"/>
      <c r="E29938" s="8"/>
      <c r="O29938" s="9"/>
    </row>
    <row r="29939" spans="2:15" x14ac:dyDescent="0.2">
      <c r="B29939" s="3"/>
      <c r="C29939" s="3"/>
      <c r="D29939" s="6"/>
      <c r="E29939" s="8"/>
      <c r="O29939" s="9"/>
    </row>
    <row r="29940" spans="2:15" x14ac:dyDescent="0.2">
      <c r="B29940" s="3"/>
      <c r="C29940" s="3"/>
      <c r="D29940" s="6"/>
      <c r="E29940" s="8"/>
      <c r="O29940" s="9"/>
    </row>
    <row r="29941" spans="2:15" x14ac:dyDescent="0.2">
      <c r="B29941" s="3"/>
      <c r="C29941" s="3"/>
      <c r="D29941" s="6"/>
      <c r="E29941" s="8"/>
      <c r="O29941" s="9"/>
    </row>
    <row r="29942" spans="2:15" x14ac:dyDescent="0.2">
      <c r="B29942" s="3"/>
      <c r="C29942" s="3"/>
      <c r="D29942" s="6"/>
      <c r="E29942" s="8"/>
      <c r="O29942" s="9"/>
    </row>
    <row r="29943" spans="2:15" x14ac:dyDescent="0.2">
      <c r="B29943" s="3"/>
      <c r="C29943" s="3"/>
      <c r="D29943" s="6"/>
      <c r="E29943" s="8"/>
      <c r="O29943" s="9"/>
    </row>
    <row r="29944" spans="2:15" x14ac:dyDescent="0.2">
      <c r="B29944" s="3"/>
      <c r="C29944" s="3"/>
      <c r="D29944" s="6"/>
      <c r="E29944" s="8"/>
      <c r="O29944" s="9"/>
    </row>
    <row r="29945" spans="2:15" x14ac:dyDescent="0.2">
      <c r="B29945" s="3"/>
      <c r="C29945" s="3"/>
      <c r="D29945" s="6"/>
      <c r="E29945" s="8"/>
      <c r="O29945" s="9"/>
    </row>
    <row r="29946" spans="2:15" x14ac:dyDescent="0.2">
      <c r="B29946" s="3"/>
      <c r="C29946" s="3"/>
      <c r="D29946" s="6"/>
      <c r="E29946" s="8"/>
      <c r="O29946" s="9"/>
    </row>
    <row r="29947" spans="2:15" x14ac:dyDescent="0.2">
      <c r="B29947" s="3"/>
      <c r="C29947" s="3"/>
      <c r="D29947" s="6"/>
      <c r="E29947" s="8"/>
      <c r="O29947" s="9"/>
    </row>
    <row r="29948" spans="2:15" x14ac:dyDescent="0.2">
      <c r="B29948" s="3"/>
      <c r="C29948" s="3"/>
      <c r="D29948" s="6"/>
      <c r="E29948" s="8"/>
      <c r="O29948" s="9"/>
    </row>
    <row r="29949" spans="2:15" x14ac:dyDescent="0.2">
      <c r="B29949" s="3"/>
      <c r="C29949" s="3"/>
      <c r="D29949" s="6"/>
      <c r="E29949" s="8"/>
      <c r="O29949" s="9"/>
    </row>
    <row r="29950" spans="2:15" x14ac:dyDescent="0.2">
      <c r="B29950" s="3"/>
      <c r="C29950" s="3"/>
      <c r="D29950" s="6"/>
      <c r="E29950" s="8"/>
      <c r="O29950" s="9"/>
    </row>
    <row r="29951" spans="2:15" x14ac:dyDescent="0.2">
      <c r="B29951" s="3"/>
      <c r="C29951" s="3"/>
      <c r="D29951" s="6"/>
      <c r="E29951" s="8"/>
      <c r="O29951" s="9"/>
    </row>
    <row r="29952" spans="2:15" x14ac:dyDescent="0.2">
      <c r="B29952" s="3"/>
      <c r="C29952" s="3"/>
      <c r="D29952" s="6"/>
      <c r="E29952" s="8"/>
      <c r="O29952" s="9"/>
    </row>
    <row r="29953" spans="2:15" x14ac:dyDescent="0.2">
      <c r="B29953" s="3"/>
      <c r="C29953" s="3"/>
      <c r="D29953" s="6"/>
      <c r="E29953" s="8"/>
      <c r="O29953" s="9"/>
    </row>
    <row r="29954" spans="2:15" x14ac:dyDescent="0.2">
      <c r="B29954" s="3"/>
      <c r="C29954" s="3"/>
      <c r="D29954" s="6"/>
      <c r="E29954" s="8"/>
      <c r="O29954" s="9"/>
    </row>
    <row r="29955" spans="2:15" x14ac:dyDescent="0.2">
      <c r="B29955" s="3"/>
      <c r="C29955" s="3"/>
      <c r="D29955" s="6"/>
      <c r="E29955" s="8"/>
      <c r="O29955" s="9"/>
    </row>
    <row r="29956" spans="2:15" x14ac:dyDescent="0.2">
      <c r="B29956" s="3"/>
      <c r="C29956" s="3"/>
      <c r="D29956" s="6"/>
      <c r="E29956" s="8"/>
      <c r="O29956" s="9"/>
    </row>
    <row r="29957" spans="2:15" x14ac:dyDescent="0.2">
      <c r="B29957" s="3"/>
      <c r="C29957" s="3"/>
      <c r="D29957" s="6"/>
      <c r="E29957" s="8"/>
      <c r="O29957" s="9"/>
    </row>
    <row r="29958" spans="2:15" x14ac:dyDescent="0.2">
      <c r="B29958" s="3"/>
      <c r="C29958" s="3"/>
      <c r="D29958" s="6"/>
      <c r="E29958" s="8"/>
      <c r="O29958" s="9"/>
    </row>
    <row r="29959" spans="2:15" x14ac:dyDescent="0.2">
      <c r="B29959" s="3"/>
      <c r="C29959" s="3"/>
      <c r="D29959" s="6"/>
      <c r="E29959" s="8"/>
      <c r="O29959" s="9"/>
    </row>
    <row r="29960" spans="2:15" x14ac:dyDescent="0.2">
      <c r="B29960" s="3"/>
      <c r="C29960" s="3"/>
      <c r="D29960" s="6"/>
      <c r="E29960" s="8"/>
      <c r="O29960" s="9"/>
    </row>
    <row r="29961" spans="2:15" x14ac:dyDescent="0.2">
      <c r="B29961" s="3"/>
      <c r="C29961" s="3"/>
      <c r="D29961" s="6"/>
      <c r="E29961" s="8"/>
      <c r="O29961" s="9"/>
    </row>
    <row r="29962" spans="2:15" x14ac:dyDescent="0.2">
      <c r="B29962" s="3"/>
      <c r="C29962" s="3"/>
      <c r="D29962" s="6"/>
      <c r="E29962" s="8"/>
      <c r="O29962" s="9"/>
    </row>
    <row r="29963" spans="2:15" x14ac:dyDescent="0.2">
      <c r="B29963" s="3"/>
      <c r="C29963" s="3"/>
      <c r="D29963" s="6"/>
      <c r="E29963" s="8"/>
      <c r="O29963" s="9"/>
    </row>
    <row r="29964" spans="2:15" x14ac:dyDescent="0.2">
      <c r="B29964" s="3"/>
      <c r="C29964" s="3"/>
      <c r="D29964" s="6"/>
      <c r="E29964" s="8"/>
      <c r="O29964" s="9"/>
    </row>
    <row r="29965" spans="2:15" x14ac:dyDescent="0.2">
      <c r="B29965" s="3"/>
      <c r="C29965" s="3"/>
      <c r="D29965" s="6"/>
      <c r="E29965" s="8"/>
      <c r="O29965" s="9"/>
    </row>
    <row r="29966" spans="2:15" x14ac:dyDescent="0.2">
      <c r="B29966" s="3"/>
      <c r="C29966" s="3"/>
      <c r="D29966" s="6"/>
      <c r="E29966" s="8"/>
      <c r="O29966" s="9"/>
    </row>
    <row r="29967" spans="2:15" x14ac:dyDescent="0.2">
      <c r="B29967" s="3"/>
      <c r="C29967" s="3"/>
      <c r="D29967" s="6"/>
      <c r="E29967" s="8"/>
      <c r="O29967" s="9"/>
    </row>
    <row r="29968" spans="2:15" x14ac:dyDescent="0.2">
      <c r="B29968" s="3"/>
      <c r="C29968" s="3"/>
      <c r="D29968" s="6"/>
      <c r="E29968" s="8"/>
      <c r="O29968" s="9"/>
    </row>
    <row r="29969" spans="2:15" x14ac:dyDescent="0.2">
      <c r="B29969" s="3"/>
      <c r="C29969" s="3"/>
      <c r="D29969" s="6"/>
      <c r="E29969" s="8"/>
      <c r="O29969" s="9"/>
    </row>
    <row r="29970" spans="2:15" x14ac:dyDescent="0.2">
      <c r="B29970" s="3"/>
      <c r="C29970" s="3"/>
      <c r="D29970" s="6"/>
      <c r="E29970" s="8"/>
      <c r="O29970" s="9"/>
    </row>
    <row r="29971" spans="2:15" x14ac:dyDescent="0.2">
      <c r="B29971" s="3"/>
      <c r="C29971" s="3"/>
      <c r="D29971" s="6"/>
      <c r="E29971" s="8"/>
      <c r="O29971" s="9"/>
    </row>
    <row r="29972" spans="2:15" x14ac:dyDescent="0.2">
      <c r="B29972" s="3"/>
      <c r="C29972" s="3"/>
      <c r="D29972" s="6"/>
      <c r="E29972" s="8"/>
      <c r="O29972" s="9"/>
    </row>
    <row r="29973" spans="2:15" x14ac:dyDescent="0.2">
      <c r="B29973" s="3"/>
      <c r="C29973" s="3"/>
      <c r="D29973" s="6"/>
      <c r="E29973" s="8"/>
      <c r="O29973" s="9"/>
    </row>
    <row r="29974" spans="2:15" x14ac:dyDescent="0.2">
      <c r="B29974" s="3"/>
      <c r="C29974" s="3"/>
      <c r="D29974" s="6"/>
      <c r="E29974" s="8"/>
      <c r="O29974" s="9"/>
    </row>
    <row r="29975" spans="2:15" x14ac:dyDescent="0.2">
      <c r="B29975" s="3"/>
      <c r="C29975" s="3"/>
      <c r="D29975" s="6"/>
      <c r="E29975" s="8"/>
      <c r="O29975" s="9"/>
    </row>
    <row r="29976" spans="2:15" x14ac:dyDescent="0.2">
      <c r="B29976" s="3"/>
      <c r="C29976" s="3"/>
      <c r="D29976" s="6"/>
      <c r="E29976" s="8"/>
      <c r="O29976" s="9"/>
    </row>
    <row r="29977" spans="2:15" x14ac:dyDescent="0.2">
      <c r="B29977" s="3"/>
      <c r="C29977" s="3"/>
      <c r="D29977" s="6"/>
      <c r="E29977" s="8"/>
      <c r="O29977" s="9"/>
    </row>
    <row r="29978" spans="2:15" x14ac:dyDescent="0.2">
      <c r="B29978" s="3"/>
      <c r="C29978" s="3"/>
      <c r="D29978" s="6"/>
      <c r="E29978" s="8"/>
      <c r="O29978" s="9"/>
    </row>
    <row r="29979" spans="2:15" x14ac:dyDescent="0.2">
      <c r="B29979" s="3"/>
      <c r="C29979" s="3"/>
      <c r="D29979" s="6"/>
      <c r="E29979" s="8"/>
      <c r="O29979" s="9"/>
    </row>
    <row r="29980" spans="2:15" x14ac:dyDescent="0.2">
      <c r="B29980" s="3"/>
      <c r="C29980" s="3"/>
      <c r="D29980" s="6"/>
      <c r="E29980" s="8"/>
      <c r="O29980" s="9"/>
    </row>
    <row r="29981" spans="2:15" x14ac:dyDescent="0.2">
      <c r="B29981" s="3"/>
      <c r="C29981" s="3"/>
      <c r="D29981" s="6"/>
      <c r="E29981" s="8"/>
      <c r="O29981" s="9"/>
    </row>
    <row r="29982" spans="2:15" x14ac:dyDescent="0.2">
      <c r="B29982" s="3"/>
      <c r="C29982" s="3"/>
      <c r="D29982" s="6"/>
      <c r="E29982" s="8"/>
      <c r="O29982" s="9"/>
    </row>
    <row r="29983" spans="2:15" x14ac:dyDescent="0.2">
      <c r="B29983" s="3"/>
      <c r="C29983" s="3"/>
      <c r="D29983" s="6"/>
      <c r="E29983" s="8"/>
      <c r="O29983" s="9"/>
    </row>
    <row r="29984" spans="2:15" x14ac:dyDescent="0.2">
      <c r="B29984" s="3"/>
      <c r="C29984" s="3"/>
      <c r="D29984" s="6"/>
      <c r="E29984" s="8"/>
      <c r="O29984" s="9"/>
    </row>
    <row r="29985" spans="2:15" x14ac:dyDescent="0.2">
      <c r="B29985" s="3"/>
      <c r="C29985" s="3"/>
      <c r="D29985" s="6"/>
      <c r="E29985" s="8"/>
      <c r="O29985" s="9"/>
    </row>
    <row r="29986" spans="2:15" x14ac:dyDescent="0.2">
      <c r="B29986" s="3"/>
      <c r="C29986" s="3"/>
      <c r="D29986" s="6"/>
      <c r="E29986" s="8"/>
      <c r="O29986" s="9"/>
    </row>
    <row r="29987" spans="2:15" x14ac:dyDescent="0.2">
      <c r="B29987" s="3"/>
      <c r="C29987" s="3"/>
      <c r="D29987" s="6"/>
      <c r="E29987" s="8"/>
      <c r="O29987" s="9"/>
    </row>
    <row r="29988" spans="2:15" x14ac:dyDescent="0.2">
      <c r="B29988" s="3"/>
      <c r="C29988" s="3"/>
      <c r="D29988" s="6"/>
      <c r="E29988" s="8"/>
      <c r="O29988" s="9"/>
    </row>
    <row r="29989" spans="2:15" x14ac:dyDescent="0.2">
      <c r="B29989" s="3"/>
      <c r="C29989" s="3"/>
      <c r="D29989" s="6"/>
      <c r="E29989" s="8"/>
      <c r="O29989" s="9"/>
    </row>
    <row r="29990" spans="2:15" x14ac:dyDescent="0.2">
      <c r="B29990" s="3"/>
      <c r="C29990" s="3"/>
      <c r="D29990" s="6"/>
      <c r="E29990" s="8"/>
      <c r="O29990" s="9"/>
    </row>
    <row r="29991" spans="2:15" x14ac:dyDescent="0.2">
      <c r="B29991" s="3"/>
      <c r="C29991" s="3"/>
      <c r="D29991" s="6"/>
      <c r="E29991" s="8"/>
      <c r="O29991" s="9"/>
    </row>
    <row r="29992" spans="2:15" x14ac:dyDescent="0.2">
      <c r="B29992" s="3"/>
      <c r="C29992" s="3"/>
      <c r="D29992" s="6"/>
      <c r="E29992" s="8"/>
      <c r="O29992" s="9"/>
    </row>
    <row r="29993" spans="2:15" x14ac:dyDescent="0.2">
      <c r="B29993" s="3"/>
      <c r="C29993" s="3"/>
      <c r="D29993" s="6"/>
      <c r="E29993" s="8"/>
      <c r="O29993" s="9"/>
    </row>
    <row r="29994" spans="2:15" x14ac:dyDescent="0.2">
      <c r="B29994" s="3"/>
      <c r="C29994" s="3"/>
      <c r="D29994" s="6"/>
      <c r="E29994" s="8"/>
      <c r="O29994" s="9"/>
    </row>
    <row r="29995" spans="2:15" x14ac:dyDescent="0.2">
      <c r="B29995" s="3"/>
      <c r="C29995" s="3"/>
      <c r="D29995" s="6"/>
      <c r="E29995" s="8"/>
      <c r="O29995" s="9"/>
    </row>
    <row r="29996" spans="2:15" x14ac:dyDescent="0.2">
      <c r="B29996" s="3"/>
      <c r="C29996" s="3"/>
      <c r="D29996" s="6"/>
      <c r="E29996" s="8"/>
      <c r="O29996" s="9"/>
    </row>
    <row r="29997" spans="2:15" x14ac:dyDescent="0.2">
      <c r="B29997" s="3"/>
      <c r="C29997" s="3"/>
      <c r="D29997" s="6"/>
      <c r="E29997" s="8"/>
      <c r="O29997" s="9"/>
    </row>
    <row r="29998" spans="2:15" x14ac:dyDescent="0.2">
      <c r="B29998" s="3"/>
      <c r="C29998" s="3"/>
      <c r="D29998" s="6"/>
      <c r="E29998" s="8"/>
      <c r="O29998" s="9"/>
    </row>
    <row r="29999" spans="2:15" x14ac:dyDescent="0.2">
      <c r="B29999" s="3"/>
      <c r="C29999" s="3"/>
      <c r="D29999" s="6"/>
      <c r="E29999" s="8"/>
      <c r="O29999" s="9"/>
    </row>
    <row r="30000" spans="2:15" x14ac:dyDescent="0.2">
      <c r="B30000" s="3"/>
      <c r="C30000" s="3"/>
      <c r="D30000" s="6"/>
      <c r="E30000" s="8"/>
      <c r="O30000" s="9"/>
    </row>
    <row r="30001" spans="2:15" x14ac:dyDescent="0.2">
      <c r="B30001" s="3"/>
      <c r="C30001" s="3"/>
      <c r="D30001" s="6"/>
      <c r="E30001" s="8"/>
      <c r="O30001" s="9"/>
    </row>
    <row r="30002" spans="2:15" x14ac:dyDescent="0.2">
      <c r="B30002" s="3"/>
      <c r="C30002" s="3"/>
      <c r="D30002" s="6"/>
      <c r="E30002" s="8"/>
      <c r="O30002" s="9"/>
    </row>
    <row r="30003" spans="2:15" x14ac:dyDescent="0.2">
      <c r="B30003" s="3"/>
      <c r="C30003" s="3"/>
      <c r="D30003" s="6"/>
      <c r="E30003" s="8"/>
      <c r="O30003" s="9"/>
    </row>
    <row r="30004" spans="2:15" x14ac:dyDescent="0.2">
      <c r="B30004" s="3"/>
      <c r="C30004" s="3"/>
      <c r="D30004" s="6"/>
      <c r="E30004" s="8"/>
      <c r="O30004" s="9"/>
    </row>
    <row r="30005" spans="2:15" x14ac:dyDescent="0.2">
      <c r="B30005" s="3"/>
      <c r="C30005" s="3"/>
      <c r="D30005" s="6"/>
      <c r="E30005" s="8"/>
      <c r="O30005" s="9"/>
    </row>
    <row r="30006" spans="2:15" x14ac:dyDescent="0.2">
      <c r="B30006" s="3"/>
      <c r="C30006" s="3"/>
      <c r="D30006" s="6"/>
      <c r="E30006" s="8"/>
      <c r="O30006" s="9"/>
    </row>
    <row r="30007" spans="2:15" x14ac:dyDescent="0.2">
      <c r="B30007" s="3"/>
      <c r="C30007" s="3"/>
      <c r="D30007" s="6"/>
      <c r="E30007" s="8"/>
      <c r="O30007" s="9"/>
    </row>
    <row r="30008" spans="2:15" x14ac:dyDescent="0.2">
      <c r="B30008" s="3"/>
      <c r="C30008" s="3"/>
      <c r="D30008" s="6"/>
      <c r="E30008" s="8"/>
      <c r="O30008" s="9"/>
    </row>
    <row r="30009" spans="2:15" x14ac:dyDescent="0.2">
      <c r="B30009" s="3"/>
      <c r="C30009" s="3"/>
      <c r="D30009" s="6"/>
      <c r="E30009" s="8"/>
      <c r="O30009" s="9"/>
    </row>
    <row r="30010" spans="2:15" x14ac:dyDescent="0.2">
      <c r="B30010" s="3"/>
      <c r="C30010" s="3"/>
      <c r="D30010" s="6"/>
      <c r="E30010" s="8"/>
      <c r="O30010" s="9"/>
    </row>
    <row r="30011" spans="2:15" x14ac:dyDescent="0.2">
      <c r="B30011" s="3"/>
      <c r="C30011" s="3"/>
      <c r="D30011" s="6"/>
      <c r="E30011" s="8"/>
      <c r="O30011" s="9"/>
    </row>
    <row r="30012" spans="2:15" x14ac:dyDescent="0.2">
      <c r="B30012" s="3"/>
      <c r="C30012" s="3"/>
      <c r="D30012" s="6"/>
      <c r="E30012" s="8"/>
      <c r="O30012" s="9"/>
    </row>
    <row r="30013" spans="2:15" x14ac:dyDescent="0.2">
      <c r="B30013" s="3"/>
      <c r="C30013" s="3"/>
      <c r="D30013" s="6"/>
      <c r="E30013" s="8"/>
      <c r="O30013" s="9"/>
    </row>
    <row r="30014" spans="2:15" x14ac:dyDescent="0.2">
      <c r="B30014" s="3"/>
      <c r="C30014" s="3"/>
      <c r="D30014" s="6"/>
      <c r="E30014" s="8"/>
      <c r="O30014" s="9"/>
    </row>
    <row r="30015" spans="2:15" x14ac:dyDescent="0.2">
      <c r="B30015" s="3"/>
      <c r="C30015" s="3"/>
      <c r="D30015" s="6"/>
      <c r="E30015" s="8"/>
      <c r="O30015" s="9"/>
    </row>
    <row r="30016" spans="2:15" x14ac:dyDescent="0.2">
      <c r="B30016" s="3"/>
      <c r="C30016" s="3"/>
      <c r="D30016" s="6"/>
      <c r="E30016" s="8"/>
      <c r="O30016" s="9"/>
    </row>
    <row r="30017" spans="2:15" x14ac:dyDescent="0.2">
      <c r="B30017" s="3"/>
      <c r="C30017" s="3"/>
      <c r="D30017" s="6"/>
      <c r="E30017" s="8"/>
      <c r="O30017" s="9"/>
    </row>
    <row r="30018" spans="2:15" x14ac:dyDescent="0.2">
      <c r="B30018" s="3"/>
      <c r="C30018" s="3"/>
      <c r="D30018" s="6"/>
      <c r="E30018" s="8"/>
      <c r="O30018" s="9"/>
    </row>
    <row r="30019" spans="2:15" x14ac:dyDescent="0.2">
      <c r="B30019" s="3"/>
      <c r="C30019" s="3"/>
      <c r="D30019" s="6"/>
      <c r="E30019" s="8"/>
      <c r="O30019" s="9"/>
    </row>
    <row r="30020" spans="2:15" x14ac:dyDescent="0.2">
      <c r="B30020" s="3"/>
      <c r="C30020" s="3"/>
      <c r="D30020" s="6"/>
      <c r="E30020" s="8"/>
      <c r="O30020" s="9"/>
    </row>
    <row r="30021" spans="2:15" x14ac:dyDescent="0.2">
      <c r="B30021" s="3"/>
      <c r="C30021" s="3"/>
      <c r="D30021" s="6"/>
      <c r="E30021" s="8"/>
      <c r="O30021" s="9"/>
    </row>
    <row r="30022" spans="2:15" x14ac:dyDescent="0.2">
      <c r="B30022" s="3"/>
      <c r="C30022" s="3"/>
      <c r="D30022" s="6"/>
      <c r="E30022" s="8"/>
      <c r="O30022" s="9"/>
    </row>
    <row r="30023" spans="2:15" x14ac:dyDescent="0.2">
      <c r="B30023" s="3"/>
      <c r="C30023" s="3"/>
      <c r="D30023" s="6"/>
      <c r="E30023" s="8"/>
      <c r="O30023" s="9"/>
    </row>
    <row r="30024" spans="2:15" x14ac:dyDescent="0.2">
      <c r="B30024" s="3"/>
      <c r="C30024" s="3"/>
      <c r="D30024" s="6"/>
      <c r="E30024" s="8"/>
      <c r="O30024" s="9"/>
    </row>
    <row r="30025" spans="2:15" x14ac:dyDescent="0.2">
      <c r="B30025" s="3"/>
      <c r="C30025" s="3"/>
      <c r="D30025" s="6"/>
      <c r="E30025" s="8"/>
      <c r="O30025" s="9"/>
    </row>
    <row r="30026" spans="2:15" x14ac:dyDescent="0.2">
      <c r="B30026" s="3"/>
      <c r="C30026" s="3"/>
      <c r="D30026" s="6"/>
      <c r="E30026" s="8"/>
      <c r="O30026" s="9"/>
    </row>
    <row r="30027" spans="2:15" x14ac:dyDescent="0.2">
      <c r="B30027" s="3"/>
      <c r="C30027" s="3"/>
      <c r="D30027" s="6"/>
      <c r="E30027" s="8"/>
      <c r="O30027" s="9"/>
    </row>
    <row r="30028" spans="2:15" x14ac:dyDescent="0.2">
      <c r="B30028" s="3"/>
      <c r="C30028" s="3"/>
      <c r="D30028" s="6"/>
      <c r="E30028" s="8"/>
      <c r="O30028" s="9"/>
    </row>
    <row r="30029" spans="2:15" x14ac:dyDescent="0.2">
      <c r="B30029" s="3"/>
      <c r="C30029" s="3"/>
      <c r="D30029" s="6"/>
      <c r="E30029" s="8"/>
      <c r="O30029" s="9"/>
    </row>
    <row r="30030" spans="2:15" x14ac:dyDescent="0.2">
      <c r="B30030" s="3"/>
      <c r="C30030" s="3"/>
      <c r="D30030" s="6"/>
      <c r="E30030" s="8"/>
      <c r="O30030" s="9"/>
    </row>
    <row r="30031" spans="2:15" x14ac:dyDescent="0.2">
      <c r="B30031" s="3"/>
      <c r="C30031" s="3"/>
      <c r="D30031" s="6"/>
      <c r="E30031" s="8"/>
      <c r="O30031" s="9"/>
    </row>
    <row r="30032" spans="2:15" x14ac:dyDescent="0.2">
      <c r="B30032" s="3"/>
      <c r="C30032" s="3"/>
      <c r="D30032" s="6"/>
      <c r="E30032" s="8"/>
      <c r="O30032" s="9"/>
    </row>
    <row r="30033" spans="2:15" x14ac:dyDescent="0.2">
      <c r="B30033" s="3"/>
      <c r="C30033" s="3"/>
      <c r="D30033" s="6"/>
      <c r="E30033" s="8"/>
      <c r="O30033" s="9"/>
    </row>
    <row r="30034" spans="2:15" x14ac:dyDescent="0.2">
      <c r="B30034" s="3"/>
      <c r="C30034" s="3"/>
      <c r="D30034" s="6"/>
      <c r="E30034" s="8"/>
      <c r="O30034" s="9"/>
    </row>
    <row r="30035" spans="2:15" x14ac:dyDescent="0.2">
      <c r="B30035" s="3"/>
      <c r="C30035" s="3"/>
      <c r="D30035" s="6"/>
      <c r="E30035" s="8"/>
      <c r="O30035" s="9"/>
    </row>
    <row r="30036" spans="2:15" x14ac:dyDescent="0.2">
      <c r="B30036" s="3"/>
      <c r="C30036" s="3"/>
      <c r="D30036" s="6"/>
      <c r="E30036" s="8"/>
      <c r="O30036" s="9"/>
    </row>
    <row r="30037" spans="2:15" x14ac:dyDescent="0.2">
      <c r="B30037" s="3"/>
      <c r="C30037" s="3"/>
      <c r="D30037" s="6"/>
      <c r="E30037" s="8"/>
      <c r="O30037" s="9"/>
    </row>
    <row r="30038" spans="2:15" x14ac:dyDescent="0.2">
      <c r="B30038" s="3"/>
      <c r="C30038" s="3"/>
      <c r="D30038" s="6"/>
      <c r="E30038" s="8"/>
      <c r="O30038" s="9"/>
    </row>
    <row r="30039" spans="2:15" x14ac:dyDescent="0.2">
      <c r="B30039" s="3"/>
      <c r="C30039" s="3"/>
      <c r="D30039" s="6"/>
      <c r="E30039" s="8"/>
      <c r="O30039" s="9"/>
    </row>
    <row r="30040" spans="2:15" x14ac:dyDescent="0.2">
      <c r="B30040" s="3"/>
      <c r="C30040" s="3"/>
      <c r="D30040" s="6"/>
      <c r="E30040" s="8"/>
      <c r="O30040" s="9"/>
    </row>
    <row r="30041" spans="2:15" x14ac:dyDescent="0.2">
      <c r="B30041" s="3"/>
      <c r="C30041" s="3"/>
      <c r="D30041" s="6"/>
      <c r="E30041" s="8"/>
      <c r="O30041" s="9"/>
    </row>
    <row r="30042" spans="2:15" x14ac:dyDescent="0.2">
      <c r="B30042" s="3"/>
      <c r="C30042" s="3"/>
      <c r="D30042" s="6"/>
      <c r="E30042" s="8"/>
      <c r="O30042" s="9"/>
    </row>
    <row r="30043" spans="2:15" x14ac:dyDescent="0.2">
      <c r="B30043" s="3"/>
      <c r="C30043" s="3"/>
      <c r="D30043" s="6"/>
      <c r="E30043" s="8"/>
      <c r="O30043" s="9"/>
    </row>
    <row r="30044" spans="2:15" x14ac:dyDescent="0.2">
      <c r="B30044" s="3"/>
      <c r="C30044" s="3"/>
      <c r="D30044" s="6"/>
      <c r="E30044" s="8"/>
      <c r="O30044" s="9"/>
    </row>
    <row r="30045" spans="2:15" x14ac:dyDescent="0.2">
      <c r="B30045" s="3"/>
      <c r="C30045" s="3"/>
      <c r="D30045" s="6"/>
      <c r="E30045" s="8"/>
      <c r="O30045" s="9"/>
    </row>
    <row r="30046" spans="2:15" x14ac:dyDescent="0.2">
      <c r="B30046" s="3"/>
      <c r="C30046" s="3"/>
      <c r="D30046" s="6"/>
      <c r="E30046" s="8"/>
      <c r="O30046" s="9"/>
    </row>
    <row r="30047" spans="2:15" x14ac:dyDescent="0.2">
      <c r="B30047" s="3"/>
      <c r="C30047" s="3"/>
      <c r="D30047" s="6"/>
      <c r="E30047" s="8"/>
      <c r="O30047" s="9"/>
    </row>
    <row r="30048" spans="2:15" x14ac:dyDescent="0.2">
      <c r="B30048" s="3"/>
      <c r="C30048" s="3"/>
      <c r="D30048" s="6"/>
      <c r="E30048" s="8"/>
      <c r="O30048" s="9"/>
    </row>
    <row r="30049" spans="2:15" x14ac:dyDescent="0.2">
      <c r="B30049" s="3"/>
      <c r="C30049" s="3"/>
      <c r="D30049" s="6"/>
      <c r="E30049" s="8"/>
      <c r="O30049" s="9"/>
    </row>
    <row r="30050" spans="2:15" x14ac:dyDescent="0.2">
      <c r="B30050" s="3"/>
      <c r="C30050" s="3"/>
      <c r="D30050" s="6"/>
      <c r="E30050" s="8"/>
      <c r="O30050" s="9"/>
    </row>
    <row r="30051" spans="2:15" x14ac:dyDescent="0.2">
      <c r="B30051" s="3"/>
      <c r="C30051" s="3"/>
      <c r="D30051" s="6"/>
      <c r="E30051" s="8"/>
      <c r="O30051" s="9"/>
    </row>
    <row r="30052" spans="2:15" x14ac:dyDescent="0.2">
      <c r="B30052" s="3"/>
      <c r="C30052" s="3"/>
      <c r="D30052" s="6"/>
      <c r="E30052" s="8"/>
      <c r="O30052" s="9"/>
    </row>
    <row r="30053" spans="2:15" x14ac:dyDescent="0.2">
      <c r="B30053" s="3"/>
      <c r="C30053" s="3"/>
      <c r="D30053" s="6"/>
      <c r="E30053" s="8"/>
      <c r="O30053" s="9"/>
    </row>
    <row r="30054" spans="2:15" x14ac:dyDescent="0.2">
      <c r="B30054" s="3"/>
      <c r="C30054" s="3"/>
      <c r="D30054" s="6"/>
      <c r="E30054" s="8"/>
      <c r="O30054" s="9"/>
    </row>
    <row r="30055" spans="2:15" x14ac:dyDescent="0.2">
      <c r="B30055" s="3"/>
      <c r="C30055" s="3"/>
      <c r="D30055" s="6"/>
      <c r="E30055" s="8"/>
      <c r="O30055" s="9"/>
    </row>
    <row r="30056" spans="2:15" x14ac:dyDescent="0.2">
      <c r="B30056" s="3"/>
      <c r="C30056" s="3"/>
      <c r="D30056" s="6"/>
      <c r="E30056" s="8"/>
      <c r="O30056" s="9"/>
    </row>
    <row r="30057" spans="2:15" x14ac:dyDescent="0.2">
      <c r="B30057" s="3"/>
      <c r="C30057" s="3"/>
      <c r="D30057" s="6"/>
      <c r="E30057" s="8"/>
      <c r="O30057" s="9"/>
    </row>
    <row r="30058" spans="2:15" x14ac:dyDescent="0.2">
      <c r="B30058" s="3"/>
      <c r="C30058" s="3"/>
      <c r="D30058" s="6"/>
      <c r="E30058" s="8"/>
      <c r="O30058" s="9"/>
    </row>
    <row r="30059" spans="2:15" x14ac:dyDescent="0.2">
      <c r="B30059" s="3"/>
      <c r="C30059" s="3"/>
      <c r="D30059" s="6"/>
      <c r="E30059" s="8"/>
      <c r="O30059" s="9"/>
    </row>
    <row r="30060" spans="2:15" x14ac:dyDescent="0.2">
      <c r="B30060" s="3"/>
      <c r="C30060" s="3"/>
      <c r="D30060" s="6"/>
      <c r="E30060" s="8"/>
      <c r="O30060" s="9"/>
    </row>
    <row r="30061" spans="2:15" x14ac:dyDescent="0.2">
      <c r="B30061" s="3"/>
      <c r="C30061" s="3"/>
      <c r="D30061" s="6"/>
      <c r="E30061" s="8"/>
      <c r="O30061" s="9"/>
    </row>
    <row r="30062" spans="2:15" x14ac:dyDescent="0.2">
      <c r="B30062" s="3"/>
      <c r="C30062" s="3"/>
      <c r="D30062" s="6"/>
      <c r="E30062" s="8"/>
      <c r="O30062" s="9"/>
    </row>
    <row r="30063" spans="2:15" x14ac:dyDescent="0.2">
      <c r="B30063" s="3"/>
      <c r="C30063" s="3"/>
      <c r="D30063" s="6"/>
      <c r="E30063" s="8"/>
      <c r="O30063" s="9"/>
    </row>
    <row r="30064" spans="2:15" x14ac:dyDescent="0.2">
      <c r="B30064" s="3"/>
      <c r="C30064" s="3"/>
      <c r="D30064" s="6"/>
      <c r="E30064" s="8"/>
      <c r="O30064" s="9"/>
    </row>
    <row r="30065" spans="2:15" x14ac:dyDescent="0.2">
      <c r="B30065" s="3"/>
      <c r="C30065" s="3"/>
      <c r="D30065" s="6"/>
      <c r="E30065" s="8"/>
      <c r="O30065" s="9"/>
    </row>
    <row r="30066" spans="2:15" x14ac:dyDescent="0.2">
      <c r="B30066" s="3"/>
      <c r="C30066" s="3"/>
      <c r="D30066" s="6"/>
      <c r="E30066" s="8"/>
      <c r="O30066" s="9"/>
    </row>
    <row r="30067" spans="2:15" x14ac:dyDescent="0.2">
      <c r="B30067" s="3"/>
      <c r="C30067" s="3"/>
      <c r="D30067" s="6"/>
      <c r="E30067" s="8"/>
      <c r="O30067" s="9"/>
    </row>
    <row r="30068" spans="2:15" x14ac:dyDescent="0.2">
      <c r="B30068" s="3"/>
      <c r="C30068" s="3"/>
      <c r="D30068" s="6"/>
      <c r="E30068" s="8"/>
      <c r="O30068" s="9"/>
    </row>
    <row r="30069" spans="2:15" x14ac:dyDescent="0.2">
      <c r="B30069" s="3"/>
      <c r="C30069" s="3"/>
      <c r="D30069" s="6"/>
      <c r="E30069" s="8"/>
      <c r="O30069" s="9"/>
    </row>
    <row r="30070" spans="2:15" x14ac:dyDescent="0.2">
      <c r="B30070" s="3"/>
      <c r="C30070" s="3"/>
      <c r="D30070" s="6"/>
      <c r="E30070" s="8"/>
      <c r="O30070" s="9"/>
    </row>
    <row r="30071" spans="2:15" x14ac:dyDescent="0.2">
      <c r="B30071" s="3"/>
      <c r="C30071" s="3"/>
      <c r="D30071" s="6"/>
      <c r="E30071" s="8"/>
      <c r="O30071" s="9"/>
    </row>
    <row r="30072" spans="2:15" x14ac:dyDescent="0.2">
      <c r="B30072" s="3"/>
      <c r="C30072" s="3"/>
      <c r="D30072" s="6"/>
      <c r="E30072" s="8"/>
      <c r="O30072" s="9"/>
    </row>
    <row r="30073" spans="2:15" x14ac:dyDescent="0.2">
      <c r="B30073" s="3"/>
      <c r="C30073" s="3"/>
      <c r="D30073" s="6"/>
      <c r="E30073" s="8"/>
      <c r="O30073" s="9"/>
    </row>
    <row r="30074" spans="2:15" x14ac:dyDescent="0.2">
      <c r="B30074" s="3"/>
      <c r="C30074" s="3"/>
      <c r="D30074" s="6"/>
      <c r="E30074" s="8"/>
      <c r="O30074" s="9"/>
    </row>
    <row r="30075" spans="2:15" x14ac:dyDescent="0.2">
      <c r="B30075" s="3"/>
      <c r="C30075" s="3"/>
      <c r="D30075" s="6"/>
      <c r="E30075" s="8"/>
      <c r="O30075" s="9"/>
    </row>
    <row r="30076" spans="2:15" x14ac:dyDescent="0.2">
      <c r="B30076" s="3"/>
      <c r="C30076" s="3"/>
      <c r="D30076" s="6"/>
      <c r="E30076" s="8"/>
      <c r="O30076" s="9"/>
    </row>
    <row r="30077" spans="2:15" x14ac:dyDescent="0.2">
      <c r="B30077" s="3"/>
      <c r="C30077" s="3"/>
      <c r="D30077" s="6"/>
      <c r="E30077" s="8"/>
      <c r="O30077" s="9"/>
    </row>
    <row r="30078" spans="2:15" x14ac:dyDescent="0.2">
      <c r="B30078" s="3"/>
      <c r="C30078" s="3"/>
      <c r="D30078" s="6"/>
      <c r="E30078" s="8"/>
      <c r="O30078" s="9"/>
    </row>
    <row r="30079" spans="2:15" x14ac:dyDescent="0.2">
      <c r="B30079" s="3"/>
      <c r="C30079" s="3"/>
      <c r="D30079" s="6"/>
      <c r="E30079" s="8"/>
      <c r="O30079" s="9"/>
    </row>
    <row r="30080" spans="2:15" x14ac:dyDescent="0.2">
      <c r="B30080" s="3"/>
      <c r="C30080" s="3"/>
      <c r="D30080" s="6"/>
      <c r="E30080" s="8"/>
      <c r="O30080" s="9"/>
    </row>
    <row r="30081" spans="2:15" x14ac:dyDescent="0.2">
      <c r="B30081" s="3"/>
      <c r="C30081" s="3"/>
      <c r="D30081" s="6"/>
      <c r="E30081" s="8"/>
      <c r="O30081" s="9"/>
    </row>
    <row r="30082" spans="2:15" x14ac:dyDescent="0.2">
      <c r="B30082" s="3"/>
      <c r="C30082" s="3"/>
      <c r="D30082" s="6"/>
      <c r="E30082" s="8"/>
      <c r="O30082" s="9"/>
    </row>
    <row r="30083" spans="2:15" x14ac:dyDescent="0.2">
      <c r="B30083" s="3"/>
      <c r="C30083" s="3"/>
      <c r="D30083" s="6"/>
      <c r="E30083" s="8"/>
      <c r="O30083" s="9"/>
    </row>
    <row r="30084" spans="2:15" x14ac:dyDescent="0.2">
      <c r="B30084" s="3"/>
      <c r="C30084" s="3"/>
      <c r="D30084" s="6"/>
      <c r="E30084" s="8"/>
      <c r="O30084" s="9"/>
    </row>
    <row r="30085" spans="2:15" x14ac:dyDescent="0.2">
      <c r="B30085" s="3"/>
      <c r="C30085" s="3"/>
      <c r="D30085" s="6"/>
      <c r="E30085" s="8"/>
      <c r="O30085" s="9"/>
    </row>
    <row r="30086" spans="2:15" x14ac:dyDescent="0.2">
      <c r="B30086" s="3"/>
      <c r="C30086" s="3"/>
      <c r="D30086" s="6"/>
      <c r="E30086" s="8"/>
      <c r="O30086" s="9"/>
    </row>
    <row r="30087" spans="2:15" x14ac:dyDescent="0.2">
      <c r="B30087" s="3"/>
      <c r="C30087" s="3"/>
      <c r="D30087" s="6"/>
      <c r="E30087" s="8"/>
      <c r="O30087" s="9"/>
    </row>
    <row r="30088" spans="2:15" x14ac:dyDescent="0.2">
      <c r="B30088" s="3"/>
      <c r="C30088" s="3"/>
      <c r="D30088" s="6"/>
      <c r="E30088" s="8"/>
      <c r="O30088" s="9"/>
    </row>
    <row r="30089" spans="2:15" x14ac:dyDescent="0.2">
      <c r="B30089" s="3"/>
      <c r="C30089" s="3"/>
      <c r="D30089" s="6"/>
      <c r="E30089" s="8"/>
      <c r="O30089" s="9"/>
    </row>
    <row r="30090" spans="2:15" x14ac:dyDescent="0.2">
      <c r="B30090" s="3"/>
      <c r="C30090" s="3"/>
      <c r="D30090" s="6"/>
      <c r="E30090" s="8"/>
      <c r="O30090" s="9"/>
    </row>
    <row r="30091" spans="2:15" x14ac:dyDescent="0.2">
      <c r="B30091" s="3"/>
      <c r="C30091" s="3"/>
      <c r="D30091" s="6"/>
      <c r="E30091" s="8"/>
      <c r="O30091" s="9"/>
    </row>
    <row r="30092" spans="2:15" x14ac:dyDescent="0.2">
      <c r="B30092" s="3"/>
      <c r="C30092" s="3"/>
      <c r="D30092" s="6"/>
      <c r="E30092" s="8"/>
      <c r="O30092" s="9"/>
    </row>
    <row r="30093" spans="2:15" x14ac:dyDescent="0.2">
      <c r="B30093" s="3"/>
      <c r="C30093" s="3"/>
      <c r="D30093" s="6"/>
      <c r="E30093" s="8"/>
      <c r="O30093" s="9"/>
    </row>
    <row r="30094" spans="2:15" x14ac:dyDescent="0.2">
      <c r="B30094" s="3"/>
      <c r="C30094" s="3"/>
      <c r="D30094" s="6"/>
      <c r="E30094" s="8"/>
      <c r="O30094" s="9"/>
    </row>
    <row r="30095" spans="2:15" x14ac:dyDescent="0.2">
      <c r="B30095" s="3"/>
      <c r="C30095" s="3"/>
      <c r="D30095" s="6"/>
      <c r="E30095" s="8"/>
      <c r="O30095" s="9"/>
    </row>
    <row r="30096" spans="2:15" x14ac:dyDescent="0.2">
      <c r="B30096" s="3"/>
      <c r="C30096" s="3"/>
      <c r="D30096" s="6"/>
      <c r="E30096" s="8"/>
      <c r="O30096" s="9"/>
    </row>
    <row r="30097" spans="2:15" x14ac:dyDescent="0.2">
      <c r="B30097" s="3"/>
      <c r="C30097" s="3"/>
      <c r="D30097" s="6"/>
      <c r="E30097" s="8"/>
      <c r="O30097" s="9"/>
    </row>
    <row r="30098" spans="2:15" x14ac:dyDescent="0.2">
      <c r="B30098" s="3"/>
      <c r="C30098" s="3"/>
      <c r="D30098" s="6"/>
      <c r="E30098" s="8"/>
      <c r="O30098" s="9"/>
    </row>
    <row r="30099" spans="2:15" x14ac:dyDescent="0.2">
      <c r="B30099" s="3"/>
      <c r="C30099" s="3"/>
      <c r="D30099" s="6"/>
      <c r="E30099" s="8"/>
      <c r="O30099" s="9"/>
    </row>
    <row r="30100" spans="2:15" x14ac:dyDescent="0.2">
      <c r="B30100" s="3"/>
      <c r="C30100" s="3"/>
      <c r="D30100" s="6"/>
      <c r="E30100" s="8"/>
      <c r="O30100" s="9"/>
    </row>
    <row r="30101" spans="2:15" x14ac:dyDescent="0.2">
      <c r="B30101" s="3"/>
      <c r="C30101" s="3"/>
      <c r="D30101" s="6"/>
      <c r="E30101" s="8"/>
      <c r="O30101" s="9"/>
    </row>
    <row r="30102" spans="2:15" x14ac:dyDescent="0.2">
      <c r="B30102" s="3"/>
      <c r="C30102" s="3"/>
      <c r="D30102" s="6"/>
      <c r="E30102" s="8"/>
      <c r="O30102" s="9"/>
    </row>
    <row r="30103" spans="2:15" x14ac:dyDescent="0.2">
      <c r="B30103" s="3"/>
      <c r="C30103" s="3"/>
      <c r="D30103" s="6"/>
      <c r="E30103" s="8"/>
      <c r="O30103" s="9"/>
    </row>
    <row r="30104" spans="2:15" x14ac:dyDescent="0.2">
      <c r="B30104" s="3"/>
      <c r="C30104" s="3"/>
      <c r="D30104" s="6"/>
      <c r="E30104" s="8"/>
      <c r="O30104" s="9"/>
    </row>
    <row r="30105" spans="2:15" x14ac:dyDescent="0.2">
      <c r="B30105" s="3"/>
      <c r="C30105" s="3"/>
      <c r="D30105" s="6"/>
      <c r="E30105" s="8"/>
      <c r="O30105" s="9"/>
    </row>
    <row r="30106" spans="2:15" x14ac:dyDescent="0.2">
      <c r="B30106" s="3"/>
      <c r="C30106" s="3"/>
      <c r="D30106" s="6"/>
      <c r="E30106" s="8"/>
      <c r="O30106" s="9"/>
    </row>
    <row r="30107" spans="2:15" x14ac:dyDescent="0.2">
      <c r="B30107" s="3"/>
      <c r="C30107" s="3"/>
      <c r="D30107" s="6"/>
      <c r="E30107" s="8"/>
      <c r="O30107" s="9"/>
    </row>
    <row r="30108" spans="2:15" x14ac:dyDescent="0.2">
      <c r="B30108" s="3"/>
      <c r="C30108" s="3"/>
      <c r="D30108" s="6"/>
      <c r="E30108" s="8"/>
      <c r="O30108" s="9"/>
    </row>
    <row r="30109" spans="2:15" x14ac:dyDescent="0.2">
      <c r="B30109" s="3"/>
      <c r="C30109" s="3"/>
      <c r="D30109" s="6"/>
      <c r="E30109" s="8"/>
      <c r="O30109" s="9"/>
    </row>
    <row r="30110" spans="2:15" x14ac:dyDescent="0.2">
      <c r="B30110" s="3"/>
      <c r="C30110" s="3"/>
      <c r="D30110" s="6"/>
      <c r="E30110" s="8"/>
      <c r="O30110" s="9"/>
    </row>
    <row r="30111" spans="2:15" x14ac:dyDescent="0.2">
      <c r="B30111" s="3"/>
      <c r="C30111" s="3"/>
      <c r="D30111" s="6"/>
      <c r="E30111" s="8"/>
      <c r="O30111" s="9"/>
    </row>
    <row r="30112" spans="2:15" x14ac:dyDescent="0.2">
      <c r="B30112" s="3"/>
      <c r="C30112" s="3"/>
      <c r="D30112" s="6"/>
      <c r="E30112" s="8"/>
      <c r="O30112" s="9"/>
    </row>
    <row r="30113" spans="2:15" x14ac:dyDescent="0.2">
      <c r="B30113" s="3"/>
      <c r="C30113" s="3"/>
      <c r="D30113" s="6"/>
      <c r="E30113" s="8"/>
      <c r="O30113" s="9"/>
    </row>
    <row r="30114" spans="2:15" x14ac:dyDescent="0.2">
      <c r="B30114" s="3"/>
      <c r="C30114" s="3"/>
      <c r="D30114" s="6"/>
      <c r="E30114" s="8"/>
      <c r="O30114" s="9"/>
    </row>
    <row r="30115" spans="2:15" x14ac:dyDescent="0.2">
      <c r="B30115" s="3"/>
      <c r="C30115" s="3"/>
      <c r="D30115" s="6"/>
      <c r="E30115" s="8"/>
      <c r="O30115" s="9"/>
    </row>
    <row r="30116" spans="2:15" x14ac:dyDescent="0.2">
      <c r="B30116" s="3"/>
      <c r="C30116" s="3"/>
      <c r="D30116" s="6"/>
      <c r="E30116" s="8"/>
      <c r="O30116" s="9"/>
    </row>
    <row r="30117" spans="2:15" x14ac:dyDescent="0.2">
      <c r="B30117" s="3"/>
      <c r="C30117" s="3"/>
      <c r="D30117" s="6"/>
      <c r="E30117" s="8"/>
      <c r="O30117" s="9"/>
    </row>
    <row r="30118" spans="2:15" x14ac:dyDescent="0.2">
      <c r="B30118" s="3"/>
      <c r="C30118" s="3"/>
      <c r="D30118" s="6"/>
      <c r="E30118" s="8"/>
      <c r="O30118" s="9"/>
    </row>
    <row r="30119" spans="2:15" x14ac:dyDescent="0.2">
      <c r="B30119" s="3"/>
      <c r="C30119" s="3"/>
      <c r="D30119" s="6"/>
      <c r="E30119" s="8"/>
      <c r="O30119" s="9"/>
    </row>
    <row r="30120" spans="2:15" x14ac:dyDescent="0.2">
      <c r="B30120" s="3"/>
      <c r="C30120" s="3"/>
      <c r="D30120" s="6"/>
      <c r="E30120" s="8"/>
      <c r="O30120" s="9"/>
    </row>
    <row r="30121" spans="2:15" x14ac:dyDescent="0.2">
      <c r="B30121" s="3"/>
      <c r="C30121" s="3"/>
      <c r="D30121" s="6"/>
      <c r="E30121" s="8"/>
      <c r="O30121" s="9"/>
    </row>
    <row r="30122" spans="2:15" x14ac:dyDescent="0.2">
      <c r="B30122" s="3"/>
      <c r="C30122" s="3"/>
      <c r="D30122" s="6"/>
      <c r="E30122" s="8"/>
      <c r="O30122" s="9"/>
    </row>
    <row r="30123" spans="2:15" x14ac:dyDescent="0.2">
      <c r="B30123" s="3"/>
      <c r="C30123" s="3"/>
      <c r="D30123" s="6"/>
      <c r="E30123" s="8"/>
      <c r="O30123" s="9"/>
    </row>
    <row r="30124" spans="2:15" x14ac:dyDescent="0.2">
      <c r="B30124" s="3"/>
      <c r="C30124" s="3"/>
      <c r="D30124" s="6"/>
      <c r="E30124" s="8"/>
      <c r="O30124" s="9"/>
    </row>
    <row r="30125" spans="2:15" x14ac:dyDescent="0.2">
      <c r="B30125" s="3"/>
      <c r="C30125" s="3"/>
      <c r="D30125" s="6"/>
      <c r="E30125" s="8"/>
      <c r="O30125" s="9"/>
    </row>
    <row r="30126" spans="2:15" x14ac:dyDescent="0.2">
      <c r="B30126" s="3"/>
      <c r="C30126" s="3"/>
      <c r="D30126" s="6"/>
      <c r="E30126" s="8"/>
      <c r="O30126" s="9"/>
    </row>
    <row r="30127" spans="2:15" x14ac:dyDescent="0.2">
      <c r="B30127" s="3"/>
      <c r="C30127" s="3"/>
      <c r="D30127" s="6"/>
      <c r="E30127" s="8"/>
      <c r="O30127" s="9"/>
    </row>
    <row r="30128" spans="2:15" x14ac:dyDescent="0.2">
      <c r="B30128" s="3"/>
      <c r="C30128" s="3"/>
      <c r="D30128" s="6"/>
      <c r="E30128" s="8"/>
      <c r="O30128" s="9"/>
    </row>
    <row r="30129" spans="2:15" x14ac:dyDescent="0.2">
      <c r="B30129" s="3"/>
      <c r="C30129" s="3"/>
      <c r="D30129" s="6"/>
      <c r="E30129" s="8"/>
      <c r="O30129" s="9"/>
    </row>
    <row r="30130" spans="2:15" x14ac:dyDescent="0.2">
      <c r="B30130" s="3"/>
      <c r="C30130" s="3"/>
      <c r="D30130" s="6"/>
      <c r="E30130" s="8"/>
      <c r="O30130" s="9"/>
    </row>
    <row r="30131" spans="2:15" x14ac:dyDescent="0.2">
      <c r="B30131" s="3"/>
      <c r="C30131" s="3"/>
      <c r="D30131" s="6"/>
      <c r="E30131" s="8"/>
      <c r="O30131" s="9"/>
    </row>
    <row r="30132" spans="2:15" x14ac:dyDescent="0.2">
      <c r="B30132" s="3"/>
      <c r="C30132" s="3"/>
      <c r="D30132" s="6"/>
      <c r="E30132" s="8"/>
      <c r="O30132" s="9"/>
    </row>
    <row r="30133" spans="2:15" x14ac:dyDescent="0.2">
      <c r="B30133" s="3"/>
      <c r="C30133" s="3"/>
      <c r="D30133" s="6"/>
      <c r="E30133" s="8"/>
      <c r="O30133" s="9"/>
    </row>
    <row r="30134" spans="2:15" x14ac:dyDescent="0.2">
      <c r="B30134" s="3"/>
      <c r="C30134" s="3"/>
      <c r="D30134" s="6"/>
      <c r="E30134" s="8"/>
      <c r="O30134" s="9"/>
    </row>
    <row r="30135" spans="2:15" x14ac:dyDescent="0.2">
      <c r="B30135" s="3"/>
      <c r="C30135" s="3"/>
      <c r="D30135" s="6"/>
      <c r="E30135" s="8"/>
      <c r="O30135" s="9"/>
    </row>
    <row r="30136" spans="2:15" x14ac:dyDescent="0.2">
      <c r="B30136" s="3"/>
      <c r="C30136" s="3"/>
      <c r="D30136" s="6"/>
      <c r="E30136" s="8"/>
      <c r="O30136" s="9"/>
    </row>
    <row r="30137" spans="2:15" x14ac:dyDescent="0.2">
      <c r="B30137" s="3"/>
      <c r="C30137" s="3"/>
      <c r="D30137" s="6"/>
      <c r="E30137" s="8"/>
      <c r="O30137" s="9"/>
    </row>
    <row r="30138" spans="2:15" x14ac:dyDescent="0.2">
      <c r="B30138" s="3"/>
      <c r="C30138" s="3"/>
      <c r="D30138" s="6"/>
      <c r="E30138" s="8"/>
      <c r="O30138" s="9"/>
    </row>
    <row r="30139" spans="2:15" x14ac:dyDescent="0.2">
      <c r="B30139" s="3"/>
      <c r="C30139" s="3"/>
      <c r="D30139" s="6"/>
      <c r="E30139" s="8"/>
      <c r="O30139" s="9"/>
    </row>
    <row r="30140" spans="2:15" x14ac:dyDescent="0.2">
      <c r="B30140" s="3"/>
      <c r="C30140" s="3"/>
      <c r="D30140" s="6"/>
      <c r="E30140" s="8"/>
      <c r="O30140" s="9"/>
    </row>
    <row r="30141" spans="2:15" x14ac:dyDescent="0.2">
      <c r="B30141" s="3"/>
      <c r="C30141" s="3"/>
      <c r="D30141" s="6"/>
      <c r="E30141" s="8"/>
      <c r="O30141" s="9"/>
    </row>
    <row r="30142" spans="2:15" x14ac:dyDescent="0.2">
      <c r="B30142" s="3"/>
      <c r="C30142" s="3"/>
      <c r="D30142" s="6"/>
      <c r="E30142" s="8"/>
      <c r="O30142" s="9"/>
    </row>
    <row r="30143" spans="2:15" x14ac:dyDescent="0.2">
      <c r="B30143" s="3"/>
      <c r="C30143" s="3"/>
      <c r="D30143" s="6"/>
      <c r="E30143" s="8"/>
      <c r="O30143" s="9"/>
    </row>
    <row r="30144" spans="2:15" x14ac:dyDescent="0.2">
      <c r="B30144" s="3"/>
      <c r="C30144" s="3"/>
      <c r="D30144" s="6"/>
      <c r="E30144" s="8"/>
      <c r="O30144" s="9"/>
    </row>
    <row r="30145" spans="2:15" x14ac:dyDescent="0.2">
      <c r="B30145" s="3"/>
      <c r="C30145" s="3"/>
      <c r="D30145" s="6"/>
      <c r="E30145" s="8"/>
      <c r="O30145" s="9"/>
    </row>
    <row r="30146" spans="2:15" x14ac:dyDescent="0.2">
      <c r="B30146" s="3"/>
      <c r="C30146" s="3"/>
      <c r="D30146" s="6"/>
      <c r="E30146" s="8"/>
      <c r="O30146" s="9"/>
    </row>
    <row r="30147" spans="2:15" x14ac:dyDescent="0.2">
      <c r="B30147" s="3"/>
      <c r="C30147" s="3"/>
      <c r="D30147" s="6"/>
      <c r="E30147" s="8"/>
      <c r="O30147" s="9"/>
    </row>
    <row r="30148" spans="2:15" x14ac:dyDescent="0.2">
      <c r="B30148" s="3"/>
      <c r="C30148" s="3"/>
      <c r="D30148" s="6"/>
      <c r="E30148" s="8"/>
      <c r="O30148" s="9"/>
    </row>
    <row r="30149" spans="2:15" x14ac:dyDescent="0.2">
      <c r="B30149" s="3"/>
      <c r="C30149" s="3"/>
      <c r="D30149" s="6"/>
      <c r="E30149" s="8"/>
      <c r="O30149" s="9"/>
    </row>
    <row r="30150" spans="2:15" x14ac:dyDescent="0.2">
      <c r="B30150" s="3"/>
      <c r="C30150" s="3"/>
      <c r="D30150" s="6"/>
      <c r="E30150" s="8"/>
      <c r="O30150" s="9"/>
    </row>
    <row r="30151" spans="2:15" x14ac:dyDescent="0.2">
      <c r="B30151" s="3"/>
      <c r="C30151" s="3"/>
      <c r="D30151" s="6"/>
      <c r="E30151" s="8"/>
      <c r="O30151" s="9"/>
    </row>
    <row r="30152" spans="2:15" x14ac:dyDescent="0.2">
      <c r="B30152" s="3"/>
      <c r="C30152" s="3"/>
      <c r="D30152" s="6"/>
      <c r="E30152" s="8"/>
      <c r="O30152" s="9"/>
    </row>
    <row r="30153" spans="2:15" x14ac:dyDescent="0.2">
      <c r="B30153" s="3"/>
      <c r="C30153" s="3"/>
      <c r="D30153" s="6"/>
      <c r="E30153" s="8"/>
      <c r="O30153" s="9"/>
    </row>
    <row r="30154" spans="2:15" x14ac:dyDescent="0.2">
      <c r="B30154" s="3"/>
      <c r="C30154" s="3"/>
      <c r="D30154" s="6"/>
      <c r="E30154" s="8"/>
      <c r="O30154" s="9"/>
    </row>
    <row r="30155" spans="2:15" x14ac:dyDescent="0.2">
      <c r="B30155" s="3"/>
      <c r="C30155" s="3"/>
      <c r="D30155" s="6"/>
      <c r="E30155" s="8"/>
      <c r="O30155" s="9"/>
    </row>
    <row r="30156" spans="2:15" x14ac:dyDescent="0.2">
      <c r="B30156" s="3"/>
      <c r="C30156" s="3"/>
      <c r="D30156" s="6"/>
      <c r="E30156" s="8"/>
      <c r="O30156" s="9"/>
    </row>
    <row r="30157" spans="2:15" x14ac:dyDescent="0.2">
      <c r="B30157" s="3"/>
      <c r="C30157" s="3"/>
      <c r="D30157" s="6"/>
      <c r="E30157" s="8"/>
      <c r="O30157" s="9"/>
    </row>
    <row r="30158" spans="2:15" x14ac:dyDescent="0.2">
      <c r="B30158" s="3"/>
      <c r="C30158" s="3"/>
      <c r="D30158" s="6"/>
      <c r="E30158" s="8"/>
      <c r="O30158" s="9"/>
    </row>
    <row r="30159" spans="2:15" x14ac:dyDescent="0.2">
      <c r="B30159" s="3"/>
      <c r="C30159" s="3"/>
      <c r="D30159" s="6"/>
      <c r="E30159" s="8"/>
      <c r="O30159" s="9"/>
    </row>
    <row r="30160" spans="2:15" x14ac:dyDescent="0.2">
      <c r="B30160" s="3"/>
      <c r="C30160" s="3"/>
      <c r="D30160" s="6"/>
      <c r="E30160" s="8"/>
      <c r="O30160" s="9"/>
    </row>
    <row r="30161" spans="2:15" x14ac:dyDescent="0.2">
      <c r="B30161" s="3"/>
      <c r="C30161" s="3"/>
      <c r="D30161" s="6"/>
      <c r="E30161" s="8"/>
      <c r="O30161" s="9"/>
    </row>
    <row r="30162" spans="2:15" x14ac:dyDescent="0.2">
      <c r="B30162" s="3"/>
      <c r="C30162" s="3"/>
      <c r="D30162" s="6"/>
      <c r="E30162" s="8"/>
      <c r="O30162" s="9"/>
    </row>
    <row r="30163" spans="2:15" x14ac:dyDescent="0.2">
      <c r="B30163" s="3"/>
      <c r="C30163" s="3"/>
      <c r="D30163" s="6"/>
      <c r="E30163" s="8"/>
      <c r="O30163" s="9"/>
    </row>
    <row r="30164" spans="2:15" x14ac:dyDescent="0.2">
      <c r="B30164" s="3"/>
      <c r="C30164" s="3"/>
      <c r="D30164" s="6"/>
      <c r="E30164" s="8"/>
      <c r="O30164" s="9"/>
    </row>
    <row r="30165" spans="2:15" x14ac:dyDescent="0.2">
      <c r="B30165" s="3"/>
      <c r="C30165" s="3"/>
      <c r="D30165" s="6"/>
      <c r="E30165" s="8"/>
      <c r="O30165" s="9"/>
    </row>
    <row r="30166" spans="2:15" x14ac:dyDescent="0.2">
      <c r="B30166" s="3"/>
      <c r="C30166" s="3"/>
      <c r="D30166" s="6"/>
      <c r="E30166" s="8"/>
      <c r="O30166" s="9"/>
    </row>
    <row r="30167" spans="2:15" x14ac:dyDescent="0.2">
      <c r="B30167" s="3"/>
      <c r="C30167" s="3"/>
      <c r="D30167" s="6"/>
      <c r="E30167" s="8"/>
      <c r="O30167" s="9"/>
    </row>
    <row r="30168" spans="2:15" x14ac:dyDescent="0.2">
      <c r="B30168" s="3"/>
      <c r="C30168" s="3"/>
      <c r="D30168" s="6"/>
      <c r="E30168" s="8"/>
      <c r="O30168" s="9"/>
    </row>
    <row r="30169" spans="2:15" x14ac:dyDescent="0.2">
      <c r="B30169" s="3"/>
      <c r="C30169" s="3"/>
      <c r="D30169" s="6"/>
      <c r="E30169" s="8"/>
      <c r="O30169" s="9"/>
    </row>
    <row r="30170" spans="2:15" x14ac:dyDescent="0.2">
      <c r="B30170" s="3"/>
      <c r="C30170" s="3"/>
      <c r="D30170" s="6"/>
      <c r="E30170" s="8"/>
      <c r="O30170" s="9"/>
    </row>
    <row r="30171" spans="2:15" x14ac:dyDescent="0.2">
      <c r="B30171" s="3"/>
      <c r="C30171" s="3"/>
      <c r="D30171" s="6"/>
      <c r="E30171" s="8"/>
      <c r="O30171" s="9"/>
    </row>
    <row r="30172" spans="2:15" x14ac:dyDescent="0.2">
      <c r="B30172" s="3"/>
      <c r="C30172" s="3"/>
      <c r="D30172" s="6"/>
      <c r="E30172" s="8"/>
      <c r="O30172" s="9"/>
    </row>
    <row r="30173" spans="2:15" x14ac:dyDescent="0.2">
      <c r="B30173" s="3"/>
      <c r="C30173" s="3"/>
      <c r="D30173" s="6"/>
      <c r="E30173" s="8"/>
      <c r="O30173" s="9"/>
    </row>
    <row r="30174" spans="2:15" x14ac:dyDescent="0.2">
      <c r="B30174" s="3"/>
      <c r="C30174" s="3"/>
      <c r="D30174" s="6"/>
      <c r="E30174" s="8"/>
      <c r="O30174" s="9"/>
    </row>
    <row r="30175" spans="2:15" x14ac:dyDescent="0.2">
      <c r="B30175" s="3"/>
      <c r="C30175" s="3"/>
      <c r="D30175" s="6"/>
      <c r="E30175" s="8"/>
      <c r="O30175" s="9"/>
    </row>
    <row r="30176" spans="2:15" x14ac:dyDescent="0.2">
      <c r="B30176" s="3"/>
      <c r="C30176" s="3"/>
      <c r="D30176" s="6"/>
      <c r="E30176" s="8"/>
      <c r="O30176" s="9"/>
    </row>
    <row r="30177" spans="2:15" x14ac:dyDescent="0.2">
      <c r="B30177" s="3"/>
      <c r="C30177" s="3"/>
      <c r="D30177" s="6"/>
      <c r="E30177" s="8"/>
      <c r="O30177" s="9"/>
    </row>
    <row r="30178" spans="2:15" x14ac:dyDescent="0.2">
      <c r="B30178" s="3"/>
      <c r="C30178" s="3"/>
      <c r="D30178" s="6"/>
      <c r="E30178" s="8"/>
      <c r="O30178" s="9"/>
    </row>
    <row r="30179" spans="2:15" x14ac:dyDescent="0.2">
      <c r="B30179" s="3"/>
      <c r="C30179" s="3"/>
      <c r="D30179" s="6"/>
      <c r="E30179" s="8"/>
      <c r="O30179" s="9"/>
    </row>
    <row r="30180" spans="2:15" x14ac:dyDescent="0.2">
      <c r="B30180" s="3"/>
      <c r="C30180" s="3"/>
      <c r="D30180" s="6"/>
      <c r="E30180" s="8"/>
      <c r="O30180" s="9"/>
    </row>
    <row r="30181" spans="2:15" x14ac:dyDescent="0.2">
      <c r="B30181" s="3"/>
      <c r="C30181" s="3"/>
      <c r="D30181" s="6"/>
      <c r="E30181" s="8"/>
      <c r="O30181" s="9"/>
    </row>
    <row r="30182" spans="2:15" x14ac:dyDescent="0.2">
      <c r="B30182" s="3"/>
      <c r="C30182" s="3"/>
      <c r="D30182" s="6"/>
      <c r="E30182" s="8"/>
      <c r="O30182" s="9"/>
    </row>
    <row r="30183" spans="2:15" x14ac:dyDescent="0.2">
      <c r="B30183" s="3"/>
      <c r="C30183" s="3"/>
      <c r="D30183" s="6"/>
      <c r="E30183" s="8"/>
      <c r="O30183" s="9"/>
    </row>
    <row r="30184" spans="2:15" x14ac:dyDescent="0.2">
      <c r="B30184" s="3"/>
      <c r="C30184" s="3"/>
      <c r="D30184" s="6"/>
      <c r="E30184" s="8"/>
      <c r="O30184" s="9"/>
    </row>
    <row r="30185" spans="2:15" x14ac:dyDescent="0.2">
      <c r="B30185" s="3"/>
      <c r="C30185" s="3"/>
      <c r="D30185" s="6"/>
      <c r="E30185" s="8"/>
      <c r="O30185" s="9"/>
    </row>
    <row r="30186" spans="2:15" x14ac:dyDescent="0.2">
      <c r="B30186" s="3"/>
      <c r="C30186" s="3"/>
      <c r="D30186" s="6"/>
      <c r="E30186" s="8"/>
      <c r="O30186" s="9"/>
    </row>
    <row r="30187" spans="2:15" x14ac:dyDescent="0.2">
      <c r="B30187" s="3"/>
      <c r="C30187" s="3"/>
      <c r="D30187" s="6"/>
      <c r="E30187" s="8"/>
      <c r="O30187" s="9"/>
    </row>
    <row r="30188" spans="2:15" x14ac:dyDescent="0.2">
      <c r="B30188" s="3"/>
      <c r="C30188" s="3"/>
      <c r="D30188" s="6"/>
      <c r="E30188" s="8"/>
      <c r="O30188" s="9"/>
    </row>
    <row r="30189" spans="2:15" x14ac:dyDescent="0.2">
      <c r="B30189" s="3"/>
      <c r="C30189" s="3"/>
      <c r="D30189" s="6"/>
      <c r="E30189" s="8"/>
      <c r="O30189" s="9"/>
    </row>
    <row r="30190" spans="2:15" x14ac:dyDescent="0.2">
      <c r="B30190" s="3"/>
      <c r="C30190" s="3"/>
      <c r="D30190" s="6"/>
      <c r="E30190" s="8"/>
      <c r="O30190" s="9"/>
    </row>
    <row r="30191" spans="2:15" x14ac:dyDescent="0.2">
      <c r="B30191" s="3"/>
      <c r="C30191" s="3"/>
      <c r="D30191" s="6"/>
      <c r="E30191" s="8"/>
      <c r="O30191" s="9"/>
    </row>
    <row r="30192" spans="2:15" x14ac:dyDescent="0.2">
      <c r="B30192" s="3"/>
      <c r="C30192" s="3"/>
      <c r="D30192" s="6"/>
      <c r="E30192" s="8"/>
      <c r="O30192" s="9"/>
    </row>
    <row r="30193" spans="2:15" x14ac:dyDescent="0.2">
      <c r="B30193" s="3"/>
      <c r="C30193" s="3"/>
      <c r="D30193" s="6"/>
      <c r="E30193" s="8"/>
      <c r="O30193" s="9"/>
    </row>
    <row r="30194" spans="2:15" x14ac:dyDescent="0.2">
      <c r="B30194" s="3"/>
      <c r="C30194" s="3"/>
      <c r="D30194" s="6"/>
      <c r="E30194" s="8"/>
      <c r="O30194" s="9"/>
    </row>
    <row r="30195" spans="2:15" x14ac:dyDescent="0.2">
      <c r="B30195" s="3"/>
      <c r="C30195" s="3"/>
      <c r="D30195" s="6"/>
      <c r="E30195" s="8"/>
      <c r="O30195" s="9"/>
    </row>
    <row r="30196" spans="2:15" x14ac:dyDescent="0.2">
      <c r="B30196" s="3"/>
      <c r="C30196" s="3"/>
      <c r="D30196" s="6"/>
      <c r="E30196" s="8"/>
      <c r="O30196" s="9"/>
    </row>
    <row r="30197" spans="2:15" x14ac:dyDescent="0.2">
      <c r="B30197" s="3"/>
      <c r="C30197" s="3"/>
      <c r="D30197" s="6"/>
      <c r="E30197" s="8"/>
      <c r="O30197" s="9"/>
    </row>
    <row r="30198" spans="2:15" x14ac:dyDescent="0.2">
      <c r="B30198" s="3"/>
      <c r="C30198" s="3"/>
      <c r="D30198" s="6"/>
      <c r="E30198" s="8"/>
      <c r="O30198" s="9"/>
    </row>
    <row r="30199" spans="2:15" x14ac:dyDescent="0.2">
      <c r="B30199" s="3"/>
      <c r="C30199" s="3"/>
      <c r="D30199" s="6"/>
      <c r="E30199" s="8"/>
      <c r="O30199" s="9"/>
    </row>
    <row r="30200" spans="2:15" x14ac:dyDescent="0.2">
      <c r="B30200" s="3"/>
      <c r="C30200" s="3"/>
      <c r="D30200" s="6"/>
      <c r="E30200" s="8"/>
      <c r="O30200" s="9"/>
    </row>
    <row r="30201" spans="2:15" x14ac:dyDescent="0.2">
      <c r="B30201" s="3"/>
      <c r="C30201" s="3"/>
      <c r="D30201" s="6"/>
      <c r="E30201" s="8"/>
      <c r="O30201" s="9"/>
    </row>
    <row r="30202" spans="2:15" x14ac:dyDescent="0.2">
      <c r="B30202" s="3"/>
      <c r="C30202" s="3"/>
      <c r="D30202" s="6"/>
      <c r="E30202" s="8"/>
      <c r="O30202" s="9"/>
    </row>
    <row r="30203" spans="2:15" x14ac:dyDescent="0.2">
      <c r="B30203" s="3"/>
      <c r="C30203" s="3"/>
      <c r="D30203" s="6"/>
      <c r="E30203" s="8"/>
      <c r="O30203" s="9"/>
    </row>
    <row r="30204" spans="2:15" x14ac:dyDescent="0.2">
      <c r="B30204" s="3"/>
      <c r="C30204" s="3"/>
      <c r="D30204" s="6"/>
      <c r="E30204" s="8"/>
      <c r="O30204" s="9"/>
    </row>
    <row r="30205" spans="2:15" x14ac:dyDescent="0.2">
      <c r="B30205" s="3"/>
      <c r="C30205" s="3"/>
      <c r="D30205" s="6"/>
      <c r="E30205" s="8"/>
      <c r="O30205" s="9"/>
    </row>
    <row r="30206" spans="2:15" x14ac:dyDescent="0.2">
      <c r="B30206" s="3"/>
      <c r="C30206" s="3"/>
      <c r="D30206" s="6"/>
      <c r="E30206" s="8"/>
      <c r="O30206" s="9"/>
    </row>
    <row r="30207" spans="2:15" x14ac:dyDescent="0.2">
      <c r="B30207" s="3"/>
      <c r="C30207" s="3"/>
      <c r="D30207" s="6"/>
      <c r="E30207" s="8"/>
      <c r="O30207" s="9"/>
    </row>
    <row r="30208" spans="2:15" x14ac:dyDescent="0.2">
      <c r="B30208" s="3"/>
      <c r="C30208" s="3"/>
      <c r="D30208" s="6"/>
      <c r="E30208" s="8"/>
      <c r="O30208" s="9"/>
    </row>
    <row r="30209" spans="2:15" x14ac:dyDescent="0.2">
      <c r="B30209" s="3"/>
      <c r="C30209" s="3"/>
      <c r="D30209" s="6"/>
      <c r="E30209" s="8"/>
      <c r="O30209" s="9"/>
    </row>
    <row r="30210" spans="2:15" x14ac:dyDescent="0.2">
      <c r="B30210" s="3"/>
      <c r="C30210" s="3"/>
      <c r="D30210" s="6"/>
      <c r="E30210" s="8"/>
      <c r="O30210" s="9"/>
    </row>
    <row r="30211" spans="2:15" x14ac:dyDescent="0.2">
      <c r="B30211" s="3"/>
      <c r="C30211" s="3"/>
      <c r="D30211" s="6"/>
      <c r="E30211" s="8"/>
      <c r="O30211" s="9"/>
    </row>
    <row r="30212" spans="2:15" x14ac:dyDescent="0.2">
      <c r="B30212" s="3"/>
      <c r="C30212" s="3"/>
      <c r="D30212" s="6"/>
      <c r="E30212" s="8"/>
      <c r="O30212" s="9"/>
    </row>
    <row r="30213" spans="2:15" x14ac:dyDescent="0.2">
      <c r="B30213" s="3"/>
      <c r="C30213" s="3"/>
      <c r="D30213" s="6"/>
      <c r="E30213" s="8"/>
      <c r="O30213" s="9"/>
    </row>
    <row r="30214" spans="2:15" x14ac:dyDescent="0.2">
      <c r="B30214" s="3"/>
      <c r="C30214" s="3"/>
      <c r="D30214" s="6"/>
      <c r="E30214" s="8"/>
      <c r="O30214" s="9"/>
    </row>
    <row r="30215" spans="2:15" x14ac:dyDescent="0.2">
      <c r="B30215" s="3"/>
      <c r="C30215" s="3"/>
      <c r="D30215" s="6"/>
      <c r="E30215" s="8"/>
      <c r="O30215" s="9"/>
    </row>
    <row r="30216" spans="2:15" x14ac:dyDescent="0.2">
      <c r="B30216" s="3"/>
      <c r="C30216" s="3"/>
      <c r="D30216" s="6"/>
      <c r="E30216" s="8"/>
      <c r="O30216" s="9"/>
    </row>
    <row r="30217" spans="2:15" x14ac:dyDescent="0.2">
      <c r="B30217" s="3"/>
      <c r="C30217" s="3"/>
      <c r="D30217" s="6"/>
      <c r="E30217" s="8"/>
      <c r="O30217" s="9"/>
    </row>
    <row r="30218" spans="2:15" x14ac:dyDescent="0.2">
      <c r="B30218" s="3"/>
      <c r="C30218" s="3"/>
      <c r="D30218" s="6"/>
      <c r="E30218" s="8"/>
      <c r="O30218" s="9"/>
    </row>
    <row r="30219" spans="2:15" x14ac:dyDescent="0.2">
      <c r="B30219" s="3"/>
      <c r="C30219" s="3"/>
      <c r="D30219" s="6"/>
      <c r="E30219" s="8"/>
      <c r="O30219" s="9"/>
    </row>
    <row r="30220" spans="2:15" x14ac:dyDescent="0.2">
      <c r="B30220" s="3"/>
      <c r="C30220" s="3"/>
      <c r="D30220" s="6"/>
      <c r="E30220" s="8"/>
      <c r="O30220" s="9"/>
    </row>
    <row r="30221" spans="2:15" x14ac:dyDescent="0.2">
      <c r="B30221" s="3"/>
      <c r="C30221" s="3"/>
      <c r="D30221" s="6"/>
      <c r="E30221" s="8"/>
      <c r="O30221" s="9"/>
    </row>
    <row r="30222" spans="2:15" x14ac:dyDescent="0.2">
      <c r="B30222" s="3"/>
      <c r="C30222" s="3"/>
      <c r="D30222" s="6"/>
      <c r="E30222" s="8"/>
      <c r="O30222" s="9"/>
    </row>
    <row r="30223" spans="2:15" x14ac:dyDescent="0.2">
      <c r="B30223" s="3"/>
      <c r="C30223" s="3"/>
      <c r="D30223" s="6"/>
      <c r="E30223" s="8"/>
      <c r="O30223" s="9"/>
    </row>
    <row r="30224" spans="2:15" x14ac:dyDescent="0.2">
      <c r="B30224" s="3"/>
      <c r="C30224" s="3"/>
      <c r="D30224" s="6"/>
      <c r="E30224" s="8"/>
      <c r="O30224" s="9"/>
    </row>
    <row r="30225" spans="2:15" x14ac:dyDescent="0.2">
      <c r="B30225" s="3"/>
      <c r="C30225" s="3"/>
      <c r="D30225" s="6"/>
      <c r="E30225" s="8"/>
      <c r="O30225" s="9"/>
    </row>
    <row r="30226" spans="2:15" x14ac:dyDescent="0.2">
      <c r="B30226" s="3"/>
      <c r="C30226" s="3"/>
      <c r="D30226" s="6"/>
      <c r="E30226" s="8"/>
      <c r="O30226" s="9"/>
    </row>
    <row r="30227" spans="2:15" x14ac:dyDescent="0.2">
      <c r="B30227" s="3"/>
      <c r="C30227" s="3"/>
      <c r="D30227" s="6"/>
      <c r="E30227" s="8"/>
      <c r="O30227" s="9"/>
    </row>
    <row r="30228" spans="2:15" x14ac:dyDescent="0.2">
      <c r="B30228" s="3"/>
      <c r="C30228" s="3"/>
      <c r="D30228" s="6"/>
      <c r="E30228" s="8"/>
      <c r="O30228" s="9"/>
    </row>
    <row r="30229" spans="2:15" x14ac:dyDescent="0.2">
      <c r="B30229" s="3"/>
      <c r="C30229" s="3"/>
      <c r="D30229" s="6"/>
      <c r="E30229" s="8"/>
      <c r="O30229" s="9"/>
    </row>
    <row r="30230" spans="2:15" x14ac:dyDescent="0.2">
      <c r="B30230" s="3"/>
      <c r="C30230" s="3"/>
      <c r="D30230" s="6"/>
      <c r="E30230" s="8"/>
      <c r="O30230" s="9"/>
    </row>
    <row r="30231" spans="2:15" x14ac:dyDescent="0.2">
      <c r="B30231" s="3"/>
      <c r="C30231" s="3"/>
      <c r="D30231" s="6"/>
      <c r="E30231" s="8"/>
      <c r="O30231" s="9"/>
    </row>
    <row r="30232" spans="2:15" x14ac:dyDescent="0.2">
      <c r="B30232" s="3"/>
      <c r="C30232" s="3"/>
      <c r="D30232" s="6"/>
      <c r="E30232" s="8"/>
      <c r="O30232" s="9"/>
    </row>
    <row r="30233" spans="2:15" x14ac:dyDescent="0.2">
      <c r="B30233" s="3"/>
      <c r="C30233" s="3"/>
      <c r="D30233" s="6"/>
      <c r="E30233" s="8"/>
      <c r="O30233" s="9"/>
    </row>
    <row r="30234" spans="2:15" x14ac:dyDescent="0.2">
      <c r="B30234" s="3"/>
      <c r="C30234" s="3"/>
      <c r="D30234" s="6"/>
      <c r="E30234" s="8"/>
      <c r="O30234" s="9"/>
    </row>
    <row r="30235" spans="2:15" x14ac:dyDescent="0.2">
      <c r="B30235" s="3"/>
      <c r="C30235" s="3"/>
      <c r="D30235" s="6"/>
      <c r="E30235" s="8"/>
      <c r="O30235" s="9"/>
    </row>
    <row r="30236" spans="2:15" x14ac:dyDescent="0.2">
      <c r="B30236" s="3"/>
      <c r="C30236" s="3"/>
      <c r="D30236" s="6"/>
      <c r="E30236" s="8"/>
      <c r="O30236" s="9"/>
    </row>
    <row r="30237" spans="2:15" x14ac:dyDescent="0.2">
      <c r="B30237" s="3"/>
      <c r="C30237" s="3"/>
      <c r="D30237" s="6"/>
      <c r="E30237" s="8"/>
      <c r="O30237" s="9"/>
    </row>
    <row r="30238" spans="2:15" x14ac:dyDescent="0.2">
      <c r="B30238" s="3"/>
      <c r="C30238" s="3"/>
      <c r="D30238" s="6"/>
      <c r="E30238" s="8"/>
      <c r="O30238" s="9"/>
    </row>
    <row r="30239" spans="2:15" x14ac:dyDescent="0.2">
      <c r="B30239" s="3"/>
      <c r="C30239" s="3"/>
      <c r="D30239" s="6"/>
      <c r="E30239" s="8"/>
      <c r="O30239" s="9"/>
    </row>
    <row r="30240" spans="2:15" x14ac:dyDescent="0.2">
      <c r="B30240" s="3"/>
      <c r="C30240" s="3"/>
      <c r="D30240" s="6"/>
      <c r="E30240" s="8"/>
      <c r="O30240" s="9"/>
    </row>
    <row r="30241" spans="2:15" x14ac:dyDescent="0.2">
      <c r="B30241" s="3"/>
      <c r="C30241" s="3"/>
      <c r="D30241" s="6"/>
      <c r="E30241" s="8"/>
      <c r="O30241" s="9"/>
    </row>
    <row r="30242" spans="2:15" x14ac:dyDescent="0.2">
      <c r="B30242" s="3"/>
      <c r="C30242" s="3"/>
      <c r="D30242" s="6"/>
      <c r="E30242" s="8"/>
      <c r="O30242" s="9"/>
    </row>
    <row r="30243" spans="2:15" x14ac:dyDescent="0.2">
      <c r="B30243" s="3"/>
      <c r="C30243" s="3"/>
      <c r="D30243" s="6"/>
      <c r="E30243" s="8"/>
      <c r="O30243" s="9"/>
    </row>
    <row r="30244" spans="2:15" x14ac:dyDescent="0.2">
      <c r="B30244" s="3"/>
      <c r="C30244" s="3"/>
      <c r="D30244" s="6"/>
      <c r="E30244" s="8"/>
      <c r="O30244" s="9"/>
    </row>
    <row r="30245" spans="2:15" x14ac:dyDescent="0.2">
      <c r="B30245" s="3"/>
      <c r="C30245" s="3"/>
      <c r="D30245" s="6"/>
      <c r="E30245" s="8"/>
      <c r="O30245" s="9"/>
    </row>
    <row r="30246" spans="2:15" x14ac:dyDescent="0.2">
      <c r="B30246" s="3"/>
      <c r="C30246" s="3"/>
      <c r="D30246" s="6"/>
      <c r="E30246" s="8"/>
      <c r="O30246" s="9"/>
    </row>
    <row r="30247" spans="2:15" x14ac:dyDescent="0.2">
      <c r="B30247" s="3"/>
      <c r="C30247" s="3"/>
      <c r="D30247" s="6"/>
      <c r="E30247" s="8"/>
      <c r="O30247" s="9"/>
    </row>
    <row r="30248" spans="2:15" x14ac:dyDescent="0.2">
      <c r="B30248" s="3"/>
      <c r="C30248" s="3"/>
      <c r="D30248" s="6"/>
      <c r="E30248" s="8"/>
      <c r="O30248" s="9"/>
    </row>
    <row r="30249" spans="2:15" x14ac:dyDescent="0.2">
      <c r="B30249" s="3"/>
      <c r="C30249" s="3"/>
      <c r="D30249" s="6"/>
      <c r="E30249" s="8"/>
      <c r="O30249" s="9"/>
    </row>
    <row r="30250" spans="2:15" x14ac:dyDescent="0.2">
      <c r="B30250" s="3"/>
      <c r="C30250" s="3"/>
      <c r="D30250" s="6"/>
      <c r="E30250" s="8"/>
      <c r="O30250" s="9"/>
    </row>
    <row r="30251" spans="2:15" x14ac:dyDescent="0.2">
      <c r="B30251" s="3"/>
      <c r="C30251" s="3"/>
      <c r="D30251" s="6"/>
      <c r="E30251" s="8"/>
      <c r="O30251" s="9"/>
    </row>
    <row r="30252" spans="2:15" x14ac:dyDescent="0.2">
      <c r="B30252" s="3"/>
      <c r="C30252" s="3"/>
      <c r="D30252" s="6"/>
      <c r="E30252" s="8"/>
      <c r="O30252" s="9"/>
    </row>
    <row r="30253" spans="2:15" x14ac:dyDescent="0.2">
      <c r="B30253" s="3"/>
      <c r="C30253" s="3"/>
      <c r="D30253" s="6"/>
      <c r="E30253" s="8"/>
      <c r="O30253" s="9"/>
    </row>
    <row r="30254" spans="2:15" x14ac:dyDescent="0.2">
      <c r="B30254" s="3"/>
      <c r="C30254" s="3"/>
      <c r="D30254" s="6"/>
      <c r="E30254" s="8"/>
      <c r="O30254" s="9"/>
    </row>
    <row r="30255" spans="2:15" x14ac:dyDescent="0.2">
      <c r="B30255" s="3"/>
      <c r="C30255" s="3"/>
      <c r="D30255" s="6"/>
      <c r="E30255" s="8"/>
      <c r="O30255" s="9"/>
    </row>
    <row r="30256" spans="2:15" x14ac:dyDescent="0.2">
      <c r="B30256" s="3"/>
      <c r="C30256" s="3"/>
      <c r="D30256" s="6"/>
      <c r="E30256" s="8"/>
      <c r="O30256" s="9"/>
    </row>
    <row r="30257" spans="2:15" x14ac:dyDescent="0.2">
      <c r="B30257" s="3"/>
      <c r="C30257" s="3"/>
      <c r="D30257" s="6"/>
      <c r="E30257" s="8"/>
      <c r="O30257" s="9"/>
    </row>
    <row r="30258" spans="2:15" x14ac:dyDescent="0.2">
      <c r="B30258" s="3"/>
      <c r="C30258" s="3"/>
      <c r="D30258" s="6"/>
      <c r="E30258" s="8"/>
      <c r="O30258" s="9"/>
    </row>
    <row r="30259" spans="2:15" x14ac:dyDescent="0.2">
      <c r="B30259" s="3"/>
      <c r="C30259" s="3"/>
      <c r="D30259" s="6"/>
      <c r="E30259" s="8"/>
      <c r="O30259" s="9"/>
    </row>
    <row r="30260" spans="2:15" x14ac:dyDescent="0.2">
      <c r="B30260" s="3"/>
      <c r="C30260" s="3"/>
      <c r="D30260" s="6"/>
      <c r="E30260" s="8"/>
      <c r="O30260" s="9"/>
    </row>
    <row r="30261" spans="2:15" x14ac:dyDescent="0.2">
      <c r="B30261" s="3"/>
      <c r="C30261" s="3"/>
      <c r="D30261" s="6"/>
      <c r="E30261" s="8"/>
      <c r="O30261" s="9"/>
    </row>
    <row r="30262" spans="2:15" x14ac:dyDescent="0.2">
      <c r="B30262" s="3"/>
      <c r="C30262" s="3"/>
      <c r="D30262" s="6"/>
      <c r="E30262" s="8"/>
      <c r="O30262" s="9"/>
    </row>
    <row r="30263" spans="2:15" x14ac:dyDescent="0.2">
      <c r="B30263" s="3"/>
      <c r="C30263" s="3"/>
      <c r="D30263" s="6"/>
      <c r="E30263" s="8"/>
      <c r="O30263" s="9"/>
    </row>
    <row r="30264" spans="2:15" x14ac:dyDescent="0.2">
      <c r="B30264" s="3"/>
      <c r="C30264" s="3"/>
      <c r="D30264" s="6"/>
      <c r="E30264" s="8"/>
      <c r="O30264" s="9"/>
    </row>
    <row r="30265" spans="2:15" x14ac:dyDescent="0.2">
      <c r="B30265" s="3"/>
      <c r="C30265" s="3"/>
      <c r="D30265" s="6"/>
      <c r="E30265" s="8"/>
      <c r="O30265" s="9"/>
    </row>
    <row r="30266" spans="2:15" x14ac:dyDescent="0.2">
      <c r="B30266" s="3"/>
      <c r="C30266" s="3"/>
      <c r="D30266" s="6"/>
      <c r="E30266" s="8"/>
      <c r="O30266" s="9"/>
    </row>
    <row r="30267" spans="2:15" x14ac:dyDescent="0.2">
      <c r="B30267" s="3"/>
      <c r="C30267" s="3"/>
      <c r="D30267" s="6"/>
      <c r="E30267" s="8"/>
      <c r="O30267" s="9"/>
    </row>
    <row r="30268" spans="2:15" x14ac:dyDescent="0.2">
      <c r="B30268" s="3"/>
      <c r="C30268" s="3"/>
      <c r="D30268" s="6"/>
      <c r="E30268" s="8"/>
      <c r="O30268" s="9"/>
    </row>
    <row r="30269" spans="2:15" x14ac:dyDescent="0.2">
      <c r="B30269" s="3"/>
      <c r="C30269" s="3"/>
      <c r="D30269" s="6"/>
      <c r="E30269" s="8"/>
      <c r="O30269" s="9"/>
    </row>
    <row r="30270" spans="2:15" x14ac:dyDescent="0.2">
      <c r="B30270" s="3"/>
      <c r="C30270" s="3"/>
      <c r="D30270" s="6"/>
      <c r="E30270" s="8"/>
      <c r="O30270" s="9"/>
    </row>
    <row r="30271" spans="2:15" x14ac:dyDescent="0.2">
      <c r="B30271" s="3"/>
      <c r="C30271" s="3"/>
      <c r="D30271" s="6"/>
      <c r="E30271" s="8"/>
      <c r="O30271" s="9"/>
    </row>
    <row r="30272" spans="2:15" x14ac:dyDescent="0.2">
      <c r="B30272" s="3"/>
      <c r="C30272" s="3"/>
      <c r="D30272" s="6"/>
      <c r="E30272" s="8"/>
      <c r="O30272" s="9"/>
    </row>
    <row r="30273" spans="2:15" x14ac:dyDescent="0.2">
      <c r="B30273" s="3"/>
      <c r="C30273" s="3"/>
      <c r="D30273" s="6"/>
      <c r="E30273" s="8"/>
      <c r="O30273" s="9"/>
    </row>
    <row r="30274" spans="2:15" x14ac:dyDescent="0.2">
      <c r="B30274" s="3"/>
      <c r="C30274" s="3"/>
      <c r="D30274" s="6"/>
      <c r="E30274" s="8"/>
      <c r="O30274" s="9"/>
    </row>
    <row r="30275" spans="2:15" x14ac:dyDescent="0.2">
      <c r="B30275" s="3"/>
      <c r="C30275" s="3"/>
      <c r="D30275" s="6"/>
      <c r="E30275" s="8"/>
      <c r="O30275" s="9"/>
    </row>
    <row r="30276" spans="2:15" x14ac:dyDescent="0.2">
      <c r="B30276" s="3"/>
      <c r="C30276" s="3"/>
      <c r="D30276" s="6"/>
      <c r="E30276" s="8"/>
      <c r="O30276" s="9"/>
    </row>
    <row r="30277" spans="2:15" x14ac:dyDescent="0.2">
      <c r="B30277" s="3"/>
      <c r="C30277" s="3"/>
      <c r="D30277" s="6"/>
      <c r="E30277" s="8"/>
      <c r="O30277" s="9"/>
    </row>
    <row r="30278" spans="2:15" x14ac:dyDescent="0.2">
      <c r="B30278" s="3"/>
      <c r="C30278" s="3"/>
      <c r="D30278" s="6"/>
      <c r="E30278" s="8"/>
      <c r="O30278" s="9"/>
    </row>
    <row r="30279" spans="2:15" x14ac:dyDescent="0.2">
      <c r="B30279" s="3"/>
      <c r="C30279" s="3"/>
      <c r="D30279" s="6"/>
      <c r="E30279" s="8"/>
      <c r="O30279" s="9"/>
    </row>
    <row r="30280" spans="2:15" x14ac:dyDescent="0.2">
      <c r="B30280" s="3"/>
      <c r="C30280" s="3"/>
      <c r="D30280" s="6"/>
      <c r="E30280" s="8"/>
      <c r="O30280" s="9"/>
    </row>
    <row r="30281" spans="2:15" x14ac:dyDescent="0.2">
      <c r="B30281" s="3"/>
      <c r="C30281" s="3"/>
      <c r="D30281" s="6"/>
      <c r="E30281" s="8"/>
      <c r="O30281" s="9"/>
    </row>
    <row r="30282" spans="2:15" x14ac:dyDescent="0.2">
      <c r="B30282" s="3"/>
      <c r="C30282" s="3"/>
      <c r="D30282" s="6"/>
      <c r="E30282" s="8"/>
      <c r="O30282" s="9"/>
    </row>
    <row r="30283" spans="2:15" x14ac:dyDescent="0.2">
      <c r="B30283" s="3"/>
      <c r="C30283" s="3"/>
      <c r="D30283" s="6"/>
      <c r="E30283" s="8"/>
      <c r="O30283" s="9"/>
    </row>
    <row r="30284" spans="2:15" x14ac:dyDescent="0.2">
      <c r="B30284" s="3"/>
      <c r="C30284" s="3"/>
      <c r="D30284" s="6"/>
      <c r="E30284" s="8"/>
      <c r="O30284" s="9"/>
    </row>
    <row r="30285" spans="2:15" x14ac:dyDescent="0.2">
      <c r="B30285" s="3"/>
      <c r="C30285" s="3"/>
      <c r="D30285" s="6"/>
      <c r="E30285" s="8"/>
      <c r="O30285" s="9"/>
    </row>
    <row r="30286" spans="2:15" x14ac:dyDescent="0.2">
      <c r="B30286" s="3"/>
      <c r="C30286" s="3"/>
      <c r="D30286" s="6"/>
      <c r="E30286" s="8"/>
      <c r="O30286" s="9"/>
    </row>
    <row r="30287" spans="2:15" x14ac:dyDescent="0.2">
      <c r="B30287" s="3"/>
      <c r="C30287" s="3"/>
      <c r="D30287" s="6"/>
      <c r="E30287" s="8"/>
      <c r="O30287" s="9"/>
    </row>
    <row r="30288" spans="2:15" x14ac:dyDescent="0.2">
      <c r="B30288" s="3"/>
      <c r="C30288" s="3"/>
      <c r="D30288" s="6"/>
      <c r="E30288" s="8"/>
      <c r="O30288" s="9"/>
    </row>
    <row r="30289" spans="2:15" x14ac:dyDescent="0.2">
      <c r="B30289" s="3"/>
      <c r="C30289" s="3"/>
      <c r="D30289" s="6"/>
      <c r="E30289" s="8"/>
      <c r="O30289" s="9"/>
    </row>
    <row r="30290" spans="2:15" x14ac:dyDescent="0.2">
      <c r="B30290" s="3"/>
      <c r="C30290" s="3"/>
      <c r="D30290" s="6"/>
      <c r="E30290" s="8"/>
      <c r="O30290" s="9"/>
    </row>
    <row r="30291" spans="2:15" x14ac:dyDescent="0.2">
      <c r="B30291" s="3"/>
      <c r="C30291" s="3"/>
      <c r="D30291" s="6"/>
      <c r="E30291" s="8"/>
      <c r="O30291" s="9"/>
    </row>
    <row r="30292" spans="2:15" x14ac:dyDescent="0.2">
      <c r="B30292" s="3"/>
      <c r="C30292" s="3"/>
      <c r="D30292" s="6"/>
      <c r="E30292" s="8"/>
      <c r="O30292" s="9"/>
    </row>
    <row r="30293" spans="2:15" x14ac:dyDescent="0.2">
      <c r="B30293" s="3"/>
      <c r="C30293" s="3"/>
      <c r="D30293" s="6"/>
      <c r="E30293" s="8"/>
      <c r="O30293" s="9"/>
    </row>
    <row r="30294" spans="2:15" x14ac:dyDescent="0.2">
      <c r="B30294" s="3"/>
      <c r="C30294" s="3"/>
      <c r="D30294" s="6"/>
      <c r="E30294" s="8"/>
      <c r="O30294" s="9"/>
    </row>
    <row r="30295" spans="2:15" x14ac:dyDescent="0.2">
      <c r="B30295" s="3"/>
      <c r="C30295" s="3"/>
      <c r="D30295" s="6"/>
      <c r="E30295" s="8"/>
      <c r="O30295" s="9"/>
    </row>
    <row r="30296" spans="2:15" x14ac:dyDescent="0.2">
      <c r="B30296" s="3"/>
      <c r="C30296" s="3"/>
      <c r="D30296" s="6"/>
      <c r="E30296" s="8"/>
      <c r="O30296" s="9"/>
    </row>
    <row r="30297" spans="2:15" x14ac:dyDescent="0.2">
      <c r="B30297" s="3"/>
      <c r="C30297" s="3"/>
      <c r="D30297" s="6"/>
      <c r="E30297" s="8"/>
      <c r="O30297" s="9"/>
    </row>
    <row r="30298" spans="2:15" x14ac:dyDescent="0.2">
      <c r="B30298" s="3"/>
      <c r="C30298" s="3"/>
      <c r="D30298" s="6"/>
      <c r="E30298" s="8"/>
      <c r="O30298" s="9"/>
    </row>
    <row r="30299" spans="2:15" x14ac:dyDescent="0.2">
      <c r="B30299" s="3"/>
      <c r="C30299" s="3"/>
      <c r="D30299" s="6"/>
      <c r="E30299" s="8"/>
      <c r="O30299" s="9"/>
    </row>
    <row r="30300" spans="2:15" x14ac:dyDescent="0.2">
      <c r="B30300" s="3"/>
      <c r="C30300" s="3"/>
      <c r="D30300" s="6"/>
      <c r="E30300" s="8"/>
      <c r="O30300" s="9"/>
    </row>
    <row r="30301" spans="2:15" x14ac:dyDescent="0.2">
      <c r="B30301" s="3"/>
      <c r="C30301" s="3"/>
      <c r="D30301" s="6"/>
      <c r="E30301" s="8"/>
      <c r="O30301" s="9"/>
    </row>
    <row r="30302" spans="2:15" x14ac:dyDescent="0.2">
      <c r="B30302" s="3"/>
      <c r="C30302" s="3"/>
      <c r="D30302" s="6"/>
      <c r="E30302" s="8"/>
      <c r="O30302" s="9"/>
    </row>
    <row r="30303" spans="2:15" x14ac:dyDescent="0.2">
      <c r="B30303" s="3"/>
      <c r="C30303" s="3"/>
      <c r="D30303" s="6"/>
      <c r="E30303" s="8"/>
      <c r="O30303" s="9"/>
    </row>
    <row r="30304" spans="2:15" x14ac:dyDescent="0.2">
      <c r="B30304" s="3"/>
      <c r="C30304" s="3"/>
      <c r="D30304" s="6"/>
      <c r="E30304" s="8"/>
      <c r="O30304" s="9"/>
    </row>
    <row r="30305" spans="2:15" x14ac:dyDescent="0.2">
      <c r="B30305" s="3"/>
      <c r="C30305" s="3"/>
      <c r="D30305" s="6"/>
      <c r="E30305" s="8"/>
      <c r="O30305" s="9"/>
    </row>
    <row r="30306" spans="2:15" x14ac:dyDescent="0.2">
      <c r="B30306" s="3"/>
      <c r="C30306" s="3"/>
      <c r="D30306" s="6"/>
      <c r="E30306" s="8"/>
      <c r="O30306" s="9"/>
    </row>
    <row r="30307" spans="2:15" x14ac:dyDescent="0.2">
      <c r="B30307" s="3"/>
      <c r="C30307" s="3"/>
      <c r="D30307" s="6"/>
      <c r="E30307" s="8"/>
      <c r="O30307" s="9"/>
    </row>
    <row r="30308" spans="2:15" x14ac:dyDescent="0.2">
      <c r="B30308" s="3"/>
      <c r="C30308" s="3"/>
      <c r="D30308" s="6"/>
      <c r="E30308" s="8"/>
      <c r="O30308" s="9"/>
    </row>
    <row r="30309" spans="2:15" x14ac:dyDescent="0.2">
      <c r="B30309" s="3"/>
      <c r="C30309" s="3"/>
      <c r="D30309" s="6"/>
      <c r="E30309" s="8"/>
      <c r="O30309" s="9"/>
    </row>
    <row r="30310" spans="2:15" x14ac:dyDescent="0.2">
      <c r="B30310" s="3"/>
      <c r="C30310" s="3"/>
      <c r="D30310" s="6"/>
      <c r="E30310" s="8"/>
      <c r="O30310" s="9"/>
    </row>
    <row r="30311" spans="2:15" x14ac:dyDescent="0.2">
      <c r="B30311" s="3"/>
      <c r="C30311" s="3"/>
      <c r="D30311" s="6"/>
      <c r="E30311" s="8"/>
      <c r="O30311" s="9"/>
    </row>
    <row r="30312" spans="2:15" x14ac:dyDescent="0.2">
      <c r="B30312" s="3"/>
      <c r="C30312" s="3"/>
      <c r="D30312" s="6"/>
      <c r="E30312" s="8"/>
      <c r="O30312" s="9"/>
    </row>
    <row r="30313" spans="2:15" x14ac:dyDescent="0.2">
      <c r="B30313" s="3"/>
      <c r="C30313" s="3"/>
      <c r="D30313" s="6"/>
      <c r="E30313" s="8"/>
      <c r="O30313" s="9"/>
    </row>
    <row r="30314" spans="2:15" x14ac:dyDescent="0.2">
      <c r="B30314" s="3"/>
      <c r="C30314" s="3"/>
      <c r="D30314" s="6"/>
      <c r="E30314" s="8"/>
      <c r="O30314" s="9"/>
    </row>
    <row r="30315" spans="2:15" x14ac:dyDescent="0.2">
      <c r="B30315" s="3"/>
      <c r="C30315" s="3"/>
      <c r="D30315" s="6"/>
      <c r="E30315" s="8"/>
      <c r="O30315" s="9"/>
    </row>
    <row r="30316" spans="2:15" x14ac:dyDescent="0.2">
      <c r="B30316" s="3"/>
      <c r="C30316" s="3"/>
      <c r="D30316" s="6"/>
      <c r="E30316" s="8"/>
      <c r="O30316" s="9"/>
    </row>
    <row r="30317" spans="2:15" x14ac:dyDescent="0.2">
      <c r="B30317" s="3"/>
      <c r="C30317" s="3"/>
      <c r="D30317" s="6"/>
      <c r="E30317" s="8"/>
      <c r="O30317" s="9"/>
    </row>
    <row r="30318" spans="2:15" x14ac:dyDescent="0.2">
      <c r="B30318" s="3"/>
      <c r="C30318" s="3"/>
      <c r="D30318" s="6"/>
      <c r="E30318" s="8"/>
      <c r="O30318" s="9"/>
    </row>
    <row r="30319" spans="2:15" x14ac:dyDescent="0.2">
      <c r="B30319" s="3"/>
      <c r="C30319" s="3"/>
      <c r="D30319" s="6"/>
      <c r="E30319" s="8"/>
      <c r="O30319" s="9"/>
    </row>
    <row r="30320" spans="2:15" x14ac:dyDescent="0.2">
      <c r="B30320" s="3"/>
      <c r="C30320" s="3"/>
      <c r="D30320" s="6"/>
      <c r="E30320" s="8"/>
      <c r="O30320" s="9"/>
    </row>
    <row r="30321" spans="2:15" x14ac:dyDescent="0.2">
      <c r="B30321" s="3"/>
      <c r="C30321" s="3"/>
      <c r="D30321" s="6"/>
      <c r="E30321" s="8"/>
      <c r="O30321" s="9"/>
    </row>
    <row r="30322" spans="2:15" x14ac:dyDescent="0.2">
      <c r="B30322" s="3"/>
      <c r="C30322" s="3"/>
      <c r="D30322" s="6"/>
      <c r="E30322" s="8"/>
      <c r="O30322" s="9"/>
    </row>
    <row r="30323" spans="2:15" x14ac:dyDescent="0.2">
      <c r="B30323" s="3"/>
      <c r="C30323" s="3"/>
      <c r="D30323" s="6"/>
      <c r="E30323" s="8"/>
      <c r="O30323" s="9"/>
    </row>
    <row r="30324" spans="2:15" x14ac:dyDescent="0.2">
      <c r="B30324" s="3"/>
      <c r="C30324" s="3"/>
      <c r="D30324" s="6"/>
      <c r="E30324" s="8"/>
      <c r="O30324" s="9"/>
    </row>
    <row r="30325" spans="2:15" x14ac:dyDescent="0.2">
      <c r="B30325" s="3"/>
      <c r="C30325" s="3"/>
      <c r="D30325" s="6"/>
      <c r="E30325" s="8"/>
      <c r="O30325" s="9"/>
    </row>
    <row r="30326" spans="2:15" x14ac:dyDescent="0.2">
      <c r="B30326" s="3"/>
      <c r="C30326" s="3"/>
      <c r="D30326" s="6"/>
      <c r="E30326" s="8"/>
      <c r="O30326" s="9"/>
    </row>
    <row r="30327" spans="2:15" x14ac:dyDescent="0.2">
      <c r="B30327" s="3"/>
      <c r="C30327" s="3"/>
      <c r="D30327" s="6"/>
      <c r="E30327" s="8"/>
      <c r="O30327" s="9"/>
    </row>
    <row r="30328" spans="2:15" x14ac:dyDescent="0.2">
      <c r="B30328" s="3"/>
      <c r="C30328" s="3"/>
      <c r="D30328" s="6"/>
      <c r="E30328" s="8"/>
      <c r="O30328" s="9"/>
    </row>
    <row r="30329" spans="2:15" x14ac:dyDescent="0.2">
      <c r="B30329" s="3"/>
      <c r="C30329" s="3"/>
      <c r="D30329" s="6"/>
      <c r="E30329" s="8"/>
      <c r="O30329" s="9"/>
    </row>
    <row r="30330" spans="2:15" x14ac:dyDescent="0.2">
      <c r="B30330" s="3"/>
      <c r="C30330" s="3"/>
      <c r="D30330" s="6"/>
      <c r="E30330" s="8"/>
      <c r="O30330" s="9"/>
    </row>
    <row r="30331" spans="2:15" x14ac:dyDescent="0.2">
      <c r="B30331" s="3"/>
      <c r="C30331" s="3"/>
      <c r="D30331" s="6"/>
      <c r="E30331" s="8"/>
      <c r="O30331" s="9"/>
    </row>
    <row r="30332" spans="2:15" x14ac:dyDescent="0.2">
      <c r="B30332" s="3"/>
      <c r="C30332" s="3"/>
      <c r="D30332" s="6"/>
      <c r="E30332" s="8"/>
      <c r="O30332" s="9"/>
    </row>
    <row r="30333" spans="2:15" x14ac:dyDescent="0.2">
      <c r="B30333" s="3"/>
      <c r="C30333" s="3"/>
      <c r="D30333" s="6"/>
      <c r="E30333" s="8"/>
      <c r="O30333" s="9"/>
    </row>
    <row r="30334" spans="2:15" x14ac:dyDescent="0.2">
      <c r="B30334" s="3"/>
      <c r="C30334" s="3"/>
      <c r="D30334" s="6"/>
      <c r="E30334" s="8"/>
      <c r="O30334" s="9"/>
    </row>
    <row r="30335" spans="2:15" x14ac:dyDescent="0.2">
      <c r="B30335" s="3"/>
      <c r="C30335" s="3"/>
      <c r="D30335" s="6"/>
      <c r="E30335" s="8"/>
      <c r="O30335" s="9"/>
    </row>
    <row r="30336" spans="2:15" x14ac:dyDescent="0.2">
      <c r="B30336" s="3"/>
      <c r="C30336" s="3"/>
      <c r="D30336" s="6"/>
      <c r="E30336" s="8"/>
      <c r="O30336" s="9"/>
    </row>
    <row r="30337" spans="2:15" x14ac:dyDescent="0.2">
      <c r="B30337" s="3"/>
      <c r="C30337" s="3"/>
      <c r="D30337" s="6"/>
      <c r="E30337" s="8"/>
      <c r="O30337" s="9"/>
    </row>
    <row r="30338" spans="2:15" x14ac:dyDescent="0.2">
      <c r="B30338" s="3"/>
      <c r="C30338" s="3"/>
      <c r="D30338" s="6"/>
      <c r="E30338" s="8"/>
      <c r="O30338" s="9"/>
    </row>
    <row r="30339" spans="2:15" x14ac:dyDescent="0.2">
      <c r="B30339" s="3"/>
      <c r="C30339" s="3"/>
      <c r="D30339" s="6"/>
      <c r="E30339" s="8"/>
      <c r="O30339" s="9"/>
    </row>
    <row r="30340" spans="2:15" x14ac:dyDescent="0.2">
      <c r="B30340" s="3"/>
      <c r="C30340" s="3"/>
      <c r="D30340" s="6"/>
      <c r="E30340" s="8"/>
      <c r="O30340" s="9"/>
    </row>
    <row r="30341" spans="2:15" x14ac:dyDescent="0.2">
      <c r="B30341" s="3"/>
      <c r="C30341" s="3"/>
      <c r="D30341" s="6"/>
      <c r="E30341" s="8"/>
      <c r="O30341" s="9"/>
    </row>
    <row r="30342" spans="2:15" x14ac:dyDescent="0.2">
      <c r="B30342" s="3"/>
      <c r="C30342" s="3"/>
      <c r="D30342" s="6"/>
      <c r="E30342" s="8"/>
      <c r="O30342" s="9"/>
    </row>
    <row r="30343" spans="2:15" x14ac:dyDescent="0.2">
      <c r="B30343" s="3"/>
      <c r="C30343" s="3"/>
      <c r="D30343" s="6"/>
      <c r="E30343" s="8"/>
      <c r="O30343" s="9"/>
    </row>
    <row r="30344" spans="2:15" x14ac:dyDescent="0.2">
      <c r="B30344" s="3"/>
      <c r="C30344" s="3"/>
      <c r="D30344" s="6"/>
      <c r="E30344" s="8"/>
      <c r="O30344" s="9"/>
    </row>
    <row r="30345" spans="2:15" x14ac:dyDescent="0.2">
      <c r="B30345" s="3"/>
      <c r="C30345" s="3"/>
      <c r="D30345" s="6"/>
      <c r="E30345" s="8"/>
      <c r="O30345" s="9"/>
    </row>
    <row r="30346" spans="2:15" x14ac:dyDescent="0.2">
      <c r="B30346" s="3"/>
      <c r="C30346" s="3"/>
      <c r="D30346" s="6"/>
      <c r="E30346" s="8"/>
      <c r="O30346" s="9"/>
    </row>
    <row r="30347" spans="2:15" x14ac:dyDescent="0.2">
      <c r="B30347" s="3"/>
      <c r="C30347" s="3"/>
      <c r="D30347" s="6"/>
      <c r="E30347" s="8"/>
      <c r="O30347" s="9"/>
    </row>
    <row r="30348" spans="2:15" x14ac:dyDescent="0.2">
      <c r="B30348" s="3"/>
      <c r="C30348" s="3"/>
      <c r="D30348" s="6"/>
      <c r="E30348" s="8"/>
      <c r="O30348" s="9"/>
    </row>
    <row r="30349" spans="2:15" x14ac:dyDescent="0.2">
      <c r="B30349" s="3"/>
      <c r="C30349" s="3"/>
      <c r="D30349" s="6"/>
      <c r="E30349" s="8"/>
      <c r="O30349" s="9"/>
    </row>
    <row r="30350" spans="2:15" x14ac:dyDescent="0.2">
      <c r="B30350" s="3"/>
      <c r="C30350" s="3"/>
      <c r="D30350" s="6"/>
      <c r="E30350" s="8"/>
      <c r="O30350" s="9"/>
    </row>
    <row r="30351" spans="2:15" x14ac:dyDescent="0.2">
      <c r="B30351" s="3"/>
      <c r="C30351" s="3"/>
      <c r="D30351" s="6"/>
      <c r="E30351" s="8"/>
      <c r="O30351" s="9"/>
    </row>
    <row r="30352" spans="2:15" x14ac:dyDescent="0.2">
      <c r="B30352" s="3"/>
      <c r="C30352" s="3"/>
      <c r="D30352" s="6"/>
      <c r="E30352" s="8"/>
      <c r="O30352" s="9"/>
    </row>
    <row r="30353" spans="2:15" x14ac:dyDescent="0.2">
      <c r="B30353" s="3"/>
      <c r="C30353" s="3"/>
      <c r="D30353" s="6"/>
      <c r="E30353" s="8"/>
      <c r="O30353" s="9"/>
    </row>
    <row r="30354" spans="2:15" x14ac:dyDescent="0.2">
      <c r="B30354" s="3"/>
      <c r="C30354" s="3"/>
      <c r="D30354" s="6"/>
      <c r="E30354" s="8"/>
      <c r="O30354" s="9"/>
    </row>
    <row r="30355" spans="2:15" x14ac:dyDescent="0.2">
      <c r="B30355" s="3"/>
      <c r="C30355" s="3"/>
      <c r="D30355" s="6"/>
      <c r="E30355" s="8"/>
      <c r="O30355" s="9"/>
    </row>
    <row r="30356" spans="2:15" x14ac:dyDescent="0.2">
      <c r="B30356" s="3"/>
      <c r="C30356" s="3"/>
      <c r="D30356" s="6"/>
      <c r="E30356" s="8"/>
      <c r="O30356" s="9"/>
    </row>
    <row r="30357" spans="2:15" x14ac:dyDescent="0.2">
      <c r="B30357" s="3"/>
      <c r="C30357" s="3"/>
      <c r="D30357" s="6"/>
      <c r="E30357" s="8"/>
      <c r="O30357" s="9"/>
    </row>
    <row r="30358" spans="2:15" x14ac:dyDescent="0.2">
      <c r="B30358" s="3"/>
      <c r="C30358" s="3"/>
      <c r="D30358" s="6"/>
      <c r="E30358" s="8"/>
      <c r="O30358" s="9"/>
    </row>
    <row r="30359" spans="2:15" x14ac:dyDescent="0.2">
      <c r="B30359" s="3"/>
      <c r="C30359" s="3"/>
      <c r="D30359" s="6"/>
      <c r="E30359" s="8"/>
      <c r="O30359" s="9"/>
    </row>
    <row r="30360" spans="2:15" x14ac:dyDescent="0.2">
      <c r="B30360" s="3"/>
      <c r="C30360" s="3"/>
      <c r="D30360" s="6"/>
      <c r="E30360" s="8"/>
      <c r="O30360" s="9"/>
    </row>
    <row r="30361" spans="2:15" x14ac:dyDescent="0.2">
      <c r="B30361" s="3"/>
      <c r="C30361" s="3"/>
      <c r="D30361" s="6"/>
      <c r="E30361" s="8"/>
      <c r="O30361" s="9"/>
    </row>
    <row r="30362" spans="2:15" x14ac:dyDescent="0.2">
      <c r="B30362" s="3"/>
      <c r="C30362" s="3"/>
      <c r="D30362" s="6"/>
      <c r="E30362" s="8"/>
      <c r="O30362" s="9"/>
    </row>
    <row r="30363" spans="2:15" x14ac:dyDescent="0.2">
      <c r="B30363" s="3"/>
      <c r="C30363" s="3"/>
      <c r="D30363" s="6"/>
      <c r="E30363" s="8"/>
      <c r="O30363" s="9"/>
    </row>
    <row r="30364" spans="2:15" x14ac:dyDescent="0.2">
      <c r="B30364" s="3"/>
      <c r="C30364" s="3"/>
      <c r="D30364" s="6"/>
      <c r="E30364" s="8"/>
      <c r="O30364" s="9"/>
    </row>
    <row r="30365" spans="2:15" x14ac:dyDescent="0.2">
      <c r="B30365" s="3"/>
      <c r="C30365" s="3"/>
      <c r="D30365" s="6"/>
      <c r="E30365" s="8"/>
      <c r="O30365" s="9"/>
    </row>
    <row r="30366" spans="2:15" x14ac:dyDescent="0.2">
      <c r="B30366" s="3"/>
      <c r="C30366" s="3"/>
      <c r="D30366" s="6"/>
      <c r="E30366" s="8"/>
      <c r="O30366" s="9"/>
    </row>
    <row r="30367" spans="2:15" x14ac:dyDescent="0.2">
      <c r="B30367" s="3"/>
      <c r="C30367" s="3"/>
      <c r="D30367" s="6"/>
      <c r="E30367" s="8"/>
      <c r="O30367" s="9"/>
    </row>
    <row r="30368" spans="2:15" x14ac:dyDescent="0.2">
      <c r="B30368" s="3"/>
      <c r="C30368" s="3"/>
      <c r="D30368" s="6"/>
      <c r="E30368" s="8"/>
      <c r="O30368" s="9"/>
    </row>
    <row r="30369" spans="2:15" x14ac:dyDescent="0.2">
      <c r="B30369" s="3"/>
      <c r="C30369" s="3"/>
      <c r="D30369" s="6"/>
      <c r="E30369" s="8"/>
      <c r="O30369" s="9"/>
    </row>
    <row r="30370" spans="2:15" x14ac:dyDescent="0.2">
      <c r="B30370" s="3"/>
      <c r="C30370" s="3"/>
      <c r="D30370" s="6"/>
      <c r="E30370" s="8"/>
      <c r="O30370" s="9"/>
    </row>
    <row r="30371" spans="2:15" x14ac:dyDescent="0.2">
      <c r="B30371" s="3"/>
      <c r="C30371" s="3"/>
      <c r="D30371" s="6"/>
      <c r="E30371" s="8"/>
      <c r="O30371" s="9"/>
    </row>
    <row r="30372" spans="2:15" x14ac:dyDescent="0.2">
      <c r="B30372" s="3"/>
      <c r="C30372" s="3"/>
      <c r="D30372" s="6"/>
      <c r="E30372" s="8"/>
      <c r="O30372" s="9"/>
    </row>
    <row r="30373" spans="2:15" x14ac:dyDescent="0.2">
      <c r="B30373" s="3"/>
      <c r="C30373" s="3"/>
      <c r="D30373" s="6"/>
      <c r="E30373" s="8"/>
      <c r="O30373" s="9"/>
    </row>
    <row r="30374" spans="2:15" x14ac:dyDescent="0.2">
      <c r="B30374" s="3"/>
      <c r="C30374" s="3"/>
      <c r="D30374" s="6"/>
      <c r="E30374" s="8"/>
      <c r="O30374" s="9"/>
    </row>
    <row r="30375" spans="2:15" x14ac:dyDescent="0.2">
      <c r="B30375" s="3"/>
      <c r="C30375" s="3"/>
      <c r="D30375" s="6"/>
      <c r="E30375" s="8"/>
      <c r="O30375" s="9"/>
    </row>
    <row r="30376" spans="2:15" x14ac:dyDescent="0.2">
      <c r="B30376" s="3"/>
      <c r="C30376" s="3"/>
      <c r="D30376" s="6"/>
      <c r="E30376" s="8"/>
      <c r="O30376" s="9"/>
    </row>
    <row r="30377" spans="2:15" x14ac:dyDescent="0.2">
      <c r="B30377" s="3"/>
      <c r="C30377" s="3"/>
      <c r="D30377" s="6"/>
      <c r="E30377" s="8"/>
      <c r="O30377" s="9"/>
    </row>
    <row r="30378" spans="2:15" x14ac:dyDescent="0.2">
      <c r="B30378" s="3"/>
      <c r="C30378" s="3"/>
      <c r="D30378" s="6"/>
      <c r="E30378" s="8"/>
      <c r="O30378" s="9"/>
    </row>
    <row r="30379" spans="2:15" x14ac:dyDescent="0.2">
      <c r="B30379" s="3"/>
      <c r="C30379" s="3"/>
      <c r="D30379" s="6"/>
      <c r="E30379" s="8"/>
      <c r="O30379" s="9"/>
    </row>
    <row r="30380" spans="2:15" x14ac:dyDescent="0.2">
      <c r="B30380" s="3"/>
      <c r="C30380" s="3"/>
      <c r="D30380" s="6"/>
      <c r="E30380" s="8"/>
      <c r="O30380" s="9"/>
    </row>
    <row r="30381" spans="2:15" x14ac:dyDescent="0.2">
      <c r="B30381" s="3"/>
      <c r="C30381" s="3"/>
      <c r="D30381" s="6"/>
      <c r="E30381" s="8"/>
      <c r="O30381" s="9"/>
    </row>
    <row r="30382" spans="2:15" x14ac:dyDescent="0.2">
      <c r="B30382" s="3"/>
      <c r="C30382" s="3"/>
      <c r="D30382" s="6"/>
      <c r="E30382" s="8"/>
      <c r="O30382" s="9"/>
    </row>
    <row r="30383" spans="2:15" x14ac:dyDescent="0.2">
      <c r="B30383" s="3"/>
      <c r="C30383" s="3"/>
      <c r="D30383" s="6"/>
      <c r="E30383" s="8"/>
      <c r="O30383" s="9"/>
    </row>
    <row r="30384" spans="2:15" x14ac:dyDescent="0.2">
      <c r="B30384" s="3"/>
      <c r="C30384" s="3"/>
      <c r="D30384" s="6"/>
      <c r="E30384" s="8"/>
      <c r="O30384" s="9"/>
    </row>
    <row r="30385" spans="2:15" x14ac:dyDescent="0.2">
      <c r="B30385" s="3"/>
      <c r="C30385" s="3"/>
      <c r="D30385" s="6"/>
      <c r="E30385" s="8"/>
      <c r="O30385" s="9"/>
    </row>
    <row r="30386" spans="2:15" x14ac:dyDescent="0.2">
      <c r="B30386" s="3"/>
      <c r="C30386" s="3"/>
      <c r="D30386" s="6"/>
      <c r="E30386" s="8"/>
      <c r="O30386" s="9"/>
    </row>
    <row r="30387" spans="2:15" x14ac:dyDescent="0.2">
      <c r="B30387" s="3"/>
      <c r="C30387" s="3"/>
      <c r="D30387" s="6"/>
      <c r="E30387" s="8"/>
      <c r="O30387" s="9"/>
    </row>
    <row r="30388" spans="2:15" x14ac:dyDescent="0.2">
      <c r="B30388" s="3"/>
      <c r="C30388" s="3"/>
      <c r="D30388" s="6"/>
      <c r="E30388" s="8"/>
      <c r="O30388" s="9"/>
    </row>
    <row r="30389" spans="2:15" x14ac:dyDescent="0.2">
      <c r="B30389" s="3"/>
      <c r="C30389" s="3"/>
      <c r="D30389" s="6"/>
      <c r="E30389" s="8"/>
      <c r="O30389" s="9"/>
    </row>
    <row r="30390" spans="2:15" x14ac:dyDescent="0.2">
      <c r="B30390" s="3"/>
      <c r="C30390" s="3"/>
      <c r="D30390" s="6"/>
      <c r="E30390" s="8"/>
      <c r="O30390" s="9"/>
    </row>
    <row r="30391" spans="2:15" x14ac:dyDescent="0.2">
      <c r="B30391" s="3"/>
      <c r="C30391" s="3"/>
      <c r="D30391" s="6"/>
      <c r="E30391" s="8"/>
      <c r="O30391" s="9"/>
    </row>
    <row r="30392" spans="2:15" x14ac:dyDescent="0.2">
      <c r="B30392" s="3"/>
      <c r="C30392" s="3"/>
      <c r="D30392" s="6"/>
      <c r="E30392" s="8"/>
      <c r="O30392" s="9"/>
    </row>
    <row r="30393" spans="2:15" x14ac:dyDescent="0.2">
      <c r="B30393" s="3"/>
      <c r="C30393" s="3"/>
      <c r="D30393" s="6"/>
      <c r="E30393" s="8"/>
      <c r="O30393" s="9"/>
    </row>
    <row r="30394" spans="2:15" x14ac:dyDescent="0.2">
      <c r="B30394" s="3"/>
      <c r="C30394" s="3"/>
      <c r="D30394" s="6"/>
      <c r="E30394" s="8"/>
      <c r="O30394" s="9"/>
    </row>
    <row r="30395" spans="2:15" x14ac:dyDescent="0.2">
      <c r="B30395" s="3"/>
      <c r="C30395" s="3"/>
      <c r="D30395" s="6"/>
      <c r="E30395" s="8"/>
      <c r="O30395" s="9"/>
    </row>
    <row r="30396" spans="2:15" x14ac:dyDescent="0.2">
      <c r="B30396" s="3"/>
      <c r="C30396" s="3"/>
      <c r="D30396" s="6"/>
      <c r="E30396" s="8"/>
      <c r="O30396" s="9"/>
    </row>
    <row r="30397" spans="2:15" x14ac:dyDescent="0.2">
      <c r="B30397" s="3"/>
      <c r="C30397" s="3"/>
      <c r="D30397" s="6"/>
      <c r="E30397" s="8"/>
      <c r="O30397" s="9"/>
    </row>
    <row r="30398" spans="2:15" x14ac:dyDescent="0.2">
      <c r="B30398" s="3"/>
      <c r="C30398" s="3"/>
      <c r="D30398" s="6"/>
      <c r="E30398" s="8"/>
      <c r="O30398" s="9"/>
    </row>
    <row r="30399" spans="2:15" x14ac:dyDescent="0.2">
      <c r="B30399" s="3"/>
      <c r="C30399" s="3"/>
      <c r="D30399" s="6"/>
      <c r="E30399" s="8"/>
      <c r="O30399" s="9"/>
    </row>
    <row r="30400" spans="2:15" x14ac:dyDescent="0.2">
      <c r="B30400" s="3"/>
      <c r="C30400" s="3"/>
      <c r="D30400" s="6"/>
      <c r="E30400" s="8"/>
      <c r="O30400" s="9"/>
    </row>
    <row r="30401" spans="2:15" x14ac:dyDescent="0.2">
      <c r="B30401" s="3"/>
      <c r="C30401" s="3"/>
      <c r="D30401" s="6"/>
      <c r="E30401" s="8"/>
      <c r="O30401" s="9"/>
    </row>
    <row r="30402" spans="2:15" x14ac:dyDescent="0.2">
      <c r="B30402" s="3"/>
      <c r="C30402" s="3"/>
      <c r="D30402" s="6"/>
      <c r="E30402" s="8"/>
      <c r="O30402" s="9"/>
    </row>
    <row r="30403" spans="2:15" x14ac:dyDescent="0.2">
      <c r="B30403" s="3"/>
      <c r="C30403" s="3"/>
      <c r="D30403" s="6"/>
      <c r="E30403" s="8"/>
      <c r="O30403" s="9"/>
    </row>
    <row r="30404" spans="2:15" x14ac:dyDescent="0.2">
      <c r="B30404" s="3"/>
      <c r="C30404" s="3"/>
      <c r="D30404" s="6"/>
      <c r="E30404" s="8"/>
      <c r="O30404" s="9"/>
    </row>
    <row r="30405" spans="2:15" x14ac:dyDescent="0.2">
      <c r="B30405" s="3"/>
      <c r="C30405" s="3"/>
      <c r="D30405" s="6"/>
      <c r="E30405" s="8"/>
      <c r="O30405" s="9"/>
    </row>
    <row r="30406" spans="2:15" x14ac:dyDescent="0.2">
      <c r="B30406" s="3"/>
      <c r="C30406" s="3"/>
      <c r="D30406" s="6"/>
      <c r="E30406" s="8"/>
      <c r="O30406" s="9"/>
    </row>
    <row r="30407" spans="2:15" x14ac:dyDescent="0.2">
      <c r="B30407" s="3"/>
      <c r="C30407" s="3"/>
      <c r="D30407" s="6"/>
      <c r="E30407" s="8"/>
      <c r="O30407" s="9"/>
    </row>
    <row r="30408" spans="2:15" x14ac:dyDescent="0.2">
      <c r="B30408" s="3"/>
      <c r="C30408" s="3"/>
      <c r="D30408" s="6"/>
      <c r="E30408" s="8"/>
      <c r="O30408" s="9"/>
    </row>
    <row r="30409" spans="2:15" x14ac:dyDescent="0.2">
      <c r="B30409" s="3"/>
      <c r="C30409" s="3"/>
      <c r="D30409" s="6"/>
      <c r="E30409" s="8"/>
      <c r="O30409" s="9"/>
    </row>
    <row r="30410" spans="2:15" x14ac:dyDescent="0.2">
      <c r="B30410" s="3"/>
      <c r="C30410" s="3"/>
      <c r="D30410" s="6"/>
      <c r="E30410" s="8"/>
      <c r="O30410" s="9"/>
    </row>
    <row r="30411" spans="2:15" x14ac:dyDescent="0.2">
      <c r="B30411" s="3"/>
      <c r="C30411" s="3"/>
      <c r="D30411" s="6"/>
      <c r="E30411" s="8"/>
      <c r="O30411" s="9"/>
    </row>
    <row r="30412" spans="2:15" x14ac:dyDescent="0.2">
      <c r="B30412" s="3"/>
      <c r="C30412" s="3"/>
      <c r="D30412" s="6"/>
      <c r="E30412" s="8"/>
      <c r="O30412" s="9"/>
    </row>
    <row r="30413" spans="2:15" x14ac:dyDescent="0.2">
      <c r="B30413" s="3"/>
      <c r="C30413" s="3"/>
      <c r="D30413" s="6"/>
      <c r="E30413" s="8"/>
      <c r="O30413" s="9"/>
    </row>
    <row r="30414" spans="2:15" x14ac:dyDescent="0.2">
      <c r="B30414" s="3"/>
      <c r="C30414" s="3"/>
      <c r="D30414" s="6"/>
      <c r="E30414" s="8"/>
      <c r="O30414" s="9"/>
    </row>
    <row r="30415" spans="2:15" x14ac:dyDescent="0.2">
      <c r="B30415" s="3"/>
      <c r="C30415" s="3"/>
      <c r="D30415" s="6"/>
      <c r="E30415" s="8"/>
      <c r="O30415" s="9"/>
    </row>
    <row r="30416" spans="2:15" x14ac:dyDescent="0.2">
      <c r="B30416" s="3"/>
      <c r="C30416" s="3"/>
      <c r="D30416" s="6"/>
      <c r="E30416" s="8"/>
      <c r="O30416" s="9"/>
    </row>
    <row r="30417" spans="2:15" x14ac:dyDescent="0.2">
      <c r="B30417" s="3"/>
      <c r="C30417" s="3"/>
      <c r="D30417" s="6"/>
      <c r="E30417" s="8"/>
      <c r="O30417" s="9"/>
    </row>
    <row r="30418" spans="2:15" x14ac:dyDescent="0.2">
      <c r="B30418" s="3"/>
      <c r="C30418" s="3"/>
      <c r="D30418" s="6"/>
      <c r="E30418" s="8"/>
      <c r="O30418" s="9"/>
    </row>
    <row r="30419" spans="2:15" x14ac:dyDescent="0.2">
      <c r="B30419" s="3"/>
      <c r="C30419" s="3"/>
      <c r="D30419" s="6"/>
      <c r="E30419" s="8"/>
      <c r="O30419" s="9"/>
    </row>
    <row r="30420" spans="2:15" x14ac:dyDescent="0.2">
      <c r="B30420" s="3"/>
      <c r="C30420" s="3"/>
      <c r="D30420" s="6"/>
      <c r="E30420" s="8"/>
      <c r="O30420" s="9"/>
    </row>
    <row r="30421" spans="2:15" x14ac:dyDescent="0.2">
      <c r="B30421" s="3"/>
      <c r="C30421" s="3"/>
      <c r="D30421" s="6"/>
      <c r="E30421" s="8"/>
      <c r="O30421" s="9"/>
    </row>
    <row r="30422" spans="2:15" x14ac:dyDescent="0.2">
      <c r="B30422" s="3"/>
      <c r="C30422" s="3"/>
      <c r="D30422" s="6"/>
      <c r="E30422" s="8"/>
      <c r="O30422" s="9"/>
    </row>
    <row r="30423" spans="2:15" x14ac:dyDescent="0.2">
      <c r="B30423" s="3"/>
      <c r="C30423" s="3"/>
      <c r="D30423" s="6"/>
      <c r="E30423" s="8"/>
      <c r="O30423" s="9"/>
    </row>
    <row r="30424" spans="2:15" x14ac:dyDescent="0.2">
      <c r="B30424" s="3"/>
      <c r="C30424" s="3"/>
      <c r="D30424" s="6"/>
      <c r="E30424" s="8"/>
      <c r="O30424" s="9"/>
    </row>
    <row r="30425" spans="2:15" x14ac:dyDescent="0.2">
      <c r="B30425" s="3"/>
      <c r="C30425" s="3"/>
      <c r="D30425" s="6"/>
      <c r="E30425" s="8"/>
      <c r="O30425" s="9"/>
    </row>
    <row r="30426" spans="2:15" x14ac:dyDescent="0.2">
      <c r="B30426" s="3"/>
      <c r="C30426" s="3"/>
      <c r="D30426" s="6"/>
      <c r="E30426" s="8"/>
      <c r="O30426" s="9"/>
    </row>
    <row r="30427" spans="2:15" x14ac:dyDescent="0.2">
      <c r="B30427" s="3"/>
      <c r="C30427" s="3"/>
      <c r="D30427" s="6"/>
      <c r="E30427" s="8"/>
      <c r="O30427" s="9"/>
    </row>
    <row r="30428" spans="2:15" x14ac:dyDescent="0.2">
      <c r="B30428" s="3"/>
      <c r="C30428" s="3"/>
      <c r="D30428" s="6"/>
      <c r="E30428" s="8"/>
      <c r="O30428" s="9"/>
    </row>
    <row r="30429" spans="2:15" x14ac:dyDescent="0.2">
      <c r="B30429" s="3"/>
      <c r="C30429" s="3"/>
      <c r="D30429" s="6"/>
      <c r="E30429" s="8"/>
      <c r="O30429" s="9"/>
    </row>
    <row r="30430" spans="2:15" x14ac:dyDescent="0.2">
      <c r="B30430" s="3"/>
      <c r="C30430" s="3"/>
      <c r="D30430" s="6"/>
      <c r="E30430" s="8"/>
      <c r="O30430" s="9"/>
    </row>
    <row r="30431" spans="2:15" x14ac:dyDescent="0.2">
      <c r="B30431" s="3"/>
      <c r="C30431" s="3"/>
      <c r="D30431" s="6"/>
      <c r="E30431" s="8"/>
      <c r="O30431" s="9"/>
    </row>
    <row r="30432" spans="2:15" x14ac:dyDescent="0.2">
      <c r="B30432" s="3"/>
      <c r="C30432" s="3"/>
      <c r="D30432" s="6"/>
      <c r="E30432" s="8"/>
      <c r="O30432" s="9"/>
    </row>
    <row r="30433" spans="2:15" x14ac:dyDescent="0.2">
      <c r="B30433" s="3"/>
      <c r="C30433" s="3"/>
      <c r="D30433" s="6"/>
      <c r="E30433" s="8"/>
      <c r="O30433" s="9"/>
    </row>
    <row r="30434" spans="2:15" x14ac:dyDescent="0.2">
      <c r="B30434" s="3"/>
      <c r="C30434" s="3"/>
      <c r="D30434" s="6"/>
      <c r="E30434" s="8"/>
      <c r="O30434" s="9"/>
    </row>
    <row r="30435" spans="2:15" x14ac:dyDescent="0.2">
      <c r="B30435" s="3"/>
      <c r="C30435" s="3"/>
      <c r="D30435" s="6"/>
      <c r="E30435" s="8"/>
      <c r="O30435" s="9"/>
    </row>
    <row r="30436" spans="2:15" x14ac:dyDescent="0.2">
      <c r="B30436" s="3"/>
      <c r="C30436" s="3"/>
      <c r="D30436" s="6"/>
      <c r="E30436" s="8"/>
      <c r="O30436" s="9"/>
    </row>
    <row r="30437" spans="2:15" x14ac:dyDescent="0.2">
      <c r="B30437" s="3"/>
      <c r="C30437" s="3"/>
      <c r="D30437" s="6"/>
      <c r="E30437" s="8"/>
      <c r="O30437" s="9"/>
    </row>
    <row r="30438" spans="2:15" x14ac:dyDescent="0.2">
      <c r="B30438" s="3"/>
      <c r="C30438" s="3"/>
      <c r="D30438" s="6"/>
      <c r="E30438" s="8"/>
      <c r="O30438" s="9"/>
    </row>
    <row r="30439" spans="2:15" x14ac:dyDescent="0.2">
      <c r="B30439" s="3"/>
      <c r="C30439" s="3"/>
      <c r="D30439" s="6"/>
      <c r="E30439" s="8"/>
      <c r="O30439" s="9"/>
    </row>
    <row r="30440" spans="2:15" x14ac:dyDescent="0.2">
      <c r="B30440" s="3"/>
      <c r="C30440" s="3"/>
      <c r="D30440" s="6"/>
      <c r="E30440" s="8"/>
      <c r="O30440" s="9"/>
    </row>
    <row r="30441" spans="2:15" x14ac:dyDescent="0.2">
      <c r="B30441" s="3"/>
      <c r="C30441" s="3"/>
      <c r="D30441" s="6"/>
      <c r="E30441" s="8"/>
      <c r="O30441" s="9"/>
    </row>
    <row r="30442" spans="2:15" x14ac:dyDescent="0.2">
      <c r="B30442" s="3"/>
      <c r="C30442" s="3"/>
      <c r="D30442" s="6"/>
      <c r="E30442" s="8"/>
      <c r="O30442" s="9"/>
    </row>
    <row r="30443" spans="2:15" x14ac:dyDescent="0.2">
      <c r="B30443" s="3"/>
      <c r="C30443" s="3"/>
      <c r="D30443" s="6"/>
      <c r="E30443" s="8"/>
      <c r="O30443" s="9"/>
    </row>
    <row r="30444" spans="2:15" x14ac:dyDescent="0.2">
      <c r="B30444" s="3"/>
      <c r="C30444" s="3"/>
      <c r="D30444" s="6"/>
      <c r="E30444" s="8"/>
      <c r="O30444" s="9"/>
    </row>
    <row r="30445" spans="2:15" x14ac:dyDescent="0.2">
      <c r="B30445" s="3"/>
      <c r="C30445" s="3"/>
      <c r="D30445" s="6"/>
      <c r="E30445" s="8"/>
      <c r="O30445" s="9"/>
    </row>
    <row r="30446" spans="2:15" x14ac:dyDescent="0.2">
      <c r="B30446" s="3"/>
      <c r="C30446" s="3"/>
      <c r="D30446" s="6"/>
      <c r="E30446" s="8"/>
      <c r="O30446" s="9"/>
    </row>
    <row r="30447" spans="2:15" x14ac:dyDescent="0.2">
      <c r="B30447" s="3"/>
      <c r="C30447" s="3"/>
      <c r="D30447" s="6"/>
      <c r="E30447" s="8"/>
      <c r="O30447" s="9"/>
    </row>
    <row r="30448" spans="2:15" x14ac:dyDescent="0.2">
      <c r="B30448" s="3"/>
      <c r="C30448" s="3"/>
      <c r="D30448" s="6"/>
      <c r="E30448" s="8"/>
      <c r="O30448" s="9"/>
    </row>
    <row r="30449" spans="2:15" x14ac:dyDescent="0.2">
      <c r="B30449" s="3"/>
      <c r="C30449" s="3"/>
      <c r="D30449" s="6"/>
      <c r="E30449" s="8"/>
      <c r="O30449" s="9"/>
    </row>
    <row r="30450" spans="2:15" x14ac:dyDescent="0.2">
      <c r="B30450" s="3"/>
      <c r="C30450" s="3"/>
      <c r="D30450" s="6"/>
      <c r="E30450" s="8"/>
      <c r="O30450" s="9"/>
    </row>
    <row r="30451" spans="2:15" x14ac:dyDescent="0.2">
      <c r="B30451" s="3"/>
      <c r="C30451" s="3"/>
      <c r="D30451" s="6"/>
      <c r="E30451" s="8"/>
      <c r="O30451" s="9"/>
    </row>
    <row r="30452" spans="2:15" x14ac:dyDescent="0.2">
      <c r="B30452" s="3"/>
      <c r="C30452" s="3"/>
      <c r="D30452" s="6"/>
      <c r="E30452" s="8"/>
      <c r="O30452" s="9"/>
    </row>
    <row r="30453" spans="2:15" x14ac:dyDescent="0.2">
      <c r="B30453" s="3"/>
      <c r="C30453" s="3"/>
      <c r="D30453" s="6"/>
      <c r="E30453" s="8"/>
      <c r="O30453" s="9"/>
    </row>
    <row r="30454" spans="2:15" x14ac:dyDescent="0.2">
      <c r="B30454" s="3"/>
      <c r="C30454" s="3"/>
      <c r="D30454" s="6"/>
      <c r="E30454" s="8"/>
      <c r="O30454" s="9"/>
    </row>
    <row r="30455" spans="2:15" x14ac:dyDescent="0.2">
      <c r="B30455" s="3"/>
      <c r="C30455" s="3"/>
      <c r="D30455" s="6"/>
      <c r="E30455" s="8"/>
      <c r="O30455" s="9"/>
    </row>
    <row r="30456" spans="2:15" x14ac:dyDescent="0.2">
      <c r="B30456" s="3"/>
      <c r="C30456" s="3"/>
      <c r="D30456" s="6"/>
      <c r="E30456" s="8"/>
      <c r="O30456" s="9"/>
    </row>
    <row r="30457" spans="2:15" x14ac:dyDescent="0.2">
      <c r="B30457" s="3"/>
      <c r="C30457" s="3"/>
      <c r="D30457" s="6"/>
      <c r="E30457" s="8"/>
      <c r="O30457" s="9"/>
    </row>
    <row r="30458" spans="2:15" x14ac:dyDescent="0.2">
      <c r="B30458" s="3"/>
      <c r="C30458" s="3"/>
      <c r="D30458" s="6"/>
      <c r="E30458" s="8"/>
      <c r="O30458" s="9"/>
    </row>
    <row r="30459" spans="2:15" x14ac:dyDescent="0.2">
      <c r="B30459" s="3"/>
      <c r="C30459" s="3"/>
      <c r="D30459" s="6"/>
      <c r="E30459" s="8"/>
      <c r="O30459" s="9"/>
    </row>
    <row r="30460" spans="2:15" x14ac:dyDescent="0.2">
      <c r="B30460" s="3"/>
      <c r="C30460" s="3"/>
      <c r="D30460" s="6"/>
      <c r="E30460" s="8"/>
      <c r="O30460" s="9"/>
    </row>
    <row r="30461" spans="2:15" x14ac:dyDescent="0.2">
      <c r="B30461" s="3"/>
      <c r="C30461" s="3"/>
      <c r="D30461" s="6"/>
      <c r="E30461" s="8"/>
      <c r="O30461" s="9"/>
    </row>
    <row r="30462" spans="2:15" x14ac:dyDescent="0.2">
      <c r="B30462" s="3"/>
      <c r="C30462" s="3"/>
      <c r="D30462" s="6"/>
      <c r="E30462" s="8"/>
      <c r="O30462" s="9"/>
    </row>
    <row r="30463" spans="2:15" x14ac:dyDescent="0.2">
      <c r="B30463" s="3"/>
      <c r="C30463" s="3"/>
      <c r="D30463" s="6"/>
      <c r="E30463" s="8"/>
      <c r="O30463" s="9"/>
    </row>
    <row r="30464" spans="2:15" x14ac:dyDescent="0.2">
      <c r="B30464" s="3"/>
      <c r="C30464" s="3"/>
      <c r="D30464" s="6"/>
      <c r="E30464" s="8"/>
      <c r="O30464" s="9"/>
    </row>
    <row r="30465" spans="2:15" x14ac:dyDescent="0.2">
      <c r="B30465" s="3"/>
      <c r="C30465" s="3"/>
      <c r="D30465" s="6"/>
      <c r="E30465" s="8"/>
      <c r="O30465" s="9"/>
    </row>
    <row r="30466" spans="2:15" x14ac:dyDescent="0.2">
      <c r="B30466" s="3"/>
      <c r="C30466" s="3"/>
      <c r="D30466" s="6"/>
      <c r="E30466" s="8"/>
      <c r="O30466" s="9"/>
    </row>
    <row r="30467" spans="2:15" x14ac:dyDescent="0.2">
      <c r="B30467" s="3"/>
      <c r="C30467" s="3"/>
      <c r="D30467" s="6"/>
      <c r="E30467" s="8"/>
      <c r="O30467" s="9"/>
    </row>
    <row r="30468" spans="2:15" x14ac:dyDescent="0.2">
      <c r="B30468" s="3"/>
      <c r="C30468" s="3"/>
      <c r="D30468" s="6"/>
      <c r="E30468" s="8"/>
      <c r="O30468" s="9"/>
    </row>
    <row r="30469" spans="2:15" x14ac:dyDescent="0.2">
      <c r="B30469" s="3"/>
      <c r="C30469" s="3"/>
      <c r="D30469" s="6"/>
      <c r="E30469" s="8"/>
      <c r="O30469" s="9"/>
    </row>
    <row r="30470" spans="2:15" x14ac:dyDescent="0.2">
      <c r="B30470" s="3"/>
      <c r="C30470" s="3"/>
      <c r="D30470" s="6"/>
      <c r="E30470" s="8"/>
      <c r="O30470" s="9"/>
    </row>
    <row r="30471" spans="2:15" x14ac:dyDescent="0.2">
      <c r="B30471" s="3"/>
      <c r="C30471" s="3"/>
      <c r="D30471" s="6"/>
      <c r="E30471" s="8"/>
      <c r="O30471" s="9"/>
    </row>
    <row r="30472" spans="2:15" x14ac:dyDescent="0.2">
      <c r="B30472" s="3"/>
      <c r="C30472" s="3"/>
      <c r="D30472" s="6"/>
      <c r="E30472" s="8"/>
      <c r="O30472" s="9"/>
    </row>
    <row r="30473" spans="2:15" x14ac:dyDescent="0.2">
      <c r="B30473" s="3"/>
      <c r="C30473" s="3"/>
      <c r="D30473" s="6"/>
      <c r="E30473" s="8"/>
      <c r="O30473" s="9"/>
    </row>
    <row r="30474" spans="2:15" x14ac:dyDescent="0.2">
      <c r="B30474" s="3"/>
      <c r="C30474" s="3"/>
      <c r="D30474" s="6"/>
      <c r="E30474" s="8"/>
      <c r="O30474" s="9"/>
    </row>
    <row r="30475" spans="2:15" x14ac:dyDescent="0.2">
      <c r="B30475" s="3"/>
      <c r="C30475" s="3"/>
      <c r="D30475" s="6"/>
      <c r="E30475" s="8"/>
      <c r="O30475" s="9"/>
    </row>
    <row r="30476" spans="2:15" x14ac:dyDescent="0.2">
      <c r="B30476" s="3"/>
      <c r="C30476" s="3"/>
      <c r="D30476" s="6"/>
      <c r="E30476" s="8"/>
      <c r="O30476" s="9"/>
    </row>
    <row r="30477" spans="2:15" x14ac:dyDescent="0.2">
      <c r="B30477" s="3"/>
      <c r="C30477" s="3"/>
      <c r="D30477" s="6"/>
      <c r="E30477" s="8"/>
      <c r="O30477" s="9"/>
    </row>
    <row r="30478" spans="2:15" x14ac:dyDescent="0.2">
      <c r="B30478" s="3"/>
      <c r="C30478" s="3"/>
      <c r="D30478" s="6"/>
      <c r="E30478" s="8"/>
      <c r="O30478" s="9"/>
    </row>
    <row r="30479" spans="2:15" x14ac:dyDescent="0.2">
      <c r="B30479" s="3"/>
      <c r="C30479" s="3"/>
      <c r="D30479" s="6"/>
      <c r="E30479" s="8"/>
      <c r="O30479" s="9"/>
    </row>
    <row r="30480" spans="2:15" x14ac:dyDescent="0.2">
      <c r="B30480" s="3"/>
      <c r="C30480" s="3"/>
      <c r="D30480" s="6"/>
      <c r="E30480" s="8"/>
      <c r="O30480" s="9"/>
    </row>
    <row r="30481" spans="2:15" x14ac:dyDescent="0.2">
      <c r="B30481" s="3"/>
      <c r="C30481" s="3"/>
      <c r="D30481" s="6"/>
      <c r="E30481" s="8"/>
      <c r="O30481" s="9"/>
    </row>
    <row r="30482" spans="2:15" x14ac:dyDescent="0.2">
      <c r="B30482" s="3"/>
      <c r="C30482" s="3"/>
      <c r="D30482" s="6"/>
      <c r="E30482" s="8"/>
      <c r="O30482" s="9"/>
    </row>
    <row r="30483" spans="2:15" x14ac:dyDescent="0.2">
      <c r="B30483" s="3"/>
      <c r="C30483" s="3"/>
      <c r="D30483" s="6"/>
      <c r="E30483" s="8"/>
      <c r="O30483" s="9"/>
    </row>
    <row r="30484" spans="2:15" x14ac:dyDescent="0.2">
      <c r="B30484" s="3"/>
      <c r="C30484" s="3"/>
      <c r="D30484" s="6"/>
      <c r="E30484" s="8"/>
      <c r="O30484" s="9"/>
    </row>
    <row r="30485" spans="2:15" x14ac:dyDescent="0.2">
      <c r="B30485" s="3"/>
      <c r="C30485" s="3"/>
      <c r="D30485" s="6"/>
      <c r="E30485" s="8"/>
      <c r="O30485" s="9"/>
    </row>
    <row r="30486" spans="2:15" x14ac:dyDescent="0.2">
      <c r="B30486" s="3"/>
      <c r="C30486" s="3"/>
      <c r="D30486" s="6"/>
      <c r="E30486" s="8"/>
      <c r="O30486" s="9"/>
    </row>
    <row r="30487" spans="2:15" x14ac:dyDescent="0.2">
      <c r="B30487" s="3"/>
      <c r="C30487" s="3"/>
      <c r="D30487" s="6"/>
      <c r="E30487" s="8"/>
      <c r="O30487" s="9"/>
    </row>
    <row r="30488" spans="2:15" x14ac:dyDescent="0.2">
      <c r="B30488" s="3"/>
      <c r="C30488" s="3"/>
      <c r="D30488" s="6"/>
      <c r="E30488" s="8"/>
      <c r="O30488" s="9"/>
    </row>
    <row r="30489" spans="2:15" x14ac:dyDescent="0.2">
      <c r="B30489" s="3"/>
      <c r="C30489" s="3"/>
      <c r="D30489" s="6"/>
      <c r="E30489" s="8"/>
      <c r="O30489" s="9"/>
    </row>
    <row r="30490" spans="2:15" x14ac:dyDescent="0.2">
      <c r="B30490" s="3"/>
      <c r="C30490" s="3"/>
      <c r="D30490" s="6"/>
      <c r="E30490" s="8"/>
      <c r="O30490" s="9"/>
    </row>
    <row r="30491" spans="2:15" x14ac:dyDescent="0.2">
      <c r="B30491" s="3"/>
      <c r="C30491" s="3"/>
      <c r="D30491" s="6"/>
      <c r="E30491" s="8"/>
      <c r="O30491" s="9"/>
    </row>
    <row r="30492" spans="2:15" x14ac:dyDescent="0.2">
      <c r="B30492" s="3"/>
      <c r="C30492" s="3"/>
      <c r="D30492" s="6"/>
      <c r="E30492" s="8"/>
      <c r="O30492" s="9"/>
    </row>
    <row r="30493" spans="2:15" x14ac:dyDescent="0.2">
      <c r="B30493" s="3"/>
      <c r="C30493" s="3"/>
      <c r="D30493" s="6"/>
      <c r="E30493" s="8"/>
      <c r="O30493" s="9"/>
    </row>
    <row r="30494" spans="2:15" x14ac:dyDescent="0.2">
      <c r="B30494" s="3"/>
      <c r="C30494" s="3"/>
      <c r="D30494" s="6"/>
      <c r="E30494" s="8"/>
      <c r="O30494" s="9"/>
    </row>
    <row r="30495" spans="2:15" x14ac:dyDescent="0.2">
      <c r="B30495" s="3"/>
      <c r="C30495" s="3"/>
      <c r="D30495" s="6"/>
      <c r="E30495" s="8"/>
      <c r="O30495" s="9"/>
    </row>
    <row r="30496" spans="2:15" x14ac:dyDescent="0.2">
      <c r="B30496" s="3"/>
      <c r="C30496" s="3"/>
      <c r="D30496" s="6"/>
      <c r="E30496" s="8"/>
      <c r="O30496" s="9"/>
    </row>
    <row r="30497" spans="2:15" x14ac:dyDescent="0.2">
      <c r="B30497" s="3"/>
      <c r="C30497" s="3"/>
      <c r="D30497" s="6"/>
      <c r="E30497" s="8"/>
      <c r="O30497" s="9"/>
    </row>
    <row r="30498" spans="2:15" x14ac:dyDescent="0.2">
      <c r="B30498" s="3"/>
      <c r="C30498" s="3"/>
      <c r="D30498" s="6"/>
      <c r="E30498" s="8"/>
      <c r="O30498" s="9"/>
    </row>
    <row r="30499" spans="2:15" x14ac:dyDescent="0.2">
      <c r="B30499" s="3"/>
      <c r="C30499" s="3"/>
      <c r="D30499" s="6"/>
      <c r="E30499" s="8"/>
      <c r="O30499" s="9"/>
    </row>
    <row r="30500" spans="2:15" x14ac:dyDescent="0.2">
      <c r="B30500" s="3"/>
      <c r="C30500" s="3"/>
      <c r="D30500" s="6"/>
      <c r="E30500" s="8"/>
      <c r="O30500" s="9"/>
    </row>
    <row r="30501" spans="2:15" x14ac:dyDescent="0.2">
      <c r="B30501" s="3"/>
      <c r="C30501" s="3"/>
      <c r="D30501" s="6"/>
      <c r="E30501" s="8"/>
      <c r="O30501" s="9"/>
    </row>
    <row r="30502" spans="2:15" x14ac:dyDescent="0.2">
      <c r="B30502" s="3"/>
      <c r="C30502" s="3"/>
      <c r="D30502" s="6"/>
      <c r="E30502" s="8"/>
      <c r="O30502" s="9"/>
    </row>
    <row r="30503" spans="2:15" x14ac:dyDescent="0.2">
      <c r="B30503" s="3"/>
      <c r="C30503" s="3"/>
      <c r="D30503" s="6"/>
      <c r="E30503" s="8"/>
      <c r="O30503" s="9"/>
    </row>
    <row r="30504" spans="2:15" x14ac:dyDescent="0.2">
      <c r="B30504" s="3"/>
      <c r="C30504" s="3"/>
      <c r="D30504" s="6"/>
      <c r="E30504" s="8"/>
      <c r="O30504" s="9"/>
    </row>
    <row r="30505" spans="2:15" x14ac:dyDescent="0.2">
      <c r="B30505" s="3"/>
      <c r="C30505" s="3"/>
      <c r="D30505" s="6"/>
      <c r="E30505" s="8"/>
      <c r="O30505" s="9"/>
    </row>
    <row r="30506" spans="2:15" x14ac:dyDescent="0.2">
      <c r="B30506" s="3"/>
      <c r="C30506" s="3"/>
      <c r="D30506" s="6"/>
      <c r="E30506" s="8"/>
      <c r="O30506" s="9"/>
    </row>
    <row r="30507" spans="2:15" x14ac:dyDescent="0.2">
      <c r="B30507" s="3"/>
      <c r="C30507" s="3"/>
      <c r="D30507" s="6"/>
      <c r="E30507" s="8"/>
      <c r="O30507" s="9"/>
    </row>
    <row r="30508" spans="2:15" x14ac:dyDescent="0.2">
      <c r="B30508" s="3"/>
      <c r="C30508" s="3"/>
      <c r="D30508" s="6"/>
      <c r="E30508" s="8"/>
      <c r="O30508" s="9"/>
    </row>
    <row r="30509" spans="2:15" x14ac:dyDescent="0.2">
      <c r="B30509" s="3"/>
      <c r="C30509" s="3"/>
      <c r="D30509" s="6"/>
      <c r="E30509" s="8"/>
      <c r="O30509" s="9"/>
    </row>
    <row r="30510" spans="2:15" x14ac:dyDescent="0.2">
      <c r="B30510" s="3"/>
      <c r="C30510" s="3"/>
      <c r="D30510" s="6"/>
      <c r="E30510" s="8"/>
      <c r="O30510" s="9"/>
    </row>
    <row r="30511" spans="2:15" x14ac:dyDescent="0.2">
      <c r="B30511" s="3"/>
      <c r="C30511" s="3"/>
      <c r="D30511" s="6"/>
      <c r="E30511" s="8"/>
      <c r="O30511" s="9"/>
    </row>
    <row r="30512" spans="2:15" x14ac:dyDescent="0.2">
      <c r="B30512" s="3"/>
      <c r="C30512" s="3"/>
      <c r="D30512" s="6"/>
      <c r="E30512" s="8"/>
      <c r="O30512" s="9"/>
    </row>
    <row r="30513" spans="2:15" x14ac:dyDescent="0.2">
      <c r="B30513" s="3"/>
      <c r="C30513" s="3"/>
      <c r="D30513" s="6"/>
      <c r="E30513" s="8"/>
      <c r="O30513" s="9"/>
    </row>
    <row r="30514" spans="2:15" x14ac:dyDescent="0.2">
      <c r="B30514" s="3"/>
      <c r="C30514" s="3"/>
      <c r="D30514" s="6"/>
      <c r="E30514" s="8"/>
      <c r="O30514" s="9"/>
    </row>
    <row r="30515" spans="2:15" x14ac:dyDescent="0.2">
      <c r="B30515" s="3"/>
      <c r="C30515" s="3"/>
      <c r="D30515" s="6"/>
      <c r="E30515" s="8"/>
      <c r="O30515" s="9"/>
    </row>
    <row r="30516" spans="2:15" x14ac:dyDescent="0.2">
      <c r="B30516" s="3"/>
      <c r="C30516" s="3"/>
      <c r="D30516" s="6"/>
      <c r="E30516" s="8"/>
      <c r="O30516" s="9"/>
    </row>
    <row r="30517" spans="2:15" x14ac:dyDescent="0.2">
      <c r="B30517" s="3"/>
      <c r="C30517" s="3"/>
      <c r="D30517" s="6"/>
      <c r="E30517" s="8"/>
      <c r="O30517" s="9"/>
    </row>
    <row r="30518" spans="2:15" x14ac:dyDescent="0.2">
      <c r="B30518" s="3"/>
      <c r="C30518" s="3"/>
      <c r="D30518" s="6"/>
      <c r="E30518" s="8"/>
      <c r="O30518" s="9"/>
    </row>
    <row r="30519" spans="2:15" x14ac:dyDescent="0.2">
      <c r="B30519" s="3"/>
      <c r="C30519" s="3"/>
      <c r="D30519" s="6"/>
      <c r="E30519" s="8"/>
      <c r="O30519" s="9"/>
    </row>
    <row r="30520" spans="2:15" x14ac:dyDescent="0.2">
      <c r="B30520" s="3"/>
      <c r="C30520" s="3"/>
      <c r="D30520" s="6"/>
      <c r="E30520" s="8"/>
      <c r="O30520" s="9"/>
    </row>
    <row r="30521" spans="2:15" x14ac:dyDescent="0.2">
      <c r="B30521" s="3"/>
      <c r="C30521" s="3"/>
      <c r="D30521" s="6"/>
      <c r="E30521" s="8"/>
      <c r="O30521" s="9"/>
    </row>
    <row r="30522" spans="2:15" x14ac:dyDescent="0.2">
      <c r="B30522" s="3"/>
      <c r="C30522" s="3"/>
      <c r="D30522" s="6"/>
      <c r="E30522" s="8"/>
      <c r="O30522" s="9"/>
    </row>
    <row r="30523" spans="2:15" x14ac:dyDescent="0.2">
      <c r="B30523" s="3"/>
      <c r="C30523" s="3"/>
      <c r="D30523" s="6"/>
      <c r="E30523" s="8"/>
      <c r="O30523" s="9"/>
    </row>
    <row r="30524" spans="2:15" x14ac:dyDescent="0.2">
      <c r="B30524" s="3"/>
      <c r="C30524" s="3"/>
      <c r="D30524" s="6"/>
      <c r="E30524" s="8"/>
      <c r="O30524" s="9"/>
    </row>
    <row r="30525" spans="2:15" x14ac:dyDescent="0.2">
      <c r="B30525" s="3"/>
      <c r="C30525" s="3"/>
      <c r="D30525" s="6"/>
      <c r="E30525" s="8"/>
      <c r="O30525" s="9"/>
    </row>
    <row r="30526" spans="2:15" x14ac:dyDescent="0.2">
      <c r="B30526" s="3"/>
      <c r="C30526" s="3"/>
      <c r="D30526" s="6"/>
      <c r="E30526" s="8"/>
      <c r="O30526" s="9"/>
    </row>
    <row r="30527" spans="2:15" x14ac:dyDescent="0.2">
      <c r="B30527" s="3"/>
      <c r="C30527" s="3"/>
      <c r="D30527" s="6"/>
      <c r="E30527" s="8"/>
      <c r="O30527" s="9"/>
    </row>
    <row r="30528" spans="2:15" x14ac:dyDescent="0.2">
      <c r="B30528" s="3"/>
      <c r="C30528" s="3"/>
      <c r="D30528" s="6"/>
      <c r="E30528" s="8"/>
      <c r="O30528" s="9"/>
    </row>
    <row r="30529" spans="2:15" x14ac:dyDescent="0.2">
      <c r="B30529" s="3"/>
      <c r="C30529" s="3"/>
      <c r="D30529" s="6"/>
      <c r="E30529" s="8"/>
      <c r="O30529" s="9"/>
    </row>
    <row r="30530" spans="2:15" x14ac:dyDescent="0.2">
      <c r="B30530" s="3"/>
      <c r="C30530" s="3"/>
      <c r="D30530" s="6"/>
      <c r="E30530" s="8"/>
      <c r="O30530" s="9"/>
    </row>
    <row r="30531" spans="2:15" x14ac:dyDescent="0.2">
      <c r="B30531" s="3"/>
      <c r="C30531" s="3"/>
      <c r="D30531" s="6"/>
      <c r="E30531" s="8"/>
      <c r="O30531" s="9"/>
    </row>
    <row r="30532" spans="2:15" x14ac:dyDescent="0.2">
      <c r="B30532" s="3"/>
      <c r="C30532" s="3"/>
      <c r="D30532" s="6"/>
      <c r="E30532" s="8"/>
      <c r="O30532" s="9"/>
    </row>
    <row r="30533" spans="2:15" x14ac:dyDescent="0.2">
      <c r="B30533" s="3"/>
      <c r="C30533" s="3"/>
      <c r="D30533" s="6"/>
      <c r="E30533" s="8"/>
      <c r="O30533" s="9"/>
    </row>
    <row r="30534" spans="2:15" x14ac:dyDescent="0.2">
      <c r="B30534" s="3"/>
      <c r="C30534" s="3"/>
      <c r="D30534" s="6"/>
      <c r="E30534" s="8"/>
      <c r="O30534" s="9"/>
    </row>
    <row r="30535" spans="2:15" x14ac:dyDescent="0.2">
      <c r="B30535" s="3"/>
      <c r="C30535" s="3"/>
      <c r="D30535" s="6"/>
      <c r="E30535" s="8"/>
      <c r="O30535" s="9"/>
    </row>
    <row r="30536" spans="2:15" x14ac:dyDescent="0.2">
      <c r="B30536" s="3"/>
      <c r="C30536" s="3"/>
      <c r="D30536" s="6"/>
      <c r="E30536" s="8"/>
      <c r="O30536" s="9"/>
    </row>
    <row r="30537" spans="2:15" x14ac:dyDescent="0.2">
      <c r="B30537" s="3"/>
      <c r="C30537" s="3"/>
      <c r="D30537" s="6"/>
      <c r="E30537" s="8"/>
      <c r="O30537" s="9"/>
    </row>
    <row r="30538" spans="2:15" x14ac:dyDescent="0.2">
      <c r="B30538" s="3"/>
      <c r="C30538" s="3"/>
      <c r="D30538" s="6"/>
      <c r="E30538" s="8"/>
      <c r="O30538" s="9"/>
    </row>
    <row r="30539" spans="2:15" x14ac:dyDescent="0.2">
      <c r="B30539" s="3"/>
      <c r="C30539" s="3"/>
      <c r="D30539" s="6"/>
      <c r="E30539" s="8"/>
      <c r="O30539" s="9"/>
    </row>
    <row r="30540" spans="2:15" x14ac:dyDescent="0.2">
      <c r="B30540" s="3"/>
      <c r="C30540" s="3"/>
      <c r="D30540" s="6"/>
      <c r="E30540" s="8"/>
      <c r="O30540" s="9"/>
    </row>
    <row r="30541" spans="2:15" x14ac:dyDescent="0.2">
      <c r="B30541" s="3"/>
      <c r="C30541" s="3"/>
      <c r="D30541" s="6"/>
      <c r="E30541" s="8"/>
      <c r="O30541" s="9"/>
    </row>
    <row r="30542" spans="2:15" x14ac:dyDescent="0.2">
      <c r="B30542" s="3"/>
      <c r="C30542" s="3"/>
      <c r="D30542" s="6"/>
      <c r="E30542" s="8"/>
      <c r="O30542" s="9"/>
    </row>
    <row r="30543" spans="2:15" x14ac:dyDescent="0.2">
      <c r="B30543" s="3"/>
      <c r="C30543" s="3"/>
      <c r="D30543" s="6"/>
      <c r="E30543" s="8"/>
      <c r="O30543" s="9"/>
    </row>
    <row r="30544" spans="2:15" x14ac:dyDescent="0.2">
      <c r="B30544" s="3"/>
      <c r="C30544" s="3"/>
      <c r="D30544" s="6"/>
      <c r="E30544" s="8"/>
      <c r="O30544" s="9"/>
    </row>
    <row r="30545" spans="2:15" x14ac:dyDescent="0.2">
      <c r="B30545" s="3"/>
      <c r="C30545" s="3"/>
      <c r="D30545" s="6"/>
      <c r="E30545" s="8"/>
      <c r="O30545" s="9"/>
    </row>
    <row r="30546" spans="2:15" x14ac:dyDescent="0.2">
      <c r="B30546" s="3"/>
      <c r="C30546" s="3"/>
      <c r="D30546" s="6"/>
      <c r="E30546" s="8"/>
      <c r="O30546" s="9"/>
    </row>
    <row r="30547" spans="2:15" x14ac:dyDescent="0.2">
      <c r="B30547" s="3"/>
      <c r="C30547" s="3"/>
      <c r="D30547" s="6"/>
      <c r="E30547" s="8"/>
      <c r="O30547" s="9"/>
    </row>
    <row r="30548" spans="2:15" x14ac:dyDescent="0.2">
      <c r="B30548" s="3"/>
      <c r="C30548" s="3"/>
      <c r="D30548" s="6"/>
      <c r="E30548" s="8"/>
      <c r="O30548" s="9"/>
    </row>
    <row r="30549" spans="2:15" x14ac:dyDescent="0.2">
      <c r="B30549" s="3"/>
      <c r="C30549" s="3"/>
      <c r="D30549" s="6"/>
      <c r="E30549" s="8"/>
      <c r="O30549" s="9"/>
    </row>
    <row r="30550" spans="2:15" x14ac:dyDescent="0.2">
      <c r="B30550" s="3"/>
      <c r="C30550" s="3"/>
      <c r="D30550" s="6"/>
      <c r="E30550" s="8"/>
      <c r="O30550" s="9"/>
    </row>
    <row r="30551" spans="2:15" x14ac:dyDescent="0.2">
      <c r="B30551" s="3"/>
      <c r="C30551" s="3"/>
      <c r="D30551" s="6"/>
      <c r="E30551" s="8"/>
      <c r="O30551" s="9"/>
    </row>
    <row r="30552" spans="2:15" x14ac:dyDescent="0.2">
      <c r="B30552" s="3"/>
      <c r="C30552" s="3"/>
      <c r="D30552" s="6"/>
      <c r="E30552" s="8"/>
      <c r="O30552" s="9"/>
    </row>
    <row r="30553" spans="2:15" x14ac:dyDescent="0.2">
      <c r="B30553" s="3"/>
      <c r="C30553" s="3"/>
      <c r="D30553" s="6"/>
      <c r="E30553" s="8"/>
      <c r="O30553" s="9"/>
    </row>
    <row r="30554" spans="2:15" x14ac:dyDescent="0.2">
      <c r="B30554" s="3"/>
      <c r="C30554" s="3"/>
      <c r="D30554" s="6"/>
      <c r="E30554" s="8"/>
      <c r="O30554" s="9"/>
    </row>
    <row r="30555" spans="2:15" x14ac:dyDescent="0.2">
      <c r="B30555" s="3"/>
      <c r="C30555" s="3"/>
      <c r="D30555" s="6"/>
      <c r="E30555" s="8"/>
      <c r="O30555" s="9"/>
    </row>
    <row r="30556" spans="2:15" x14ac:dyDescent="0.2">
      <c r="B30556" s="3"/>
      <c r="C30556" s="3"/>
      <c r="D30556" s="6"/>
      <c r="E30556" s="8"/>
      <c r="O30556" s="9"/>
    </row>
    <row r="30557" spans="2:15" x14ac:dyDescent="0.2">
      <c r="B30557" s="3"/>
      <c r="C30557" s="3"/>
      <c r="D30557" s="6"/>
      <c r="E30557" s="8"/>
      <c r="O30557" s="9"/>
    </row>
    <row r="30558" spans="2:15" x14ac:dyDescent="0.2">
      <c r="B30558" s="3"/>
      <c r="C30558" s="3"/>
      <c r="D30558" s="6"/>
      <c r="E30558" s="8"/>
      <c r="O30558" s="9"/>
    </row>
    <row r="30559" spans="2:15" x14ac:dyDescent="0.2">
      <c r="B30559" s="3"/>
      <c r="C30559" s="3"/>
      <c r="D30559" s="6"/>
      <c r="E30559" s="8"/>
      <c r="O30559" s="9"/>
    </row>
    <row r="30560" spans="2:15" x14ac:dyDescent="0.2">
      <c r="B30560" s="3"/>
      <c r="C30560" s="3"/>
      <c r="D30560" s="6"/>
      <c r="E30560" s="8"/>
      <c r="O30560" s="9"/>
    </row>
    <row r="30561" spans="2:15" x14ac:dyDescent="0.2">
      <c r="B30561" s="3"/>
      <c r="C30561" s="3"/>
      <c r="D30561" s="6"/>
      <c r="E30561" s="8"/>
      <c r="O30561" s="9"/>
    </row>
    <row r="30562" spans="2:15" x14ac:dyDescent="0.2">
      <c r="B30562" s="3"/>
      <c r="C30562" s="3"/>
      <c r="D30562" s="6"/>
      <c r="E30562" s="8"/>
      <c r="O30562" s="9"/>
    </row>
    <row r="30563" spans="2:15" x14ac:dyDescent="0.2">
      <c r="B30563" s="3"/>
      <c r="C30563" s="3"/>
      <c r="D30563" s="6"/>
      <c r="E30563" s="8"/>
      <c r="O30563" s="9"/>
    </row>
    <row r="30564" spans="2:15" x14ac:dyDescent="0.2">
      <c r="B30564" s="3"/>
      <c r="C30564" s="3"/>
      <c r="D30564" s="6"/>
      <c r="E30564" s="8"/>
      <c r="O30564" s="9"/>
    </row>
    <row r="30565" spans="2:15" x14ac:dyDescent="0.2">
      <c r="B30565" s="3"/>
      <c r="C30565" s="3"/>
      <c r="D30565" s="6"/>
      <c r="E30565" s="8"/>
      <c r="O30565" s="9"/>
    </row>
    <row r="30566" spans="2:15" x14ac:dyDescent="0.2">
      <c r="B30566" s="3"/>
      <c r="C30566" s="3"/>
      <c r="D30566" s="6"/>
      <c r="E30566" s="8"/>
      <c r="O30566" s="9"/>
    </row>
    <row r="30567" spans="2:15" x14ac:dyDescent="0.2">
      <c r="B30567" s="3"/>
      <c r="C30567" s="3"/>
      <c r="D30567" s="6"/>
      <c r="E30567" s="8"/>
      <c r="O30567" s="9"/>
    </row>
    <row r="30568" spans="2:15" x14ac:dyDescent="0.2">
      <c r="B30568" s="3"/>
      <c r="C30568" s="3"/>
      <c r="D30568" s="6"/>
      <c r="E30568" s="8"/>
      <c r="O30568" s="9"/>
    </row>
    <row r="30569" spans="2:15" x14ac:dyDescent="0.2">
      <c r="B30569" s="3"/>
      <c r="C30569" s="3"/>
      <c r="D30569" s="6"/>
      <c r="E30569" s="8"/>
      <c r="O30569" s="9"/>
    </row>
    <row r="30570" spans="2:15" x14ac:dyDescent="0.2">
      <c r="B30570" s="3"/>
      <c r="C30570" s="3"/>
      <c r="D30570" s="6"/>
      <c r="E30570" s="8"/>
      <c r="O30570" s="9"/>
    </row>
    <row r="30571" spans="2:15" x14ac:dyDescent="0.2">
      <c r="B30571" s="3"/>
      <c r="C30571" s="3"/>
      <c r="D30571" s="6"/>
      <c r="E30571" s="8"/>
      <c r="O30571" s="9"/>
    </row>
    <row r="30572" spans="2:15" x14ac:dyDescent="0.2">
      <c r="B30572" s="3"/>
      <c r="C30572" s="3"/>
      <c r="D30572" s="6"/>
      <c r="E30572" s="8"/>
      <c r="O30572" s="9"/>
    </row>
    <row r="30573" spans="2:15" x14ac:dyDescent="0.2">
      <c r="B30573" s="3"/>
      <c r="C30573" s="3"/>
      <c r="D30573" s="6"/>
      <c r="E30573" s="8"/>
      <c r="O30573" s="9"/>
    </row>
    <row r="30574" spans="2:15" x14ac:dyDescent="0.2">
      <c r="B30574" s="3"/>
      <c r="C30574" s="3"/>
      <c r="D30574" s="6"/>
      <c r="E30574" s="8"/>
      <c r="O30574" s="9"/>
    </row>
    <row r="30575" spans="2:15" x14ac:dyDescent="0.2">
      <c r="B30575" s="3"/>
      <c r="C30575" s="3"/>
      <c r="D30575" s="6"/>
      <c r="E30575" s="8"/>
      <c r="O30575" s="9"/>
    </row>
    <row r="30576" spans="2:15" x14ac:dyDescent="0.2">
      <c r="B30576" s="3"/>
      <c r="C30576" s="3"/>
      <c r="D30576" s="6"/>
      <c r="E30576" s="8"/>
      <c r="O30576" s="9"/>
    </row>
    <row r="30577" spans="2:15" x14ac:dyDescent="0.2">
      <c r="B30577" s="3"/>
      <c r="C30577" s="3"/>
      <c r="D30577" s="6"/>
      <c r="E30577" s="8"/>
      <c r="O30577" s="9"/>
    </row>
    <row r="30578" spans="2:15" x14ac:dyDescent="0.2">
      <c r="B30578" s="3"/>
      <c r="C30578" s="3"/>
      <c r="D30578" s="6"/>
      <c r="E30578" s="8"/>
      <c r="O30578" s="9"/>
    </row>
    <row r="30579" spans="2:15" x14ac:dyDescent="0.2">
      <c r="B30579" s="3"/>
      <c r="C30579" s="3"/>
      <c r="D30579" s="6"/>
      <c r="E30579" s="8"/>
      <c r="O30579" s="9"/>
    </row>
    <row r="30580" spans="2:15" x14ac:dyDescent="0.2">
      <c r="B30580" s="3"/>
      <c r="C30580" s="3"/>
      <c r="D30580" s="6"/>
      <c r="E30580" s="8"/>
      <c r="O30580" s="9"/>
    </row>
    <row r="30581" spans="2:15" x14ac:dyDescent="0.2">
      <c r="B30581" s="3"/>
      <c r="C30581" s="3"/>
      <c r="D30581" s="6"/>
      <c r="E30581" s="8"/>
      <c r="O30581" s="9"/>
    </row>
    <row r="30582" spans="2:15" x14ac:dyDescent="0.2">
      <c r="B30582" s="3"/>
      <c r="C30582" s="3"/>
      <c r="D30582" s="6"/>
      <c r="E30582" s="8"/>
      <c r="O30582" s="9"/>
    </row>
    <row r="30583" spans="2:15" x14ac:dyDescent="0.2">
      <c r="B30583" s="3"/>
      <c r="C30583" s="3"/>
      <c r="D30583" s="6"/>
      <c r="E30583" s="8"/>
      <c r="O30583" s="9"/>
    </row>
    <row r="30584" spans="2:15" x14ac:dyDescent="0.2">
      <c r="B30584" s="3"/>
      <c r="C30584" s="3"/>
      <c r="D30584" s="6"/>
      <c r="E30584" s="8"/>
      <c r="O30584" s="9"/>
    </row>
    <row r="30585" spans="2:15" x14ac:dyDescent="0.2">
      <c r="B30585" s="3"/>
      <c r="C30585" s="3"/>
      <c r="D30585" s="6"/>
      <c r="E30585" s="8"/>
      <c r="O30585" s="9"/>
    </row>
    <row r="30586" spans="2:15" x14ac:dyDescent="0.2">
      <c r="B30586" s="3"/>
      <c r="C30586" s="3"/>
      <c r="D30586" s="6"/>
      <c r="E30586" s="8"/>
      <c r="O30586" s="9"/>
    </row>
    <row r="30587" spans="2:15" x14ac:dyDescent="0.2">
      <c r="B30587" s="3"/>
      <c r="C30587" s="3"/>
      <c r="D30587" s="6"/>
      <c r="E30587" s="8"/>
      <c r="O30587" s="9"/>
    </row>
    <row r="30588" spans="2:15" x14ac:dyDescent="0.2">
      <c r="B30588" s="3"/>
      <c r="C30588" s="3"/>
      <c r="D30588" s="6"/>
      <c r="E30588" s="8"/>
      <c r="O30588" s="9"/>
    </row>
    <row r="30589" spans="2:15" x14ac:dyDescent="0.2">
      <c r="B30589" s="3"/>
      <c r="C30589" s="3"/>
      <c r="D30589" s="6"/>
      <c r="E30589" s="8"/>
      <c r="O30589" s="9"/>
    </row>
    <row r="30590" spans="2:15" x14ac:dyDescent="0.2">
      <c r="B30590" s="3"/>
      <c r="C30590" s="3"/>
      <c r="D30590" s="6"/>
      <c r="E30590" s="8"/>
      <c r="O30590" s="9"/>
    </row>
    <row r="30591" spans="2:15" x14ac:dyDescent="0.2">
      <c r="B30591" s="3"/>
      <c r="C30591" s="3"/>
      <c r="D30591" s="6"/>
      <c r="E30591" s="8"/>
      <c r="O30591" s="9"/>
    </row>
    <row r="30592" spans="2:15" x14ac:dyDescent="0.2">
      <c r="B30592" s="3"/>
      <c r="C30592" s="3"/>
      <c r="D30592" s="6"/>
      <c r="E30592" s="8"/>
      <c r="O30592" s="9"/>
    </row>
    <row r="30593" spans="2:15" x14ac:dyDescent="0.2">
      <c r="B30593" s="3"/>
      <c r="C30593" s="3"/>
      <c r="D30593" s="6"/>
      <c r="E30593" s="8"/>
      <c r="O30593" s="9"/>
    </row>
    <row r="30594" spans="2:15" x14ac:dyDescent="0.2">
      <c r="B30594" s="3"/>
      <c r="C30594" s="3"/>
      <c r="D30594" s="6"/>
      <c r="E30594" s="8"/>
      <c r="O30594" s="9"/>
    </row>
    <row r="30595" spans="2:15" x14ac:dyDescent="0.2">
      <c r="B30595" s="3"/>
      <c r="C30595" s="3"/>
      <c r="D30595" s="6"/>
      <c r="E30595" s="8"/>
      <c r="O30595" s="9"/>
    </row>
    <row r="30596" spans="2:15" x14ac:dyDescent="0.2">
      <c r="B30596" s="3"/>
      <c r="C30596" s="3"/>
      <c r="D30596" s="6"/>
      <c r="E30596" s="8"/>
      <c r="O30596" s="9"/>
    </row>
    <row r="30597" spans="2:15" x14ac:dyDescent="0.2">
      <c r="B30597" s="3"/>
      <c r="C30597" s="3"/>
      <c r="D30597" s="6"/>
      <c r="E30597" s="8"/>
      <c r="O30597" s="9"/>
    </row>
    <row r="30598" spans="2:15" x14ac:dyDescent="0.2">
      <c r="B30598" s="3"/>
      <c r="C30598" s="3"/>
      <c r="D30598" s="6"/>
      <c r="E30598" s="8"/>
      <c r="O30598" s="9"/>
    </row>
    <row r="30599" spans="2:15" x14ac:dyDescent="0.2">
      <c r="B30599" s="3"/>
      <c r="C30599" s="3"/>
      <c r="D30599" s="6"/>
      <c r="E30599" s="8"/>
      <c r="O30599" s="9"/>
    </row>
    <row r="30600" spans="2:15" x14ac:dyDescent="0.2">
      <c r="B30600" s="3"/>
      <c r="C30600" s="3"/>
      <c r="D30600" s="6"/>
      <c r="E30600" s="8"/>
      <c r="O30600" s="9"/>
    </row>
    <row r="30601" spans="2:15" x14ac:dyDescent="0.2">
      <c r="B30601" s="3"/>
      <c r="C30601" s="3"/>
      <c r="D30601" s="6"/>
      <c r="E30601" s="8"/>
      <c r="O30601" s="9"/>
    </row>
    <row r="30602" spans="2:15" x14ac:dyDescent="0.2">
      <c r="B30602" s="3"/>
      <c r="C30602" s="3"/>
      <c r="D30602" s="6"/>
      <c r="E30602" s="8"/>
      <c r="O30602" s="9"/>
    </row>
    <row r="30603" spans="2:15" x14ac:dyDescent="0.2">
      <c r="B30603" s="3"/>
      <c r="C30603" s="3"/>
      <c r="D30603" s="6"/>
      <c r="E30603" s="8"/>
      <c r="O30603" s="9"/>
    </row>
    <row r="30604" spans="2:15" x14ac:dyDescent="0.2">
      <c r="B30604" s="3"/>
      <c r="C30604" s="3"/>
      <c r="D30604" s="6"/>
      <c r="E30604" s="8"/>
      <c r="O30604" s="9"/>
    </row>
    <row r="30605" spans="2:15" x14ac:dyDescent="0.2">
      <c r="B30605" s="3"/>
      <c r="C30605" s="3"/>
      <c r="D30605" s="6"/>
      <c r="E30605" s="8"/>
      <c r="O30605" s="9"/>
    </row>
    <row r="30606" spans="2:15" x14ac:dyDescent="0.2">
      <c r="B30606" s="3"/>
      <c r="C30606" s="3"/>
      <c r="D30606" s="6"/>
      <c r="E30606" s="8"/>
      <c r="O30606" s="9"/>
    </row>
    <row r="30607" spans="2:15" x14ac:dyDescent="0.2">
      <c r="B30607" s="3"/>
      <c r="C30607" s="3"/>
      <c r="D30607" s="6"/>
      <c r="E30607" s="8"/>
      <c r="O30607" s="9"/>
    </row>
    <row r="30608" spans="2:15" x14ac:dyDescent="0.2">
      <c r="B30608" s="3"/>
      <c r="C30608" s="3"/>
      <c r="D30608" s="6"/>
      <c r="E30608" s="8"/>
      <c r="O30608" s="9"/>
    </row>
    <row r="30609" spans="2:15" x14ac:dyDescent="0.2">
      <c r="B30609" s="3"/>
      <c r="C30609" s="3"/>
      <c r="D30609" s="6"/>
      <c r="E30609" s="8"/>
      <c r="O30609" s="9"/>
    </row>
    <row r="30610" spans="2:15" x14ac:dyDescent="0.2">
      <c r="B30610" s="3"/>
      <c r="C30610" s="3"/>
      <c r="D30610" s="6"/>
      <c r="E30610" s="8"/>
      <c r="O30610" s="9"/>
    </row>
    <row r="30611" spans="2:15" x14ac:dyDescent="0.2">
      <c r="B30611" s="3"/>
      <c r="C30611" s="3"/>
      <c r="D30611" s="6"/>
      <c r="E30611" s="8"/>
      <c r="O30611" s="9"/>
    </row>
    <row r="30612" spans="2:15" x14ac:dyDescent="0.2">
      <c r="B30612" s="3"/>
      <c r="C30612" s="3"/>
      <c r="D30612" s="6"/>
      <c r="E30612" s="8"/>
      <c r="O30612" s="9"/>
    </row>
    <row r="30613" spans="2:15" x14ac:dyDescent="0.2">
      <c r="B30613" s="3"/>
      <c r="C30613" s="3"/>
      <c r="D30613" s="6"/>
      <c r="E30613" s="8"/>
      <c r="O30613" s="9"/>
    </row>
    <row r="30614" spans="2:15" x14ac:dyDescent="0.2">
      <c r="B30614" s="3"/>
      <c r="C30614" s="3"/>
      <c r="D30614" s="6"/>
      <c r="E30614" s="8"/>
      <c r="O30614" s="9"/>
    </row>
    <row r="30615" spans="2:15" x14ac:dyDescent="0.2">
      <c r="B30615" s="3"/>
      <c r="C30615" s="3"/>
      <c r="D30615" s="6"/>
      <c r="E30615" s="8"/>
      <c r="O30615" s="9"/>
    </row>
    <row r="30616" spans="2:15" x14ac:dyDescent="0.2">
      <c r="B30616" s="3"/>
      <c r="C30616" s="3"/>
      <c r="D30616" s="6"/>
      <c r="E30616" s="8"/>
      <c r="O30616" s="9"/>
    </row>
    <row r="30617" spans="2:15" x14ac:dyDescent="0.2">
      <c r="B30617" s="3"/>
      <c r="C30617" s="3"/>
      <c r="D30617" s="6"/>
      <c r="E30617" s="8"/>
      <c r="O30617" s="9"/>
    </row>
    <row r="30618" spans="2:15" x14ac:dyDescent="0.2">
      <c r="B30618" s="3"/>
      <c r="C30618" s="3"/>
      <c r="D30618" s="6"/>
      <c r="E30618" s="8"/>
      <c r="O30618" s="9"/>
    </row>
    <row r="30619" spans="2:15" x14ac:dyDescent="0.2">
      <c r="B30619" s="3"/>
      <c r="C30619" s="3"/>
      <c r="D30619" s="6"/>
      <c r="E30619" s="8"/>
      <c r="O30619" s="9"/>
    </row>
    <row r="30620" spans="2:15" x14ac:dyDescent="0.2">
      <c r="B30620" s="3"/>
      <c r="C30620" s="3"/>
      <c r="D30620" s="6"/>
      <c r="E30620" s="8"/>
      <c r="O30620" s="9"/>
    </row>
    <row r="30621" spans="2:15" x14ac:dyDescent="0.2">
      <c r="B30621" s="3"/>
      <c r="C30621" s="3"/>
      <c r="D30621" s="6"/>
      <c r="E30621" s="8"/>
      <c r="O30621" s="9"/>
    </row>
    <row r="30622" spans="2:15" x14ac:dyDescent="0.2">
      <c r="B30622" s="3"/>
      <c r="C30622" s="3"/>
      <c r="D30622" s="6"/>
      <c r="E30622" s="8"/>
      <c r="O30622" s="9"/>
    </row>
    <row r="30623" spans="2:15" x14ac:dyDescent="0.2">
      <c r="B30623" s="3"/>
      <c r="C30623" s="3"/>
      <c r="D30623" s="6"/>
      <c r="E30623" s="8"/>
      <c r="O30623" s="9"/>
    </row>
    <row r="30624" spans="2:15" x14ac:dyDescent="0.2">
      <c r="B30624" s="3"/>
      <c r="C30624" s="3"/>
      <c r="D30624" s="6"/>
      <c r="E30624" s="8"/>
      <c r="O30624" s="9"/>
    </row>
    <row r="30625" spans="2:15" x14ac:dyDescent="0.2">
      <c r="B30625" s="3"/>
      <c r="C30625" s="3"/>
      <c r="D30625" s="6"/>
      <c r="E30625" s="8"/>
      <c r="O30625" s="9"/>
    </row>
    <row r="30626" spans="2:15" x14ac:dyDescent="0.2">
      <c r="B30626" s="3"/>
      <c r="C30626" s="3"/>
      <c r="D30626" s="6"/>
      <c r="E30626" s="8"/>
      <c r="O30626" s="9"/>
    </row>
    <row r="30627" spans="2:15" x14ac:dyDescent="0.2">
      <c r="B30627" s="3"/>
      <c r="C30627" s="3"/>
      <c r="D30627" s="6"/>
      <c r="E30627" s="8"/>
      <c r="O30627" s="9"/>
    </row>
    <row r="30628" spans="2:15" x14ac:dyDescent="0.2">
      <c r="B30628" s="3"/>
      <c r="C30628" s="3"/>
      <c r="D30628" s="6"/>
      <c r="E30628" s="8"/>
      <c r="O30628" s="9"/>
    </row>
    <row r="30629" spans="2:15" x14ac:dyDescent="0.2">
      <c r="B30629" s="3"/>
      <c r="C30629" s="3"/>
      <c r="D30629" s="6"/>
      <c r="E30629" s="8"/>
      <c r="O30629" s="9"/>
    </row>
    <row r="30630" spans="2:15" x14ac:dyDescent="0.2">
      <c r="B30630" s="3"/>
      <c r="C30630" s="3"/>
      <c r="D30630" s="6"/>
      <c r="E30630" s="8"/>
      <c r="O30630" s="9"/>
    </row>
    <row r="30631" spans="2:15" x14ac:dyDescent="0.2">
      <c r="B30631" s="3"/>
      <c r="C30631" s="3"/>
      <c r="D30631" s="6"/>
      <c r="E30631" s="8"/>
      <c r="O30631" s="9"/>
    </row>
    <row r="30632" spans="2:15" x14ac:dyDescent="0.2">
      <c r="B30632" s="3"/>
      <c r="C30632" s="3"/>
      <c r="D30632" s="6"/>
      <c r="E30632" s="8"/>
      <c r="O30632" s="9"/>
    </row>
    <row r="30633" spans="2:15" x14ac:dyDescent="0.2">
      <c r="B30633" s="3"/>
      <c r="C30633" s="3"/>
      <c r="D30633" s="6"/>
      <c r="E30633" s="8"/>
      <c r="O30633" s="9"/>
    </row>
    <row r="30634" spans="2:15" x14ac:dyDescent="0.2">
      <c r="B30634" s="3"/>
      <c r="C30634" s="3"/>
      <c r="D30634" s="6"/>
      <c r="E30634" s="8"/>
      <c r="O30634" s="9"/>
    </row>
    <row r="30635" spans="2:15" x14ac:dyDescent="0.2">
      <c r="B30635" s="3"/>
      <c r="C30635" s="3"/>
      <c r="D30635" s="6"/>
      <c r="E30635" s="8"/>
      <c r="O30635" s="9"/>
    </row>
    <row r="30636" spans="2:15" x14ac:dyDescent="0.2">
      <c r="B30636" s="3"/>
      <c r="C30636" s="3"/>
      <c r="D30636" s="6"/>
      <c r="E30636" s="8"/>
      <c r="O30636" s="9"/>
    </row>
    <row r="30637" spans="2:15" x14ac:dyDescent="0.2">
      <c r="B30637" s="3"/>
      <c r="C30637" s="3"/>
      <c r="D30637" s="6"/>
      <c r="E30637" s="8"/>
      <c r="O30637" s="9"/>
    </row>
    <row r="30638" spans="2:15" x14ac:dyDescent="0.2">
      <c r="B30638" s="3"/>
      <c r="C30638" s="3"/>
      <c r="D30638" s="6"/>
      <c r="E30638" s="8"/>
      <c r="O30638" s="9"/>
    </row>
    <row r="30639" spans="2:15" x14ac:dyDescent="0.2">
      <c r="B30639" s="3"/>
      <c r="C30639" s="3"/>
      <c r="D30639" s="6"/>
      <c r="E30639" s="8"/>
      <c r="O30639" s="9"/>
    </row>
    <row r="30640" spans="2:15" x14ac:dyDescent="0.2">
      <c r="B30640" s="3"/>
      <c r="C30640" s="3"/>
      <c r="D30640" s="6"/>
      <c r="E30640" s="8"/>
      <c r="O30640" s="9"/>
    </row>
    <row r="30641" spans="2:15" x14ac:dyDescent="0.2">
      <c r="B30641" s="3"/>
      <c r="C30641" s="3"/>
      <c r="D30641" s="6"/>
      <c r="E30641" s="8"/>
      <c r="O30641" s="9"/>
    </row>
    <row r="30642" spans="2:15" x14ac:dyDescent="0.2">
      <c r="B30642" s="3"/>
      <c r="C30642" s="3"/>
      <c r="D30642" s="6"/>
      <c r="E30642" s="8"/>
      <c r="O30642" s="9"/>
    </row>
    <row r="30643" spans="2:15" x14ac:dyDescent="0.2">
      <c r="B30643" s="3"/>
      <c r="C30643" s="3"/>
      <c r="D30643" s="6"/>
      <c r="E30643" s="8"/>
      <c r="O30643" s="9"/>
    </row>
    <row r="30644" spans="2:15" x14ac:dyDescent="0.2">
      <c r="B30644" s="3"/>
      <c r="C30644" s="3"/>
      <c r="D30644" s="6"/>
      <c r="E30644" s="8"/>
      <c r="O30644" s="9"/>
    </row>
    <row r="30645" spans="2:15" x14ac:dyDescent="0.2">
      <c r="B30645" s="3"/>
      <c r="C30645" s="3"/>
      <c r="D30645" s="6"/>
      <c r="E30645" s="8"/>
      <c r="O30645" s="9"/>
    </row>
    <row r="30646" spans="2:15" x14ac:dyDescent="0.2">
      <c r="B30646" s="3"/>
      <c r="C30646" s="3"/>
      <c r="D30646" s="6"/>
      <c r="E30646" s="8"/>
      <c r="O30646" s="9"/>
    </row>
    <row r="30647" spans="2:15" x14ac:dyDescent="0.2">
      <c r="B30647" s="3"/>
      <c r="C30647" s="3"/>
      <c r="D30647" s="6"/>
      <c r="E30647" s="8"/>
      <c r="O30647" s="9"/>
    </row>
    <row r="30648" spans="2:15" x14ac:dyDescent="0.2">
      <c r="B30648" s="3"/>
      <c r="C30648" s="3"/>
      <c r="D30648" s="6"/>
      <c r="E30648" s="8"/>
      <c r="O30648" s="9"/>
    </row>
    <row r="30649" spans="2:15" x14ac:dyDescent="0.2">
      <c r="B30649" s="3"/>
      <c r="C30649" s="3"/>
      <c r="D30649" s="6"/>
      <c r="E30649" s="8"/>
      <c r="O30649" s="9"/>
    </row>
    <row r="30650" spans="2:15" x14ac:dyDescent="0.2">
      <c r="B30650" s="3"/>
      <c r="C30650" s="3"/>
      <c r="D30650" s="6"/>
      <c r="E30650" s="8"/>
      <c r="O30650" s="9"/>
    </row>
    <row r="30651" spans="2:15" x14ac:dyDescent="0.2">
      <c r="B30651" s="3"/>
      <c r="C30651" s="3"/>
      <c r="D30651" s="6"/>
      <c r="E30651" s="8"/>
      <c r="O30651" s="9"/>
    </row>
    <row r="30652" spans="2:15" x14ac:dyDescent="0.2">
      <c r="B30652" s="3"/>
      <c r="C30652" s="3"/>
      <c r="D30652" s="6"/>
      <c r="E30652" s="8"/>
      <c r="O30652" s="9"/>
    </row>
    <row r="30653" spans="2:15" x14ac:dyDescent="0.2">
      <c r="B30653" s="3"/>
      <c r="C30653" s="3"/>
      <c r="D30653" s="6"/>
      <c r="E30653" s="8"/>
      <c r="O30653" s="9"/>
    </row>
    <row r="30654" spans="2:15" x14ac:dyDescent="0.2">
      <c r="B30654" s="3"/>
      <c r="C30654" s="3"/>
      <c r="D30654" s="6"/>
      <c r="E30654" s="8"/>
      <c r="O30654" s="9"/>
    </row>
    <row r="30655" spans="2:15" x14ac:dyDescent="0.2">
      <c r="B30655" s="3"/>
      <c r="C30655" s="3"/>
      <c r="D30655" s="6"/>
      <c r="E30655" s="8"/>
      <c r="O30655" s="9"/>
    </row>
    <row r="30656" spans="2:15" x14ac:dyDescent="0.2">
      <c r="B30656" s="3"/>
      <c r="C30656" s="3"/>
      <c r="D30656" s="6"/>
      <c r="E30656" s="8"/>
      <c r="O30656" s="9"/>
    </row>
    <row r="30657" spans="2:15" x14ac:dyDescent="0.2">
      <c r="B30657" s="3"/>
      <c r="C30657" s="3"/>
      <c r="D30657" s="6"/>
      <c r="E30657" s="8"/>
      <c r="O30657" s="9"/>
    </row>
    <row r="30658" spans="2:15" x14ac:dyDescent="0.2">
      <c r="B30658" s="3"/>
      <c r="C30658" s="3"/>
      <c r="D30658" s="6"/>
      <c r="E30658" s="8"/>
      <c r="O30658" s="9"/>
    </row>
    <row r="30659" spans="2:15" x14ac:dyDescent="0.2">
      <c r="B30659" s="3"/>
      <c r="C30659" s="3"/>
      <c r="D30659" s="6"/>
      <c r="E30659" s="8"/>
      <c r="O30659" s="9"/>
    </row>
    <row r="30660" spans="2:15" x14ac:dyDescent="0.2">
      <c r="B30660" s="3"/>
      <c r="C30660" s="3"/>
      <c r="D30660" s="6"/>
      <c r="E30660" s="8"/>
      <c r="O30660" s="9"/>
    </row>
    <row r="30661" spans="2:15" x14ac:dyDescent="0.2">
      <c r="B30661" s="3"/>
      <c r="C30661" s="3"/>
      <c r="D30661" s="6"/>
      <c r="E30661" s="8"/>
      <c r="O30661" s="9"/>
    </row>
    <row r="30662" spans="2:15" x14ac:dyDescent="0.2">
      <c r="B30662" s="3"/>
      <c r="C30662" s="3"/>
      <c r="D30662" s="6"/>
      <c r="E30662" s="8"/>
      <c r="O30662" s="9"/>
    </row>
    <row r="30663" spans="2:15" x14ac:dyDescent="0.2">
      <c r="B30663" s="3"/>
      <c r="C30663" s="3"/>
      <c r="D30663" s="6"/>
      <c r="E30663" s="8"/>
      <c r="O30663" s="9"/>
    </row>
    <row r="30664" spans="2:15" x14ac:dyDescent="0.2">
      <c r="B30664" s="3"/>
      <c r="C30664" s="3"/>
      <c r="D30664" s="6"/>
      <c r="E30664" s="8"/>
      <c r="O30664" s="9"/>
    </row>
    <row r="30665" spans="2:15" x14ac:dyDescent="0.2">
      <c r="B30665" s="3"/>
      <c r="C30665" s="3"/>
      <c r="D30665" s="6"/>
      <c r="E30665" s="8"/>
      <c r="O30665" s="9"/>
    </row>
    <row r="30666" spans="2:15" x14ac:dyDescent="0.2">
      <c r="B30666" s="3"/>
      <c r="C30666" s="3"/>
      <c r="D30666" s="6"/>
      <c r="E30666" s="8"/>
      <c r="O30666" s="9"/>
    </row>
    <row r="30667" spans="2:15" x14ac:dyDescent="0.2">
      <c r="B30667" s="3"/>
      <c r="C30667" s="3"/>
      <c r="D30667" s="6"/>
      <c r="E30667" s="8"/>
      <c r="O30667" s="9"/>
    </row>
    <row r="30668" spans="2:15" x14ac:dyDescent="0.2">
      <c r="B30668" s="3"/>
      <c r="C30668" s="3"/>
      <c r="D30668" s="6"/>
      <c r="E30668" s="8"/>
      <c r="O30668" s="9"/>
    </row>
    <row r="30669" spans="2:15" x14ac:dyDescent="0.2">
      <c r="B30669" s="3"/>
      <c r="C30669" s="3"/>
      <c r="D30669" s="6"/>
      <c r="E30669" s="8"/>
      <c r="O30669" s="9"/>
    </row>
    <row r="30670" spans="2:15" x14ac:dyDescent="0.2">
      <c r="B30670" s="3"/>
      <c r="C30670" s="3"/>
      <c r="D30670" s="6"/>
      <c r="E30670" s="8"/>
      <c r="O30670" s="9"/>
    </row>
    <row r="30671" spans="2:15" x14ac:dyDescent="0.2">
      <c r="B30671" s="3"/>
      <c r="C30671" s="3"/>
      <c r="D30671" s="6"/>
      <c r="E30671" s="8"/>
      <c r="O30671" s="9"/>
    </row>
    <row r="30672" spans="2:15" x14ac:dyDescent="0.2">
      <c r="B30672" s="3"/>
      <c r="C30672" s="3"/>
      <c r="D30672" s="6"/>
      <c r="E30672" s="8"/>
      <c r="O30672" s="9"/>
    </row>
    <row r="30673" spans="2:15" x14ac:dyDescent="0.2">
      <c r="B30673" s="3"/>
      <c r="C30673" s="3"/>
      <c r="D30673" s="6"/>
      <c r="E30673" s="8"/>
      <c r="O30673" s="9"/>
    </row>
    <row r="30674" spans="2:15" x14ac:dyDescent="0.2">
      <c r="B30674" s="3"/>
      <c r="C30674" s="3"/>
      <c r="D30674" s="6"/>
      <c r="E30674" s="8"/>
      <c r="O30674" s="9"/>
    </row>
    <row r="30675" spans="2:15" x14ac:dyDescent="0.2">
      <c r="B30675" s="3"/>
      <c r="C30675" s="3"/>
      <c r="D30675" s="6"/>
      <c r="E30675" s="8"/>
      <c r="O30675" s="9"/>
    </row>
    <row r="30676" spans="2:15" x14ac:dyDescent="0.2">
      <c r="B30676" s="3"/>
      <c r="C30676" s="3"/>
      <c r="D30676" s="6"/>
      <c r="E30676" s="8"/>
      <c r="O30676" s="9"/>
    </row>
    <row r="30677" spans="2:15" x14ac:dyDescent="0.2">
      <c r="B30677" s="3"/>
      <c r="C30677" s="3"/>
      <c r="D30677" s="6"/>
      <c r="E30677" s="8"/>
      <c r="O30677" s="9"/>
    </row>
    <row r="30678" spans="2:15" x14ac:dyDescent="0.2">
      <c r="B30678" s="3"/>
      <c r="C30678" s="3"/>
      <c r="D30678" s="6"/>
      <c r="E30678" s="8"/>
      <c r="O30678" s="9"/>
    </row>
    <row r="30679" spans="2:15" x14ac:dyDescent="0.2">
      <c r="B30679" s="3"/>
      <c r="C30679" s="3"/>
      <c r="D30679" s="6"/>
      <c r="E30679" s="8"/>
      <c r="O30679" s="9"/>
    </row>
    <row r="30680" spans="2:15" x14ac:dyDescent="0.2">
      <c r="B30680" s="3"/>
      <c r="C30680" s="3"/>
      <c r="D30680" s="6"/>
      <c r="E30680" s="8"/>
      <c r="O30680" s="9"/>
    </row>
    <row r="30681" spans="2:15" x14ac:dyDescent="0.2">
      <c r="B30681" s="3"/>
      <c r="C30681" s="3"/>
      <c r="D30681" s="6"/>
      <c r="E30681" s="8"/>
      <c r="O30681" s="9"/>
    </row>
    <row r="30682" spans="2:15" x14ac:dyDescent="0.2">
      <c r="B30682" s="3"/>
      <c r="C30682" s="3"/>
      <c r="D30682" s="6"/>
      <c r="E30682" s="8"/>
      <c r="O30682" s="9"/>
    </row>
    <row r="30683" spans="2:15" x14ac:dyDescent="0.2">
      <c r="B30683" s="3"/>
      <c r="C30683" s="3"/>
      <c r="D30683" s="6"/>
      <c r="E30683" s="8"/>
      <c r="O30683" s="9"/>
    </row>
    <row r="30684" spans="2:15" x14ac:dyDescent="0.2">
      <c r="B30684" s="3"/>
      <c r="C30684" s="3"/>
      <c r="D30684" s="6"/>
      <c r="E30684" s="8"/>
      <c r="O30684" s="9"/>
    </row>
    <row r="30685" spans="2:15" x14ac:dyDescent="0.2">
      <c r="B30685" s="3"/>
      <c r="C30685" s="3"/>
      <c r="D30685" s="6"/>
      <c r="E30685" s="8"/>
      <c r="O30685" s="9"/>
    </row>
    <row r="30686" spans="2:15" x14ac:dyDescent="0.2">
      <c r="B30686" s="3"/>
      <c r="C30686" s="3"/>
      <c r="D30686" s="6"/>
      <c r="E30686" s="8"/>
      <c r="O30686" s="9"/>
    </row>
    <row r="30687" spans="2:15" x14ac:dyDescent="0.2">
      <c r="B30687" s="3"/>
      <c r="C30687" s="3"/>
      <c r="D30687" s="6"/>
      <c r="E30687" s="8"/>
      <c r="O30687" s="9"/>
    </row>
    <row r="30688" spans="2:15" x14ac:dyDescent="0.2">
      <c r="B30688" s="3"/>
      <c r="C30688" s="3"/>
      <c r="D30688" s="6"/>
      <c r="E30688" s="8"/>
      <c r="O30688" s="9"/>
    </row>
    <row r="30689" spans="2:15" x14ac:dyDescent="0.2">
      <c r="B30689" s="3"/>
      <c r="C30689" s="3"/>
      <c r="D30689" s="6"/>
      <c r="E30689" s="8"/>
      <c r="O30689" s="9"/>
    </row>
    <row r="30690" spans="2:15" x14ac:dyDescent="0.2">
      <c r="B30690" s="3"/>
      <c r="C30690" s="3"/>
      <c r="D30690" s="6"/>
      <c r="E30690" s="8"/>
      <c r="O30690" s="9"/>
    </row>
    <row r="30691" spans="2:15" x14ac:dyDescent="0.2">
      <c r="B30691" s="3"/>
      <c r="C30691" s="3"/>
      <c r="D30691" s="6"/>
      <c r="E30691" s="8"/>
      <c r="O30691" s="9"/>
    </row>
    <row r="30692" spans="2:15" x14ac:dyDescent="0.2">
      <c r="B30692" s="3"/>
      <c r="C30692" s="3"/>
      <c r="D30692" s="6"/>
      <c r="E30692" s="8"/>
      <c r="O30692" s="9"/>
    </row>
    <row r="30693" spans="2:15" x14ac:dyDescent="0.2">
      <c r="B30693" s="3"/>
      <c r="C30693" s="3"/>
      <c r="D30693" s="6"/>
      <c r="E30693" s="8"/>
      <c r="O30693" s="9"/>
    </row>
    <row r="30694" spans="2:15" x14ac:dyDescent="0.2">
      <c r="B30694" s="3"/>
      <c r="C30694" s="3"/>
      <c r="D30694" s="6"/>
      <c r="E30694" s="8"/>
      <c r="O30694" s="9"/>
    </row>
    <row r="30695" spans="2:15" x14ac:dyDescent="0.2">
      <c r="B30695" s="3"/>
      <c r="C30695" s="3"/>
      <c r="D30695" s="6"/>
      <c r="E30695" s="8"/>
      <c r="O30695" s="9"/>
    </row>
    <row r="30696" spans="2:15" x14ac:dyDescent="0.2">
      <c r="B30696" s="3"/>
      <c r="C30696" s="3"/>
      <c r="D30696" s="6"/>
      <c r="E30696" s="8"/>
      <c r="O30696" s="9"/>
    </row>
    <row r="30697" spans="2:15" x14ac:dyDescent="0.2">
      <c r="B30697" s="3"/>
      <c r="C30697" s="3"/>
      <c r="D30697" s="6"/>
      <c r="E30697" s="8"/>
      <c r="O30697" s="9"/>
    </row>
    <row r="30698" spans="2:15" x14ac:dyDescent="0.2">
      <c r="B30698" s="3"/>
      <c r="C30698" s="3"/>
      <c r="D30698" s="6"/>
      <c r="E30698" s="8"/>
      <c r="O30698" s="9"/>
    </row>
    <row r="30699" spans="2:15" x14ac:dyDescent="0.2">
      <c r="B30699" s="3"/>
      <c r="C30699" s="3"/>
      <c r="D30699" s="6"/>
      <c r="E30699" s="8"/>
      <c r="O30699" s="9"/>
    </row>
    <row r="30700" spans="2:15" x14ac:dyDescent="0.2">
      <c r="B30700" s="3"/>
      <c r="C30700" s="3"/>
      <c r="D30700" s="6"/>
      <c r="E30700" s="8"/>
      <c r="O30700" s="9"/>
    </row>
    <row r="30701" spans="2:15" x14ac:dyDescent="0.2">
      <c r="B30701" s="3"/>
      <c r="C30701" s="3"/>
      <c r="D30701" s="6"/>
      <c r="E30701" s="8"/>
      <c r="O30701" s="9"/>
    </row>
    <row r="30702" spans="2:15" x14ac:dyDescent="0.2">
      <c r="B30702" s="3"/>
      <c r="C30702" s="3"/>
      <c r="D30702" s="6"/>
      <c r="E30702" s="8"/>
      <c r="O30702" s="9"/>
    </row>
    <row r="30703" spans="2:15" x14ac:dyDescent="0.2">
      <c r="B30703" s="3"/>
      <c r="C30703" s="3"/>
      <c r="D30703" s="6"/>
      <c r="E30703" s="8"/>
      <c r="O30703" s="9"/>
    </row>
    <row r="30704" spans="2:15" x14ac:dyDescent="0.2">
      <c r="B30704" s="3"/>
      <c r="C30704" s="3"/>
      <c r="D30704" s="6"/>
      <c r="E30704" s="8"/>
      <c r="O30704" s="9"/>
    </row>
    <row r="30705" spans="2:15" x14ac:dyDescent="0.2">
      <c r="B30705" s="3"/>
      <c r="C30705" s="3"/>
      <c r="D30705" s="6"/>
      <c r="E30705" s="8"/>
      <c r="O30705" s="9"/>
    </row>
    <row r="30706" spans="2:15" x14ac:dyDescent="0.2">
      <c r="B30706" s="3"/>
      <c r="C30706" s="3"/>
      <c r="D30706" s="6"/>
      <c r="E30706" s="8"/>
      <c r="O30706" s="9"/>
    </row>
    <row r="30707" spans="2:15" x14ac:dyDescent="0.2">
      <c r="B30707" s="3"/>
      <c r="C30707" s="3"/>
      <c r="D30707" s="6"/>
      <c r="E30707" s="8"/>
      <c r="O30707" s="9"/>
    </row>
    <row r="30708" spans="2:15" x14ac:dyDescent="0.2">
      <c r="B30708" s="3"/>
      <c r="C30708" s="3"/>
      <c r="D30708" s="6"/>
      <c r="E30708" s="8"/>
      <c r="O30708" s="9"/>
    </row>
    <row r="30709" spans="2:15" x14ac:dyDescent="0.2">
      <c r="B30709" s="3"/>
      <c r="C30709" s="3"/>
      <c r="D30709" s="6"/>
      <c r="E30709" s="8"/>
      <c r="O30709" s="9"/>
    </row>
    <row r="30710" spans="2:15" x14ac:dyDescent="0.2">
      <c r="B30710" s="3"/>
      <c r="C30710" s="3"/>
      <c r="D30710" s="6"/>
      <c r="E30710" s="8"/>
      <c r="O30710" s="9"/>
    </row>
    <row r="30711" spans="2:15" x14ac:dyDescent="0.2">
      <c r="B30711" s="3"/>
      <c r="C30711" s="3"/>
      <c r="D30711" s="6"/>
      <c r="E30711" s="8"/>
      <c r="O30711" s="9"/>
    </row>
    <row r="30712" spans="2:15" x14ac:dyDescent="0.2">
      <c r="B30712" s="3"/>
      <c r="C30712" s="3"/>
      <c r="D30712" s="6"/>
      <c r="E30712" s="8"/>
      <c r="O30712" s="9"/>
    </row>
    <row r="30713" spans="2:15" x14ac:dyDescent="0.2">
      <c r="B30713" s="3"/>
      <c r="C30713" s="3"/>
      <c r="D30713" s="6"/>
      <c r="E30713" s="8"/>
      <c r="O30713" s="9"/>
    </row>
    <row r="30714" spans="2:15" x14ac:dyDescent="0.2">
      <c r="B30714" s="3"/>
      <c r="C30714" s="3"/>
      <c r="D30714" s="6"/>
      <c r="E30714" s="8"/>
      <c r="O30714" s="9"/>
    </row>
    <row r="30715" spans="2:15" x14ac:dyDescent="0.2">
      <c r="B30715" s="3"/>
      <c r="C30715" s="3"/>
      <c r="D30715" s="6"/>
      <c r="E30715" s="8"/>
      <c r="O30715" s="9"/>
    </row>
    <row r="30716" spans="2:15" x14ac:dyDescent="0.2">
      <c r="B30716" s="3"/>
      <c r="C30716" s="3"/>
      <c r="D30716" s="6"/>
      <c r="E30716" s="8"/>
      <c r="O30716" s="9"/>
    </row>
    <row r="30717" spans="2:15" x14ac:dyDescent="0.2">
      <c r="B30717" s="3"/>
      <c r="C30717" s="3"/>
      <c r="D30717" s="6"/>
      <c r="E30717" s="8"/>
      <c r="O30717" s="9"/>
    </row>
    <row r="30718" spans="2:15" x14ac:dyDescent="0.2">
      <c r="B30718" s="3"/>
      <c r="C30718" s="3"/>
      <c r="D30718" s="6"/>
      <c r="E30718" s="8"/>
      <c r="O30718" s="9"/>
    </row>
    <row r="30719" spans="2:15" x14ac:dyDescent="0.2">
      <c r="B30719" s="3"/>
      <c r="C30719" s="3"/>
      <c r="D30719" s="6"/>
      <c r="E30719" s="8"/>
      <c r="O30719" s="9"/>
    </row>
    <row r="30720" spans="2:15" x14ac:dyDescent="0.2">
      <c r="B30720" s="3"/>
      <c r="C30720" s="3"/>
      <c r="D30720" s="6"/>
      <c r="E30720" s="8"/>
      <c r="O30720" s="9"/>
    </row>
    <row r="30721" spans="2:15" x14ac:dyDescent="0.2">
      <c r="B30721" s="3"/>
      <c r="C30721" s="3"/>
      <c r="D30721" s="6"/>
      <c r="E30721" s="8"/>
      <c r="O30721" s="9"/>
    </row>
    <row r="30722" spans="2:15" x14ac:dyDescent="0.2">
      <c r="B30722" s="3"/>
      <c r="C30722" s="3"/>
      <c r="D30722" s="6"/>
      <c r="E30722" s="8"/>
      <c r="O30722" s="9"/>
    </row>
    <row r="30723" spans="2:15" x14ac:dyDescent="0.2">
      <c r="B30723" s="3"/>
      <c r="C30723" s="3"/>
      <c r="D30723" s="6"/>
      <c r="E30723" s="8"/>
      <c r="O30723" s="9"/>
    </row>
    <row r="30724" spans="2:15" x14ac:dyDescent="0.2">
      <c r="B30724" s="3"/>
      <c r="C30724" s="3"/>
      <c r="D30724" s="6"/>
      <c r="E30724" s="8"/>
      <c r="O30724" s="9"/>
    </row>
    <row r="30725" spans="2:15" x14ac:dyDescent="0.2">
      <c r="B30725" s="3"/>
      <c r="C30725" s="3"/>
      <c r="D30725" s="6"/>
      <c r="E30725" s="8"/>
      <c r="O30725" s="9"/>
    </row>
    <row r="30726" spans="2:15" x14ac:dyDescent="0.2">
      <c r="B30726" s="3"/>
      <c r="C30726" s="3"/>
      <c r="D30726" s="6"/>
      <c r="E30726" s="8"/>
      <c r="O30726" s="9"/>
    </row>
    <row r="30727" spans="2:15" x14ac:dyDescent="0.2">
      <c r="B30727" s="3"/>
      <c r="C30727" s="3"/>
      <c r="D30727" s="6"/>
      <c r="E30727" s="8"/>
      <c r="O30727" s="9"/>
    </row>
    <row r="30728" spans="2:15" x14ac:dyDescent="0.2">
      <c r="B30728" s="3"/>
      <c r="C30728" s="3"/>
      <c r="D30728" s="6"/>
      <c r="E30728" s="8"/>
      <c r="O30728" s="9"/>
    </row>
    <row r="30729" spans="2:15" x14ac:dyDescent="0.2">
      <c r="B30729" s="3"/>
      <c r="C30729" s="3"/>
      <c r="D30729" s="6"/>
      <c r="E30729" s="8"/>
      <c r="O30729" s="9"/>
    </row>
    <row r="30730" spans="2:15" x14ac:dyDescent="0.2">
      <c r="B30730" s="3"/>
      <c r="C30730" s="3"/>
      <c r="D30730" s="6"/>
      <c r="E30730" s="8"/>
      <c r="O30730" s="9"/>
    </row>
    <row r="30731" spans="2:15" x14ac:dyDescent="0.2">
      <c r="B30731" s="3"/>
      <c r="C30731" s="3"/>
      <c r="D30731" s="6"/>
      <c r="E30731" s="8"/>
      <c r="O30731" s="9"/>
    </row>
    <row r="30732" spans="2:15" x14ac:dyDescent="0.2">
      <c r="B30732" s="3"/>
      <c r="C30732" s="3"/>
      <c r="D30732" s="6"/>
      <c r="E30732" s="8"/>
      <c r="O30732" s="9"/>
    </row>
    <row r="30733" spans="2:15" x14ac:dyDescent="0.2">
      <c r="B30733" s="3"/>
      <c r="C30733" s="3"/>
      <c r="D30733" s="6"/>
      <c r="E30733" s="8"/>
      <c r="O30733" s="9"/>
    </row>
    <row r="30734" spans="2:15" x14ac:dyDescent="0.2">
      <c r="B30734" s="3"/>
      <c r="C30734" s="3"/>
      <c r="D30734" s="6"/>
      <c r="E30734" s="8"/>
      <c r="O30734" s="9"/>
    </row>
    <row r="30735" spans="2:15" x14ac:dyDescent="0.2">
      <c r="B30735" s="3"/>
      <c r="C30735" s="3"/>
      <c r="D30735" s="6"/>
      <c r="E30735" s="8"/>
      <c r="O30735" s="9"/>
    </row>
    <row r="30736" spans="2:15" x14ac:dyDescent="0.2">
      <c r="B30736" s="3"/>
      <c r="C30736" s="3"/>
      <c r="D30736" s="6"/>
      <c r="E30736" s="8"/>
      <c r="O30736" s="9"/>
    </row>
    <row r="30737" spans="2:15" x14ac:dyDescent="0.2">
      <c r="B30737" s="3"/>
      <c r="C30737" s="3"/>
      <c r="D30737" s="6"/>
      <c r="E30737" s="8"/>
      <c r="O30737" s="9"/>
    </row>
    <row r="30738" spans="2:15" x14ac:dyDescent="0.2">
      <c r="B30738" s="3"/>
      <c r="C30738" s="3"/>
      <c r="D30738" s="6"/>
      <c r="E30738" s="8"/>
      <c r="O30738" s="9"/>
    </row>
    <row r="30739" spans="2:15" x14ac:dyDescent="0.2">
      <c r="B30739" s="3"/>
      <c r="C30739" s="3"/>
      <c r="D30739" s="6"/>
      <c r="E30739" s="8"/>
      <c r="O30739" s="9"/>
    </row>
    <row r="30740" spans="2:15" x14ac:dyDescent="0.2">
      <c r="B30740" s="3"/>
      <c r="C30740" s="3"/>
      <c r="D30740" s="6"/>
      <c r="E30740" s="8"/>
      <c r="O30740" s="9"/>
    </row>
    <row r="30741" spans="2:15" x14ac:dyDescent="0.2">
      <c r="B30741" s="3"/>
      <c r="C30741" s="3"/>
      <c r="D30741" s="6"/>
      <c r="E30741" s="8"/>
      <c r="O30741" s="9"/>
    </row>
    <row r="30742" spans="2:15" x14ac:dyDescent="0.2">
      <c r="B30742" s="3"/>
      <c r="C30742" s="3"/>
      <c r="D30742" s="6"/>
      <c r="E30742" s="8"/>
      <c r="O30742" s="9"/>
    </row>
    <row r="30743" spans="2:15" x14ac:dyDescent="0.2">
      <c r="B30743" s="3"/>
      <c r="C30743" s="3"/>
      <c r="D30743" s="6"/>
      <c r="E30743" s="8"/>
      <c r="O30743" s="9"/>
    </row>
    <row r="30744" spans="2:15" x14ac:dyDescent="0.2">
      <c r="B30744" s="3"/>
      <c r="C30744" s="3"/>
      <c r="D30744" s="6"/>
      <c r="E30744" s="8"/>
      <c r="O30744" s="9"/>
    </row>
    <row r="30745" spans="2:15" x14ac:dyDescent="0.2">
      <c r="B30745" s="3"/>
      <c r="C30745" s="3"/>
      <c r="D30745" s="6"/>
      <c r="E30745" s="8"/>
      <c r="O30745" s="9"/>
    </row>
    <row r="30746" spans="2:15" x14ac:dyDescent="0.2">
      <c r="B30746" s="3"/>
      <c r="C30746" s="3"/>
      <c r="D30746" s="6"/>
      <c r="E30746" s="8"/>
      <c r="O30746" s="9"/>
    </row>
    <row r="30747" spans="2:15" x14ac:dyDescent="0.2">
      <c r="B30747" s="3"/>
      <c r="C30747" s="3"/>
      <c r="D30747" s="6"/>
      <c r="E30747" s="8"/>
      <c r="O30747" s="9"/>
    </row>
    <row r="30748" spans="2:15" x14ac:dyDescent="0.2">
      <c r="B30748" s="3"/>
      <c r="C30748" s="3"/>
      <c r="D30748" s="6"/>
      <c r="E30748" s="8"/>
      <c r="O30748" s="9"/>
    </row>
    <row r="30749" spans="2:15" x14ac:dyDescent="0.2">
      <c r="B30749" s="3"/>
      <c r="C30749" s="3"/>
      <c r="D30749" s="6"/>
      <c r="E30749" s="8"/>
      <c r="O30749" s="9"/>
    </row>
    <row r="30750" spans="2:15" x14ac:dyDescent="0.2">
      <c r="B30750" s="3"/>
      <c r="C30750" s="3"/>
      <c r="D30750" s="6"/>
      <c r="E30750" s="8"/>
      <c r="O30750" s="9"/>
    </row>
    <row r="30751" spans="2:15" x14ac:dyDescent="0.2">
      <c r="B30751" s="3"/>
      <c r="C30751" s="3"/>
      <c r="D30751" s="6"/>
      <c r="E30751" s="8"/>
      <c r="O30751" s="9"/>
    </row>
    <row r="30752" spans="2:15" x14ac:dyDescent="0.2">
      <c r="B30752" s="3"/>
      <c r="C30752" s="3"/>
      <c r="D30752" s="6"/>
      <c r="E30752" s="8"/>
      <c r="O30752" s="9"/>
    </row>
    <row r="30753" spans="2:15" x14ac:dyDescent="0.2">
      <c r="B30753" s="3"/>
      <c r="C30753" s="3"/>
      <c r="D30753" s="6"/>
      <c r="E30753" s="8"/>
      <c r="O30753" s="9"/>
    </row>
    <row r="30754" spans="2:15" x14ac:dyDescent="0.2">
      <c r="B30754" s="3"/>
      <c r="C30754" s="3"/>
      <c r="D30754" s="6"/>
      <c r="E30754" s="8"/>
      <c r="O30754" s="9"/>
    </row>
    <row r="30755" spans="2:15" x14ac:dyDescent="0.2">
      <c r="B30755" s="3"/>
      <c r="C30755" s="3"/>
      <c r="D30755" s="6"/>
      <c r="E30755" s="8"/>
      <c r="O30755" s="9"/>
    </row>
    <row r="30756" spans="2:15" x14ac:dyDescent="0.2">
      <c r="B30756" s="3"/>
      <c r="C30756" s="3"/>
      <c r="D30756" s="6"/>
      <c r="E30756" s="8"/>
      <c r="O30756" s="9"/>
    </row>
    <row r="30757" spans="2:15" x14ac:dyDescent="0.2">
      <c r="B30757" s="3"/>
      <c r="C30757" s="3"/>
      <c r="D30757" s="6"/>
      <c r="E30757" s="8"/>
      <c r="O30757" s="9"/>
    </row>
    <row r="30758" spans="2:15" x14ac:dyDescent="0.2">
      <c r="B30758" s="3"/>
      <c r="C30758" s="3"/>
      <c r="D30758" s="6"/>
      <c r="E30758" s="8"/>
      <c r="O30758" s="9"/>
    </row>
    <row r="30759" spans="2:15" x14ac:dyDescent="0.2">
      <c r="B30759" s="3"/>
      <c r="C30759" s="3"/>
      <c r="D30759" s="6"/>
      <c r="E30759" s="8"/>
      <c r="O30759" s="9"/>
    </row>
    <row r="30760" spans="2:15" x14ac:dyDescent="0.2">
      <c r="B30760" s="3"/>
      <c r="C30760" s="3"/>
      <c r="D30760" s="6"/>
      <c r="E30760" s="8"/>
      <c r="O30760" s="9"/>
    </row>
    <row r="30761" spans="2:15" x14ac:dyDescent="0.2">
      <c r="B30761" s="3"/>
      <c r="C30761" s="3"/>
      <c r="D30761" s="6"/>
      <c r="E30761" s="8"/>
      <c r="O30761" s="9"/>
    </row>
    <row r="30762" spans="2:15" x14ac:dyDescent="0.2">
      <c r="B30762" s="3"/>
      <c r="C30762" s="3"/>
      <c r="D30762" s="6"/>
      <c r="E30762" s="8"/>
      <c r="O30762" s="9"/>
    </row>
    <row r="30763" spans="2:15" x14ac:dyDescent="0.2">
      <c r="B30763" s="3"/>
      <c r="C30763" s="3"/>
      <c r="D30763" s="6"/>
      <c r="E30763" s="8"/>
      <c r="O30763" s="9"/>
    </row>
    <row r="30764" spans="2:15" x14ac:dyDescent="0.2">
      <c r="B30764" s="3"/>
      <c r="C30764" s="3"/>
      <c r="D30764" s="6"/>
      <c r="E30764" s="8"/>
      <c r="O30764" s="9"/>
    </row>
    <row r="30765" spans="2:15" x14ac:dyDescent="0.2">
      <c r="B30765" s="3"/>
      <c r="C30765" s="3"/>
      <c r="D30765" s="6"/>
      <c r="E30765" s="8"/>
      <c r="O30765" s="9"/>
    </row>
    <row r="30766" spans="2:15" x14ac:dyDescent="0.2">
      <c r="B30766" s="3"/>
      <c r="C30766" s="3"/>
      <c r="D30766" s="6"/>
      <c r="E30766" s="8"/>
      <c r="O30766" s="9"/>
    </row>
    <row r="30767" spans="2:15" x14ac:dyDescent="0.2">
      <c r="B30767" s="3"/>
      <c r="C30767" s="3"/>
      <c r="D30767" s="6"/>
      <c r="E30767" s="8"/>
      <c r="O30767" s="9"/>
    </row>
    <row r="30768" spans="2:15" x14ac:dyDescent="0.2">
      <c r="B30768" s="3"/>
      <c r="C30768" s="3"/>
      <c r="D30768" s="6"/>
      <c r="E30768" s="8"/>
      <c r="O30768" s="9"/>
    </row>
    <row r="30769" spans="2:15" x14ac:dyDescent="0.2">
      <c r="B30769" s="3"/>
      <c r="C30769" s="3"/>
      <c r="D30769" s="6"/>
      <c r="E30769" s="8"/>
      <c r="O30769" s="9"/>
    </row>
    <row r="30770" spans="2:15" x14ac:dyDescent="0.2">
      <c r="B30770" s="3"/>
      <c r="C30770" s="3"/>
      <c r="D30770" s="6"/>
      <c r="E30770" s="8"/>
      <c r="O30770" s="9"/>
    </row>
    <row r="30771" spans="2:15" x14ac:dyDescent="0.2">
      <c r="B30771" s="3"/>
      <c r="C30771" s="3"/>
      <c r="D30771" s="6"/>
      <c r="E30771" s="8"/>
      <c r="O30771" s="9"/>
    </row>
    <row r="30772" spans="2:15" x14ac:dyDescent="0.2">
      <c r="B30772" s="3"/>
      <c r="C30772" s="3"/>
      <c r="D30772" s="6"/>
      <c r="E30772" s="8"/>
      <c r="O30772" s="9"/>
    </row>
    <row r="30773" spans="2:15" x14ac:dyDescent="0.2">
      <c r="B30773" s="3"/>
      <c r="C30773" s="3"/>
      <c r="D30773" s="6"/>
      <c r="E30773" s="8"/>
      <c r="O30773" s="9"/>
    </row>
    <row r="30774" spans="2:15" x14ac:dyDescent="0.2">
      <c r="B30774" s="3"/>
      <c r="C30774" s="3"/>
      <c r="D30774" s="6"/>
      <c r="E30774" s="8"/>
      <c r="O30774" s="9"/>
    </row>
    <row r="30775" spans="2:15" x14ac:dyDescent="0.2">
      <c r="B30775" s="3"/>
      <c r="C30775" s="3"/>
      <c r="D30775" s="6"/>
      <c r="E30775" s="8"/>
      <c r="O30775" s="9"/>
    </row>
    <row r="30776" spans="2:15" x14ac:dyDescent="0.2">
      <c r="B30776" s="3"/>
      <c r="C30776" s="3"/>
      <c r="D30776" s="6"/>
      <c r="E30776" s="8"/>
      <c r="O30776" s="9"/>
    </row>
    <row r="30777" spans="2:15" x14ac:dyDescent="0.2">
      <c r="B30777" s="3"/>
      <c r="C30777" s="3"/>
      <c r="D30777" s="6"/>
      <c r="E30777" s="8"/>
      <c r="O30777" s="9"/>
    </row>
    <row r="30778" spans="2:15" x14ac:dyDescent="0.2">
      <c r="B30778" s="3"/>
      <c r="C30778" s="3"/>
      <c r="D30778" s="6"/>
      <c r="E30778" s="8"/>
      <c r="O30778" s="9"/>
    </row>
    <row r="30779" spans="2:15" x14ac:dyDescent="0.2">
      <c r="B30779" s="3"/>
      <c r="C30779" s="3"/>
      <c r="D30779" s="6"/>
      <c r="E30779" s="8"/>
      <c r="O30779" s="9"/>
    </row>
    <row r="30780" spans="2:15" x14ac:dyDescent="0.2">
      <c r="B30780" s="3"/>
      <c r="C30780" s="3"/>
      <c r="D30780" s="6"/>
      <c r="E30780" s="8"/>
      <c r="O30780" s="9"/>
    </row>
    <row r="30781" spans="2:15" x14ac:dyDescent="0.2">
      <c r="B30781" s="3"/>
      <c r="C30781" s="3"/>
      <c r="D30781" s="6"/>
      <c r="E30781" s="8"/>
      <c r="O30781" s="9"/>
    </row>
    <row r="30782" spans="2:15" x14ac:dyDescent="0.2">
      <c r="B30782" s="3"/>
      <c r="C30782" s="3"/>
      <c r="D30782" s="6"/>
      <c r="E30782" s="8"/>
      <c r="O30782" s="9"/>
    </row>
    <row r="30783" spans="2:15" x14ac:dyDescent="0.2">
      <c r="B30783" s="3"/>
      <c r="C30783" s="3"/>
      <c r="D30783" s="6"/>
      <c r="E30783" s="8"/>
      <c r="O30783" s="9"/>
    </row>
    <row r="30784" spans="2:15" x14ac:dyDescent="0.2">
      <c r="B30784" s="3"/>
      <c r="C30784" s="3"/>
      <c r="D30784" s="6"/>
      <c r="E30784" s="8"/>
      <c r="O30784" s="9"/>
    </row>
    <row r="30785" spans="2:15" x14ac:dyDescent="0.2">
      <c r="B30785" s="3"/>
      <c r="C30785" s="3"/>
      <c r="D30785" s="6"/>
      <c r="E30785" s="8"/>
      <c r="O30785" s="9"/>
    </row>
    <row r="30786" spans="2:15" x14ac:dyDescent="0.2">
      <c r="B30786" s="3"/>
      <c r="C30786" s="3"/>
      <c r="D30786" s="6"/>
      <c r="E30786" s="8"/>
      <c r="O30786" s="9"/>
    </row>
    <row r="30787" spans="2:15" x14ac:dyDescent="0.2">
      <c r="B30787" s="3"/>
      <c r="C30787" s="3"/>
      <c r="D30787" s="6"/>
      <c r="E30787" s="8"/>
      <c r="O30787" s="9"/>
    </row>
    <row r="30788" spans="2:15" x14ac:dyDescent="0.2">
      <c r="B30788" s="3"/>
      <c r="C30788" s="3"/>
      <c r="D30788" s="6"/>
      <c r="E30788" s="8"/>
      <c r="O30788" s="9"/>
    </row>
    <row r="30789" spans="2:15" x14ac:dyDescent="0.2">
      <c r="B30789" s="3"/>
      <c r="C30789" s="3"/>
      <c r="D30789" s="6"/>
      <c r="E30789" s="8"/>
      <c r="O30789" s="9"/>
    </row>
    <row r="30790" spans="2:15" x14ac:dyDescent="0.2">
      <c r="B30790" s="3"/>
      <c r="C30790" s="3"/>
      <c r="D30790" s="6"/>
      <c r="E30790" s="8"/>
      <c r="O30790" s="9"/>
    </row>
    <row r="30791" spans="2:15" x14ac:dyDescent="0.2">
      <c r="B30791" s="3"/>
      <c r="C30791" s="3"/>
      <c r="D30791" s="6"/>
      <c r="E30791" s="8"/>
      <c r="O30791" s="9"/>
    </row>
    <row r="30792" spans="2:15" x14ac:dyDescent="0.2">
      <c r="B30792" s="3"/>
      <c r="C30792" s="3"/>
      <c r="D30792" s="6"/>
      <c r="E30792" s="8"/>
      <c r="O30792" s="9"/>
    </row>
    <row r="30793" spans="2:15" x14ac:dyDescent="0.2">
      <c r="B30793" s="3"/>
      <c r="C30793" s="3"/>
      <c r="D30793" s="6"/>
      <c r="E30793" s="8"/>
      <c r="O30793" s="9"/>
    </row>
    <row r="30794" spans="2:15" x14ac:dyDescent="0.2">
      <c r="B30794" s="3"/>
      <c r="C30794" s="3"/>
      <c r="D30794" s="6"/>
      <c r="E30794" s="8"/>
      <c r="O30794" s="9"/>
    </row>
    <row r="30795" spans="2:15" x14ac:dyDescent="0.2">
      <c r="B30795" s="3"/>
      <c r="C30795" s="3"/>
      <c r="D30795" s="6"/>
      <c r="E30795" s="8"/>
      <c r="O30795" s="9"/>
    </row>
    <row r="30796" spans="2:15" x14ac:dyDescent="0.2">
      <c r="B30796" s="3"/>
      <c r="C30796" s="3"/>
      <c r="D30796" s="6"/>
      <c r="E30796" s="8"/>
      <c r="O30796" s="9"/>
    </row>
    <row r="30797" spans="2:15" x14ac:dyDescent="0.2">
      <c r="B30797" s="3"/>
      <c r="C30797" s="3"/>
      <c r="D30797" s="6"/>
      <c r="E30797" s="8"/>
      <c r="O30797" s="9"/>
    </row>
    <row r="30798" spans="2:15" x14ac:dyDescent="0.2">
      <c r="B30798" s="3"/>
      <c r="C30798" s="3"/>
      <c r="D30798" s="6"/>
      <c r="E30798" s="8"/>
      <c r="O30798" s="9"/>
    </row>
    <row r="30799" spans="2:15" x14ac:dyDescent="0.2">
      <c r="B30799" s="3"/>
      <c r="C30799" s="3"/>
      <c r="D30799" s="6"/>
      <c r="E30799" s="8"/>
      <c r="O30799" s="9"/>
    </row>
    <row r="30800" spans="2:15" x14ac:dyDescent="0.2">
      <c r="B30800" s="3"/>
      <c r="C30800" s="3"/>
      <c r="D30800" s="6"/>
      <c r="E30800" s="8"/>
      <c r="O30800" s="9"/>
    </row>
    <row r="30801" spans="2:15" x14ac:dyDescent="0.2">
      <c r="B30801" s="3"/>
      <c r="C30801" s="3"/>
      <c r="D30801" s="6"/>
      <c r="E30801" s="8"/>
      <c r="O30801" s="9"/>
    </row>
    <row r="30802" spans="2:15" x14ac:dyDescent="0.2">
      <c r="B30802" s="3"/>
      <c r="C30802" s="3"/>
      <c r="D30802" s="6"/>
      <c r="E30802" s="8"/>
      <c r="O30802" s="9"/>
    </row>
    <row r="30803" spans="2:15" x14ac:dyDescent="0.2">
      <c r="B30803" s="3"/>
      <c r="C30803" s="3"/>
      <c r="D30803" s="6"/>
      <c r="E30803" s="8"/>
      <c r="O30803" s="9"/>
    </row>
    <row r="30804" spans="2:15" x14ac:dyDescent="0.2">
      <c r="B30804" s="3"/>
      <c r="C30804" s="3"/>
      <c r="D30804" s="6"/>
      <c r="E30804" s="8"/>
      <c r="O30804" s="9"/>
    </row>
    <row r="30805" spans="2:15" x14ac:dyDescent="0.2">
      <c r="B30805" s="3"/>
      <c r="C30805" s="3"/>
      <c r="D30805" s="6"/>
      <c r="E30805" s="8"/>
      <c r="O30805" s="9"/>
    </row>
    <row r="30806" spans="2:15" x14ac:dyDescent="0.2">
      <c r="B30806" s="3"/>
      <c r="C30806" s="3"/>
      <c r="D30806" s="6"/>
      <c r="E30806" s="8"/>
      <c r="O30806" s="9"/>
    </row>
    <row r="30807" spans="2:15" x14ac:dyDescent="0.2">
      <c r="B30807" s="3"/>
      <c r="C30807" s="3"/>
      <c r="D30807" s="6"/>
      <c r="E30807" s="8"/>
      <c r="O30807" s="9"/>
    </row>
    <row r="30808" spans="2:15" x14ac:dyDescent="0.2">
      <c r="B30808" s="3"/>
      <c r="C30808" s="3"/>
      <c r="D30808" s="6"/>
      <c r="E30808" s="8"/>
      <c r="O30808" s="9"/>
    </row>
    <row r="30809" spans="2:15" x14ac:dyDescent="0.2">
      <c r="B30809" s="3"/>
      <c r="C30809" s="3"/>
      <c r="D30809" s="6"/>
      <c r="E30809" s="8"/>
      <c r="O30809" s="9"/>
    </row>
    <row r="30810" spans="2:15" x14ac:dyDescent="0.2">
      <c r="B30810" s="3"/>
      <c r="C30810" s="3"/>
      <c r="D30810" s="6"/>
      <c r="E30810" s="8"/>
      <c r="O30810" s="9"/>
    </row>
    <row r="30811" spans="2:15" x14ac:dyDescent="0.2">
      <c r="B30811" s="3"/>
      <c r="C30811" s="3"/>
      <c r="D30811" s="6"/>
      <c r="E30811" s="8"/>
      <c r="O30811" s="9"/>
    </row>
    <row r="30812" spans="2:15" x14ac:dyDescent="0.2">
      <c r="B30812" s="3"/>
      <c r="C30812" s="3"/>
      <c r="D30812" s="6"/>
      <c r="E30812" s="8"/>
      <c r="O30812" s="9"/>
    </row>
    <row r="30813" spans="2:15" x14ac:dyDescent="0.2">
      <c r="B30813" s="3"/>
      <c r="C30813" s="3"/>
      <c r="D30813" s="6"/>
      <c r="E30813" s="8"/>
      <c r="O30813" s="9"/>
    </row>
    <row r="30814" spans="2:15" x14ac:dyDescent="0.2">
      <c r="B30814" s="3"/>
      <c r="C30814" s="3"/>
      <c r="D30814" s="6"/>
      <c r="E30814" s="8"/>
      <c r="O30814" s="9"/>
    </row>
    <row r="30815" spans="2:15" x14ac:dyDescent="0.2">
      <c r="B30815" s="3"/>
      <c r="C30815" s="3"/>
      <c r="D30815" s="6"/>
      <c r="E30815" s="8"/>
      <c r="O30815" s="9"/>
    </row>
    <row r="30816" spans="2:15" x14ac:dyDescent="0.2">
      <c r="B30816" s="3"/>
      <c r="C30816" s="3"/>
      <c r="D30816" s="6"/>
      <c r="E30816" s="8"/>
      <c r="O30816" s="9"/>
    </row>
    <row r="30817" spans="2:15" x14ac:dyDescent="0.2">
      <c r="B30817" s="3"/>
      <c r="C30817" s="3"/>
      <c r="D30817" s="6"/>
      <c r="E30817" s="8"/>
      <c r="O30817" s="9"/>
    </row>
    <row r="30818" spans="2:15" x14ac:dyDescent="0.2">
      <c r="B30818" s="3"/>
      <c r="C30818" s="3"/>
      <c r="D30818" s="6"/>
      <c r="E30818" s="8"/>
      <c r="O30818" s="9"/>
    </row>
    <row r="30819" spans="2:15" x14ac:dyDescent="0.2">
      <c r="B30819" s="3"/>
      <c r="C30819" s="3"/>
      <c r="D30819" s="6"/>
      <c r="E30819" s="8"/>
      <c r="O30819" s="9"/>
    </row>
    <row r="30820" spans="2:15" x14ac:dyDescent="0.2">
      <c r="B30820" s="3"/>
      <c r="C30820" s="3"/>
      <c r="D30820" s="6"/>
      <c r="E30820" s="8"/>
      <c r="O30820" s="9"/>
    </row>
    <row r="30821" spans="2:15" x14ac:dyDescent="0.2">
      <c r="B30821" s="3"/>
      <c r="C30821" s="3"/>
      <c r="D30821" s="6"/>
      <c r="E30821" s="8"/>
      <c r="O30821" s="9"/>
    </row>
    <row r="30822" spans="2:15" x14ac:dyDescent="0.2">
      <c r="B30822" s="3"/>
      <c r="C30822" s="3"/>
      <c r="D30822" s="6"/>
      <c r="E30822" s="8"/>
      <c r="O30822" s="9"/>
    </row>
    <row r="30823" spans="2:15" x14ac:dyDescent="0.2">
      <c r="B30823" s="3"/>
      <c r="C30823" s="3"/>
      <c r="D30823" s="6"/>
      <c r="E30823" s="8"/>
      <c r="O30823" s="9"/>
    </row>
    <row r="30824" spans="2:15" x14ac:dyDescent="0.2">
      <c r="B30824" s="3"/>
      <c r="C30824" s="3"/>
      <c r="D30824" s="6"/>
      <c r="E30824" s="8"/>
      <c r="O30824" s="9"/>
    </row>
    <row r="30825" spans="2:15" x14ac:dyDescent="0.2">
      <c r="B30825" s="3"/>
      <c r="C30825" s="3"/>
      <c r="D30825" s="6"/>
      <c r="E30825" s="8"/>
      <c r="O30825" s="9"/>
    </row>
    <row r="30826" spans="2:15" x14ac:dyDescent="0.2">
      <c r="B30826" s="3"/>
      <c r="C30826" s="3"/>
      <c r="D30826" s="6"/>
      <c r="E30826" s="8"/>
      <c r="O30826" s="9"/>
    </row>
    <row r="30827" spans="2:15" x14ac:dyDescent="0.2">
      <c r="B30827" s="3"/>
      <c r="C30827" s="3"/>
      <c r="D30827" s="6"/>
      <c r="E30827" s="8"/>
      <c r="O30827" s="9"/>
    </row>
    <row r="30828" spans="2:15" x14ac:dyDescent="0.2">
      <c r="B30828" s="3"/>
      <c r="C30828" s="3"/>
      <c r="D30828" s="6"/>
      <c r="E30828" s="8"/>
      <c r="O30828" s="9"/>
    </row>
    <row r="30829" spans="2:15" x14ac:dyDescent="0.2">
      <c r="B30829" s="3"/>
      <c r="C30829" s="3"/>
      <c r="D30829" s="6"/>
      <c r="E30829" s="8"/>
      <c r="O30829" s="9"/>
    </row>
    <row r="30830" spans="2:15" x14ac:dyDescent="0.2">
      <c r="B30830" s="3"/>
      <c r="C30830" s="3"/>
      <c r="D30830" s="6"/>
      <c r="E30830" s="8"/>
      <c r="O30830" s="9"/>
    </row>
    <row r="30831" spans="2:15" x14ac:dyDescent="0.2">
      <c r="B30831" s="3"/>
      <c r="C30831" s="3"/>
      <c r="D30831" s="6"/>
      <c r="E30831" s="8"/>
      <c r="O30831" s="9"/>
    </row>
    <row r="30832" spans="2:15" x14ac:dyDescent="0.2">
      <c r="B30832" s="3"/>
      <c r="C30832" s="3"/>
      <c r="D30832" s="6"/>
      <c r="E30832" s="8"/>
      <c r="O30832" s="9"/>
    </row>
    <row r="30833" spans="2:15" x14ac:dyDescent="0.2">
      <c r="B30833" s="3"/>
      <c r="C30833" s="3"/>
      <c r="D30833" s="6"/>
      <c r="E30833" s="8"/>
      <c r="O30833" s="9"/>
    </row>
    <row r="30834" spans="2:15" x14ac:dyDescent="0.2">
      <c r="B30834" s="3"/>
      <c r="C30834" s="3"/>
      <c r="D30834" s="6"/>
      <c r="E30834" s="8"/>
      <c r="O30834" s="9"/>
    </row>
    <row r="30835" spans="2:15" x14ac:dyDescent="0.2">
      <c r="B30835" s="3"/>
      <c r="C30835" s="3"/>
      <c r="D30835" s="6"/>
      <c r="E30835" s="8"/>
      <c r="O30835" s="9"/>
    </row>
    <row r="30836" spans="2:15" x14ac:dyDescent="0.2">
      <c r="B30836" s="3"/>
      <c r="C30836" s="3"/>
      <c r="D30836" s="6"/>
      <c r="E30836" s="8"/>
      <c r="O30836" s="9"/>
    </row>
    <row r="30837" spans="2:15" x14ac:dyDescent="0.2">
      <c r="B30837" s="3"/>
      <c r="C30837" s="3"/>
      <c r="D30837" s="6"/>
      <c r="E30837" s="8"/>
      <c r="O30837" s="9"/>
    </row>
    <row r="30838" spans="2:15" x14ac:dyDescent="0.2">
      <c r="B30838" s="3"/>
      <c r="C30838" s="3"/>
      <c r="D30838" s="6"/>
      <c r="E30838" s="8"/>
      <c r="O30838" s="9"/>
    </row>
    <row r="30839" spans="2:15" x14ac:dyDescent="0.2">
      <c r="B30839" s="3"/>
      <c r="C30839" s="3"/>
      <c r="D30839" s="6"/>
      <c r="E30839" s="8"/>
      <c r="O30839" s="9"/>
    </row>
    <row r="30840" spans="2:15" x14ac:dyDescent="0.2">
      <c r="B30840" s="3"/>
      <c r="C30840" s="3"/>
      <c r="D30840" s="6"/>
      <c r="E30840" s="8"/>
      <c r="O30840" s="9"/>
    </row>
    <row r="30841" spans="2:15" x14ac:dyDescent="0.2">
      <c r="B30841" s="3"/>
      <c r="C30841" s="3"/>
      <c r="D30841" s="6"/>
      <c r="E30841" s="8"/>
      <c r="O30841" s="9"/>
    </row>
    <row r="30842" spans="2:15" x14ac:dyDescent="0.2">
      <c r="B30842" s="3"/>
      <c r="C30842" s="3"/>
      <c r="D30842" s="6"/>
      <c r="E30842" s="8"/>
      <c r="O30842" s="9"/>
    </row>
    <row r="30843" spans="2:15" x14ac:dyDescent="0.2">
      <c r="B30843" s="3"/>
      <c r="C30843" s="3"/>
      <c r="D30843" s="6"/>
      <c r="E30843" s="8"/>
      <c r="O30843" s="9"/>
    </row>
    <row r="30844" spans="2:15" x14ac:dyDescent="0.2">
      <c r="B30844" s="3"/>
      <c r="C30844" s="3"/>
      <c r="D30844" s="6"/>
      <c r="E30844" s="8"/>
      <c r="O30844" s="9"/>
    </row>
    <row r="30845" spans="2:15" x14ac:dyDescent="0.2">
      <c r="B30845" s="3"/>
      <c r="C30845" s="3"/>
      <c r="D30845" s="6"/>
      <c r="E30845" s="8"/>
      <c r="O30845" s="9"/>
    </row>
    <row r="30846" spans="2:15" x14ac:dyDescent="0.2">
      <c r="B30846" s="3"/>
      <c r="C30846" s="3"/>
      <c r="D30846" s="6"/>
      <c r="E30846" s="8"/>
      <c r="O30846" s="9"/>
    </row>
    <row r="30847" spans="2:15" x14ac:dyDescent="0.2">
      <c r="B30847" s="3"/>
      <c r="C30847" s="3"/>
      <c r="D30847" s="6"/>
      <c r="E30847" s="8"/>
      <c r="O30847" s="9"/>
    </row>
    <row r="30848" spans="2:15" x14ac:dyDescent="0.2">
      <c r="B30848" s="3"/>
      <c r="C30848" s="3"/>
      <c r="D30848" s="6"/>
      <c r="E30848" s="8"/>
      <c r="O30848" s="9"/>
    </row>
    <row r="30849" spans="2:15" x14ac:dyDescent="0.2">
      <c r="B30849" s="3"/>
      <c r="C30849" s="3"/>
      <c r="D30849" s="6"/>
      <c r="E30849" s="8"/>
      <c r="O30849" s="9"/>
    </row>
    <row r="30850" spans="2:15" x14ac:dyDescent="0.2">
      <c r="B30850" s="3"/>
      <c r="C30850" s="3"/>
      <c r="D30850" s="6"/>
      <c r="E30850" s="8"/>
      <c r="O30850" s="9"/>
    </row>
    <row r="30851" spans="2:15" x14ac:dyDescent="0.2">
      <c r="B30851" s="3"/>
      <c r="C30851" s="3"/>
      <c r="D30851" s="6"/>
      <c r="E30851" s="8"/>
      <c r="O30851" s="9"/>
    </row>
    <row r="30852" spans="2:15" x14ac:dyDescent="0.2">
      <c r="B30852" s="3"/>
      <c r="C30852" s="3"/>
      <c r="D30852" s="6"/>
      <c r="E30852" s="8"/>
      <c r="O30852" s="9"/>
    </row>
    <row r="30853" spans="2:15" x14ac:dyDescent="0.2">
      <c r="B30853" s="3"/>
      <c r="C30853" s="3"/>
      <c r="D30853" s="6"/>
      <c r="E30853" s="8"/>
      <c r="O30853" s="9"/>
    </row>
    <row r="30854" spans="2:15" x14ac:dyDescent="0.2">
      <c r="B30854" s="3"/>
      <c r="C30854" s="3"/>
      <c r="D30854" s="6"/>
      <c r="E30854" s="8"/>
      <c r="O30854" s="9"/>
    </row>
    <row r="30855" spans="2:15" x14ac:dyDescent="0.2">
      <c r="B30855" s="3"/>
      <c r="C30855" s="3"/>
      <c r="D30855" s="6"/>
      <c r="E30855" s="8"/>
      <c r="O30855" s="9"/>
    </row>
    <row r="30856" spans="2:15" x14ac:dyDescent="0.2">
      <c r="B30856" s="3"/>
      <c r="C30856" s="3"/>
      <c r="D30856" s="6"/>
      <c r="E30856" s="8"/>
      <c r="O30856" s="9"/>
    </row>
    <row r="30857" spans="2:15" x14ac:dyDescent="0.2">
      <c r="B30857" s="3"/>
      <c r="C30857" s="3"/>
      <c r="D30857" s="6"/>
      <c r="E30857" s="8"/>
      <c r="O30857" s="9"/>
    </row>
    <row r="30858" spans="2:15" x14ac:dyDescent="0.2">
      <c r="B30858" s="3"/>
      <c r="C30858" s="3"/>
      <c r="D30858" s="6"/>
      <c r="E30858" s="8"/>
      <c r="O30858" s="9"/>
    </row>
    <row r="30859" spans="2:15" x14ac:dyDescent="0.2">
      <c r="B30859" s="3"/>
      <c r="C30859" s="3"/>
      <c r="D30859" s="6"/>
      <c r="E30859" s="8"/>
      <c r="O30859" s="9"/>
    </row>
    <row r="30860" spans="2:15" x14ac:dyDescent="0.2">
      <c r="B30860" s="3"/>
      <c r="C30860" s="3"/>
      <c r="D30860" s="6"/>
      <c r="E30860" s="8"/>
      <c r="O30860" s="9"/>
    </row>
    <row r="30861" spans="2:15" x14ac:dyDescent="0.2">
      <c r="B30861" s="3"/>
      <c r="C30861" s="3"/>
      <c r="D30861" s="6"/>
      <c r="E30861" s="8"/>
      <c r="O30861" s="9"/>
    </row>
    <row r="30862" spans="2:15" x14ac:dyDescent="0.2">
      <c r="B30862" s="3"/>
      <c r="C30862" s="3"/>
      <c r="D30862" s="6"/>
      <c r="E30862" s="8"/>
      <c r="O30862" s="9"/>
    </row>
    <row r="30863" spans="2:15" x14ac:dyDescent="0.2">
      <c r="B30863" s="3"/>
      <c r="C30863" s="3"/>
      <c r="D30863" s="6"/>
      <c r="E30863" s="8"/>
      <c r="O30863" s="9"/>
    </row>
    <row r="30864" spans="2:15" x14ac:dyDescent="0.2">
      <c r="B30864" s="3"/>
      <c r="C30864" s="3"/>
      <c r="D30864" s="6"/>
      <c r="E30864" s="8"/>
      <c r="O30864" s="9"/>
    </row>
    <row r="30865" spans="2:15" x14ac:dyDescent="0.2">
      <c r="B30865" s="3"/>
      <c r="C30865" s="3"/>
      <c r="D30865" s="6"/>
      <c r="E30865" s="8"/>
      <c r="O30865" s="9"/>
    </row>
    <row r="30866" spans="2:15" x14ac:dyDescent="0.2">
      <c r="B30866" s="3"/>
      <c r="C30866" s="3"/>
      <c r="D30866" s="6"/>
      <c r="E30866" s="8"/>
      <c r="O30866" s="9"/>
    </row>
    <row r="30867" spans="2:15" x14ac:dyDescent="0.2">
      <c r="B30867" s="3"/>
      <c r="C30867" s="3"/>
      <c r="D30867" s="6"/>
      <c r="E30867" s="8"/>
      <c r="O30867" s="9"/>
    </row>
    <row r="30868" spans="2:15" x14ac:dyDescent="0.2">
      <c r="B30868" s="3"/>
      <c r="C30868" s="3"/>
      <c r="D30868" s="6"/>
      <c r="E30868" s="8"/>
      <c r="O30868" s="9"/>
    </row>
    <row r="30869" spans="2:15" x14ac:dyDescent="0.2">
      <c r="B30869" s="3"/>
      <c r="C30869" s="3"/>
      <c r="D30869" s="6"/>
      <c r="E30869" s="8"/>
      <c r="O30869" s="9"/>
    </row>
    <row r="30870" spans="2:15" x14ac:dyDescent="0.2">
      <c r="B30870" s="3"/>
      <c r="C30870" s="3"/>
      <c r="D30870" s="6"/>
      <c r="E30870" s="8"/>
      <c r="O30870" s="9"/>
    </row>
    <row r="30871" spans="2:15" x14ac:dyDescent="0.2">
      <c r="B30871" s="3"/>
      <c r="C30871" s="3"/>
      <c r="D30871" s="6"/>
      <c r="E30871" s="8"/>
      <c r="O30871" s="9"/>
    </row>
    <row r="30872" spans="2:15" x14ac:dyDescent="0.2">
      <c r="B30872" s="3"/>
      <c r="C30872" s="3"/>
      <c r="D30872" s="6"/>
      <c r="E30872" s="8"/>
      <c r="O30872" s="9"/>
    </row>
    <row r="30873" spans="2:15" x14ac:dyDescent="0.2">
      <c r="B30873" s="3"/>
      <c r="C30873" s="3"/>
      <c r="D30873" s="6"/>
      <c r="E30873" s="8"/>
      <c r="O30873" s="9"/>
    </row>
    <row r="30874" spans="2:15" x14ac:dyDescent="0.2">
      <c r="B30874" s="3"/>
      <c r="C30874" s="3"/>
      <c r="D30874" s="6"/>
      <c r="E30874" s="8"/>
      <c r="O30874" s="9"/>
    </row>
    <row r="30875" spans="2:15" x14ac:dyDescent="0.2">
      <c r="B30875" s="3"/>
      <c r="C30875" s="3"/>
      <c r="D30875" s="6"/>
      <c r="E30875" s="8"/>
      <c r="O30875" s="9"/>
    </row>
    <row r="30876" spans="2:15" x14ac:dyDescent="0.2">
      <c r="B30876" s="3"/>
      <c r="C30876" s="3"/>
      <c r="D30876" s="6"/>
      <c r="E30876" s="8"/>
      <c r="O30876" s="9"/>
    </row>
    <row r="30877" spans="2:15" x14ac:dyDescent="0.2">
      <c r="B30877" s="3"/>
      <c r="C30877" s="3"/>
      <c r="D30877" s="6"/>
      <c r="E30877" s="8"/>
      <c r="O30877" s="9"/>
    </row>
    <row r="30878" spans="2:15" x14ac:dyDescent="0.2">
      <c r="B30878" s="3"/>
      <c r="C30878" s="3"/>
      <c r="D30878" s="6"/>
      <c r="E30878" s="8"/>
      <c r="O30878" s="9"/>
    </row>
    <row r="30879" spans="2:15" x14ac:dyDescent="0.2">
      <c r="B30879" s="3"/>
      <c r="C30879" s="3"/>
      <c r="D30879" s="6"/>
      <c r="E30879" s="8"/>
      <c r="O30879" s="9"/>
    </row>
    <row r="30880" spans="2:15" x14ac:dyDescent="0.2">
      <c r="B30880" s="3"/>
      <c r="C30880" s="3"/>
      <c r="D30880" s="6"/>
      <c r="E30880" s="8"/>
      <c r="O30880" s="9"/>
    </row>
    <row r="30881" spans="2:15" x14ac:dyDescent="0.2">
      <c r="B30881" s="3"/>
      <c r="C30881" s="3"/>
      <c r="D30881" s="6"/>
      <c r="E30881" s="8"/>
      <c r="O30881" s="9"/>
    </row>
    <row r="30882" spans="2:15" x14ac:dyDescent="0.2">
      <c r="B30882" s="3"/>
      <c r="C30882" s="3"/>
      <c r="D30882" s="6"/>
      <c r="E30882" s="8"/>
      <c r="O30882" s="9"/>
    </row>
    <row r="30883" spans="2:15" x14ac:dyDescent="0.2">
      <c r="B30883" s="3"/>
      <c r="C30883" s="3"/>
      <c r="D30883" s="6"/>
      <c r="E30883" s="8"/>
      <c r="O30883" s="9"/>
    </row>
    <row r="30884" spans="2:15" x14ac:dyDescent="0.2">
      <c r="B30884" s="3"/>
      <c r="C30884" s="3"/>
      <c r="D30884" s="6"/>
      <c r="E30884" s="8"/>
      <c r="O30884" s="9"/>
    </row>
    <row r="30885" spans="2:15" x14ac:dyDescent="0.2">
      <c r="B30885" s="3"/>
      <c r="C30885" s="3"/>
      <c r="D30885" s="6"/>
      <c r="E30885" s="8"/>
      <c r="O30885" s="9"/>
    </row>
    <row r="30886" spans="2:15" x14ac:dyDescent="0.2">
      <c r="B30886" s="3"/>
      <c r="C30886" s="3"/>
      <c r="D30886" s="6"/>
      <c r="E30886" s="8"/>
      <c r="O30886" s="9"/>
    </row>
    <row r="30887" spans="2:15" x14ac:dyDescent="0.2">
      <c r="B30887" s="3"/>
      <c r="C30887" s="3"/>
      <c r="D30887" s="6"/>
      <c r="E30887" s="8"/>
      <c r="O30887" s="9"/>
    </row>
    <row r="30888" spans="2:15" x14ac:dyDescent="0.2">
      <c r="B30888" s="3"/>
      <c r="C30888" s="3"/>
      <c r="D30888" s="6"/>
      <c r="E30888" s="8"/>
      <c r="O30888" s="9"/>
    </row>
    <row r="30889" spans="2:15" x14ac:dyDescent="0.2">
      <c r="B30889" s="3"/>
      <c r="C30889" s="3"/>
      <c r="D30889" s="6"/>
      <c r="E30889" s="8"/>
      <c r="O30889" s="9"/>
    </row>
    <row r="30890" spans="2:15" x14ac:dyDescent="0.2">
      <c r="B30890" s="3"/>
      <c r="C30890" s="3"/>
      <c r="D30890" s="6"/>
      <c r="E30890" s="8"/>
      <c r="O30890" s="9"/>
    </row>
    <row r="30891" spans="2:15" x14ac:dyDescent="0.2">
      <c r="B30891" s="3"/>
      <c r="C30891" s="3"/>
      <c r="D30891" s="6"/>
      <c r="E30891" s="8"/>
      <c r="O30891" s="9"/>
    </row>
    <row r="30892" spans="2:15" x14ac:dyDescent="0.2">
      <c r="B30892" s="3"/>
      <c r="C30892" s="3"/>
      <c r="D30892" s="6"/>
      <c r="E30892" s="8"/>
      <c r="O30892" s="9"/>
    </row>
    <row r="30893" spans="2:15" x14ac:dyDescent="0.2">
      <c r="B30893" s="3"/>
      <c r="C30893" s="3"/>
      <c r="D30893" s="6"/>
      <c r="E30893" s="8"/>
      <c r="O30893" s="9"/>
    </row>
    <row r="30894" spans="2:15" x14ac:dyDescent="0.2">
      <c r="B30894" s="3"/>
      <c r="C30894" s="3"/>
      <c r="D30894" s="6"/>
      <c r="E30894" s="8"/>
      <c r="O30894" s="9"/>
    </row>
    <row r="30895" spans="2:15" x14ac:dyDescent="0.2">
      <c r="B30895" s="3"/>
      <c r="C30895" s="3"/>
      <c r="D30895" s="6"/>
      <c r="E30895" s="8"/>
      <c r="O30895" s="9"/>
    </row>
    <row r="30896" spans="2:15" x14ac:dyDescent="0.2">
      <c r="B30896" s="3"/>
      <c r="C30896" s="3"/>
      <c r="D30896" s="6"/>
      <c r="E30896" s="8"/>
      <c r="O30896" s="9"/>
    </row>
    <row r="30897" spans="2:15" x14ac:dyDescent="0.2">
      <c r="B30897" s="3"/>
      <c r="C30897" s="3"/>
      <c r="D30897" s="6"/>
      <c r="E30897" s="8"/>
      <c r="O30897" s="9"/>
    </row>
    <row r="30898" spans="2:15" x14ac:dyDescent="0.2">
      <c r="B30898" s="3"/>
      <c r="C30898" s="3"/>
      <c r="D30898" s="6"/>
      <c r="E30898" s="8"/>
      <c r="O30898" s="9"/>
    </row>
    <row r="30899" spans="2:15" x14ac:dyDescent="0.2">
      <c r="B30899" s="3"/>
      <c r="C30899" s="3"/>
      <c r="D30899" s="6"/>
      <c r="E30899" s="8"/>
      <c r="O30899" s="9"/>
    </row>
    <row r="30900" spans="2:15" x14ac:dyDescent="0.2">
      <c r="B30900" s="3"/>
      <c r="C30900" s="3"/>
      <c r="D30900" s="6"/>
      <c r="E30900" s="8"/>
      <c r="O30900" s="9"/>
    </row>
    <row r="30901" spans="2:15" x14ac:dyDescent="0.2">
      <c r="B30901" s="3"/>
      <c r="C30901" s="3"/>
      <c r="D30901" s="6"/>
      <c r="E30901" s="8"/>
      <c r="O30901" s="9"/>
    </row>
    <row r="30902" spans="2:15" x14ac:dyDescent="0.2">
      <c r="B30902" s="3"/>
      <c r="C30902" s="3"/>
      <c r="D30902" s="6"/>
      <c r="E30902" s="8"/>
      <c r="O30902" s="9"/>
    </row>
    <row r="30903" spans="2:15" x14ac:dyDescent="0.2">
      <c r="B30903" s="3"/>
      <c r="C30903" s="3"/>
      <c r="D30903" s="6"/>
      <c r="E30903" s="8"/>
      <c r="O30903" s="9"/>
    </row>
    <row r="30904" spans="2:15" x14ac:dyDescent="0.2">
      <c r="B30904" s="3"/>
      <c r="C30904" s="3"/>
      <c r="D30904" s="6"/>
      <c r="E30904" s="8"/>
      <c r="O30904" s="9"/>
    </row>
    <row r="30905" spans="2:15" x14ac:dyDescent="0.2">
      <c r="B30905" s="3"/>
      <c r="C30905" s="3"/>
      <c r="D30905" s="6"/>
      <c r="E30905" s="8"/>
      <c r="O30905" s="9"/>
    </row>
    <row r="30906" spans="2:15" x14ac:dyDescent="0.2">
      <c r="B30906" s="3"/>
      <c r="C30906" s="3"/>
      <c r="D30906" s="6"/>
      <c r="E30906" s="8"/>
      <c r="O30906" s="9"/>
    </row>
    <row r="30907" spans="2:15" x14ac:dyDescent="0.2">
      <c r="B30907" s="3"/>
      <c r="C30907" s="3"/>
      <c r="D30907" s="6"/>
      <c r="E30907" s="8"/>
      <c r="O30907" s="9"/>
    </row>
    <row r="30908" spans="2:15" x14ac:dyDescent="0.2">
      <c r="B30908" s="3"/>
      <c r="C30908" s="3"/>
      <c r="D30908" s="6"/>
      <c r="E30908" s="8"/>
      <c r="O30908" s="9"/>
    </row>
    <row r="30909" spans="2:15" x14ac:dyDescent="0.2">
      <c r="B30909" s="3"/>
      <c r="C30909" s="3"/>
      <c r="D30909" s="6"/>
      <c r="E30909" s="8"/>
      <c r="O30909" s="9"/>
    </row>
    <row r="30910" spans="2:15" x14ac:dyDescent="0.2">
      <c r="B30910" s="3"/>
      <c r="C30910" s="3"/>
      <c r="D30910" s="6"/>
      <c r="E30910" s="8"/>
      <c r="O30910" s="9"/>
    </row>
    <row r="30911" spans="2:15" x14ac:dyDescent="0.2">
      <c r="B30911" s="3"/>
      <c r="C30911" s="3"/>
      <c r="D30911" s="6"/>
      <c r="E30911" s="8"/>
      <c r="O30911" s="9"/>
    </row>
    <row r="30912" spans="2:15" x14ac:dyDescent="0.2">
      <c r="B30912" s="3"/>
      <c r="C30912" s="3"/>
      <c r="D30912" s="6"/>
      <c r="E30912" s="8"/>
      <c r="O30912" s="9"/>
    </row>
    <row r="30913" spans="2:15" x14ac:dyDescent="0.2">
      <c r="B30913" s="3"/>
      <c r="C30913" s="3"/>
      <c r="D30913" s="6"/>
      <c r="E30913" s="8"/>
      <c r="O30913" s="9"/>
    </row>
    <row r="30914" spans="2:15" x14ac:dyDescent="0.2">
      <c r="B30914" s="3"/>
      <c r="C30914" s="3"/>
      <c r="D30914" s="6"/>
      <c r="E30914" s="8"/>
      <c r="O30914" s="9"/>
    </row>
    <row r="30915" spans="2:15" x14ac:dyDescent="0.2">
      <c r="B30915" s="3"/>
      <c r="C30915" s="3"/>
      <c r="D30915" s="6"/>
      <c r="E30915" s="8"/>
      <c r="O30915" s="9"/>
    </row>
    <row r="30916" spans="2:15" x14ac:dyDescent="0.2">
      <c r="B30916" s="3"/>
      <c r="C30916" s="3"/>
      <c r="D30916" s="6"/>
      <c r="E30916" s="8"/>
      <c r="O30916" s="9"/>
    </row>
    <row r="30917" spans="2:15" x14ac:dyDescent="0.2">
      <c r="B30917" s="3"/>
      <c r="C30917" s="3"/>
      <c r="D30917" s="6"/>
      <c r="E30917" s="8"/>
      <c r="O30917" s="9"/>
    </row>
    <row r="30918" spans="2:15" x14ac:dyDescent="0.2">
      <c r="B30918" s="3"/>
      <c r="C30918" s="3"/>
      <c r="D30918" s="6"/>
      <c r="E30918" s="8"/>
      <c r="O30918" s="9"/>
    </row>
    <row r="30919" spans="2:15" x14ac:dyDescent="0.2">
      <c r="B30919" s="3"/>
      <c r="C30919" s="3"/>
      <c r="D30919" s="6"/>
      <c r="E30919" s="8"/>
      <c r="O30919" s="9"/>
    </row>
    <row r="30920" spans="2:15" x14ac:dyDescent="0.2">
      <c r="B30920" s="3"/>
      <c r="C30920" s="3"/>
      <c r="D30920" s="6"/>
      <c r="E30920" s="8"/>
      <c r="O30920" s="9"/>
    </row>
    <row r="30921" spans="2:15" x14ac:dyDescent="0.2">
      <c r="B30921" s="3"/>
      <c r="C30921" s="3"/>
      <c r="D30921" s="6"/>
      <c r="E30921" s="8"/>
      <c r="O30921" s="9"/>
    </row>
    <row r="30922" spans="2:15" x14ac:dyDescent="0.2">
      <c r="B30922" s="3"/>
      <c r="C30922" s="3"/>
      <c r="D30922" s="6"/>
      <c r="E30922" s="8"/>
      <c r="O30922" s="9"/>
    </row>
    <row r="30923" spans="2:15" x14ac:dyDescent="0.2">
      <c r="B30923" s="3"/>
      <c r="C30923" s="3"/>
      <c r="D30923" s="6"/>
      <c r="E30923" s="8"/>
      <c r="O30923" s="9"/>
    </row>
    <row r="30924" spans="2:15" x14ac:dyDescent="0.2">
      <c r="B30924" s="3"/>
      <c r="C30924" s="3"/>
      <c r="D30924" s="6"/>
      <c r="E30924" s="8"/>
      <c r="O30924" s="9"/>
    </row>
    <row r="30925" spans="2:15" x14ac:dyDescent="0.2">
      <c r="B30925" s="3"/>
      <c r="C30925" s="3"/>
      <c r="D30925" s="6"/>
      <c r="E30925" s="8"/>
      <c r="O30925" s="9"/>
    </row>
    <row r="30926" spans="2:15" x14ac:dyDescent="0.2">
      <c r="B30926" s="3"/>
      <c r="C30926" s="3"/>
      <c r="D30926" s="6"/>
      <c r="E30926" s="8"/>
      <c r="O30926" s="9"/>
    </row>
    <row r="30927" spans="2:15" x14ac:dyDescent="0.2">
      <c r="B30927" s="3"/>
      <c r="C30927" s="3"/>
      <c r="D30927" s="6"/>
      <c r="E30927" s="8"/>
      <c r="O30927" s="9"/>
    </row>
    <row r="30928" spans="2:15" x14ac:dyDescent="0.2">
      <c r="B30928" s="3"/>
      <c r="C30928" s="3"/>
      <c r="D30928" s="6"/>
      <c r="E30928" s="8"/>
      <c r="O30928" s="9"/>
    </row>
    <row r="30929" spans="2:15" x14ac:dyDescent="0.2">
      <c r="B30929" s="3"/>
      <c r="C30929" s="3"/>
      <c r="D30929" s="6"/>
      <c r="E30929" s="8"/>
      <c r="O30929" s="9"/>
    </row>
    <row r="30930" spans="2:15" x14ac:dyDescent="0.2">
      <c r="B30930" s="3"/>
      <c r="C30930" s="3"/>
      <c r="D30930" s="6"/>
      <c r="E30930" s="8"/>
      <c r="O30930" s="9"/>
    </row>
    <row r="30931" spans="2:15" x14ac:dyDescent="0.2">
      <c r="B30931" s="3"/>
      <c r="C30931" s="3"/>
      <c r="D30931" s="6"/>
      <c r="E30931" s="8"/>
      <c r="O30931" s="9"/>
    </row>
    <row r="30932" spans="2:15" x14ac:dyDescent="0.2">
      <c r="B30932" s="3"/>
      <c r="C30932" s="3"/>
      <c r="D30932" s="6"/>
      <c r="E30932" s="8"/>
      <c r="O30932" s="9"/>
    </row>
    <row r="30933" spans="2:15" x14ac:dyDescent="0.2">
      <c r="B30933" s="3"/>
      <c r="C30933" s="3"/>
      <c r="D30933" s="6"/>
      <c r="E30933" s="8"/>
      <c r="O30933" s="9"/>
    </row>
    <row r="30934" spans="2:15" x14ac:dyDescent="0.2">
      <c r="B30934" s="3"/>
      <c r="C30934" s="3"/>
      <c r="D30934" s="6"/>
      <c r="E30934" s="8"/>
      <c r="O30934" s="9"/>
    </row>
    <row r="30935" spans="2:15" x14ac:dyDescent="0.2">
      <c r="B30935" s="3"/>
      <c r="C30935" s="3"/>
      <c r="D30935" s="6"/>
      <c r="E30935" s="8"/>
      <c r="O30935" s="9"/>
    </row>
    <row r="30936" spans="2:15" x14ac:dyDescent="0.2">
      <c r="B30936" s="3"/>
      <c r="C30936" s="3"/>
      <c r="D30936" s="6"/>
      <c r="E30936" s="8"/>
      <c r="O30936" s="9"/>
    </row>
    <row r="30937" spans="2:15" x14ac:dyDescent="0.2">
      <c r="B30937" s="3"/>
      <c r="C30937" s="3"/>
      <c r="D30937" s="6"/>
      <c r="E30937" s="8"/>
      <c r="O30937" s="9"/>
    </row>
    <row r="30938" spans="2:15" x14ac:dyDescent="0.2">
      <c r="B30938" s="3"/>
      <c r="C30938" s="3"/>
      <c r="D30938" s="6"/>
      <c r="E30938" s="8"/>
      <c r="O30938" s="9"/>
    </row>
    <row r="30939" spans="2:15" x14ac:dyDescent="0.2">
      <c r="B30939" s="3"/>
      <c r="C30939" s="3"/>
      <c r="D30939" s="6"/>
      <c r="E30939" s="8"/>
      <c r="O30939" s="9"/>
    </row>
    <row r="30940" spans="2:15" x14ac:dyDescent="0.2">
      <c r="B30940" s="3"/>
      <c r="C30940" s="3"/>
      <c r="D30940" s="6"/>
      <c r="E30940" s="8"/>
      <c r="O30940" s="9"/>
    </row>
    <row r="30941" spans="2:15" x14ac:dyDescent="0.2">
      <c r="B30941" s="3"/>
      <c r="C30941" s="3"/>
      <c r="D30941" s="6"/>
      <c r="E30941" s="8"/>
      <c r="O30941" s="9"/>
    </row>
    <row r="30942" spans="2:15" x14ac:dyDescent="0.2">
      <c r="B30942" s="3"/>
      <c r="C30942" s="3"/>
      <c r="D30942" s="6"/>
      <c r="E30942" s="8"/>
      <c r="O30942" s="9"/>
    </row>
    <row r="30943" spans="2:15" x14ac:dyDescent="0.2">
      <c r="B30943" s="3"/>
      <c r="C30943" s="3"/>
      <c r="D30943" s="6"/>
      <c r="E30943" s="8"/>
      <c r="O30943" s="9"/>
    </row>
    <row r="30944" spans="2:15" x14ac:dyDescent="0.2">
      <c r="B30944" s="3"/>
      <c r="C30944" s="3"/>
      <c r="D30944" s="6"/>
      <c r="E30944" s="8"/>
      <c r="O30944" s="9"/>
    </row>
    <row r="30945" spans="2:15" x14ac:dyDescent="0.2">
      <c r="B30945" s="3"/>
      <c r="C30945" s="3"/>
      <c r="D30945" s="6"/>
      <c r="E30945" s="8"/>
      <c r="O30945" s="9"/>
    </row>
    <row r="30946" spans="2:15" x14ac:dyDescent="0.2">
      <c r="B30946" s="3"/>
      <c r="C30946" s="3"/>
      <c r="D30946" s="6"/>
      <c r="E30946" s="8"/>
      <c r="O30946" s="9"/>
    </row>
    <row r="30947" spans="2:15" x14ac:dyDescent="0.2">
      <c r="B30947" s="3"/>
      <c r="C30947" s="3"/>
      <c r="D30947" s="6"/>
      <c r="E30947" s="8"/>
      <c r="O30947" s="9"/>
    </row>
    <row r="30948" spans="2:15" x14ac:dyDescent="0.2">
      <c r="B30948" s="3"/>
      <c r="C30948" s="3"/>
      <c r="D30948" s="6"/>
      <c r="E30948" s="8"/>
      <c r="O30948" s="9"/>
    </row>
    <row r="30949" spans="2:15" x14ac:dyDescent="0.2">
      <c r="B30949" s="3"/>
      <c r="C30949" s="3"/>
      <c r="D30949" s="6"/>
      <c r="E30949" s="8"/>
      <c r="O30949" s="9"/>
    </row>
    <row r="30950" spans="2:15" x14ac:dyDescent="0.2">
      <c r="B30950" s="3"/>
      <c r="C30950" s="3"/>
      <c r="D30950" s="6"/>
      <c r="E30950" s="8"/>
      <c r="O30950" s="9"/>
    </row>
    <row r="30951" spans="2:15" x14ac:dyDescent="0.2">
      <c r="B30951" s="3"/>
      <c r="C30951" s="3"/>
      <c r="D30951" s="6"/>
      <c r="E30951" s="8"/>
      <c r="O30951" s="9"/>
    </row>
    <row r="30952" spans="2:15" x14ac:dyDescent="0.2">
      <c r="B30952" s="3"/>
      <c r="C30952" s="3"/>
      <c r="D30952" s="6"/>
      <c r="E30952" s="8"/>
      <c r="O30952" s="9"/>
    </row>
    <row r="30953" spans="2:15" x14ac:dyDescent="0.2">
      <c r="B30953" s="3"/>
      <c r="C30953" s="3"/>
      <c r="D30953" s="6"/>
      <c r="E30953" s="8"/>
      <c r="O30953" s="9"/>
    </row>
    <row r="30954" spans="2:15" x14ac:dyDescent="0.2">
      <c r="B30954" s="3"/>
      <c r="C30954" s="3"/>
      <c r="D30954" s="6"/>
      <c r="E30954" s="8"/>
      <c r="O30954" s="9"/>
    </row>
    <row r="30955" spans="2:15" x14ac:dyDescent="0.2">
      <c r="B30955" s="3"/>
      <c r="C30955" s="3"/>
      <c r="D30955" s="6"/>
      <c r="E30955" s="8"/>
      <c r="O30955" s="9"/>
    </row>
    <row r="30956" spans="2:15" x14ac:dyDescent="0.2">
      <c r="B30956" s="3"/>
      <c r="C30956" s="3"/>
      <c r="D30956" s="6"/>
      <c r="E30956" s="8"/>
      <c r="O30956" s="9"/>
    </row>
    <row r="30957" spans="2:15" x14ac:dyDescent="0.2">
      <c r="B30957" s="3"/>
      <c r="C30957" s="3"/>
      <c r="D30957" s="6"/>
      <c r="E30957" s="8"/>
      <c r="O30957" s="9"/>
    </row>
    <row r="30958" spans="2:15" x14ac:dyDescent="0.2">
      <c r="B30958" s="3"/>
      <c r="C30958" s="3"/>
      <c r="D30958" s="6"/>
      <c r="E30958" s="8"/>
      <c r="O30958" s="9"/>
    </row>
    <row r="30959" spans="2:15" x14ac:dyDescent="0.2">
      <c r="B30959" s="3"/>
      <c r="C30959" s="3"/>
      <c r="D30959" s="6"/>
      <c r="E30959" s="8"/>
      <c r="O30959" s="9"/>
    </row>
    <row r="30960" spans="2:15" x14ac:dyDescent="0.2">
      <c r="B30960" s="3"/>
      <c r="C30960" s="3"/>
      <c r="D30960" s="6"/>
      <c r="E30960" s="8"/>
      <c r="O30960" s="9"/>
    </row>
    <row r="30961" spans="2:15" x14ac:dyDescent="0.2">
      <c r="B30961" s="3"/>
      <c r="C30961" s="3"/>
      <c r="D30961" s="6"/>
      <c r="E30961" s="8"/>
      <c r="O30961" s="9"/>
    </row>
    <row r="30962" spans="2:15" x14ac:dyDescent="0.2">
      <c r="B30962" s="3"/>
      <c r="C30962" s="3"/>
      <c r="D30962" s="6"/>
      <c r="E30962" s="8"/>
      <c r="O30962" s="9"/>
    </row>
    <row r="30963" spans="2:15" x14ac:dyDescent="0.2">
      <c r="B30963" s="3"/>
      <c r="C30963" s="3"/>
      <c r="D30963" s="6"/>
      <c r="E30963" s="8"/>
      <c r="O30963" s="9"/>
    </row>
    <row r="30964" spans="2:15" x14ac:dyDescent="0.2">
      <c r="B30964" s="3"/>
      <c r="C30964" s="3"/>
      <c r="D30964" s="6"/>
      <c r="E30964" s="8"/>
      <c r="O30964" s="9"/>
    </row>
    <row r="30965" spans="2:15" x14ac:dyDescent="0.2">
      <c r="B30965" s="3"/>
      <c r="C30965" s="3"/>
      <c r="D30965" s="6"/>
      <c r="E30965" s="8"/>
      <c r="O30965" s="9"/>
    </row>
    <row r="30966" spans="2:15" x14ac:dyDescent="0.2">
      <c r="B30966" s="3"/>
      <c r="C30966" s="3"/>
      <c r="D30966" s="6"/>
      <c r="E30966" s="8"/>
      <c r="O30966" s="9"/>
    </row>
    <row r="30967" spans="2:15" x14ac:dyDescent="0.2">
      <c r="B30967" s="3"/>
      <c r="C30967" s="3"/>
      <c r="D30967" s="6"/>
      <c r="E30967" s="8"/>
      <c r="O30967" s="9"/>
    </row>
    <row r="30968" spans="2:15" x14ac:dyDescent="0.2">
      <c r="B30968" s="3"/>
      <c r="C30968" s="3"/>
      <c r="D30968" s="6"/>
      <c r="E30968" s="8"/>
      <c r="O30968" s="9"/>
    </row>
    <row r="30969" spans="2:15" x14ac:dyDescent="0.2">
      <c r="B30969" s="3"/>
      <c r="C30969" s="3"/>
      <c r="D30969" s="6"/>
      <c r="E30969" s="8"/>
      <c r="O30969" s="9"/>
    </row>
    <row r="30970" spans="2:15" x14ac:dyDescent="0.2">
      <c r="B30970" s="3"/>
      <c r="C30970" s="3"/>
      <c r="D30970" s="6"/>
      <c r="E30970" s="8"/>
      <c r="O30970" s="9"/>
    </row>
    <row r="30971" spans="2:15" x14ac:dyDescent="0.2">
      <c r="B30971" s="3"/>
      <c r="C30971" s="3"/>
      <c r="D30971" s="6"/>
      <c r="E30971" s="8"/>
      <c r="O30971" s="9"/>
    </row>
    <row r="30972" spans="2:15" x14ac:dyDescent="0.2">
      <c r="B30972" s="3"/>
      <c r="C30972" s="3"/>
      <c r="D30972" s="6"/>
      <c r="E30972" s="8"/>
      <c r="O30972" s="9"/>
    </row>
    <row r="30973" spans="2:15" x14ac:dyDescent="0.2">
      <c r="B30973" s="3"/>
      <c r="C30973" s="3"/>
      <c r="D30973" s="6"/>
      <c r="E30973" s="8"/>
      <c r="O30973" s="9"/>
    </row>
    <row r="30974" spans="2:15" x14ac:dyDescent="0.2">
      <c r="B30974" s="3"/>
      <c r="C30974" s="3"/>
      <c r="D30974" s="6"/>
      <c r="E30974" s="8"/>
      <c r="O30974" s="9"/>
    </row>
    <row r="30975" spans="2:15" x14ac:dyDescent="0.2">
      <c r="B30975" s="3"/>
      <c r="C30975" s="3"/>
      <c r="D30975" s="6"/>
      <c r="E30975" s="8"/>
      <c r="O30975" s="9"/>
    </row>
    <row r="30976" spans="2:15" x14ac:dyDescent="0.2">
      <c r="B30976" s="3"/>
      <c r="C30976" s="3"/>
      <c r="D30976" s="6"/>
      <c r="E30976" s="8"/>
      <c r="O30976" s="9"/>
    </row>
    <row r="30977" spans="2:15" x14ac:dyDescent="0.2">
      <c r="B30977" s="3"/>
      <c r="C30977" s="3"/>
      <c r="D30977" s="6"/>
      <c r="E30977" s="8"/>
      <c r="O30977" s="9"/>
    </row>
    <row r="30978" spans="2:15" x14ac:dyDescent="0.2">
      <c r="B30978" s="3"/>
      <c r="C30978" s="3"/>
      <c r="D30978" s="6"/>
      <c r="E30978" s="8"/>
      <c r="O30978" s="9"/>
    </row>
    <row r="30979" spans="2:15" x14ac:dyDescent="0.2">
      <c r="B30979" s="3"/>
      <c r="C30979" s="3"/>
      <c r="D30979" s="6"/>
      <c r="E30979" s="8"/>
      <c r="O30979" s="9"/>
    </row>
    <row r="30980" spans="2:15" x14ac:dyDescent="0.2">
      <c r="B30980" s="3"/>
      <c r="C30980" s="3"/>
      <c r="D30980" s="6"/>
      <c r="E30980" s="8"/>
      <c r="O30980" s="9"/>
    </row>
    <row r="30981" spans="2:15" x14ac:dyDescent="0.2">
      <c r="B30981" s="3"/>
      <c r="C30981" s="3"/>
      <c r="D30981" s="6"/>
      <c r="E30981" s="8"/>
      <c r="O30981" s="9"/>
    </row>
    <row r="30982" spans="2:15" x14ac:dyDescent="0.2">
      <c r="B30982" s="3"/>
      <c r="C30982" s="3"/>
      <c r="D30982" s="6"/>
      <c r="E30982" s="8"/>
      <c r="O30982" s="9"/>
    </row>
    <row r="30983" spans="2:15" x14ac:dyDescent="0.2">
      <c r="B30983" s="3"/>
      <c r="C30983" s="3"/>
      <c r="D30983" s="6"/>
      <c r="E30983" s="8"/>
      <c r="O30983" s="9"/>
    </row>
    <row r="30984" spans="2:15" x14ac:dyDescent="0.2">
      <c r="B30984" s="3"/>
      <c r="C30984" s="3"/>
      <c r="D30984" s="6"/>
      <c r="E30984" s="8"/>
      <c r="O30984" s="9"/>
    </row>
    <row r="30985" spans="2:15" x14ac:dyDescent="0.2">
      <c r="B30985" s="3"/>
      <c r="C30985" s="3"/>
      <c r="D30985" s="6"/>
      <c r="E30985" s="8"/>
      <c r="O30985" s="9"/>
    </row>
    <row r="30986" spans="2:15" x14ac:dyDescent="0.2">
      <c r="B30986" s="3"/>
      <c r="C30986" s="3"/>
      <c r="D30986" s="6"/>
      <c r="E30986" s="8"/>
      <c r="O30986" s="9"/>
    </row>
    <row r="30987" spans="2:15" x14ac:dyDescent="0.2">
      <c r="B30987" s="3"/>
      <c r="C30987" s="3"/>
      <c r="D30987" s="6"/>
      <c r="E30987" s="8"/>
      <c r="O30987" s="9"/>
    </row>
    <row r="30988" spans="2:15" x14ac:dyDescent="0.2">
      <c r="B30988" s="3"/>
      <c r="C30988" s="3"/>
      <c r="D30988" s="6"/>
      <c r="E30988" s="8"/>
      <c r="O30988" s="9"/>
    </row>
    <row r="30989" spans="2:15" x14ac:dyDescent="0.2">
      <c r="B30989" s="3"/>
      <c r="C30989" s="3"/>
      <c r="D30989" s="6"/>
      <c r="E30989" s="8"/>
      <c r="O30989" s="9"/>
    </row>
    <row r="30990" spans="2:15" x14ac:dyDescent="0.2">
      <c r="B30990" s="3"/>
      <c r="C30990" s="3"/>
      <c r="D30990" s="6"/>
      <c r="E30990" s="8"/>
      <c r="O30990" s="9"/>
    </row>
    <row r="30991" spans="2:15" x14ac:dyDescent="0.2">
      <c r="B30991" s="3"/>
      <c r="C30991" s="3"/>
      <c r="D30991" s="6"/>
      <c r="E30991" s="8"/>
      <c r="O30991" s="9"/>
    </row>
    <row r="30992" spans="2:15" x14ac:dyDescent="0.2">
      <c r="B30992" s="3"/>
      <c r="C30992" s="3"/>
      <c r="D30992" s="6"/>
      <c r="E30992" s="8"/>
      <c r="O30992" s="9"/>
    </row>
    <row r="30993" spans="2:15" x14ac:dyDescent="0.2">
      <c r="B30993" s="3"/>
      <c r="C30993" s="3"/>
      <c r="D30993" s="6"/>
      <c r="E30993" s="8"/>
      <c r="O30993" s="9"/>
    </row>
    <row r="30994" spans="2:15" x14ac:dyDescent="0.2">
      <c r="B30994" s="3"/>
      <c r="C30994" s="3"/>
      <c r="D30994" s="6"/>
      <c r="E30994" s="8"/>
      <c r="O30994" s="9"/>
    </row>
    <row r="30995" spans="2:15" x14ac:dyDescent="0.2">
      <c r="B30995" s="3"/>
      <c r="C30995" s="3"/>
      <c r="D30995" s="6"/>
      <c r="E30995" s="8"/>
      <c r="O30995" s="9"/>
    </row>
    <row r="30996" spans="2:15" x14ac:dyDescent="0.2">
      <c r="B30996" s="3"/>
      <c r="C30996" s="3"/>
      <c r="D30996" s="6"/>
      <c r="E30996" s="8"/>
      <c r="O30996" s="9"/>
    </row>
    <row r="30997" spans="2:15" x14ac:dyDescent="0.2">
      <c r="B30997" s="3"/>
      <c r="C30997" s="3"/>
      <c r="D30997" s="6"/>
      <c r="E30997" s="8"/>
      <c r="O30997" s="9"/>
    </row>
    <row r="30998" spans="2:15" x14ac:dyDescent="0.2">
      <c r="B30998" s="3"/>
      <c r="C30998" s="3"/>
      <c r="D30998" s="6"/>
      <c r="E30998" s="8"/>
      <c r="O30998" s="9"/>
    </row>
    <row r="30999" spans="2:15" x14ac:dyDescent="0.2">
      <c r="B30999" s="3"/>
      <c r="C30999" s="3"/>
      <c r="D30999" s="6"/>
      <c r="E30999" s="8"/>
      <c r="O30999" s="9"/>
    </row>
    <row r="31000" spans="2:15" x14ac:dyDescent="0.2">
      <c r="B31000" s="3"/>
      <c r="C31000" s="3"/>
      <c r="D31000" s="6"/>
      <c r="E31000" s="8"/>
      <c r="O31000" s="9"/>
    </row>
    <row r="31001" spans="2:15" x14ac:dyDescent="0.2">
      <c r="B31001" s="3"/>
      <c r="C31001" s="3"/>
      <c r="D31001" s="6"/>
      <c r="E31001" s="8"/>
      <c r="O31001" s="9"/>
    </row>
    <row r="31002" spans="2:15" x14ac:dyDescent="0.2">
      <c r="B31002" s="3"/>
      <c r="C31002" s="3"/>
      <c r="D31002" s="6"/>
      <c r="E31002" s="8"/>
      <c r="O31002" s="9"/>
    </row>
    <row r="31003" spans="2:15" x14ac:dyDescent="0.2">
      <c r="B31003" s="3"/>
      <c r="C31003" s="3"/>
      <c r="D31003" s="6"/>
      <c r="E31003" s="8"/>
      <c r="O31003" s="9"/>
    </row>
    <row r="31004" spans="2:15" x14ac:dyDescent="0.2">
      <c r="B31004" s="3"/>
      <c r="C31004" s="3"/>
      <c r="D31004" s="6"/>
      <c r="E31004" s="8"/>
      <c r="O31004" s="9"/>
    </row>
    <row r="31005" spans="2:15" x14ac:dyDescent="0.2">
      <c r="B31005" s="3"/>
      <c r="C31005" s="3"/>
      <c r="D31005" s="6"/>
      <c r="E31005" s="8"/>
      <c r="O31005" s="9"/>
    </row>
    <row r="31006" spans="2:15" x14ac:dyDescent="0.2">
      <c r="B31006" s="3"/>
      <c r="C31006" s="3"/>
      <c r="D31006" s="6"/>
      <c r="E31006" s="8"/>
      <c r="O31006" s="9"/>
    </row>
    <row r="31007" spans="2:15" x14ac:dyDescent="0.2">
      <c r="B31007" s="3"/>
      <c r="C31007" s="3"/>
      <c r="D31007" s="6"/>
      <c r="E31007" s="8"/>
      <c r="O31007" s="9"/>
    </row>
    <row r="31008" spans="2:15" x14ac:dyDescent="0.2">
      <c r="B31008" s="3"/>
      <c r="C31008" s="3"/>
      <c r="D31008" s="6"/>
      <c r="E31008" s="8"/>
      <c r="O31008" s="9"/>
    </row>
    <row r="31009" spans="2:15" x14ac:dyDescent="0.2">
      <c r="B31009" s="3"/>
      <c r="C31009" s="3"/>
      <c r="D31009" s="6"/>
      <c r="E31009" s="8"/>
      <c r="O31009" s="9"/>
    </row>
    <row r="31010" spans="2:15" x14ac:dyDescent="0.2">
      <c r="B31010" s="3"/>
      <c r="C31010" s="3"/>
      <c r="D31010" s="6"/>
      <c r="E31010" s="8"/>
      <c r="O31010" s="9"/>
    </row>
    <row r="31011" spans="2:15" x14ac:dyDescent="0.2">
      <c r="B31011" s="3"/>
      <c r="C31011" s="3"/>
      <c r="D31011" s="6"/>
      <c r="E31011" s="8"/>
      <c r="O31011" s="9"/>
    </row>
    <row r="31012" spans="2:15" x14ac:dyDescent="0.2">
      <c r="B31012" s="3"/>
      <c r="C31012" s="3"/>
      <c r="D31012" s="6"/>
      <c r="E31012" s="8"/>
      <c r="O31012" s="9"/>
    </row>
    <row r="31013" spans="2:15" x14ac:dyDescent="0.2">
      <c r="B31013" s="3"/>
      <c r="C31013" s="3"/>
      <c r="D31013" s="6"/>
      <c r="E31013" s="8"/>
      <c r="O31013" s="9"/>
    </row>
    <row r="31014" spans="2:15" x14ac:dyDescent="0.2">
      <c r="B31014" s="3"/>
      <c r="C31014" s="3"/>
      <c r="D31014" s="6"/>
      <c r="E31014" s="8"/>
      <c r="O31014" s="9"/>
    </row>
    <row r="31015" spans="2:15" x14ac:dyDescent="0.2">
      <c r="B31015" s="3"/>
      <c r="C31015" s="3"/>
      <c r="D31015" s="6"/>
      <c r="E31015" s="8"/>
      <c r="O31015" s="9"/>
    </row>
    <row r="31016" spans="2:15" x14ac:dyDescent="0.2">
      <c r="B31016" s="3"/>
      <c r="C31016" s="3"/>
      <c r="D31016" s="6"/>
      <c r="E31016" s="8"/>
      <c r="O31016" s="9"/>
    </row>
    <row r="31017" spans="2:15" x14ac:dyDescent="0.2">
      <c r="B31017" s="3"/>
      <c r="C31017" s="3"/>
      <c r="D31017" s="6"/>
      <c r="E31017" s="8"/>
      <c r="O31017" s="9"/>
    </row>
    <row r="31018" spans="2:15" x14ac:dyDescent="0.2">
      <c r="B31018" s="3"/>
      <c r="C31018" s="3"/>
      <c r="D31018" s="6"/>
      <c r="E31018" s="8"/>
      <c r="O31018" s="9"/>
    </row>
    <row r="31019" spans="2:15" x14ac:dyDescent="0.2">
      <c r="B31019" s="3"/>
      <c r="C31019" s="3"/>
      <c r="D31019" s="6"/>
      <c r="E31019" s="8"/>
      <c r="O31019" s="9"/>
    </row>
    <row r="31020" spans="2:15" x14ac:dyDescent="0.2">
      <c r="B31020" s="3"/>
      <c r="C31020" s="3"/>
      <c r="D31020" s="6"/>
      <c r="E31020" s="8"/>
      <c r="O31020" s="9"/>
    </row>
    <row r="31021" spans="2:15" x14ac:dyDescent="0.2">
      <c r="B31021" s="3"/>
      <c r="C31021" s="3"/>
      <c r="D31021" s="6"/>
      <c r="E31021" s="8"/>
      <c r="O31021" s="9"/>
    </row>
    <row r="31022" spans="2:15" x14ac:dyDescent="0.2">
      <c r="B31022" s="3"/>
      <c r="C31022" s="3"/>
      <c r="D31022" s="6"/>
      <c r="E31022" s="8"/>
      <c r="O31022" s="9"/>
    </row>
    <row r="31023" spans="2:15" x14ac:dyDescent="0.2">
      <c r="B31023" s="3"/>
      <c r="C31023" s="3"/>
      <c r="D31023" s="6"/>
      <c r="E31023" s="8"/>
      <c r="O31023" s="9"/>
    </row>
    <row r="31024" spans="2:15" x14ac:dyDescent="0.2">
      <c r="B31024" s="3"/>
      <c r="C31024" s="3"/>
      <c r="D31024" s="6"/>
      <c r="E31024" s="8"/>
      <c r="O31024" s="9"/>
    </row>
    <row r="31025" spans="2:15" x14ac:dyDescent="0.2">
      <c r="B31025" s="3"/>
      <c r="C31025" s="3"/>
      <c r="D31025" s="6"/>
      <c r="E31025" s="8"/>
      <c r="O31025" s="9"/>
    </row>
    <row r="31026" spans="2:15" x14ac:dyDescent="0.2">
      <c r="B31026" s="3"/>
      <c r="C31026" s="3"/>
      <c r="D31026" s="6"/>
      <c r="E31026" s="8"/>
      <c r="O31026" s="9"/>
    </row>
    <row r="31027" spans="2:15" x14ac:dyDescent="0.2">
      <c r="B31027" s="3"/>
      <c r="C31027" s="3"/>
      <c r="D31027" s="6"/>
      <c r="E31027" s="8"/>
      <c r="O31027" s="9"/>
    </row>
    <row r="31028" spans="2:15" x14ac:dyDescent="0.2">
      <c r="B31028" s="3"/>
      <c r="C31028" s="3"/>
      <c r="D31028" s="6"/>
      <c r="E31028" s="8"/>
      <c r="O31028" s="9"/>
    </row>
    <row r="31029" spans="2:15" x14ac:dyDescent="0.2">
      <c r="B31029" s="3"/>
      <c r="C31029" s="3"/>
      <c r="D31029" s="6"/>
      <c r="E31029" s="8"/>
      <c r="O31029" s="9"/>
    </row>
    <row r="31030" spans="2:15" x14ac:dyDescent="0.2">
      <c r="B31030" s="3"/>
      <c r="C31030" s="3"/>
      <c r="D31030" s="6"/>
      <c r="E31030" s="8"/>
      <c r="O31030" s="9"/>
    </row>
    <row r="31031" spans="2:15" x14ac:dyDescent="0.2">
      <c r="B31031" s="3"/>
      <c r="C31031" s="3"/>
      <c r="D31031" s="6"/>
      <c r="E31031" s="8"/>
      <c r="O31031" s="9"/>
    </row>
    <row r="31032" spans="2:15" x14ac:dyDescent="0.2">
      <c r="B31032" s="3"/>
      <c r="C31032" s="3"/>
      <c r="D31032" s="6"/>
      <c r="E31032" s="8"/>
      <c r="O31032" s="9"/>
    </row>
    <row r="31033" spans="2:15" x14ac:dyDescent="0.2">
      <c r="B31033" s="3"/>
      <c r="C31033" s="3"/>
      <c r="D31033" s="6"/>
      <c r="E31033" s="8"/>
      <c r="O31033" s="9"/>
    </row>
    <row r="31034" spans="2:15" x14ac:dyDescent="0.2">
      <c r="B31034" s="3"/>
      <c r="C31034" s="3"/>
      <c r="D31034" s="6"/>
      <c r="E31034" s="8"/>
      <c r="O31034" s="9"/>
    </row>
    <row r="31035" spans="2:15" x14ac:dyDescent="0.2">
      <c r="B31035" s="3"/>
      <c r="C31035" s="3"/>
      <c r="D31035" s="6"/>
      <c r="E31035" s="8"/>
      <c r="O31035" s="9"/>
    </row>
    <row r="31036" spans="2:15" x14ac:dyDescent="0.2">
      <c r="B31036" s="3"/>
      <c r="C31036" s="3"/>
      <c r="D31036" s="6"/>
      <c r="E31036" s="8"/>
      <c r="O31036" s="9"/>
    </row>
    <row r="31037" spans="2:15" x14ac:dyDescent="0.2">
      <c r="B31037" s="3"/>
      <c r="C31037" s="3"/>
      <c r="D31037" s="6"/>
      <c r="E31037" s="8"/>
      <c r="O31037" s="9"/>
    </row>
    <row r="31038" spans="2:15" x14ac:dyDescent="0.2">
      <c r="B31038" s="3"/>
      <c r="C31038" s="3"/>
      <c r="D31038" s="6"/>
      <c r="E31038" s="8"/>
      <c r="O31038" s="9"/>
    </row>
    <row r="31039" spans="2:15" x14ac:dyDescent="0.2">
      <c r="B31039" s="3"/>
      <c r="C31039" s="3"/>
      <c r="D31039" s="6"/>
      <c r="E31039" s="8"/>
      <c r="O31039" s="9"/>
    </row>
    <row r="31040" spans="2:15" x14ac:dyDescent="0.2">
      <c r="B31040" s="3"/>
      <c r="C31040" s="3"/>
      <c r="D31040" s="6"/>
      <c r="E31040" s="8"/>
      <c r="O31040" s="9"/>
    </row>
    <row r="31041" spans="2:15" x14ac:dyDescent="0.2">
      <c r="B31041" s="3"/>
      <c r="C31041" s="3"/>
      <c r="D31041" s="6"/>
      <c r="E31041" s="8"/>
      <c r="O31041" s="9"/>
    </row>
    <row r="31042" spans="2:15" x14ac:dyDescent="0.2">
      <c r="B31042" s="3"/>
      <c r="C31042" s="3"/>
      <c r="D31042" s="6"/>
      <c r="E31042" s="8"/>
      <c r="O31042" s="9"/>
    </row>
    <row r="31043" spans="2:15" x14ac:dyDescent="0.2">
      <c r="B31043" s="3"/>
      <c r="C31043" s="3"/>
      <c r="D31043" s="6"/>
      <c r="E31043" s="8"/>
      <c r="O31043" s="9"/>
    </row>
    <row r="31044" spans="2:15" x14ac:dyDescent="0.2">
      <c r="B31044" s="3"/>
      <c r="C31044" s="3"/>
      <c r="D31044" s="6"/>
      <c r="E31044" s="8"/>
      <c r="O31044" s="9"/>
    </row>
    <row r="31045" spans="2:15" x14ac:dyDescent="0.2">
      <c r="B31045" s="3"/>
      <c r="C31045" s="3"/>
      <c r="D31045" s="6"/>
      <c r="E31045" s="8"/>
      <c r="O31045" s="9"/>
    </row>
    <row r="31046" spans="2:15" x14ac:dyDescent="0.2">
      <c r="B31046" s="3"/>
      <c r="C31046" s="3"/>
      <c r="D31046" s="6"/>
      <c r="E31046" s="8"/>
      <c r="O31046" s="9"/>
    </row>
    <row r="31047" spans="2:15" x14ac:dyDescent="0.2">
      <c r="B31047" s="3"/>
      <c r="C31047" s="3"/>
      <c r="D31047" s="6"/>
      <c r="E31047" s="8"/>
      <c r="O31047" s="9"/>
    </row>
    <row r="31048" spans="2:15" x14ac:dyDescent="0.2">
      <c r="B31048" s="3"/>
      <c r="C31048" s="3"/>
      <c r="D31048" s="6"/>
      <c r="E31048" s="8"/>
      <c r="O31048" s="9"/>
    </row>
    <row r="31049" spans="2:15" x14ac:dyDescent="0.2">
      <c r="B31049" s="3"/>
      <c r="C31049" s="3"/>
      <c r="D31049" s="6"/>
      <c r="E31049" s="8"/>
      <c r="O31049" s="9"/>
    </row>
    <row r="31050" spans="2:15" x14ac:dyDescent="0.2">
      <c r="B31050" s="3"/>
      <c r="C31050" s="3"/>
      <c r="D31050" s="6"/>
      <c r="E31050" s="8"/>
      <c r="O31050" s="9"/>
    </row>
    <row r="31051" spans="2:15" x14ac:dyDescent="0.2">
      <c r="B31051" s="3"/>
      <c r="C31051" s="3"/>
      <c r="D31051" s="6"/>
      <c r="E31051" s="8"/>
      <c r="O31051" s="9"/>
    </row>
    <row r="31052" spans="2:15" x14ac:dyDescent="0.2">
      <c r="B31052" s="3"/>
      <c r="C31052" s="3"/>
      <c r="D31052" s="6"/>
      <c r="E31052" s="8"/>
      <c r="O31052" s="9"/>
    </row>
    <row r="31053" spans="2:15" x14ac:dyDescent="0.2">
      <c r="B31053" s="3"/>
      <c r="C31053" s="3"/>
      <c r="D31053" s="6"/>
      <c r="E31053" s="8"/>
      <c r="O31053" s="9"/>
    </row>
    <row r="31054" spans="2:15" x14ac:dyDescent="0.2">
      <c r="B31054" s="3"/>
      <c r="C31054" s="3"/>
      <c r="D31054" s="6"/>
      <c r="E31054" s="8"/>
      <c r="O31054" s="9"/>
    </row>
    <row r="31055" spans="2:15" x14ac:dyDescent="0.2">
      <c r="B31055" s="3"/>
      <c r="C31055" s="3"/>
      <c r="D31055" s="6"/>
      <c r="E31055" s="8"/>
      <c r="O31055" s="9"/>
    </row>
    <row r="31056" spans="2:15" x14ac:dyDescent="0.2">
      <c r="B31056" s="3"/>
      <c r="C31056" s="3"/>
      <c r="D31056" s="6"/>
      <c r="E31056" s="8"/>
      <c r="O31056" s="9"/>
    </row>
    <row r="31057" spans="2:15" x14ac:dyDescent="0.2">
      <c r="B31057" s="3"/>
      <c r="C31057" s="3"/>
      <c r="D31057" s="6"/>
      <c r="E31057" s="8"/>
      <c r="O31057" s="9"/>
    </row>
    <row r="31058" spans="2:15" x14ac:dyDescent="0.2">
      <c r="B31058" s="3"/>
      <c r="C31058" s="3"/>
      <c r="D31058" s="6"/>
      <c r="E31058" s="8"/>
      <c r="O31058" s="9"/>
    </row>
    <row r="31059" spans="2:15" x14ac:dyDescent="0.2">
      <c r="B31059" s="3"/>
      <c r="C31059" s="3"/>
      <c r="D31059" s="6"/>
      <c r="E31059" s="8"/>
      <c r="O31059" s="9"/>
    </row>
    <row r="31060" spans="2:15" x14ac:dyDescent="0.2">
      <c r="B31060" s="3"/>
      <c r="C31060" s="3"/>
      <c r="D31060" s="6"/>
      <c r="E31060" s="8"/>
      <c r="O31060" s="9"/>
    </row>
    <row r="31061" spans="2:15" x14ac:dyDescent="0.2">
      <c r="B31061" s="3"/>
      <c r="C31061" s="3"/>
      <c r="D31061" s="6"/>
      <c r="E31061" s="8"/>
      <c r="O31061" s="9"/>
    </row>
    <row r="31062" spans="2:15" x14ac:dyDescent="0.2">
      <c r="B31062" s="3"/>
      <c r="C31062" s="3"/>
      <c r="D31062" s="6"/>
      <c r="E31062" s="8"/>
      <c r="O31062" s="9"/>
    </row>
    <row r="31063" spans="2:15" x14ac:dyDescent="0.2">
      <c r="B31063" s="3"/>
      <c r="C31063" s="3"/>
      <c r="D31063" s="6"/>
      <c r="E31063" s="8"/>
      <c r="O31063" s="9"/>
    </row>
    <row r="31064" spans="2:15" x14ac:dyDescent="0.2">
      <c r="B31064" s="3"/>
      <c r="C31064" s="3"/>
      <c r="D31064" s="6"/>
      <c r="E31064" s="8"/>
      <c r="O31064" s="9"/>
    </row>
    <row r="31065" spans="2:15" x14ac:dyDescent="0.2">
      <c r="B31065" s="3"/>
      <c r="C31065" s="3"/>
      <c r="D31065" s="6"/>
      <c r="E31065" s="8"/>
      <c r="O31065" s="9"/>
    </row>
    <row r="31066" spans="2:15" x14ac:dyDescent="0.2">
      <c r="B31066" s="3"/>
      <c r="C31066" s="3"/>
      <c r="D31066" s="6"/>
      <c r="E31066" s="8"/>
      <c r="O31066" s="9"/>
    </row>
    <row r="31067" spans="2:15" x14ac:dyDescent="0.2">
      <c r="B31067" s="3"/>
      <c r="C31067" s="3"/>
      <c r="D31067" s="6"/>
      <c r="E31067" s="8"/>
      <c r="O31067" s="9"/>
    </row>
    <row r="31068" spans="2:15" x14ac:dyDescent="0.2">
      <c r="B31068" s="3"/>
      <c r="C31068" s="3"/>
      <c r="D31068" s="6"/>
      <c r="E31068" s="8"/>
      <c r="O31068" s="9"/>
    </row>
    <row r="31069" spans="2:15" x14ac:dyDescent="0.2">
      <c r="B31069" s="3"/>
      <c r="C31069" s="3"/>
      <c r="D31069" s="6"/>
      <c r="E31069" s="8"/>
      <c r="O31069" s="9"/>
    </row>
    <row r="31070" spans="2:15" x14ac:dyDescent="0.2">
      <c r="B31070" s="3"/>
      <c r="C31070" s="3"/>
      <c r="D31070" s="6"/>
      <c r="E31070" s="8"/>
      <c r="O31070" s="9"/>
    </row>
    <row r="31071" spans="2:15" x14ac:dyDescent="0.2">
      <c r="B31071" s="3"/>
      <c r="C31071" s="3"/>
      <c r="D31071" s="6"/>
      <c r="E31071" s="8"/>
      <c r="O31071" s="9"/>
    </row>
    <row r="31072" spans="2:15" x14ac:dyDescent="0.2">
      <c r="B31072" s="3"/>
      <c r="C31072" s="3"/>
      <c r="D31072" s="6"/>
      <c r="E31072" s="8"/>
      <c r="O31072" s="9"/>
    </row>
    <row r="31073" spans="2:15" x14ac:dyDescent="0.2">
      <c r="B31073" s="3"/>
      <c r="C31073" s="3"/>
      <c r="D31073" s="6"/>
      <c r="E31073" s="8"/>
      <c r="O31073" s="9"/>
    </row>
    <row r="31074" spans="2:15" x14ac:dyDescent="0.2">
      <c r="B31074" s="3"/>
      <c r="C31074" s="3"/>
      <c r="D31074" s="6"/>
      <c r="E31074" s="8"/>
      <c r="O31074" s="9"/>
    </row>
    <row r="31075" spans="2:15" x14ac:dyDescent="0.2">
      <c r="B31075" s="3"/>
      <c r="C31075" s="3"/>
      <c r="D31075" s="6"/>
      <c r="E31075" s="8"/>
      <c r="O31075" s="9"/>
    </row>
    <row r="31076" spans="2:15" x14ac:dyDescent="0.2">
      <c r="B31076" s="3"/>
      <c r="C31076" s="3"/>
      <c r="D31076" s="6"/>
      <c r="E31076" s="8"/>
      <c r="O31076" s="9"/>
    </row>
    <row r="31077" spans="2:15" x14ac:dyDescent="0.2">
      <c r="B31077" s="3"/>
      <c r="C31077" s="3"/>
      <c r="D31077" s="6"/>
      <c r="E31077" s="8"/>
      <c r="O31077" s="9"/>
    </row>
    <row r="31078" spans="2:15" x14ac:dyDescent="0.2">
      <c r="B31078" s="3"/>
      <c r="C31078" s="3"/>
      <c r="D31078" s="6"/>
      <c r="E31078" s="8"/>
      <c r="O31078" s="9"/>
    </row>
    <row r="31079" spans="2:15" x14ac:dyDescent="0.2">
      <c r="B31079" s="3"/>
      <c r="C31079" s="3"/>
      <c r="D31079" s="6"/>
      <c r="E31079" s="8"/>
      <c r="O31079" s="9"/>
    </row>
    <row r="31080" spans="2:15" x14ac:dyDescent="0.2">
      <c r="B31080" s="3"/>
      <c r="C31080" s="3"/>
      <c r="D31080" s="6"/>
      <c r="E31080" s="8"/>
      <c r="O31080" s="9"/>
    </row>
    <row r="31081" spans="2:15" x14ac:dyDescent="0.2">
      <c r="B31081" s="3"/>
      <c r="C31081" s="3"/>
      <c r="D31081" s="6"/>
      <c r="E31081" s="8"/>
      <c r="O31081" s="9"/>
    </row>
    <row r="31082" spans="2:15" x14ac:dyDescent="0.2">
      <c r="B31082" s="3"/>
      <c r="C31082" s="3"/>
      <c r="D31082" s="6"/>
      <c r="E31082" s="8"/>
      <c r="O31082" s="9"/>
    </row>
    <row r="31083" spans="2:15" x14ac:dyDescent="0.2">
      <c r="B31083" s="3"/>
      <c r="C31083" s="3"/>
      <c r="D31083" s="6"/>
      <c r="E31083" s="8"/>
      <c r="O31083" s="9"/>
    </row>
    <row r="31084" spans="2:15" x14ac:dyDescent="0.2">
      <c r="B31084" s="3"/>
      <c r="C31084" s="3"/>
      <c r="D31084" s="6"/>
      <c r="E31084" s="8"/>
      <c r="O31084" s="9"/>
    </row>
    <row r="31085" spans="2:15" x14ac:dyDescent="0.2">
      <c r="B31085" s="3"/>
      <c r="C31085" s="3"/>
      <c r="D31085" s="6"/>
      <c r="E31085" s="8"/>
      <c r="O31085" s="9"/>
    </row>
    <row r="31086" spans="2:15" x14ac:dyDescent="0.2">
      <c r="B31086" s="3"/>
      <c r="C31086" s="3"/>
      <c r="D31086" s="6"/>
      <c r="E31086" s="8"/>
      <c r="O31086" s="9"/>
    </row>
    <row r="31087" spans="2:15" x14ac:dyDescent="0.2">
      <c r="B31087" s="3"/>
      <c r="C31087" s="3"/>
      <c r="D31087" s="6"/>
      <c r="E31087" s="8"/>
      <c r="O31087" s="9"/>
    </row>
    <row r="31088" spans="2:15" x14ac:dyDescent="0.2">
      <c r="B31088" s="3"/>
      <c r="C31088" s="3"/>
      <c r="D31088" s="6"/>
      <c r="E31088" s="8"/>
      <c r="O31088" s="9"/>
    </row>
    <row r="31089" spans="2:15" x14ac:dyDescent="0.2">
      <c r="B31089" s="3"/>
      <c r="C31089" s="3"/>
      <c r="D31089" s="6"/>
      <c r="E31089" s="8"/>
      <c r="O31089" s="9"/>
    </row>
    <row r="31090" spans="2:15" x14ac:dyDescent="0.2">
      <c r="B31090" s="3"/>
      <c r="C31090" s="3"/>
      <c r="D31090" s="6"/>
      <c r="E31090" s="8"/>
      <c r="O31090" s="9"/>
    </row>
    <row r="31091" spans="2:15" x14ac:dyDescent="0.2">
      <c r="B31091" s="3"/>
      <c r="C31091" s="3"/>
      <c r="D31091" s="6"/>
      <c r="E31091" s="8"/>
      <c r="O31091" s="9"/>
    </row>
    <row r="31092" spans="2:15" x14ac:dyDescent="0.2">
      <c r="B31092" s="3"/>
      <c r="C31092" s="3"/>
      <c r="D31092" s="6"/>
      <c r="E31092" s="8"/>
      <c r="O31092" s="9"/>
    </row>
    <row r="31093" spans="2:15" x14ac:dyDescent="0.2">
      <c r="B31093" s="3"/>
      <c r="C31093" s="3"/>
      <c r="D31093" s="6"/>
      <c r="E31093" s="8"/>
      <c r="O31093" s="9"/>
    </row>
    <row r="31094" spans="2:15" x14ac:dyDescent="0.2">
      <c r="B31094" s="3"/>
      <c r="C31094" s="3"/>
      <c r="D31094" s="6"/>
      <c r="E31094" s="8"/>
      <c r="O31094" s="9"/>
    </row>
    <row r="31095" spans="2:15" x14ac:dyDescent="0.2">
      <c r="B31095" s="3"/>
      <c r="C31095" s="3"/>
      <c r="D31095" s="6"/>
      <c r="E31095" s="8"/>
      <c r="O31095" s="9"/>
    </row>
    <row r="31096" spans="2:15" x14ac:dyDescent="0.2">
      <c r="B31096" s="3"/>
      <c r="C31096" s="3"/>
      <c r="D31096" s="6"/>
      <c r="E31096" s="8"/>
      <c r="O31096" s="9"/>
    </row>
    <row r="31097" spans="2:15" x14ac:dyDescent="0.2">
      <c r="B31097" s="3"/>
      <c r="C31097" s="3"/>
      <c r="D31097" s="6"/>
      <c r="E31097" s="8"/>
      <c r="O31097" s="9"/>
    </row>
    <row r="31098" spans="2:15" x14ac:dyDescent="0.2">
      <c r="B31098" s="3"/>
      <c r="C31098" s="3"/>
      <c r="D31098" s="6"/>
      <c r="E31098" s="8"/>
      <c r="O31098" s="9"/>
    </row>
    <row r="31099" spans="2:15" x14ac:dyDescent="0.2">
      <c r="B31099" s="3"/>
      <c r="C31099" s="3"/>
      <c r="D31099" s="6"/>
      <c r="E31099" s="8"/>
      <c r="O31099" s="9"/>
    </row>
    <row r="31100" spans="2:15" x14ac:dyDescent="0.2">
      <c r="B31100" s="3"/>
      <c r="C31100" s="3"/>
      <c r="D31100" s="6"/>
      <c r="E31100" s="8"/>
      <c r="O31100" s="9"/>
    </row>
    <row r="31101" spans="2:15" x14ac:dyDescent="0.2">
      <c r="B31101" s="3"/>
      <c r="C31101" s="3"/>
      <c r="D31101" s="6"/>
      <c r="E31101" s="8"/>
      <c r="O31101" s="9"/>
    </row>
    <row r="31102" spans="2:15" x14ac:dyDescent="0.2">
      <c r="B31102" s="3"/>
      <c r="C31102" s="3"/>
      <c r="D31102" s="6"/>
      <c r="E31102" s="8"/>
      <c r="O31102" s="9"/>
    </row>
    <row r="31103" spans="2:15" x14ac:dyDescent="0.2">
      <c r="B31103" s="3"/>
      <c r="C31103" s="3"/>
      <c r="D31103" s="6"/>
      <c r="E31103" s="8"/>
      <c r="O31103" s="9"/>
    </row>
    <row r="31104" spans="2:15" x14ac:dyDescent="0.2">
      <c r="B31104" s="3"/>
      <c r="C31104" s="3"/>
      <c r="D31104" s="6"/>
      <c r="E31104" s="8"/>
      <c r="O31104" s="9"/>
    </row>
    <row r="31105" spans="2:15" x14ac:dyDescent="0.2">
      <c r="B31105" s="3"/>
      <c r="C31105" s="3"/>
      <c r="D31105" s="6"/>
      <c r="E31105" s="8"/>
      <c r="O31105" s="9"/>
    </row>
    <row r="31106" spans="2:15" x14ac:dyDescent="0.2">
      <c r="B31106" s="3"/>
      <c r="C31106" s="3"/>
      <c r="D31106" s="6"/>
      <c r="E31106" s="8"/>
      <c r="O31106" s="9"/>
    </row>
    <row r="31107" spans="2:15" x14ac:dyDescent="0.2">
      <c r="B31107" s="3"/>
      <c r="C31107" s="3"/>
      <c r="D31107" s="6"/>
      <c r="E31107" s="8"/>
      <c r="O31107" s="9"/>
    </row>
    <row r="31108" spans="2:15" x14ac:dyDescent="0.2">
      <c r="B31108" s="3"/>
      <c r="C31108" s="3"/>
      <c r="D31108" s="6"/>
      <c r="E31108" s="8"/>
      <c r="O31108" s="9"/>
    </row>
    <row r="31109" spans="2:15" x14ac:dyDescent="0.2">
      <c r="B31109" s="3"/>
      <c r="C31109" s="3"/>
      <c r="D31109" s="6"/>
      <c r="E31109" s="8"/>
      <c r="O31109" s="9"/>
    </row>
    <row r="31110" spans="2:15" x14ac:dyDescent="0.2">
      <c r="B31110" s="3"/>
      <c r="C31110" s="3"/>
      <c r="D31110" s="6"/>
      <c r="E31110" s="8"/>
      <c r="O31110" s="9"/>
    </row>
    <row r="31111" spans="2:15" x14ac:dyDescent="0.2">
      <c r="B31111" s="3"/>
      <c r="C31111" s="3"/>
      <c r="D31111" s="6"/>
      <c r="E31111" s="8"/>
      <c r="O31111" s="9"/>
    </row>
    <row r="31112" spans="2:15" x14ac:dyDescent="0.2">
      <c r="B31112" s="3"/>
      <c r="C31112" s="3"/>
      <c r="D31112" s="6"/>
      <c r="E31112" s="8"/>
      <c r="O31112" s="9"/>
    </row>
    <row r="31113" spans="2:15" x14ac:dyDescent="0.2">
      <c r="B31113" s="3"/>
      <c r="C31113" s="3"/>
      <c r="D31113" s="6"/>
      <c r="E31113" s="8"/>
      <c r="O31113" s="9"/>
    </row>
    <row r="31114" spans="2:15" x14ac:dyDescent="0.2">
      <c r="B31114" s="3"/>
      <c r="C31114" s="3"/>
      <c r="D31114" s="6"/>
      <c r="E31114" s="8"/>
      <c r="O31114" s="9"/>
    </row>
    <row r="31115" spans="2:15" x14ac:dyDescent="0.2">
      <c r="B31115" s="3"/>
      <c r="C31115" s="3"/>
      <c r="D31115" s="6"/>
      <c r="E31115" s="8"/>
      <c r="O31115" s="9"/>
    </row>
    <row r="31116" spans="2:15" x14ac:dyDescent="0.2">
      <c r="B31116" s="3"/>
      <c r="C31116" s="3"/>
      <c r="D31116" s="6"/>
      <c r="E31116" s="8"/>
      <c r="O31116" s="9"/>
    </row>
    <row r="31117" spans="2:15" x14ac:dyDescent="0.2">
      <c r="B31117" s="3"/>
      <c r="C31117" s="3"/>
      <c r="D31117" s="6"/>
      <c r="E31117" s="8"/>
      <c r="O31117" s="9"/>
    </row>
    <row r="31118" spans="2:15" x14ac:dyDescent="0.2">
      <c r="B31118" s="3"/>
      <c r="C31118" s="3"/>
      <c r="D31118" s="6"/>
      <c r="E31118" s="8"/>
      <c r="O31118" s="9"/>
    </row>
    <row r="31119" spans="2:15" x14ac:dyDescent="0.2">
      <c r="B31119" s="3"/>
      <c r="C31119" s="3"/>
      <c r="D31119" s="6"/>
      <c r="E31119" s="8"/>
      <c r="O31119" s="9"/>
    </row>
    <row r="31120" spans="2:15" x14ac:dyDescent="0.2">
      <c r="B31120" s="3"/>
      <c r="C31120" s="3"/>
      <c r="D31120" s="6"/>
      <c r="E31120" s="8"/>
      <c r="O31120" s="9"/>
    </row>
    <row r="31121" spans="2:15" x14ac:dyDescent="0.2">
      <c r="B31121" s="3"/>
      <c r="C31121" s="3"/>
      <c r="D31121" s="6"/>
      <c r="E31121" s="8"/>
      <c r="O31121" s="9"/>
    </row>
    <row r="31122" spans="2:15" x14ac:dyDescent="0.2">
      <c r="B31122" s="3"/>
      <c r="C31122" s="3"/>
      <c r="D31122" s="6"/>
      <c r="E31122" s="8"/>
      <c r="O31122" s="9"/>
    </row>
    <row r="31123" spans="2:15" x14ac:dyDescent="0.2">
      <c r="B31123" s="3"/>
      <c r="C31123" s="3"/>
      <c r="D31123" s="6"/>
      <c r="E31123" s="8"/>
      <c r="O31123" s="9"/>
    </row>
    <row r="31124" spans="2:15" x14ac:dyDescent="0.2">
      <c r="B31124" s="3"/>
      <c r="C31124" s="3"/>
      <c r="D31124" s="6"/>
      <c r="E31124" s="8"/>
      <c r="O31124" s="9"/>
    </row>
    <row r="31125" spans="2:15" x14ac:dyDescent="0.2">
      <c r="B31125" s="3"/>
      <c r="C31125" s="3"/>
      <c r="D31125" s="6"/>
      <c r="E31125" s="8"/>
      <c r="O31125" s="9"/>
    </row>
    <row r="31126" spans="2:15" x14ac:dyDescent="0.2">
      <c r="B31126" s="3"/>
      <c r="C31126" s="3"/>
      <c r="D31126" s="6"/>
      <c r="E31126" s="8"/>
      <c r="O31126" s="9"/>
    </row>
    <row r="31127" spans="2:15" x14ac:dyDescent="0.2">
      <c r="B31127" s="3"/>
      <c r="C31127" s="3"/>
      <c r="D31127" s="6"/>
      <c r="E31127" s="8"/>
      <c r="O31127" s="9"/>
    </row>
    <row r="31128" spans="2:15" x14ac:dyDescent="0.2">
      <c r="B31128" s="3"/>
      <c r="C31128" s="3"/>
      <c r="D31128" s="6"/>
      <c r="E31128" s="8"/>
      <c r="O31128" s="9"/>
    </row>
    <row r="31129" spans="2:15" x14ac:dyDescent="0.2">
      <c r="B31129" s="3"/>
      <c r="C31129" s="3"/>
      <c r="D31129" s="6"/>
      <c r="E31129" s="8"/>
      <c r="O31129" s="9"/>
    </row>
    <row r="31130" spans="2:15" x14ac:dyDescent="0.2">
      <c r="B31130" s="3"/>
      <c r="C31130" s="3"/>
      <c r="D31130" s="6"/>
      <c r="E31130" s="8"/>
      <c r="O31130" s="9"/>
    </row>
    <row r="31131" spans="2:15" x14ac:dyDescent="0.2">
      <c r="B31131" s="3"/>
      <c r="C31131" s="3"/>
      <c r="D31131" s="6"/>
      <c r="E31131" s="8"/>
      <c r="O31131" s="9"/>
    </row>
    <row r="31132" spans="2:15" x14ac:dyDescent="0.2">
      <c r="B31132" s="3"/>
      <c r="C31132" s="3"/>
      <c r="D31132" s="6"/>
      <c r="E31132" s="8"/>
      <c r="O31132" s="9"/>
    </row>
    <row r="31133" spans="2:15" x14ac:dyDescent="0.2">
      <c r="B31133" s="3"/>
      <c r="C31133" s="3"/>
      <c r="D31133" s="6"/>
      <c r="E31133" s="8"/>
      <c r="O31133" s="9"/>
    </row>
    <row r="31134" spans="2:15" x14ac:dyDescent="0.2">
      <c r="B31134" s="3"/>
      <c r="C31134" s="3"/>
      <c r="D31134" s="6"/>
      <c r="E31134" s="8"/>
      <c r="O31134" s="9"/>
    </row>
    <row r="31135" spans="2:15" x14ac:dyDescent="0.2">
      <c r="B31135" s="3"/>
      <c r="C31135" s="3"/>
      <c r="D31135" s="6"/>
      <c r="E31135" s="8"/>
      <c r="O31135" s="9"/>
    </row>
    <row r="31136" spans="2:15" x14ac:dyDescent="0.2">
      <c r="B31136" s="3"/>
      <c r="C31136" s="3"/>
      <c r="D31136" s="6"/>
      <c r="E31136" s="8"/>
      <c r="O31136" s="9"/>
    </row>
    <row r="31137" spans="2:15" x14ac:dyDescent="0.2">
      <c r="B31137" s="3"/>
      <c r="C31137" s="3"/>
      <c r="D31137" s="6"/>
      <c r="E31137" s="8"/>
      <c r="O31137" s="9"/>
    </row>
    <row r="31138" spans="2:15" x14ac:dyDescent="0.2">
      <c r="B31138" s="3"/>
      <c r="C31138" s="3"/>
      <c r="D31138" s="6"/>
      <c r="E31138" s="8"/>
      <c r="O31138" s="9"/>
    </row>
    <row r="31139" spans="2:15" x14ac:dyDescent="0.2">
      <c r="B31139" s="3"/>
      <c r="C31139" s="3"/>
      <c r="D31139" s="6"/>
      <c r="E31139" s="8"/>
      <c r="O31139" s="9"/>
    </row>
    <row r="31140" spans="2:15" x14ac:dyDescent="0.2">
      <c r="B31140" s="3"/>
      <c r="C31140" s="3"/>
      <c r="D31140" s="6"/>
      <c r="E31140" s="8"/>
      <c r="O31140" s="9"/>
    </row>
    <row r="31141" spans="2:15" x14ac:dyDescent="0.2">
      <c r="B31141" s="3"/>
      <c r="C31141" s="3"/>
      <c r="D31141" s="6"/>
      <c r="E31141" s="8"/>
      <c r="O31141" s="9"/>
    </row>
    <row r="31142" spans="2:15" x14ac:dyDescent="0.2">
      <c r="B31142" s="3"/>
      <c r="C31142" s="3"/>
      <c r="D31142" s="6"/>
      <c r="E31142" s="8"/>
      <c r="O31142" s="9"/>
    </row>
    <row r="31143" spans="2:15" x14ac:dyDescent="0.2">
      <c r="B31143" s="3"/>
      <c r="C31143" s="3"/>
      <c r="D31143" s="6"/>
      <c r="E31143" s="8"/>
      <c r="O31143" s="9"/>
    </row>
    <row r="31144" spans="2:15" x14ac:dyDescent="0.2">
      <c r="B31144" s="3"/>
      <c r="C31144" s="3"/>
      <c r="D31144" s="6"/>
      <c r="E31144" s="8"/>
      <c r="O31144" s="9"/>
    </row>
    <row r="31145" spans="2:15" x14ac:dyDescent="0.2">
      <c r="B31145" s="3"/>
      <c r="C31145" s="3"/>
      <c r="D31145" s="6"/>
      <c r="E31145" s="8"/>
      <c r="O31145" s="9"/>
    </row>
    <row r="31146" spans="2:15" x14ac:dyDescent="0.2">
      <c r="B31146" s="3"/>
      <c r="C31146" s="3"/>
      <c r="D31146" s="6"/>
      <c r="E31146" s="8"/>
      <c r="O31146" s="9"/>
    </row>
    <row r="31147" spans="2:15" x14ac:dyDescent="0.2">
      <c r="B31147" s="3"/>
      <c r="C31147" s="3"/>
      <c r="D31147" s="6"/>
      <c r="E31147" s="8"/>
      <c r="O31147" s="9"/>
    </row>
    <row r="31148" spans="2:15" x14ac:dyDescent="0.2">
      <c r="B31148" s="3"/>
      <c r="C31148" s="3"/>
      <c r="D31148" s="6"/>
      <c r="E31148" s="8"/>
      <c r="O31148" s="9"/>
    </row>
    <row r="31149" spans="2:15" x14ac:dyDescent="0.2">
      <c r="B31149" s="3"/>
      <c r="C31149" s="3"/>
      <c r="D31149" s="6"/>
      <c r="E31149" s="8"/>
      <c r="O31149" s="9"/>
    </row>
    <row r="31150" spans="2:15" x14ac:dyDescent="0.2">
      <c r="B31150" s="3"/>
      <c r="C31150" s="3"/>
      <c r="D31150" s="6"/>
      <c r="E31150" s="8"/>
      <c r="O31150" s="9"/>
    </row>
    <row r="31151" spans="2:15" x14ac:dyDescent="0.2">
      <c r="B31151" s="3"/>
      <c r="C31151" s="3"/>
      <c r="D31151" s="6"/>
      <c r="E31151" s="8"/>
      <c r="O31151" s="9"/>
    </row>
    <row r="31152" spans="2:15" x14ac:dyDescent="0.2">
      <c r="B31152" s="3"/>
      <c r="C31152" s="3"/>
      <c r="D31152" s="6"/>
      <c r="E31152" s="8"/>
      <c r="O31152" s="9"/>
    </row>
    <row r="31153" spans="2:15" x14ac:dyDescent="0.2">
      <c r="B31153" s="3"/>
      <c r="C31153" s="3"/>
      <c r="D31153" s="6"/>
      <c r="E31153" s="8"/>
      <c r="O31153" s="9"/>
    </row>
    <row r="31154" spans="2:15" x14ac:dyDescent="0.2">
      <c r="B31154" s="3"/>
      <c r="C31154" s="3"/>
      <c r="D31154" s="6"/>
      <c r="E31154" s="8"/>
      <c r="O31154" s="9"/>
    </row>
    <row r="31155" spans="2:15" x14ac:dyDescent="0.2">
      <c r="B31155" s="3"/>
      <c r="C31155" s="3"/>
      <c r="D31155" s="6"/>
      <c r="E31155" s="8"/>
      <c r="O31155" s="9"/>
    </row>
    <row r="31156" spans="2:15" x14ac:dyDescent="0.2">
      <c r="B31156" s="3"/>
      <c r="C31156" s="3"/>
      <c r="D31156" s="6"/>
      <c r="E31156" s="8"/>
      <c r="O31156" s="9"/>
    </row>
    <row r="31157" spans="2:15" x14ac:dyDescent="0.2">
      <c r="B31157" s="3"/>
      <c r="C31157" s="3"/>
      <c r="D31157" s="6"/>
      <c r="E31157" s="8"/>
      <c r="O31157" s="9"/>
    </row>
    <row r="31158" spans="2:15" x14ac:dyDescent="0.2">
      <c r="B31158" s="3"/>
      <c r="C31158" s="3"/>
      <c r="D31158" s="6"/>
      <c r="E31158" s="8"/>
      <c r="O31158" s="9"/>
    </row>
    <row r="31159" spans="2:15" x14ac:dyDescent="0.2">
      <c r="B31159" s="3"/>
      <c r="C31159" s="3"/>
      <c r="D31159" s="6"/>
      <c r="E31159" s="8"/>
      <c r="O31159" s="9"/>
    </row>
    <row r="31160" spans="2:15" x14ac:dyDescent="0.2">
      <c r="B31160" s="3"/>
      <c r="C31160" s="3"/>
      <c r="D31160" s="6"/>
      <c r="E31160" s="8"/>
      <c r="O31160" s="9"/>
    </row>
    <row r="31161" spans="2:15" x14ac:dyDescent="0.2">
      <c r="B31161" s="3"/>
      <c r="C31161" s="3"/>
      <c r="D31161" s="6"/>
      <c r="E31161" s="8"/>
      <c r="O31161" s="9"/>
    </row>
    <row r="31162" spans="2:15" x14ac:dyDescent="0.2">
      <c r="B31162" s="3"/>
      <c r="C31162" s="3"/>
      <c r="D31162" s="6"/>
      <c r="E31162" s="8"/>
      <c r="O31162" s="9"/>
    </row>
    <row r="31163" spans="2:15" x14ac:dyDescent="0.2">
      <c r="B31163" s="3"/>
      <c r="C31163" s="3"/>
      <c r="D31163" s="6"/>
      <c r="E31163" s="8"/>
      <c r="O31163" s="9"/>
    </row>
    <row r="31164" spans="2:15" x14ac:dyDescent="0.2">
      <c r="B31164" s="3"/>
      <c r="C31164" s="3"/>
      <c r="D31164" s="6"/>
      <c r="E31164" s="8"/>
      <c r="O31164" s="9"/>
    </row>
    <row r="31165" spans="2:15" x14ac:dyDescent="0.2">
      <c r="B31165" s="3"/>
      <c r="C31165" s="3"/>
      <c r="D31165" s="6"/>
      <c r="E31165" s="8"/>
      <c r="O31165" s="9"/>
    </row>
    <row r="31166" spans="2:15" x14ac:dyDescent="0.2">
      <c r="B31166" s="3"/>
      <c r="C31166" s="3"/>
      <c r="D31166" s="6"/>
      <c r="E31166" s="8"/>
      <c r="O31166" s="9"/>
    </row>
    <row r="31167" spans="2:15" x14ac:dyDescent="0.2">
      <c r="B31167" s="3"/>
      <c r="C31167" s="3"/>
      <c r="D31167" s="6"/>
      <c r="E31167" s="8"/>
      <c r="O31167" s="9"/>
    </row>
    <row r="31168" spans="2:15" x14ac:dyDescent="0.2">
      <c r="B31168" s="3"/>
      <c r="C31168" s="3"/>
      <c r="D31168" s="6"/>
      <c r="E31168" s="8"/>
      <c r="O31168" s="9"/>
    </row>
    <row r="31169" spans="2:15" x14ac:dyDescent="0.2">
      <c r="B31169" s="3"/>
      <c r="C31169" s="3"/>
      <c r="D31169" s="6"/>
      <c r="E31169" s="8"/>
      <c r="O31169" s="9"/>
    </row>
    <row r="31170" spans="2:15" x14ac:dyDescent="0.2">
      <c r="B31170" s="3"/>
      <c r="C31170" s="3"/>
      <c r="D31170" s="6"/>
      <c r="E31170" s="8"/>
      <c r="O31170" s="9"/>
    </row>
    <row r="31171" spans="2:15" x14ac:dyDescent="0.2">
      <c r="B31171" s="3"/>
      <c r="C31171" s="3"/>
      <c r="D31171" s="6"/>
      <c r="E31171" s="8"/>
      <c r="O31171" s="9"/>
    </row>
    <row r="31172" spans="2:15" x14ac:dyDescent="0.2">
      <c r="B31172" s="3"/>
      <c r="C31172" s="3"/>
      <c r="D31172" s="6"/>
      <c r="E31172" s="8"/>
      <c r="O31172" s="9"/>
    </row>
    <row r="31173" spans="2:15" x14ac:dyDescent="0.2">
      <c r="B31173" s="3"/>
      <c r="C31173" s="3"/>
      <c r="D31173" s="6"/>
      <c r="E31173" s="8"/>
      <c r="O31173" s="9"/>
    </row>
    <row r="31174" spans="2:15" x14ac:dyDescent="0.2">
      <c r="B31174" s="3"/>
      <c r="C31174" s="3"/>
      <c r="D31174" s="6"/>
      <c r="E31174" s="8"/>
      <c r="O31174" s="9"/>
    </row>
    <row r="31175" spans="2:15" x14ac:dyDescent="0.2">
      <c r="B31175" s="3"/>
      <c r="C31175" s="3"/>
      <c r="D31175" s="6"/>
      <c r="E31175" s="8"/>
      <c r="O31175" s="9"/>
    </row>
    <row r="31176" spans="2:15" x14ac:dyDescent="0.2">
      <c r="B31176" s="3"/>
      <c r="C31176" s="3"/>
      <c r="D31176" s="6"/>
      <c r="E31176" s="8"/>
      <c r="O31176" s="9"/>
    </row>
    <row r="31177" spans="2:15" x14ac:dyDescent="0.2">
      <c r="B31177" s="3"/>
      <c r="C31177" s="3"/>
      <c r="D31177" s="6"/>
      <c r="E31177" s="8"/>
      <c r="O31177" s="9"/>
    </row>
    <row r="31178" spans="2:15" x14ac:dyDescent="0.2">
      <c r="B31178" s="3"/>
      <c r="C31178" s="3"/>
      <c r="D31178" s="6"/>
      <c r="E31178" s="8"/>
      <c r="O31178" s="9"/>
    </row>
    <row r="31179" spans="2:15" x14ac:dyDescent="0.2">
      <c r="B31179" s="3"/>
      <c r="C31179" s="3"/>
      <c r="D31179" s="6"/>
      <c r="E31179" s="8"/>
      <c r="O31179" s="9"/>
    </row>
    <row r="31180" spans="2:15" x14ac:dyDescent="0.2">
      <c r="B31180" s="3"/>
      <c r="C31180" s="3"/>
      <c r="D31180" s="6"/>
      <c r="E31180" s="8"/>
      <c r="O31180" s="9"/>
    </row>
    <row r="31181" spans="2:15" x14ac:dyDescent="0.2">
      <c r="B31181" s="3"/>
      <c r="C31181" s="3"/>
      <c r="D31181" s="6"/>
      <c r="E31181" s="8"/>
      <c r="O31181" s="9"/>
    </row>
    <row r="31182" spans="2:15" x14ac:dyDescent="0.2">
      <c r="B31182" s="3"/>
      <c r="C31182" s="3"/>
      <c r="D31182" s="6"/>
      <c r="E31182" s="8"/>
      <c r="O31182" s="9"/>
    </row>
    <row r="31183" spans="2:15" x14ac:dyDescent="0.2">
      <c r="B31183" s="3"/>
      <c r="C31183" s="3"/>
      <c r="D31183" s="6"/>
      <c r="E31183" s="8"/>
      <c r="O31183" s="9"/>
    </row>
    <row r="31184" spans="2:15" x14ac:dyDescent="0.2">
      <c r="B31184" s="3"/>
      <c r="C31184" s="3"/>
      <c r="D31184" s="6"/>
      <c r="E31184" s="8"/>
      <c r="O31184" s="9"/>
    </row>
    <row r="31185" spans="2:15" x14ac:dyDescent="0.2">
      <c r="B31185" s="3"/>
      <c r="C31185" s="3"/>
      <c r="D31185" s="6"/>
      <c r="E31185" s="8"/>
      <c r="O31185" s="9"/>
    </row>
    <row r="31186" spans="2:15" x14ac:dyDescent="0.2">
      <c r="B31186" s="3"/>
      <c r="C31186" s="3"/>
      <c r="D31186" s="6"/>
      <c r="E31186" s="8"/>
      <c r="O31186" s="9"/>
    </row>
    <row r="31187" spans="2:15" x14ac:dyDescent="0.2">
      <c r="B31187" s="3"/>
      <c r="C31187" s="3"/>
      <c r="D31187" s="6"/>
      <c r="E31187" s="8"/>
      <c r="O31187" s="9"/>
    </row>
    <row r="31188" spans="2:15" x14ac:dyDescent="0.2">
      <c r="B31188" s="3"/>
      <c r="C31188" s="3"/>
      <c r="D31188" s="6"/>
      <c r="E31188" s="8"/>
      <c r="O31188" s="9"/>
    </row>
    <row r="31189" spans="2:15" x14ac:dyDescent="0.2">
      <c r="B31189" s="3"/>
      <c r="C31189" s="3"/>
      <c r="D31189" s="6"/>
      <c r="E31189" s="8"/>
      <c r="O31189" s="9"/>
    </row>
    <row r="31190" spans="2:15" x14ac:dyDescent="0.2">
      <c r="B31190" s="3"/>
      <c r="C31190" s="3"/>
      <c r="D31190" s="6"/>
      <c r="E31190" s="8"/>
      <c r="O31190" s="9"/>
    </row>
    <row r="31191" spans="2:15" x14ac:dyDescent="0.2">
      <c r="B31191" s="3"/>
      <c r="C31191" s="3"/>
      <c r="D31191" s="6"/>
      <c r="E31191" s="8"/>
      <c r="O31191" s="9"/>
    </row>
    <row r="31192" spans="2:15" x14ac:dyDescent="0.2">
      <c r="B31192" s="3"/>
      <c r="C31192" s="3"/>
      <c r="D31192" s="6"/>
      <c r="E31192" s="8"/>
      <c r="O31192" s="9"/>
    </row>
    <row r="31193" spans="2:15" x14ac:dyDescent="0.2">
      <c r="B31193" s="3"/>
      <c r="C31193" s="3"/>
      <c r="D31193" s="6"/>
      <c r="E31193" s="8"/>
      <c r="O31193" s="9"/>
    </row>
    <row r="31194" spans="2:15" x14ac:dyDescent="0.2">
      <c r="B31194" s="3"/>
      <c r="C31194" s="3"/>
      <c r="D31194" s="6"/>
      <c r="E31194" s="8"/>
      <c r="O31194" s="9"/>
    </row>
    <row r="31195" spans="2:15" x14ac:dyDescent="0.2">
      <c r="B31195" s="3"/>
      <c r="C31195" s="3"/>
      <c r="D31195" s="6"/>
      <c r="E31195" s="8"/>
      <c r="O31195" s="9"/>
    </row>
    <row r="31196" spans="2:15" x14ac:dyDescent="0.2">
      <c r="B31196" s="3"/>
      <c r="C31196" s="3"/>
      <c r="D31196" s="6"/>
      <c r="E31196" s="8"/>
      <c r="O31196" s="9"/>
    </row>
    <row r="31197" spans="2:15" x14ac:dyDescent="0.2">
      <c r="B31197" s="3"/>
      <c r="C31197" s="3"/>
      <c r="D31197" s="6"/>
      <c r="E31197" s="8"/>
      <c r="O31197" s="9"/>
    </row>
    <row r="31198" spans="2:15" x14ac:dyDescent="0.2">
      <c r="B31198" s="3"/>
      <c r="C31198" s="3"/>
      <c r="D31198" s="6"/>
      <c r="E31198" s="8"/>
      <c r="O31198" s="9"/>
    </row>
    <row r="31199" spans="2:15" x14ac:dyDescent="0.2">
      <c r="B31199" s="3"/>
      <c r="C31199" s="3"/>
      <c r="D31199" s="6"/>
      <c r="E31199" s="8"/>
      <c r="O31199" s="9"/>
    </row>
    <row r="31200" spans="2:15" x14ac:dyDescent="0.2">
      <c r="B31200" s="3"/>
      <c r="C31200" s="3"/>
      <c r="D31200" s="6"/>
      <c r="E31200" s="8"/>
      <c r="O31200" s="9"/>
    </row>
    <row r="31201" spans="2:15" x14ac:dyDescent="0.2">
      <c r="B31201" s="3"/>
      <c r="C31201" s="3"/>
      <c r="D31201" s="6"/>
      <c r="E31201" s="8"/>
      <c r="O31201" s="9"/>
    </row>
    <row r="31202" spans="2:15" x14ac:dyDescent="0.2">
      <c r="B31202" s="3"/>
      <c r="C31202" s="3"/>
      <c r="D31202" s="6"/>
      <c r="E31202" s="8"/>
      <c r="O31202" s="9"/>
    </row>
    <row r="31203" spans="2:15" x14ac:dyDescent="0.2">
      <c r="B31203" s="3"/>
      <c r="C31203" s="3"/>
      <c r="D31203" s="6"/>
      <c r="E31203" s="8"/>
      <c r="O31203" s="9"/>
    </row>
    <row r="31204" spans="2:15" x14ac:dyDescent="0.2">
      <c r="B31204" s="3"/>
      <c r="C31204" s="3"/>
      <c r="D31204" s="6"/>
      <c r="E31204" s="8"/>
      <c r="O31204" s="9"/>
    </row>
    <row r="31205" spans="2:15" x14ac:dyDescent="0.2">
      <c r="B31205" s="3"/>
      <c r="C31205" s="3"/>
      <c r="D31205" s="6"/>
      <c r="E31205" s="8"/>
      <c r="O31205" s="9"/>
    </row>
    <row r="31206" spans="2:15" x14ac:dyDescent="0.2">
      <c r="B31206" s="3"/>
      <c r="C31206" s="3"/>
      <c r="D31206" s="6"/>
      <c r="E31206" s="8"/>
      <c r="O31206" s="9"/>
    </row>
    <row r="31207" spans="2:15" x14ac:dyDescent="0.2">
      <c r="B31207" s="3"/>
      <c r="C31207" s="3"/>
      <c r="D31207" s="6"/>
      <c r="E31207" s="8"/>
      <c r="O31207" s="9"/>
    </row>
    <row r="31208" spans="2:15" x14ac:dyDescent="0.2">
      <c r="B31208" s="3"/>
      <c r="C31208" s="3"/>
      <c r="D31208" s="6"/>
      <c r="E31208" s="8"/>
      <c r="O31208" s="9"/>
    </row>
    <row r="31209" spans="2:15" x14ac:dyDescent="0.2">
      <c r="B31209" s="3"/>
      <c r="C31209" s="3"/>
      <c r="D31209" s="6"/>
      <c r="E31209" s="8"/>
      <c r="O31209" s="9"/>
    </row>
    <row r="31210" spans="2:15" x14ac:dyDescent="0.2">
      <c r="B31210" s="3"/>
      <c r="C31210" s="3"/>
      <c r="D31210" s="6"/>
      <c r="E31210" s="8"/>
      <c r="O31210" s="9"/>
    </row>
    <row r="31211" spans="2:15" x14ac:dyDescent="0.2">
      <c r="B31211" s="3"/>
      <c r="C31211" s="3"/>
      <c r="D31211" s="6"/>
      <c r="E31211" s="8"/>
      <c r="O31211" s="9"/>
    </row>
    <row r="31212" spans="2:15" x14ac:dyDescent="0.2">
      <c r="B31212" s="3"/>
      <c r="C31212" s="3"/>
      <c r="D31212" s="6"/>
      <c r="E31212" s="8"/>
      <c r="O31212" s="9"/>
    </row>
    <row r="31213" spans="2:15" x14ac:dyDescent="0.2">
      <c r="B31213" s="3"/>
      <c r="C31213" s="3"/>
      <c r="D31213" s="6"/>
      <c r="E31213" s="8"/>
      <c r="O31213" s="9"/>
    </row>
    <row r="31214" spans="2:15" x14ac:dyDescent="0.2">
      <c r="B31214" s="3"/>
      <c r="C31214" s="3"/>
      <c r="D31214" s="6"/>
      <c r="E31214" s="8"/>
      <c r="O31214" s="9"/>
    </row>
    <row r="31215" spans="2:15" x14ac:dyDescent="0.2">
      <c r="B31215" s="3"/>
      <c r="C31215" s="3"/>
      <c r="D31215" s="6"/>
      <c r="E31215" s="8"/>
      <c r="O31215" s="9"/>
    </row>
    <row r="31216" spans="2:15" x14ac:dyDescent="0.2">
      <c r="B31216" s="3"/>
      <c r="C31216" s="3"/>
      <c r="D31216" s="6"/>
      <c r="E31216" s="8"/>
      <c r="O31216" s="9"/>
    </row>
    <row r="31217" spans="2:15" x14ac:dyDescent="0.2">
      <c r="B31217" s="3"/>
      <c r="C31217" s="3"/>
      <c r="D31217" s="6"/>
      <c r="E31217" s="8"/>
      <c r="O31217" s="9"/>
    </row>
    <row r="31218" spans="2:15" x14ac:dyDescent="0.2">
      <c r="B31218" s="3"/>
      <c r="C31218" s="3"/>
      <c r="D31218" s="6"/>
      <c r="E31218" s="8"/>
      <c r="O31218" s="9"/>
    </row>
    <row r="31219" spans="2:15" x14ac:dyDescent="0.2">
      <c r="B31219" s="3"/>
      <c r="C31219" s="3"/>
      <c r="D31219" s="6"/>
      <c r="E31219" s="8"/>
      <c r="O31219" s="9"/>
    </row>
    <row r="31220" spans="2:15" x14ac:dyDescent="0.2">
      <c r="B31220" s="3"/>
      <c r="C31220" s="3"/>
      <c r="D31220" s="6"/>
      <c r="E31220" s="8"/>
      <c r="O31220" s="9"/>
    </row>
    <row r="31221" spans="2:15" x14ac:dyDescent="0.2">
      <c r="B31221" s="3"/>
      <c r="C31221" s="3"/>
      <c r="D31221" s="6"/>
      <c r="E31221" s="8"/>
      <c r="O31221" s="9"/>
    </row>
    <row r="31222" spans="2:15" x14ac:dyDescent="0.2">
      <c r="B31222" s="3"/>
      <c r="C31222" s="3"/>
      <c r="D31222" s="6"/>
      <c r="E31222" s="8"/>
      <c r="O31222" s="9"/>
    </row>
    <row r="31223" spans="2:15" x14ac:dyDescent="0.2">
      <c r="B31223" s="3"/>
      <c r="C31223" s="3"/>
      <c r="D31223" s="6"/>
      <c r="E31223" s="8"/>
      <c r="O31223" s="9"/>
    </row>
    <row r="31224" spans="2:15" x14ac:dyDescent="0.2">
      <c r="B31224" s="3"/>
      <c r="C31224" s="3"/>
      <c r="D31224" s="6"/>
      <c r="E31224" s="8"/>
      <c r="O31224" s="9"/>
    </row>
    <row r="31225" spans="2:15" x14ac:dyDescent="0.2">
      <c r="B31225" s="3"/>
      <c r="C31225" s="3"/>
      <c r="D31225" s="6"/>
      <c r="E31225" s="8"/>
      <c r="O31225" s="9"/>
    </row>
    <row r="31226" spans="2:15" x14ac:dyDescent="0.2">
      <c r="B31226" s="3"/>
      <c r="C31226" s="3"/>
      <c r="D31226" s="6"/>
      <c r="E31226" s="8"/>
      <c r="O31226" s="9"/>
    </row>
    <row r="31227" spans="2:15" x14ac:dyDescent="0.2">
      <c r="B31227" s="3"/>
      <c r="C31227" s="3"/>
      <c r="D31227" s="6"/>
      <c r="E31227" s="8"/>
      <c r="O31227" s="9"/>
    </row>
    <row r="31228" spans="2:15" x14ac:dyDescent="0.2">
      <c r="B31228" s="3"/>
      <c r="C31228" s="3"/>
      <c r="D31228" s="6"/>
      <c r="E31228" s="8"/>
      <c r="O31228" s="9"/>
    </row>
    <row r="31229" spans="2:15" x14ac:dyDescent="0.2">
      <c r="B31229" s="3"/>
      <c r="C31229" s="3"/>
      <c r="D31229" s="6"/>
      <c r="E31229" s="8"/>
      <c r="O31229" s="9"/>
    </row>
    <row r="31230" spans="2:15" x14ac:dyDescent="0.2">
      <c r="B31230" s="3"/>
      <c r="C31230" s="3"/>
      <c r="D31230" s="6"/>
      <c r="E31230" s="8"/>
      <c r="O31230" s="9"/>
    </row>
    <row r="31231" spans="2:15" x14ac:dyDescent="0.2">
      <c r="B31231" s="3"/>
      <c r="C31231" s="3"/>
      <c r="D31231" s="6"/>
      <c r="E31231" s="8"/>
      <c r="O31231" s="9"/>
    </row>
    <row r="31232" spans="2:15" x14ac:dyDescent="0.2">
      <c r="B31232" s="3"/>
      <c r="C31232" s="3"/>
      <c r="D31232" s="6"/>
      <c r="E31232" s="8"/>
      <c r="O31232" s="9"/>
    </row>
    <row r="31233" spans="2:15" x14ac:dyDescent="0.2">
      <c r="B31233" s="3"/>
      <c r="C31233" s="3"/>
      <c r="D31233" s="6"/>
      <c r="E31233" s="8"/>
      <c r="O31233" s="9"/>
    </row>
    <row r="31234" spans="2:15" x14ac:dyDescent="0.2">
      <c r="B31234" s="3"/>
      <c r="C31234" s="3"/>
      <c r="D31234" s="6"/>
      <c r="E31234" s="8"/>
      <c r="O31234" s="9"/>
    </row>
    <row r="31235" spans="2:15" x14ac:dyDescent="0.2">
      <c r="B31235" s="3"/>
      <c r="C31235" s="3"/>
      <c r="D31235" s="6"/>
      <c r="E31235" s="8"/>
      <c r="O31235" s="9"/>
    </row>
    <row r="31236" spans="2:15" x14ac:dyDescent="0.2">
      <c r="B31236" s="3"/>
      <c r="C31236" s="3"/>
      <c r="D31236" s="6"/>
      <c r="E31236" s="8"/>
      <c r="O31236" s="9"/>
    </row>
    <row r="31237" spans="2:15" x14ac:dyDescent="0.2">
      <c r="B31237" s="3"/>
      <c r="C31237" s="3"/>
      <c r="D31237" s="6"/>
      <c r="E31237" s="8"/>
      <c r="O31237" s="9"/>
    </row>
    <row r="31238" spans="2:15" x14ac:dyDescent="0.2">
      <c r="B31238" s="3"/>
      <c r="C31238" s="3"/>
      <c r="D31238" s="6"/>
      <c r="E31238" s="8"/>
      <c r="O31238" s="9"/>
    </row>
    <row r="31239" spans="2:15" x14ac:dyDescent="0.2">
      <c r="B31239" s="3"/>
      <c r="C31239" s="3"/>
      <c r="D31239" s="6"/>
      <c r="E31239" s="8"/>
      <c r="O31239" s="9"/>
    </row>
    <row r="31240" spans="2:15" x14ac:dyDescent="0.2">
      <c r="B31240" s="3"/>
      <c r="C31240" s="3"/>
      <c r="D31240" s="6"/>
      <c r="E31240" s="8"/>
      <c r="O31240" s="9"/>
    </row>
    <row r="31241" spans="2:15" x14ac:dyDescent="0.2">
      <c r="B31241" s="3"/>
      <c r="C31241" s="3"/>
      <c r="D31241" s="6"/>
      <c r="E31241" s="8"/>
      <c r="O31241" s="9"/>
    </row>
    <row r="31242" spans="2:15" x14ac:dyDescent="0.2">
      <c r="B31242" s="3"/>
      <c r="C31242" s="3"/>
      <c r="D31242" s="6"/>
      <c r="E31242" s="8"/>
      <c r="O31242" s="9"/>
    </row>
    <row r="31243" spans="2:15" x14ac:dyDescent="0.2">
      <c r="B31243" s="3"/>
      <c r="C31243" s="3"/>
      <c r="D31243" s="6"/>
      <c r="E31243" s="8"/>
      <c r="O31243" s="9"/>
    </row>
    <row r="31244" spans="2:15" x14ac:dyDescent="0.2">
      <c r="B31244" s="3"/>
      <c r="C31244" s="3"/>
      <c r="D31244" s="6"/>
      <c r="E31244" s="8"/>
      <c r="O31244" s="9"/>
    </row>
    <row r="31245" spans="2:15" x14ac:dyDescent="0.2">
      <c r="B31245" s="3"/>
      <c r="C31245" s="3"/>
      <c r="D31245" s="6"/>
      <c r="E31245" s="8"/>
      <c r="O31245" s="9"/>
    </row>
    <row r="31246" spans="2:15" x14ac:dyDescent="0.2">
      <c r="B31246" s="3"/>
      <c r="C31246" s="3"/>
      <c r="D31246" s="6"/>
      <c r="E31246" s="8"/>
      <c r="O31246" s="9"/>
    </row>
    <row r="31247" spans="2:15" x14ac:dyDescent="0.2">
      <c r="B31247" s="3"/>
      <c r="C31247" s="3"/>
      <c r="D31247" s="6"/>
      <c r="E31247" s="8"/>
      <c r="O31247" s="9"/>
    </row>
    <row r="31248" spans="2:15" x14ac:dyDescent="0.2">
      <c r="B31248" s="3"/>
      <c r="C31248" s="3"/>
      <c r="D31248" s="6"/>
      <c r="E31248" s="8"/>
      <c r="O31248" s="9"/>
    </row>
    <row r="31249" spans="2:15" x14ac:dyDescent="0.2">
      <c r="B31249" s="3"/>
      <c r="C31249" s="3"/>
      <c r="D31249" s="6"/>
      <c r="E31249" s="8"/>
      <c r="O31249" s="9"/>
    </row>
    <row r="31250" spans="2:15" x14ac:dyDescent="0.2">
      <c r="B31250" s="3"/>
      <c r="C31250" s="3"/>
      <c r="D31250" s="6"/>
      <c r="E31250" s="8"/>
      <c r="O31250" s="9"/>
    </row>
    <row r="31251" spans="2:15" x14ac:dyDescent="0.2">
      <c r="B31251" s="3"/>
      <c r="C31251" s="3"/>
      <c r="D31251" s="6"/>
      <c r="E31251" s="8"/>
      <c r="O31251" s="9"/>
    </row>
    <row r="31252" spans="2:15" x14ac:dyDescent="0.2">
      <c r="B31252" s="3"/>
      <c r="C31252" s="3"/>
      <c r="D31252" s="6"/>
      <c r="E31252" s="8"/>
      <c r="O31252" s="9"/>
    </row>
    <row r="31253" spans="2:15" x14ac:dyDescent="0.2">
      <c r="B31253" s="3"/>
      <c r="C31253" s="3"/>
      <c r="D31253" s="6"/>
      <c r="E31253" s="8"/>
      <c r="O31253" s="9"/>
    </row>
    <row r="31254" spans="2:15" x14ac:dyDescent="0.2">
      <c r="B31254" s="3"/>
      <c r="C31254" s="3"/>
      <c r="D31254" s="6"/>
      <c r="E31254" s="8"/>
      <c r="O31254" s="9"/>
    </row>
    <row r="31255" spans="2:15" x14ac:dyDescent="0.2">
      <c r="B31255" s="3"/>
      <c r="C31255" s="3"/>
      <c r="D31255" s="6"/>
      <c r="E31255" s="8"/>
      <c r="O31255" s="9"/>
    </row>
    <row r="31256" spans="2:15" x14ac:dyDescent="0.2">
      <c r="B31256" s="3"/>
      <c r="C31256" s="3"/>
      <c r="D31256" s="6"/>
      <c r="E31256" s="8"/>
      <c r="O31256" s="9"/>
    </row>
    <row r="31257" spans="2:15" x14ac:dyDescent="0.2">
      <c r="B31257" s="3"/>
      <c r="C31257" s="3"/>
      <c r="D31257" s="6"/>
      <c r="E31257" s="8"/>
      <c r="O31257" s="9"/>
    </row>
    <row r="31258" spans="2:15" x14ac:dyDescent="0.2">
      <c r="B31258" s="3"/>
      <c r="C31258" s="3"/>
      <c r="D31258" s="6"/>
      <c r="E31258" s="8"/>
      <c r="O31258" s="9"/>
    </row>
    <row r="31259" spans="2:15" x14ac:dyDescent="0.2">
      <c r="B31259" s="3"/>
      <c r="C31259" s="3"/>
      <c r="D31259" s="6"/>
      <c r="E31259" s="8"/>
      <c r="O31259" s="9"/>
    </row>
    <row r="31260" spans="2:15" x14ac:dyDescent="0.2">
      <c r="B31260" s="3"/>
      <c r="C31260" s="3"/>
      <c r="D31260" s="6"/>
      <c r="E31260" s="8"/>
      <c r="O31260" s="9"/>
    </row>
    <row r="31261" spans="2:15" x14ac:dyDescent="0.2">
      <c r="B31261" s="3"/>
      <c r="C31261" s="3"/>
      <c r="D31261" s="6"/>
      <c r="E31261" s="8"/>
      <c r="O31261" s="9"/>
    </row>
    <row r="31262" spans="2:15" x14ac:dyDescent="0.2">
      <c r="B31262" s="3"/>
      <c r="C31262" s="3"/>
      <c r="D31262" s="6"/>
      <c r="E31262" s="8"/>
      <c r="O31262" s="9"/>
    </row>
    <row r="31263" spans="2:15" x14ac:dyDescent="0.2">
      <c r="B31263" s="3"/>
      <c r="C31263" s="3"/>
      <c r="D31263" s="6"/>
      <c r="E31263" s="8"/>
      <c r="O31263" s="9"/>
    </row>
    <row r="31264" spans="2:15" x14ac:dyDescent="0.2">
      <c r="B31264" s="3"/>
      <c r="C31264" s="3"/>
      <c r="D31264" s="6"/>
      <c r="E31264" s="8"/>
      <c r="O31264" s="9"/>
    </row>
    <row r="31265" spans="2:15" x14ac:dyDescent="0.2">
      <c r="B31265" s="3"/>
      <c r="C31265" s="3"/>
      <c r="D31265" s="6"/>
      <c r="E31265" s="8"/>
      <c r="O31265" s="9"/>
    </row>
    <row r="31266" spans="2:15" x14ac:dyDescent="0.2">
      <c r="B31266" s="3"/>
      <c r="C31266" s="3"/>
      <c r="D31266" s="6"/>
      <c r="E31266" s="8"/>
      <c r="O31266" s="9"/>
    </row>
    <row r="31267" spans="2:15" x14ac:dyDescent="0.2">
      <c r="B31267" s="3"/>
      <c r="C31267" s="3"/>
      <c r="D31267" s="6"/>
      <c r="E31267" s="8"/>
      <c r="O31267" s="9"/>
    </row>
    <row r="31268" spans="2:15" x14ac:dyDescent="0.2">
      <c r="B31268" s="3"/>
      <c r="C31268" s="3"/>
      <c r="D31268" s="6"/>
      <c r="E31268" s="8"/>
      <c r="O31268" s="9"/>
    </row>
    <row r="31269" spans="2:15" x14ac:dyDescent="0.2">
      <c r="B31269" s="3"/>
      <c r="C31269" s="3"/>
      <c r="D31269" s="6"/>
      <c r="E31269" s="8"/>
      <c r="O31269" s="9"/>
    </row>
    <row r="31270" spans="2:15" x14ac:dyDescent="0.2">
      <c r="B31270" s="3"/>
      <c r="C31270" s="3"/>
      <c r="D31270" s="6"/>
      <c r="E31270" s="8"/>
      <c r="O31270" s="9"/>
    </row>
    <row r="31271" spans="2:15" x14ac:dyDescent="0.2">
      <c r="B31271" s="3"/>
      <c r="C31271" s="3"/>
      <c r="D31271" s="6"/>
      <c r="E31271" s="8"/>
      <c r="O31271" s="9"/>
    </row>
    <row r="31272" spans="2:15" x14ac:dyDescent="0.2">
      <c r="B31272" s="3"/>
      <c r="C31272" s="3"/>
      <c r="D31272" s="6"/>
      <c r="E31272" s="8"/>
      <c r="O31272" s="9"/>
    </row>
    <row r="31273" spans="2:15" x14ac:dyDescent="0.2">
      <c r="B31273" s="3"/>
      <c r="C31273" s="3"/>
      <c r="D31273" s="6"/>
      <c r="E31273" s="8"/>
      <c r="O31273" s="9"/>
    </row>
    <row r="31274" spans="2:15" x14ac:dyDescent="0.2">
      <c r="B31274" s="3"/>
      <c r="C31274" s="3"/>
      <c r="D31274" s="6"/>
      <c r="E31274" s="8"/>
      <c r="O31274" s="9"/>
    </row>
    <row r="31275" spans="2:15" x14ac:dyDescent="0.2">
      <c r="B31275" s="3"/>
      <c r="C31275" s="3"/>
      <c r="D31275" s="6"/>
      <c r="E31275" s="8"/>
      <c r="O31275" s="9"/>
    </row>
    <row r="31276" spans="2:15" x14ac:dyDescent="0.2">
      <c r="B31276" s="3"/>
      <c r="C31276" s="3"/>
      <c r="D31276" s="6"/>
      <c r="E31276" s="8"/>
      <c r="O31276" s="9"/>
    </row>
    <row r="31277" spans="2:15" x14ac:dyDescent="0.2">
      <c r="B31277" s="3"/>
      <c r="C31277" s="3"/>
      <c r="D31277" s="6"/>
      <c r="E31277" s="8"/>
      <c r="O31277" s="9"/>
    </row>
    <row r="31278" spans="2:15" x14ac:dyDescent="0.2">
      <c r="B31278" s="3"/>
      <c r="C31278" s="3"/>
      <c r="D31278" s="6"/>
      <c r="E31278" s="8"/>
      <c r="O31278" s="9"/>
    </row>
    <row r="31279" spans="2:15" x14ac:dyDescent="0.2">
      <c r="B31279" s="3"/>
      <c r="C31279" s="3"/>
      <c r="D31279" s="6"/>
      <c r="E31279" s="8"/>
      <c r="O31279" s="9"/>
    </row>
    <row r="31280" spans="2:15" x14ac:dyDescent="0.2">
      <c r="B31280" s="3"/>
      <c r="C31280" s="3"/>
      <c r="D31280" s="6"/>
      <c r="E31280" s="8"/>
      <c r="O31280" s="9"/>
    </row>
    <row r="31281" spans="2:15" x14ac:dyDescent="0.2">
      <c r="B31281" s="3"/>
      <c r="C31281" s="3"/>
      <c r="D31281" s="6"/>
      <c r="E31281" s="8"/>
      <c r="O31281" s="9"/>
    </row>
    <row r="31282" spans="2:15" x14ac:dyDescent="0.2">
      <c r="B31282" s="3"/>
      <c r="C31282" s="3"/>
      <c r="D31282" s="6"/>
      <c r="E31282" s="8"/>
      <c r="O31282" s="9"/>
    </row>
    <row r="31283" spans="2:15" x14ac:dyDescent="0.2">
      <c r="B31283" s="3"/>
      <c r="C31283" s="3"/>
      <c r="D31283" s="6"/>
      <c r="E31283" s="8"/>
      <c r="O31283" s="9"/>
    </row>
    <row r="31284" spans="2:15" x14ac:dyDescent="0.2">
      <c r="B31284" s="3"/>
      <c r="C31284" s="3"/>
      <c r="D31284" s="6"/>
      <c r="E31284" s="8"/>
      <c r="O31284" s="9"/>
    </row>
    <row r="31285" spans="2:15" x14ac:dyDescent="0.2">
      <c r="B31285" s="3"/>
      <c r="C31285" s="3"/>
      <c r="D31285" s="6"/>
      <c r="E31285" s="8"/>
      <c r="O31285" s="9"/>
    </row>
    <row r="31286" spans="2:15" x14ac:dyDescent="0.2">
      <c r="B31286" s="3"/>
      <c r="C31286" s="3"/>
      <c r="D31286" s="6"/>
      <c r="E31286" s="8"/>
      <c r="O31286" s="9"/>
    </row>
    <row r="31287" spans="2:15" x14ac:dyDescent="0.2">
      <c r="B31287" s="3"/>
      <c r="C31287" s="3"/>
      <c r="D31287" s="6"/>
      <c r="E31287" s="8"/>
      <c r="O31287" s="9"/>
    </row>
    <row r="31288" spans="2:15" x14ac:dyDescent="0.2">
      <c r="B31288" s="3"/>
      <c r="C31288" s="3"/>
      <c r="D31288" s="6"/>
      <c r="E31288" s="8"/>
      <c r="O31288" s="9"/>
    </row>
    <row r="31289" spans="2:15" x14ac:dyDescent="0.2">
      <c r="B31289" s="3"/>
      <c r="C31289" s="3"/>
      <c r="D31289" s="6"/>
      <c r="E31289" s="8"/>
      <c r="O31289" s="9"/>
    </row>
    <row r="31290" spans="2:15" x14ac:dyDescent="0.2">
      <c r="B31290" s="3"/>
      <c r="C31290" s="3"/>
      <c r="D31290" s="6"/>
      <c r="E31290" s="8"/>
      <c r="O31290" s="9"/>
    </row>
    <row r="31291" spans="2:15" x14ac:dyDescent="0.2">
      <c r="B31291" s="3"/>
      <c r="C31291" s="3"/>
      <c r="D31291" s="6"/>
      <c r="E31291" s="8"/>
      <c r="O31291" s="9"/>
    </row>
    <row r="31292" spans="2:15" x14ac:dyDescent="0.2">
      <c r="B31292" s="3"/>
      <c r="C31292" s="3"/>
      <c r="D31292" s="6"/>
      <c r="E31292" s="8"/>
      <c r="O31292" s="9"/>
    </row>
    <row r="31293" spans="2:15" x14ac:dyDescent="0.2">
      <c r="B31293" s="3"/>
      <c r="C31293" s="3"/>
      <c r="D31293" s="6"/>
      <c r="E31293" s="8"/>
      <c r="O31293" s="9"/>
    </row>
    <row r="31294" spans="2:15" x14ac:dyDescent="0.2">
      <c r="B31294" s="3"/>
      <c r="C31294" s="3"/>
      <c r="D31294" s="6"/>
      <c r="E31294" s="8"/>
      <c r="O31294" s="9"/>
    </row>
    <row r="31295" spans="2:15" x14ac:dyDescent="0.2">
      <c r="B31295" s="3"/>
      <c r="C31295" s="3"/>
      <c r="D31295" s="6"/>
      <c r="E31295" s="8"/>
      <c r="O31295" s="9"/>
    </row>
    <row r="31296" spans="2:15" x14ac:dyDescent="0.2">
      <c r="B31296" s="3"/>
      <c r="C31296" s="3"/>
      <c r="D31296" s="6"/>
      <c r="E31296" s="8"/>
      <c r="O31296" s="9"/>
    </row>
    <row r="31297" spans="2:15" x14ac:dyDescent="0.2">
      <c r="B31297" s="3"/>
      <c r="C31297" s="3"/>
      <c r="D31297" s="6"/>
      <c r="E31297" s="8"/>
      <c r="O31297" s="9"/>
    </row>
    <row r="31298" spans="2:15" x14ac:dyDescent="0.2">
      <c r="B31298" s="3"/>
      <c r="C31298" s="3"/>
      <c r="D31298" s="6"/>
      <c r="E31298" s="8"/>
      <c r="O31298" s="9"/>
    </row>
    <row r="31299" spans="2:15" x14ac:dyDescent="0.2">
      <c r="B31299" s="3"/>
      <c r="C31299" s="3"/>
      <c r="D31299" s="6"/>
      <c r="E31299" s="8"/>
      <c r="O31299" s="9"/>
    </row>
    <row r="31300" spans="2:15" x14ac:dyDescent="0.2">
      <c r="B31300" s="3"/>
      <c r="C31300" s="3"/>
      <c r="D31300" s="6"/>
      <c r="E31300" s="8"/>
      <c r="O31300" s="9"/>
    </row>
    <row r="31301" spans="2:15" x14ac:dyDescent="0.2">
      <c r="B31301" s="3"/>
      <c r="C31301" s="3"/>
      <c r="D31301" s="6"/>
      <c r="E31301" s="8"/>
      <c r="O31301" s="9"/>
    </row>
    <row r="31302" spans="2:15" x14ac:dyDescent="0.2">
      <c r="B31302" s="3"/>
      <c r="C31302" s="3"/>
      <c r="D31302" s="6"/>
      <c r="E31302" s="8"/>
      <c r="O31302" s="9"/>
    </row>
    <row r="31303" spans="2:15" x14ac:dyDescent="0.2">
      <c r="B31303" s="3"/>
      <c r="C31303" s="3"/>
      <c r="D31303" s="6"/>
      <c r="E31303" s="8"/>
      <c r="O31303" s="9"/>
    </row>
    <row r="31304" spans="2:15" x14ac:dyDescent="0.2">
      <c r="B31304" s="3"/>
      <c r="C31304" s="3"/>
      <c r="D31304" s="6"/>
      <c r="E31304" s="8"/>
      <c r="O31304" s="9"/>
    </row>
    <row r="31305" spans="2:15" x14ac:dyDescent="0.2">
      <c r="B31305" s="3"/>
      <c r="C31305" s="3"/>
      <c r="D31305" s="6"/>
      <c r="E31305" s="8"/>
      <c r="O31305" s="9"/>
    </row>
    <row r="31306" spans="2:15" x14ac:dyDescent="0.2">
      <c r="B31306" s="3"/>
      <c r="C31306" s="3"/>
      <c r="D31306" s="6"/>
      <c r="E31306" s="8"/>
      <c r="O31306" s="9"/>
    </row>
    <row r="31307" spans="2:15" x14ac:dyDescent="0.2">
      <c r="B31307" s="3"/>
      <c r="C31307" s="3"/>
      <c r="D31307" s="6"/>
      <c r="E31307" s="8"/>
      <c r="O31307" s="9"/>
    </row>
    <row r="31308" spans="2:15" x14ac:dyDescent="0.2">
      <c r="B31308" s="3"/>
      <c r="C31308" s="3"/>
      <c r="D31308" s="6"/>
      <c r="E31308" s="8"/>
      <c r="O31308" s="9"/>
    </row>
    <row r="31309" spans="2:15" x14ac:dyDescent="0.2">
      <c r="B31309" s="3"/>
      <c r="C31309" s="3"/>
      <c r="D31309" s="6"/>
      <c r="E31309" s="8"/>
      <c r="O31309" s="9"/>
    </row>
    <row r="31310" spans="2:15" x14ac:dyDescent="0.2">
      <c r="B31310" s="3"/>
      <c r="C31310" s="3"/>
      <c r="D31310" s="6"/>
      <c r="E31310" s="8"/>
      <c r="O31310" s="9"/>
    </row>
    <row r="31311" spans="2:15" x14ac:dyDescent="0.2">
      <c r="B31311" s="3"/>
      <c r="C31311" s="3"/>
      <c r="D31311" s="6"/>
      <c r="E31311" s="8"/>
      <c r="O31311" s="9"/>
    </row>
    <row r="31312" spans="2:15" x14ac:dyDescent="0.2">
      <c r="B31312" s="3"/>
      <c r="C31312" s="3"/>
      <c r="D31312" s="6"/>
      <c r="E31312" s="8"/>
      <c r="O31312" s="9"/>
    </row>
    <row r="31313" spans="2:15" x14ac:dyDescent="0.2">
      <c r="B31313" s="3"/>
      <c r="C31313" s="3"/>
      <c r="D31313" s="6"/>
      <c r="E31313" s="8"/>
      <c r="O31313" s="9"/>
    </row>
    <row r="31314" spans="2:15" x14ac:dyDescent="0.2">
      <c r="B31314" s="3"/>
      <c r="C31314" s="3"/>
      <c r="D31314" s="6"/>
      <c r="E31314" s="8"/>
      <c r="O31314" s="9"/>
    </row>
    <row r="31315" spans="2:15" x14ac:dyDescent="0.2">
      <c r="B31315" s="3"/>
      <c r="C31315" s="3"/>
      <c r="D31315" s="6"/>
      <c r="E31315" s="8"/>
      <c r="O31315" s="9"/>
    </row>
    <row r="31316" spans="2:15" x14ac:dyDescent="0.2">
      <c r="B31316" s="3"/>
      <c r="C31316" s="3"/>
      <c r="D31316" s="6"/>
      <c r="E31316" s="8"/>
      <c r="O31316" s="9"/>
    </row>
    <row r="31317" spans="2:15" x14ac:dyDescent="0.2">
      <c r="B31317" s="3"/>
      <c r="C31317" s="3"/>
      <c r="D31317" s="6"/>
      <c r="E31317" s="8"/>
      <c r="O31317" s="9"/>
    </row>
    <row r="31318" spans="2:15" x14ac:dyDescent="0.2">
      <c r="B31318" s="3"/>
      <c r="C31318" s="3"/>
      <c r="D31318" s="6"/>
      <c r="E31318" s="8"/>
      <c r="O31318" s="9"/>
    </row>
    <row r="31319" spans="2:15" x14ac:dyDescent="0.2">
      <c r="B31319" s="3"/>
      <c r="C31319" s="3"/>
      <c r="D31319" s="6"/>
      <c r="E31319" s="8"/>
      <c r="O31319" s="9"/>
    </row>
    <row r="31320" spans="2:15" x14ac:dyDescent="0.2">
      <c r="B31320" s="3"/>
      <c r="C31320" s="3"/>
      <c r="D31320" s="6"/>
      <c r="E31320" s="8"/>
      <c r="O31320" s="9"/>
    </row>
    <row r="31321" spans="2:15" x14ac:dyDescent="0.2">
      <c r="B31321" s="3"/>
      <c r="C31321" s="3"/>
      <c r="D31321" s="6"/>
      <c r="E31321" s="8"/>
      <c r="O31321" s="9"/>
    </row>
    <row r="31322" spans="2:15" x14ac:dyDescent="0.2">
      <c r="B31322" s="3"/>
      <c r="C31322" s="3"/>
      <c r="D31322" s="6"/>
      <c r="E31322" s="8"/>
      <c r="O31322" s="9"/>
    </row>
    <row r="31323" spans="2:15" x14ac:dyDescent="0.2">
      <c r="B31323" s="3"/>
      <c r="C31323" s="3"/>
      <c r="D31323" s="6"/>
      <c r="E31323" s="8"/>
      <c r="O31323" s="9"/>
    </row>
    <row r="31324" spans="2:15" x14ac:dyDescent="0.2">
      <c r="B31324" s="3"/>
      <c r="C31324" s="3"/>
      <c r="D31324" s="6"/>
      <c r="E31324" s="8"/>
      <c r="O31324" s="9"/>
    </row>
    <row r="31325" spans="2:15" x14ac:dyDescent="0.2">
      <c r="B31325" s="3"/>
      <c r="C31325" s="3"/>
      <c r="D31325" s="6"/>
      <c r="E31325" s="8"/>
      <c r="O31325" s="9"/>
    </row>
    <row r="31326" spans="2:15" x14ac:dyDescent="0.2">
      <c r="B31326" s="3"/>
      <c r="C31326" s="3"/>
      <c r="D31326" s="6"/>
      <c r="E31326" s="8"/>
      <c r="O31326" s="9"/>
    </row>
    <row r="31327" spans="2:15" x14ac:dyDescent="0.2">
      <c r="B31327" s="3"/>
      <c r="C31327" s="3"/>
      <c r="D31327" s="6"/>
      <c r="E31327" s="8"/>
      <c r="O31327" s="9"/>
    </row>
    <row r="31328" spans="2:15" x14ac:dyDescent="0.2">
      <c r="B31328" s="3"/>
      <c r="C31328" s="3"/>
      <c r="D31328" s="6"/>
      <c r="E31328" s="8"/>
      <c r="O31328" s="9"/>
    </row>
    <row r="31329" spans="2:15" x14ac:dyDescent="0.2">
      <c r="B31329" s="3"/>
      <c r="C31329" s="3"/>
      <c r="D31329" s="6"/>
      <c r="E31329" s="8"/>
      <c r="O31329" s="9"/>
    </row>
    <row r="31330" spans="2:15" x14ac:dyDescent="0.2">
      <c r="B31330" s="3"/>
      <c r="C31330" s="3"/>
      <c r="D31330" s="6"/>
      <c r="E31330" s="8"/>
      <c r="O31330" s="9"/>
    </row>
    <row r="31331" spans="2:15" x14ac:dyDescent="0.2">
      <c r="B31331" s="3"/>
      <c r="C31331" s="3"/>
      <c r="D31331" s="6"/>
      <c r="E31331" s="8"/>
      <c r="O31331" s="9"/>
    </row>
    <row r="31332" spans="2:15" x14ac:dyDescent="0.2">
      <c r="B31332" s="3"/>
      <c r="C31332" s="3"/>
      <c r="D31332" s="6"/>
      <c r="E31332" s="8"/>
      <c r="O31332" s="9"/>
    </row>
    <row r="31333" spans="2:15" x14ac:dyDescent="0.2">
      <c r="B31333" s="3"/>
      <c r="C31333" s="3"/>
      <c r="D31333" s="6"/>
      <c r="E31333" s="8"/>
      <c r="O31333" s="9"/>
    </row>
    <row r="31334" spans="2:15" x14ac:dyDescent="0.2">
      <c r="B31334" s="3"/>
      <c r="C31334" s="3"/>
      <c r="D31334" s="6"/>
      <c r="E31334" s="8"/>
      <c r="O31334" s="9"/>
    </row>
    <row r="31335" spans="2:15" x14ac:dyDescent="0.2">
      <c r="B31335" s="3"/>
      <c r="C31335" s="3"/>
      <c r="D31335" s="6"/>
      <c r="E31335" s="8"/>
      <c r="O31335" s="9"/>
    </row>
    <row r="31336" spans="2:15" x14ac:dyDescent="0.2">
      <c r="B31336" s="3"/>
      <c r="C31336" s="3"/>
      <c r="D31336" s="6"/>
      <c r="E31336" s="8"/>
      <c r="O31336" s="9"/>
    </row>
    <row r="31337" spans="2:15" x14ac:dyDescent="0.2">
      <c r="B31337" s="3"/>
      <c r="C31337" s="3"/>
      <c r="D31337" s="6"/>
      <c r="E31337" s="8"/>
      <c r="O31337" s="9"/>
    </row>
    <row r="31338" spans="2:15" x14ac:dyDescent="0.2">
      <c r="B31338" s="3"/>
      <c r="C31338" s="3"/>
      <c r="D31338" s="6"/>
      <c r="E31338" s="8"/>
      <c r="O31338" s="9"/>
    </row>
    <row r="31339" spans="2:15" x14ac:dyDescent="0.2">
      <c r="B31339" s="3"/>
      <c r="C31339" s="3"/>
      <c r="D31339" s="6"/>
      <c r="E31339" s="8"/>
      <c r="O31339" s="9"/>
    </row>
    <row r="31340" spans="2:15" x14ac:dyDescent="0.2">
      <c r="B31340" s="3"/>
      <c r="C31340" s="3"/>
      <c r="D31340" s="6"/>
      <c r="E31340" s="8"/>
      <c r="O31340" s="9"/>
    </row>
    <row r="31341" spans="2:15" x14ac:dyDescent="0.2">
      <c r="B31341" s="3"/>
      <c r="C31341" s="3"/>
      <c r="D31341" s="6"/>
      <c r="E31341" s="8"/>
      <c r="O31341" s="9"/>
    </row>
    <row r="31342" spans="2:15" x14ac:dyDescent="0.2">
      <c r="B31342" s="3"/>
      <c r="C31342" s="3"/>
      <c r="D31342" s="6"/>
      <c r="E31342" s="8"/>
      <c r="O31342" s="9"/>
    </row>
    <row r="31343" spans="2:15" x14ac:dyDescent="0.2">
      <c r="B31343" s="3"/>
      <c r="C31343" s="3"/>
      <c r="D31343" s="6"/>
      <c r="E31343" s="8"/>
      <c r="O31343" s="9"/>
    </row>
    <row r="31344" spans="2:15" x14ac:dyDescent="0.2">
      <c r="B31344" s="3"/>
      <c r="C31344" s="3"/>
      <c r="D31344" s="6"/>
      <c r="E31344" s="8"/>
      <c r="O31344" s="9"/>
    </row>
    <row r="31345" spans="2:15" x14ac:dyDescent="0.2">
      <c r="B31345" s="3"/>
      <c r="C31345" s="3"/>
      <c r="D31345" s="6"/>
      <c r="E31345" s="8"/>
      <c r="O31345" s="9"/>
    </row>
    <row r="31346" spans="2:15" x14ac:dyDescent="0.2">
      <c r="B31346" s="3"/>
      <c r="C31346" s="3"/>
      <c r="D31346" s="6"/>
      <c r="E31346" s="8"/>
      <c r="O31346" s="9"/>
    </row>
    <row r="31347" spans="2:15" x14ac:dyDescent="0.2">
      <c r="B31347" s="3"/>
      <c r="C31347" s="3"/>
      <c r="D31347" s="6"/>
      <c r="E31347" s="8"/>
      <c r="O31347" s="9"/>
    </row>
    <row r="31348" spans="2:15" x14ac:dyDescent="0.2">
      <c r="B31348" s="3"/>
      <c r="C31348" s="3"/>
      <c r="D31348" s="6"/>
      <c r="E31348" s="8"/>
      <c r="O31348" s="9"/>
    </row>
    <row r="31349" spans="2:15" x14ac:dyDescent="0.2">
      <c r="B31349" s="3"/>
      <c r="C31349" s="3"/>
      <c r="D31349" s="6"/>
      <c r="E31349" s="8"/>
      <c r="O31349" s="9"/>
    </row>
    <row r="31350" spans="2:15" x14ac:dyDescent="0.2">
      <c r="B31350" s="3"/>
      <c r="C31350" s="3"/>
      <c r="D31350" s="6"/>
      <c r="E31350" s="8"/>
      <c r="O31350" s="9"/>
    </row>
    <row r="31351" spans="2:15" x14ac:dyDescent="0.2">
      <c r="B31351" s="3"/>
      <c r="C31351" s="3"/>
      <c r="D31351" s="6"/>
      <c r="E31351" s="8"/>
      <c r="O31351" s="9"/>
    </row>
    <row r="31352" spans="2:15" x14ac:dyDescent="0.2">
      <c r="B31352" s="3"/>
      <c r="C31352" s="3"/>
      <c r="D31352" s="6"/>
      <c r="E31352" s="8"/>
      <c r="O31352" s="9"/>
    </row>
    <row r="31353" spans="2:15" x14ac:dyDescent="0.2">
      <c r="B31353" s="3"/>
      <c r="C31353" s="3"/>
      <c r="D31353" s="6"/>
      <c r="E31353" s="8"/>
      <c r="O31353" s="9"/>
    </row>
    <row r="31354" spans="2:15" x14ac:dyDescent="0.2">
      <c r="B31354" s="3"/>
      <c r="C31354" s="3"/>
      <c r="D31354" s="6"/>
      <c r="E31354" s="8"/>
      <c r="O31354" s="9"/>
    </row>
    <row r="31355" spans="2:15" x14ac:dyDescent="0.2">
      <c r="B31355" s="3"/>
      <c r="C31355" s="3"/>
      <c r="D31355" s="6"/>
      <c r="E31355" s="8"/>
      <c r="O31355" s="9"/>
    </row>
    <row r="31356" spans="2:15" x14ac:dyDescent="0.2">
      <c r="B31356" s="3"/>
      <c r="C31356" s="3"/>
      <c r="D31356" s="6"/>
      <c r="E31356" s="8"/>
      <c r="O31356" s="9"/>
    </row>
    <row r="31357" spans="2:15" x14ac:dyDescent="0.2">
      <c r="B31357" s="3"/>
      <c r="C31357" s="3"/>
      <c r="D31357" s="6"/>
      <c r="E31357" s="8"/>
      <c r="O31357" s="9"/>
    </row>
    <row r="31358" spans="2:15" x14ac:dyDescent="0.2">
      <c r="B31358" s="3"/>
      <c r="C31358" s="3"/>
      <c r="D31358" s="6"/>
      <c r="E31358" s="8"/>
      <c r="O31358" s="9"/>
    </row>
    <row r="31359" spans="2:15" x14ac:dyDescent="0.2">
      <c r="B31359" s="3"/>
      <c r="C31359" s="3"/>
      <c r="D31359" s="6"/>
      <c r="E31359" s="8"/>
      <c r="O31359" s="9"/>
    </row>
    <row r="31360" spans="2:15" x14ac:dyDescent="0.2">
      <c r="B31360" s="3"/>
      <c r="C31360" s="3"/>
      <c r="D31360" s="6"/>
      <c r="E31360" s="8"/>
      <c r="O31360" s="9"/>
    </row>
    <row r="31361" spans="2:15" x14ac:dyDescent="0.2">
      <c r="B31361" s="3"/>
      <c r="C31361" s="3"/>
      <c r="D31361" s="6"/>
      <c r="E31361" s="8"/>
      <c r="O31361" s="9"/>
    </row>
    <row r="31362" spans="2:15" x14ac:dyDescent="0.2">
      <c r="B31362" s="3"/>
      <c r="C31362" s="3"/>
      <c r="D31362" s="6"/>
      <c r="E31362" s="8"/>
      <c r="O31362" s="9"/>
    </row>
    <row r="31363" spans="2:15" x14ac:dyDescent="0.2">
      <c r="B31363" s="3"/>
      <c r="C31363" s="3"/>
      <c r="D31363" s="6"/>
      <c r="E31363" s="8"/>
      <c r="O31363" s="9"/>
    </row>
    <row r="31364" spans="2:15" x14ac:dyDescent="0.2">
      <c r="B31364" s="3"/>
      <c r="C31364" s="3"/>
      <c r="D31364" s="6"/>
      <c r="E31364" s="8"/>
      <c r="O31364" s="9"/>
    </row>
    <row r="31365" spans="2:15" x14ac:dyDescent="0.2">
      <c r="B31365" s="3"/>
      <c r="C31365" s="3"/>
      <c r="D31365" s="6"/>
      <c r="E31365" s="8"/>
      <c r="O31365" s="9"/>
    </row>
    <row r="31366" spans="2:15" x14ac:dyDescent="0.2">
      <c r="B31366" s="3"/>
      <c r="C31366" s="3"/>
      <c r="D31366" s="6"/>
      <c r="E31366" s="8"/>
      <c r="O31366" s="9"/>
    </row>
    <row r="31367" spans="2:15" x14ac:dyDescent="0.2">
      <c r="B31367" s="3"/>
      <c r="C31367" s="3"/>
      <c r="D31367" s="6"/>
      <c r="E31367" s="8"/>
      <c r="O31367" s="9"/>
    </row>
    <row r="31368" spans="2:15" x14ac:dyDescent="0.2">
      <c r="B31368" s="3"/>
      <c r="C31368" s="3"/>
      <c r="D31368" s="6"/>
      <c r="E31368" s="8"/>
      <c r="O31368" s="9"/>
    </row>
    <row r="31369" spans="2:15" x14ac:dyDescent="0.2">
      <c r="B31369" s="3"/>
      <c r="C31369" s="3"/>
      <c r="D31369" s="6"/>
      <c r="E31369" s="8"/>
      <c r="O31369" s="9"/>
    </row>
    <row r="31370" spans="2:15" x14ac:dyDescent="0.2">
      <c r="B31370" s="3"/>
      <c r="C31370" s="3"/>
      <c r="D31370" s="6"/>
      <c r="E31370" s="8"/>
      <c r="O31370" s="9"/>
    </row>
    <row r="31371" spans="2:15" x14ac:dyDescent="0.2">
      <c r="B31371" s="3"/>
      <c r="C31371" s="3"/>
      <c r="D31371" s="6"/>
      <c r="E31371" s="8"/>
      <c r="O31371" s="9"/>
    </row>
    <row r="31372" spans="2:15" x14ac:dyDescent="0.2">
      <c r="B31372" s="3"/>
      <c r="C31372" s="3"/>
      <c r="D31372" s="6"/>
      <c r="E31372" s="8"/>
      <c r="O31372" s="9"/>
    </row>
    <row r="31373" spans="2:15" x14ac:dyDescent="0.2">
      <c r="B31373" s="3"/>
      <c r="C31373" s="3"/>
      <c r="D31373" s="6"/>
      <c r="E31373" s="8"/>
      <c r="O31373" s="9"/>
    </row>
    <row r="31374" spans="2:15" x14ac:dyDescent="0.2">
      <c r="B31374" s="3"/>
      <c r="C31374" s="3"/>
      <c r="D31374" s="6"/>
      <c r="E31374" s="8"/>
      <c r="O31374" s="9"/>
    </row>
    <row r="31375" spans="2:15" x14ac:dyDescent="0.2">
      <c r="B31375" s="3"/>
      <c r="C31375" s="3"/>
      <c r="D31375" s="6"/>
      <c r="E31375" s="8"/>
      <c r="O31375" s="9"/>
    </row>
    <row r="31376" spans="2:15" x14ac:dyDescent="0.2">
      <c r="B31376" s="3"/>
      <c r="C31376" s="3"/>
      <c r="D31376" s="6"/>
      <c r="E31376" s="8"/>
      <c r="O31376" s="9"/>
    </row>
    <row r="31377" spans="2:15" x14ac:dyDescent="0.2">
      <c r="B31377" s="3"/>
      <c r="C31377" s="3"/>
      <c r="D31377" s="6"/>
      <c r="E31377" s="8"/>
      <c r="O31377" s="9"/>
    </row>
    <row r="31378" spans="2:15" x14ac:dyDescent="0.2">
      <c r="B31378" s="3"/>
      <c r="C31378" s="3"/>
      <c r="D31378" s="6"/>
      <c r="E31378" s="8"/>
      <c r="O31378" s="9"/>
    </row>
    <row r="31379" spans="2:15" x14ac:dyDescent="0.2">
      <c r="B31379" s="3"/>
      <c r="C31379" s="3"/>
      <c r="D31379" s="6"/>
      <c r="E31379" s="8"/>
      <c r="O31379" s="9"/>
    </row>
    <row r="31380" spans="2:15" x14ac:dyDescent="0.2">
      <c r="B31380" s="3"/>
      <c r="C31380" s="3"/>
      <c r="D31380" s="6"/>
      <c r="E31380" s="8"/>
      <c r="O31380" s="9"/>
    </row>
    <row r="31381" spans="2:15" x14ac:dyDescent="0.2">
      <c r="B31381" s="3"/>
      <c r="C31381" s="3"/>
      <c r="D31381" s="6"/>
      <c r="E31381" s="8"/>
      <c r="O31381" s="9"/>
    </row>
    <row r="31382" spans="2:15" x14ac:dyDescent="0.2">
      <c r="B31382" s="3"/>
      <c r="C31382" s="3"/>
      <c r="D31382" s="6"/>
      <c r="E31382" s="8"/>
      <c r="O31382" s="9"/>
    </row>
    <row r="31383" spans="2:15" x14ac:dyDescent="0.2">
      <c r="B31383" s="3"/>
      <c r="C31383" s="3"/>
      <c r="D31383" s="6"/>
      <c r="E31383" s="8"/>
      <c r="O31383" s="9"/>
    </row>
    <row r="31384" spans="2:15" x14ac:dyDescent="0.2">
      <c r="B31384" s="3"/>
      <c r="C31384" s="3"/>
      <c r="D31384" s="6"/>
      <c r="E31384" s="8"/>
      <c r="O31384" s="9"/>
    </row>
    <row r="31385" spans="2:15" x14ac:dyDescent="0.2">
      <c r="B31385" s="3"/>
      <c r="C31385" s="3"/>
      <c r="D31385" s="6"/>
      <c r="E31385" s="8"/>
      <c r="O31385" s="9"/>
    </row>
    <row r="31386" spans="2:15" x14ac:dyDescent="0.2">
      <c r="B31386" s="3"/>
      <c r="C31386" s="3"/>
      <c r="D31386" s="6"/>
      <c r="E31386" s="8"/>
      <c r="O31386" s="9"/>
    </row>
    <row r="31387" spans="2:15" x14ac:dyDescent="0.2">
      <c r="B31387" s="3"/>
      <c r="C31387" s="3"/>
      <c r="D31387" s="6"/>
      <c r="E31387" s="8"/>
      <c r="O31387" s="9"/>
    </row>
    <row r="31388" spans="2:15" x14ac:dyDescent="0.2">
      <c r="B31388" s="3"/>
      <c r="C31388" s="3"/>
      <c r="D31388" s="6"/>
      <c r="E31388" s="8"/>
      <c r="O31388" s="9"/>
    </row>
    <row r="31389" spans="2:15" x14ac:dyDescent="0.2">
      <c r="B31389" s="3"/>
      <c r="C31389" s="3"/>
      <c r="D31389" s="6"/>
      <c r="E31389" s="8"/>
      <c r="O31389" s="9"/>
    </row>
    <row r="31390" spans="2:15" x14ac:dyDescent="0.2">
      <c r="B31390" s="3"/>
      <c r="C31390" s="3"/>
      <c r="D31390" s="6"/>
      <c r="E31390" s="8"/>
      <c r="O31390" s="9"/>
    </row>
    <row r="31391" spans="2:15" x14ac:dyDescent="0.2">
      <c r="B31391" s="3"/>
      <c r="C31391" s="3"/>
      <c r="D31391" s="6"/>
      <c r="E31391" s="8"/>
      <c r="O31391" s="9"/>
    </row>
    <row r="31392" spans="2:15" x14ac:dyDescent="0.2">
      <c r="B31392" s="3"/>
      <c r="C31392" s="3"/>
      <c r="D31392" s="6"/>
      <c r="E31392" s="8"/>
      <c r="O31392" s="9"/>
    </row>
    <row r="31393" spans="2:15" x14ac:dyDescent="0.2">
      <c r="B31393" s="3"/>
      <c r="C31393" s="3"/>
      <c r="D31393" s="6"/>
      <c r="E31393" s="8"/>
      <c r="O31393" s="9"/>
    </row>
    <row r="31394" spans="2:15" x14ac:dyDescent="0.2">
      <c r="B31394" s="3"/>
      <c r="C31394" s="3"/>
      <c r="D31394" s="6"/>
      <c r="E31394" s="8"/>
      <c r="O31394" s="9"/>
    </row>
    <row r="31395" spans="2:15" x14ac:dyDescent="0.2">
      <c r="B31395" s="3"/>
      <c r="C31395" s="3"/>
      <c r="D31395" s="6"/>
      <c r="E31395" s="8"/>
      <c r="O31395" s="9"/>
    </row>
    <row r="31396" spans="2:15" x14ac:dyDescent="0.2">
      <c r="B31396" s="3"/>
      <c r="C31396" s="3"/>
      <c r="D31396" s="6"/>
      <c r="E31396" s="8"/>
      <c r="O31396" s="9"/>
    </row>
    <row r="31397" spans="2:15" x14ac:dyDescent="0.2">
      <c r="B31397" s="3"/>
      <c r="C31397" s="3"/>
      <c r="D31397" s="6"/>
      <c r="E31397" s="8"/>
      <c r="O31397" s="9"/>
    </row>
    <row r="31398" spans="2:15" x14ac:dyDescent="0.2">
      <c r="B31398" s="3"/>
      <c r="C31398" s="3"/>
      <c r="D31398" s="6"/>
      <c r="E31398" s="8"/>
      <c r="O31398" s="9"/>
    </row>
    <row r="31399" spans="2:15" x14ac:dyDescent="0.2">
      <c r="B31399" s="3"/>
      <c r="C31399" s="3"/>
      <c r="D31399" s="6"/>
      <c r="E31399" s="8"/>
      <c r="O31399" s="9"/>
    </row>
    <row r="31400" spans="2:15" x14ac:dyDescent="0.2">
      <c r="B31400" s="3"/>
      <c r="C31400" s="3"/>
      <c r="D31400" s="6"/>
      <c r="E31400" s="8"/>
      <c r="O31400" s="9"/>
    </row>
    <row r="31401" spans="2:15" x14ac:dyDescent="0.2">
      <c r="B31401" s="3"/>
      <c r="C31401" s="3"/>
      <c r="D31401" s="6"/>
      <c r="E31401" s="8"/>
      <c r="O31401" s="9"/>
    </row>
    <row r="31402" spans="2:15" x14ac:dyDescent="0.2">
      <c r="B31402" s="3"/>
      <c r="C31402" s="3"/>
      <c r="D31402" s="6"/>
      <c r="E31402" s="8"/>
      <c r="O31402" s="9"/>
    </row>
    <row r="31403" spans="2:15" x14ac:dyDescent="0.2">
      <c r="B31403" s="3"/>
      <c r="C31403" s="3"/>
      <c r="D31403" s="6"/>
      <c r="E31403" s="8"/>
      <c r="O31403" s="9"/>
    </row>
    <row r="31404" spans="2:15" x14ac:dyDescent="0.2">
      <c r="B31404" s="3"/>
      <c r="C31404" s="3"/>
      <c r="D31404" s="6"/>
      <c r="E31404" s="8"/>
      <c r="O31404" s="9"/>
    </row>
    <row r="31405" spans="2:15" x14ac:dyDescent="0.2">
      <c r="B31405" s="3"/>
      <c r="C31405" s="3"/>
      <c r="D31405" s="6"/>
      <c r="E31405" s="8"/>
      <c r="O31405" s="9"/>
    </row>
    <row r="31406" spans="2:15" x14ac:dyDescent="0.2">
      <c r="B31406" s="3"/>
      <c r="C31406" s="3"/>
      <c r="D31406" s="6"/>
      <c r="E31406" s="8"/>
      <c r="O31406" s="9"/>
    </row>
    <row r="31407" spans="2:15" x14ac:dyDescent="0.2">
      <c r="B31407" s="3"/>
      <c r="C31407" s="3"/>
      <c r="D31407" s="6"/>
      <c r="E31407" s="8"/>
      <c r="O31407" s="9"/>
    </row>
    <row r="31408" spans="2:15" x14ac:dyDescent="0.2">
      <c r="B31408" s="3"/>
      <c r="C31408" s="3"/>
      <c r="D31408" s="6"/>
      <c r="E31408" s="8"/>
      <c r="O31408" s="9"/>
    </row>
    <row r="31409" spans="2:15" x14ac:dyDescent="0.2">
      <c r="B31409" s="3"/>
      <c r="C31409" s="3"/>
      <c r="D31409" s="6"/>
      <c r="E31409" s="8"/>
      <c r="O31409" s="9"/>
    </row>
    <row r="31410" spans="2:15" x14ac:dyDescent="0.2">
      <c r="B31410" s="3"/>
      <c r="C31410" s="3"/>
      <c r="D31410" s="6"/>
      <c r="E31410" s="8"/>
      <c r="O31410" s="9"/>
    </row>
    <row r="31411" spans="2:15" x14ac:dyDescent="0.2">
      <c r="B31411" s="3"/>
      <c r="C31411" s="3"/>
      <c r="D31411" s="6"/>
      <c r="E31411" s="8"/>
      <c r="O31411" s="9"/>
    </row>
    <row r="31412" spans="2:15" x14ac:dyDescent="0.2">
      <c r="B31412" s="3"/>
      <c r="C31412" s="3"/>
      <c r="D31412" s="6"/>
      <c r="E31412" s="8"/>
      <c r="O31412" s="9"/>
    </row>
    <row r="31413" spans="2:15" x14ac:dyDescent="0.2">
      <c r="B31413" s="3"/>
      <c r="C31413" s="3"/>
      <c r="D31413" s="6"/>
      <c r="E31413" s="8"/>
      <c r="O31413" s="9"/>
    </row>
    <row r="31414" spans="2:15" x14ac:dyDescent="0.2">
      <c r="B31414" s="3"/>
      <c r="C31414" s="3"/>
      <c r="D31414" s="6"/>
      <c r="E31414" s="8"/>
      <c r="O31414" s="9"/>
    </row>
    <row r="31415" spans="2:15" x14ac:dyDescent="0.2">
      <c r="B31415" s="3"/>
      <c r="C31415" s="3"/>
      <c r="D31415" s="6"/>
      <c r="E31415" s="8"/>
      <c r="O31415" s="9"/>
    </row>
    <row r="31416" spans="2:15" x14ac:dyDescent="0.2">
      <c r="B31416" s="3"/>
      <c r="C31416" s="3"/>
      <c r="D31416" s="6"/>
      <c r="E31416" s="8"/>
      <c r="O31416" s="9"/>
    </row>
    <row r="31417" spans="2:15" x14ac:dyDescent="0.2">
      <c r="B31417" s="3"/>
      <c r="C31417" s="3"/>
      <c r="D31417" s="6"/>
      <c r="E31417" s="8"/>
      <c r="O31417" s="9"/>
    </row>
    <row r="31418" spans="2:15" x14ac:dyDescent="0.2">
      <c r="B31418" s="3"/>
      <c r="C31418" s="3"/>
      <c r="D31418" s="6"/>
      <c r="E31418" s="8"/>
      <c r="O31418" s="9"/>
    </row>
    <row r="31419" spans="2:15" x14ac:dyDescent="0.2">
      <c r="B31419" s="3"/>
      <c r="C31419" s="3"/>
      <c r="D31419" s="6"/>
      <c r="E31419" s="8"/>
      <c r="O31419" s="9"/>
    </row>
    <row r="31420" spans="2:15" x14ac:dyDescent="0.2">
      <c r="B31420" s="3"/>
      <c r="C31420" s="3"/>
      <c r="D31420" s="6"/>
      <c r="E31420" s="8"/>
      <c r="O31420" s="9"/>
    </row>
    <row r="31421" spans="2:15" x14ac:dyDescent="0.2">
      <c r="B31421" s="3"/>
      <c r="C31421" s="3"/>
      <c r="D31421" s="6"/>
      <c r="E31421" s="8"/>
      <c r="O31421" s="9"/>
    </row>
    <row r="31422" spans="2:15" x14ac:dyDescent="0.2">
      <c r="B31422" s="3"/>
      <c r="C31422" s="3"/>
      <c r="D31422" s="6"/>
      <c r="E31422" s="8"/>
      <c r="O31422" s="9"/>
    </row>
    <row r="31423" spans="2:15" x14ac:dyDescent="0.2">
      <c r="B31423" s="3"/>
      <c r="C31423" s="3"/>
      <c r="D31423" s="6"/>
      <c r="E31423" s="8"/>
      <c r="O31423" s="9"/>
    </row>
    <row r="31424" spans="2:15" x14ac:dyDescent="0.2">
      <c r="B31424" s="3"/>
      <c r="C31424" s="3"/>
      <c r="D31424" s="6"/>
      <c r="E31424" s="8"/>
      <c r="O31424" s="9"/>
    </row>
    <row r="31425" spans="2:15" x14ac:dyDescent="0.2">
      <c r="B31425" s="3"/>
      <c r="C31425" s="3"/>
      <c r="D31425" s="6"/>
      <c r="E31425" s="8"/>
      <c r="O31425" s="9"/>
    </row>
    <row r="31426" spans="2:15" x14ac:dyDescent="0.2">
      <c r="B31426" s="3"/>
      <c r="C31426" s="3"/>
      <c r="D31426" s="6"/>
      <c r="E31426" s="8"/>
      <c r="O31426" s="9"/>
    </row>
    <row r="31427" spans="2:15" x14ac:dyDescent="0.2">
      <c r="B31427" s="3"/>
      <c r="C31427" s="3"/>
      <c r="D31427" s="6"/>
      <c r="E31427" s="8"/>
      <c r="O31427" s="9"/>
    </row>
    <row r="31428" spans="2:15" x14ac:dyDescent="0.2">
      <c r="B31428" s="3"/>
      <c r="C31428" s="3"/>
      <c r="D31428" s="6"/>
      <c r="E31428" s="8"/>
      <c r="O31428" s="9"/>
    </row>
    <row r="31429" spans="2:15" x14ac:dyDescent="0.2">
      <c r="B31429" s="3"/>
      <c r="C31429" s="3"/>
      <c r="D31429" s="6"/>
      <c r="E31429" s="8"/>
      <c r="O31429" s="9"/>
    </row>
    <row r="31430" spans="2:15" x14ac:dyDescent="0.2">
      <c r="B31430" s="3"/>
      <c r="C31430" s="3"/>
      <c r="D31430" s="6"/>
      <c r="E31430" s="8"/>
      <c r="O31430" s="9"/>
    </row>
    <row r="31431" spans="2:15" x14ac:dyDescent="0.2">
      <c r="B31431" s="3"/>
      <c r="C31431" s="3"/>
      <c r="D31431" s="6"/>
      <c r="E31431" s="8"/>
      <c r="O31431" s="9"/>
    </row>
    <row r="31432" spans="2:15" x14ac:dyDescent="0.2">
      <c r="B31432" s="3"/>
      <c r="C31432" s="3"/>
      <c r="D31432" s="6"/>
      <c r="E31432" s="8"/>
      <c r="O31432" s="9"/>
    </row>
    <row r="31433" spans="2:15" x14ac:dyDescent="0.2">
      <c r="B31433" s="3"/>
      <c r="C31433" s="3"/>
      <c r="D31433" s="6"/>
      <c r="E31433" s="8"/>
      <c r="O31433" s="9"/>
    </row>
    <row r="31434" spans="2:15" x14ac:dyDescent="0.2">
      <c r="B31434" s="3"/>
      <c r="C31434" s="3"/>
      <c r="D31434" s="6"/>
      <c r="E31434" s="8"/>
      <c r="O31434" s="9"/>
    </row>
    <row r="31435" spans="2:15" x14ac:dyDescent="0.2">
      <c r="B31435" s="3"/>
      <c r="C31435" s="3"/>
      <c r="D31435" s="6"/>
      <c r="E31435" s="8"/>
      <c r="O31435" s="9"/>
    </row>
    <row r="31436" spans="2:15" x14ac:dyDescent="0.2">
      <c r="B31436" s="3"/>
      <c r="C31436" s="3"/>
      <c r="D31436" s="6"/>
      <c r="E31436" s="8"/>
      <c r="O31436" s="9"/>
    </row>
    <row r="31437" spans="2:15" x14ac:dyDescent="0.2">
      <c r="B31437" s="3"/>
      <c r="C31437" s="3"/>
      <c r="D31437" s="6"/>
      <c r="E31437" s="8"/>
      <c r="O31437" s="9"/>
    </row>
    <row r="31438" spans="2:15" x14ac:dyDescent="0.2">
      <c r="B31438" s="3"/>
      <c r="C31438" s="3"/>
      <c r="D31438" s="6"/>
      <c r="E31438" s="8"/>
      <c r="O31438" s="9"/>
    </row>
    <row r="31439" spans="2:15" x14ac:dyDescent="0.2">
      <c r="B31439" s="3"/>
      <c r="C31439" s="3"/>
      <c r="D31439" s="6"/>
      <c r="E31439" s="8"/>
      <c r="O31439" s="9"/>
    </row>
    <row r="31440" spans="2:15" x14ac:dyDescent="0.2">
      <c r="B31440" s="3"/>
      <c r="C31440" s="3"/>
      <c r="D31440" s="6"/>
      <c r="E31440" s="8"/>
      <c r="O31440" s="9"/>
    </row>
    <row r="31441" spans="2:15" x14ac:dyDescent="0.2">
      <c r="B31441" s="3"/>
      <c r="C31441" s="3"/>
      <c r="D31441" s="6"/>
      <c r="E31441" s="8"/>
      <c r="O31441" s="9"/>
    </row>
    <row r="31442" spans="2:15" x14ac:dyDescent="0.2">
      <c r="B31442" s="3"/>
      <c r="C31442" s="3"/>
      <c r="D31442" s="6"/>
      <c r="E31442" s="8"/>
      <c r="O31442" s="9"/>
    </row>
    <row r="31443" spans="2:15" x14ac:dyDescent="0.2">
      <c r="B31443" s="3"/>
      <c r="C31443" s="3"/>
      <c r="D31443" s="6"/>
      <c r="E31443" s="8"/>
      <c r="O31443" s="9"/>
    </row>
    <row r="31444" spans="2:15" x14ac:dyDescent="0.2">
      <c r="B31444" s="3"/>
      <c r="C31444" s="3"/>
      <c r="D31444" s="6"/>
      <c r="E31444" s="8"/>
      <c r="O31444" s="9"/>
    </row>
    <row r="31445" spans="2:15" x14ac:dyDescent="0.2">
      <c r="B31445" s="3"/>
      <c r="C31445" s="3"/>
      <c r="D31445" s="6"/>
      <c r="E31445" s="8"/>
      <c r="O31445" s="9"/>
    </row>
    <row r="31446" spans="2:15" x14ac:dyDescent="0.2">
      <c r="B31446" s="3"/>
      <c r="C31446" s="3"/>
      <c r="D31446" s="6"/>
      <c r="E31446" s="8"/>
      <c r="O31446" s="9"/>
    </row>
    <row r="31447" spans="2:15" x14ac:dyDescent="0.2">
      <c r="B31447" s="3"/>
      <c r="C31447" s="3"/>
      <c r="D31447" s="6"/>
      <c r="E31447" s="8"/>
      <c r="O31447" s="9"/>
    </row>
    <row r="31448" spans="2:15" x14ac:dyDescent="0.2">
      <c r="B31448" s="3"/>
      <c r="C31448" s="3"/>
      <c r="D31448" s="6"/>
      <c r="E31448" s="8"/>
      <c r="O31448" s="9"/>
    </row>
    <row r="31449" spans="2:15" x14ac:dyDescent="0.2">
      <c r="B31449" s="3"/>
      <c r="C31449" s="3"/>
      <c r="D31449" s="6"/>
      <c r="E31449" s="8"/>
      <c r="O31449" s="9"/>
    </row>
    <row r="31450" spans="2:15" x14ac:dyDescent="0.2">
      <c r="B31450" s="3"/>
      <c r="C31450" s="3"/>
      <c r="D31450" s="6"/>
      <c r="E31450" s="8"/>
      <c r="O31450" s="9"/>
    </row>
    <row r="31451" spans="2:15" x14ac:dyDescent="0.2">
      <c r="B31451" s="3"/>
      <c r="C31451" s="3"/>
      <c r="D31451" s="6"/>
      <c r="E31451" s="8"/>
      <c r="O31451" s="9"/>
    </row>
    <row r="31452" spans="2:15" x14ac:dyDescent="0.2">
      <c r="B31452" s="3"/>
      <c r="C31452" s="3"/>
      <c r="D31452" s="6"/>
      <c r="E31452" s="8"/>
      <c r="O31452" s="9"/>
    </row>
    <row r="31453" spans="2:15" x14ac:dyDescent="0.2">
      <c r="B31453" s="3"/>
      <c r="C31453" s="3"/>
      <c r="D31453" s="6"/>
      <c r="E31453" s="8"/>
      <c r="O31453" s="9"/>
    </row>
    <row r="31454" spans="2:15" x14ac:dyDescent="0.2">
      <c r="B31454" s="3"/>
      <c r="C31454" s="3"/>
      <c r="D31454" s="6"/>
      <c r="E31454" s="8"/>
      <c r="O31454" s="9"/>
    </row>
    <row r="31455" spans="2:15" x14ac:dyDescent="0.2">
      <c r="B31455" s="3"/>
      <c r="C31455" s="3"/>
      <c r="D31455" s="6"/>
      <c r="E31455" s="8"/>
      <c r="O31455" s="9"/>
    </row>
    <row r="31456" spans="2:15" x14ac:dyDescent="0.2">
      <c r="B31456" s="3"/>
      <c r="C31456" s="3"/>
      <c r="D31456" s="6"/>
      <c r="E31456" s="8"/>
      <c r="O31456" s="9"/>
    </row>
    <row r="31457" spans="2:15" x14ac:dyDescent="0.2">
      <c r="B31457" s="3"/>
      <c r="C31457" s="3"/>
      <c r="D31457" s="6"/>
      <c r="E31457" s="8"/>
      <c r="O31457" s="9"/>
    </row>
    <row r="31458" spans="2:15" x14ac:dyDescent="0.2">
      <c r="B31458" s="3"/>
      <c r="C31458" s="3"/>
      <c r="D31458" s="6"/>
      <c r="E31458" s="8"/>
      <c r="O31458" s="9"/>
    </row>
    <row r="31459" spans="2:15" x14ac:dyDescent="0.2">
      <c r="B31459" s="3"/>
      <c r="C31459" s="3"/>
      <c r="D31459" s="6"/>
      <c r="E31459" s="8"/>
      <c r="O31459" s="9"/>
    </row>
    <row r="31460" spans="2:15" x14ac:dyDescent="0.2">
      <c r="B31460" s="3"/>
      <c r="C31460" s="3"/>
      <c r="D31460" s="6"/>
      <c r="E31460" s="8"/>
      <c r="O31460" s="9"/>
    </row>
    <row r="31461" spans="2:15" x14ac:dyDescent="0.2">
      <c r="B31461" s="3"/>
      <c r="C31461" s="3"/>
      <c r="D31461" s="6"/>
      <c r="E31461" s="8"/>
      <c r="O31461" s="9"/>
    </row>
    <row r="31462" spans="2:15" x14ac:dyDescent="0.2">
      <c r="B31462" s="3"/>
      <c r="C31462" s="3"/>
      <c r="D31462" s="6"/>
      <c r="E31462" s="8"/>
      <c r="O31462" s="9"/>
    </row>
    <row r="31463" spans="2:15" x14ac:dyDescent="0.2">
      <c r="B31463" s="3"/>
      <c r="C31463" s="3"/>
      <c r="D31463" s="6"/>
      <c r="E31463" s="8"/>
      <c r="O31463" s="9"/>
    </row>
    <row r="31464" spans="2:15" x14ac:dyDescent="0.2">
      <c r="B31464" s="3"/>
      <c r="C31464" s="3"/>
      <c r="D31464" s="6"/>
      <c r="E31464" s="8"/>
      <c r="O31464" s="9"/>
    </row>
    <row r="31465" spans="2:15" x14ac:dyDescent="0.2">
      <c r="B31465" s="3"/>
      <c r="C31465" s="3"/>
      <c r="D31465" s="6"/>
      <c r="E31465" s="8"/>
      <c r="O31465" s="9"/>
    </row>
    <row r="31466" spans="2:15" x14ac:dyDescent="0.2">
      <c r="B31466" s="3"/>
      <c r="C31466" s="3"/>
      <c r="D31466" s="6"/>
      <c r="E31466" s="8"/>
      <c r="O31466" s="9"/>
    </row>
    <row r="31467" spans="2:15" x14ac:dyDescent="0.2">
      <c r="B31467" s="3"/>
      <c r="C31467" s="3"/>
      <c r="D31467" s="6"/>
      <c r="E31467" s="8"/>
      <c r="O31467" s="9"/>
    </row>
    <row r="31468" spans="2:15" x14ac:dyDescent="0.2">
      <c r="B31468" s="3"/>
      <c r="C31468" s="3"/>
      <c r="D31468" s="6"/>
      <c r="E31468" s="8"/>
      <c r="O31468" s="9"/>
    </row>
    <row r="31469" spans="2:15" x14ac:dyDescent="0.2">
      <c r="B31469" s="3"/>
      <c r="C31469" s="3"/>
      <c r="D31469" s="6"/>
      <c r="E31469" s="8"/>
      <c r="O31469" s="9"/>
    </row>
    <row r="31470" spans="2:15" x14ac:dyDescent="0.2">
      <c r="B31470" s="3"/>
      <c r="C31470" s="3"/>
      <c r="D31470" s="6"/>
      <c r="E31470" s="8"/>
      <c r="O31470" s="9"/>
    </row>
    <row r="31471" spans="2:15" x14ac:dyDescent="0.2">
      <c r="B31471" s="3"/>
      <c r="C31471" s="3"/>
      <c r="D31471" s="6"/>
      <c r="E31471" s="8"/>
      <c r="O31471" s="9"/>
    </row>
    <row r="31472" spans="2:15" x14ac:dyDescent="0.2">
      <c r="B31472" s="3"/>
      <c r="C31472" s="3"/>
      <c r="D31472" s="6"/>
      <c r="E31472" s="8"/>
      <c r="O31472" s="9"/>
    </row>
    <row r="31473" spans="2:15" x14ac:dyDescent="0.2">
      <c r="B31473" s="3"/>
      <c r="C31473" s="3"/>
      <c r="D31473" s="6"/>
      <c r="E31473" s="8"/>
      <c r="O31473" s="9"/>
    </row>
    <row r="31474" spans="2:15" x14ac:dyDescent="0.2">
      <c r="B31474" s="3"/>
      <c r="C31474" s="3"/>
      <c r="D31474" s="6"/>
      <c r="E31474" s="8"/>
      <c r="O31474" s="9"/>
    </row>
    <row r="31475" spans="2:15" x14ac:dyDescent="0.2">
      <c r="B31475" s="3"/>
      <c r="C31475" s="3"/>
      <c r="D31475" s="6"/>
      <c r="E31475" s="8"/>
      <c r="O31475" s="9"/>
    </row>
    <row r="31476" spans="2:15" x14ac:dyDescent="0.2">
      <c r="B31476" s="3"/>
      <c r="C31476" s="3"/>
      <c r="D31476" s="6"/>
      <c r="E31476" s="8"/>
      <c r="O31476" s="9"/>
    </row>
    <row r="31477" spans="2:15" x14ac:dyDescent="0.2">
      <c r="B31477" s="3"/>
      <c r="C31477" s="3"/>
      <c r="D31477" s="6"/>
      <c r="E31477" s="8"/>
      <c r="O31477" s="9"/>
    </row>
    <row r="31478" spans="2:15" x14ac:dyDescent="0.2">
      <c r="B31478" s="3"/>
      <c r="C31478" s="3"/>
      <c r="D31478" s="6"/>
      <c r="E31478" s="8"/>
      <c r="O31478" s="9"/>
    </row>
    <row r="31479" spans="2:15" x14ac:dyDescent="0.2">
      <c r="B31479" s="3"/>
      <c r="C31479" s="3"/>
      <c r="D31479" s="6"/>
      <c r="E31479" s="8"/>
      <c r="O31479" s="9"/>
    </row>
    <row r="31480" spans="2:15" x14ac:dyDescent="0.2">
      <c r="B31480" s="3"/>
      <c r="C31480" s="3"/>
      <c r="D31480" s="6"/>
      <c r="E31480" s="8"/>
      <c r="O31480" s="9"/>
    </row>
    <row r="31481" spans="2:15" x14ac:dyDescent="0.2">
      <c r="B31481" s="3"/>
      <c r="C31481" s="3"/>
      <c r="D31481" s="6"/>
      <c r="E31481" s="8"/>
      <c r="O31481" s="9"/>
    </row>
    <row r="31482" spans="2:15" x14ac:dyDescent="0.2">
      <c r="B31482" s="3"/>
      <c r="C31482" s="3"/>
      <c r="D31482" s="6"/>
      <c r="E31482" s="8"/>
      <c r="O31482" s="9"/>
    </row>
    <row r="31483" spans="2:15" x14ac:dyDescent="0.2">
      <c r="B31483" s="3"/>
      <c r="C31483" s="3"/>
      <c r="D31483" s="6"/>
      <c r="E31483" s="8"/>
      <c r="O31483" s="9"/>
    </row>
    <row r="31484" spans="2:15" x14ac:dyDescent="0.2">
      <c r="B31484" s="3"/>
      <c r="C31484" s="3"/>
      <c r="D31484" s="6"/>
      <c r="E31484" s="8"/>
      <c r="O31484" s="9"/>
    </row>
    <row r="31485" spans="2:15" x14ac:dyDescent="0.2">
      <c r="B31485" s="3"/>
      <c r="C31485" s="3"/>
      <c r="D31485" s="6"/>
      <c r="E31485" s="8"/>
      <c r="O31485" s="9"/>
    </row>
    <row r="31486" spans="2:15" x14ac:dyDescent="0.2">
      <c r="B31486" s="3"/>
      <c r="C31486" s="3"/>
      <c r="D31486" s="6"/>
      <c r="E31486" s="8"/>
      <c r="O31486" s="9"/>
    </row>
    <row r="31487" spans="2:15" x14ac:dyDescent="0.2">
      <c r="B31487" s="3"/>
      <c r="C31487" s="3"/>
      <c r="D31487" s="6"/>
      <c r="E31487" s="8"/>
      <c r="O31487" s="9"/>
    </row>
    <row r="31488" spans="2:15" x14ac:dyDescent="0.2">
      <c r="B31488" s="3"/>
      <c r="C31488" s="3"/>
      <c r="D31488" s="6"/>
      <c r="E31488" s="8"/>
      <c r="O31488" s="9"/>
    </row>
    <row r="31489" spans="2:15" x14ac:dyDescent="0.2">
      <c r="B31489" s="3"/>
      <c r="C31489" s="3"/>
      <c r="D31489" s="6"/>
      <c r="E31489" s="8"/>
      <c r="O31489" s="9"/>
    </row>
    <row r="31490" spans="2:15" x14ac:dyDescent="0.2">
      <c r="B31490" s="3"/>
      <c r="C31490" s="3"/>
      <c r="D31490" s="6"/>
      <c r="E31490" s="8"/>
      <c r="O31490" s="9"/>
    </row>
    <row r="31491" spans="2:15" x14ac:dyDescent="0.2">
      <c r="B31491" s="3"/>
      <c r="C31491" s="3"/>
      <c r="D31491" s="6"/>
      <c r="E31491" s="8"/>
      <c r="O31491" s="9"/>
    </row>
    <row r="31492" spans="2:15" x14ac:dyDescent="0.2">
      <c r="B31492" s="3"/>
      <c r="C31492" s="3"/>
      <c r="D31492" s="6"/>
      <c r="E31492" s="8"/>
      <c r="O31492" s="9"/>
    </row>
    <row r="31493" spans="2:15" x14ac:dyDescent="0.2">
      <c r="B31493" s="3"/>
      <c r="C31493" s="3"/>
      <c r="D31493" s="6"/>
      <c r="E31493" s="8"/>
      <c r="O31493" s="9"/>
    </row>
    <row r="31494" spans="2:15" x14ac:dyDescent="0.2">
      <c r="B31494" s="3"/>
      <c r="C31494" s="3"/>
      <c r="D31494" s="6"/>
      <c r="E31494" s="8"/>
      <c r="O31494" s="9"/>
    </row>
    <row r="31495" spans="2:15" x14ac:dyDescent="0.2">
      <c r="B31495" s="3"/>
      <c r="C31495" s="3"/>
      <c r="D31495" s="6"/>
      <c r="E31495" s="8"/>
      <c r="O31495" s="9"/>
    </row>
    <row r="31496" spans="2:15" x14ac:dyDescent="0.2">
      <c r="B31496" s="3"/>
      <c r="C31496" s="3"/>
      <c r="D31496" s="6"/>
      <c r="E31496" s="8"/>
      <c r="O31496" s="9"/>
    </row>
    <row r="31497" spans="2:15" x14ac:dyDescent="0.2">
      <c r="B31497" s="3"/>
      <c r="C31497" s="3"/>
      <c r="D31497" s="6"/>
      <c r="E31497" s="8"/>
      <c r="O31497" s="9"/>
    </row>
    <row r="31498" spans="2:15" x14ac:dyDescent="0.2">
      <c r="B31498" s="3"/>
      <c r="C31498" s="3"/>
      <c r="D31498" s="6"/>
      <c r="E31498" s="8"/>
      <c r="O31498" s="9"/>
    </row>
    <row r="31499" spans="2:15" x14ac:dyDescent="0.2">
      <c r="B31499" s="3"/>
      <c r="C31499" s="3"/>
      <c r="D31499" s="6"/>
      <c r="E31499" s="8"/>
      <c r="O31499" s="9"/>
    </row>
    <row r="31500" spans="2:15" x14ac:dyDescent="0.2">
      <c r="B31500" s="3"/>
      <c r="C31500" s="3"/>
      <c r="D31500" s="6"/>
      <c r="E31500" s="8"/>
      <c r="O31500" s="9"/>
    </row>
    <row r="31501" spans="2:15" x14ac:dyDescent="0.2">
      <c r="B31501" s="3"/>
      <c r="C31501" s="3"/>
      <c r="D31501" s="6"/>
      <c r="E31501" s="8"/>
      <c r="O31501" s="9"/>
    </row>
    <row r="31502" spans="2:15" x14ac:dyDescent="0.2">
      <c r="B31502" s="3"/>
      <c r="C31502" s="3"/>
      <c r="D31502" s="6"/>
      <c r="E31502" s="8"/>
      <c r="O31502" s="9"/>
    </row>
    <row r="31503" spans="2:15" x14ac:dyDescent="0.2">
      <c r="B31503" s="3"/>
      <c r="C31503" s="3"/>
      <c r="D31503" s="6"/>
      <c r="E31503" s="8"/>
      <c r="O31503" s="9"/>
    </row>
    <row r="31504" spans="2:15" x14ac:dyDescent="0.2">
      <c r="B31504" s="3"/>
      <c r="C31504" s="3"/>
      <c r="D31504" s="6"/>
      <c r="E31504" s="8"/>
      <c r="O31504" s="9"/>
    </row>
    <row r="31505" spans="2:15" x14ac:dyDescent="0.2">
      <c r="B31505" s="3"/>
      <c r="C31505" s="3"/>
      <c r="D31505" s="6"/>
      <c r="E31505" s="8"/>
      <c r="O31505" s="9"/>
    </row>
    <row r="31506" spans="2:15" x14ac:dyDescent="0.2">
      <c r="B31506" s="3"/>
      <c r="C31506" s="3"/>
      <c r="D31506" s="6"/>
      <c r="E31506" s="8"/>
      <c r="O31506" s="9"/>
    </row>
    <row r="31507" spans="2:15" x14ac:dyDescent="0.2">
      <c r="B31507" s="3"/>
      <c r="C31507" s="3"/>
      <c r="D31507" s="6"/>
      <c r="E31507" s="8"/>
      <c r="O31507" s="9"/>
    </row>
    <row r="31508" spans="2:15" x14ac:dyDescent="0.2">
      <c r="B31508" s="3"/>
      <c r="C31508" s="3"/>
      <c r="D31508" s="6"/>
      <c r="E31508" s="8"/>
      <c r="O31508" s="9"/>
    </row>
    <row r="31509" spans="2:15" x14ac:dyDescent="0.2">
      <c r="B31509" s="3"/>
      <c r="C31509" s="3"/>
      <c r="D31509" s="6"/>
      <c r="E31509" s="8"/>
      <c r="O31509" s="9"/>
    </row>
    <row r="31510" spans="2:15" x14ac:dyDescent="0.2">
      <c r="B31510" s="3"/>
      <c r="C31510" s="3"/>
      <c r="D31510" s="6"/>
      <c r="E31510" s="8"/>
      <c r="O31510" s="9"/>
    </row>
    <row r="31511" spans="2:15" x14ac:dyDescent="0.2">
      <c r="B31511" s="3"/>
      <c r="C31511" s="3"/>
      <c r="D31511" s="6"/>
      <c r="E31511" s="8"/>
      <c r="O31511" s="9"/>
    </row>
    <row r="31512" spans="2:15" x14ac:dyDescent="0.2">
      <c r="B31512" s="3"/>
      <c r="C31512" s="3"/>
      <c r="D31512" s="6"/>
      <c r="E31512" s="8"/>
      <c r="O31512" s="9"/>
    </row>
    <row r="31513" spans="2:15" x14ac:dyDescent="0.2">
      <c r="B31513" s="3"/>
      <c r="C31513" s="3"/>
      <c r="D31513" s="6"/>
      <c r="E31513" s="8"/>
      <c r="O31513" s="9"/>
    </row>
    <row r="31514" spans="2:15" x14ac:dyDescent="0.2">
      <c r="B31514" s="3"/>
      <c r="C31514" s="3"/>
      <c r="D31514" s="6"/>
      <c r="E31514" s="8"/>
      <c r="O31514" s="9"/>
    </row>
    <row r="31515" spans="2:15" x14ac:dyDescent="0.2">
      <c r="B31515" s="3"/>
      <c r="C31515" s="3"/>
      <c r="D31515" s="6"/>
      <c r="E31515" s="8"/>
      <c r="O31515" s="9"/>
    </row>
    <row r="31516" spans="2:15" x14ac:dyDescent="0.2">
      <c r="B31516" s="3"/>
      <c r="C31516" s="3"/>
      <c r="D31516" s="6"/>
      <c r="E31516" s="8"/>
      <c r="O31516" s="9"/>
    </row>
    <row r="31517" spans="2:15" x14ac:dyDescent="0.2">
      <c r="B31517" s="3"/>
      <c r="C31517" s="3"/>
      <c r="D31517" s="6"/>
      <c r="E31517" s="8"/>
      <c r="O31517" s="9"/>
    </row>
    <row r="31518" spans="2:15" x14ac:dyDescent="0.2">
      <c r="B31518" s="3"/>
      <c r="C31518" s="3"/>
      <c r="D31518" s="6"/>
      <c r="E31518" s="8"/>
      <c r="O31518" s="9"/>
    </row>
    <row r="31519" spans="2:15" x14ac:dyDescent="0.2">
      <c r="B31519" s="3"/>
      <c r="C31519" s="3"/>
      <c r="D31519" s="6"/>
      <c r="E31519" s="8"/>
      <c r="O31519" s="9"/>
    </row>
    <row r="31520" spans="2:15" x14ac:dyDescent="0.2">
      <c r="B31520" s="3"/>
      <c r="C31520" s="3"/>
      <c r="D31520" s="6"/>
      <c r="E31520" s="8"/>
      <c r="O31520" s="9"/>
    </row>
    <row r="31521" spans="2:15" x14ac:dyDescent="0.2">
      <c r="B31521" s="3"/>
      <c r="C31521" s="3"/>
      <c r="D31521" s="6"/>
      <c r="E31521" s="8"/>
      <c r="O31521" s="9"/>
    </row>
    <row r="31522" spans="2:15" x14ac:dyDescent="0.2">
      <c r="B31522" s="3"/>
      <c r="C31522" s="3"/>
      <c r="D31522" s="6"/>
      <c r="E31522" s="8"/>
      <c r="O31522" s="9"/>
    </row>
    <row r="31523" spans="2:15" x14ac:dyDescent="0.2">
      <c r="B31523" s="3"/>
      <c r="C31523" s="3"/>
      <c r="D31523" s="6"/>
      <c r="E31523" s="8"/>
      <c r="O31523" s="9"/>
    </row>
    <row r="31524" spans="2:15" x14ac:dyDescent="0.2">
      <c r="B31524" s="3"/>
      <c r="C31524" s="3"/>
      <c r="D31524" s="6"/>
      <c r="E31524" s="8"/>
      <c r="O31524" s="9"/>
    </row>
    <row r="31525" spans="2:15" x14ac:dyDescent="0.2">
      <c r="B31525" s="3"/>
      <c r="C31525" s="3"/>
      <c r="D31525" s="6"/>
      <c r="E31525" s="8"/>
      <c r="O31525" s="9"/>
    </row>
    <row r="31526" spans="2:15" x14ac:dyDescent="0.2">
      <c r="B31526" s="3"/>
      <c r="C31526" s="3"/>
      <c r="D31526" s="6"/>
      <c r="E31526" s="8"/>
      <c r="O31526" s="9"/>
    </row>
    <row r="31527" spans="2:15" x14ac:dyDescent="0.2">
      <c r="B31527" s="3"/>
      <c r="C31527" s="3"/>
      <c r="D31527" s="6"/>
      <c r="E31527" s="8"/>
      <c r="O31527" s="9"/>
    </row>
    <row r="31528" spans="2:15" x14ac:dyDescent="0.2">
      <c r="B31528" s="3"/>
      <c r="C31528" s="3"/>
      <c r="D31528" s="6"/>
      <c r="E31528" s="8"/>
      <c r="O31528" s="9"/>
    </row>
    <row r="31529" spans="2:15" x14ac:dyDescent="0.2">
      <c r="B31529" s="3"/>
      <c r="C31529" s="3"/>
      <c r="D31529" s="6"/>
      <c r="E31529" s="8"/>
      <c r="O31529" s="9"/>
    </row>
    <row r="31530" spans="2:15" x14ac:dyDescent="0.2">
      <c r="B31530" s="3"/>
      <c r="C31530" s="3"/>
      <c r="D31530" s="6"/>
      <c r="E31530" s="8"/>
      <c r="O31530" s="9"/>
    </row>
    <row r="31531" spans="2:15" x14ac:dyDescent="0.2">
      <c r="B31531" s="3"/>
      <c r="C31531" s="3"/>
      <c r="D31531" s="6"/>
      <c r="E31531" s="8"/>
      <c r="O31531" s="9"/>
    </row>
    <row r="31532" spans="2:15" x14ac:dyDescent="0.2">
      <c r="B31532" s="3"/>
      <c r="C31532" s="3"/>
      <c r="D31532" s="6"/>
      <c r="E31532" s="8"/>
      <c r="O31532" s="9"/>
    </row>
    <row r="31533" spans="2:15" x14ac:dyDescent="0.2">
      <c r="B31533" s="3"/>
      <c r="C31533" s="3"/>
      <c r="D31533" s="6"/>
      <c r="E31533" s="8"/>
      <c r="O31533" s="9"/>
    </row>
    <row r="31534" spans="2:15" x14ac:dyDescent="0.2">
      <c r="B31534" s="3"/>
      <c r="C31534" s="3"/>
      <c r="D31534" s="6"/>
      <c r="E31534" s="8"/>
      <c r="O31534" s="9"/>
    </row>
    <row r="31535" spans="2:15" x14ac:dyDescent="0.2">
      <c r="B31535" s="3"/>
      <c r="C31535" s="3"/>
      <c r="D31535" s="6"/>
      <c r="E31535" s="8"/>
      <c r="O31535" s="9"/>
    </row>
    <row r="31536" spans="2:15" x14ac:dyDescent="0.2">
      <c r="B31536" s="3"/>
      <c r="C31536" s="3"/>
      <c r="D31536" s="6"/>
      <c r="E31536" s="8"/>
      <c r="O31536" s="9"/>
    </row>
    <row r="31537" spans="2:15" x14ac:dyDescent="0.2">
      <c r="B31537" s="3"/>
      <c r="C31537" s="3"/>
      <c r="D31537" s="6"/>
      <c r="E31537" s="8"/>
      <c r="O31537" s="9"/>
    </row>
    <row r="31538" spans="2:15" x14ac:dyDescent="0.2">
      <c r="B31538" s="3"/>
      <c r="C31538" s="3"/>
      <c r="D31538" s="6"/>
      <c r="E31538" s="8"/>
      <c r="O31538" s="9"/>
    </row>
    <row r="31539" spans="2:15" x14ac:dyDescent="0.2">
      <c r="B31539" s="3"/>
      <c r="C31539" s="3"/>
      <c r="D31539" s="6"/>
      <c r="E31539" s="8"/>
      <c r="O31539" s="9"/>
    </row>
    <row r="31540" spans="2:15" x14ac:dyDescent="0.2">
      <c r="B31540" s="3"/>
      <c r="C31540" s="3"/>
      <c r="D31540" s="6"/>
      <c r="E31540" s="8"/>
      <c r="O31540" s="9"/>
    </row>
    <row r="31541" spans="2:15" x14ac:dyDescent="0.2">
      <c r="B31541" s="3"/>
      <c r="C31541" s="3"/>
      <c r="D31541" s="6"/>
      <c r="E31541" s="8"/>
      <c r="O31541" s="9"/>
    </row>
    <row r="31542" spans="2:15" x14ac:dyDescent="0.2">
      <c r="B31542" s="3"/>
      <c r="C31542" s="3"/>
      <c r="D31542" s="6"/>
      <c r="E31542" s="8"/>
      <c r="O31542" s="9"/>
    </row>
    <row r="31543" spans="2:15" x14ac:dyDescent="0.2">
      <c r="B31543" s="3"/>
      <c r="C31543" s="3"/>
      <c r="D31543" s="6"/>
      <c r="E31543" s="8"/>
      <c r="O31543" s="9"/>
    </row>
    <row r="31544" spans="2:15" x14ac:dyDescent="0.2">
      <c r="B31544" s="3"/>
      <c r="C31544" s="3"/>
      <c r="D31544" s="6"/>
      <c r="E31544" s="8"/>
      <c r="O31544" s="9"/>
    </row>
    <row r="31545" spans="2:15" x14ac:dyDescent="0.2">
      <c r="B31545" s="3"/>
      <c r="C31545" s="3"/>
      <c r="D31545" s="6"/>
      <c r="E31545" s="8"/>
      <c r="O31545" s="9"/>
    </row>
    <row r="31546" spans="2:15" x14ac:dyDescent="0.2">
      <c r="B31546" s="3"/>
      <c r="C31546" s="3"/>
      <c r="D31546" s="6"/>
      <c r="E31546" s="8"/>
      <c r="O31546" s="9"/>
    </row>
    <row r="31547" spans="2:15" x14ac:dyDescent="0.2">
      <c r="B31547" s="3"/>
      <c r="C31547" s="3"/>
      <c r="D31547" s="6"/>
      <c r="E31547" s="8"/>
      <c r="O31547" s="9"/>
    </row>
    <row r="31548" spans="2:15" x14ac:dyDescent="0.2">
      <c r="B31548" s="3"/>
      <c r="C31548" s="3"/>
      <c r="D31548" s="6"/>
      <c r="E31548" s="8"/>
      <c r="O31548" s="9"/>
    </row>
    <row r="31549" spans="2:15" x14ac:dyDescent="0.2">
      <c r="B31549" s="3"/>
      <c r="C31549" s="3"/>
      <c r="D31549" s="6"/>
      <c r="E31549" s="8"/>
      <c r="O31549" s="9"/>
    </row>
    <row r="31550" spans="2:15" x14ac:dyDescent="0.2">
      <c r="B31550" s="3"/>
      <c r="C31550" s="3"/>
      <c r="D31550" s="6"/>
      <c r="E31550" s="8"/>
      <c r="O31550" s="9"/>
    </row>
    <row r="31551" spans="2:15" x14ac:dyDescent="0.2">
      <c r="B31551" s="3"/>
      <c r="C31551" s="3"/>
      <c r="D31551" s="6"/>
      <c r="E31551" s="8"/>
      <c r="O31551" s="9"/>
    </row>
    <row r="31552" spans="2:15" x14ac:dyDescent="0.2">
      <c r="B31552" s="3"/>
      <c r="C31552" s="3"/>
      <c r="D31552" s="6"/>
      <c r="E31552" s="8"/>
      <c r="O31552" s="9"/>
    </row>
    <row r="31553" spans="2:15" x14ac:dyDescent="0.2">
      <c r="B31553" s="3"/>
      <c r="C31553" s="3"/>
      <c r="D31553" s="6"/>
      <c r="E31553" s="8"/>
      <c r="O31553" s="9"/>
    </row>
    <row r="31554" spans="2:15" x14ac:dyDescent="0.2">
      <c r="B31554" s="3"/>
      <c r="C31554" s="3"/>
      <c r="D31554" s="6"/>
      <c r="E31554" s="8"/>
      <c r="O31554" s="9"/>
    </row>
    <row r="31555" spans="2:15" x14ac:dyDescent="0.2">
      <c r="B31555" s="3"/>
      <c r="C31555" s="3"/>
      <c r="D31555" s="6"/>
      <c r="E31555" s="8"/>
      <c r="O31555" s="9"/>
    </row>
    <row r="31556" spans="2:15" x14ac:dyDescent="0.2">
      <c r="B31556" s="3"/>
      <c r="C31556" s="3"/>
      <c r="D31556" s="6"/>
      <c r="E31556" s="8"/>
      <c r="O31556" s="9"/>
    </row>
    <row r="31557" spans="2:15" x14ac:dyDescent="0.2">
      <c r="B31557" s="3"/>
      <c r="C31557" s="3"/>
      <c r="D31557" s="6"/>
      <c r="E31557" s="8"/>
      <c r="O31557" s="9"/>
    </row>
    <row r="31558" spans="2:15" x14ac:dyDescent="0.2">
      <c r="B31558" s="3"/>
      <c r="C31558" s="3"/>
      <c r="D31558" s="6"/>
      <c r="E31558" s="8"/>
      <c r="O31558" s="9"/>
    </row>
    <row r="31559" spans="2:15" x14ac:dyDescent="0.2">
      <c r="B31559" s="3"/>
      <c r="C31559" s="3"/>
      <c r="D31559" s="6"/>
      <c r="E31559" s="8"/>
      <c r="O31559" s="9"/>
    </row>
    <row r="31560" spans="2:15" x14ac:dyDescent="0.2">
      <c r="B31560" s="3"/>
      <c r="C31560" s="3"/>
      <c r="D31560" s="6"/>
      <c r="E31560" s="8"/>
      <c r="O31560" s="9"/>
    </row>
    <row r="31561" spans="2:15" x14ac:dyDescent="0.2">
      <c r="B31561" s="3"/>
      <c r="C31561" s="3"/>
      <c r="D31561" s="6"/>
      <c r="E31561" s="8"/>
      <c r="O31561" s="9"/>
    </row>
    <row r="31562" spans="2:15" x14ac:dyDescent="0.2">
      <c r="B31562" s="3"/>
      <c r="C31562" s="3"/>
      <c r="D31562" s="6"/>
      <c r="E31562" s="8"/>
      <c r="O31562" s="9"/>
    </row>
    <row r="31563" spans="2:15" x14ac:dyDescent="0.2">
      <c r="B31563" s="3"/>
      <c r="C31563" s="3"/>
      <c r="D31563" s="6"/>
      <c r="E31563" s="8"/>
      <c r="O31563" s="9"/>
    </row>
    <row r="31564" spans="2:15" x14ac:dyDescent="0.2">
      <c r="B31564" s="3"/>
      <c r="C31564" s="3"/>
      <c r="D31564" s="6"/>
      <c r="E31564" s="8"/>
      <c r="O31564" s="9"/>
    </row>
    <row r="31565" spans="2:15" x14ac:dyDescent="0.2">
      <c r="B31565" s="3"/>
      <c r="C31565" s="3"/>
      <c r="D31565" s="6"/>
      <c r="E31565" s="8"/>
      <c r="O31565" s="9"/>
    </row>
    <row r="31566" spans="2:15" x14ac:dyDescent="0.2">
      <c r="B31566" s="3"/>
      <c r="C31566" s="3"/>
      <c r="D31566" s="6"/>
      <c r="E31566" s="8"/>
      <c r="O31566" s="9"/>
    </row>
    <row r="31567" spans="2:15" x14ac:dyDescent="0.2">
      <c r="B31567" s="3"/>
      <c r="C31567" s="3"/>
      <c r="D31567" s="6"/>
      <c r="E31567" s="8"/>
      <c r="O31567" s="9"/>
    </row>
    <row r="31568" spans="2:15" x14ac:dyDescent="0.2">
      <c r="B31568" s="3"/>
      <c r="C31568" s="3"/>
      <c r="D31568" s="6"/>
      <c r="E31568" s="8"/>
      <c r="O31568" s="9"/>
    </row>
    <row r="31569" spans="2:15" x14ac:dyDescent="0.2">
      <c r="B31569" s="3"/>
      <c r="C31569" s="3"/>
      <c r="D31569" s="6"/>
      <c r="E31569" s="8"/>
      <c r="O31569" s="9"/>
    </row>
    <row r="31570" spans="2:15" x14ac:dyDescent="0.2">
      <c r="B31570" s="3"/>
      <c r="C31570" s="3"/>
      <c r="D31570" s="6"/>
      <c r="E31570" s="8"/>
      <c r="O31570" s="9"/>
    </row>
    <row r="31571" spans="2:15" x14ac:dyDescent="0.2">
      <c r="B31571" s="3"/>
      <c r="C31571" s="3"/>
      <c r="D31571" s="6"/>
      <c r="E31571" s="8"/>
      <c r="O31571" s="9"/>
    </row>
    <row r="31572" spans="2:15" x14ac:dyDescent="0.2">
      <c r="B31572" s="3"/>
      <c r="C31572" s="3"/>
      <c r="D31572" s="6"/>
      <c r="E31572" s="8"/>
      <c r="O31572" s="9"/>
    </row>
    <row r="31573" spans="2:15" x14ac:dyDescent="0.2">
      <c r="B31573" s="3"/>
      <c r="C31573" s="3"/>
      <c r="D31573" s="6"/>
      <c r="E31573" s="8"/>
      <c r="O31573" s="9"/>
    </row>
    <row r="31574" spans="2:15" x14ac:dyDescent="0.2">
      <c r="B31574" s="3"/>
      <c r="C31574" s="3"/>
      <c r="D31574" s="6"/>
      <c r="E31574" s="8"/>
      <c r="O31574" s="9"/>
    </row>
    <row r="31575" spans="2:15" x14ac:dyDescent="0.2">
      <c r="B31575" s="3"/>
      <c r="C31575" s="3"/>
      <c r="D31575" s="6"/>
      <c r="E31575" s="8"/>
      <c r="O31575" s="9"/>
    </row>
    <row r="31576" spans="2:15" x14ac:dyDescent="0.2">
      <c r="B31576" s="3"/>
      <c r="C31576" s="3"/>
      <c r="D31576" s="6"/>
      <c r="E31576" s="8"/>
      <c r="O31576" s="9"/>
    </row>
    <row r="31577" spans="2:15" x14ac:dyDescent="0.2">
      <c r="B31577" s="3"/>
      <c r="C31577" s="3"/>
      <c r="D31577" s="6"/>
      <c r="E31577" s="8"/>
      <c r="O31577" s="9"/>
    </row>
    <row r="31578" spans="2:15" x14ac:dyDescent="0.2">
      <c r="B31578" s="3"/>
      <c r="C31578" s="3"/>
      <c r="D31578" s="6"/>
      <c r="E31578" s="8"/>
      <c r="O31578" s="9"/>
    </row>
    <row r="31579" spans="2:15" x14ac:dyDescent="0.2">
      <c r="B31579" s="3"/>
      <c r="C31579" s="3"/>
      <c r="D31579" s="6"/>
      <c r="E31579" s="8"/>
      <c r="O31579" s="9"/>
    </row>
    <row r="31580" spans="2:15" x14ac:dyDescent="0.2">
      <c r="B31580" s="3"/>
      <c r="C31580" s="3"/>
      <c r="D31580" s="6"/>
      <c r="E31580" s="8"/>
      <c r="O31580" s="9"/>
    </row>
    <row r="31581" spans="2:15" x14ac:dyDescent="0.2">
      <c r="B31581" s="3"/>
      <c r="C31581" s="3"/>
      <c r="D31581" s="6"/>
      <c r="E31581" s="8"/>
      <c r="O31581" s="9"/>
    </row>
    <row r="31582" spans="2:15" x14ac:dyDescent="0.2">
      <c r="B31582" s="3"/>
      <c r="C31582" s="3"/>
      <c r="D31582" s="6"/>
      <c r="E31582" s="8"/>
      <c r="O31582" s="9"/>
    </row>
    <row r="31583" spans="2:15" x14ac:dyDescent="0.2">
      <c r="B31583" s="3"/>
      <c r="C31583" s="3"/>
      <c r="D31583" s="6"/>
      <c r="E31583" s="8"/>
      <c r="O31583" s="9"/>
    </row>
    <row r="31584" spans="2:15" x14ac:dyDescent="0.2">
      <c r="B31584" s="3"/>
      <c r="C31584" s="3"/>
      <c r="D31584" s="6"/>
      <c r="E31584" s="8"/>
      <c r="O31584" s="9"/>
    </row>
    <row r="31585" spans="2:15" x14ac:dyDescent="0.2">
      <c r="B31585" s="3"/>
      <c r="C31585" s="3"/>
      <c r="D31585" s="6"/>
      <c r="E31585" s="8"/>
      <c r="O31585" s="9"/>
    </row>
    <row r="31586" spans="2:15" x14ac:dyDescent="0.2">
      <c r="B31586" s="3"/>
      <c r="C31586" s="3"/>
      <c r="D31586" s="6"/>
      <c r="E31586" s="8"/>
      <c r="O31586" s="9"/>
    </row>
    <row r="31587" spans="2:15" x14ac:dyDescent="0.2">
      <c r="B31587" s="3"/>
      <c r="C31587" s="3"/>
      <c r="D31587" s="6"/>
      <c r="E31587" s="8"/>
      <c r="O31587" s="9"/>
    </row>
    <row r="31588" spans="2:15" x14ac:dyDescent="0.2">
      <c r="B31588" s="3"/>
      <c r="C31588" s="3"/>
      <c r="D31588" s="6"/>
      <c r="E31588" s="8"/>
      <c r="O31588" s="9"/>
    </row>
    <row r="31589" spans="2:15" x14ac:dyDescent="0.2">
      <c r="B31589" s="3"/>
      <c r="C31589" s="3"/>
      <c r="D31589" s="6"/>
      <c r="E31589" s="8"/>
      <c r="O31589" s="9"/>
    </row>
    <row r="31590" spans="2:15" x14ac:dyDescent="0.2">
      <c r="B31590" s="3"/>
      <c r="C31590" s="3"/>
      <c r="D31590" s="6"/>
      <c r="E31590" s="8"/>
      <c r="O31590" s="9"/>
    </row>
    <row r="31591" spans="2:15" x14ac:dyDescent="0.2">
      <c r="B31591" s="3"/>
      <c r="C31591" s="3"/>
      <c r="D31591" s="6"/>
      <c r="E31591" s="8"/>
      <c r="O31591" s="9"/>
    </row>
    <row r="31592" spans="2:15" x14ac:dyDescent="0.2">
      <c r="B31592" s="3"/>
      <c r="C31592" s="3"/>
      <c r="D31592" s="6"/>
      <c r="E31592" s="8"/>
      <c r="O31592" s="9"/>
    </row>
    <row r="31593" spans="2:15" x14ac:dyDescent="0.2">
      <c r="B31593" s="3"/>
      <c r="C31593" s="3"/>
      <c r="D31593" s="6"/>
      <c r="E31593" s="8"/>
      <c r="O31593" s="9"/>
    </row>
    <row r="31594" spans="2:15" x14ac:dyDescent="0.2">
      <c r="B31594" s="3"/>
      <c r="C31594" s="3"/>
      <c r="D31594" s="6"/>
      <c r="E31594" s="8"/>
      <c r="O31594" s="9"/>
    </row>
    <row r="31595" spans="2:15" x14ac:dyDescent="0.2">
      <c r="B31595" s="3"/>
      <c r="C31595" s="3"/>
      <c r="D31595" s="6"/>
      <c r="E31595" s="8"/>
      <c r="O31595" s="9"/>
    </row>
    <row r="31596" spans="2:15" x14ac:dyDescent="0.2">
      <c r="B31596" s="3"/>
      <c r="C31596" s="3"/>
      <c r="D31596" s="6"/>
      <c r="E31596" s="8"/>
      <c r="O31596" s="9"/>
    </row>
    <row r="31597" spans="2:15" x14ac:dyDescent="0.2">
      <c r="B31597" s="3"/>
      <c r="C31597" s="3"/>
      <c r="D31597" s="6"/>
      <c r="E31597" s="8"/>
      <c r="O31597" s="9"/>
    </row>
    <row r="31598" spans="2:15" x14ac:dyDescent="0.2">
      <c r="B31598" s="3"/>
      <c r="C31598" s="3"/>
      <c r="D31598" s="6"/>
      <c r="E31598" s="8"/>
      <c r="O31598" s="9"/>
    </row>
    <row r="31599" spans="2:15" x14ac:dyDescent="0.2">
      <c r="B31599" s="3"/>
      <c r="C31599" s="3"/>
      <c r="D31599" s="6"/>
      <c r="E31599" s="8"/>
      <c r="O31599" s="9"/>
    </row>
    <row r="31600" spans="2:15" x14ac:dyDescent="0.2">
      <c r="B31600" s="3"/>
      <c r="C31600" s="3"/>
      <c r="D31600" s="6"/>
      <c r="E31600" s="8"/>
      <c r="O31600" s="9"/>
    </row>
    <row r="31601" spans="2:15" x14ac:dyDescent="0.2">
      <c r="B31601" s="3"/>
      <c r="C31601" s="3"/>
      <c r="D31601" s="6"/>
      <c r="E31601" s="8"/>
      <c r="O31601" s="9"/>
    </row>
    <row r="31602" spans="2:15" x14ac:dyDescent="0.2">
      <c r="B31602" s="3"/>
      <c r="C31602" s="3"/>
      <c r="D31602" s="6"/>
      <c r="E31602" s="8"/>
      <c r="O31602" s="9"/>
    </row>
    <row r="31603" spans="2:15" x14ac:dyDescent="0.2">
      <c r="B31603" s="3"/>
      <c r="C31603" s="3"/>
      <c r="D31603" s="6"/>
      <c r="E31603" s="8"/>
      <c r="O31603" s="9"/>
    </row>
    <row r="31604" spans="2:15" x14ac:dyDescent="0.2">
      <c r="B31604" s="3"/>
      <c r="C31604" s="3"/>
      <c r="D31604" s="6"/>
      <c r="E31604" s="8"/>
      <c r="O31604" s="9"/>
    </row>
    <row r="31605" spans="2:15" x14ac:dyDescent="0.2">
      <c r="B31605" s="3"/>
      <c r="C31605" s="3"/>
      <c r="D31605" s="6"/>
      <c r="E31605" s="8"/>
      <c r="O31605" s="9"/>
    </row>
    <row r="31606" spans="2:15" x14ac:dyDescent="0.2">
      <c r="B31606" s="3"/>
      <c r="C31606" s="3"/>
      <c r="D31606" s="6"/>
      <c r="E31606" s="8"/>
      <c r="O31606" s="9"/>
    </row>
    <row r="31607" spans="2:15" x14ac:dyDescent="0.2">
      <c r="B31607" s="3"/>
      <c r="C31607" s="3"/>
      <c r="D31607" s="6"/>
      <c r="E31607" s="8"/>
      <c r="O31607" s="9"/>
    </row>
    <row r="31608" spans="2:15" x14ac:dyDescent="0.2">
      <c r="B31608" s="3"/>
      <c r="C31608" s="3"/>
      <c r="D31608" s="6"/>
      <c r="E31608" s="8"/>
      <c r="O31608" s="9"/>
    </row>
    <row r="31609" spans="2:15" x14ac:dyDescent="0.2">
      <c r="B31609" s="3"/>
      <c r="C31609" s="3"/>
      <c r="D31609" s="6"/>
      <c r="E31609" s="8"/>
      <c r="O31609" s="9"/>
    </row>
    <row r="31610" spans="2:15" x14ac:dyDescent="0.2">
      <c r="B31610" s="3"/>
      <c r="C31610" s="3"/>
      <c r="D31610" s="6"/>
      <c r="E31610" s="8"/>
      <c r="O31610" s="9"/>
    </row>
    <row r="31611" spans="2:15" x14ac:dyDescent="0.2">
      <c r="B31611" s="3"/>
      <c r="C31611" s="3"/>
      <c r="D31611" s="6"/>
      <c r="E31611" s="8"/>
      <c r="O31611" s="9"/>
    </row>
    <row r="31612" spans="2:15" x14ac:dyDescent="0.2">
      <c r="B31612" s="3"/>
      <c r="C31612" s="3"/>
      <c r="D31612" s="6"/>
      <c r="E31612" s="8"/>
      <c r="O31612" s="9"/>
    </row>
    <row r="31613" spans="2:15" x14ac:dyDescent="0.2">
      <c r="B31613" s="3"/>
      <c r="C31613" s="3"/>
      <c r="D31613" s="6"/>
      <c r="E31613" s="8"/>
      <c r="O31613" s="9"/>
    </row>
    <row r="31614" spans="2:15" x14ac:dyDescent="0.2">
      <c r="B31614" s="3"/>
      <c r="C31614" s="3"/>
      <c r="D31614" s="6"/>
      <c r="E31614" s="8"/>
      <c r="O31614" s="9"/>
    </row>
    <row r="31615" spans="2:15" x14ac:dyDescent="0.2">
      <c r="B31615" s="3"/>
      <c r="C31615" s="3"/>
      <c r="D31615" s="6"/>
      <c r="E31615" s="8"/>
      <c r="O31615" s="9"/>
    </row>
    <row r="31616" spans="2:15" x14ac:dyDescent="0.2">
      <c r="B31616" s="3"/>
      <c r="C31616" s="3"/>
      <c r="D31616" s="6"/>
      <c r="E31616" s="8"/>
      <c r="O31616" s="9"/>
    </row>
    <row r="31617" spans="2:15" x14ac:dyDescent="0.2">
      <c r="B31617" s="3"/>
      <c r="C31617" s="3"/>
      <c r="D31617" s="6"/>
      <c r="E31617" s="8"/>
      <c r="O31617" s="9"/>
    </row>
    <row r="31618" spans="2:15" x14ac:dyDescent="0.2">
      <c r="B31618" s="3"/>
      <c r="C31618" s="3"/>
      <c r="D31618" s="6"/>
      <c r="E31618" s="8"/>
      <c r="O31618" s="9"/>
    </row>
    <row r="31619" spans="2:15" x14ac:dyDescent="0.2">
      <c r="B31619" s="3"/>
      <c r="C31619" s="3"/>
      <c r="D31619" s="6"/>
      <c r="E31619" s="8"/>
      <c r="O31619" s="9"/>
    </row>
    <row r="31620" spans="2:15" x14ac:dyDescent="0.2">
      <c r="B31620" s="3"/>
      <c r="C31620" s="3"/>
      <c r="D31620" s="6"/>
      <c r="E31620" s="8"/>
      <c r="O31620" s="9"/>
    </row>
    <row r="31621" spans="2:15" x14ac:dyDescent="0.2">
      <c r="B31621" s="3"/>
      <c r="C31621" s="3"/>
      <c r="D31621" s="6"/>
      <c r="E31621" s="8"/>
      <c r="O31621" s="9"/>
    </row>
    <row r="31622" spans="2:15" x14ac:dyDescent="0.2">
      <c r="B31622" s="3"/>
      <c r="C31622" s="3"/>
      <c r="D31622" s="6"/>
      <c r="E31622" s="8"/>
      <c r="O31622" s="9"/>
    </row>
    <row r="31623" spans="2:15" x14ac:dyDescent="0.2">
      <c r="B31623" s="3"/>
      <c r="C31623" s="3"/>
      <c r="D31623" s="6"/>
      <c r="E31623" s="8"/>
      <c r="O31623" s="9"/>
    </row>
    <row r="31624" spans="2:15" x14ac:dyDescent="0.2">
      <c r="B31624" s="3"/>
      <c r="C31624" s="3"/>
      <c r="D31624" s="6"/>
      <c r="E31624" s="8"/>
      <c r="O31624" s="9"/>
    </row>
    <row r="31625" spans="2:15" x14ac:dyDescent="0.2">
      <c r="B31625" s="3"/>
      <c r="C31625" s="3"/>
      <c r="D31625" s="6"/>
      <c r="E31625" s="8"/>
      <c r="O31625" s="9"/>
    </row>
    <row r="31626" spans="2:15" x14ac:dyDescent="0.2">
      <c r="B31626" s="3"/>
      <c r="C31626" s="3"/>
      <c r="D31626" s="6"/>
      <c r="E31626" s="8"/>
      <c r="O31626" s="9"/>
    </row>
    <row r="31627" spans="2:15" x14ac:dyDescent="0.2">
      <c r="B31627" s="3"/>
      <c r="C31627" s="3"/>
      <c r="D31627" s="6"/>
      <c r="E31627" s="8"/>
      <c r="O31627" s="9"/>
    </row>
    <row r="31628" spans="2:15" x14ac:dyDescent="0.2">
      <c r="B31628" s="3"/>
      <c r="C31628" s="3"/>
      <c r="D31628" s="6"/>
      <c r="E31628" s="8"/>
      <c r="O31628" s="9"/>
    </row>
    <row r="31629" spans="2:15" x14ac:dyDescent="0.2">
      <c r="B31629" s="3"/>
      <c r="C31629" s="3"/>
      <c r="D31629" s="6"/>
      <c r="E31629" s="8"/>
      <c r="O31629" s="9"/>
    </row>
    <row r="31630" spans="2:15" x14ac:dyDescent="0.2">
      <c r="B31630" s="3"/>
      <c r="C31630" s="3"/>
      <c r="D31630" s="6"/>
      <c r="E31630" s="8"/>
      <c r="O31630" s="9"/>
    </row>
    <row r="31631" spans="2:15" x14ac:dyDescent="0.2">
      <c r="B31631" s="3"/>
      <c r="C31631" s="3"/>
      <c r="D31631" s="6"/>
      <c r="E31631" s="8"/>
      <c r="O31631" s="9"/>
    </row>
    <row r="31632" spans="2:15" x14ac:dyDescent="0.2">
      <c r="B31632" s="3"/>
      <c r="C31632" s="3"/>
      <c r="D31632" s="6"/>
      <c r="E31632" s="8"/>
      <c r="O31632" s="9"/>
    </row>
    <row r="31633" spans="2:15" x14ac:dyDescent="0.2">
      <c r="B31633" s="3"/>
      <c r="C31633" s="3"/>
      <c r="D31633" s="6"/>
      <c r="E31633" s="8"/>
      <c r="O31633" s="9"/>
    </row>
    <row r="31634" spans="2:15" x14ac:dyDescent="0.2">
      <c r="B31634" s="3"/>
      <c r="C31634" s="3"/>
      <c r="D31634" s="6"/>
      <c r="E31634" s="8"/>
      <c r="O31634" s="9"/>
    </row>
    <row r="31635" spans="2:15" x14ac:dyDescent="0.2">
      <c r="B31635" s="3"/>
      <c r="C31635" s="3"/>
      <c r="D31635" s="6"/>
      <c r="E31635" s="8"/>
      <c r="O31635" s="9"/>
    </row>
    <row r="31636" spans="2:15" x14ac:dyDescent="0.2">
      <c r="B31636" s="3"/>
      <c r="C31636" s="3"/>
      <c r="D31636" s="6"/>
      <c r="E31636" s="8"/>
      <c r="O31636" s="9"/>
    </row>
    <row r="31637" spans="2:15" x14ac:dyDescent="0.2">
      <c r="B31637" s="3"/>
      <c r="C31637" s="3"/>
      <c r="D31637" s="6"/>
      <c r="E31637" s="8"/>
      <c r="O31637" s="9"/>
    </row>
    <row r="31638" spans="2:15" x14ac:dyDescent="0.2">
      <c r="B31638" s="3"/>
      <c r="C31638" s="3"/>
      <c r="D31638" s="6"/>
      <c r="E31638" s="8"/>
      <c r="O31638" s="9"/>
    </row>
    <row r="31639" spans="2:15" x14ac:dyDescent="0.2">
      <c r="B31639" s="3"/>
      <c r="C31639" s="3"/>
      <c r="D31639" s="6"/>
      <c r="E31639" s="8"/>
      <c r="O31639" s="9"/>
    </row>
    <row r="31640" spans="2:15" x14ac:dyDescent="0.2">
      <c r="B31640" s="3"/>
      <c r="C31640" s="3"/>
      <c r="D31640" s="6"/>
      <c r="E31640" s="8"/>
      <c r="O31640" s="9"/>
    </row>
    <row r="31641" spans="2:15" x14ac:dyDescent="0.2">
      <c r="B31641" s="3"/>
      <c r="C31641" s="3"/>
      <c r="D31641" s="6"/>
      <c r="E31641" s="8"/>
      <c r="O31641" s="9"/>
    </row>
    <row r="31642" spans="2:15" x14ac:dyDescent="0.2">
      <c r="B31642" s="3"/>
      <c r="C31642" s="3"/>
      <c r="D31642" s="6"/>
      <c r="E31642" s="8"/>
      <c r="O31642" s="9"/>
    </row>
    <row r="31643" spans="2:15" x14ac:dyDescent="0.2">
      <c r="B31643" s="3"/>
      <c r="C31643" s="3"/>
      <c r="D31643" s="6"/>
      <c r="E31643" s="8"/>
      <c r="O31643" s="9"/>
    </row>
    <row r="31644" spans="2:15" x14ac:dyDescent="0.2">
      <c r="B31644" s="3"/>
      <c r="C31644" s="3"/>
      <c r="D31644" s="6"/>
      <c r="E31644" s="8"/>
      <c r="O31644" s="9"/>
    </row>
    <row r="31645" spans="2:15" x14ac:dyDescent="0.2">
      <c r="B31645" s="3"/>
      <c r="C31645" s="3"/>
      <c r="D31645" s="6"/>
      <c r="E31645" s="8"/>
      <c r="O31645" s="9"/>
    </row>
    <row r="31646" spans="2:15" x14ac:dyDescent="0.2">
      <c r="B31646" s="3"/>
      <c r="C31646" s="3"/>
      <c r="D31646" s="6"/>
      <c r="E31646" s="8"/>
      <c r="O31646" s="9"/>
    </row>
    <row r="31647" spans="2:15" x14ac:dyDescent="0.2">
      <c r="B31647" s="3"/>
      <c r="C31647" s="3"/>
      <c r="D31647" s="6"/>
      <c r="E31647" s="8"/>
      <c r="O31647" s="9"/>
    </row>
    <row r="31648" spans="2:15" x14ac:dyDescent="0.2">
      <c r="B31648" s="3"/>
      <c r="C31648" s="3"/>
      <c r="D31648" s="6"/>
      <c r="E31648" s="8"/>
      <c r="O31648" s="9"/>
    </row>
    <row r="31649" spans="2:15" x14ac:dyDescent="0.2">
      <c r="B31649" s="3"/>
      <c r="C31649" s="3"/>
      <c r="D31649" s="6"/>
      <c r="E31649" s="8"/>
      <c r="O31649" s="9"/>
    </row>
    <row r="31650" spans="2:15" x14ac:dyDescent="0.2">
      <c r="B31650" s="3"/>
      <c r="C31650" s="3"/>
      <c r="D31650" s="6"/>
      <c r="E31650" s="8"/>
      <c r="O31650" s="9"/>
    </row>
    <row r="31651" spans="2:15" x14ac:dyDescent="0.2">
      <c r="B31651" s="3"/>
      <c r="C31651" s="3"/>
      <c r="D31651" s="6"/>
      <c r="E31651" s="8"/>
      <c r="O31651" s="9"/>
    </row>
    <row r="31652" spans="2:15" x14ac:dyDescent="0.2">
      <c r="B31652" s="3"/>
      <c r="C31652" s="3"/>
      <c r="D31652" s="6"/>
      <c r="E31652" s="8"/>
      <c r="O31652" s="9"/>
    </row>
    <row r="31653" spans="2:15" x14ac:dyDescent="0.2">
      <c r="B31653" s="3"/>
      <c r="C31653" s="3"/>
      <c r="D31653" s="6"/>
      <c r="E31653" s="8"/>
      <c r="O31653" s="9"/>
    </row>
    <row r="31654" spans="2:15" x14ac:dyDescent="0.2">
      <c r="B31654" s="3"/>
      <c r="C31654" s="3"/>
      <c r="D31654" s="6"/>
      <c r="E31654" s="8"/>
      <c r="O31654" s="9"/>
    </row>
    <row r="31655" spans="2:15" x14ac:dyDescent="0.2">
      <c r="B31655" s="3"/>
      <c r="C31655" s="3"/>
      <c r="D31655" s="6"/>
      <c r="E31655" s="8"/>
      <c r="O31655" s="9"/>
    </row>
    <row r="31656" spans="2:15" x14ac:dyDescent="0.2">
      <c r="B31656" s="3"/>
      <c r="C31656" s="3"/>
      <c r="D31656" s="6"/>
      <c r="E31656" s="8"/>
      <c r="O31656" s="9"/>
    </row>
    <row r="31657" spans="2:15" x14ac:dyDescent="0.2">
      <c r="B31657" s="3"/>
      <c r="C31657" s="3"/>
      <c r="D31657" s="6"/>
      <c r="E31657" s="8"/>
      <c r="O31657" s="9"/>
    </row>
    <row r="31658" spans="2:15" x14ac:dyDescent="0.2">
      <c r="B31658" s="3"/>
      <c r="C31658" s="3"/>
      <c r="D31658" s="6"/>
      <c r="E31658" s="8"/>
      <c r="O31658" s="9"/>
    </row>
    <row r="31659" spans="2:15" x14ac:dyDescent="0.2">
      <c r="B31659" s="3"/>
      <c r="C31659" s="3"/>
      <c r="D31659" s="6"/>
      <c r="E31659" s="8"/>
      <c r="O31659" s="9"/>
    </row>
    <row r="31660" spans="2:15" x14ac:dyDescent="0.2">
      <c r="B31660" s="3"/>
      <c r="C31660" s="3"/>
      <c r="D31660" s="6"/>
      <c r="E31660" s="8"/>
      <c r="O31660" s="9"/>
    </row>
    <row r="31661" spans="2:15" x14ac:dyDescent="0.2">
      <c r="B31661" s="3"/>
      <c r="C31661" s="3"/>
      <c r="D31661" s="6"/>
      <c r="E31661" s="8"/>
      <c r="O31661" s="9"/>
    </row>
    <row r="31662" spans="2:15" x14ac:dyDescent="0.2">
      <c r="B31662" s="3"/>
      <c r="C31662" s="3"/>
      <c r="D31662" s="6"/>
      <c r="E31662" s="8"/>
      <c r="O31662" s="9"/>
    </row>
    <row r="31663" spans="2:15" x14ac:dyDescent="0.2">
      <c r="B31663" s="3"/>
      <c r="C31663" s="3"/>
      <c r="D31663" s="6"/>
      <c r="E31663" s="8"/>
      <c r="O31663" s="9"/>
    </row>
    <row r="31664" spans="2:15" x14ac:dyDescent="0.2">
      <c r="B31664" s="3"/>
      <c r="C31664" s="3"/>
      <c r="D31664" s="6"/>
      <c r="E31664" s="8"/>
      <c r="O31664" s="9"/>
    </row>
    <row r="31665" spans="2:15" x14ac:dyDescent="0.2">
      <c r="B31665" s="3"/>
      <c r="C31665" s="3"/>
      <c r="D31665" s="6"/>
      <c r="E31665" s="8"/>
      <c r="O31665" s="9"/>
    </row>
    <row r="31666" spans="2:15" x14ac:dyDescent="0.2">
      <c r="B31666" s="3"/>
      <c r="C31666" s="3"/>
      <c r="D31666" s="6"/>
      <c r="E31666" s="8"/>
      <c r="O31666" s="9"/>
    </row>
    <row r="31667" spans="2:15" x14ac:dyDescent="0.2">
      <c r="B31667" s="3"/>
      <c r="C31667" s="3"/>
      <c r="D31667" s="6"/>
      <c r="E31667" s="8"/>
      <c r="O31667" s="9"/>
    </row>
    <row r="31668" spans="2:15" x14ac:dyDescent="0.2">
      <c r="B31668" s="3"/>
      <c r="C31668" s="3"/>
      <c r="D31668" s="6"/>
      <c r="E31668" s="8"/>
      <c r="O31668" s="9"/>
    </row>
    <row r="31669" spans="2:15" x14ac:dyDescent="0.2">
      <c r="B31669" s="3"/>
      <c r="C31669" s="3"/>
      <c r="D31669" s="6"/>
      <c r="E31669" s="8"/>
      <c r="O31669" s="9"/>
    </row>
    <row r="31670" spans="2:15" x14ac:dyDescent="0.2">
      <c r="B31670" s="3"/>
      <c r="C31670" s="3"/>
      <c r="D31670" s="6"/>
      <c r="E31670" s="8"/>
      <c r="O31670" s="9"/>
    </row>
    <row r="31671" spans="2:15" x14ac:dyDescent="0.2">
      <c r="B31671" s="3"/>
      <c r="C31671" s="3"/>
      <c r="D31671" s="6"/>
      <c r="E31671" s="8"/>
      <c r="O31671" s="9"/>
    </row>
    <row r="31672" spans="2:15" x14ac:dyDescent="0.2">
      <c r="B31672" s="3"/>
      <c r="C31672" s="3"/>
      <c r="D31672" s="6"/>
      <c r="E31672" s="8"/>
      <c r="O31672" s="9"/>
    </row>
    <row r="31673" spans="2:15" x14ac:dyDescent="0.2">
      <c r="B31673" s="3"/>
      <c r="C31673" s="3"/>
      <c r="D31673" s="6"/>
      <c r="E31673" s="8"/>
      <c r="O31673" s="9"/>
    </row>
    <row r="31674" spans="2:15" x14ac:dyDescent="0.2">
      <c r="B31674" s="3"/>
      <c r="C31674" s="3"/>
      <c r="D31674" s="6"/>
      <c r="E31674" s="8"/>
      <c r="O31674" s="9"/>
    </row>
    <row r="31675" spans="2:15" x14ac:dyDescent="0.2">
      <c r="B31675" s="3"/>
      <c r="C31675" s="3"/>
      <c r="D31675" s="6"/>
      <c r="E31675" s="8"/>
      <c r="O31675" s="9"/>
    </row>
    <row r="31676" spans="2:15" x14ac:dyDescent="0.2">
      <c r="B31676" s="3"/>
      <c r="C31676" s="3"/>
      <c r="D31676" s="6"/>
      <c r="E31676" s="8"/>
      <c r="O31676" s="9"/>
    </row>
    <row r="31677" spans="2:15" x14ac:dyDescent="0.2">
      <c r="B31677" s="3"/>
      <c r="C31677" s="3"/>
      <c r="D31677" s="6"/>
      <c r="E31677" s="8"/>
      <c r="O31677" s="9"/>
    </row>
    <row r="31678" spans="2:15" x14ac:dyDescent="0.2">
      <c r="B31678" s="3"/>
      <c r="C31678" s="3"/>
      <c r="D31678" s="6"/>
      <c r="E31678" s="8"/>
      <c r="O31678" s="9"/>
    </row>
    <row r="31679" spans="2:15" x14ac:dyDescent="0.2">
      <c r="B31679" s="3"/>
      <c r="C31679" s="3"/>
      <c r="D31679" s="6"/>
      <c r="E31679" s="8"/>
      <c r="O31679" s="9"/>
    </row>
    <row r="31680" spans="2:15" x14ac:dyDescent="0.2">
      <c r="B31680" s="3"/>
      <c r="C31680" s="3"/>
      <c r="D31680" s="6"/>
      <c r="E31680" s="8"/>
      <c r="O31680" s="9"/>
    </row>
    <row r="31681" spans="2:15" x14ac:dyDescent="0.2">
      <c r="B31681" s="3"/>
      <c r="C31681" s="3"/>
      <c r="D31681" s="6"/>
      <c r="E31681" s="8"/>
      <c r="O31681" s="9"/>
    </row>
    <row r="31682" spans="2:15" x14ac:dyDescent="0.2">
      <c r="B31682" s="3"/>
      <c r="C31682" s="3"/>
      <c r="D31682" s="6"/>
      <c r="E31682" s="8"/>
      <c r="O31682" s="9"/>
    </row>
    <row r="31683" spans="2:15" x14ac:dyDescent="0.2">
      <c r="B31683" s="3"/>
      <c r="C31683" s="3"/>
      <c r="D31683" s="6"/>
      <c r="E31683" s="8"/>
      <c r="O31683" s="9"/>
    </row>
    <row r="31684" spans="2:15" x14ac:dyDescent="0.2">
      <c r="B31684" s="3"/>
      <c r="C31684" s="3"/>
      <c r="D31684" s="6"/>
      <c r="E31684" s="8"/>
      <c r="O31684" s="9"/>
    </row>
    <row r="31685" spans="2:15" x14ac:dyDescent="0.2">
      <c r="B31685" s="3"/>
      <c r="C31685" s="3"/>
      <c r="D31685" s="6"/>
      <c r="E31685" s="8"/>
      <c r="O31685" s="9"/>
    </row>
    <row r="31686" spans="2:15" x14ac:dyDescent="0.2">
      <c r="B31686" s="3"/>
      <c r="C31686" s="3"/>
      <c r="D31686" s="6"/>
      <c r="E31686" s="8"/>
      <c r="O31686" s="9"/>
    </row>
    <row r="31687" spans="2:15" x14ac:dyDescent="0.2">
      <c r="B31687" s="3"/>
      <c r="C31687" s="3"/>
      <c r="D31687" s="6"/>
      <c r="E31687" s="8"/>
      <c r="O31687" s="9"/>
    </row>
    <row r="31688" spans="2:15" x14ac:dyDescent="0.2">
      <c r="B31688" s="3"/>
      <c r="C31688" s="3"/>
      <c r="D31688" s="6"/>
      <c r="E31688" s="8"/>
      <c r="O31688" s="9"/>
    </row>
    <row r="31689" spans="2:15" x14ac:dyDescent="0.2">
      <c r="B31689" s="3"/>
      <c r="C31689" s="3"/>
      <c r="D31689" s="6"/>
      <c r="E31689" s="8"/>
      <c r="O31689" s="9"/>
    </row>
    <row r="31690" spans="2:15" x14ac:dyDescent="0.2">
      <c r="B31690" s="3"/>
      <c r="C31690" s="3"/>
      <c r="D31690" s="6"/>
      <c r="E31690" s="8"/>
      <c r="O31690" s="9"/>
    </row>
    <row r="31691" spans="2:15" x14ac:dyDescent="0.2">
      <c r="B31691" s="3"/>
      <c r="C31691" s="3"/>
      <c r="D31691" s="6"/>
      <c r="E31691" s="8"/>
      <c r="O31691" s="9"/>
    </row>
    <row r="31692" spans="2:15" x14ac:dyDescent="0.2">
      <c r="B31692" s="3"/>
      <c r="C31692" s="3"/>
      <c r="D31692" s="6"/>
      <c r="E31692" s="8"/>
      <c r="O31692" s="9"/>
    </row>
    <row r="31693" spans="2:15" x14ac:dyDescent="0.2">
      <c r="B31693" s="3"/>
      <c r="C31693" s="3"/>
      <c r="D31693" s="6"/>
      <c r="E31693" s="8"/>
      <c r="O31693" s="9"/>
    </row>
    <row r="31694" spans="2:15" x14ac:dyDescent="0.2">
      <c r="B31694" s="3"/>
      <c r="C31694" s="3"/>
      <c r="D31694" s="6"/>
      <c r="E31694" s="8"/>
      <c r="O31694" s="9"/>
    </row>
    <row r="31695" spans="2:15" x14ac:dyDescent="0.2">
      <c r="B31695" s="3"/>
      <c r="C31695" s="3"/>
      <c r="D31695" s="6"/>
      <c r="E31695" s="8"/>
      <c r="O31695" s="9"/>
    </row>
    <row r="31696" spans="2:15" x14ac:dyDescent="0.2">
      <c r="B31696" s="3"/>
      <c r="C31696" s="3"/>
      <c r="D31696" s="6"/>
      <c r="E31696" s="8"/>
      <c r="O31696" s="9"/>
    </row>
    <row r="31697" spans="2:15" x14ac:dyDescent="0.2">
      <c r="B31697" s="3"/>
      <c r="C31697" s="3"/>
      <c r="D31697" s="6"/>
      <c r="E31697" s="8"/>
      <c r="O31697" s="9"/>
    </row>
    <row r="31698" spans="2:15" x14ac:dyDescent="0.2">
      <c r="B31698" s="3"/>
      <c r="C31698" s="3"/>
      <c r="D31698" s="6"/>
      <c r="E31698" s="8"/>
      <c r="O31698" s="9"/>
    </row>
    <row r="31699" spans="2:15" x14ac:dyDescent="0.2">
      <c r="B31699" s="3"/>
      <c r="C31699" s="3"/>
      <c r="D31699" s="6"/>
      <c r="E31699" s="8"/>
      <c r="O31699" s="9"/>
    </row>
    <row r="31700" spans="2:15" x14ac:dyDescent="0.2">
      <c r="B31700" s="3"/>
      <c r="C31700" s="3"/>
      <c r="D31700" s="6"/>
      <c r="E31700" s="8"/>
      <c r="O31700" s="9"/>
    </row>
    <row r="31701" spans="2:15" x14ac:dyDescent="0.2">
      <c r="B31701" s="3"/>
      <c r="C31701" s="3"/>
      <c r="D31701" s="6"/>
      <c r="E31701" s="8"/>
      <c r="O31701" s="9"/>
    </row>
    <row r="31702" spans="2:15" x14ac:dyDescent="0.2">
      <c r="B31702" s="3"/>
      <c r="C31702" s="3"/>
      <c r="D31702" s="6"/>
      <c r="E31702" s="8"/>
      <c r="O31702" s="9"/>
    </row>
    <row r="31703" spans="2:15" x14ac:dyDescent="0.2">
      <c r="B31703" s="3"/>
      <c r="C31703" s="3"/>
      <c r="D31703" s="6"/>
      <c r="E31703" s="8"/>
      <c r="O31703" s="9"/>
    </row>
    <row r="31704" spans="2:15" x14ac:dyDescent="0.2">
      <c r="B31704" s="3"/>
      <c r="C31704" s="3"/>
      <c r="D31704" s="6"/>
      <c r="E31704" s="8"/>
      <c r="O31704" s="9"/>
    </row>
    <row r="31705" spans="2:15" x14ac:dyDescent="0.2">
      <c r="B31705" s="3"/>
      <c r="C31705" s="3"/>
      <c r="D31705" s="6"/>
      <c r="E31705" s="8"/>
      <c r="O31705" s="9"/>
    </row>
    <row r="31706" spans="2:15" x14ac:dyDescent="0.2">
      <c r="B31706" s="3"/>
      <c r="C31706" s="3"/>
      <c r="D31706" s="6"/>
      <c r="E31706" s="8"/>
      <c r="O31706" s="9"/>
    </row>
    <row r="31707" spans="2:15" x14ac:dyDescent="0.2">
      <c r="B31707" s="3"/>
      <c r="C31707" s="3"/>
      <c r="D31707" s="6"/>
      <c r="E31707" s="8"/>
      <c r="O31707" s="9"/>
    </row>
    <row r="31708" spans="2:15" x14ac:dyDescent="0.2">
      <c r="B31708" s="3"/>
      <c r="C31708" s="3"/>
      <c r="D31708" s="6"/>
      <c r="E31708" s="8"/>
      <c r="O31708" s="9"/>
    </row>
    <row r="31709" spans="2:15" x14ac:dyDescent="0.2">
      <c r="B31709" s="3"/>
      <c r="C31709" s="3"/>
      <c r="D31709" s="6"/>
      <c r="E31709" s="8"/>
      <c r="O31709" s="9"/>
    </row>
    <row r="31710" spans="2:15" x14ac:dyDescent="0.2">
      <c r="B31710" s="3"/>
      <c r="C31710" s="3"/>
      <c r="D31710" s="6"/>
      <c r="E31710" s="8"/>
      <c r="O31710" s="9"/>
    </row>
    <row r="31711" spans="2:15" x14ac:dyDescent="0.2">
      <c r="B31711" s="3"/>
      <c r="C31711" s="3"/>
      <c r="D31711" s="6"/>
      <c r="E31711" s="8"/>
      <c r="O31711" s="9"/>
    </row>
    <row r="31712" spans="2:15" x14ac:dyDescent="0.2">
      <c r="B31712" s="3"/>
      <c r="C31712" s="3"/>
      <c r="D31712" s="6"/>
      <c r="E31712" s="8"/>
      <c r="O31712" s="9"/>
    </row>
    <row r="31713" spans="2:15" x14ac:dyDescent="0.2">
      <c r="B31713" s="3"/>
      <c r="C31713" s="3"/>
      <c r="D31713" s="6"/>
      <c r="E31713" s="8"/>
      <c r="O31713" s="9"/>
    </row>
    <row r="31714" spans="2:15" x14ac:dyDescent="0.2">
      <c r="B31714" s="3"/>
      <c r="C31714" s="3"/>
      <c r="D31714" s="6"/>
      <c r="E31714" s="8"/>
      <c r="O31714" s="9"/>
    </row>
    <row r="31715" spans="2:15" x14ac:dyDescent="0.2">
      <c r="B31715" s="3"/>
      <c r="C31715" s="3"/>
      <c r="D31715" s="6"/>
      <c r="E31715" s="8"/>
      <c r="O31715" s="9"/>
    </row>
    <row r="31716" spans="2:15" x14ac:dyDescent="0.2">
      <c r="B31716" s="3"/>
      <c r="C31716" s="3"/>
      <c r="D31716" s="6"/>
      <c r="E31716" s="8"/>
      <c r="O31716" s="9"/>
    </row>
    <row r="31717" spans="2:15" x14ac:dyDescent="0.2">
      <c r="B31717" s="3"/>
      <c r="C31717" s="3"/>
      <c r="D31717" s="6"/>
      <c r="E31717" s="8"/>
      <c r="O31717" s="9"/>
    </row>
    <row r="31718" spans="2:15" x14ac:dyDescent="0.2">
      <c r="B31718" s="3"/>
      <c r="C31718" s="3"/>
      <c r="D31718" s="6"/>
      <c r="E31718" s="8"/>
      <c r="O31718" s="9"/>
    </row>
    <row r="31719" spans="2:15" x14ac:dyDescent="0.2">
      <c r="B31719" s="3"/>
      <c r="C31719" s="3"/>
      <c r="D31719" s="6"/>
      <c r="E31719" s="8"/>
      <c r="O31719" s="9"/>
    </row>
    <row r="31720" spans="2:15" x14ac:dyDescent="0.2">
      <c r="B31720" s="3"/>
      <c r="C31720" s="3"/>
      <c r="D31720" s="6"/>
      <c r="E31720" s="8"/>
      <c r="O31720" s="9"/>
    </row>
    <row r="31721" spans="2:15" x14ac:dyDescent="0.2">
      <c r="B31721" s="3"/>
      <c r="C31721" s="3"/>
      <c r="D31721" s="6"/>
      <c r="E31721" s="8"/>
      <c r="O31721" s="9"/>
    </row>
    <row r="31722" spans="2:15" x14ac:dyDescent="0.2">
      <c r="B31722" s="3"/>
      <c r="C31722" s="3"/>
      <c r="D31722" s="6"/>
      <c r="E31722" s="8"/>
      <c r="O31722" s="9"/>
    </row>
    <row r="31723" spans="2:15" x14ac:dyDescent="0.2">
      <c r="B31723" s="3"/>
      <c r="C31723" s="3"/>
      <c r="D31723" s="6"/>
      <c r="E31723" s="8"/>
      <c r="O31723" s="9"/>
    </row>
    <row r="31724" spans="2:15" x14ac:dyDescent="0.2">
      <c r="B31724" s="3"/>
      <c r="C31724" s="3"/>
      <c r="D31724" s="6"/>
      <c r="E31724" s="8"/>
      <c r="O31724" s="9"/>
    </row>
    <row r="31725" spans="2:15" x14ac:dyDescent="0.2">
      <c r="B31725" s="3"/>
      <c r="C31725" s="3"/>
      <c r="D31725" s="6"/>
      <c r="E31725" s="8"/>
      <c r="O31725" s="9"/>
    </row>
    <row r="31726" spans="2:15" x14ac:dyDescent="0.2">
      <c r="B31726" s="3"/>
      <c r="C31726" s="3"/>
      <c r="D31726" s="6"/>
      <c r="E31726" s="8"/>
      <c r="O31726" s="9"/>
    </row>
    <row r="31727" spans="2:15" x14ac:dyDescent="0.2">
      <c r="B31727" s="3"/>
      <c r="C31727" s="3"/>
      <c r="D31727" s="6"/>
      <c r="E31727" s="8"/>
      <c r="O31727" s="9"/>
    </row>
    <row r="31728" spans="2:15" x14ac:dyDescent="0.2">
      <c r="B31728" s="3"/>
      <c r="C31728" s="3"/>
      <c r="D31728" s="6"/>
      <c r="E31728" s="8"/>
      <c r="O31728" s="9"/>
    </row>
    <row r="31729" spans="2:15" x14ac:dyDescent="0.2">
      <c r="B31729" s="3"/>
      <c r="C31729" s="3"/>
      <c r="D31729" s="6"/>
      <c r="E31729" s="8"/>
      <c r="O31729" s="9"/>
    </row>
    <row r="31730" spans="2:15" x14ac:dyDescent="0.2">
      <c r="B31730" s="3"/>
      <c r="C31730" s="3"/>
      <c r="D31730" s="6"/>
      <c r="E31730" s="8"/>
      <c r="O31730" s="9"/>
    </row>
    <row r="31731" spans="2:15" x14ac:dyDescent="0.2">
      <c r="B31731" s="3"/>
      <c r="C31731" s="3"/>
      <c r="D31731" s="6"/>
      <c r="E31731" s="8"/>
      <c r="O31731" s="9"/>
    </row>
    <row r="31732" spans="2:15" x14ac:dyDescent="0.2">
      <c r="B31732" s="3"/>
      <c r="C31732" s="3"/>
      <c r="D31732" s="6"/>
      <c r="E31732" s="8"/>
      <c r="O31732" s="9"/>
    </row>
    <row r="31733" spans="2:15" x14ac:dyDescent="0.2">
      <c r="B31733" s="3"/>
      <c r="C31733" s="3"/>
      <c r="D31733" s="6"/>
      <c r="E31733" s="8"/>
      <c r="O31733" s="9"/>
    </row>
    <row r="31734" spans="2:15" x14ac:dyDescent="0.2">
      <c r="B31734" s="3"/>
      <c r="C31734" s="3"/>
      <c r="D31734" s="6"/>
      <c r="E31734" s="8"/>
      <c r="O31734" s="9"/>
    </row>
    <row r="31735" spans="2:15" x14ac:dyDescent="0.2">
      <c r="B31735" s="3"/>
      <c r="C31735" s="3"/>
      <c r="D31735" s="6"/>
      <c r="E31735" s="8"/>
      <c r="O31735" s="9"/>
    </row>
    <row r="31736" spans="2:15" x14ac:dyDescent="0.2">
      <c r="B31736" s="3"/>
      <c r="C31736" s="3"/>
      <c r="D31736" s="6"/>
      <c r="E31736" s="8"/>
      <c r="O31736" s="9"/>
    </row>
    <row r="31737" spans="2:15" x14ac:dyDescent="0.2">
      <c r="B31737" s="3"/>
      <c r="C31737" s="3"/>
      <c r="D31737" s="6"/>
      <c r="E31737" s="8"/>
      <c r="O31737" s="9"/>
    </row>
    <row r="31738" spans="2:15" x14ac:dyDescent="0.2">
      <c r="B31738" s="3"/>
      <c r="C31738" s="3"/>
      <c r="D31738" s="6"/>
      <c r="E31738" s="8"/>
      <c r="O31738" s="9"/>
    </row>
    <row r="31739" spans="2:15" x14ac:dyDescent="0.2">
      <c r="B31739" s="3"/>
      <c r="C31739" s="3"/>
      <c r="D31739" s="6"/>
      <c r="E31739" s="8"/>
      <c r="O31739" s="9"/>
    </row>
    <row r="31740" spans="2:15" x14ac:dyDescent="0.2">
      <c r="B31740" s="3"/>
      <c r="C31740" s="3"/>
      <c r="D31740" s="6"/>
      <c r="E31740" s="8"/>
      <c r="O31740" s="9"/>
    </row>
    <row r="31741" spans="2:15" x14ac:dyDescent="0.2">
      <c r="B31741" s="3"/>
      <c r="C31741" s="3"/>
      <c r="D31741" s="6"/>
      <c r="E31741" s="8"/>
      <c r="O31741" s="9"/>
    </row>
    <row r="31742" spans="2:15" x14ac:dyDescent="0.2">
      <c r="B31742" s="3"/>
      <c r="C31742" s="3"/>
      <c r="D31742" s="6"/>
      <c r="E31742" s="8"/>
      <c r="O31742" s="9"/>
    </row>
    <row r="31743" spans="2:15" x14ac:dyDescent="0.2">
      <c r="B31743" s="3"/>
      <c r="C31743" s="3"/>
      <c r="D31743" s="6"/>
      <c r="E31743" s="8"/>
      <c r="O31743" s="9"/>
    </row>
    <row r="31744" spans="2:15" x14ac:dyDescent="0.2">
      <c r="B31744" s="3"/>
      <c r="C31744" s="3"/>
      <c r="D31744" s="6"/>
      <c r="E31744" s="8"/>
      <c r="O31744" s="9"/>
    </row>
    <row r="31745" spans="2:15" x14ac:dyDescent="0.2">
      <c r="B31745" s="3"/>
      <c r="C31745" s="3"/>
      <c r="D31745" s="6"/>
      <c r="E31745" s="8"/>
      <c r="O31745" s="9"/>
    </row>
    <row r="31746" spans="2:15" x14ac:dyDescent="0.2">
      <c r="B31746" s="3"/>
      <c r="C31746" s="3"/>
      <c r="D31746" s="6"/>
      <c r="E31746" s="8"/>
      <c r="O31746" s="9"/>
    </row>
    <row r="31747" spans="2:15" x14ac:dyDescent="0.2">
      <c r="B31747" s="3"/>
      <c r="C31747" s="3"/>
      <c r="D31747" s="6"/>
      <c r="E31747" s="8"/>
      <c r="O31747" s="9"/>
    </row>
    <row r="31748" spans="2:15" x14ac:dyDescent="0.2">
      <c r="B31748" s="3"/>
      <c r="C31748" s="3"/>
      <c r="D31748" s="6"/>
      <c r="E31748" s="8"/>
      <c r="O31748" s="9"/>
    </row>
    <row r="31749" spans="2:15" x14ac:dyDescent="0.2">
      <c r="B31749" s="3"/>
      <c r="C31749" s="3"/>
      <c r="D31749" s="6"/>
      <c r="E31749" s="8"/>
      <c r="O31749" s="9"/>
    </row>
    <row r="31750" spans="2:15" x14ac:dyDescent="0.2">
      <c r="B31750" s="3"/>
      <c r="C31750" s="3"/>
      <c r="D31750" s="6"/>
      <c r="E31750" s="8"/>
      <c r="O31750" s="9"/>
    </row>
    <row r="31751" spans="2:15" x14ac:dyDescent="0.2">
      <c r="B31751" s="3"/>
      <c r="C31751" s="3"/>
      <c r="D31751" s="6"/>
      <c r="E31751" s="8"/>
      <c r="O31751" s="9"/>
    </row>
    <row r="31752" spans="2:15" x14ac:dyDescent="0.2">
      <c r="B31752" s="3"/>
      <c r="C31752" s="3"/>
      <c r="D31752" s="6"/>
      <c r="E31752" s="8"/>
      <c r="O31752" s="9"/>
    </row>
    <row r="31753" spans="2:15" x14ac:dyDescent="0.2">
      <c r="B31753" s="3"/>
      <c r="C31753" s="3"/>
      <c r="D31753" s="6"/>
      <c r="E31753" s="8"/>
      <c r="O31753" s="9"/>
    </row>
    <row r="31754" spans="2:15" x14ac:dyDescent="0.2">
      <c r="B31754" s="3"/>
      <c r="C31754" s="3"/>
      <c r="D31754" s="6"/>
      <c r="E31754" s="8"/>
      <c r="O31754" s="9"/>
    </row>
    <row r="31755" spans="2:15" x14ac:dyDescent="0.2">
      <c r="B31755" s="3"/>
      <c r="C31755" s="3"/>
      <c r="D31755" s="6"/>
      <c r="E31755" s="8"/>
      <c r="O31755" s="9"/>
    </row>
    <row r="31756" spans="2:15" x14ac:dyDescent="0.2">
      <c r="B31756" s="3"/>
      <c r="C31756" s="3"/>
      <c r="D31756" s="6"/>
      <c r="E31756" s="8"/>
      <c r="O31756" s="9"/>
    </row>
    <row r="31757" spans="2:15" x14ac:dyDescent="0.2">
      <c r="B31757" s="3"/>
      <c r="C31757" s="3"/>
      <c r="D31757" s="6"/>
      <c r="E31757" s="8"/>
      <c r="O31757" s="9"/>
    </row>
    <row r="31758" spans="2:15" x14ac:dyDescent="0.2">
      <c r="B31758" s="3"/>
      <c r="C31758" s="3"/>
      <c r="D31758" s="6"/>
      <c r="E31758" s="8"/>
      <c r="O31758" s="9"/>
    </row>
    <row r="31759" spans="2:15" x14ac:dyDescent="0.2">
      <c r="B31759" s="3"/>
      <c r="C31759" s="3"/>
      <c r="D31759" s="6"/>
      <c r="E31759" s="8"/>
      <c r="O31759" s="9"/>
    </row>
    <row r="31760" spans="2:15" x14ac:dyDescent="0.2">
      <c r="B31760" s="3"/>
      <c r="C31760" s="3"/>
      <c r="D31760" s="6"/>
      <c r="E31760" s="8"/>
      <c r="O31760" s="9"/>
    </row>
    <row r="31761" spans="2:15" x14ac:dyDescent="0.2">
      <c r="B31761" s="3"/>
      <c r="C31761" s="3"/>
      <c r="D31761" s="6"/>
      <c r="E31761" s="8"/>
      <c r="O31761" s="9"/>
    </row>
    <row r="31762" spans="2:15" x14ac:dyDescent="0.2">
      <c r="B31762" s="3"/>
      <c r="C31762" s="3"/>
      <c r="D31762" s="6"/>
      <c r="E31762" s="8"/>
      <c r="O31762" s="9"/>
    </row>
    <row r="31763" spans="2:15" x14ac:dyDescent="0.2">
      <c r="B31763" s="3"/>
      <c r="C31763" s="3"/>
      <c r="D31763" s="6"/>
      <c r="E31763" s="8"/>
      <c r="O31763" s="9"/>
    </row>
    <row r="31764" spans="2:15" x14ac:dyDescent="0.2">
      <c r="B31764" s="3"/>
      <c r="C31764" s="3"/>
      <c r="D31764" s="6"/>
      <c r="E31764" s="8"/>
      <c r="O31764" s="9"/>
    </row>
    <row r="31765" spans="2:15" x14ac:dyDescent="0.2">
      <c r="B31765" s="3"/>
      <c r="C31765" s="3"/>
      <c r="D31765" s="6"/>
      <c r="E31765" s="8"/>
      <c r="O31765" s="9"/>
    </row>
    <row r="31766" spans="2:15" x14ac:dyDescent="0.2">
      <c r="B31766" s="3"/>
      <c r="C31766" s="3"/>
      <c r="D31766" s="6"/>
      <c r="E31766" s="8"/>
      <c r="O31766" s="9"/>
    </row>
    <row r="31767" spans="2:15" x14ac:dyDescent="0.2">
      <c r="B31767" s="3"/>
      <c r="C31767" s="3"/>
      <c r="D31767" s="6"/>
      <c r="E31767" s="8"/>
      <c r="O31767" s="9"/>
    </row>
    <row r="31768" spans="2:15" x14ac:dyDescent="0.2">
      <c r="B31768" s="3"/>
      <c r="C31768" s="3"/>
      <c r="D31768" s="6"/>
      <c r="E31768" s="8"/>
      <c r="O31768" s="9"/>
    </row>
    <row r="31769" spans="2:15" x14ac:dyDescent="0.2">
      <c r="B31769" s="3"/>
      <c r="C31769" s="3"/>
      <c r="D31769" s="6"/>
      <c r="E31769" s="8"/>
      <c r="O31769" s="9"/>
    </row>
    <row r="31770" spans="2:15" x14ac:dyDescent="0.2">
      <c r="B31770" s="3"/>
      <c r="C31770" s="3"/>
      <c r="D31770" s="6"/>
      <c r="E31770" s="8"/>
      <c r="O31770" s="9"/>
    </row>
    <row r="31771" spans="2:15" x14ac:dyDescent="0.2">
      <c r="B31771" s="3"/>
      <c r="C31771" s="3"/>
      <c r="D31771" s="6"/>
      <c r="E31771" s="8"/>
      <c r="O31771" s="9"/>
    </row>
    <row r="31772" spans="2:15" x14ac:dyDescent="0.2">
      <c r="B31772" s="3"/>
      <c r="C31772" s="3"/>
      <c r="D31772" s="6"/>
      <c r="E31772" s="8"/>
      <c r="O31772" s="9"/>
    </row>
    <row r="31773" spans="2:15" x14ac:dyDescent="0.2">
      <c r="B31773" s="3"/>
      <c r="C31773" s="3"/>
      <c r="D31773" s="6"/>
      <c r="E31773" s="8"/>
      <c r="O31773" s="9"/>
    </row>
    <row r="31774" spans="2:15" x14ac:dyDescent="0.2">
      <c r="B31774" s="3"/>
      <c r="C31774" s="3"/>
      <c r="D31774" s="6"/>
      <c r="E31774" s="8"/>
      <c r="O31774" s="9"/>
    </row>
    <row r="31775" spans="2:15" x14ac:dyDescent="0.2">
      <c r="B31775" s="3"/>
      <c r="C31775" s="3"/>
      <c r="D31775" s="6"/>
      <c r="E31775" s="8"/>
      <c r="O31775" s="9"/>
    </row>
    <row r="31776" spans="2:15" x14ac:dyDescent="0.2">
      <c r="B31776" s="3"/>
      <c r="C31776" s="3"/>
      <c r="D31776" s="6"/>
      <c r="E31776" s="8"/>
      <c r="O31776" s="9"/>
    </row>
    <row r="31777" spans="2:15" x14ac:dyDescent="0.2">
      <c r="B31777" s="3"/>
      <c r="C31777" s="3"/>
      <c r="D31777" s="6"/>
      <c r="E31777" s="8"/>
      <c r="O31777" s="9"/>
    </row>
    <row r="31778" spans="2:15" x14ac:dyDescent="0.2">
      <c r="B31778" s="3"/>
      <c r="C31778" s="3"/>
      <c r="D31778" s="6"/>
      <c r="E31778" s="8"/>
      <c r="O31778" s="9"/>
    </row>
    <row r="31779" spans="2:15" x14ac:dyDescent="0.2">
      <c r="B31779" s="3"/>
      <c r="C31779" s="3"/>
      <c r="D31779" s="6"/>
      <c r="E31779" s="8"/>
      <c r="O31779" s="9"/>
    </row>
    <row r="31780" spans="2:15" x14ac:dyDescent="0.2">
      <c r="B31780" s="3"/>
      <c r="C31780" s="3"/>
      <c r="D31780" s="6"/>
      <c r="E31780" s="8"/>
      <c r="O31780" s="9"/>
    </row>
    <row r="31781" spans="2:15" x14ac:dyDescent="0.2">
      <c r="B31781" s="3"/>
      <c r="C31781" s="3"/>
      <c r="D31781" s="6"/>
      <c r="E31781" s="8"/>
      <c r="O31781" s="9"/>
    </row>
    <row r="31782" spans="2:15" x14ac:dyDescent="0.2">
      <c r="B31782" s="3"/>
      <c r="C31782" s="3"/>
      <c r="D31782" s="6"/>
      <c r="E31782" s="8"/>
      <c r="O31782" s="9"/>
    </row>
    <row r="31783" spans="2:15" x14ac:dyDescent="0.2">
      <c r="B31783" s="3"/>
      <c r="C31783" s="3"/>
      <c r="D31783" s="6"/>
      <c r="E31783" s="8"/>
      <c r="O31783" s="9"/>
    </row>
    <row r="31784" spans="2:15" x14ac:dyDescent="0.2">
      <c r="B31784" s="3"/>
      <c r="C31784" s="3"/>
      <c r="D31784" s="6"/>
      <c r="E31784" s="8"/>
      <c r="O31784" s="9"/>
    </row>
    <row r="31785" spans="2:15" x14ac:dyDescent="0.2">
      <c r="B31785" s="3"/>
      <c r="C31785" s="3"/>
      <c r="D31785" s="6"/>
      <c r="E31785" s="8"/>
      <c r="O31785" s="9"/>
    </row>
    <row r="31786" spans="2:15" x14ac:dyDescent="0.2">
      <c r="B31786" s="3"/>
      <c r="C31786" s="3"/>
      <c r="D31786" s="6"/>
      <c r="E31786" s="8"/>
      <c r="O31786" s="9"/>
    </row>
    <row r="31787" spans="2:15" x14ac:dyDescent="0.2">
      <c r="B31787" s="3"/>
      <c r="C31787" s="3"/>
      <c r="D31787" s="6"/>
      <c r="E31787" s="8"/>
      <c r="O31787" s="9"/>
    </row>
    <row r="31788" spans="2:15" x14ac:dyDescent="0.2">
      <c r="B31788" s="3"/>
      <c r="C31788" s="3"/>
      <c r="D31788" s="6"/>
      <c r="E31788" s="8"/>
      <c r="O31788" s="9"/>
    </row>
    <row r="31789" spans="2:15" x14ac:dyDescent="0.2">
      <c r="B31789" s="3"/>
      <c r="C31789" s="3"/>
      <c r="D31789" s="6"/>
      <c r="E31789" s="8"/>
      <c r="O31789" s="9"/>
    </row>
    <row r="31790" spans="2:15" x14ac:dyDescent="0.2">
      <c r="B31790" s="3"/>
      <c r="C31790" s="3"/>
      <c r="D31790" s="6"/>
      <c r="E31790" s="8"/>
      <c r="O31790" s="9"/>
    </row>
    <row r="31791" spans="2:15" x14ac:dyDescent="0.2">
      <c r="B31791" s="3"/>
      <c r="C31791" s="3"/>
      <c r="D31791" s="6"/>
      <c r="E31791" s="8"/>
      <c r="O31791" s="9"/>
    </row>
    <row r="31792" spans="2:15" x14ac:dyDescent="0.2">
      <c r="B31792" s="3"/>
      <c r="C31792" s="3"/>
      <c r="D31792" s="6"/>
      <c r="E31792" s="8"/>
      <c r="O31792" s="9"/>
    </row>
    <row r="31793" spans="2:15" x14ac:dyDescent="0.2">
      <c r="B31793" s="3"/>
      <c r="C31793" s="3"/>
      <c r="D31793" s="6"/>
      <c r="E31793" s="8"/>
      <c r="O31793" s="9"/>
    </row>
    <row r="31794" spans="2:15" x14ac:dyDescent="0.2">
      <c r="B31794" s="3"/>
      <c r="C31794" s="3"/>
      <c r="D31794" s="6"/>
      <c r="E31794" s="8"/>
      <c r="O31794" s="9"/>
    </row>
    <row r="31795" spans="2:15" x14ac:dyDescent="0.2">
      <c r="B31795" s="3"/>
      <c r="C31795" s="3"/>
      <c r="D31795" s="6"/>
      <c r="E31795" s="8"/>
      <c r="O31795" s="9"/>
    </row>
    <row r="31796" spans="2:15" x14ac:dyDescent="0.2">
      <c r="B31796" s="3"/>
      <c r="C31796" s="3"/>
      <c r="D31796" s="6"/>
      <c r="E31796" s="8"/>
      <c r="O31796" s="9"/>
    </row>
    <row r="31797" spans="2:15" x14ac:dyDescent="0.2">
      <c r="B31797" s="3"/>
      <c r="C31797" s="3"/>
      <c r="D31797" s="6"/>
      <c r="E31797" s="8"/>
      <c r="O31797" s="9"/>
    </row>
    <row r="31798" spans="2:15" x14ac:dyDescent="0.2">
      <c r="B31798" s="3"/>
      <c r="C31798" s="3"/>
      <c r="D31798" s="6"/>
      <c r="E31798" s="8"/>
      <c r="O31798" s="9"/>
    </row>
    <row r="31799" spans="2:15" x14ac:dyDescent="0.2">
      <c r="B31799" s="3"/>
      <c r="C31799" s="3"/>
      <c r="D31799" s="6"/>
      <c r="E31799" s="8"/>
      <c r="O31799" s="9"/>
    </row>
    <row r="31800" spans="2:15" x14ac:dyDescent="0.2">
      <c r="B31800" s="3"/>
      <c r="C31800" s="3"/>
      <c r="D31800" s="6"/>
      <c r="E31800" s="8"/>
      <c r="O31800" s="9"/>
    </row>
    <row r="31801" spans="2:15" x14ac:dyDescent="0.2">
      <c r="B31801" s="3"/>
      <c r="C31801" s="3"/>
      <c r="D31801" s="6"/>
      <c r="E31801" s="8"/>
      <c r="O31801" s="9"/>
    </row>
    <row r="31802" spans="2:15" x14ac:dyDescent="0.2">
      <c r="B31802" s="3"/>
      <c r="C31802" s="3"/>
      <c r="D31802" s="6"/>
      <c r="E31802" s="8"/>
      <c r="O31802" s="9"/>
    </row>
    <row r="31803" spans="2:15" x14ac:dyDescent="0.2">
      <c r="B31803" s="3"/>
      <c r="C31803" s="3"/>
      <c r="D31803" s="6"/>
      <c r="E31803" s="8"/>
      <c r="O31803" s="9"/>
    </row>
    <row r="31804" spans="2:15" x14ac:dyDescent="0.2">
      <c r="B31804" s="3"/>
      <c r="C31804" s="3"/>
      <c r="D31804" s="6"/>
      <c r="E31804" s="8"/>
      <c r="O31804" s="9"/>
    </row>
    <row r="31805" spans="2:15" x14ac:dyDescent="0.2">
      <c r="B31805" s="3"/>
      <c r="C31805" s="3"/>
      <c r="D31805" s="6"/>
      <c r="E31805" s="8"/>
      <c r="O31805" s="9"/>
    </row>
    <row r="31806" spans="2:15" x14ac:dyDescent="0.2">
      <c r="B31806" s="3"/>
      <c r="C31806" s="3"/>
      <c r="D31806" s="6"/>
      <c r="E31806" s="8"/>
      <c r="O31806" s="9"/>
    </row>
    <row r="31807" spans="2:15" x14ac:dyDescent="0.2">
      <c r="B31807" s="3"/>
      <c r="C31807" s="3"/>
      <c r="D31807" s="6"/>
      <c r="E31807" s="8"/>
      <c r="O31807" s="9"/>
    </row>
    <row r="31808" spans="2:15" x14ac:dyDescent="0.2">
      <c r="B31808" s="3"/>
      <c r="C31808" s="3"/>
      <c r="D31808" s="6"/>
      <c r="E31808" s="8"/>
      <c r="O31808" s="9"/>
    </row>
    <row r="31809" spans="2:15" x14ac:dyDescent="0.2">
      <c r="B31809" s="3"/>
      <c r="C31809" s="3"/>
      <c r="D31809" s="6"/>
      <c r="E31809" s="8"/>
      <c r="O31809" s="9"/>
    </row>
    <row r="31810" spans="2:15" x14ac:dyDescent="0.2">
      <c r="B31810" s="3"/>
      <c r="C31810" s="3"/>
      <c r="D31810" s="6"/>
      <c r="E31810" s="8"/>
      <c r="O31810" s="9"/>
    </row>
    <row r="31811" spans="2:15" x14ac:dyDescent="0.2">
      <c r="B31811" s="3"/>
      <c r="C31811" s="3"/>
      <c r="D31811" s="6"/>
      <c r="E31811" s="8"/>
      <c r="O31811" s="9"/>
    </row>
    <row r="31812" spans="2:15" x14ac:dyDescent="0.2">
      <c r="B31812" s="3"/>
      <c r="C31812" s="3"/>
      <c r="D31812" s="6"/>
      <c r="E31812" s="8"/>
      <c r="O31812" s="9"/>
    </row>
    <row r="31813" spans="2:15" x14ac:dyDescent="0.2">
      <c r="B31813" s="3"/>
      <c r="C31813" s="3"/>
      <c r="D31813" s="6"/>
      <c r="E31813" s="8"/>
      <c r="O31813" s="9"/>
    </row>
    <row r="31814" spans="2:15" x14ac:dyDescent="0.2">
      <c r="B31814" s="3"/>
      <c r="C31814" s="3"/>
      <c r="D31814" s="6"/>
      <c r="E31814" s="8"/>
      <c r="O31814" s="9"/>
    </row>
    <row r="31815" spans="2:15" x14ac:dyDescent="0.2">
      <c r="B31815" s="3"/>
      <c r="C31815" s="3"/>
      <c r="D31815" s="6"/>
      <c r="E31815" s="8"/>
      <c r="O31815" s="9"/>
    </row>
    <row r="31816" spans="2:15" x14ac:dyDescent="0.2">
      <c r="B31816" s="3"/>
      <c r="C31816" s="3"/>
      <c r="D31816" s="6"/>
      <c r="E31816" s="8"/>
      <c r="O31816" s="9"/>
    </row>
    <row r="31817" spans="2:15" x14ac:dyDescent="0.2">
      <c r="B31817" s="3"/>
      <c r="C31817" s="3"/>
      <c r="D31817" s="6"/>
      <c r="E31817" s="8"/>
      <c r="O31817" s="9"/>
    </row>
    <row r="31818" spans="2:15" x14ac:dyDescent="0.2">
      <c r="B31818" s="3"/>
      <c r="C31818" s="3"/>
      <c r="D31818" s="6"/>
      <c r="E31818" s="8"/>
      <c r="O31818" s="9"/>
    </row>
    <row r="31819" spans="2:15" x14ac:dyDescent="0.2">
      <c r="B31819" s="3"/>
      <c r="C31819" s="3"/>
      <c r="D31819" s="6"/>
      <c r="E31819" s="8"/>
      <c r="O31819" s="9"/>
    </row>
    <row r="31820" spans="2:15" x14ac:dyDescent="0.2">
      <c r="B31820" s="3"/>
      <c r="C31820" s="3"/>
      <c r="D31820" s="6"/>
      <c r="E31820" s="8"/>
      <c r="O31820" s="9"/>
    </row>
    <row r="31821" spans="2:15" x14ac:dyDescent="0.2">
      <c r="B31821" s="3"/>
      <c r="C31821" s="3"/>
      <c r="D31821" s="6"/>
      <c r="E31821" s="8"/>
      <c r="O31821" s="9"/>
    </row>
    <row r="31822" spans="2:15" x14ac:dyDescent="0.2">
      <c r="B31822" s="3"/>
      <c r="C31822" s="3"/>
      <c r="D31822" s="6"/>
      <c r="E31822" s="8"/>
      <c r="O31822" s="9"/>
    </row>
    <row r="31823" spans="2:15" x14ac:dyDescent="0.2">
      <c r="B31823" s="3"/>
      <c r="C31823" s="3"/>
      <c r="D31823" s="6"/>
      <c r="E31823" s="8"/>
      <c r="O31823" s="9"/>
    </row>
    <row r="31824" spans="2:15" x14ac:dyDescent="0.2">
      <c r="B31824" s="3"/>
      <c r="C31824" s="3"/>
      <c r="D31824" s="6"/>
      <c r="E31824" s="8"/>
      <c r="O31824" s="9"/>
    </row>
    <row r="31825" spans="2:15" x14ac:dyDescent="0.2">
      <c r="B31825" s="3"/>
      <c r="C31825" s="3"/>
      <c r="D31825" s="6"/>
      <c r="E31825" s="8"/>
      <c r="O31825" s="9"/>
    </row>
    <row r="31826" spans="2:15" x14ac:dyDescent="0.2">
      <c r="B31826" s="3"/>
      <c r="C31826" s="3"/>
      <c r="D31826" s="6"/>
      <c r="E31826" s="8"/>
      <c r="O31826" s="9"/>
    </row>
    <row r="31827" spans="2:15" x14ac:dyDescent="0.2">
      <c r="B31827" s="3"/>
      <c r="C31827" s="3"/>
      <c r="D31827" s="6"/>
      <c r="E31827" s="8"/>
      <c r="O31827" s="9"/>
    </row>
    <row r="31828" spans="2:15" x14ac:dyDescent="0.2">
      <c r="B31828" s="3"/>
      <c r="C31828" s="3"/>
      <c r="D31828" s="6"/>
      <c r="E31828" s="8"/>
      <c r="O31828" s="9"/>
    </row>
    <row r="31829" spans="2:15" x14ac:dyDescent="0.2">
      <c r="B31829" s="3"/>
      <c r="C31829" s="3"/>
      <c r="D31829" s="6"/>
      <c r="E31829" s="8"/>
      <c r="O31829" s="9"/>
    </row>
    <row r="31830" spans="2:15" x14ac:dyDescent="0.2">
      <c r="B31830" s="3"/>
      <c r="C31830" s="3"/>
      <c r="D31830" s="6"/>
      <c r="E31830" s="8"/>
      <c r="O31830" s="9"/>
    </row>
    <row r="31831" spans="2:15" x14ac:dyDescent="0.2">
      <c r="B31831" s="3"/>
      <c r="C31831" s="3"/>
      <c r="D31831" s="6"/>
      <c r="E31831" s="8"/>
      <c r="O31831" s="9"/>
    </row>
    <row r="31832" spans="2:15" x14ac:dyDescent="0.2">
      <c r="B31832" s="3"/>
      <c r="C31832" s="3"/>
      <c r="D31832" s="6"/>
      <c r="E31832" s="8"/>
      <c r="O31832" s="9"/>
    </row>
    <row r="31833" spans="2:15" x14ac:dyDescent="0.2">
      <c r="B31833" s="3"/>
      <c r="C31833" s="3"/>
      <c r="D31833" s="6"/>
      <c r="E31833" s="8"/>
      <c r="O31833" s="9"/>
    </row>
    <row r="31834" spans="2:15" x14ac:dyDescent="0.2">
      <c r="B31834" s="3"/>
      <c r="C31834" s="3"/>
      <c r="D31834" s="6"/>
      <c r="E31834" s="8"/>
      <c r="O31834" s="9"/>
    </row>
    <row r="31835" spans="2:15" x14ac:dyDescent="0.2">
      <c r="B31835" s="3"/>
      <c r="C31835" s="3"/>
      <c r="D31835" s="6"/>
      <c r="E31835" s="8"/>
      <c r="O31835" s="9"/>
    </row>
    <row r="31836" spans="2:15" x14ac:dyDescent="0.2">
      <c r="B31836" s="3"/>
      <c r="C31836" s="3"/>
      <c r="D31836" s="6"/>
      <c r="E31836" s="8"/>
      <c r="O31836" s="9"/>
    </row>
    <row r="31837" spans="2:15" x14ac:dyDescent="0.2">
      <c r="B31837" s="3"/>
      <c r="C31837" s="3"/>
      <c r="D31837" s="6"/>
      <c r="E31837" s="8"/>
      <c r="O31837" s="9"/>
    </row>
    <row r="31838" spans="2:15" x14ac:dyDescent="0.2">
      <c r="B31838" s="3"/>
      <c r="C31838" s="3"/>
      <c r="D31838" s="6"/>
      <c r="E31838" s="8"/>
      <c r="O31838" s="9"/>
    </row>
    <row r="31839" spans="2:15" x14ac:dyDescent="0.2">
      <c r="B31839" s="3"/>
      <c r="C31839" s="3"/>
      <c r="D31839" s="6"/>
      <c r="E31839" s="8"/>
      <c r="O31839" s="9"/>
    </row>
    <row r="31840" spans="2:15" x14ac:dyDescent="0.2">
      <c r="B31840" s="3"/>
      <c r="C31840" s="3"/>
      <c r="D31840" s="6"/>
      <c r="E31840" s="8"/>
      <c r="O31840" s="9"/>
    </row>
    <row r="31841" spans="2:15" x14ac:dyDescent="0.2">
      <c r="B31841" s="3"/>
      <c r="C31841" s="3"/>
      <c r="D31841" s="6"/>
      <c r="E31841" s="8"/>
      <c r="O31841" s="9"/>
    </row>
    <row r="31842" spans="2:15" x14ac:dyDescent="0.2">
      <c r="B31842" s="3"/>
      <c r="C31842" s="3"/>
      <c r="D31842" s="6"/>
      <c r="E31842" s="8"/>
      <c r="O31842" s="9"/>
    </row>
    <row r="31843" spans="2:15" x14ac:dyDescent="0.2">
      <c r="B31843" s="3"/>
      <c r="C31843" s="3"/>
      <c r="D31843" s="6"/>
      <c r="E31843" s="8"/>
      <c r="O31843" s="9"/>
    </row>
    <row r="31844" spans="2:15" x14ac:dyDescent="0.2">
      <c r="B31844" s="3"/>
      <c r="C31844" s="3"/>
      <c r="D31844" s="6"/>
      <c r="E31844" s="8"/>
      <c r="O31844" s="9"/>
    </row>
    <row r="31845" spans="2:15" x14ac:dyDescent="0.2">
      <c r="B31845" s="3"/>
      <c r="C31845" s="3"/>
      <c r="D31845" s="6"/>
      <c r="E31845" s="8"/>
      <c r="O31845" s="9"/>
    </row>
    <row r="31846" spans="2:15" x14ac:dyDescent="0.2">
      <c r="B31846" s="3"/>
      <c r="C31846" s="3"/>
      <c r="D31846" s="6"/>
      <c r="E31846" s="8"/>
      <c r="O31846" s="9"/>
    </row>
    <row r="31847" spans="2:15" x14ac:dyDescent="0.2">
      <c r="B31847" s="3"/>
      <c r="C31847" s="3"/>
      <c r="D31847" s="6"/>
      <c r="E31847" s="8"/>
      <c r="O31847" s="9"/>
    </row>
    <row r="31848" spans="2:15" x14ac:dyDescent="0.2">
      <c r="B31848" s="3"/>
      <c r="C31848" s="3"/>
      <c r="D31848" s="6"/>
      <c r="E31848" s="8"/>
      <c r="O31848" s="9"/>
    </row>
    <row r="31849" spans="2:15" x14ac:dyDescent="0.2">
      <c r="B31849" s="3"/>
      <c r="C31849" s="3"/>
      <c r="D31849" s="6"/>
      <c r="E31849" s="8"/>
      <c r="O31849" s="9"/>
    </row>
    <row r="31850" spans="2:15" x14ac:dyDescent="0.2">
      <c r="B31850" s="3"/>
      <c r="C31850" s="3"/>
      <c r="D31850" s="6"/>
      <c r="E31850" s="8"/>
      <c r="O31850" s="9"/>
    </row>
    <row r="31851" spans="2:15" x14ac:dyDescent="0.2">
      <c r="B31851" s="3"/>
      <c r="C31851" s="3"/>
      <c r="D31851" s="6"/>
      <c r="E31851" s="8"/>
      <c r="O31851" s="9"/>
    </row>
    <row r="31852" spans="2:15" x14ac:dyDescent="0.2">
      <c r="B31852" s="3"/>
      <c r="C31852" s="3"/>
      <c r="D31852" s="6"/>
      <c r="E31852" s="8"/>
      <c r="O31852" s="9"/>
    </row>
    <row r="31853" spans="2:15" x14ac:dyDescent="0.2">
      <c r="B31853" s="3"/>
      <c r="C31853" s="3"/>
      <c r="D31853" s="6"/>
      <c r="E31853" s="8"/>
      <c r="O31853" s="9"/>
    </row>
    <row r="31854" spans="2:15" x14ac:dyDescent="0.2">
      <c r="B31854" s="3"/>
      <c r="C31854" s="3"/>
      <c r="D31854" s="6"/>
      <c r="E31854" s="8"/>
      <c r="O31854" s="9"/>
    </row>
    <row r="31855" spans="2:15" x14ac:dyDescent="0.2">
      <c r="B31855" s="3"/>
      <c r="C31855" s="3"/>
      <c r="D31855" s="6"/>
      <c r="E31855" s="8"/>
      <c r="O31855" s="9"/>
    </row>
    <row r="31856" spans="2:15" x14ac:dyDescent="0.2">
      <c r="B31856" s="3"/>
      <c r="C31856" s="3"/>
      <c r="D31856" s="6"/>
      <c r="E31856" s="8"/>
      <c r="O31856" s="9"/>
    </row>
    <row r="31857" spans="2:15" x14ac:dyDescent="0.2">
      <c r="B31857" s="3"/>
      <c r="C31857" s="3"/>
      <c r="D31857" s="6"/>
      <c r="E31857" s="8"/>
      <c r="O31857" s="9"/>
    </row>
    <row r="31858" spans="2:15" x14ac:dyDescent="0.2">
      <c r="B31858" s="3"/>
      <c r="C31858" s="3"/>
      <c r="D31858" s="6"/>
      <c r="E31858" s="8"/>
      <c r="O31858" s="9"/>
    </row>
    <row r="31859" spans="2:15" x14ac:dyDescent="0.2">
      <c r="B31859" s="3"/>
      <c r="C31859" s="3"/>
      <c r="D31859" s="6"/>
      <c r="E31859" s="8"/>
      <c r="O31859" s="9"/>
    </row>
    <row r="31860" spans="2:15" x14ac:dyDescent="0.2">
      <c r="B31860" s="3"/>
      <c r="C31860" s="3"/>
      <c r="D31860" s="6"/>
      <c r="E31860" s="8"/>
      <c r="O31860" s="9"/>
    </row>
    <row r="31861" spans="2:15" x14ac:dyDescent="0.2">
      <c r="B31861" s="3"/>
      <c r="C31861" s="3"/>
      <c r="D31861" s="6"/>
      <c r="E31861" s="8"/>
      <c r="O31861" s="9"/>
    </row>
    <row r="31862" spans="2:15" x14ac:dyDescent="0.2">
      <c r="B31862" s="3"/>
      <c r="C31862" s="3"/>
      <c r="D31862" s="6"/>
      <c r="E31862" s="8"/>
      <c r="O31862" s="9"/>
    </row>
    <row r="31863" spans="2:15" x14ac:dyDescent="0.2">
      <c r="B31863" s="3"/>
      <c r="C31863" s="3"/>
      <c r="D31863" s="6"/>
      <c r="E31863" s="8"/>
      <c r="O31863" s="9"/>
    </row>
    <row r="31864" spans="2:15" x14ac:dyDescent="0.2">
      <c r="B31864" s="3"/>
      <c r="C31864" s="3"/>
      <c r="D31864" s="6"/>
      <c r="E31864" s="8"/>
      <c r="O31864" s="9"/>
    </row>
    <row r="31865" spans="2:15" x14ac:dyDescent="0.2">
      <c r="B31865" s="3"/>
      <c r="C31865" s="3"/>
      <c r="D31865" s="6"/>
      <c r="E31865" s="8"/>
      <c r="O31865" s="9"/>
    </row>
    <row r="31866" spans="2:15" x14ac:dyDescent="0.2">
      <c r="B31866" s="3"/>
      <c r="C31866" s="3"/>
      <c r="D31866" s="6"/>
      <c r="E31866" s="8"/>
      <c r="O31866" s="9"/>
    </row>
    <row r="31867" spans="2:15" x14ac:dyDescent="0.2">
      <c r="B31867" s="3"/>
      <c r="C31867" s="3"/>
      <c r="D31867" s="6"/>
      <c r="E31867" s="8"/>
      <c r="O31867" s="9"/>
    </row>
    <row r="31868" spans="2:15" x14ac:dyDescent="0.2">
      <c r="B31868" s="3"/>
      <c r="C31868" s="3"/>
      <c r="D31868" s="6"/>
      <c r="E31868" s="8"/>
      <c r="O31868" s="9"/>
    </row>
    <row r="31869" spans="2:15" x14ac:dyDescent="0.2">
      <c r="B31869" s="3"/>
      <c r="C31869" s="3"/>
      <c r="D31869" s="6"/>
      <c r="E31869" s="8"/>
      <c r="O31869" s="9"/>
    </row>
    <row r="31870" spans="2:15" x14ac:dyDescent="0.2">
      <c r="B31870" s="3"/>
      <c r="C31870" s="3"/>
      <c r="D31870" s="6"/>
      <c r="E31870" s="8"/>
      <c r="O31870" s="9"/>
    </row>
    <row r="31871" spans="2:15" x14ac:dyDescent="0.2">
      <c r="B31871" s="3"/>
      <c r="C31871" s="3"/>
      <c r="D31871" s="6"/>
      <c r="E31871" s="8"/>
      <c r="O31871" s="9"/>
    </row>
    <row r="31872" spans="2:15" x14ac:dyDescent="0.2">
      <c r="B31872" s="3"/>
      <c r="C31872" s="3"/>
      <c r="D31872" s="6"/>
      <c r="E31872" s="8"/>
      <c r="O31872" s="9"/>
    </row>
    <row r="31873" spans="2:15" x14ac:dyDescent="0.2">
      <c r="B31873" s="3"/>
      <c r="C31873" s="3"/>
      <c r="D31873" s="6"/>
      <c r="E31873" s="8"/>
      <c r="O31873" s="9"/>
    </row>
    <row r="31874" spans="2:15" x14ac:dyDescent="0.2">
      <c r="B31874" s="3"/>
      <c r="C31874" s="3"/>
      <c r="D31874" s="6"/>
      <c r="E31874" s="8"/>
      <c r="O31874" s="9"/>
    </row>
    <row r="31875" spans="2:15" x14ac:dyDescent="0.2">
      <c r="B31875" s="3"/>
      <c r="C31875" s="3"/>
      <c r="D31875" s="6"/>
      <c r="E31875" s="8"/>
      <c r="O31875" s="9"/>
    </row>
    <row r="31876" spans="2:15" x14ac:dyDescent="0.2">
      <c r="B31876" s="3"/>
      <c r="C31876" s="3"/>
      <c r="D31876" s="6"/>
      <c r="E31876" s="8"/>
      <c r="O31876" s="9"/>
    </row>
    <row r="31877" spans="2:15" x14ac:dyDescent="0.2">
      <c r="B31877" s="3"/>
      <c r="C31877" s="3"/>
      <c r="D31877" s="6"/>
      <c r="E31877" s="8"/>
      <c r="O31877" s="9"/>
    </row>
    <row r="31878" spans="2:15" x14ac:dyDescent="0.2">
      <c r="B31878" s="3"/>
      <c r="C31878" s="3"/>
      <c r="D31878" s="6"/>
      <c r="E31878" s="8"/>
      <c r="O31878" s="9"/>
    </row>
    <row r="31879" spans="2:15" x14ac:dyDescent="0.2">
      <c r="B31879" s="3"/>
      <c r="C31879" s="3"/>
      <c r="D31879" s="6"/>
      <c r="E31879" s="8"/>
      <c r="O31879" s="9"/>
    </row>
    <row r="31880" spans="2:15" x14ac:dyDescent="0.2">
      <c r="B31880" s="3"/>
      <c r="C31880" s="3"/>
      <c r="D31880" s="6"/>
      <c r="E31880" s="8"/>
      <c r="O31880" s="9"/>
    </row>
    <row r="31881" spans="2:15" x14ac:dyDescent="0.2">
      <c r="B31881" s="3"/>
      <c r="C31881" s="3"/>
      <c r="D31881" s="6"/>
      <c r="E31881" s="8"/>
      <c r="O31881" s="9"/>
    </row>
    <row r="31882" spans="2:15" x14ac:dyDescent="0.2">
      <c r="B31882" s="3"/>
      <c r="C31882" s="3"/>
      <c r="D31882" s="6"/>
      <c r="E31882" s="8"/>
      <c r="O31882" s="9"/>
    </row>
    <row r="31883" spans="2:15" x14ac:dyDescent="0.2">
      <c r="B31883" s="3"/>
      <c r="C31883" s="3"/>
      <c r="D31883" s="6"/>
      <c r="E31883" s="8"/>
      <c r="O31883" s="9"/>
    </row>
    <row r="31884" spans="2:15" x14ac:dyDescent="0.2">
      <c r="B31884" s="3"/>
      <c r="C31884" s="3"/>
      <c r="D31884" s="6"/>
      <c r="E31884" s="8"/>
      <c r="O31884" s="9"/>
    </row>
    <row r="31885" spans="2:15" x14ac:dyDescent="0.2">
      <c r="B31885" s="3"/>
      <c r="C31885" s="3"/>
      <c r="D31885" s="6"/>
      <c r="E31885" s="8"/>
      <c r="O31885" s="9"/>
    </row>
    <row r="31886" spans="2:15" x14ac:dyDescent="0.2">
      <c r="B31886" s="3"/>
      <c r="C31886" s="3"/>
      <c r="D31886" s="6"/>
      <c r="E31886" s="8"/>
      <c r="O31886" s="9"/>
    </row>
    <row r="31887" spans="2:15" x14ac:dyDescent="0.2">
      <c r="B31887" s="3"/>
      <c r="C31887" s="3"/>
      <c r="D31887" s="6"/>
      <c r="E31887" s="8"/>
      <c r="O31887" s="9"/>
    </row>
    <row r="31888" spans="2:15" x14ac:dyDescent="0.2">
      <c r="B31888" s="3"/>
      <c r="C31888" s="3"/>
      <c r="D31888" s="6"/>
      <c r="E31888" s="8"/>
      <c r="O31888" s="9"/>
    </row>
    <row r="31889" spans="2:15" x14ac:dyDescent="0.2">
      <c r="B31889" s="3"/>
      <c r="C31889" s="3"/>
      <c r="D31889" s="6"/>
      <c r="E31889" s="8"/>
      <c r="O31889" s="9"/>
    </row>
    <row r="31890" spans="2:15" x14ac:dyDescent="0.2">
      <c r="B31890" s="3"/>
      <c r="C31890" s="3"/>
      <c r="D31890" s="6"/>
      <c r="E31890" s="8"/>
      <c r="O31890" s="9"/>
    </row>
    <row r="31891" spans="2:15" x14ac:dyDescent="0.2">
      <c r="B31891" s="3"/>
      <c r="C31891" s="3"/>
      <c r="D31891" s="6"/>
      <c r="E31891" s="8"/>
      <c r="O31891" s="9"/>
    </row>
    <row r="31892" spans="2:15" x14ac:dyDescent="0.2">
      <c r="B31892" s="3"/>
      <c r="C31892" s="3"/>
      <c r="D31892" s="6"/>
      <c r="E31892" s="8"/>
      <c r="O31892" s="9"/>
    </row>
    <row r="31893" spans="2:15" x14ac:dyDescent="0.2">
      <c r="B31893" s="3"/>
      <c r="C31893" s="3"/>
      <c r="D31893" s="6"/>
      <c r="E31893" s="8"/>
      <c r="O31893" s="9"/>
    </row>
    <row r="31894" spans="2:15" x14ac:dyDescent="0.2">
      <c r="B31894" s="3"/>
      <c r="C31894" s="3"/>
      <c r="D31894" s="6"/>
      <c r="E31894" s="8"/>
      <c r="O31894" s="9"/>
    </row>
    <row r="31895" spans="2:15" x14ac:dyDescent="0.2">
      <c r="B31895" s="3"/>
      <c r="C31895" s="3"/>
      <c r="D31895" s="6"/>
      <c r="E31895" s="8"/>
      <c r="O31895" s="9"/>
    </row>
    <row r="31896" spans="2:15" x14ac:dyDescent="0.2">
      <c r="B31896" s="3"/>
      <c r="C31896" s="3"/>
      <c r="D31896" s="6"/>
      <c r="E31896" s="8"/>
      <c r="O31896" s="9"/>
    </row>
    <row r="31897" spans="2:15" x14ac:dyDescent="0.2">
      <c r="B31897" s="3"/>
      <c r="C31897" s="3"/>
      <c r="D31897" s="6"/>
      <c r="E31897" s="8"/>
      <c r="O31897" s="9"/>
    </row>
    <row r="31898" spans="2:15" x14ac:dyDescent="0.2">
      <c r="B31898" s="3"/>
      <c r="C31898" s="3"/>
      <c r="D31898" s="6"/>
      <c r="E31898" s="8"/>
      <c r="O31898" s="9"/>
    </row>
    <row r="31899" spans="2:15" x14ac:dyDescent="0.2">
      <c r="B31899" s="3"/>
      <c r="C31899" s="3"/>
      <c r="D31899" s="6"/>
      <c r="E31899" s="8"/>
      <c r="O31899" s="9"/>
    </row>
    <row r="31900" spans="2:15" x14ac:dyDescent="0.2">
      <c r="B31900" s="3"/>
      <c r="C31900" s="3"/>
      <c r="D31900" s="6"/>
      <c r="E31900" s="8"/>
      <c r="O31900" s="9"/>
    </row>
    <row r="31901" spans="2:15" x14ac:dyDescent="0.2">
      <c r="B31901" s="3"/>
      <c r="C31901" s="3"/>
      <c r="D31901" s="6"/>
      <c r="E31901" s="8"/>
      <c r="O31901" s="9"/>
    </row>
    <row r="31902" spans="2:15" x14ac:dyDescent="0.2">
      <c r="B31902" s="3"/>
      <c r="C31902" s="3"/>
      <c r="D31902" s="6"/>
      <c r="E31902" s="8"/>
      <c r="O31902" s="9"/>
    </row>
    <row r="31903" spans="2:15" x14ac:dyDescent="0.2">
      <c r="B31903" s="3"/>
      <c r="C31903" s="3"/>
      <c r="D31903" s="6"/>
      <c r="E31903" s="8"/>
      <c r="O31903" s="9"/>
    </row>
    <row r="31904" spans="2:15" x14ac:dyDescent="0.2">
      <c r="B31904" s="3"/>
      <c r="C31904" s="3"/>
      <c r="D31904" s="6"/>
      <c r="E31904" s="8"/>
      <c r="O31904" s="9"/>
    </row>
    <row r="31905" spans="2:15" x14ac:dyDescent="0.2">
      <c r="B31905" s="3"/>
      <c r="C31905" s="3"/>
      <c r="D31905" s="6"/>
      <c r="E31905" s="8"/>
      <c r="O31905" s="9"/>
    </row>
    <row r="31906" spans="2:15" x14ac:dyDescent="0.2">
      <c r="B31906" s="3"/>
      <c r="C31906" s="3"/>
      <c r="D31906" s="6"/>
      <c r="E31906" s="8"/>
      <c r="O31906" s="9"/>
    </row>
    <row r="31907" spans="2:15" x14ac:dyDescent="0.2">
      <c r="B31907" s="3"/>
      <c r="C31907" s="3"/>
      <c r="D31907" s="6"/>
      <c r="E31907" s="8"/>
      <c r="O31907" s="9"/>
    </row>
    <row r="31908" spans="2:15" x14ac:dyDescent="0.2">
      <c r="B31908" s="3"/>
      <c r="C31908" s="3"/>
      <c r="D31908" s="6"/>
      <c r="E31908" s="8"/>
      <c r="O31908" s="9"/>
    </row>
    <row r="31909" spans="2:15" x14ac:dyDescent="0.2">
      <c r="B31909" s="3"/>
      <c r="C31909" s="3"/>
      <c r="D31909" s="6"/>
      <c r="E31909" s="8"/>
      <c r="O31909" s="9"/>
    </row>
    <row r="31910" spans="2:15" x14ac:dyDescent="0.2">
      <c r="B31910" s="3"/>
      <c r="C31910" s="3"/>
      <c r="D31910" s="6"/>
      <c r="E31910" s="8"/>
      <c r="O31910" s="9"/>
    </row>
    <row r="31911" spans="2:15" x14ac:dyDescent="0.2">
      <c r="B31911" s="3"/>
      <c r="C31911" s="3"/>
      <c r="D31911" s="6"/>
      <c r="E31911" s="8"/>
      <c r="O31911" s="9"/>
    </row>
    <row r="31912" spans="2:15" x14ac:dyDescent="0.2">
      <c r="B31912" s="3"/>
      <c r="C31912" s="3"/>
      <c r="D31912" s="6"/>
      <c r="E31912" s="8"/>
      <c r="O31912" s="9"/>
    </row>
    <row r="31913" spans="2:15" x14ac:dyDescent="0.2">
      <c r="B31913" s="3"/>
      <c r="C31913" s="3"/>
      <c r="D31913" s="6"/>
      <c r="E31913" s="8"/>
      <c r="O31913" s="9"/>
    </row>
    <row r="31914" spans="2:15" x14ac:dyDescent="0.2">
      <c r="B31914" s="3"/>
      <c r="C31914" s="3"/>
      <c r="D31914" s="6"/>
      <c r="E31914" s="8"/>
      <c r="O31914" s="9"/>
    </row>
    <row r="31915" spans="2:15" x14ac:dyDescent="0.2">
      <c r="B31915" s="3"/>
      <c r="C31915" s="3"/>
      <c r="D31915" s="6"/>
      <c r="E31915" s="8"/>
      <c r="O31915" s="9"/>
    </row>
    <row r="31916" spans="2:15" x14ac:dyDescent="0.2">
      <c r="B31916" s="3"/>
      <c r="C31916" s="3"/>
      <c r="D31916" s="6"/>
      <c r="E31916" s="8"/>
      <c r="O31916" s="9"/>
    </row>
    <row r="31917" spans="2:15" x14ac:dyDescent="0.2">
      <c r="B31917" s="3"/>
      <c r="C31917" s="3"/>
      <c r="D31917" s="6"/>
      <c r="E31917" s="8"/>
      <c r="O31917" s="9"/>
    </row>
    <row r="31918" spans="2:15" x14ac:dyDescent="0.2">
      <c r="B31918" s="3"/>
      <c r="C31918" s="3"/>
      <c r="D31918" s="6"/>
      <c r="E31918" s="8"/>
      <c r="O31918" s="9"/>
    </row>
    <row r="31919" spans="2:15" x14ac:dyDescent="0.2">
      <c r="B31919" s="3"/>
      <c r="C31919" s="3"/>
      <c r="D31919" s="6"/>
      <c r="E31919" s="8"/>
      <c r="O31919" s="9"/>
    </row>
    <row r="31920" spans="2:15" x14ac:dyDescent="0.2">
      <c r="B31920" s="3"/>
      <c r="C31920" s="3"/>
      <c r="D31920" s="6"/>
      <c r="E31920" s="8"/>
      <c r="O31920" s="9"/>
    </row>
    <row r="31921" spans="2:15" x14ac:dyDescent="0.2">
      <c r="B31921" s="3"/>
      <c r="C31921" s="3"/>
      <c r="D31921" s="6"/>
      <c r="E31921" s="8"/>
      <c r="O31921" s="9"/>
    </row>
    <row r="31922" spans="2:15" x14ac:dyDescent="0.2">
      <c r="B31922" s="3"/>
      <c r="C31922" s="3"/>
      <c r="D31922" s="6"/>
      <c r="E31922" s="8"/>
      <c r="O31922" s="9"/>
    </row>
    <row r="31923" spans="2:15" x14ac:dyDescent="0.2">
      <c r="B31923" s="3"/>
      <c r="C31923" s="3"/>
      <c r="D31923" s="6"/>
      <c r="E31923" s="8"/>
      <c r="O31923" s="9"/>
    </row>
    <row r="31924" spans="2:15" x14ac:dyDescent="0.2">
      <c r="B31924" s="3"/>
      <c r="C31924" s="3"/>
      <c r="D31924" s="6"/>
      <c r="E31924" s="8"/>
      <c r="O31924" s="9"/>
    </row>
    <row r="31925" spans="2:15" x14ac:dyDescent="0.2">
      <c r="B31925" s="3"/>
      <c r="C31925" s="3"/>
      <c r="D31925" s="6"/>
      <c r="E31925" s="8"/>
      <c r="O31925" s="9"/>
    </row>
    <row r="31926" spans="2:15" x14ac:dyDescent="0.2">
      <c r="B31926" s="3"/>
      <c r="C31926" s="3"/>
      <c r="D31926" s="6"/>
      <c r="E31926" s="8"/>
      <c r="O31926" s="9"/>
    </row>
    <row r="31927" spans="2:15" x14ac:dyDescent="0.2">
      <c r="B31927" s="3"/>
      <c r="C31927" s="3"/>
      <c r="D31927" s="6"/>
      <c r="E31927" s="8"/>
      <c r="O31927" s="9"/>
    </row>
    <row r="31928" spans="2:15" x14ac:dyDescent="0.2">
      <c r="B31928" s="3"/>
      <c r="C31928" s="3"/>
      <c r="D31928" s="6"/>
      <c r="E31928" s="8"/>
      <c r="O31928" s="9"/>
    </row>
    <row r="31929" spans="2:15" x14ac:dyDescent="0.2">
      <c r="B31929" s="3"/>
      <c r="C31929" s="3"/>
      <c r="D31929" s="6"/>
      <c r="E31929" s="8"/>
      <c r="O31929" s="9"/>
    </row>
    <row r="31930" spans="2:15" x14ac:dyDescent="0.2">
      <c r="B31930" s="3"/>
      <c r="C31930" s="3"/>
      <c r="D31930" s="6"/>
      <c r="E31930" s="8"/>
      <c r="O31930" s="9"/>
    </row>
    <row r="31931" spans="2:15" x14ac:dyDescent="0.2">
      <c r="B31931" s="3"/>
      <c r="C31931" s="3"/>
      <c r="D31931" s="6"/>
      <c r="E31931" s="8"/>
      <c r="O31931" s="9"/>
    </row>
    <row r="31932" spans="2:15" x14ac:dyDescent="0.2">
      <c r="B31932" s="3"/>
      <c r="C31932" s="3"/>
      <c r="D31932" s="6"/>
      <c r="E31932" s="8"/>
      <c r="O31932" s="9"/>
    </row>
    <row r="31933" spans="2:15" x14ac:dyDescent="0.2">
      <c r="B31933" s="3"/>
      <c r="C31933" s="3"/>
      <c r="D31933" s="6"/>
      <c r="E31933" s="8"/>
      <c r="O31933" s="9"/>
    </row>
    <row r="31934" spans="2:15" x14ac:dyDescent="0.2">
      <c r="B31934" s="3"/>
      <c r="C31934" s="3"/>
      <c r="D31934" s="6"/>
      <c r="E31934" s="8"/>
      <c r="O31934" s="9"/>
    </row>
    <row r="31935" spans="2:15" x14ac:dyDescent="0.2">
      <c r="B31935" s="3"/>
      <c r="C31935" s="3"/>
      <c r="D31935" s="6"/>
      <c r="E31935" s="8"/>
      <c r="O31935" s="9"/>
    </row>
    <row r="31936" spans="2:15" x14ac:dyDescent="0.2">
      <c r="B31936" s="3"/>
      <c r="C31936" s="3"/>
      <c r="D31936" s="6"/>
      <c r="E31936" s="8"/>
      <c r="O31936" s="9"/>
    </row>
    <row r="31937" spans="2:15" x14ac:dyDescent="0.2">
      <c r="B31937" s="3"/>
      <c r="C31937" s="3"/>
      <c r="D31937" s="6"/>
      <c r="E31937" s="8"/>
      <c r="O31937" s="9"/>
    </row>
    <row r="31938" spans="2:15" x14ac:dyDescent="0.2">
      <c r="B31938" s="3"/>
      <c r="C31938" s="3"/>
      <c r="D31938" s="6"/>
      <c r="E31938" s="8"/>
      <c r="O31938" s="9"/>
    </row>
    <row r="31939" spans="2:15" x14ac:dyDescent="0.2">
      <c r="B31939" s="3"/>
      <c r="C31939" s="3"/>
      <c r="D31939" s="6"/>
      <c r="E31939" s="8"/>
      <c r="O31939" s="9"/>
    </row>
    <row r="31940" spans="2:15" x14ac:dyDescent="0.2">
      <c r="B31940" s="3"/>
      <c r="C31940" s="3"/>
      <c r="D31940" s="6"/>
      <c r="E31940" s="8"/>
      <c r="O31940" s="9"/>
    </row>
    <row r="31941" spans="2:15" x14ac:dyDescent="0.2">
      <c r="B31941" s="3"/>
      <c r="C31941" s="3"/>
      <c r="D31941" s="6"/>
      <c r="E31941" s="8"/>
      <c r="O31941" s="9"/>
    </row>
    <row r="31942" spans="2:15" x14ac:dyDescent="0.2">
      <c r="B31942" s="3"/>
      <c r="C31942" s="3"/>
      <c r="D31942" s="6"/>
      <c r="E31942" s="8"/>
      <c r="O31942" s="9"/>
    </row>
    <row r="31943" spans="2:15" x14ac:dyDescent="0.2">
      <c r="B31943" s="3"/>
      <c r="C31943" s="3"/>
      <c r="D31943" s="6"/>
      <c r="E31943" s="8"/>
      <c r="O31943" s="9"/>
    </row>
    <row r="31944" spans="2:15" x14ac:dyDescent="0.2">
      <c r="B31944" s="3"/>
      <c r="C31944" s="3"/>
      <c r="D31944" s="6"/>
      <c r="E31944" s="8"/>
      <c r="O31944" s="9"/>
    </row>
    <row r="31945" spans="2:15" x14ac:dyDescent="0.2">
      <c r="B31945" s="3"/>
      <c r="C31945" s="3"/>
      <c r="D31945" s="6"/>
      <c r="E31945" s="8"/>
      <c r="O31945" s="9"/>
    </row>
    <row r="31946" spans="2:15" x14ac:dyDescent="0.2">
      <c r="B31946" s="3"/>
      <c r="C31946" s="3"/>
      <c r="D31946" s="6"/>
      <c r="E31946" s="8"/>
      <c r="O31946" s="9"/>
    </row>
    <row r="31947" spans="2:15" x14ac:dyDescent="0.2">
      <c r="B31947" s="3"/>
      <c r="C31947" s="3"/>
      <c r="D31947" s="6"/>
      <c r="E31947" s="8"/>
      <c r="O31947" s="9"/>
    </row>
    <row r="31948" spans="2:15" x14ac:dyDescent="0.2">
      <c r="B31948" s="3"/>
      <c r="C31948" s="3"/>
      <c r="D31948" s="6"/>
      <c r="E31948" s="8"/>
      <c r="O31948" s="9"/>
    </row>
    <row r="31949" spans="2:15" x14ac:dyDescent="0.2">
      <c r="B31949" s="3"/>
      <c r="C31949" s="3"/>
      <c r="D31949" s="6"/>
      <c r="E31949" s="8"/>
      <c r="O31949" s="9"/>
    </row>
    <row r="31950" spans="2:15" x14ac:dyDescent="0.2">
      <c r="B31950" s="3"/>
      <c r="C31950" s="3"/>
      <c r="D31950" s="6"/>
      <c r="E31950" s="8"/>
      <c r="O31950" s="9"/>
    </row>
    <row r="31951" spans="2:15" x14ac:dyDescent="0.2">
      <c r="B31951" s="3"/>
      <c r="C31951" s="3"/>
      <c r="D31951" s="6"/>
      <c r="E31951" s="8"/>
      <c r="O31951" s="9"/>
    </row>
    <row r="31952" spans="2:15" x14ac:dyDescent="0.2">
      <c r="B31952" s="3"/>
      <c r="C31952" s="3"/>
      <c r="D31952" s="6"/>
      <c r="E31952" s="8"/>
      <c r="O31952" s="9"/>
    </row>
    <row r="31953" spans="2:15" x14ac:dyDescent="0.2">
      <c r="B31953" s="3"/>
      <c r="C31953" s="3"/>
      <c r="D31953" s="6"/>
      <c r="E31953" s="8"/>
      <c r="O31953" s="9"/>
    </row>
    <row r="31954" spans="2:15" x14ac:dyDescent="0.2">
      <c r="B31954" s="3"/>
      <c r="C31954" s="3"/>
      <c r="D31954" s="6"/>
      <c r="E31954" s="8"/>
      <c r="O31954" s="9"/>
    </row>
    <row r="31955" spans="2:15" x14ac:dyDescent="0.2">
      <c r="B31955" s="3"/>
      <c r="C31955" s="3"/>
      <c r="D31955" s="6"/>
      <c r="E31955" s="8"/>
      <c r="O31955" s="9"/>
    </row>
    <row r="31956" spans="2:15" x14ac:dyDescent="0.2">
      <c r="B31956" s="3"/>
      <c r="C31956" s="3"/>
      <c r="D31956" s="6"/>
      <c r="E31956" s="8"/>
      <c r="O31956" s="9"/>
    </row>
    <row r="31957" spans="2:15" x14ac:dyDescent="0.2">
      <c r="B31957" s="3"/>
      <c r="C31957" s="3"/>
      <c r="D31957" s="6"/>
      <c r="E31957" s="8"/>
      <c r="O31957" s="9"/>
    </row>
    <row r="31958" spans="2:15" x14ac:dyDescent="0.2">
      <c r="B31958" s="3"/>
      <c r="C31958" s="3"/>
      <c r="D31958" s="6"/>
      <c r="E31958" s="8"/>
      <c r="O31958" s="9"/>
    </row>
    <row r="31959" spans="2:15" x14ac:dyDescent="0.2">
      <c r="B31959" s="3"/>
      <c r="C31959" s="3"/>
      <c r="D31959" s="6"/>
      <c r="E31959" s="8"/>
      <c r="O31959" s="9"/>
    </row>
    <row r="31960" spans="2:15" x14ac:dyDescent="0.2">
      <c r="B31960" s="3"/>
      <c r="C31960" s="3"/>
      <c r="D31960" s="6"/>
      <c r="E31960" s="8"/>
      <c r="O31960" s="9"/>
    </row>
    <row r="31961" spans="2:15" x14ac:dyDescent="0.2">
      <c r="B31961" s="3"/>
      <c r="C31961" s="3"/>
      <c r="D31961" s="6"/>
      <c r="E31961" s="8"/>
      <c r="O31961" s="9"/>
    </row>
    <row r="31962" spans="2:15" x14ac:dyDescent="0.2">
      <c r="B31962" s="3"/>
      <c r="C31962" s="3"/>
      <c r="D31962" s="6"/>
      <c r="E31962" s="8"/>
      <c r="O31962" s="9"/>
    </row>
    <row r="31963" spans="2:15" x14ac:dyDescent="0.2">
      <c r="B31963" s="3"/>
      <c r="C31963" s="3"/>
      <c r="D31963" s="6"/>
      <c r="E31963" s="8"/>
      <c r="O31963" s="9"/>
    </row>
    <row r="31964" spans="2:15" x14ac:dyDescent="0.2">
      <c r="B31964" s="3"/>
      <c r="C31964" s="3"/>
      <c r="D31964" s="6"/>
      <c r="E31964" s="8"/>
      <c r="O31964" s="9"/>
    </row>
    <row r="31965" spans="2:15" x14ac:dyDescent="0.2">
      <c r="B31965" s="3"/>
      <c r="C31965" s="3"/>
      <c r="D31965" s="6"/>
      <c r="E31965" s="8"/>
      <c r="O31965" s="9"/>
    </row>
    <row r="31966" spans="2:15" x14ac:dyDescent="0.2">
      <c r="B31966" s="3"/>
      <c r="C31966" s="3"/>
      <c r="D31966" s="6"/>
      <c r="E31966" s="8"/>
      <c r="O31966" s="9"/>
    </row>
    <row r="31967" spans="2:15" x14ac:dyDescent="0.2">
      <c r="B31967" s="3"/>
      <c r="C31967" s="3"/>
      <c r="D31967" s="6"/>
      <c r="E31967" s="8"/>
      <c r="O31967" s="9"/>
    </row>
    <row r="31968" spans="2:15" x14ac:dyDescent="0.2">
      <c r="B31968" s="3"/>
      <c r="C31968" s="3"/>
      <c r="D31968" s="6"/>
      <c r="E31968" s="8"/>
      <c r="O31968" s="9"/>
    </row>
    <row r="31969" spans="2:15" x14ac:dyDescent="0.2">
      <c r="B31969" s="3"/>
      <c r="C31969" s="3"/>
      <c r="D31969" s="6"/>
      <c r="E31969" s="8"/>
      <c r="O31969" s="9"/>
    </row>
    <row r="31970" spans="2:15" x14ac:dyDescent="0.2">
      <c r="B31970" s="3"/>
      <c r="C31970" s="3"/>
      <c r="D31970" s="6"/>
      <c r="E31970" s="8"/>
      <c r="O31970" s="9"/>
    </row>
    <row r="31971" spans="2:15" x14ac:dyDescent="0.2">
      <c r="B31971" s="3"/>
      <c r="C31971" s="3"/>
      <c r="D31971" s="6"/>
      <c r="E31971" s="8"/>
      <c r="O31971" s="9"/>
    </row>
    <row r="31972" spans="2:15" x14ac:dyDescent="0.2">
      <c r="B31972" s="3"/>
      <c r="C31972" s="3"/>
      <c r="D31972" s="6"/>
      <c r="E31972" s="8"/>
      <c r="O31972" s="9"/>
    </row>
    <row r="31973" spans="2:15" x14ac:dyDescent="0.2">
      <c r="B31973" s="3"/>
      <c r="C31973" s="3"/>
      <c r="D31973" s="6"/>
      <c r="E31973" s="8"/>
      <c r="O31973" s="9"/>
    </row>
    <row r="31974" spans="2:15" x14ac:dyDescent="0.2">
      <c r="B31974" s="3"/>
      <c r="C31974" s="3"/>
      <c r="D31974" s="6"/>
      <c r="E31974" s="8"/>
      <c r="O31974" s="9"/>
    </row>
    <row r="31975" spans="2:15" x14ac:dyDescent="0.2">
      <c r="B31975" s="3"/>
      <c r="C31975" s="3"/>
      <c r="D31975" s="6"/>
      <c r="E31975" s="8"/>
      <c r="O31975" s="9"/>
    </row>
    <row r="31976" spans="2:15" x14ac:dyDescent="0.2">
      <c r="B31976" s="3"/>
      <c r="C31976" s="3"/>
      <c r="D31976" s="6"/>
      <c r="E31976" s="8"/>
      <c r="O31976" s="9"/>
    </row>
    <row r="31977" spans="2:15" x14ac:dyDescent="0.2">
      <c r="B31977" s="3"/>
      <c r="C31977" s="3"/>
      <c r="D31977" s="6"/>
      <c r="E31977" s="8"/>
      <c r="O31977" s="9"/>
    </row>
    <row r="31978" spans="2:15" x14ac:dyDescent="0.2">
      <c r="B31978" s="3"/>
      <c r="C31978" s="3"/>
      <c r="D31978" s="6"/>
      <c r="E31978" s="8"/>
      <c r="O31978" s="9"/>
    </row>
    <row r="31979" spans="2:15" x14ac:dyDescent="0.2">
      <c r="B31979" s="3"/>
      <c r="C31979" s="3"/>
      <c r="D31979" s="6"/>
      <c r="E31979" s="8"/>
      <c r="O31979" s="9"/>
    </row>
    <row r="31980" spans="2:15" x14ac:dyDescent="0.2">
      <c r="B31980" s="3"/>
      <c r="C31980" s="3"/>
      <c r="D31980" s="6"/>
      <c r="E31980" s="8"/>
      <c r="O31980" s="9"/>
    </row>
    <row r="31981" spans="2:15" x14ac:dyDescent="0.2">
      <c r="B31981" s="3"/>
      <c r="C31981" s="3"/>
      <c r="D31981" s="6"/>
      <c r="E31981" s="8"/>
      <c r="O31981" s="9"/>
    </row>
    <row r="31982" spans="2:15" x14ac:dyDescent="0.2">
      <c r="B31982" s="3"/>
      <c r="C31982" s="3"/>
      <c r="D31982" s="6"/>
      <c r="E31982" s="8"/>
      <c r="O31982" s="9"/>
    </row>
    <row r="31983" spans="2:15" x14ac:dyDescent="0.2">
      <c r="B31983" s="3"/>
      <c r="C31983" s="3"/>
      <c r="D31983" s="6"/>
      <c r="E31983" s="8"/>
      <c r="O31983" s="9"/>
    </row>
    <row r="31984" spans="2:15" x14ac:dyDescent="0.2">
      <c r="B31984" s="3"/>
      <c r="C31984" s="3"/>
      <c r="D31984" s="6"/>
      <c r="E31984" s="8"/>
      <c r="O31984" s="9"/>
    </row>
    <row r="31985" spans="2:15" x14ac:dyDescent="0.2">
      <c r="B31985" s="3"/>
      <c r="C31985" s="3"/>
      <c r="D31985" s="6"/>
      <c r="E31985" s="8"/>
      <c r="O31985" s="9"/>
    </row>
    <row r="31986" spans="2:15" x14ac:dyDescent="0.2">
      <c r="B31986" s="3"/>
      <c r="C31986" s="3"/>
      <c r="D31986" s="6"/>
      <c r="E31986" s="8"/>
      <c r="O31986" s="9"/>
    </row>
    <row r="31987" spans="2:15" x14ac:dyDescent="0.2">
      <c r="B31987" s="3"/>
      <c r="C31987" s="3"/>
      <c r="D31987" s="6"/>
      <c r="E31987" s="8"/>
      <c r="O31987" s="9"/>
    </row>
    <row r="31988" spans="2:15" x14ac:dyDescent="0.2">
      <c r="B31988" s="3"/>
      <c r="C31988" s="3"/>
      <c r="D31988" s="6"/>
      <c r="E31988" s="8"/>
      <c r="O31988" s="9"/>
    </row>
    <row r="31989" spans="2:15" x14ac:dyDescent="0.2">
      <c r="B31989" s="3"/>
      <c r="C31989" s="3"/>
      <c r="D31989" s="6"/>
      <c r="E31989" s="8"/>
      <c r="O31989" s="9"/>
    </row>
    <row r="31990" spans="2:15" x14ac:dyDescent="0.2">
      <c r="B31990" s="3"/>
      <c r="C31990" s="3"/>
      <c r="D31990" s="6"/>
      <c r="E31990" s="8"/>
      <c r="O31990" s="9"/>
    </row>
    <row r="31991" spans="2:15" x14ac:dyDescent="0.2">
      <c r="B31991" s="3"/>
      <c r="C31991" s="3"/>
      <c r="D31991" s="6"/>
      <c r="E31991" s="8"/>
      <c r="O31991" s="9"/>
    </row>
    <row r="31992" spans="2:15" x14ac:dyDescent="0.2">
      <c r="B31992" s="3"/>
      <c r="C31992" s="3"/>
      <c r="D31992" s="6"/>
      <c r="E31992" s="8"/>
      <c r="O31992" s="9"/>
    </row>
    <row r="31993" spans="2:15" x14ac:dyDescent="0.2">
      <c r="B31993" s="3"/>
      <c r="C31993" s="3"/>
      <c r="D31993" s="6"/>
      <c r="E31993" s="8"/>
      <c r="O31993" s="9"/>
    </row>
    <row r="31994" spans="2:15" x14ac:dyDescent="0.2">
      <c r="B31994" s="3"/>
      <c r="C31994" s="3"/>
      <c r="D31994" s="6"/>
      <c r="E31994" s="8"/>
      <c r="O31994" s="9"/>
    </row>
    <row r="31995" spans="2:15" x14ac:dyDescent="0.2">
      <c r="B31995" s="3"/>
      <c r="C31995" s="3"/>
      <c r="D31995" s="6"/>
      <c r="E31995" s="8"/>
      <c r="O31995" s="9"/>
    </row>
    <row r="31996" spans="2:15" x14ac:dyDescent="0.2">
      <c r="B31996" s="3"/>
      <c r="C31996" s="3"/>
      <c r="D31996" s="6"/>
      <c r="E31996" s="8"/>
      <c r="O31996" s="9"/>
    </row>
    <row r="31997" spans="2:15" x14ac:dyDescent="0.2">
      <c r="B31997" s="3"/>
      <c r="C31997" s="3"/>
      <c r="D31997" s="6"/>
      <c r="E31997" s="8"/>
      <c r="O31997" s="9"/>
    </row>
    <row r="31998" spans="2:15" x14ac:dyDescent="0.2">
      <c r="B31998" s="3"/>
      <c r="C31998" s="3"/>
      <c r="D31998" s="6"/>
      <c r="E31998" s="8"/>
      <c r="O31998" s="9"/>
    </row>
    <row r="31999" spans="2:15" x14ac:dyDescent="0.2">
      <c r="B31999" s="3"/>
      <c r="C31999" s="3"/>
      <c r="D31999" s="6"/>
      <c r="E31999" s="8"/>
      <c r="O31999" s="9"/>
    </row>
    <row r="32000" spans="2:15" x14ac:dyDescent="0.2">
      <c r="B32000" s="3"/>
      <c r="C32000" s="3"/>
      <c r="D32000" s="6"/>
      <c r="E32000" s="8"/>
      <c r="O32000" s="9"/>
    </row>
    <row r="32001" spans="2:15" x14ac:dyDescent="0.2">
      <c r="B32001" s="3"/>
      <c r="C32001" s="3"/>
      <c r="D32001" s="6"/>
      <c r="E32001" s="8"/>
      <c r="O32001" s="9"/>
    </row>
    <row r="32002" spans="2:15" x14ac:dyDescent="0.2">
      <c r="B32002" s="3"/>
      <c r="C32002" s="3"/>
      <c r="D32002" s="6"/>
      <c r="E32002" s="8"/>
      <c r="O32002" s="9"/>
    </row>
    <row r="32003" spans="2:15" x14ac:dyDescent="0.2">
      <c r="B32003" s="3"/>
      <c r="C32003" s="3"/>
      <c r="D32003" s="6"/>
      <c r="E32003" s="8"/>
      <c r="O32003" s="9"/>
    </row>
    <row r="32004" spans="2:15" x14ac:dyDescent="0.2">
      <c r="B32004" s="3"/>
      <c r="C32004" s="3"/>
      <c r="D32004" s="6"/>
      <c r="E32004" s="8"/>
      <c r="O32004" s="9"/>
    </row>
    <row r="32005" spans="2:15" x14ac:dyDescent="0.2">
      <c r="B32005" s="3"/>
      <c r="C32005" s="3"/>
      <c r="D32005" s="6"/>
      <c r="E32005" s="8"/>
      <c r="O32005" s="9"/>
    </row>
    <row r="32006" spans="2:15" x14ac:dyDescent="0.2">
      <c r="B32006" s="3"/>
      <c r="C32006" s="3"/>
      <c r="D32006" s="6"/>
      <c r="E32006" s="8"/>
      <c r="O32006" s="9"/>
    </row>
    <row r="32007" spans="2:15" x14ac:dyDescent="0.2">
      <c r="B32007" s="3"/>
      <c r="C32007" s="3"/>
      <c r="D32007" s="6"/>
      <c r="E32007" s="8"/>
      <c r="O32007" s="9"/>
    </row>
    <row r="32008" spans="2:15" x14ac:dyDescent="0.2">
      <c r="B32008" s="3"/>
      <c r="C32008" s="3"/>
      <c r="D32008" s="6"/>
      <c r="E32008" s="8"/>
      <c r="O32008" s="9"/>
    </row>
    <row r="32009" spans="2:15" x14ac:dyDescent="0.2">
      <c r="B32009" s="3"/>
      <c r="C32009" s="3"/>
      <c r="D32009" s="6"/>
      <c r="E32009" s="8"/>
      <c r="O32009" s="9"/>
    </row>
    <row r="32010" spans="2:15" x14ac:dyDescent="0.2">
      <c r="B32010" s="3"/>
      <c r="C32010" s="3"/>
      <c r="D32010" s="6"/>
      <c r="E32010" s="8"/>
      <c r="O32010" s="9"/>
    </row>
    <row r="32011" spans="2:15" x14ac:dyDescent="0.2">
      <c r="B32011" s="3"/>
      <c r="C32011" s="3"/>
      <c r="D32011" s="6"/>
      <c r="E32011" s="8"/>
      <c r="O32011" s="9"/>
    </row>
    <row r="32012" spans="2:15" x14ac:dyDescent="0.2">
      <c r="B32012" s="3"/>
      <c r="C32012" s="3"/>
      <c r="D32012" s="6"/>
      <c r="E32012" s="8"/>
      <c r="O32012" s="9"/>
    </row>
    <row r="32013" spans="2:15" x14ac:dyDescent="0.2">
      <c r="B32013" s="3"/>
      <c r="C32013" s="3"/>
      <c r="D32013" s="6"/>
      <c r="E32013" s="8"/>
      <c r="O32013" s="9"/>
    </row>
    <row r="32014" spans="2:15" x14ac:dyDescent="0.2">
      <c r="B32014" s="3"/>
      <c r="C32014" s="3"/>
      <c r="D32014" s="6"/>
      <c r="E32014" s="8"/>
      <c r="O32014" s="9"/>
    </row>
    <row r="32015" spans="2:15" x14ac:dyDescent="0.2">
      <c r="B32015" s="3"/>
      <c r="C32015" s="3"/>
      <c r="D32015" s="6"/>
      <c r="E32015" s="8"/>
      <c r="O32015" s="9"/>
    </row>
    <row r="32016" spans="2:15" x14ac:dyDescent="0.2">
      <c r="B32016" s="3"/>
      <c r="C32016" s="3"/>
      <c r="D32016" s="6"/>
      <c r="E32016" s="8"/>
      <c r="O32016" s="9"/>
    </row>
    <row r="32017" spans="2:15" x14ac:dyDescent="0.2">
      <c r="B32017" s="3"/>
      <c r="C32017" s="3"/>
      <c r="D32017" s="6"/>
      <c r="E32017" s="8"/>
      <c r="O32017" s="9"/>
    </row>
    <row r="32018" spans="2:15" x14ac:dyDescent="0.2">
      <c r="B32018" s="3"/>
      <c r="C32018" s="3"/>
      <c r="D32018" s="6"/>
      <c r="E32018" s="8"/>
      <c r="O32018" s="9"/>
    </row>
    <row r="32019" spans="2:15" x14ac:dyDescent="0.2">
      <c r="B32019" s="3"/>
      <c r="C32019" s="3"/>
      <c r="D32019" s="6"/>
      <c r="E32019" s="8"/>
      <c r="O32019" s="9"/>
    </row>
    <row r="32020" spans="2:15" x14ac:dyDescent="0.2">
      <c r="B32020" s="3"/>
      <c r="C32020" s="3"/>
      <c r="D32020" s="6"/>
      <c r="E32020" s="8"/>
      <c r="O32020" s="9"/>
    </row>
    <row r="32021" spans="2:15" x14ac:dyDescent="0.2">
      <c r="B32021" s="3"/>
      <c r="C32021" s="3"/>
      <c r="D32021" s="6"/>
      <c r="E32021" s="8"/>
      <c r="O32021" s="9"/>
    </row>
    <row r="32022" spans="2:15" x14ac:dyDescent="0.2">
      <c r="B32022" s="3"/>
      <c r="C32022" s="3"/>
      <c r="D32022" s="6"/>
      <c r="E32022" s="8"/>
      <c r="O32022" s="9"/>
    </row>
    <row r="32023" spans="2:15" x14ac:dyDescent="0.2">
      <c r="B32023" s="3"/>
      <c r="C32023" s="3"/>
      <c r="D32023" s="6"/>
      <c r="E32023" s="8"/>
      <c r="O32023" s="9"/>
    </row>
    <row r="32024" spans="2:15" x14ac:dyDescent="0.2">
      <c r="B32024" s="3"/>
      <c r="C32024" s="3"/>
      <c r="D32024" s="6"/>
      <c r="E32024" s="8"/>
      <c r="O32024" s="9"/>
    </row>
    <row r="32025" spans="2:15" x14ac:dyDescent="0.2">
      <c r="B32025" s="3"/>
      <c r="C32025" s="3"/>
      <c r="D32025" s="6"/>
      <c r="E32025" s="8"/>
      <c r="O32025" s="9"/>
    </row>
    <row r="32026" spans="2:15" x14ac:dyDescent="0.2">
      <c r="B32026" s="3"/>
      <c r="C32026" s="3"/>
      <c r="D32026" s="6"/>
      <c r="E32026" s="8"/>
      <c r="O32026" s="9"/>
    </row>
    <row r="32027" spans="2:15" x14ac:dyDescent="0.2">
      <c r="B32027" s="3"/>
      <c r="C32027" s="3"/>
      <c r="D32027" s="6"/>
      <c r="E32027" s="8"/>
      <c r="O32027" s="9"/>
    </row>
    <row r="32028" spans="2:15" x14ac:dyDescent="0.2">
      <c r="B32028" s="3"/>
      <c r="C32028" s="3"/>
      <c r="D32028" s="6"/>
      <c r="E32028" s="8"/>
      <c r="O32028" s="9"/>
    </row>
    <row r="32029" spans="2:15" x14ac:dyDescent="0.2">
      <c r="B32029" s="3"/>
      <c r="C32029" s="3"/>
      <c r="D32029" s="6"/>
      <c r="E32029" s="8"/>
      <c r="O32029" s="9"/>
    </row>
    <row r="32030" spans="2:15" x14ac:dyDescent="0.2">
      <c r="B32030" s="3"/>
      <c r="C32030" s="3"/>
      <c r="D32030" s="6"/>
      <c r="E32030" s="8"/>
      <c r="O32030" s="9"/>
    </row>
    <row r="32031" spans="2:15" x14ac:dyDescent="0.2">
      <c r="B32031" s="3"/>
      <c r="C32031" s="3"/>
      <c r="D32031" s="6"/>
      <c r="E32031" s="8"/>
      <c r="O32031" s="9"/>
    </row>
    <row r="32032" spans="2:15" x14ac:dyDescent="0.2">
      <c r="B32032" s="3"/>
      <c r="C32032" s="3"/>
      <c r="D32032" s="6"/>
      <c r="E32032" s="8"/>
      <c r="O32032" s="9"/>
    </row>
    <row r="32033" spans="2:15" x14ac:dyDescent="0.2">
      <c r="B32033" s="3"/>
      <c r="C32033" s="3"/>
      <c r="D32033" s="6"/>
      <c r="E32033" s="8"/>
      <c r="O32033" s="9"/>
    </row>
    <row r="32034" spans="2:15" x14ac:dyDescent="0.2">
      <c r="B32034" s="3"/>
      <c r="C32034" s="3"/>
      <c r="D32034" s="6"/>
      <c r="E32034" s="8"/>
      <c r="O32034" s="9"/>
    </row>
    <row r="32035" spans="2:15" x14ac:dyDescent="0.2">
      <c r="B32035" s="3"/>
      <c r="C32035" s="3"/>
      <c r="D32035" s="6"/>
      <c r="E32035" s="8"/>
      <c r="O32035" s="9"/>
    </row>
    <row r="32036" spans="2:15" x14ac:dyDescent="0.2">
      <c r="B32036" s="3"/>
      <c r="C32036" s="3"/>
      <c r="D32036" s="6"/>
      <c r="E32036" s="8"/>
      <c r="O32036" s="9"/>
    </row>
    <row r="32037" spans="2:15" x14ac:dyDescent="0.2">
      <c r="B32037" s="3"/>
      <c r="C32037" s="3"/>
      <c r="D32037" s="6"/>
      <c r="E32037" s="8"/>
      <c r="O32037" s="9"/>
    </row>
    <row r="32038" spans="2:15" x14ac:dyDescent="0.2">
      <c r="B32038" s="3"/>
      <c r="C32038" s="3"/>
      <c r="D32038" s="6"/>
      <c r="E32038" s="8"/>
      <c r="O32038" s="9"/>
    </row>
    <row r="32039" spans="2:15" x14ac:dyDescent="0.2">
      <c r="B32039" s="3"/>
      <c r="C32039" s="3"/>
      <c r="D32039" s="6"/>
      <c r="E32039" s="8"/>
      <c r="O32039" s="9"/>
    </row>
    <row r="32040" spans="2:15" x14ac:dyDescent="0.2">
      <c r="B32040" s="3"/>
      <c r="C32040" s="3"/>
      <c r="D32040" s="6"/>
      <c r="E32040" s="8"/>
      <c r="O32040" s="9"/>
    </row>
    <row r="32041" spans="2:15" x14ac:dyDescent="0.2">
      <c r="B32041" s="3"/>
      <c r="C32041" s="3"/>
      <c r="D32041" s="6"/>
      <c r="E32041" s="8"/>
      <c r="O32041" s="9"/>
    </row>
    <row r="32042" spans="2:15" x14ac:dyDescent="0.2">
      <c r="B32042" s="3"/>
      <c r="C32042" s="3"/>
      <c r="D32042" s="6"/>
      <c r="E32042" s="8"/>
      <c r="O32042" s="9"/>
    </row>
    <row r="32043" spans="2:15" x14ac:dyDescent="0.2">
      <c r="B32043" s="3"/>
      <c r="C32043" s="3"/>
      <c r="D32043" s="6"/>
      <c r="E32043" s="8"/>
      <c r="O32043" s="9"/>
    </row>
    <row r="32044" spans="2:15" x14ac:dyDescent="0.2">
      <c r="B32044" s="3"/>
      <c r="C32044" s="3"/>
      <c r="D32044" s="6"/>
      <c r="E32044" s="8"/>
      <c r="O32044" s="9"/>
    </row>
    <row r="32045" spans="2:15" x14ac:dyDescent="0.2">
      <c r="B32045" s="3"/>
      <c r="C32045" s="3"/>
      <c r="D32045" s="6"/>
      <c r="E32045" s="8"/>
      <c r="O32045" s="9"/>
    </row>
    <row r="32046" spans="2:15" x14ac:dyDescent="0.2">
      <c r="B32046" s="3"/>
      <c r="C32046" s="3"/>
      <c r="D32046" s="6"/>
      <c r="E32046" s="8"/>
      <c r="O32046" s="9"/>
    </row>
    <row r="32047" spans="2:15" x14ac:dyDescent="0.2">
      <c r="B32047" s="3"/>
      <c r="C32047" s="3"/>
      <c r="D32047" s="6"/>
      <c r="E32047" s="8"/>
      <c r="O32047" s="9"/>
    </row>
    <row r="32048" spans="2:15" x14ac:dyDescent="0.2">
      <c r="B32048" s="3"/>
      <c r="C32048" s="3"/>
      <c r="D32048" s="6"/>
      <c r="E32048" s="8"/>
      <c r="O32048" s="9"/>
    </row>
    <row r="32049" spans="2:15" x14ac:dyDescent="0.2">
      <c r="B32049" s="3"/>
      <c r="C32049" s="3"/>
      <c r="D32049" s="6"/>
      <c r="E32049" s="8"/>
      <c r="O32049" s="9"/>
    </row>
    <row r="32050" spans="2:15" x14ac:dyDescent="0.2">
      <c r="B32050" s="3"/>
      <c r="C32050" s="3"/>
      <c r="D32050" s="6"/>
      <c r="E32050" s="8"/>
      <c r="O32050" s="9"/>
    </row>
    <row r="32051" spans="2:15" x14ac:dyDescent="0.2">
      <c r="B32051" s="3"/>
      <c r="C32051" s="3"/>
      <c r="D32051" s="6"/>
      <c r="E32051" s="8"/>
      <c r="O32051" s="9"/>
    </row>
    <row r="32052" spans="2:15" x14ac:dyDescent="0.2">
      <c r="B32052" s="3"/>
      <c r="C32052" s="3"/>
      <c r="D32052" s="6"/>
      <c r="E32052" s="8"/>
      <c r="O32052" s="9"/>
    </row>
    <row r="32053" spans="2:15" x14ac:dyDescent="0.2">
      <c r="B32053" s="3"/>
      <c r="C32053" s="3"/>
      <c r="D32053" s="6"/>
      <c r="E32053" s="8"/>
      <c r="O32053" s="9"/>
    </row>
    <row r="32054" spans="2:15" x14ac:dyDescent="0.2">
      <c r="B32054" s="3"/>
      <c r="C32054" s="3"/>
      <c r="D32054" s="6"/>
      <c r="E32054" s="8"/>
      <c r="O32054" s="9"/>
    </row>
    <row r="32055" spans="2:15" x14ac:dyDescent="0.2">
      <c r="B32055" s="3"/>
      <c r="C32055" s="3"/>
      <c r="D32055" s="6"/>
      <c r="E32055" s="8"/>
      <c r="O32055" s="9"/>
    </row>
    <row r="32056" spans="2:15" x14ac:dyDescent="0.2">
      <c r="B32056" s="3"/>
      <c r="C32056" s="3"/>
      <c r="D32056" s="6"/>
      <c r="E32056" s="8"/>
      <c r="O32056" s="9"/>
    </row>
    <row r="32057" spans="2:15" x14ac:dyDescent="0.2">
      <c r="B32057" s="3"/>
      <c r="C32057" s="3"/>
      <c r="D32057" s="6"/>
      <c r="E32057" s="8"/>
      <c r="O32057" s="9"/>
    </row>
    <row r="32058" spans="2:15" x14ac:dyDescent="0.2">
      <c r="B32058" s="3"/>
      <c r="C32058" s="3"/>
      <c r="D32058" s="6"/>
      <c r="E32058" s="8"/>
      <c r="O32058" s="9"/>
    </row>
    <row r="32059" spans="2:15" x14ac:dyDescent="0.2">
      <c r="B32059" s="3"/>
      <c r="C32059" s="3"/>
      <c r="D32059" s="6"/>
      <c r="E32059" s="8"/>
      <c r="O32059" s="9"/>
    </row>
    <row r="32060" spans="2:15" x14ac:dyDescent="0.2">
      <c r="B32060" s="3"/>
      <c r="C32060" s="3"/>
      <c r="D32060" s="6"/>
      <c r="E32060" s="8"/>
      <c r="O32060" s="9"/>
    </row>
    <row r="32061" spans="2:15" x14ac:dyDescent="0.2">
      <c r="B32061" s="3"/>
      <c r="C32061" s="3"/>
      <c r="D32061" s="6"/>
      <c r="E32061" s="8"/>
      <c r="O32061" s="9"/>
    </row>
    <row r="32062" spans="2:15" x14ac:dyDescent="0.2">
      <c r="B32062" s="3"/>
      <c r="C32062" s="3"/>
      <c r="D32062" s="6"/>
      <c r="E32062" s="8"/>
      <c r="O32062" s="9"/>
    </row>
    <row r="32063" spans="2:15" x14ac:dyDescent="0.2">
      <c r="B32063" s="3"/>
      <c r="C32063" s="3"/>
      <c r="D32063" s="6"/>
      <c r="E32063" s="8"/>
      <c r="O32063" s="9"/>
    </row>
    <row r="32064" spans="2:15" x14ac:dyDescent="0.2">
      <c r="B32064" s="3"/>
      <c r="C32064" s="3"/>
      <c r="D32064" s="6"/>
      <c r="E32064" s="8"/>
      <c r="O32064" s="9"/>
    </row>
    <row r="32065" spans="2:15" x14ac:dyDescent="0.2">
      <c r="B32065" s="3"/>
      <c r="C32065" s="3"/>
      <c r="D32065" s="6"/>
      <c r="E32065" s="8"/>
      <c r="O32065" s="9"/>
    </row>
    <row r="32066" spans="2:15" x14ac:dyDescent="0.2">
      <c r="B32066" s="3"/>
      <c r="C32066" s="3"/>
      <c r="D32066" s="6"/>
      <c r="E32066" s="8"/>
      <c r="O32066" s="9"/>
    </row>
    <row r="32067" spans="2:15" x14ac:dyDescent="0.2">
      <c r="B32067" s="3"/>
      <c r="C32067" s="3"/>
      <c r="D32067" s="6"/>
      <c r="E32067" s="8"/>
      <c r="O32067" s="9"/>
    </row>
    <row r="32068" spans="2:15" x14ac:dyDescent="0.2">
      <c r="B32068" s="3"/>
      <c r="C32068" s="3"/>
      <c r="D32068" s="6"/>
      <c r="E32068" s="8"/>
      <c r="O32068" s="9"/>
    </row>
    <row r="32069" spans="2:15" x14ac:dyDescent="0.2">
      <c r="B32069" s="3"/>
      <c r="C32069" s="3"/>
      <c r="D32069" s="6"/>
      <c r="E32069" s="8"/>
      <c r="O32069" s="9"/>
    </row>
    <row r="32070" spans="2:15" x14ac:dyDescent="0.2">
      <c r="B32070" s="3"/>
      <c r="C32070" s="3"/>
      <c r="D32070" s="6"/>
      <c r="E32070" s="8"/>
      <c r="O32070" s="9"/>
    </row>
    <row r="32071" spans="2:15" x14ac:dyDescent="0.2">
      <c r="B32071" s="3"/>
      <c r="C32071" s="3"/>
      <c r="D32071" s="6"/>
      <c r="E32071" s="8"/>
      <c r="O32071" s="9"/>
    </row>
    <row r="32072" spans="2:15" x14ac:dyDescent="0.2">
      <c r="B32072" s="3"/>
      <c r="C32072" s="3"/>
      <c r="D32072" s="6"/>
      <c r="E32072" s="8"/>
      <c r="O32072" s="9"/>
    </row>
    <row r="32073" spans="2:15" x14ac:dyDescent="0.2">
      <c r="B32073" s="3"/>
      <c r="C32073" s="3"/>
      <c r="D32073" s="6"/>
      <c r="E32073" s="8"/>
      <c r="O32073" s="9"/>
    </row>
    <row r="32074" spans="2:15" x14ac:dyDescent="0.2">
      <c r="B32074" s="3"/>
      <c r="C32074" s="3"/>
      <c r="D32074" s="6"/>
      <c r="E32074" s="8"/>
      <c r="O32074" s="9"/>
    </row>
    <row r="32075" spans="2:15" x14ac:dyDescent="0.2">
      <c r="B32075" s="3"/>
      <c r="C32075" s="3"/>
      <c r="D32075" s="6"/>
      <c r="E32075" s="8"/>
      <c r="O32075" s="9"/>
    </row>
    <row r="32076" spans="2:15" x14ac:dyDescent="0.2">
      <c r="B32076" s="3"/>
      <c r="C32076" s="3"/>
      <c r="D32076" s="6"/>
      <c r="E32076" s="8"/>
      <c r="O32076" s="9"/>
    </row>
    <row r="32077" spans="2:15" x14ac:dyDescent="0.2">
      <c r="B32077" s="3"/>
      <c r="C32077" s="3"/>
      <c r="D32077" s="6"/>
      <c r="E32077" s="8"/>
      <c r="O32077" s="9"/>
    </row>
    <row r="32078" spans="2:15" x14ac:dyDescent="0.2">
      <c r="B32078" s="3"/>
      <c r="C32078" s="3"/>
      <c r="D32078" s="6"/>
      <c r="E32078" s="8"/>
      <c r="O32078" s="9"/>
    </row>
    <row r="32079" spans="2:15" x14ac:dyDescent="0.2">
      <c r="B32079" s="3"/>
      <c r="C32079" s="3"/>
      <c r="D32079" s="6"/>
      <c r="E32079" s="8"/>
      <c r="O32079" s="9"/>
    </row>
    <row r="32080" spans="2:15" x14ac:dyDescent="0.2">
      <c r="B32080" s="3"/>
      <c r="C32080" s="3"/>
      <c r="D32080" s="6"/>
      <c r="E32080" s="8"/>
      <c r="O32080" s="9"/>
    </row>
    <row r="32081" spans="2:15" x14ac:dyDescent="0.2">
      <c r="B32081" s="3"/>
      <c r="C32081" s="3"/>
      <c r="D32081" s="6"/>
      <c r="E32081" s="8"/>
      <c r="O32081" s="9"/>
    </row>
    <row r="32082" spans="2:15" x14ac:dyDescent="0.2">
      <c r="B32082" s="3"/>
      <c r="C32082" s="3"/>
      <c r="D32082" s="6"/>
      <c r="E32082" s="8"/>
      <c r="O32082" s="9"/>
    </row>
    <row r="32083" spans="2:15" x14ac:dyDescent="0.2">
      <c r="B32083" s="3"/>
      <c r="C32083" s="3"/>
      <c r="D32083" s="6"/>
      <c r="E32083" s="8"/>
      <c r="O32083" s="9"/>
    </row>
    <row r="32084" spans="2:15" x14ac:dyDescent="0.2">
      <c r="B32084" s="3"/>
      <c r="C32084" s="3"/>
      <c r="D32084" s="6"/>
      <c r="E32084" s="8"/>
      <c r="O32084" s="9"/>
    </row>
    <row r="32085" spans="2:15" x14ac:dyDescent="0.2">
      <c r="B32085" s="3"/>
      <c r="C32085" s="3"/>
      <c r="D32085" s="6"/>
      <c r="E32085" s="8"/>
      <c r="O32085" s="9"/>
    </row>
    <row r="32086" spans="2:15" x14ac:dyDescent="0.2">
      <c r="B32086" s="3"/>
      <c r="C32086" s="3"/>
      <c r="D32086" s="6"/>
      <c r="E32086" s="8"/>
      <c r="O32086" s="9"/>
    </row>
    <row r="32087" spans="2:15" x14ac:dyDescent="0.2">
      <c r="B32087" s="3"/>
      <c r="C32087" s="3"/>
      <c r="D32087" s="6"/>
      <c r="E32087" s="8"/>
      <c r="O32087" s="9"/>
    </row>
    <row r="32088" spans="2:15" x14ac:dyDescent="0.2">
      <c r="B32088" s="3"/>
      <c r="C32088" s="3"/>
      <c r="D32088" s="6"/>
      <c r="E32088" s="8"/>
      <c r="O32088" s="9"/>
    </row>
    <row r="32089" spans="2:15" x14ac:dyDescent="0.2">
      <c r="B32089" s="3"/>
      <c r="C32089" s="3"/>
      <c r="D32089" s="6"/>
      <c r="E32089" s="8"/>
      <c r="O32089" s="9"/>
    </row>
    <row r="32090" spans="2:15" x14ac:dyDescent="0.2">
      <c r="B32090" s="3"/>
      <c r="C32090" s="3"/>
      <c r="D32090" s="6"/>
      <c r="E32090" s="8"/>
      <c r="O32090" s="9"/>
    </row>
    <row r="32091" spans="2:15" x14ac:dyDescent="0.2">
      <c r="B32091" s="3"/>
      <c r="C32091" s="3"/>
      <c r="D32091" s="6"/>
      <c r="E32091" s="8"/>
      <c r="O32091" s="9"/>
    </row>
    <row r="32092" spans="2:15" x14ac:dyDescent="0.2">
      <c r="B32092" s="3"/>
      <c r="C32092" s="3"/>
      <c r="D32092" s="6"/>
      <c r="E32092" s="8"/>
      <c r="O32092" s="9"/>
    </row>
    <row r="32093" spans="2:15" x14ac:dyDescent="0.2">
      <c r="B32093" s="3"/>
      <c r="C32093" s="3"/>
      <c r="D32093" s="6"/>
      <c r="E32093" s="8"/>
      <c r="O32093" s="9"/>
    </row>
    <row r="32094" spans="2:15" x14ac:dyDescent="0.2">
      <c r="B32094" s="3"/>
      <c r="C32094" s="3"/>
      <c r="D32094" s="6"/>
      <c r="E32094" s="8"/>
      <c r="O32094" s="9"/>
    </row>
    <row r="32095" spans="2:15" x14ac:dyDescent="0.2">
      <c r="B32095" s="3"/>
      <c r="C32095" s="3"/>
      <c r="D32095" s="6"/>
      <c r="E32095" s="8"/>
      <c r="O32095" s="9"/>
    </row>
    <row r="32096" spans="2:15" x14ac:dyDescent="0.2">
      <c r="B32096" s="3"/>
      <c r="C32096" s="3"/>
      <c r="D32096" s="6"/>
      <c r="E32096" s="8"/>
      <c r="O32096" s="9"/>
    </row>
    <row r="32097" spans="2:15" x14ac:dyDescent="0.2">
      <c r="B32097" s="3"/>
      <c r="C32097" s="3"/>
      <c r="D32097" s="6"/>
      <c r="E32097" s="8"/>
      <c r="O32097" s="9"/>
    </row>
    <row r="32098" spans="2:15" x14ac:dyDescent="0.2">
      <c r="B32098" s="3"/>
      <c r="C32098" s="3"/>
      <c r="D32098" s="6"/>
      <c r="E32098" s="8"/>
      <c r="O32098" s="9"/>
    </row>
    <row r="32099" spans="2:15" x14ac:dyDescent="0.2">
      <c r="B32099" s="3"/>
      <c r="C32099" s="3"/>
      <c r="D32099" s="6"/>
      <c r="E32099" s="8"/>
      <c r="O32099" s="9"/>
    </row>
    <row r="32100" spans="2:15" x14ac:dyDescent="0.2">
      <c r="B32100" s="3"/>
      <c r="C32100" s="3"/>
      <c r="D32100" s="6"/>
      <c r="E32100" s="8"/>
      <c r="O32100" s="9"/>
    </row>
    <row r="32101" spans="2:15" x14ac:dyDescent="0.2">
      <c r="B32101" s="3"/>
      <c r="C32101" s="3"/>
      <c r="D32101" s="6"/>
      <c r="E32101" s="8"/>
      <c r="O32101" s="9"/>
    </row>
    <row r="32102" spans="2:15" x14ac:dyDescent="0.2">
      <c r="B32102" s="3"/>
      <c r="C32102" s="3"/>
      <c r="D32102" s="6"/>
      <c r="E32102" s="8"/>
      <c r="O32102" s="9"/>
    </row>
    <row r="32103" spans="2:15" x14ac:dyDescent="0.2">
      <c r="B32103" s="3"/>
      <c r="C32103" s="3"/>
      <c r="D32103" s="6"/>
      <c r="E32103" s="8"/>
      <c r="O32103" s="9"/>
    </row>
    <row r="32104" spans="2:15" x14ac:dyDescent="0.2">
      <c r="B32104" s="3"/>
      <c r="C32104" s="3"/>
      <c r="D32104" s="6"/>
      <c r="E32104" s="8"/>
      <c r="O32104" s="9"/>
    </row>
    <row r="32105" spans="2:15" x14ac:dyDescent="0.2">
      <c r="B32105" s="3"/>
      <c r="C32105" s="3"/>
      <c r="D32105" s="6"/>
      <c r="E32105" s="8"/>
      <c r="O32105" s="9"/>
    </row>
    <row r="32106" spans="2:15" x14ac:dyDescent="0.2">
      <c r="B32106" s="3"/>
      <c r="C32106" s="3"/>
      <c r="D32106" s="6"/>
      <c r="E32106" s="8"/>
      <c r="O32106" s="9"/>
    </row>
    <row r="32107" spans="2:15" x14ac:dyDescent="0.2">
      <c r="B32107" s="3"/>
      <c r="C32107" s="3"/>
      <c r="D32107" s="6"/>
      <c r="E32107" s="8"/>
      <c r="O32107" s="9"/>
    </row>
    <row r="32108" spans="2:15" x14ac:dyDescent="0.2">
      <c r="B32108" s="3"/>
      <c r="C32108" s="3"/>
      <c r="D32108" s="6"/>
      <c r="E32108" s="8"/>
      <c r="O32108" s="9"/>
    </row>
    <row r="32109" spans="2:15" x14ac:dyDescent="0.2">
      <c r="B32109" s="3"/>
      <c r="C32109" s="3"/>
      <c r="D32109" s="6"/>
      <c r="E32109" s="8"/>
      <c r="O32109" s="9"/>
    </row>
    <row r="32110" spans="2:15" x14ac:dyDescent="0.2">
      <c r="B32110" s="3"/>
      <c r="C32110" s="3"/>
      <c r="D32110" s="6"/>
      <c r="E32110" s="8"/>
      <c r="O32110" s="9"/>
    </row>
    <row r="32111" spans="2:15" x14ac:dyDescent="0.2">
      <c r="B32111" s="3"/>
      <c r="C32111" s="3"/>
      <c r="D32111" s="6"/>
      <c r="E32111" s="8"/>
      <c r="O32111" s="9"/>
    </row>
    <row r="32112" spans="2:15" x14ac:dyDescent="0.2">
      <c r="B32112" s="3"/>
      <c r="C32112" s="3"/>
      <c r="D32112" s="6"/>
      <c r="E32112" s="8"/>
      <c r="O32112" s="9"/>
    </row>
    <row r="32113" spans="2:15" x14ac:dyDescent="0.2">
      <c r="B32113" s="3"/>
      <c r="C32113" s="3"/>
      <c r="D32113" s="6"/>
      <c r="E32113" s="8"/>
      <c r="O32113" s="9"/>
    </row>
    <row r="32114" spans="2:15" x14ac:dyDescent="0.2">
      <c r="B32114" s="3"/>
      <c r="C32114" s="3"/>
      <c r="D32114" s="6"/>
      <c r="E32114" s="8"/>
      <c r="O32114" s="9"/>
    </row>
    <row r="32115" spans="2:15" x14ac:dyDescent="0.2">
      <c r="B32115" s="3"/>
      <c r="C32115" s="3"/>
      <c r="D32115" s="6"/>
      <c r="E32115" s="8"/>
      <c r="O32115" s="9"/>
    </row>
    <row r="32116" spans="2:15" x14ac:dyDescent="0.2">
      <c r="B32116" s="3"/>
      <c r="C32116" s="3"/>
      <c r="D32116" s="6"/>
      <c r="E32116" s="8"/>
      <c r="O32116" s="9"/>
    </row>
    <row r="32117" spans="2:15" x14ac:dyDescent="0.2">
      <c r="B32117" s="3"/>
      <c r="C32117" s="3"/>
      <c r="D32117" s="6"/>
      <c r="E32117" s="8"/>
      <c r="O32117" s="9"/>
    </row>
    <row r="32118" spans="2:15" x14ac:dyDescent="0.2">
      <c r="B32118" s="3"/>
      <c r="C32118" s="3"/>
      <c r="D32118" s="6"/>
      <c r="E32118" s="8"/>
      <c r="O32118" s="9"/>
    </row>
    <row r="32119" spans="2:15" x14ac:dyDescent="0.2">
      <c r="B32119" s="3"/>
      <c r="C32119" s="3"/>
      <c r="D32119" s="6"/>
      <c r="E32119" s="8"/>
      <c r="O32119" s="9"/>
    </row>
    <row r="32120" spans="2:15" x14ac:dyDescent="0.2">
      <c r="B32120" s="3"/>
      <c r="C32120" s="3"/>
      <c r="D32120" s="6"/>
      <c r="E32120" s="8"/>
      <c r="O32120" s="9"/>
    </row>
    <row r="32121" spans="2:15" x14ac:dyDescent="0.2">
      <c r="B32121" s="3"/>
      <c r="C32121" s="3"/>
      <c r="D32121" s="6"/>
      <c r="E32121" s="8"/>
      <c r="O32121" s="9"/>
    </row>
    <row r="32122" spans="2:15" x14ac:dyDescent="0.2">
      <c r="B32122" s="3"/>
      <c r="C32122" s="3"/>
      <c r="D32122" s="6"/>
      <c r="E32122" s="8"/>
      <c r="O32122" s="9"/>
    </row>
    <row r="32123" spans="2:15" x14ac:dyDescent="0.2">
      <c r="B32123" s="3"/>
      <c r="C32123" s="3"/>
      <c r="D32123" s="6"/>
      <c r="E32123" s="8"/>
      <c r="O32123" s="9"/>
    </row>
    <row r="32124" spans="2:15" x14ac:dyDescent="0.2">
      <c r="B32124" s="3"/>
      <c r="C32124" s="3"/>
      <c r="D32124" s="6"/>
      <c r="E32124" s="8"/>
      <c r="O32124" s="9"/>
    </row>
    <row r="32125" spans="2:15" x14ac:dyDescent="0.2">
      <c r="B32125" s="3"/>
      <c r="C32125" s="3"/>
      <c r="D32125" s="6"/>
      <c r="E32125" s="8"/>
      <c r="O32125" s="9"/>
    </row>
    <row r="32126" spans="2:15" x14ac:dyDescent="0.2">
      <c r="B32126" s="3"/>
      <c r="C32126" s="3"/>
      <c r="D32126" s="6"/>
      <c r="E32126" s="8"/>
      <c r="O32126" s="9"/>
    </row>
    <row r="32127" spans="2:15" x14ac:dyDescent="0.2">
      <c r="B32127" s="3"/>
      <c r="C32127" s="3"/>
      <c r="D32127" s="6"/>
      <c r="E32127" s="8"/>
      <c r="O32127" s="9"/>
    </row>
    <row r="32128" spans="2:15" x14ac:dyDescent="0.2">
      <c r="B32128" s="3"/>
      <c r="C32128" s="3"/>
      <c r="D32128" s="6"/>
      <c r="E32128" s="8"/>
      <c r="O32128" s="9"/>
    </row>
    <row r="32129" spans="2:15" x14ac:dyDescent="0.2">
      <c r="B32129" s="3"/>
      <c r="C32129" s="3"/>
      <c r="D32129" s="6"/>
      <c r="E32129" s="8"/>
      <c r="O32129" s="9"/>
    </row>
    <row r="32130" spans="2:15" x14ac:dyDescent="0.2">
      <c r="B32130" s="3"/>
      <c r="C32130" s="3"/>
      <c r="D32130" s="6"/>
      <c r="E32130" s="8"/>
      <c r="O32130" s="9"/>
    </row>
    <row r="32131" spans="2:15" x14ac:dyDescent="0.2">
      <c r="B32131" s="3"/>
      <c r="C32131" s="3"/>
      <c r="D32131" s="6"/>
      <c r="E32131" s="8"/>
      <c r="O32131" s="9"/>
    </row>
    <row r="32132" spans="2:15" x14ac:dyDescent="0.2">
      <c r="B32132" s="3"/>
      <c r="C32132" s="3"/>
      <c r="D32132" s="6"/>
      <c r="E32132" s="8"/>
      <c r="O32132" s="9"/>
    </row>
    <row r="32133" spans="2:15" x14ac:dyDescent="0.2">
      <c r="B32133" s="3"/>
      <c r="C32133" s="3"/>
      <c r="D32133" s="6"/>
      <c r="E32133" s="8"/>
      <c r="O32133" s="9"/>
    </row>
    <row r="32134" spans="2:15" x14ac:dyDescent="0.2">
      <c r="B32134" s="3"/>
      <c r="C32134" s="3"/>
      <c r="D32134" s="6"/>
      <c r="E32134" s="8"/>
      <c r="O32134" s="9"/>
    </row>
    <row r="32135" spans="2:15" x14ac:dyDescent="0.2">
      <c r="B32135" s="3"/>
      <c r="C32135" s="3"/>
      <c r="D32135" s="6"/>
      <c r="E32135" s="8"/>
      <c r="O32135" s="9"/>
    </row>
    <row r="32136" spans="2:15" x14ac:dyDescent="0.2">
      <c r="B32136" s="3"/>
      <c r="C32136" s="3"/>
      <c r="D32136" s="6"/>
      <c r="E32136" s="8"/>
      <c r="O32136" s="9"/>
    </row>
    <row r="32137" spans="2:15" x14ac:dyDescent="0.2">
      <c r="B32137" s="3"/>
      <c r="C32137" s="3"/>
      <c r="D32137" s="6"/>
      <c r="E32137" s="8"/>
      <c r="O32137" s="9"/>
    </row>
    <row r="32138" spans="2:15" x14ac:dyDescent="0.2">
      <c r="B32138" s="3"/>
      <c r="C32138" s="3"/>
      <c r="D32138" s="6"/>
      <c r="E32138" s="8"/>
      <c r="O32138" s="9"/>
    </row>
    <row r="32139" spans="2:15" x14ac:dyDescent="0.2">
      <c r="B32139" s="3"/>
      <c r="C32139" s="3"/>
      <c r="D32139" s="6"/>
      <c r="E32139" s="8"/>
      <c r="O32139" s="9"/>
    </row>
    <row r="32140" spans="2:15" x14ac:dyDescent="0.2">
      <c r="B32140" s="3"/>
      <c r="C32140" s="3"/>
      <c r="D32140" s="6"/>
      <c r="E32140" s="8"/>
      <c r="O32140" s="9"/>
    </row>
    <row r="32141" spans="2:15" x14ac:dyDescent="0.2">
      <c r="B32141" s="3"/>
      <c r="C32141" s="3"/>
      <c r="D32141" s="6"/>
      <c r="E32141" s="8"/>
      <c r="O32141" s="9"/>
    </row>
    <row r="32142" spans="2:15" x14ac:dyDescent="0.2">
      <c r="B32142" s="3"/>
      <c r="C32142" s="3"/>
      <c r="D32142" s="6"/>
      <c r="E32142" s="8"/>
      <c r="O32142" s="9"/>
    </row>
    <row r="32143" spans="2:15" x14ac:dyDescent="0.2">
      <c r="B32143" s="3"/>
      <c r="C32143" s="3"/>
      <c r="D32143" s="6"/>
      <c r="E32143" s="8"/>
      <c r="O32143" s="9"/>
    </row>
    <row r="32144" spans="2:15" x14ac:dyDescent="0.2">
      <c r="B32144" s="3"/>
      <c r="C32144" s="3"/>
      <c r="D32144" s="6"/>
      <c r="E32144" s="8"/>
      <c r="O32144" s="9"/>
    </row>
    <row r="32145" spans="2:15" x14ac:dyDescent="0.2">
      <c r="B32145" s="3"/>
      <c r="C32145" s="3"/>
      <c r="D32145" s="6"/>
      <c r="E32145" s="8"/>
      <c r="O32145" s="9"/>
    </row>
    <row r="32146" spans="2:15" x14ac:dyDescent="0.2">
      <c r="B32146" s="3"/>
      <c r="C32146" s="3"/>
      <c r="D32146" s="6"/>
      <c r="E32146" s="8"/>
      <c r="O32146" s="9"/>
    </row>
    <row r="32147" spans="2:15" x14ac:dyDescent="0.2">
      <c r="B32147" s="3"/>
      <c r="C32147" s="3"/>
      <c r="D32147" s="6"/>
      <c r="E32147" s="8"/>
      <c r="O32147" s="9"/>
    </row>
    <row r="32148" spans="2:15" x14ac:dyDescent="0.2">
      <c r="B32148" s="3"/>
      <c r="C32148" s="3"/>
      <c r="D32148" s="6"/>
      <c r="E32148" s="8"/>
      <c r="O32148" s="9"/>
    </row>
    <row r="32149" spans="2:15" x14ac:dyDescent="0.2">
      <c r="B32149" s="3"/>
      <c r="C32149" s="3"/>
      <c r="D32149" s="6"/>
      <c r="E32149" s="8"/>
      <c r="O32149" s="9"/>
    </row>
    <row r="32150" spans="2:15" x14ac:dyDescent="0.2">
      <c r="B32150" s="3"/>
      <c r="C32150" s="3"/>
      <c r="D32150" s="6"/>
      <c r="E32150" s="8"/>
      <c r="O32150" s="9"/>
    </row>
    <row r="32151" spans="2:15" x14ac:dyDescent="0.2">
      <c r="B32151" s="3"/>
      <c r="C32151" s="3"/>
      <c r="D32151" s="6"/>
      <c r="E32151" s="8"/>
      <c r="O32151" s="9"/>
    </row>
    <row r="32152" spans="2:15" x14ac:dyDescent="0.2">
      <c r="B32152" s="3"/>
      <c r="C32152" s="3"/>
      <c r="D32152" s="6"/>
      <c r="E32152" s="8"/>
      <c r="O32152" s="9"/>
    </row>
    <row r="32153" spans="2:15" x14ac:dyDescent="0.2">
      <c r="B32153" s="3"/>
      <c r="C32153" s="3"/>
      <c r="D32153" s="6"/>
      <c r="E32153" s="8"/>
      <c r="O32153" s="9"/>
    </row>
    <row r="32154" spans="2:15" x14ac:dyDescent="0.2">
      <c r="B32154" s="3"/>
      <c r="C32154" s="3"/>
      <c r="D32154" s="6"/>
      <c r="E32154" s="8"/>
      <c r="O32154" s="9"/>
    </row>
    <row r="32155" spans="2:15" x14ac:dyDescent="0.2">
      <c r="B32155" s="3"/>
      <c r="C32155" s="3"/>
      <c r="D32155" s="6"/>
      <c r="E32155" s="8"/>
      <c r="O32155" s="9"/>
    </row>
    <row r="32156" spans="2:15" x14ac:dyDescent="0.2">
      <c r="B32156" s="3"/>
      <c r="C32156" s="3"/>
      <c r="D32156" s="6"/>
      <c r="E32156" s="8"/>
      <c r="O32156" s="9"/>
    </row>
    <row r="32157" spans="2:15" x14ac:dyDescent="0.2">
      <c r="B32157" s="3"/>
      <c r="C32157" s="3"/>
      <c r="D32157" s="6"/>
      <c r="E32157" s="8"/>
      <c r="O32157" s="9"/>
    </row>
    <row r="32158" spans="2:15" x14ac:dyDescent="0.2">
      <c r="B32158" s="3"/>
      <c r="C32158" s="3"/>
      <c r="D32158" s="6"/>
      <c r="E32158" s="8"/>
      <c r="O32158" s="9"/>
    </row>
    <row r="32159" spans="2:15" x14ac:dyDescent="0.2">
      <c r="B32159" s="3"/>
      <c r="C32159" s="3"/>
      <c r="D32159" s="6"/>
      <c r="E32159" s="8"/>
      <c r="O32159" s="9"/>
    </row>
    <row r="32160" spans="2:15" x14ac:dyDescent="0.2">
      <c r="B32160" s="3"/>
      <c r="C32160" s="3"/>
      <c r="D32160" s="6"/>
      <c r="E32160" s="8"/>
      <c r="O32160" s="9"/>
    </row>
    <row r="32161" spans="2:15" x14ac:dyDescent="0.2">
      <c r="B32161" s="3"/>
      <c r="C32161" s="3"/>
      <c r="D32161" s="6"/>
      <c r="E32161" s="8"/>
      <c r="O32161" s="9"/>
    </row>
    <row r="32162" spans="2:15" x14ac:dyDescent="0.2">
      <c r="B32162" s="3"/>
      <c r="C32162" s="3"/>
      <c r="D32162" s="6"/>
      <c r="E32162" s="8"/>
      <c r="O32162" s="9"/>
    </row>
    <row r="32163" spans="2:15" x14ac:dyDescent="0.2">
      <c r="B32163" s="3"/>
      <c r="C32163" s="3"/>
      <c r="D32163" s="6"/>
      <c r="E32163" s="8"/>
      <c r="O32163" s="9"/>
    </row>
    <row r="32164" spans="2:15" x14ac:dyDescent="0.2">
      <c r="B32164" s="3"/>
      <c r="C32164" s="3"/>
      <c r="D32164" s="6"/>
      <c r="E32164" s="8"/>
      <c r="O32164" s="9"/>
    </row>
    <row r="32165" spans="2:15" x14ac:dyDescent="0.2">
      <c r="B32165" s="3"/>
      <c r="C32165" s="3"/>
      <c r="D32165" s="6"/>
      <c r="E32165" s="8"/>
      <c r="O32165" s="9"/>
    </row>
    <row r="32166" spans="2:15" x14ac:dyDescent="0.2">
      <c r="B32166" s="3"/>
      <c r="C32166" s="3"/>
      <c r="D32166" s="6"/>
      <c r="E32166" s="8"/>
      <c r="O32166" s="9"/>
    </row>
    <row r="32167" spans="2:15" x14ac:dyDescent="0.2">
      <c r="B32167" s="3"/>
      <c r="C32167" s="3"/>
      <c r="D32167" s="6"/>
      <c r="E32167" s="8"/>
      <c r="O32167" s="9"/>
    </row>
    <row r="32168" spans="2:15" x14ac:dyDescent="0.2">
      <c r="B32168" s="3"/>
      <c r="C32168" s="3"/>
      <c r="D32168" s="6"/>
      <c r="E32168" s="8"/>
      <c r="O32168" s="9"/>
    </row>
    <row r="32169" spans="2:15" x14ac:dyDescent="0.2">
      <c r="B32169" s="3"/>
      <c r="C32169" s="3"/>
      <c r="D32169" s="6"/>
      <c r="E32169" s="8"/>
      <c r="O32169" s="9"/>
    </row>
    <row r="32170" spans="2:15" x14ac:dyDescent="0.2">
      <c r="B32170" s="3"/>
      <c r="C32170" s="3"/>
      <c r="D32170" s="6"/>
      <c r="E32170" s="8"/>
      <c r="O32170" s="9"/>
    </row>
    <row r="32171" spans="2:15" x14ac:dyDescent="0.2">
      <c r="B32171" s="3"/>
      <c r="C32171" s="3"/>
      <c r="D32171" s="6"/>
      <c r="E32171" s="8"/>
      <c r="O32171" s="9"/>
    </row>
    <row r="32172" spans="2:15" x14ac:dyDescent="0.2">
      <c r="B32172" s="3"/>
      <c r="C32172" s="3"/>
      <c r="D32172" s="6"/>
      <c r="E32172" s="8"/>
      <c r="O32172" s="9"/>
    </row>
    <row r="32173" spans="2:15" x14ac:dyDescent="0.2">
      <c r="B32173" s="3"/>
      <c r="C32173" s="3"/>
      <c r="D32173" s="6"/>
      <c r="E32173" s="8"/>
      <c r="O32173" s="9"/>
    </row>
    <row r="32174" spans="2:15" x14ac:dyDescent="0.2">
      <c r="B32174" s="3"/>
      <c r="C32174" s="3"/>
      <c r="D32174" s="6"/>
      <c r="E32174" s="8"/>
      <c r="O32174" s="9"/>
    </row>
    <row r="32175" spans="2:15" x14ac:dyDescent="0.2">
      <c r="B32175" s="3"/>
      <c r="C32175" s="3"/>
      <c r="D32175" s="6"/>
      <c r="E32175" s="8"/>
      <c r="O32175" s="9"/>
    </row>
    <row r="32176" spans="2:15" x14ac:dyDescent="0.2">
      <c r="B32176" s="3"/>
      <c r="C32176" s="3"/>
      <c r="D32176" s="6"/>
      <c r="E32176" s="8"/>
      <c r="O32176" s="9"/>
    </row>
    <row r="32177" spans="2:15" x14ac:dyDescent="0.2">
      <c r="B32177" s="3"/>
      <c r="C32177" s="3"/>
      <c r="D32177" s="6"/>
      <c r="E32177" s="8"/>
      <c r="O32177" s="9"/>
    </row>
    <row r="32178" spans="2:15" x14ac:dyDescent="0.2">
      <c r="B32178" s="3"/>
      <c r="C32178" s="3"/>
      <c r="D32178" s="6"/>
      <c r="E32178" s="8"/>
      <c r="O32178" s="9"/>
    </row>
    <row r="32179" spans="2:15" x14ac:dyDescent="0.2">
      <c r="B32179" s="3"/>
      <c r="C32179" s="3"/>
      <c r="D32179" s="6"/>
      <c r="E32179" s="8"/>
      <c r="O32179" s="9"/>
    </row>
    <row r="32180" spans="2:15" x14ac:dyDescent="0.2">
      <c r="B32180" s="3"/>
      <c r="C32180" s="3"/>
      <c r="D32180" s="6"/>
      <c r="E32180" s="8"/>
      <c r="O32180" s="9"/>
    </row>
    <row r="32181" spans="2:15" x14ac:dyDescent="0.2">
      <c r="B32181" s="3"/>
      <c r="C32181" s="3"/>
      <c r="D32181" s="6"/>
      <c r="E32181" s="8"/>
      <c r="O32181" s="9"/>
    </row>
    <row r="32182" spans="2:15" x14ac:dyDescent="0.2">
      <c r="B32182" s="3"/>
      <c r="C32182" s="3"/>
      <c r="D32182" s="6"/>
      <c r="E32182" s="8"/>
      <c r="O32182" s="9"/>
    </row>
    <row r="32183" spans="2:15" x14ac:dyDescent="0.2">
      <c r="B32183" s="3"/>
      <c r="C32183" s="3"/>
      <c r="D32183" s="6"/>
      <c r="E32183" s="8"/>
      <c r="O32183" s="9"/>
    </row>
    <row r="32184" spans="2:15" x14ac:dyDescent="0.2">
      <c r="B32184" s="3"/>
      <c r="C32184" s="3"/>
      <c r="D32184" s="6"/>
      <c r="E32184" s="8"/>
      <c r="O32184" s="9"/>
    </row>
    <row r="32185" spans="2:15" x14ac:dyDescent="0.2">
      <c r="B32185" s="3"/>
      <c r="C32185" s="3"/>
      <c r="D32185" s="6"/>
      <c r="E32185" s="8"/>
      <c r="O32185" s="9"/>
    </row>
    <row r="32186" spans="2:15" x14ac:dyDescent="0.2">
      <c r="B32186" s="3"/>
      <c r="C32186" s="3"/>
      <c r="D32186" s="6"/>
      <c r="E32186" s="8"/>
      <c r="O32186" s="9"/>
    </row>
    <row r="32187" spans="2:15" x14ac:dyDescent="0.2">
      <c r="B32187" s="3"/>
      <c r="C32187" s="3"/>
      <c r="D32187" s="6"/>
      <c r="E32187" s="8"/>
      <c r="O32187" s="9"/>
    </row>
    <row r="32188" spans="2:15" x14ac:dyDescent="0.2">
      <c r="B32188" s="3"/>
      <c r="C32188" s="3"/>
      <c r="D32188" s="6"/>
      <c r="E32188" s="8"/>
      <c r="O32188" s="9"/>
    </row>
    <row r="32189" spans="2:15" x14ac:dyDescent="0.2">
      <c r="B32189" s="3"/>
      <c r="C32189" s="3"/>
      <c r="D32189" s="6"/>
      <c r="E32189" s="8"/>
      <c r="O32189" s="9"/>
    </row>
    <row r="32190" spans="2:15" x14ac:dyDescent="0.2">
      <c r="B32190" s="3"/>
      <c r="C32190" s="3"/>
      <c r="D32190" s="6"/>
      <c r="E32190" s="8"/>
      <c r="O32190" s="9"/>
    </row>
    <row r="32191" spans="2:15" x14ac:dyDescent="0.2">
      <c r="B32191" s="3"/>
      <c r="C32191" s="3"/>
      <c r="D32191" s="6"/>
      <c r="E32191" s="8"/>
      <c r="O32191" s="9"/>
    </row>
    <row r="32192" spans="2:15" x14ac:dyDescent="0.2">
      <c r="B32192" s="3"/>
      <c r="C32192" s="3"/>
      <c r="D32192" s="6"/>
      <c r="E32192" s="8"/>
      <c r="O32192" s="9"/>
    </row>
    <row r="32193" spans="2:15" x14ac:dyDescent="0.2">
      <c r="B32193" s="3"/>
      <c r="C32193" s="3"/>
      <c r="D32193" s="6"/>
      <c r="E32193" s="8"/>
      <c r="O32193" s="9"/>
    </row>
    <row r="32194" spans="2:15" x14ac:dyDescent="0.2">
      <c r="B32194" s="3"/>
      <c r="C32194" s="3"/>
      <c r="D32194" s="6"/>
      <c r="E32194" s="8"/>
      <c r="O32194" s="9"/>
    </row>
    <row r="32195" spans="2:15" x14ac:dyDescent="0.2">
      <c r="B32195" s="3"/>
      <c r="C32195" s="3"/>
      <c r="D32195" s="6"/>
      <c r="E32195" s="8"/>
      <c r="O32195" s="9"/>
    </row>
    <row r="32196" spans="2:15" x14ac:dyDescent="0.2">
      <c r="B32196" s="3"/>
      <c r="C32196" s="3"/>
      <c r="D32196" s="6"/>
      <c r="E32196" s="8"/>
      <c r="O32196" s="9"/>
    </row>
    <row r="32197" spans="2:15" x14ac:dyDescent="0.2">
      <c r="B32197" s="3"/>
      <c r="C32197" s="3"/>
      <c r="D32197" s="6"/>
      <c r="E32197" s="8"/>
      <c r="O32197" s="9"/>
    </row>
    <row r="32198" spans="2:15" x14ac:dyDescent="0.2">
      <c r="B32198" s="3"/>
      <c r="C32198" s="3"/>
      <c r="D32198" s="6"/>
      <c r="E32198" s="8"/>
      <c r="O32198" s="9"/>
    </row>
    <row r="32199" spans="2:15" x14ac:dyDescent="0.2">
      <c r="B32199" s="3"/>
      <c r="C32199" s="3"/>
      <c r="D32199" s="6"/>
      <c r="E32199" s="8"/>
      <c r="O32199" s="9"/>
    </row>
    <row r="32200" spans="2:15" x14ac:dyDescent="0.2">
      <c r="B32200" s="3"/>
      <c r="C32200" s="3"/>
      <c r="D32200" s="6"/>
      <c r="E32200" s="8"/>
      <c r="O32200" s="9"/>
    </row>
    <row r="32201" spans="2:15" x14ac:dyDescent="0.2">
      <c r="B32201" s="3"/>
      <c r="C32201" s="3"/>
      <c r="D32201" s="6"/>
      <c r="E32201" s="8"/>
      <c r="O32201" s="9"/>
    </row>
    <row r="32202" spans="2:15" x14ac:dyDescent="0.2">
      <c r="B32202" s="3"/>
      <c r="C32202" s="3"/>
      <c r="D32202" s="6"/>
      <c r="E32202" s="8"/>
      <c r="O32202" s="9"/>
    </row>
    <row r="32203" spans="2:15" x14ac:dyDescent="0.2">
      <c r="B32203" s="3"/>
      <c r="C32203" s="3"/>
      <c r="D32203" s="6"/>
      <c r="E32203" s="8"/>
      <c r="O32203" s="9"/>
    </row>
    <row r="32204" spans="2:15" x14ac:dyDescent="0.2">
      <c r="B32204" s="3"/>
      <c r="C32204" s="3"/>
      <c r="D32204" s="6"/>
      <c r="E32204" s="8"/>
      <c r="O32204" s="9"/>
    </row>
    <row r="32205" spans="2:15" x14ac:dyDescent="0.2">
      <c r="B32205" s="3"/>
      <c r="C32205" s="3"/>
      <c r="D32205" s="6"/>
      <c r="E32205" s="8"/>
      <c r="O32205" s="9"/>
    </row>
    <row r="32206" spans="2:15" x14ac:dyDescent="0.2">
      <c r="B32206" s="3"/>
      <c r="C32206" s="3"/>
      <c r="D32206" s="6"/>
      <c r="E32206" s="8"/>
      <c r="O32206" s="9"/>
    </row>
    <row r="32207" spans="2:15" x14ac:dyDescent="0.2">
      <c r="B32207" s="3"/>
      <c r="C32207" s="3"/>
      <c r="D32207" s="6"/>
      <c r="E32207" s="8"/>
      <c r="O32207" s="9"/>
    </row>
    <row r="32208" spans="2:15" x14ac:dyDescent="0.2">
      <c r="B32208" s="3"/>
      <c r="C32208" s="3"/>
      <c r="D32208" s="6"/>
      <c r="E32208" s="8"/>
      <c r="O32208" s="9"/>
    </row>
    <row r="32209" spans="2:15" x14ac:dyDescent="0.2">
      <c r="B32209" s="3"/>
      <c r="C32209" s="3"/>
      <c r="D32209" s="6"/>
      <c r="E32209" s="8"/>
      <c r="O32209" s="9"/>
    </row>
    <row r="32210" spans="2:15" x14ac:dyDescent="0.2">
      <c r="B32210" s="3"/>
      <c r="C32210" s="3"/>
      <c r="D32210" s="6"/>
      <c r="E32210" s="8"/>
      <c r="O32210" s="9"/>
    </row>
    <row r="32211" spans="2:15" x14ac:dyDescent="0.2">
      <c r="B32211" s="3"/>
      <c r="C32211" s="3"/>
      <c r="D32211" s="6"/>
      <c r="E32211" s="8"/>
      <c r="O32211" s="9"/>
    </row>
    <row r="32212" spans="2:15" x14ac:dyDescent="0.2">
      <c r="B32212" s="3"/>
      <c r="C32212" s="3"/>
      <c r="D32212" s="6"/>
      <c r="E32212" s="8"/>
      <c r="O32212" s="9"/>
    </row>
    <row r="32213" spans="2:15" x14ac:dyDescent="0.2">
      <c r="B32213" s="3"/>
      <c r="C32213" s="3"/>
      <c r="D32213" s="6"/>
      <c r="E32213" s="8"/>
      <c r="O32213" s="9"/>
    </row>
    <row r="32214" spans="2:15" x14ac:dyDescent="0.2">
      <c r="B32214" s="3"/>
      <c r="C32214" s="3"/>
      <c r="D32214" s="6"/>
      <c r="E32214" s="8"/>
      <c r="O32214" s="9"/>
    </row>
    <row r="32215" spans="2:15" x14ac:dyDescent="0.2">
      <c r="B32215" s="3"/>
      <c r="C32215" s="3"/>
      <c r="D32215" s="6"/>
      <c r="E32215" s="8"/>
      <c r="O32215" s="9"/>
    </row>
    <row r="32216" spans="2:15" x14ac:dyDescent="0.2">
      <c r="B32216" s="3"/>
      <c r="C32216" s="3"/>
      <c r="D32216" s="6"/>
      <c r="E32216" s="8"/>
      <c r="O32216" s="9"/>
    </row>
    <row r="32217" spans="2:15" x14ac:dyDescent="0.2">
      <c r="B32217" s="3"/>
      <c r="C32217" s="3"/>
      <c r="D32217" s="6"/>
      <c r="E32217" s="8"/>
      <c r="O32217" s="9"/>
    </row>
    <row r="32218" spans="2:15" x14ac:dyDescent="0.2">
      <c r="B32218" s="3"/>
      <c r="C32218" s="3"/>
      <c r="D32218" s="6"/>
      <c r="E32218" s="8"/>
      <c r="O32218" s="9"/>
    </row>
    <row r="32219" spans="2:15" x14ac:dyDescent="0.2">
      <c r="B32219" s="3"/>
      <c r="C32219" s="3"/>
      <c r="D32219" s="6"/>
      <c r="E32219" s="8"/>
      <c r="O32219" s="9"/>
    </row>
    <row r="32220" spans="2:15" x14ac:dyDescent="0.2">
      <c r="B32220" s="3"/>
      <c r="C32220" s="3"/>
      <c r="D32220" s="6"/>
      <c r="E32220" s="8"/>
      <c r="O32220" s="9"/>
    </row>
    <row r="32221" spans="2:15" x14ac:dyDescent="0.2">
      <c r="B32221" s="3"/>
      <c r="C32221" s="3"/>
      <c r="D32221" s="6"/>
      <c r="E32221" s="8"/>
      <c r="O32221" s="9"/>
    </row>
    <row r="32222" spans="2:15" x14ac:dyDescent="0.2">
      <c r="B32222" s="3"/>
      <c r="C32222" s="3"/>
      <c r="D32222" s="6"/>
      <c r="E32222" s="8"/>
      <c r="O32222" s="9"/>
    </row>
    <row r="32223" spans="2:15" x14ac:dyDescent="0.2">
      <c r="B32223" s="3"/>
      <c r="C32223" s="3"/>
      <c r="D32223" s="6"/>
      <c r="E32223" s="8"/>
      <c r="O32223" s="9"/>
    </row>
    <row r="32224" spans="2:15" x14ac:dyDescent="0.2">
      <c r="B32224" s="3"/>
      <c r="C32224" s="3"/>
      <c r="D32224" s="6"/>
      <c r="E32224" s="8"/>
      <c r="O32224" s="9"/>
    </row>
    <row r="32225" spans="2:15" x14ac:dyDescent="0.2">
      <c r="B32225" s="3"/>
      <c r="C32225" s="3"/>
      <c r="D32225" s="6"/>
      <c r="E32225" s="8"/>
      <c r="O32225" s="9"/>
    </row>
    <row r="32226" spans="2:15" x14ac:dyDescent="0.2">
      <c r="B32226" s="3"/>
      <c r="C32226" s="3"/>
      <c r="D32226" s="6"/>
      <c r="E32226" s="8"/>
      <c r="O32226" s="9"/>
    </row>
    <row r="32227" spans="2:15" x14ac:dyDescent="0.2">
      <c r="B32227" s="3"/>
      <c r="C32227" s="3"/>
      <c r="D32227" s="6"/>
      <c r="E32227" s="8"/>
      <c r="O32227" s="9"/>
    </row>
    <row r="32228" spans="2:15" x14ac:dyDescent="0.2">
      <c r="B32228" s="3"/>
      <c r="C32228" s="3"/>
      <c r="D32228" s="6"/>
      <c r="E32228" s="8"/>
      <c r="O32228" s="9"/>
    </row>
    <row r="32229" spans="2:15" x14ac:dyDescent="0.2">
      <c r="B32229" s="3"/>
      <c r="C32229" s="3"/>
      <c r="D32229" s="6"/>
      <c r="E32229" s="8"/>
      <c r="O32229" s="9"/>
    </row>
    <row r="32230" spans="2:15" x14ac:dyDescent="0.2">
      <c r="B32230" s="3"/>
      <c r="C32230" s="3"/>
      <c r="D32230" s="6"/>
      <c r="E32230" s="8"/>
      <c r="O32230" s="9"/>
    </row>
    <row r="32231" spans="2:15" x14ac:dyDescent="0.2">
      <c r="B32231" s="3"/>
      <c r="C32231" s="3"/>
      <c r="D32231" s="6"/>
      <c r="E32231" s="8"/>
      <c r="O32231" s="9"/>
    </row>
    <row r="32232" spans="2:15" x14ac:dyDescent="0.2">
      <c r="B32232" s="3"/>
      <c r="C32232" s="3"/>
      <c r="D32232" s="6"/>
      <c r="E32232" s="8"/>
      <c r="O32232" s="9"/>
    </row>
    <row r="32233" spans="2:15" x14ac:dyDescent="0.2">
      <c r="B32233" s="3"/>
      <c r="C32233" s="3"/>
      <c r="D32233" s="6"/>
      <c r="E32233" s="8"/>
      <c r="O32233" s="9"/>
    </row>
    <row r="32234" spans="2:15" x14ac:dyDescent="0.2">
      <c r="B32234" s="3"/>
      <c r="C32234" s="3"/>
      <c r="D32234" s="6"/>
      <c r="E32234" s="8"/>
      <c r="O32234" s="9"/>
    </row>
    <row r="32235" spans="2:15" x14ac:dyDescent="0.2">
      <c r="B32235" s="3"/>
      <c r="C32235" s="3"/>
      <c r="D32235" s="6"/>
      <c r="E32235" s="8"/>
      <c r="O32235" s="9"/>
    </row>
    <row r="32236" spans="2:15" x14ac:dyDescent="0.2">
      <c r="B32236" s="3"/>
      <c r="C32236" s="3"/>
      <c r="D32236" s="6"/>
      <c r="E32236" s="8"/>
      <c r="O32236" s="9"/>
    </row>
    <row r="32237" spans="2:15" x14ac:dyDescent="0.2">
      <c r="B32237" s="3"/>
      <c r="C32237" s="3"/>
      <c r="D32237" s="6"/>
      <c r="E32237" s="8"/>
      <c r="O32237" s="9"/>
    </row>
    <row r="32238" spans="2:15" x14ac:dyDescent="0.2">
      <c r="B32238" s="3"/>
      <c r="C32238" s="3"/>
      <c r="D32238" s="6"/>
      <c r="E32238" s="8"/>
      <c r="O32238" s="9"/>
    </row>
    <row r="32239" spans="2:15" x14ac:dyDescent="0.2">
      <c r="B32239" s="3"/>
      <c r="C32239" s="3"/>
      <c r="D32239" s="6"/>
      <c r="E32239" s="8"/>
      <c r="O32239" s="9"/>
    </row>
    <row r="32240" spans="2:15" x14ac:dyDescent="0.2">
      <c r="B32240" s="3"/>
      <c r="C32240" s="3"/>
      <c r="D32240" s="6"/>
      <c r="E32240" s="8"/>
      <c r="O32240" s="9"/>
    </row>
    <row r="32241" spans="2:15" x14ac:dyDescent="0.2">
      <c r="B32241" s="3"/>
      <c r="C32241" s="3"/>
      <c r="D32241" s="6"/>
      <c r="E32241" s="8"/>
      <c r="O32241" s="9"/>
    </row>
    <row r="32242" spans="2:15" x14ac:dyDescent="0.2">
      <c r="B32242" s="3"/>
      <c r="C32242" s="3"/>
      <c r="D32242" s="6"/>
      <c r="E32242" s="8"/>
      <c r="O32242" s="9"/>
    </row>
    <row r="32243" spans="2:15" x14ac:dyDescent="0.2">
      <c r="B32243" s="3"/>
      <c r="C32243" s="3"/>
      <c r="D32243" s="6"/>
      <c r="E32243" s="8"/>
      <c r="O32243" s="9"/>
    </row>
    <row r="32244" spans="2:15" x14ac:dyDescent="0.2">
      <c r="B32244" s="3"/>
      <c r="C32244" s="3"/>
      <c r="D32244" s="6"/>
      <c r="E32244" s="8"/>
      <c r="O32244" s="9"/>
    </row>
    <row r="32245" spans="2:15" x14ac:dyDescent="0.2">
      <c r="B32245" s="3"/>
      <c r="C32245" s="3"/>
      <c r="D32245" s="6"/>
      <c r="E32245" s="8"/>
      <c r="O32245" s="9"/>
    </row>
    <row r="32246" spans="2:15" x14ac:dyDescent="0.2">
      <c r="B32246" s="3"/>
      <c r="C32246" s="3"/>
      <c r="D32246" s="6"/>
      <c r="E32246" s="8"/>
      <c r="O32246" s="9"/>
    </row>
    <row r="32247" spans="2:15" x14ac:dyDescent="0.2">
      <c r="B32247" s="3"/>
      <c r="C32247" s="3"/>
      <c r="D32247" s="6"/>
      <c r="E32247" s="8"/>
      <c r="O32247" s="9"/>
    </row>
    <row r="32248" spans="2:15" x14ac:dyDescent="0.2">
      <c r="B32248" s="3"/>
      <c r="C32248" s="3"/>
      <c r="D32248" s="6"/>
      <c r="E32248" s="8"/>
      <c r="O32248" s="9"/>
    </row>
    <row r="32249" spans="2:15" x14ac:dyDescent="0.2">
      <c r="B32249" s="3"/>
      <c r="C32249" s="3"/>
      <c r="D32249" s="6"/>
      <c r="E32249" s="8"/>
      <c r="O32249" s="9"/>
    </row>
    <row r="32250" spans="2:15" x14ac:dyDescent="0.2">
      <c r="B32250" s="3"/>
      <c r="C32250" s="3"/>
      <c r="D32250" s="6"/>
      <c r="E32250" s="8"/>
      <c r="O32250" s="9"/>
    </row>
    <row r="32251" spans="2:15" x14ac:dyDescent="0.2">
      <c r="B32251" s="3"/>
      <c r="C32251" s="3"/>
      <c r="D32251" s="6"/>
      <c r="E32251" s="8"/>
      <c r="O32251" s="9"/>
    </row>
    <row r="32252" spans="2:15" x14ac:dyDescent="0.2">
      <c r="B32252" s="3"/>
      <c r="C32252" s="3"/>
      <c r="D32252" s="6"/>
      <c r="E32252" s="8"/>
      <c r="O32252" s="9"/>
    </row>
    <row r="32253" spans="2:15" x14ac:dyDescent="0.2">
      <c r="B32253" s="3"/>
      <c r="C32253" s="3"/>
      <c r="D32253" s="6"/>
      <c r="E32253" s="8"/>
      <c r="O32253" s="9"/>
    </row>
    <row r="32254" spans="2:15" x14ac:dyDescent="0.2">
      <c r="B32254" s="3"/>
      <c r="C32254" s="3"/>
      <c r="D32254" s="6"/>
      <c r="E32254" s="8"/>
      <c r="O32254" s="9"/>
    </row>
    <row r="32255" spans="2:15" x14ac:dyDescent="0.2">
      <c r="B32255" s="3"/>
      <c r="C32255" s="3"/>
      <c r="D32255" s="6"/>
      <c r="E32255" s="8"/>
      <c r="O32255" s="9"/>
    </row>
    <row r="32256" spans="2:15" x14ac:dyDescent="0.2">
      <c r="B32256" s="3"/>
      <c r="C32256" s="3"/>
      <c r="D32256" s="6"/>
      <c r="E32256" s="8"/>
      <c r="O32256" s="9"/>
    </row>
    <row r="32257" spans="2:15" x14ac:dyDescent="0.2">
      <c r="B32257" s="3"/>
      <c r="C32257" s="3"/>
      <c r="D32257" s="6"/>
      <c r="E32257" s="8"/>
      <c r="O32257" s="9"/>
    </row>
    <row r="32258" spans="2:15" x14ac:dyDescent="0.2">
      <c r="B32258" s="3"/>
      <c r="C32258" s="3"/>
      <c r="D32258" s="6"/>
      <c r="E32258" s="8"/>
      <c r="O32258" s="9"/>
    </row>
    <row r="32259" spans="2:15" x14ac:dyDescent="0.2">
      <c r="B32259" s="3"/>
      <c r="C32259" s="3"/>
      <c r="D32259" s="6"/>
      <c r="E32259" s="8"/>
      <c r="O32259" s="9"/>
    </row>
    <row r="32260" spans="2:15" x14ac:dyDescent="0.2">
      <c r="B32260" s="3"/>
      <c r="C32260" s="3"/>
      <c r="D32260" s="6"/>
      <c r="E32260" s="8"/>
      <c r="O32260" s="9"/>
    </row>
    <row r="32261" spans="2:15" x14ac:dyDescent="0.2">
      <c r="B32261" s="3"/>
      <c r="C32261" s="3"/>
      <c r="D32261" s="6"/>
      <c r="E32261" s="8"/>
      <c r="O32261" s="9"/>
    </row>
    <row r="32262" spans="2:15" x14ac:dyDescent="0.2">
      <c r="B32262" s="3"/>
      <c r="C32262" s="3"/>
      <c r="D32262" s="6"/>
      <c r="E32262" s="8"/>
      <c r="O32262" s="9"/>
    </row>
    <row r="32263" spans="2:15" x14ac:dyDescent="0.2">
      <c r="B32263" s="3"/>
      <c r="C32263" s="3"/>
      <c r="D32263" s="6"/>
      <c r="E32263" s="8"/>
      <c r="O32263" s="9"/>
    </row>
    <row r="32264" spans="2:15" x14ac:dyDescent="0.2">
      <c r="B32264" s="3"/>
      <c r="C32264" s="3"/>
      <c r="D32264" s="6"/>
      <c r="E32264" s="8"/>
      <c r="O32264" s="9"/>
    </row>
    <row r="32265" spans="2:15" x14ac:dyDescent="0.2">
      <c r="B32265" s="3"/>
      <c r="C32265" s="3"/>
      <c r="D32265" s="6"/>
      <c r="E32265" s="8"/>
      <c r="O32265" s="9"/>
    </row>
    <row r="32266" spans="2:15" x14ac:dyDescent="0.2">
      <c r="B32266" s="3"/>
      <c r="C32266" s="3"/>
      <c r="D32266" s="6"/>
      <c r="E32266" s="8"/>
      <c r="O32266" s="9"/>
    </row>
    <row r="32267" spans="2:15" x14ac:dyDescent="0.2">
      <c r="B32267" s="3"/>
      <c r="C32267" s="3"/>
      <c r="D32267" s="6"/>
      <c r="E32267" s="8"/>
      <c r="O32267" s="9"/>
    </row>
    <row r="32268" spans="2:15" x14ac:dyDescent="0.2">
      <c r="B32268" s="3"/>
      <c r="C32268" s="3"/>
      <c r="D32268" s="6"/>
      <c r="E32268" s="8"/>
      <c r="O32268" s="9"/>
    </row>
    <row r="32269" spans="2:15" x14ac:dyDescent="0.2">
      <c r="B32269" s="3"/>
      <c r="C32269" s="3"/>
      <c r="D32269" s="6"/>
      <c r="E32269" s="8"/>
      <c r="O32269" s="9"/>
    </row>
    <row r="32270" spans="2:15" x14ac:dyDescent="0.2">
      <c r="B32270" s="3"/>
      <c r="C32270" s="3"/>
      <c r="D32270" s="6"/>
      <c r="E32270" s="8"/>
      <c r="O32270" s="9"/>
    </row>
    <row r="32271" spans="2:15" x14ac:dyDescent="0.2">
      <c r="B32271" s="3"/>
      <c r="C32271" s="3"/>
      <c r="D32271" s="6"/>
      <c r="E32271" s="8"/>
      <c r="O32271" s="9"/>
    </row>
    <row r="32272" spans="2:15" x14ac:dyDescent="0.2">
      <c r="B32272" s="3"/>
      <c r="C32272" s="3"/>
      <c r="D32272" s="6"/>
      <c r="E32272" s="8"/>
      <c r="O32272" s="9"/>
    </row>
    <row r="32273" spans="2:15" x14ac:dyDescent="0.2">
      <c r="B32273" s="3"/>
      <c r="C32273" s="3"/>
      <c r="D32273" s="6"/>
      <c r="E32273" s="8"/>
      <c r="O32273" s="9"/>
    </row>
    <row r="32274" spans="2:15" x14ac:dyDescent="0.2">
      <c r="B32274" s="3"/>
      <c r="C32274" s="3"/>
      <c r="D32274" s="6"/>
      <c r="E32274" s="8"/>
      <c r="O32274" s="9"/>
    </row>
    <row r="32275" spans="2:15" x14ac:dyDescent="0.2">
      <c r="B32275" s="3"/>
      <c r="C32275" s="3"/>
      <c r="D32275" s="6"/>
      <c r="E32275" s="8"/>
      <c r="O32275" s="9"/>
    </row>
    <row r="32276" spans="2:15" x14ac:dyDescent="0.2">
      <c r="B32276" s="3"/>
      <c r="C32276" s="3"/>
      <c r="D32276" s="6"/>
      <c r="E32276" s="8"/>
      <c r="O32276" s="9"/>
    </row>
    <row r="32277" spans="2:15" x14ac:dyDescent="0.2">
      <c r="B32277" s="3"/>
      <c r="C32277" s="3"/>
      <c r="D32277" s="6"/>
      <c r="E32277" s="8"/>
      <c r="O32277" s="9"/>
    </row>
    <row r="32278" spans="2:15" x14ac:dyDescent="0.2">
      <c r="B32278" s="3"/>
      <c r="C32278" s="3"/>
      <c r="D32278" s="6"/>
      <c r="E32278" s="8"/>
      <c r="O32278" s="9"/>
    </row>
    <row r="32279" spans="2:15" x14ac:dyDescent="0.2">
      <c r="B32279" s="3"/>
      <c r="C32279" s="3"/>
      <c r="D32279" s="6"/>
      <c r="E32279" s="8"/>
      <c r="O32279" s="9"/>
    </row>
    <row r="32280" spans="2:15" x14ac:dyDescent="0.2">
      <c r="B32280" s="3"/>
      <c r="C32280" s="3"/>
      <c r="D32280" s="6"/>
      <c r="E32280" s="8"/>
      <c r="O32280" s="9"/>
    </row>
    <row r="32281" spans="2:15" x14ac:dyDescent="0.2">
      <c r="B32281" s="3"/>
      <c r="C32281" s="3"/>
      <c r="D32281" s="6"/>
      <c r="E32281" s="8"/>
      <c r="O32281" s="9"/>
    </row>
    <row r="32282" spans="2:15" x14ac:dyDescent="0.2">
      <c r="B32282" s="3"/>
      <c r="C32282" s="3"/>
      <c r="D32282" s="6"/>
      <c r="E32282" s="8"/>
      <c r="O32282" s="9"/>
    </row>
    <row r="32283" spans="2:15" x14ac:dyDescent="0.2">
      <c r="B32283" s="3"/>
      <c r="C32283" s="3"/>
      <c r="D32283" s="6"/>
      <c r="E32283" s="8"/>
      <c r="O32283" s="9"/>
    </row>
    <row r="32284" spans="2:15" x14ac:dyDescent="0.2">
      <c r="B32284" s="3"/>
      <c r="C32284" s="3"/>
      <c r="D32284" s="6"/>
      <c r="E32284" s="8"/>
      <c r="O32284" s="9"/>
    </row>
    <row r="32285" spans="2:15" x14ac:dyDescent="0.2">
      <c r="B32285" s="3"/>
      <c r="C32285" s="3"/>
      <c r="D32285" s="6"/>
      <c r="E32285" s="8"/>
      <c r="O32285" s="9"/>
    </row>
    <row r="32286" spans="2:15" x14ac:dyDescent="0.2">
      <c r="B32286" s="3"/>
      <c r="C32286" s="3"/>
      <c r="D32286" s="6"/>
      <c r="E32286" s="8"/>
      <c r="O32286" s="9"/>
    </row>
    <row r="32287" spans="2:15" x14ac:dyDescent="0.2">
      <c r="B32287" s="3"/>
      <c r="C32287" s="3"/>
      <c r="D32287" s="6"/>
      <c r="E32287" s="8"/>
      <c r="O32287" s="9"/>
    </row>
    <row r="32288" spans="2:15" x14ac:dyDescent="0.2">
      <c r="B32288" s="3"/>
      <c r="C32288" s="3"/>
      <c r="D32288" s="6"/>
      <c r="E32288" s="8"/>
      <c r="O32288" s="9"/>
    </row>
    <row r="32289" spans="2:15" x14ac:dyDescent="0.2">
      <c r="B32289" s="3"/>
      <c r="C32289" s="3"/>
      <c r="D32289" s="6"/>
      <c r="E32289" s="8"/>
      <c r="O32289" s="9"/>
    </row>
    <row r="32290" spans="2:15" x14ac:dyDescent="0.2">
      <c r="B32290" s="3"/>
      <c r="C32290" s="3"/>
      <c r="D32290" s="6"/>
      <c r="E32290" s="8"/>
      <c r="O32290" s="9"/>
    </row>
    <row r="32291" spans="2:15" x14ac:dyDescent="0.2">
      <c r="B32291" s="3"/>
      <c r="C32291" s="3"/>
      <c r="D32291" s="6"/>
      <c r="E32291" s="8"/>
      <c r="O32291" s="9"/>
    </row>
    <row r="32292" spans="2:15" x14ac:dyDescent="0.2">
      <c r="B32292" s="3"/>
      <c r="C32292" s="3"/>
      <c r="D32292" s="6"/>
      <c r="E32292" s="8"/>
      <c r="O32292" s="9"/>
    </row>
    <row r="32293" spans="2:15" x14ac:dyDescent="0.2">
      <c r="B32293" s="3"/>
      <c r="C32293" s="3"/>
      <c r="D32293" s="6"/>
      <c r="E32293" s="8"/>
      <c r="O32293" s="9"/>
    </row>
    <row r="32294" spans="2:15" x14ac:dyDescent="0.2">
      <c r="B32294" s="3"/>
      <c r="C32294" s="3"/>
      <c r="D32294" s="6"/>
      <c r="E32294" s="8"/>
      <c r="O32294" s="9"/>
    </row>
    <row r="32295" spans="2:15" x14ac:dyDescent="0.2">
      <c r="B32295" s="3"/>
      <c r="C32295" s="3"/>
      <c r="D32295" s="6"/>
      <c r="E32295" s="8"/>
      <c r="O32295" s="9"/>
    </row>
    <row r="32296" spans="2:15" x14ac:dyDescent="0.2">
      <c r="B32296" s="3"/>
      <c r="C32296" s="3"/>
      <c r="D32296" s="6"/>
      <c r="E32296" s="8"/>
      <c r="O32296" s="9"/>
    </row>
    <row r="32297" spans="2:15" x14ac:dyDescent="0.2">
      <c r="B32297" s="3"/>
      <c r="C32297" s="3"/>
      <c r="D32297" s="6"/>
      <c r="E32297" s="8"/>
      <c r="O32297" s="9"/>
    </row>
    <row r="32298" spans="2:15" x14ac:dyDescent="0.2">
      <c r="B32298" s="3"/>
      <c r="C32298" s="3"/>
      <c r="D32298" s="6"/>
      <c r="E32298" s="8"/>
      <c r="O32298" s="9"/>
    </row>
    <row r="32299" spans="2:15" x14ac:dyDescent="0.2">
      <c r="B32299" s="3"/>
      <c r="C32299" s="3"/>
      <c r="D32299" s="6"/>
      <c r="E32299" s="8"/>
      <c r="O32299" s="9"/>
    </row>
    <row r="32300" spans="2:15" x14ac:dyDescent="0.2">
      <c r="B32300" s="3"/>
      <c r="C32300" s="3"/>
      <c r="D32300" s="6"/>
      <c r="E32300" s="8"/>
      <c r="O32300" s="9"/>
    </row>
    <row r="32301" spans="2:15" x14ac:dyDescent="0.2">
      <c r="B32301" s="3"/>
      <c r="C32301" s="3"/>
      <c r="D32301" s="6"/>
      <c r="E32301" s="8"/>
      <c r="O32301" s="9"/>
    </row>
    <row r="32302" spans="2:15" x14ac:dyDescent="0.2">
      <c r="B32302" s="3"/>
      <c r="C32302" s="3"/>
      <c r="D32302" s="6"/>
      <c r="E32302" s="8"/>
      <c r="O32302" s="9"/>
    </row>
    <row r="32303" spans="2:15" x14ac:dyDescent="0.2">
      <c r="B32303" s="3"/>
      <c r="C32303" s="3"/>
      <c r="D32303" s="6"/>
      <c r="E32303" s="8"/>
      <c r="O32303" s="9"/>
    </row>
    <row r="32304" spans="2:15" x14ac:dyDescent="0.2">
      <c r="B32304" s="3"/>
      <c r="C32304" s="3"/>
      <c r="D32304" s="6"/>
      <c r="E32304" s="8"/>
      <c r="O32304" s="9"/>
    </row>
    <row r="32305" spans="2:15" x14ac:dyDescent="0.2">
      <c r="B32305" s="3"/>
      <c r="C32305" s="3"/>
      <c r="D32305" s="6"/>
      <c r="E32305" s="8"/>
      <c r="O32305" s="9"/>
    </row>
    <row r="32306" spans="2:15" x14ac:dyDescent="0.2">
      <c r="B32306" s="3"/>
      <c r="C32306" s="3"/>
      <c r="D32306" s="6"/>
      <c r="E32306" s="8"/>
      <c r="O32306" s="9"/>
    </row>
    <row r="32307" spans="2:15" x14ac:dyDescent="0.2">
      <c r="B32307" s="3"/>
      <c r="C32307" s="3"/>
      <c r="D32307" s="6"/>
      <c r="E32307" s="8"/>
      <c r="O32307" s="9"/>
    </row>
    <row r="32308" spans="2:15" x14ac:dyDescent="0.2">
      <c r="B32308" s="3"/>
      <c r="C32308" s="3"/>
      <c r="D32308" s="6"/>
      <c r="E32308" s="8"/>
      <c r="O32308" s="9"/>
    </row>
    <row r="32309" spans="2:15" x14ac:dyDescent="0.2">
      <c r="B32309" s="3"/>
      <c r="C32309" s="3"/>
      <c r="D32309" s="6"/>
      <c r="E32309" s="8"/>
      <c r="O32309" s="9"/>
    </row>
    <row r="32310" spans="2:15" x14ac:dyDescent="0.2">
      <c r="B32310" s="3"/>
      <c r="C32310" s="3"/>
      <c r="D32310" s="6"/>
      <c r="E32310" s="8"/>
      <c r="O32310" s="9"/>
    </row>
    <row r="32311" spans="2:15" x14ac:dyDescent="0.2">
      <c r="B32311" s="3"/>
      <c r="C32311" s="3"/>
      <c r="D32311" s="6"/>
      <c r="E32311" s="8"/>
      <c r="O32311" s="9"/>
    </row>
    <row r="32312" spans="2:15" x14ac:dyDescent="0.2">
      <c r="B32312" s="3"/>
      <c r="C32312" s="3"/>
      <c r="D32312" s="6"/>
      <c r="E32312" s="8"/>
      <c r="O32312" s="9"/>
    </row>
    <row r="32313" spans="2:15" x14ac:dyDescent="0.2">
      <c r="B32313" s="3"/>
      <c r="C32313" s="3"/>
      <c r="D32313" s="6"/>
      <c r="E32313" s="8"/>
      <c r="O32313" s="9"/>
    </row>
    <row r="32314" spans="2:15" x14ac:dyDescent="0.2">
      <c r="B32314" s="3"/>
      <c r="C32314" s="3"/>
      <c r="D32314" s="6"/>
      <c r="E32314" s="8"/>
      <c r="O32314" s="9"/>
    </row>
    <row r="32315" spans="2:15" x14ac:dyDescent="0.2">
      <c r="B32315" s="3"/>
      <c r="C32315" s="3"/>
      <c r="D32315" s="6"/>
      <c r="E32315" s="8"/>
      <c r="O32315" s="9"/>
    </row>
    <row r="32316" spans="2:15" x14ac:dyDescent="0.2">
      <c r="B32316" s="3"/>
      <c r="C32316" s="3"/>
      <c r="D32316" s="6"/>
      <c r="E32316" s="8"/>
      <c r="O32316" s="9"/>
    </row>
    <row r="32317" spans="2:15" x14ac:dyDescent="0.2">
      <c r="B32317" s="3"/>
      <c r="C32317" s="3"/>
      <c r="D32317" s="6"/>
      <c r="E32317" s="8"/>
      <c r="O32317" s="9"/>
    </row>
    <row r="32318" spans="2:15" x14ac:dyDescent="0.2">
      <c r="B32318" s="3"/>
      <c r="C32318" s="3"/>
      <c r="D32318" s="6"/>
      <c r="E32318" s="8"/>
      <c r="O32318" s="9"/>
    </row>
    <row r="32319" spans="2:15" x14ac:dyDescent="0.2">
      <c r="B32319" s="3"/>
      <c r="C32319" s="3"/>
      <c r="D32319" s="6"/>
      <c r="E32319" s="8"/>
      <c r="O32319" s="9"/>
    </row>
    <row r="32320" spans="2:15" x14ac:dyDescent="0.2">
      <c r="B32320" s="3"/>
      <c r="C32320" s="3"/>
      <c r="D32320" s="6"/>
      <c r="E32320" s="8"/>
      <c r="O32320" s="9"/>
    </row>
    <row r="32321" spans="2:15" x14ac:dyDescent="0.2">
      <c r="B32321" s="3"/>
      <c r="C32321" s="3"/>
      <c r="D32321" s="6"/>
      <c r="E32321" s="8"/>
      <c r="O32321" s="9"/>
    </row>
    <row r="32322" spans="2:15" x14ac:dyDescent="0.2">
      <c r="B32322" s="3"/>
      <c r="C32322" s="3"/>
      <c r="D32322" s="6"/>
      <c r="E32322" s="8"/>
      <c r="O32322" s="9"/>
    </row>
    <row r="32323" spans="2:15" x14ac:dyDescent="0.2">
      <c r="B32323" s="3"/>
      <c r="C32323" s="3"/>
      <c r="D32323" s="6"/>
      <c r="E32323" s="8"/>
      <c r="O32323" s="9"/>
    </row>
    <row r="32324" spans="2:15" x14ac:dyDescent="0.2">
      <c r="B32324" s="3"/>
      <c r="C32324" s="3"/>
      <c r="D32324" s="6"/>
      <c r="E32324" s="8"/>
      <c r="O32324" s="9"/>
    </row>
    <row r="32325" spans="2:15" x14ac:dyDescent="0.2">
      <c r="B32325" s="3"/>
      <c r="C32325" s="3"/>
      <c r="D32325" s="6"/>
      <c r="E32325" s="8"/>
      <c r="O32325" s="9"/>
    </row>
    <row r="32326" spans="2:15" x14ac:dyDescent="0.2">
      <c r="B32326" s="3"/>
      <c r="C32326" s="3"/>
      <c r="D32326" s="6"/>
      <c r="E32326" s="8"/>
      <c r="O32326" s="9"/>
    </row>
    <row r="32327" spans="2:15" x14ac:dyDescent="0.2">
      <c r="B32327" s="3"/>
      <c r="C32327" s="3"/>
      <c r="D32327" s="6"/>
      <c r="E32327" s="8"/>
      <c r="O32327" s="9"/>
    </row>
    <row r="32328" spans="2:15" x14ac:dyDescent="0.2">
      <c r="B32328" s="3"/>
      <c r="C32328" s="3"/>
      <c r="D32328" s="6"/>
      <c r="E32328" s="8"/>
      <c r="O32328" s="9"/>
    </row>
    <row r="32329" spans="2:15" x14ac:dyDescent="0.2">
      <c r="B32329" s="3"/>
      <c r="C32329" s="3"/>
      <c r="D32329" s="6"/>
      <c r="E32329" s="8"/>
      <c r="O32329" s="9"/>
    </row>
    <row r="32330" spans="2:15" x14ac:dyDescent="0.2">
      <c r="B32330" s="3"/>
      <c r="C32330" s="3"/>
      <c r="D32330" s="6"/>
      <c r="E32330" s="8"/>
      <c r="O32330" s="9"/>
    </row>
    <row r="32331" spans="2:15" x14ac:dyDescent="0.2">
      <c r="B32331" s="3"/>
      <c r="C32331" s="3"/>
      <c r="D32331" s="6"/>
      <c r="E32331" s="8"/>
      <c r="O32331" s="9"/>
    </row>
    <row r="32332" spans="2:15" x14ac:dyDescent="0.2">
      <c r="B32332" s="3"/>
      <c r="C32332" s="3"/>
      <c r="D32332" s="6"/>
      <c r="E32332" s="8"/>
      <c r="O32332" s="9"/>
    </row>
    <row r="32333" spans="2:15" x14ac:dyDescent="0.2">
      <c r="B32333" s="3"/>
      <c r="C32333" s="3"/>
      <c r="D32333" s="6"/>
      <c r="E32333" s="8"/>
      <c r="O32333" s="9"/>
    </row>
    <row r="32334" spans="2:15" x14ac:dyDescent="0.2">
      <c r="B32334" s="3"/>
      <c r="C32334" s="3"/>
      <c r="D32334" s="6"/>
      <c r="E32334" s="8"/>
      <c r="O32334" s="9"/>
    </row>
    <row r="32335" spans="2:15" x14ac:dyDescent="0.2">
      <c r="B32335" s="3"/>
      <c r="C32335" s="3"/>
      <c r="D32335" s="6"/>
      <c r="E32335" s="8"/>
      <c r="O32335" s="9"/>
    </row>
    <row r="32336" spans="2:15" x14ac:dyDescent="0.2">
      <c r="B32336" s="3"/>
      <c r="C32336" s="3"/>
      <c r="D32336" s="6"/>
      <c r="E32336" s="8"/>
      <c r="O32336" s="9"/>
    </row>
    <row r="32337" spans="2:15" x14ac:dyDescent="0.2">
      <c r="B32337" s="3"/>
      <c r="C32337" s="3"/>
      <c r="D32337" s="6"/>
      <c r="E32337" s="8"/>
      <c r="O32337" s="9"/>
    </row>
    <row r="32338" spans="2:15" x14ac:dyDescent="0.2">
      <c r="B32338" s="3"/>
      <c r="C32338" s="3"/>
      <c r="D32338" s="6"/>
      <c r="E32338" s="8"/>
      <c r="O32338" s="9"/>
    </row>
    <row r="32339" spans="2:15" x14ac:dyDescent="0.2">
      <c r="B32339" s="3"/>
      <c r="C32339" s="3"/>
      <c r="D32339" s="6"/>
      <c r="E32339" s="8"/>
      <c r="O32339" s="9"/>
    </row>
    <row r="32340" spans="2:15" x14ac:dyDescent="0.2">
      <c r="B32340" s="3"/>
      <c r="C32340" s="3"/>
      <c r="D32340" s="6"/>
      <c r="E32340" s="8"/>
      <c r="O32340" s="9"/>
    </row>
    <row r="32341" spans="2:15" x14ac:dyDescent="0.2">
      <c r="B32341" s="3"/>
      <c r="C32341" s="3"/>
      <c r="D32341" s="6"/>
      <c r="E32341" s="8"/>
      <c r="O32341" s="9"/>
    </row>
    <row r="32342" spans="2:15" x14ac:dyDescent="0.2">
      <c r="B32342" s="3"/>
      <c r="C32342" s="3"/>
      <c r="D32342" s="6"/>
      <c r="E32342" s="8"/>
      <c r="O32342" s="9"/>
    </row>
    <row r="32343" spans="2:15" x14ac:dyDescent="0.2">
      <c r="B32343" s="3"/>
      <c r="C32343" s="3"/>
      <c r="D32343" s="6"/>
      <c r="E32343" s="8"/>
      <c r="O32343" s="9"/>
    </row>
    <row r="32344" spans="2:15" x14ac:dyDescent="0.2">
      <c r="B32344" s="3"/>
      <c r="C32344" s="3"/>
      <c r="D32344" s="6"/>
      <c r="E32344" s="8"/>
      <c r="O32344" s="9"/>
    </row>
    <row r="32345" spans="2:15" x14ac:dyDescent="0.2">
      <c r="B32345" s="3"/>
      <c r="C32345" s="3"/>
      <c r="D32345" s="6"/>
      <c r="E32345" s="8"/>
      <c r="O32345" s="9"/>
    </row>
    <row r="32346" spans="2:15" x14ac:dyDescent="0.2">
      <c r="B32346" s="3"/>
      <c r="C32346" s="3"/>
      <c r="D32346" s="6"/>
      <c r="E32346" s="8"/>
      <c r="O32346" s="9"/>
    </row>
    <row r="32347" spans="2:15" x14ac:dyDescent="0.2">
      <c r="B32347" s="3"/>
      <c r="C32347" s="3"/>
      <c r="D32347" s="6"/>
      <c r="E32347" s="8"/>
      <c r="O32347" s="9"/>
    </row>
    <row r="32348" spans="2:15" x14ac:dyDescent="0.2">
      <c r="B32348" s="3"/>
      <c r="C32348" s="3"/>
      <c r="D32348" s="6"/>
      <c r="E32348" s="8"/>
      <c r="O32348" s="9"/>
    </row>
    <row r="32349" spans="2:15" x14ac:dyDescent="0.2">
      <c r="B32349" s="3"/>
      <c r="C32349" s="3"/>
      <c r="D32349" s="6"/>
      <c r="E32349" s="8"/>
      <c r="O32349" s="9"/>
    </row>
    <row r="32350" spans="2:15" x14ac:dyDescent="0.2">
      <c r="B32350" s="3"/>
      <c r="C32350" s="3"/>
      <c r="D32350" s="6"/>
      <c r="E32350" s="8"/>
      <c r="O32350" s="9"/>
    </row>
    <row r="32351" spans="2:15" x14ac:dyDescent="0.2">
      <c r="B32351" s="3"/>
      <c r="C32351" s="3"/>
      <c r="D32351" s="6"/>
      <c r="E32351" s="8"/>
      <c r="O32351" s="9"/>
    </row>
    <row r="32352" spans="2:15" x14ac:dyDescent="0.2">
      <c r="B32352" s="3"/>
      <c r="C32352" s="3"/>
      <c r="D32352" s="6"/>
      <c r="E32352" s="8"/>
      <c r="O32352" s="9"/>
    </row>
    <row r="32353" spans="2:15" x14ac:dyDescent="0.2">
      <c r="B32353" s="3"/>
      <c r="C32353" s="3"/>
      <c r="D32353" s="6"/>
      <c r="E32353" s="8"/>
      <c r="O32353" s="9"/>
    </row>
    <row r="32354" spans="2:15" x14ac:dyDescent="0.2">
      <c r="B32354" s="3"/>
      <c r="C32354" s="3"/>
      <c r="D32354" s="6"/>
      <c r="E32354" s="8"/>
      <c r="O32354" s="9"/>
    </row>
    <row r="32355" spans="2:15" x14ac:dyDescent="0.2">
      <c r="B32355" s="3"/>
      <c r="C32355" s="3"/>
      <c r="D32355" s="6"/>
      <c r="E32355" s="8"/>
      <c r="O32355" s="9"/>
    </row>
    <row r="32356" spans="2:15" x14ac:dyDescent="0.2">
      <c r="B32356" s="3"/>
      <c r="C32356" s="3"/>
      <c r="D32356" s="6"/>
      <c r="E32356" s="8"/>
      <c r="O32356" s="9"/>
    </row>
    <row r="32357" spans="2:15" x14ac:dyDescent="0.2">
      <c r="B32357" s="3"/>
      <c r="C32357" s="3"/>
      <c r="D32357" s="6"/>
      <c r="E32357" s="8"/>
      <c r="O32357" s="9"/>
    </row>
    <row r="32358" spans="2:15" x14ac:dyDescent="0.2">
      <c r="B32358" s="3"/>
      <c r="C32358" s="3"/>
      <c r="D32358" s="6"/>
      <c r="E32358" s="8"/>
      <c r="O32358" s="9"/>
    </row>
    <row r="32359" spans="2:15" x14ac:dyDescent="0.2">
      <c r="B32359" s="3"/>
      <c r="C32359" s="3"/>
      <c r="D32359" s="6"/>
      <c r="E32359" s="8"/>
      <c r="O32359" s="9"/>
    </row>
    <row r="32360" spans="2:15" x14ac:dyDescent="0.2">
      <c r="B32360" s="3"/>
      <c r="C32360" s="3"/>
      <c r="D32360" s="6"/>
      <c r="E32360" s="8"/>
      <c r="O32360" s="9"/>
    </row>
    <row r="32361" spans="2:15" x14ac:dyDescent="0.2">
      <c r="B32361" s="3"/>
      <c r="C32361" s="3"/>
      <c r="D32361" s="6"/>
      <c r="E32361" s="8"/>
      <c r="O32361" s="9"/>
    </row>
    <row r="32362" spans="2:15" x14ac:dyDescent="0.2">
      <c r="B32362" s="3"/>
      <c r="C32362" s="3"/>
      <c r="D32362" s="6"/>
      <c r="E32362" s="8"/>
      <c r="O32362" s="9"/>
    </row>
    <row r="32363" spans="2:15" x14ac:dyDescent="0.2">
      <c r="B32363" s="3"/>
      <c r="C32363" s="3"/>
      <c r="D32363" s="6"/>
      <c r="E32363" s="8"/>
      <c r="O32363" s="9"/>
    </row>
    <row r="32364" spans="2:15" x14ac:dyDescent="0.2">
      <c r="B32364" s="3"/>
      <c r="C32364" s="3"/>
      <c r="D32364" s="6"/>
      <c r="E32364" s="8"/>
      <c r="O32364" s="9"/>
    </row>
    <row r="32365" spans="2:15" x14ac:dyDescent="0.2">
      <c r="B32365" s="3"/>
      <c r="C32365" s="3"/>
      <c r="D32365" s="6"/>
      <c r="E32365" s="8"/>
      <c r="O32365" s="9"/>
    </row>
    <row r="32366" spans="2:15" x14ac:dyDescent="0.2">
      <c r="B32366" s="3"/>
      <c r="C32366" s="3"/>
      <c r="D32366" s="6"/>
      <c r="E32366" s="8"/>
      <c r="O32366" s="9"/>
    </row>
    <row r="32367" spans="2:15" x14ac:dyDescent="0.2">
      <c r="B32367" s="3"/>
      <c r="C32367" s="3"/>
      <c r="D32367" s="6"/>
      <c r="E32367" s="8"/>
      <c r="O32367" s="9"/>
    </row>
    <row r="32368" spans="2:15" x14ac:dyDescent="0.2">
      <c r="B32368" s="3"/>
      <c r="C32368" s="3"/>
      <c r="D32368" s="6"/>
      <c r="E32368" s="8"/>
      <c r="O32368" s="9"/>
    </row>
    <row r="32369" spans="2:15" x14ac:dyDescent="0.2">
      <c r="B32369" s="3"/>
      <c r="C32369" s="3"/>
      <c r="D32369" s="6"/>
      <c r="E32369" s="8"/>
      <c r="O32369" s="9"/>
    </row>
    <row r="32370" spans="2:15" x14ac:dyDescent="0.2">
      <c r="B32370" s="3"/>
      <c r="C32370" s="3"/>
      <c r="D32370" s="6"/>
      <c r="E32370" s="8"/>
      <c r="O32370" s="9"/>
    </row>
    <row r="32371" spans="2:15" x14ac:dyDescent="0.2">
      <c r="B32371" s="3"/>
      <c r="C32371" s="3"/>
      <c r="D32371" s="6"/>
      <c r="E32371" s="8"/>
      <c r="O32371" s="9"/>
    </row>
    <row r="32372" spans="2:15" x14ac:dyDescent="0.2">
      <c r="B32372" s="3"/>
      <c r="C32372" s="3"/>
      <c r="D32372" s="6"/>
      <c r="E32372" s="8"/>
      <c r="O32372" s="9"/>
    </row>
    <row r="32373" spans="2:15" x14ac:dyDescent="0.2">
      <c r="B32373" s="3"/>
      <c r="C32373" s="3"/>
      <c r="D32373" s="6"/>
      <c r="E32373" s="8"/>
      <c r="O32373" s="9"/>
    </row>
    <row r="32374" spans="2:15" x14ac:dyDescent="0.2">
      <c r="B32374" s="3"/>
      <c r="C32374" s="3"/>
      <c r="D32374" s="6"/>
      <c r="E32374" s="8"/>
      <c r="O32374" s="9"/>
    </row>
    <row r="32375" spans="2:15" x14ac:dyDescent="0.2">
      <c r="B32375" s="3"/>
      <c r="C32375" s="3"/>
      <c r="D32375" s="6"/>
      <c r="E32375" s="8"/>
      <c r="O32375" s="9"/>
    </row>
    <row r="32376" spans="2:15" x14ac:dyDescent="0.2">
      <c r="B32376" s="3"/>
      <c r="C32376" s="3"/>
      <c r="D32376" s="6"/>
      <c r="E32376" s="8"/>
      <c r="O32376" s="9"/>
    </row>
    <row r="32377" spans="2:15" x14ac:dyDescent="0.2">
      <c r="B32377" s="3"/>
      <c r="C32377" s="3"/>
      <c r="D32377" s="6"/>
      <c r="E32377" s="8"/>
      <c r="O32377" s="9"/>
    </row>
    <row r="32378" spans="2:15" x14ac:dyDescent="0.2">
      <c r="B32378" s="3"/>
      <c r="C32378" s="3"/>
      <c r="D32378" s="6"/>
      <c r="E32378" s="8"/>
      <c r="O32378" s="9"/>
    </row>
    <row r="32379" spans="2:15" x14ac:dyDescent="0.2">
      <c r="B32379" s="3"/>
      <c r="C32379" s="3"/>
      <c r="D32379" s="6"/>
      <c r="E32379" s="8"/>
      <c r="O32379" s="9"/>
    </row>
    <row r="32380" spans="2:15" x14ac:dyDescent="0.2">
      <c r="B32380" s="3"/>
      <c r="C32380" s="3"/>
      <c r="D32380" s="6"/>
      <c r="E32380" s="8"/>
      <c r="O32380" s="9"/>
    </row>
    <row r="32381" spans="2:15" x14ac:dyDescent="0.2">
      <c r="B32381" s="3"/>
      <c r="C32381" s="3"/>
      <c r="D32381" s="6"/>
      <c r="E32381" s="8"/>
      <c r="O32381" s="9"/>
    </row>
    <row r="32382" spans="2:15" x14ac:dyDescent="0.2">
      <c r="B32382" s="3"/>
      <c r="C32382" s="3"/>
      <c r="D32382" s="6"/>
      <c r="E32382" s="8"/>
      <c r="O32382" s="9"/>
    </row>
    <row r="32383" spans="2:15" x14ac:dyDescent="0.2">
      <c r="B32383" s="3"/>
      <c r="C32383" s="3"/>
      <c r="D32383" s="6"/>
      <c r="E32383" s="8"/>
      <c r="O32383" s="9"/>
    </row>
    <row r="32384" spans="2:15" x14ac:dyDescent="0.2">
      <c r="B32384" s="3"/>
      <c r="C32384" s="3"/>
      <c r="D32384" s="6"/>
      <c r="E32384" s="8"/>
      <c r="O32384" s="9"/>
    </row>
    <row r="32385" spans="2:15" x14ac:dyDescent="0.2">
      <c r="B32385" s="3"/>
      <c r="C32385" s="3"/>
      <c r="D32385" s="6"/>
      <c r="E32385" s="8"/>
      <c r="O32385" s="9"/>
    </row>
    <row r="32386" spans="2:15" x14ac:dyDescent="0.2">
      <c r="B32386" s="3"/>
      <c r="C32386" s="3"/>
      <c r="D32386" s="6"/>
      <c r="E32386" s="8"/>
      <c r="O32386" s="9"/>
    </row>
    <row r="32387" spans="2:15" x14ac:dyDescent="0.2">
      <c r="B32387" s="3"/>
      <c r="C32387" s="3"/>
      <c r="D32387" s="6"/>
      <c r="E32387" s="8"/>
      <c r="O32387" s="9"/>
    </row>
    <row r="32388" spans="2:15" x14ac:dyDescent="0.2">
      <c r="B32388" s="3"/>
      <c r="C32388" s="3"/>
      <c r="D32388" s="6"/>
      <c r="E32388" s="8"/>
      <c r="O32388" s="9"/>
    </row>
    <row r="32389" spans="2:15" x14ac:dyDescent="0.2">
      <c r="B32389" s="3"/>
      <c r="C32389" s="3"/>
      <c r="D32389" s="6"/>
      <c r="E32389" s="8"/>
      <c r="O32389" s="9"/>
    </row>
    <row r="32390" spans="2:15" x14ac:dyDescent="0.2">
      <c r="B32390" s="3"/>
      <c r="C32390" s="3"/>
      <c r="D32390" s="6"/>
      <c r="E32390" s="8"/>
      <c r="O32390" s="9"/>
    </row>
    <row r="32391" spans="2:15" x14ac:dyDescent="0.2">
      <c r="B32391" s="3"/>
      <c r="C32391" s="3"/>
      <c r="D32391" s="6"/>
      <c r="E32391" s="8"/>
      <c r="O32391" s="9"/>
    </row>
    <row r="32392" spans="2:15" x14ac:dyDescent="0.2">
      <c r="B32392" s="3"/>
      <c r="C32392" s="3"/>
      <c r="D32392" s="6"/>
      <c r="E32392" s="8"/>
      <c r="O32392" s="9"/>
    </row>
    <row r="32393" spans="2:15" x14ac:dyDescent="0.2">
      <c r="B32393" s="3"/>
      <c r="C32393" s="3"/>
      <c r="D32393" s="6"/>
      <c r="E32393" s="8"/>
      <c r="O32393" s="9"/>
    </row>
    <row r="32394" spans="2:15" x14ac:dyDescent="0.2">
      <c r="B32394" s="3"/>
      <c r="C32394" s="3"/>
      <c r="D32394" s="6"/>
      <c r="E32394" s="8"/>
      <c r="O32394" s="9"/>
    </row>
    <row r="32395" spans="2:15" x14ac:dyDescent="0.2">
      <c r="B32395" s="3"/>
      <c r="C32395" s="3"/>
      <c r="D32395" s="6"/>
      <c r="E32395" s="8"/>
      <c r="O32395" s="9"/>
    </row>
    <row r="32396" spans="2:15" x14ac:dyDescent="0.2">
      <c r="B32396" s="3"/>
      <c r="C32396" s="3"/>
      <c r="D32396" s="6"/>
      <c r="E32396" s="8"/>
      <c r="O32396" s="9"/>
    </row>
    <row r="32397" spans="2:15" x14ac:dyDescent="0.2">
      <c r="B32397" s="3"/>
      <c r="C32397" s="3"/>
      <c r="D32397" s="6"/>
      <c r="E32397" s="8"/>
      <c r="O32397" s="9"/>
    </row>
    <row r="32398" spans="2:15" x14ac:dyDescent="0.2">
      <c r="B32398" s="3"/>
      <c r="C32398" s="3"/>
      <c r="D32398" s="6"/>
      <c r="E32398" s="8"/>
      <c r="O32398" s="9"/>
    </row>
    <row r="32399" spans="2:15" x14ac:dyDescent="0.2">
      <c r="B32399" s="3"/>
      <c r="C32399" s="3"/>
      <c r="D32399" s="6"/>
      <c r="E32399" s="8"/>
      <c r="O32399" s="9"/>
    </row>
    <row r="32400" spans="2:15" x14ac:dyDescent="0.2">
      <c r="B32400" s="3"/>
      <c r="C32400" s="3"/>
      <c r="D32400" s="6"/>
      <c r="E32400" s="8"/>
      <c r="O32400" s="9"/>
    </row>
    <row r="32401" spans="2:15" x14ac:dyDescent="0.2">
      <c r="B32401" s="3"/>
      <c r="C32401" s="3"/>
      <c r="D32401" s="6"/>
      <c r="E32401" s="8"/>
      <c r="O32401" s="9"/>
    </row>
    <row r="32402" spans="2:15" x14ac:dyDescent="0.2">
      <c r="B32402" s="3"/>
      <c r="C32402" s="3"/>
      <c r="D32402" s="6"/>
      <c r="E32402" s="8"/>
      <c r="O32402" s="9"/>
    </row>
    <row r="32403" spans="2:15" x14ac:dyDescent="0.2">
      <c r="B32403" s="3"/>
      <c r="C32403" s="3"/>
      <c r="D32403" s="6"/>
      <c r="E32403" s="8"/>
      <c r="O32403" s="9"/>
    </row>
    <row r="32404" spans="2:15" x14ac:dyDescent="0.2">
      <c r="B32404" s="3"/>
      <c r="C32404" s="3"/>
      <c r="D32404" s="6"/>
      <c r="E32404" s="8"/>
      <c r="O32404" s="9"/>
    </row>
    <row r="32405" spans="2:15" x14ac:dyDescent="0.2">
      <c r="B32405" s="3"/>
      <c r="C32405" s="3"/>
      <c r="D32405" s="6"/>
      <c r="E32405" s="8"/>
      <c r="O32405" s="9"/>
    </row>
    <row r="32406" spans="2:15" x14ac:dyDescent="0.2">
      <c r="B32406" s="3"/>
      <c r="C32406" s="3"/>
      <c r="D32406" s="6"/>
      <c r="E32406" s="8"/>
      <c r="O32406" s="9"/>
    </row>
    <row r="32407" spans="2:15" x14ac:dyDescent="0.2">
      <c r="B32407" s="3"/>
      <c r="C32407" s="3"/>
      <c r="D32407" s="6"/>
      <c r="E32407" s="8"/>
      <c r="O32407" s="9"/>
    </row>
    <row r="32408" spans="2:15" x14ac:dyDescent="0.2">
      <c r="B32408" s="3"/>
      <c r="C32408" s="3"/>
      <c r="D32408" s="6"/>
      <c r="E32408" s="8"/>
      <c r="O32408" s="9"/>
    </row>
    <row r="32409" spans="2:15" x14ac:dyDescent="0.2">
      <c r="B32409" s="3"/>
      <c r="C32409" s="3"/>
      <c r="D32409" s="6"/>
      <c r="E32409" s="8"/>
      <c r="O32409" s="9"/>
    </row>
    <row r="32410" spans="2:15" x14ac:dyDescent="0.2">
      <c r="B32410" s="3"/>
      <c r="C32410" s="3"/>
      <c r="D32410" s="6"/>
      <c r="E32410" s="8"/>
      <c r="O32410" s="9"/>
    </row>
    <row r="32411" spans="2:15" x14ac:dyDescent="0.2">
      <c r="B32411" s="3"/>
      <c r="C32411" s="3"/>
      <c r="D32411" s="6"/>
      <c r="E32411" s="8"/>
      <c r="O32411" s="9"/>
    </row>
    <row r="32412" spans="2:15" x14ac:dyDescent="0.2">
      <c r="B32412" s="3"/>
      <c r="C32412" s="3"/>
      <c r="D32412" s="6"/>
      <c r="E32412" s="8"/>
      <c r="O32412" s="9"/>
    </row>
    <row r="32413" spans="2:15" x14ac:dyDescent="0.2">
      <c r="B32413" s="3"/>
      <c r="C32413" s="3"/>
      <c r="D32413" s="6"/>
      <c r="E32413" s="8"/>
      <c r="O32413" s="9"/>
    </row>
    <row r="32414" spans="2:15" x14ac:dyDescent="0.2">
      <c r="B32414" s="3"/>
      <c r="C32414" s="3"/>
      <c r="D32414" s="6"/>
      <c r="E32414" s="8"/>
      <c r="O32414" s="9"/>
    </row>
    <row r="32415" spans="2:15" x14ac:dyDescent="0.2">
      <c r="B32415" s="3"/>
      <c r="C32415" s="3"/>
      <c r="D32415" s="6"/>
      <c r="E32415" s="8"/>
      <c r="O32415" s="9"/>
    </row>
    <row r="32416" spans="2:15" x14ac:dyDescent="0.2">
      <c r="B32416" s="3"/>
      <c r="C32416" s="3"/>
      <c r="D32416" s="6"/>
      <c r="E32416" s="8"/>
      <c r="O32416" s="9"/>
    </row>
    <row r="32417" spans="2:15" x14ac:dyDescent="0.2">
      <c r="B32417" s="3"/>
      <c r="C32417" s="3"/>
      <c r="D32417" s="6"/>
      <c r="E32417" s="8"/>
      <c r="O32417" s="9"/>
    </row>
    <row r="32418" spans="2:15" x14ac:dyDescent="0.2">
      <c r="B32418" s="3"/>
      <c r="C32418" s="3"/>
      <c r="D32418" s="6"/>
      <c r="E32418" s="8"/>
      <c r="O32418" s="9"/>
    </row>
    <row r="32419" spans="2:15" x14ac:dyDescent="0.2">
      <c r="B32419" s="3"/>
      <c r="C32419" s="3"/>
      <c r="D32419" s="6"/>
      <c r="E32419" s="8"/>
      <c r="O32419" s="9"/>
    </row>
    <row r="32420" spans="2:15" x14ac:dyDescent="0.2">
      <c r="B32420" s="3"/>
      <c r="C32420" s="3"/>
      <c r="D32420" s="6"/>
      <c r="E32420" s="8"/>
      <c r="O32420" s="9"/>
    </row>
    <row r="32421" spans="2:15" x14ac:dyDescent="0.2">
      <c r="B32421" s="3"/>
      <c r="C32421" s="3"/>
      <c r="D32421" s="6"/>
      <c r="E32421" s="8"/>
      <c r="O32421" s="9"/>
    </row>
    <row r="32422" spans="2:15" x14ac:dyDescent="0.2">
      <c r="B32422" s="3"/>
      <c r="C32422" s="3"/>
      <c r="D32422" s="6"/>
      <c r="E32422" s="8"/>
      <c r="O32422" s="9"/>
    </row>
    <row r="32423" spans="2:15" x14ac:dyDescent="0.2">
      <c r="B32423" s="3"/>
      <c r="C32423" s="3"/>
      <c r="D32423" s="6"/>
      <c r="E32423" s="8"/>
      <c r="O32423" s="9"/>
    </row>
    <row r="32424" spans="2:15" x14ac:dyDescent="0.2">
      <c r="B32424" s="3"/>
      <c r="C32424" s="3"/>
      <c r="D32424" s="6"/>
      <c r="E32424" s="8"/>
      <c r="O32424" s="9"/>
    </row>
    <row r="32425" spans="2:15" x14ac:dyDescent="0.2">
      <c r="B32425" s="3"/>
      <c r="C32425" s="3"/>
      <c r="D32425" s="6"/>
      <c r="E32425" s="8"/>
      <c r="O32425" s="9"/>
    </row>
    <row r="32426" spans="2:15" x14ac:dyDescent="0.2">
      <c r="B32426" s="3"/>
      <c r="C32426" s="3"/>
      <c r="D32426" s="6"/>
      <c r="E32426" s="8"/>
      <c r="O32426" s="9"/>
    </row>
    <row r="32427" spans="2:15" x14ac:dyDescent="0.2">
      <c r="B32427" s="3"/>
      <c r="C32427" s="3"/>
      <c r="D32427" s="6"/>
      <c r="E32427" s="8"/>
      <c r="O32427" s="9"/>
    </row>
    <row r="32428" spans="2:15" x14ac:dyDescent="0.2">
      <c r="B32428" s="3"/>
      <c r="C32428" s="3"/>
      <c r="D32428" s="6"/>
      <c r="E32428" s="8"/>
      <c r="O32428" s="9"/>
    </row>
    <row r="32429" spans="2:15" x14ac:dyDescent="0.2">
      <c r="B32429" s="3"/>
      <c r="C32429" s="3"/>
      <c r="D32429" s="6"/>
      <c r="E32429" s="8"/>
      <c r="O32429" s="9"/>
    </row>
    <row r="32430" spans="2:15" x14ac:dyDescent="0.2">
      <c r="B32430" s="3"/>
      <c r="C32430" s="3"/>
      <c r="D32430" s="6"/>
      <c r="E32430" s="8"/>
      <c r="O32430" s="9"/>
    </row>
    <row r="32431" spans="2:15" x14ac:dyDescent="0.2">
      <c r="B32431" s="3"/>
      <c r="C32431" s="3"/>
      <c r="D32431" s="6"/>
      <c r="E32431" s="8"/>
      <c r="O32431" s="9"/>
    </row>
    <row r="32432" spans="2:15" x14ac:dyDescent="0.2">
      <c r="B32432" s="3"/>
      <c r="C32432" s="3"/>
      <c r="D32432" s="6"/>
      <c r="E32432" s="8"/>
      <c r="O32432" s="9"/>
    </row>
    <row r="32433" spans="2:15" x14ac:dyDescent="0.2">
      <c r="B32433" s="3"/>
      <c r="C32433" s="3"/>
      <c r="D32433" s="6"/>
      <c r="E32433" s="8"/>
      <c r="O32433" s="9"/>
    </row>
    <row r="32434" spans="2:15" x14ac:dyDescent="0.2">
      <c r="B32434" s="3"/>
      <c r="C32434" s="3"/>
      <c r="D32434" s="6"/>
      <c r="E32434" s="8"/>
      <c r="O32434" s="9"/>
    </row>
    <row r="32435" spans="2:15" x14ac:dyDescent="0.2">
      <c r="B32435" s="3"/>
      <c r="C32435" s="3"/>
      <c r="D32435" s="6"/>
      <c r="E32435" s="8"/>
      <c r="O32435" s="9"/>
    </row>
    <row r="32436" spans="2:15" x14ac:dyDescent="0.2">
      <c r="B32436" s="3"/>
      <c r="C32436" s="3"/>
      <c r="D32436" s="6"/>
      <c r="E32436" s="8"/>
      <c r="O32436" s="9"/>
    </row>
    <row r="32437" spans="2:15" x14ac:dyDescent="0.2">
      <c r="B32437" s="3"/>
      <c r="C32437" s="3"/>
      <c r="D32437" s="6"/>
      <c r="E32437" s="8"/>
      <c r="O32437" s="9"/>
    </row>
    <row r="32438" spans="2:15" x14ac:dyDescent="0.2">
      <c r="B32438" s="3"/>
      <c r="C32438" s="3"/>
      <c r="D32438" s="6"/>
      <c r="E32438" s="8"/>
      <c r="O32438" s="9"/>
    </row>
    <row r="32439" spans="2:15" x14ac:dyDescent="0.2">
      <c r="B32439" s="3"/>
      <c r="C32439" s="3"/>
      <c r="D32439" s="6"/>
      <c r="E32439" s="8"/>
      <c r="O32439" s="9"/>
    </row>
    <row r="32440" spans="2:15" x14ac:dyDescent="0.2">
      <c r="B32440" s="3"/>
      <c r="C32440" s="3"/>
      <c r="D32440" s="6"/>
      <c r="E32440" s="8"/>
      <c r="O32440" s="9"/>
    </row>
    <row r="32441" spans="2:15" x14ac:dyDescent="0.2">
      <c r="B32441" s="3"/>
      <c r="C32441" s="3"/>
      <c r="D32441" s="6"/>
      <c r="E32441" s="8"/>
      <c r="O32441" s="9"/>
    </row>
    <row r="32442" spans="2:15" x14ac:dyDescent="0.2">
      <c r="B32442" s="3"/>
      <c r="C32442" s="3"/>
      <c r="D32442" s="6"/>
      <c r="E32442" s="8"/>
      <c r="O32442" s="9"/>
    </row>
    <row r="32443" spans="2:15" x14ac:dyDescent="0.2">
      <c r="B32443" s="3"/>
      <c r="C32443" s="3"/>
      <c r="D32443" s="6"/>
      <c r="E32443" s="8"/>
      <c r="O32443" s="9"/>
    </row>
    <row r="32444" spans="2:15" x14ac:dyDescent="0.2">
      <c r="B32444" s="3"/>
      <c r="C32444" s="3"/>
      <c r="D32444" s="6"/>
      <c r="E32444" s="8"/>
      <c r="O32444" s="9"/>
    </row>
    <row r="32445" spans="2:15" x14ac:dyDescent="0.2">
      <c r="B32445" s="3"/>
      <c r="C32445" s="3"/>
      <c r="D32445" s="6"/>
      <c r="E32445" s="8"/>
      <c r="O32445" s="9"/>
    </row>
    <row r="32446" spans="2:15" x14ac:dyDescent="0.2">
      <c r="B32446" s="3"/>
      <c r="C32446" s="3"/>
      <c r="D32446" s="6"/>
      <c r="E32446" s="8"/>
      <c r="O32446" s="9"/>
    </row>
    <row r="32447" spans="2:15" x14ac:dyDescent="0.2">
      <c r="B32447" s="3"/>
      <c r="C32447" s="3"/>
      <c r="D32447" s="6"/>
      <c r="E32447" s="8"/>
      <c r="O32447" s="9"/>
    </row>
    <row r="32448" spans="2:15" x14ac:dyDescent="0.2">
      <c r="B32448" s="3"/>
      <c r="C32448" s="3"/>
      <c r="D32448" s="6"/>
      <c r="E32448" s="8"/>
      <c r="O32448" s="9"/>
    </row>
    <row r="32449" spans="2:15" x14ac:dyDescent="0.2">
      <c r="B32449" s="3"/>
      <c r="C32449" s="3"/>
      <c r="D32449" s="6"/>
      <c r="E32449" s="8"/>
      <c r="O32449" s="9"/>
    </row>
    <row r="32450" spans="2:15" x14ac:dyDescent="0.2">
      <c r="B32450" s="3"/>
      <c r="C32450" s="3"/>
      <c r="D32450" s="6"/>
      <c r="E32450" s="8"/>
      <c r="O32450" s="9"/>
    </row>
    <row r="32451" spans="2:15" x14ac:dyDescent="0.2">
      <c r="B32451" s="3"/>
      <c r="C32451" s="3"/>
      <c r="D32451" s="6"/>
      <c r="E32451" s="8"/>
      <c r="O32451" s="9"/>
    </row>
    <row r="32452" spans="2:15" x14ac:dyDescent="0.2">
      <c r="B32452" s="3"/>
      <c r="C32452" s="3"/>
      <c r="D32452" s="6"/>
      <c r="E32452" s="8"/>
      <c r="O32452" s="9"/>
    </row>
    <row r="32453" spans="2:15" x14ac:dyDescent="0.2">
      <c r="B32453" s="3"/>
      <c r="C32453" s="3"/>
      <c r="D32453" s="6"/>
      <c r="E32453" s="8"/>
      <c r="O32453" s="9"/>
    </row>
    <row r="32454" spans="2:15" x14ac:dyDescent="0.2">
      <c r="B32454" s="3"/>
      <c r="C32454" s="3"/>
      <c r="D32454" s="6"/>
      <c r="E32454" s="8"/>
      <c r="O32454" s="9"/>
    </row>
    <row r="32455" spans="2:15" x14ac:dyDescent="0.2">
      <c r="B32455" s="3"/>
      <c r="C32455" s="3"/>
      <c r="D32455" s="6"/>
      <c r="E32455" s="8"/>
      <c r="O32455" s="9"/>
    </row>
    <row r="32456" spans="2:15" x14ac:dyDescent="0.2">
      <c r="B32456" s="3"/>
      <c r="C32456" s="3"/>
      <c r="D32456" s="6"/>
      <c r="E32456" s="8"/>
      <c r="O32456" s="9"/>
    </row>
    <row r="32457" spans="2:15" x14ac:dyDescent="0.2">
      <c r="B32457" s="3"/>
      <c r="C32457" s="3"/>
      <c r="D32457" s="6"/>
      <c r="E32457" s="8"/>
      <c r="O32457" s="9"/>
    </row>
    <row r="32458" spans="2:15" x14ac:dyDescent="0.2">
      <c r="B32458" s="3"/>
      <c r="C32458" s="3"/>
      <c r="D32458" s="6"/>
      <c r="E32458" s="8"/>
      <c r="O32458" s="9"/>
    </row>
    <row r="32459" spans="2:15" x14ac:dyDescent="0.2">
      <c r="B32459" s="3"/>
      <c r="C32459" s="3"/>
      <c r="D32459" s="6"/>
      <c r="E32459" s="8"/>
      <c r="O32459" s="9"/>
    </row>
    <row r="32460" spans="2:15" x14ac:dyDescent="0.2">
      <c r="B32460" s="3"/>
      <c r="C32460" s="3"/>
      <c r="D32460" s="6"/>
      <c r="E32460" s="8"/>
      <c r="O32460" s="9"/>
    </row>
    <row r="32461" spans="2:15" x14ac:dyDescent="0.2">
      <c r="B32461" s="3"/>
      <c r="C32461" s="3"/>
      <c r="D32461" s="6"/>
      <c r="E32461" s="8"/>
      <c r="O32461" s="9"/>
    </row>
    <row r="32462" spans="2:15" x14ac:dyDescent="0.2">
      <c r="B32462" s="3"/>
      <c r="C32462" s="3"/>
      <c r="D32462" s="6"/>
      <c r="E32462" s="8"/>
      <c r="O32462" s="9"/>
    </row>
    <row r="32463" spans="2:15" x14ac:dyDescent="0.2">
      <c r="B32463" s="3"/>
      <c r="C32463" s="3"/>
      <c r="D32463" s="6"/>
      <c r="E32463" s="8"/>
      <c r="O32463" s="9"/>
    </row>
    <row r="32464" spans="2:15" x14ac:dyDescent="0.2">
      <c r="B32464" s="3"/>
      <c r="C32464" s="3"/>
      <c r="D32464" s="6"/>
      <c r="E32464" s="8"/>
      <c r="O32464" s="9"/>
    </row>
    <row r="32465" spans="2:15" x14ac:dyDescent="0.2">
      <c r="B32465" s="3"/>
      <c r="C32465" s="3"/>
      <c r="D32465" s="6"/>
      <c r="E32465" s="8"/>
      <c r="O32465" s="9"/>
    </row>
    <row r="32466" spans="2:15" x14ac:dyDescent="0.2">
      <c r="B32466" s="3"/>
      <c r="C32466" s="3"/>
      <c r="D32466" s="6"/>
      <c r="E32466" s="8"/>
      <c r="O32466" s="9"/>
    </row>
    <row r="32467" spans="2:15" x14ac:dyDescent="0.2">
      <c r="B32467" s="3"/>
      <c r="C32467" s="3"/>
      <c r="D32467" s="6"/>
      <c r="E32467" s="8"/>
      <c r="O32467" s="9"/>
    </row>
    <row r="32468" spans="2:15" x14ac:dyDescent="0.2">
      <c r="B32468" s="3"/>
      <c r="C32468" s="3"/>
      <c r="D32468" s="6"/>
      <c r="E32468" s="8"/>
      <c r="O32468" s="9"/>
    </row>
    <row r="32469" spans="2:15" x14ac:dyDescent="0.2">
      <c r="B32469" s="3"/>
      <c r="C32469" s="3"/>
      <c r="D32469" s="6"/>
      <c r="E32469" s="8"/>
      <c r="O32469" s="9"/>
    </row>
    <row r="32470" spans="2:15" x14ac:dyDescent="0.2">
      <c r="B32470" s="3"/>
      <c r="C32470" s="3"/>
      <c r="D32470" s="6"/>
      <c r="E32470" s="8"/>
      <c r="O32470" s="9"/>
    </row>
    <row r="32471" spans="2:15" x14ac:dyDescent="0.2">
      <c r="B32471" s="3"/>
      <c r="C32471" s="3"/>
      <c r="D32471" s="6"/>
      <c r="E32471" s="8"/>
      <c r="O32471" s="9"/>
    </row>
    <row r="32472" spans="2:15" x14ac:dyDescent="0.2">
      <c r="B32472" s="3"/>
      <c r="C32472" s="3"/>
      <c r="D32472" s="6"/>
      <c r="E32472" s="8"/>
      <c r="O32472" s="9"/>
    </row>
    <row r="32473" spans="2:15" x14ac:dyDescent="0.2">
      <c r="B32473" s="3"/>
      <c r="C32473" s="3"/>
      <c r="D32473" s="6"/>
      <c r="E32473" s="8"/>
      <c r="O32473" s="9"/>
    </row>
    <row r="32474" spans="2:15" x14ac:dyDescent="0.2">
      <c r="B32474" s="3"/>
      <c r="C32474" s="3"/>
      <c r="D32474" s="6"/>
      <c r="E32474" s="8"/>
      <c r="O32474" s="9"/>
    </row>
    <row r="32475" spans="2:15" x14ac:dyDescent="0.2">
      <c r="B32475" s="3"/>
      <c r="C32475" s="3"/>
      <c r="D32475" s="6"/>
      <c r="E32475" s="8"/>
      <c r="O32475" s="9"/>
    </row>
    <row r="32476" spans="2:15" x14ac:dyDescent="0.2">
      <c r="B32476" s="3"/>
      <c r="C32476" s="3"/>
      <c r="D32476" s="6"/>
      <c r="E32476" s="8"/>
      <c r="O32476" s="9"/>
    </row>
    <row r="32477" spans="2:15" x14ac:dyDescent="0.2">
      <c r="B32477" s="3"/>
      <c r="C32477" s="3"/>
      <c r="D32477" s="6"/>
      <c r="E32477" s="8"/>
      <c r="O32477" s="9"/>
    </row>
    <row r="32478" spans="2:15" x14ac:dyDescent="0.2">
      <c r="B32478" s="3"/>
      <c r="C32478" s="3"/>
      <c r="D32478" s="6"/>
      <c r="E32478" s="8"/>
      <c r="O32478" s="9"/>
    </row>
    <row r="32479" spans="2:15" x14ac:dyDescent="0.2">
      <c r="B32479" s="3"/>
      <c r="C32479" s="3"/>
      <c r="D32479" s="6"/>
      <c r="E32479" s="8"/>
      <c r="O32479" s="9"/>
    </row>
    <row r="32480" spans="2:15" x14ac:dyDescent="0.2">
      <c r="B32480" s="3"/>
      <c r="C32480" s="3"/>
      <c r="D32480" s="6"/>
      <c r="E32480" s="8"/>
      <c r="O32480" s="9"/>
    </row>
    <row r="32481" spans="2:15" x14ac:dyDescent="0.2">
      <c r="B32481" s="3"/>
      <c r="C32481" s="3"/>
      <c r="D32481" s="6"/>
      <c r="E32481" s="8"/>
      <c r="O32481" s="9"/>
    </row>
    <row r="32482" spans="2:15" x14ac:dyDescent="0.2">
      <c r="B32482" s="3"/>
      <c r="C32482" s="3"/>
      <c r="D32482" s="6"/>
      <c r="E32482" s="8"/>
      <c r="O32482" s="9"/>
    </row>
    <row r="32483" spans="2:15" x14ac:dyDescent="0.2">
      <c r="B32483" s="3"/>
      <c r="C32483" s="3"/>
      <c r="D32483" s="6"/>
      <c r="E32483" s="8"/>
      <c r="O32483" s="9"/>
    </row>
    <row r="32484" spans="2:15" x14ac:dyDescent="0.2">
      <c r="B32484" s="3"/>
      <c r="C32484" s="3"/>
      <c r="D32484" s="6"/>
      <c r="E32484" s="8"/>
      <c r="O32484" s="9"/>
    </row>
    <row r="32485" spans="2:15" x14ac:dyDescent="0.2">
      <c r="B32485" s="3"/>
      <c r="C32485" s="3"/>
      <c r="D32485" s="6"/>
      <c r="E32485" s="8"/>
      <c r="O32485" s="9"/>
    </row>
    <row r="32486" spans="2:15" x14ac:dyDescent="0.2">
      <c r="B32486" s="3"/>
      <c r="C32486" s="3"/>
      <c r="D32486" s="6"/>
      <c r="E32486" s="8"/>
      <c r="O32486" s="9"/>
    </row>
    <row r="32487" spans="2:15" x14ac:dyDescent="0.2">
      <c r="B32487" s="3"/>
      <c r="C32487" s="3"/>
      <c r="D32487" s="6"/>
      <c r="E32487" s="8"/>
      <c r="O32487" s="9"/>
    </row>
    <row r="32488" spans="2:15" x14ac:dyDescent="0.2">
      <c r="B32488" s="3"/>
      <c r="C32488" s="3"/>
      <c r="D32488" s="6"/>
      <c r="E32488" s="8"/>
      <c r="O32488" s="9"/>
    </row>
    <row r="32489" spans="2:15" x14ac:dyDescent="0.2">
      <c r="B32489" s="3"/>
      <c r="C32489" s="3"/>
      <c r="D32489" s="6"/>
      <c r="E32489" s="8"/>
      <c r="O32489" s="9"/>
    </row>
    <row r="32490" spans="2:15" x14ac:dyDescent="0.2">
      <c r="B32490" s="3"/>
      <c r="C32490" s="3"/>
      <c r="D32490" s="6"/>
      <c r="E32490" s="8"/>
      <c r="O32490" s="9"/>
    </row>
    <row r="32491" spans="2:15" x14ac:dyDescent="0.2">
      <c r="B32491" s="3"/>
      <c r="C32491" s="3"/>
      <c r="D32491" s="6"/>
      <c r="E32491" s="8"/>
      <c r="O32491" s="9"/>
    </row>
    <row r="32492" spans="2:15" x14ac:dyDescent="0.2">
      <c r="B32492" s="3"/>
      <c r="C32492" s="3"/>
      <c r="D32492" s="6"/>
      <c r="E32492" s="8"/>
      <c r="O32492" s="9"/>
    </row>
    <row r="32493" spans="2:15" x14ac:dyDescent="0.2">
      <c r="B32493" s="3"/>
      <c r="C32493" s="3"/>
      <c r="D32493" s="6"/>
      <c r="E32493" s="8"/>
      <c r="O32493" s="9"/>
    </row>
    <row r="32494" spans="2:15" x14ac:dyDescent="0.2">
      <c r="B32494" s="3"/>
      <c r="C32494" s="3"/>
      <c r="D32494" s="6"/>
      <c r="E32494" s="8"/>
      <c r="O32494" s="9"/>
    </row>
    <row r="32495" spans="2:15" x14ac:dyDescent="0.2">
      <c r="B32495" s="3"/>
      <c r="C32495" s="3"/>
      <c r="D32495" s="6"/>
      <c r="E32495" s="8"/>
      <c r="O32495" s="9"/>
    </row>
    <row r="32496" spans="2:15" x14ac:dyDescent="0.2">
      <c r="B32496" s="3"/>
      <c r="C32496" s="3"/>
      <c r="D32496" s="6"/>
      <c r="E32496" s="8"/>
      <c r="O32496" s="9"/>
    </row>
    <row r="32497" spans="2:15" x14ac:dyDescent="0.2">
      <c r="B32497" s="3"/>
      <c r="C32497" s="3"/>
      <c r="D32497" s="6"/>
      <c r="E32497" s="8"/>
      <c r="O32497" s="9"/>
    </row>
    <row r="32498" spans="2:15" x14ac:dyDescent="0.2">
      <c r="B32498" s="3"/>
      <c r="C32498" s="3"/>
      <c r="D32498" s="6"/>
      <c r="E32498" s="8"/>
      <c r="O32498" s="9"/>
    </row>
    <row r="32499" spans="2:15" x14ac:dyDescent="0.2">
      <c r="B32499" s="3"/>
      <c r="C32499" s="3"/>
      <c r="D32499" s="6"/>
      <c r="E32499" s="8"/>
      <c r="O32499" s="9"/>
    </row>
    <row r="32500" spans="2:15" x14ac:dyDescent="0.2">
      <c r="B32500" s="3"/>
      <c r="C32500" s="3"/>
      <c r="D32500" s="6"/>
      <c r="E32500" s="8"/>
      <c r="O32500" s="9"/>
    </row>
    <row r="32501" spans="2:15" x14ac:dyDescent="0.2">
      <c r="B32501" s="3"/>
      <c r="C32501" s="3"/>
      <c r="D32501" s="6"/>
      <c r="E32501" s="8"/>
      <c r="O32501" s="9"/>
    </row>
    <row r="32502" spans="2:15" x14ac:dyDescent="0.2">
      <c r="B32502" s="3"/>
      <c r="C32502" s="3"/>
      <c r="D32502" s="6"/>
      <c r="E32502" s="8"/>
      <c r="O32502" s="9"/>
    </row>
    <row r="32503" spans="2:15" x14ac:dyDescent="0.2">
      <c r="B32503" s="3"/>
      <c r="C32503" s="3"/>
      <c r="D32503" s="6"/>
      <c r="E32503" s="8"/>
      <c r="O32503" s="9"/>
    </row>
    <row r="32504" spans="2:15" x14ac:dyDescent="0.2">
      <c r="B32504" s="3"/>
      <c r="C32504" s="3"/>
      <c r="D32504" s="6"/>
      <c r="E32504" s="8"/>
      <c r="O32504" s="9"/>
    </row>
    <row r="32505" spans="2:15" x14ac:dyDescent="0.2">
      <c r="B32505" s="3"/>
      <c r="C32505" s="3"/>
      <c r="D32505" s="6"/>
      <c r="E32505" s="8"/>
      <c r="O32505" s="9"/>
    </row>
    <row r="32506" spans="2:15" x14ac:dyDescent="0.2">
      <c r="B32506" s="3"/>
      <c r="C32506" s="3"/>
      <c r="D32506" s="6"/>
      <c r="E32506" s="8"/>
      <c r="O32506" s="9"/>
    </row>
    <row r="32507" spans="2:15" x14ac:dyDescent="0.2">
      <c r="B32507" s="3"/>
      <c r="C32507" s="3"/>
      <c r="D32507" s="6"/>
      <c r="E32507" s="8"/>
      <c r="O32507" s="9"/>
    </row>
    <row r="32508" spans="2:15" x14ac:dyDescent="0.2">
      <c r="B32508" s="3"/>
      <c r="C32508" s="3"/>
      <c r="D32508" s="6"/>
      <c r="E32508" s="8"/>
      <c r="O32508" s="9"/>
    </row>
    <row r="32509" spans="2:15" x14ac:dyDescent="0.2">
      <c r="B32509" s="3"/>
      <c r="C32509" s="3"/>
      <c r="D32509" s="6"/>
      <c r="E32509" s="8"/>
      <c r="O32509" s="9"/>
    </row>
    <row r="32510" spans="2:15" x14ac:dyDescent="0.2">
      <c r="B32510" s="3"/>
      <c r="C32510" s="3"/>
      <c r="D32510" s="6"/>
      <c r="E32510" s="8"/>
      <c r="O32510" s="9"/>
    </row>
    <row r="32511" spans="2:15" x14ac:dyDescent="0.2">
      <c r="B32511" s="3"/>
      <c r="C32511" s="3"/>
      <c r="D32511" s="6"/>
      <c r="E32511" s="8"/>
      <c r="O32511" s="9"/>
    </row>
    <row r="32512" spans="2:15" x14ac:dyDescent="0.2">
      <c r="B32512" s="3"/>
      <c r="C32512" s="3"/>
      <c r="D32512" s="6"/>
      <c r="E32512" s="8"/>
      <c r="O32512" s="9"/>
    </row>
    <row r="32513" spans="2:15" x14ac:dyDescent="0.2">
      <c r="B32513" s="3"/>
      <c r="C32513" s="3"/>
      <c r="D32513" s="6"/>
      <c r="E32513" s="8"/>
      <c r="O32513" s="9"/>
    </row>
    <row r="32514" spans="2:15" x14ac:dyDescent="0.2">
      <c r="B32514" s="3"/>
      <c r="C32514" s="3"/>
      <c r="D32514" s="6"/>
      <c r="E32514" s="8"/>
      <c r="O32514" s="9"/>
    </row>
    <row r="32515" spans="2:15" x14ac:dyDescent="0.2">
      <c r="B32515" s="3"/>
      <c r="C32515" s="3"/>
      <c r="D32515" s="6"/>
      <c r="E32515" s="8"/>
      <c r="O32515" s="9"/>
    </row>
    <row r="32516" spans="2:15" x14ac:dyDescent="0.2">
      <c r="B32516" s="3"/>
      <c r="C32516" s="3"/>
      <c r="D32516" s="6"/>
      <c r="E32516" s="8"/>
      <c r="O32516" s="9"/>
    </row>
    <row r="32517" spans="2:15" x14ac:dyDescent="0.2">
      <c r="B32517" s="3"/>
      <c r="C32517" s="3"/>
      <c r="D32517" s="6"/>
      <c r="E32517" s="8"/>
      <c r="O32517" s="9"/>
    </row>
    <row r="32518" spans="2:15" x14ac:dyDescent="0.2">
      <c r="B32518" s="3"/>
      <c r="C32518" s="3"/>
      <c r="D32518" s="6"/>
      <c r="E32518" s="8"/>
      <c r="O32518" s="9"/>
    </row>
    <row r="32519" spans="2:15" x14ac:dyDescent="0.2">
      <c r="B32519" s="3"/>
      <c r="C32519" s="3"/>
      <c r="D32519" s="6"/>
      <c r="E32519" s="8"/>
      <c r="O32519" s="9"/>
    </row>
    <row r="32520" spans="2:15" x14ac:dyDescent="0.2">
      <c r="B32520" s="3"/>
      <c r="C32520" s="3"/>
      <c r="D32520" s="6"/>
      <c r="E32520" s="8"/>
      <c r="O32520" s="9"/>
    </row>
    <row r="32521" spans="2:15" x14ac:dyDescent="0.2">
      <c r="B32521" s="3"/>
      <c r="C32521" s="3"/>
      <c r="D32521" s="6"/>
      <c r="E32521" s="8"/>
      <c r="O32521" s="9"/>
    </row>
    <row r="32522" spans="2:15" x14ac:dyDescent="0.2">
      <c r="B32522" s="3"/>
      <c r="C32522" s="3"/>
      <c r="D32522" s="6"/>
      <c r="E32522" s="8"/>
      <c r="O32522" s="9"/>
    </row>
    <row r="32523" spans="2:15" x14ac:dyDescent="0.2">
      <c r="B32523" s="3"/>
      <c r="C32523" s="3"/>
      <c r="D32523" s="6"/>
      <c r="E32523" s="8"/>
      <c r="O32523" s="9"/>
    </row>
    <row r="32524" spans="2:15" x14ac:dyDescent="0.2">
      <c r="B32524" s="3"/>
      <c r="C32524" s="3"/>
      <c r="D32524" s="6"/>
      <c r="E32524" s="8"/>
      <c r="O32524" s="9"/>
    </row>
    <row r="32525" spans="2:15" x14ac:dyDescent="0.2">
      <c r="B32525" s="3"/>
      <c r="C32525" s="3"/>
      <c r="D32525" s="6"/>
      <c r="E32525" s="8"/>
      <c r="O32525" s="9"/>
    </row>
    <row r="32526" spans="2:15" x14ac:dyDescent="0.2">
      <c r="B32526" s="3"/>
      <c r="C32526" s="3"/>
      <c r="D32526" s="6"/>
      <c r="E32526" s="8"/>
      <c r="O32526" s="9"/>
    </row>
    <row r="32527" spans="2:15" x14ac:dyDescent="0.2">
      <c r="B32527" s="3"/>
      <c r="C32527" s="3"/>
      <c r="D32527" s="6"/>
      <c r="E32527" s="8"/>
      <c r="O32527" s="9"/>
    </row>
    <row r="32528" spans="2:15" x14ac:dyDescent="0.2">
      <c r="B32528" s="3"/>
      <c r="C32528" s="3"/>
      <c r="D32528" s="6"/>
      <c r="E32528" s="8"/>
      <c r="O32528" s="9"/>
    </row>
    <row r="32529" spans="2:15" x14ac:dyDescent="0.2">
      <c r="B32529" s="3"/>
      <c r="C32529" s="3"/>
      <c r="D32529" s="6"/>
      <c r="E32529" s="8"/>
      <c r="O32529" s="9"/>
    </row>
    <row r="32530" spans="2:15" x14ac:dyDescent="0.2">
      <c r="B32530" s="3"/>
      <c r="C32530" s="3"/>
      <c r="D32530" s="6"/>
      <c r="E32530" s="8"/>
      <c r="O32530" s="9"/>
    </row>
    <row r="32531" spans="2:15" x14ac:dyDescent="0.2">
      <c r="B32531" s="3"/>
      <c r="C32531" s="3"/>
      <c r="D32531" s="6"/>
      <c r="E32531" s="8"/>
      <c r="O32531" s="9"/>
    </row>
    <row r="32532" spans="2:15" x14ac:dyDescent="0.2">
      <c r="B32532" s="3"/>
      <c r="C32532" s="3"/>
      <c r="D32532" s="6"/>
      <c r="E32532" s="8"/>
      <c r="O32532" s="9"/>
    </row>
    <row r="32533" spans="2:15" x14ac:dyDescent="0.2">
      <c r="B32533" s="3"/>
      <c r="C32533" s="3"/>
      <c r="D32533" s="6"/>
      <c r="E32533" s="8"/>
      <c r="O32533" s="9"/>
    </row>
    <row r="32534" spans="2:15" x14ac:dyDescent="0.2">
      <c r="B32534" s="3"/>
      <c r="C32534" s="3"/>
      <c r="D32534" s="6"/>
      <c r="E32534" s="8"/>
      <c r="O32534" s="9"/>
    </row>
    <row r="32535" spans="2:15" x14ac:dyDescent="0.2">
      <c r="B32535" s="3"/>
      <c r="C32535" s="3"/>
      <c r="D32535" s="6"/>
      <c r="E32535" s="8"/>
      <c r="O32535" s="9"/>
    </row>
    <row r="32536" spans="2:15" x14ac:dyDescent="0.2">
      <c r="B32536" s="3"/>
      <c r="C32536" s="3"/>
      <c r="D32536" s="6"/>
      <c r="E32536" s="8"/>
      <c r="O32536" s="9"/>
    </row>
    <row r="32537" spans="2:15" x14ac:dyDescent="0.2">
      <c r="B32537" s="3"/>
      <c r="C32537" s="3"/>
      <c r="D32537" s="6"/>
      <c r="E32537" s="8"/>
      <c r="O32537" s="9"/>
    </row>
    <row r="32538" spans="2:15" x14ac:dyDescent="0.2">
      <c r="B32538" s="3"/>
      <c r="C32538" s="3"/>
      <c r="D32538" s="6"/>
      <c r="E32538" s="8"/>
      <c r="O32538" s="9"/>
    </row>
    <row r="32539" spans="2:15" x14ac:dyDescent="0.2">
      <c r="B32539" s="3"/>
      <c r="C32539" s="3"/>
      <c r="D32539" s="6"/>
      <c r="E32539" s="8"/>
      <c r="O32539" s="9"/>
    </row>
    <row r="32540" spans="2:15" x14ac:dyDescent="0.2">
      <c r="B32540" s="3"/>
      <c r="C32540" s="3"/>
      <c r="D32540" s="6"/>
      <c r="E32540" s="8"/>
      <c r="O32540" s="9"/>
    </row>
    <row r="32541" spans="2:15" x14ac:dyDescent="0.2">
      <c r="B32541" s="3"/>
      <c r="C32541" s="3"/>
      <c r="D32541" s="6"/>
      <c r="E32541" s="8"/>
      <c r="O32541" s="9"/>
    </row>
    <row r="32542" spans="2:15" x14ac:dyDescent="0.2">
      <c r="B32542" s="3"/>
      <c r="C32542" s="3"/>
      <c r="D32542" s="6"/>
      <c r="E32542" s="8"/>
      <c r="O32542" s="9"/>
    </row>
    <row r="32543" spans="2:15" x14ac:dyDescent="0.2">
      <c r="B32543" s="3"/>
      <c r="C32543" s="3"/>
      <c r="D32543" s="6"/>
      <c r="E32543" s="8"/>
      <c r="O32543" s="9"/>
    </row>
    <row r="32544" spans="2:15" x14ac:dyDescent="0.2">
      <c r="B32544" s="3"/>
      <c r="C32544" s="3"/>
      <c r="D32544" s="6"/>
      <c r="E32544" s="8"/>
      <c r="O32544" s="9"/>
    </row>
    <row r="32545" spans="2:15" x14ac:dyDescent="0.2">
      <c r="B32545" s="3"/>
      <c r="C32545" s="3"/>
      <c r="D32545" s="6"/>
      <c r="E32545" s="8"/>
      <c r="O32545" s="9"/>
    </row>
    <row r="32546" spans="2:15" x14ac:dyDescent="0.2">
      <c r="B32546" s="3"/>
      <c r="C32546" s="3"/>
      <c r="D32546" s="6"/>
      <c r="E32546" s="8"/>
      <c r="O32546" s="9"/>
    </row>
    <row r="32547" spans="2:15" x14ac:dyDescent="0.2">
      <c r="B32547" s="3"/>
      <c r="C32547" s="3"/>
      <c r="D32547" s="6"/>
      <c r="E32547" s="8"/>
      <c r="O32547" s="9"/>
    </row>
    <row r="32548" spans="2:15" x14ac:dyDescent="0.2">
      <c r="B32548" s="3"/>
      <c r="C32548" s="3"/>
      <c r="D32548" s="6"/>
      <c r="E32548" s="8"/>
      <c r="O32548" s="9"/>
    </row>
    <row r="32549" spans="2:15" x14ac:dyDescent="0.2">
      <c r="B32549" s="3"/>
      <c r="C32549" s="3"/>
      <c r="D32549" s="6"/>
      <c r="E32549" s="8"/>
      <c r="O32549" s="9"/>
    </row>
    <row r="32550" spans="2:15" x14ac:dyDescent="0.2">
      <c r="B32550" s="3"/>
      <c r="C32550" s="3"/>
      <c r="D32550" s="6"/>
      <c r="E32550" s="8"/>
      <c r="O32550" s="9"/>
    </row>
    <row r="32551" spans="2:15" x14ac:dyDescent="0.2">
      <c r="B32551" s="3"/>
      <c r="C32551" s="3"/>
      <c r="D32551" s="6"/>
      <c r="E32551" s="8"/>
      <c r="O32551" s="9"/>
    </row>
    <row r="32552" spans="2:15" x14ac:dyDescent="0.2">
      <c r="B32552" s="3"/>
      <c r="C32552" s="3"/>
      <c r="D32552" s="6"/>
      <c r="E32552" s="8"/>
      <c r="O32552" s="9"/>
    </row>
    <row r="32553" spans="2:15" x14ac:dyDescent="0.2">
      <c r="B32553" s="3"/>
      <c r="C32553" s="3"/>
      <c r="D32553" s="6"/>
      <c r="E32553" s="8"/>
      <c r="O32553" s="9"/>
    </row>
    <row r="32554" spans="2:15" x14ac:dyDescent="0.2">
      <c r="B32554" s="3"/>
      <c r="C32554" s="3"/>
      <c r="D32554" s="6"/>
      <c r="E32554" s="8"/>
      <c r="O32554" s="9"/>
    </row>
    <row r="32555" spans="2:15" x14ac:dyDescent="0.2">
      <c r="B32555" s="3"/>
      <c r="C32555" s="3"/>
      <c r="D32555" s="6"/>
      <c r="E32555" s="8"/>
      <c r="O32555" s="9"/>
    </row>
    <row r="32556" spans="2:15" x14ac:dyDescent="0.2">
      <c r="B32556" s="3"/>
      <c r="C32556" s="3"/>
      <c r="D32556" s="6"/>
      <c r="E32556" s="8"/>
      <c r="O32556" s="9"/>
    </row>
    <row r="32557" spans="2:15" x14ac:dyDescent="0.2">
      <c r="B32557" s="3"/>
      <c r="C32557" s="3"/>
      <c r="D32557" s="6"/>
      <c r="E32557" s="8"/>
      <c r="O32557" s="9"/>
    </row>
    <row r="32558" spans="2:15" x14ac:dyDescent="0.2">
      <c r="B32558" s="3"/>
      <c r="C32558" s="3"/>
      <c r="D32558" s="6"/>
      <c r="E32558" s="8"/>
      <c r="O32558" s="9"/>
    </row>
    <row r="32559" spans="2:15" x14ac:dyDescent="0.2">
      <c r="B32559" s="3"/>
      <c r="C32559" s="3"/>
      <c r="D32559" s="6"/>
      <c r="E32559" s="8"/>
      <c r="O32559" s="9"/>
    </row>
    <row r="32560" spans="2:15" x14ac:dyDescent="0.2">
      <c r="B32560" s="3"/>
      <c r="C32560" s="3"/>
      <c r="D32560" s="6"/>
      <c r="E32560" s="8"/>
      <c r="O32560" s="9"/>
    </row>
    <row r="32561" spans="2:15" x14ac:dyDescent="0.2">
      <c r="B32561" s="3"/>
      <c r="C32561" s="3"/>
      <c r="D32561" s="6"/>
      <c r="E32561" s="8"/>
      <c r="O32561" s="9"/>
    </row>
    <row r="32562" spans="2:15" x14ac:dyDescent="0.2">
      <c r="B32562" s="3"/>
      <c r="C32562" s="3"/>
      <c r="D32562" s="6"/>
      <c r="E32562" s="8"/>
      <c r="O32562" s="9"/>
    </row>
    <row r="32563" spans="2:15" x14ac:dyDescent="0.2">
      <c r="B32563" s="3"/>
      <c r="C32563" s="3"/>
      <c r="D32563" s="6"/>
      <c r="E32563" s="8"/>
      <c r="O32563" s="9"/>
    </row>
    <row r="32564" spans="2:15" x14ac:dyDescent="0.2">
      <c r="B32564" s="3"/>
      <c r="C32564" s="3"/>
      <c r="D32564" s="6"/>
      <c r="E32564" s="8"/>
      <c r="O32564" s="9"/>
    </row>
    <row r="32565" spans="2:15" x14ac:dyDescent="0.2">
      <c r="B32565" s="3"/>
      <c r="C32565" s="3"/>
      <c r="D32565" s="6"/>
      <c r="E32565" s="8"/>
      <c r="O32565" s="9"/>
    </row>
    <row r="32566" spans="2:15" x14ac:dyDescent="0.2">
      <c r="B32566" s="3"/>
      <c r="C32566" s="3"/>
      <c r="D32566" s="6"/>
      <c r="E32566" s="8"/>
      <c r="O32566" s="9"/>
    </row>
    <row r="32567" spans="2:15" x14ac:dyDescent="0.2">
      <c r="B32567" s="3"/>
      <c r="C32567" s="3"/>
      <c r="D32567" s="6"/>
      <c r="E32567" s="8"/>
      <c r="O32567" s="9"/>
    </row>
    <row r="32568" spans="2:15" x14ac:dyDescent="0.2">
      <c r="B32568" s="3"/>
      <c r="C32568" s="3"/>
      <c r="D32568" s="6"/>
      <c r="E32568" s="8"/>
      <c r="O32568" s="9"/>
    </row>
    <row r="32569" spans="2:15" x14ac:dyDescent="0.2">
      <c r="B32569" s="3"/>
      <c r="C32569" s="3"/>
      <c r="D32569" s="6"/>
      <c r="E32569" s="8"/>
      <c r="O32569" s="9"/>
    </row>
    <row r="32570" spans="2:15" x14ac:dyDescent="0.2">
      <c r="B32570" s="3"/>
      <c r="C32570" s="3"/>
      <c r="D32570" s="6"/>
      <c r="E32570" s="8"/>
      <c r="O32570" s="9"/>
    </row>
    <row r="32571" spans="2:15" x14ac:dyDescent="0.2">
      <c r="B32571" s="3"/>
      <c r="C32571" s="3"/>
      <c r="D32571" s="6"/>
      <c r="E32571" s="8"/>
      <c r="O32571" s="9"/>
    </row>
    <row r="32572" spans="2:15" x14ac:dyDescent="0.2">
      <c r="B32572" s="3"/>
      <c r="C32572" s="3"/>
      <c r="D32572" s="6"/>
      <c r="E32572" s="8"/>
      <c r="O32572" s="9"/>
    </row>
    <row r="32573" spans="2:15" x14ac:dyDescent="0.2">
      <c r="B32573" s="3"/>
      <c r="C32573" s="3"/>
      <c r="D32573" s="6"/>
      <c r="E32573" s="8"/>
      <c r="O32573" s="9"/>
    </row>
    <row r="32574" spans="2:15" x14ac:dyDescent="0.2">
      <c r="B32574" s="3"/>
      <c r="C32574" s="3"/>
      <c r="D32574" s="6"/>
      <c r="E32574" s="8"/>
      <c r="O32574" s="9"/>
    </row>
    <row r="32575" spans="2:15" x14ac:dyDescent="0.2">
      <c r="B32575" s="3"/>
      <c r="C32575" s="3"/>
      <c r="D32575" s="6"/>
      <c r="E32575" s="8"/>
      <c r="O32575" s="9"/>
    </row>
    <row r="32576" spans="2:15" x14ac:dyDescent="0.2">
      <c r="B32576" s="3"/>
      <c r="C32576" s="3"/>
      <c r="D32576" s="6"/>
      <c r="E32576" s="8"/>
      <c r="O32576" s="9"/>
    </row>
    <row r="32577" spans="2:15" x14ac:dyDescent="0.2">
      <c r="B32577" s="3"/>
      <c r="C32577" s="3"/>
      <c r="D32577" s="6"/>
      <c r="E32577" s="8"/>
      <c r="O32577" s="9"/>
    </row>
    <row r="32578" spans="2:15" x14ac:dyDescent="0.2">
      <c r="B32578" s="3"/>
      <c r="C32578" s="3"/>
      <c r="D32578" s="6"/>
      <c r="E32578" s="8"/>
      <c r="O32578" s="9"/>
    </row>
    <row r="32579" spans="2:15" x14ac:dyDescent="0.2">
      <c r="B32579" s="3"/>
      <c r="C32579" s="3"/>
      <c r="D32579" s="6"/>
      <c r="E32579" s="8"/>
      <c r="O32579" s="9"/>
    </row>
    <row r="32580" spans="2:15" x14ac:dyDescent="0.2">
      <c r="B32580" s="3"/>
      <c r="C32580" s="3"/>
      <c r="D32580" s="6"/>
      <c r="E32580" s="8"/>
      <c r="O32580" s="9"/>
    </row>
    <row r="32581" spans="2:15" x14ac:dyDescent="0.2">
      <c r="B32581" s="3"/>
      <c r="C32581" s="3"/>
      <c r="D32581" s="6"/>
      <c r="E32581" s="8"/>
      <c r="O32581" s="9"/>
    </row>
    <row r="32582" spans="2:15" x14ac:dyDescent="0.2">
      <c r="B32582" s="3"/>
      <c r="C32582" s="3"/>
      <c r="D32582" s="6"/>
      <c r="E32582" s="8"/>
      <c r="O32582" s="9"/>
    </row>
    <row r="32583" spans="2:15" x14ac:dyDescent="0.2">
      <c r="B32583" s="3"/>
      <c r="C32583" s="3"/>
      <c r="D32583" s="6"/>
      <c r="E32583" s="8"/>
      <c r="O32583" s="9"/>
    </row>
    <row r="32584" spans="2:15" x14ac:dyDescent="0.2">
      <c r="B32584" s="3"/>
      <c r="C32584" s="3"/>
      <c r="D32584" s="6"/>
      <c r="E32584" s="8"/>
      <c r="O32584" s="9"/>
    </row>
    <row r="32585" spans="2:15" x14ac:dyDescent="0.2">
      <c r="B32585" s="3"/>
      <c r="C32585" s="3"/>
      <c r="D32585" s="6"/>
      <c r="E32585" s="8"/>
      <c r="O32585" s="9"/>
    </row>
    <row r="32586" spans="2:15" x14ac:dyDescent="0.2">
      <c r="B32586" s="3"/>
      <c r="C32586" s="3"/>
      <c r="D32586" s="6"/>
      <c r="E32586" s="8"/>
      <c r="O32586" s="9"/>
    </row>
    <row r="32587" spans="2:15" x14ac:dyDescent="0.2">
      <c r="B32587" s="3"/>
      <c r="C32587" s="3"/>
      <c r="D32587" s="6"/>
      <c r="E32587" s="8"/>
      <c r="O32587" s="9"/>
    </row>
    <row r="32588" spans="2:15" x14ac:dyDescent="0.2">
      <c r="B32588" s="3"/>
      <c r="C32588" s="3"/>
      <c r="D32588" s="6"/>
      <c r="E32588" s="8"/>
      <c r="O32588" s="9"/>
    </row>
    <row r="32589" spans="2:15" x14ac:dyDescent="0.2">
      <c r="B32589" s="3"/>
      <c r="C32589" s="3"/>
      <c r="D32589" s="6"/>
      <c r="E32589" s="8"/>
      <c r="O32589" s="9"/>
    </row>
    <row r="32590" spans="2:15" x14ac:dyDescent="0.2">
      <c r="B32590" s="3"/>
      <c r="C32590" s="3"/>
      <c r="D32590" s="6"/>
      <c r="E32590" s="8"/>
      <c r="O32590" s="9"/>
    </row>
    <row r="32591" spans="2:15" x14ac:dyDescent="0.2">
      <c r="B32591" s="3"/>
      <c r="C32591" s="3"/>
      <c r="D32591" s="6"/>
      <c r="E32591" s="8"/>
      <c r="O32591" s="9"/>
    </row>
    <row r="32592" spans="2:15" x14ac:dyDescent="0.2">
      <c r="B32592" s="3"/>
      <c r="C32592" s="3"/>
      <c r="D32592" s="6"/>
      <c r="E32592" s="8"/>
      <c r="O32592" s="9"/>
    </row>
    <row r="32593" spans="2:15" x14ac:dyDescent="0.2">
      <c r="B32593" s="3"/>
      <c r="C32593" s="3"/>
      <c r="D32593" s="6"/>
      <c r="E32593" s="8"/>
      <c r="O32593" s="9"/>
    </row>
    <row r="32594" spans="2:15" x14ac:dyDescent="0.2">
      <c r="B32594" s="3"/>
      <c r="C32594" s="3"/>
      <c r="D32594" s="6"/>
      <c r="E32594" s="8"/>
      <c r="O32594" s="9"/>
    </row>
    <row r="32595" spans="2:15" x14ac:dyDescent="0.2">
      <c r="B32595" s="3"/>
      <c r="C32595" s="3"/>
      <c r="D32595" s="6"/>
      <c r="E32595" s="8"/>
      <c r="O32595" s="9"/>
    </row>
    <row r="32596" spans="2:15" x14ac:dyDescent="0.2">
      <c r="B32596" s="3"/>
      <c r="C32596" s="3"/>
      <c r="D32596" s="6"/>
      <c r="E32596" s="8"/>
      <c r="O32596" s="9"/>
    </row>
    <row r="32597" spans="2:15" x14ac:dyDescent="0.2">
      <c r="B32597" s="3"/>
      <c r="C32597" s="3"/>
      <c r="D32597" s="6"/>
      <c r="E32597" s="8"/>
      <c r="O32597" s="9"/>
    </row>
    <row r="32598" spans="2:15" x14ac:dyDescent="0.2">
      <c r="B32598" s="3"/>
      <c r="C32598" s="3"/>
      <c r="D32598" s="6"/>
      <c r="E32598" s="8"/>
      <c r="O32598" s="9"/>
    </row>
    <row r="32599" spans="2:15" x14ac:dyDescent="0.2">
      <c r="B32599" s="3"/>
      <c r="C32599" s="3"/>
      <c r="D32599" s="6"/>
      <c r="E32599" s="8"/>
      <c r="O32599" s="9"/>
    </row>
    <row r="32600" spans="2:15" x14ac:dyDescent="0.2">
      <c r="B32600" s="3"/>
      <c r="C32600" s="3"/>
      <c r="D32600" s="6"/>
      <c r="E32600" s="8"/>
      <c r="O32600" s="9"/>
    </row>
    <row r="32601" spans="2:15" x14ac:dyDescent="0.2">
      <c r="B32601" s="3"/>
      <c r="C32601" s="3"/>
      <c r="D32601" s="6"/>
      <c r="E32601" s="8"/>
      <c r="O32601" s="9"/>
    </row>
    <row r="32602" spans="2:15" x14ac:dyDescent="0.2">
      <c r="B32602" s="3"/>
      <c r="C32602" s="3"/>
      <c r="D32602" s="6"/>
      <c r="E32602" s="8"/>
      <c r="O32602" s="9"/>
    </row>
    <row r="32603" spans="2:15" x14ac:dyDescent="0.2">
      <c r="B32603" s="3"/>
      <c r="C32603" s="3"/>
      <c r="D32603" s="6"/>
      <c r="E32603" s="8"/>
      <c r="O32603" s="9"/>
    </row>
    <row r="32604" spans="2:15" x14ac:dyDescent="0.2">
      <c r="B32604" s="3"/>
      <c r="C32604" s="3"/>
      <c r="D32604" s="6"/>
      <c r="E32604" s="8"/>
      <c r="O32604" s="9"/>
    </row>
    <row r="32605" spans="2:15" x14ac:dyDescent="0.2">
      <c r="B32605" s="3"/>
      <c r="C32605" s="3"/>
      <c r="D32605" s="6"/>
      <c r="E32605" s="8"/>
      <c r="O32605" s="9"/>
    </row>
    <row r="32606" spans="2:15" x14ac:dyDescent="0.2">
      <c r="B32606" s="3"/>
      <c r="C32606" s="3"/>
      <c r="D32606" s="6"/>
      <c r="E32606" s="8"/>
      <c r="O32606" s="9"/>
    </row>
    <row r="32607" spans="2:15" x14ac:dyDescent="0.2">
      <c r="B32607" s="3"/>
      <c r="C32607" s="3"/>
      <c r="D32607" s="6"/>
      <c r="E32607" s="8"/>
      <c r="O32607" s="9"/>
    </row>
    <row r="32608" spans="2:15" x14ac:dyDescent="0.2">
      <c r="B32608" s="3"/>
      <c r="C32608" s="3"/>
      <c r="D32608" s="6"/>
      <c r="E32608" s="8"/>
      <c r="O32608" s="9"/>
    </row>
    <row r="32609" spans="2:15" x14ac:dyDescent="0.2">
      <c r="B32609" s="3"/>
      <c r="C32609" s="3"/>
      <c r="D32609" s="6"/>
      <c r="E32609" s="8"/>
      <c r="O32609" s="9"/>
    </row>
    <row r="32610" spans="2:15" x14ac:dyDescent="0.2">
      <c r="B32610" s="3"/>
      <c r="C32610" s="3"/>
      <c r="D32610" s="6"/>
      <c r="E32610" s="8"/>
      <c r="O32610" s="9"/>
    </row>
    <row r="32611" spans="2:15" x14ac:dyDescent="0.2">
      <c r="B32611" s="3"/>
      <c r="C32611" s="3"/>
      <c r="D32611" s="6"/>
      <c r="E32611" s="8"/>
      <c r="O32611" s="9"/>
    </row>
    <row r="32612" spans="2:15" x14ac:dyDescent="0.2">
      <c r="B32612" s="3"/>
      <c r="C32612" s="3"/>
      <c r="D32612" s="6"/>
      <c r="E32612" s="8"/>
      <c r="O32612" s="9"/>
    </row>
    <row r="32613" spans="2:15" x14ac:dyDescent="0.2">
      <c r="B32613" s="3"/>
      <c r="C32613" s="3"/>
      <c r="D32613" s="6"/>
      <c r="E32613" s="8"/>
      <c r="O32613" s="9"/>
    </row>
    <row r="32614" spans="2:15" x14ac:dyDescent="0.2">
      <c r="B32614" s="3"/>
      <c r="C32614" s="3"/>
      <c r="D32614" s="6"/>
      <c r="E32614" s="8"/>
      <c r="O32614" s="9"/>
    </row>
    <row r="32615" spans="2:15" x14ac:dyDescent="0.2">
      <c r="B32615" s="3"/>
      <c r="C32615" s="3"/>
      <c r="D32615" s="6"/>
      <c r="E32615" s="8"/>
      <c r="O32615" s="9"/>
    </row>
    <row r="32616" spans="2:15" x14ac:dyDescent="0.2">
      <c r="B32616" s="3"/>
      <c r="C32616" s="3"/>
      <c r="D32616" s="6"/>
      <c r="E32616" s="8"/>
      <c r="O32616" s="9"/>
    </row>
    <row r="32617" spans="2:15" x14ac:dyDescent="0.2">
      <c r="B32617" s="3"/>
      <c r="C32617" s="3"/>
      <c r="D32617" s="6"/>
      <c r="E32617" s="8"/>
      <c r="O32617" s="9"/>
    </row>
    <row r="32618" spans="2:15" x14ac:dyDescent="0.2">
      <c r="B32618" s="3"/>
      <c r="C32618" s="3"/>
      <c r="D32618" s="6"/>
      <c r="E32618" s="8"/>
      <c r="O32618" s="9"/>
    </row>
    <row r="32619" spans="2:15" x14ac:dyDescent="0.2">
      <c r="B32619" s="3"/>
      <c r="C32619" s="3"/>
      <c r="D32619" s="6"/>
      <c r="E32619" s="8"/>
      <c r="O32619" s="9"/>
    </row>
    <row r="32620" spans="2:15" x14ac:dyDescent="0.2">
      <c r="B32620" s="3"/>
      <c r="C32620" s="3"/>
      <c r="D32620" s="6"/>
      <c r="E32620" s="8"/>
      <c r="O32620" s="9"/>
    </row>
    <row r="32621" spans="2:15" x14ac:dyDescent="0.2">
      <c r="B32621" s="3"/>
      <c r="C32621" s="3"/>
      <c r="D32621" s="6"/>
      <c r="E32621" s="8"/>
      <c r="O32621" s="9"/>
    </row>
    <row r="32622" spans="2:15" x14ac:dyDescent="0.2">
      <c r="B32622" s="3"/>
      <c r="C32622" s="3"/>
      <c r="D32622" s="6"/>
      <c r="E32622" s="8"/>
      <c r="O32622" s="9"/>
    </row>
    <row r="32623" spans="2:15" x14ac:dyDescent="0.2">
      <c r="B32623" s="3"/>
      <c r="C32623" s="3"/>
      <c r="D32623" s="6"/>
      <c r="E32623" s="8"/>
      <c r="O32623" s="9"/>
    </row>
    <row r="32624" spans="2:15" x14ac:dyDescent="0.2">
      <c r="B32624" s="3"/>
      <c r="C32624" s="3"/>
      <c r="D32624" s="6"/>
      <c r="E32624" s="8"/>
      <c r="O32624" s="9"/>
    </row>
    <row r="32625" spans="2:15" x14ac:dyDescent="0.2">
      <c r="B32625" s="3"/>
      <c r="C32625" s="3"/>
      <c r="D32625" s="6"/>
      <c r="E32625" s="8"/>
      <c r="O32625" s="9"/>
    </row>
    <row r="32626" spans="2:15" x14ac:dyDescent="0.2">
      <c r="B32626" s="3"/>
      <c r="C32626" s="3"/>
      <c r="D32626" s="6"/>
      <c r="E32626" s="8"/>
      <c r="O32626" s="9"/>
    </row>
    <row r="32627" spans="2:15" x14ac:dyDescent="0.2">
      <c r="B32627" s="3"/>
      <c r="C32627" s="3"/>
      <c r="D32627" s="6"/>
      <c r="E32627" s="8"/>
      <c r="O32627" s="9"/>
    </row>
    <row r="32628" spans="2:15" x14ac:dyDescent="0.2">
      <c r="B32628" s="3"/>
      <c r="C32628" s="3"/>
      <c r="D32628" s="6"/>
      <c r="E32628" s="8"/>
      <c r="O32628" s="9"/>
    </row>
    <row r="32629" spans="2:15" x14ac:dyDescent="0.2">
      <c r="B32629" s="3"/>
      <c r="C32629" s="3"/>
      <c r="D32629" s="6"/>
      <c r="E32629" s="8"/>
      <c r="O32629" s="9"/>
    </row>
    <row r="32630" spans="2:15" x14ac:dyDescent="0.2">
      <c r="B32630" s="3"/>
      <c r="C32630" s="3"/>
      <c r="D32630" s="6"/>
      <c r="E32630" s="8"/>
      <c r="O32630" s="9"/>
    </row>
    <row r="32631" spans="2:15" x14ac:dyDescent="0.2">
      <c r="B32631" s="3"/>
      <c r="C32631" s="3"/>
      <c r="D32631" s="6"/>
      <c r="E32631" s="8"/>
      <c r="O32631" s="9"/>
    </row>
    <row r="32632" spans="2:15" x14ac:dyDescent="0.2">
      <c r="B32632" s="3"/>
      <c r="C32632" s="3"/>
      <c r="D32632" s="6"/>
      <c r="E32632" s="8"/>
      <c r="O32632" s="9"/>
    </row>
    <row r="32633" spans="2:15" x14ac:dyDescent="0.2">
      <c r="B32633" s="3"/>
      <c r="C32633" s="3"/>
      <c r="D32633" s="6"/>
      <c r="E32633" s="8"/>
      <c r="O32633" s="9"/>
    </row>
    <row r="32634" spans="2:15" x14ac:dyDescent="0.2">
      <c r="B32634" s="3"/>
      <c r="C32634" s="3"/>
      <c r="D32634" s="6"/>
      <c r="E32634" s="8"/>
      <c r="O32634" s="9"/>
    </row>
    <row r="32635" spans="2:15" x14ac:dyDescent="0.2">
      <c r="B32635" s="3"/>
      <c r="C32635" s="3"/>
      <c r="D32635" s="6"/>
      <c r="E32635" s="8"/>
      <c r="O32635" s="9"/>
    </row>
    <row r="32636" spans="2:15" x14ac:dyDescent="0.2">
      <c r="B32636" s="3"/>
      <c r="C32636" s="3"/>
      <c r="D32636" s="6"/>
      <c r="E32636" s="8"/>
      <c r="O32636" s="9"/>
    </row>
    <row r="32637" spans="2:15" x14ac:dyDescent="0.2">
      <c r="B32637" s="3"/>
      <c r="C32637" s="3"/>
      <c r="D32637" s="6"/>
      <c r="E32637" s="8"/>
      <c r="O32637" s="9"/>
    </row>
    <row r="32638" spans="2:15" x14ac:dyDescent="0.2">
      <c r="B32638" s="3"/>
      <c r="C32638" s="3"/>
      <c r="D32638" s="6"/>
      <c r="E32638" s="8"/>
      <c r="O32638" s="9"/>
    </row>
    <row r="32639" spans="2:15" x14ac:dyDescent="0.2">
      <c r="B32639" s="3"/>
      <c r="C32639" s="3"/>
      <c r="D32639" s="6"/>
      <c r="E32639" s="8"/>
      <c r="O32639" s="9"/>
    </row>
    <row r="32640" spans="2:15" x14ac:dyDescent="0.2">
      <c r="B32640" s="3"/>
      <c r="C32640" s="3"/>
      <c r="D32640" s="6"/>
      <c r="E32640" s="8"/>
      <c r="O32640" s="9"/>
    </row>
    <row r="32641" spans="2:15" x14ac:dyDescent="0.2">
      <c r="B32641" s="3"/>
      <c r="C32641" s="3"/>
      <c r="D32641" s="6"/>
      <c r="E32641" s="8"/>
      <c r="O32641" s="9"/>
    </row>
    <row r="32642" spans="2:15" x14ac:dyDescent="0.2">
      <c r="B32642" s="3"/>
      <c r="C32642" s="3"/>
      <c r="D32642" s="6"/>
      <c r="E32642" s="8"/>
      <c r="O32642" s="9"/>
    </row>
    <row r="32643" spans="2:15" x14ac:dyDescent="0.2">
      <c r="B32643" s="3"/>
      <c r="C32643" s="3"/>
      <c r="D32643" s="6"/>
      <c r="E32643" s="8"/>
      <c r="O32643" s="9"/>
    </row>
    <row r="32644" spans="2:15" x14ac:dyDescent="0.2">
      <c r="B32644" s="3"/>
      <c r="C32644" s="3"/>
      <c r="D32644" s="6"/>
      <c r="E32644" s="8"/>
      <c r="O32644" s="9"/>
    </row>
    <row r="32645" spans="2:15" x14ac:dyDescent="0.2">
      <c r="B32645" s="3"/>
      <c r="C32645" s="3"/>
      <c r="D32645" s="6"/>
      <c r="E32645" s="8"/>
      <c r="O32645" s="9"/>
    </row>
    <row r="32646" spans="2:15" x14ac:dyDescent="0.2">
      <c r="B32646" s="3"/>
      <c r="C32646" s="3"/>
      <c r="D32646" s="6"/>
      <c r="E32646" s="8"/>
      <c r="O32646" s="9"/>
    </row>
    <row r="32647" spans="2:15" x14ac:dyDescent="0.2">
      <c r="B32647" s="3"/>
      <c r="C32647" s="3"/>
      <c r="D32647" s="6"/>
      <c r="E32647" s="8"/>
      <c r="O32647" s="9"/>
    </row>
    <row r="32648" spans="2:15" x14ac:dyDescent="0.2">
      <c r="B32648" s="3"/>
      <c r="C32648" s="3"/>
      <c r="D32648" s="6"/>
      <c r="E32648" s="8"/>
      <c r="O32648" s="9"/>
    </row>
    <row r="32649" spans="2:15" x14ac:dyDescent="0.2">
      <c r="B32649" s="3"/>
      <c r="C32649" s="3"/>
      <c r="D32649" s="6"/>
      <c r="E32649" s="8"/>
      <c r="O32649" s="9"/>
    </row>
    <row r="32650" spans="2:15" x14ac:dyDescent="0.2">
      <c r="B32650" s="3"/>
      <c r="C32650" s="3"/>
      <c r="D32650" s="6"/>
      <c r="E32650" s="8"/>
      <c r="O32650" s="9"/>
    </row>
    <row r="32651" spans="2:15" x14ac:dyDescent="0.2">
      <c r="B32651" s="3"/>
      <c r="C32651" s="3"/>
      <c r="D32651" s="6"/>
      <c r="E32651" s="8"/>
      <c r="O32651" s="9"/>
    </row>
    <row r="32652" spans="2:15" x14ac:dyDescent="0.2">
      <c r="B32652" s="3"/>
      <c r="C32652" s="3"/>
      <c r="D32652" s="6"/>
      <c r="E32652" s="8"/>
      <c r="O32652" s="9"/>
    </row>
    <row r="32653" spans="2:15" x14ac:dyDescent="0.2">
      <c r="B32653" s="3"/>
      <c r="C32653" s="3"/>
      <c r="D32653" s="6"/>
      <c r="E32653" s="8"/>
      <c r="O32653" s="9"/>
    </row>
    <row r="32654" spans="2:15" x14ac:dyDescent="0.2">
      <c r="B32654" s="3"/>
      <c r="C32654" s="3"/>
      <c r="D32654" s="6"/>
      <c r="E32654" s="8"/>
      <c r="O32654" s="9"/>
    </row>
    <row r="32655" spans="2:15" x14ac:dyDescent="0.2">
      <c r="B32655" s="3"/>
      <c r="C32655" s="3"/>
      <c r="D32655" s="6"/>
      <c r="E32655" s="8"/>
      <c r="O32655" s="9"/>
    </row>
    <row r="32656" spans="2:15" x14ac:dyDescent="0.2">
      <c r="B32656" s="3"/>
      <c r="C32656" s="3"/>
      <c r="D32656" s="6"/>
      <c r="E32656" s="8"/>
      <c r="O32656" s="9"/>
    </row>
    <row r="32657" spans="2:15" x14ac:dyDescent="0.2">
      <c r="B32657" s="3"/>
      <c r="C32657" s="3"/>
      <c r="D32657" s="6"/>
      <c r="E32657" s="8"/>
      <c r="O32657" s="9"/>
    </row>
    <row r="32658" spans="2:15" x14ac:dyDescent="0.2">
      <c r="B32658" s="3"/>
      <c r="C32658" s="3"/>
      <c r="D32658" s="6"/>
      <c r="E32658" s="8"/>
      <c r="O32658" s="9"/>
    </row>
    <row r="32659" spans="2:15" x14ac:dyDescent="0.2">
      <c r="B32659" s="3"/>
      <c r="C32659" s="3"/>
      <c r="D32659" s="6"/>
      <c r="E32659" s="8"/>
      <c r="O32659" s="9"/>
    </row>
    <row r="32660" spans="2:15" x14ac:dyDescent="0.2">
      <c r="B32660" s="3"/>
      <c r="C32660" s="3"/>
      <c r="D32660" s="6"/>
      <c r="E32660" s="8"/>
      <c r="O32660" s="9"/>
    </row>
    <row r="32661" spans="2:15" x14ac:dyDescent="0.2">
      <c r="B32661" s="3"/>
      <c r="C32661" s="3"/>
      <c r="D32661" s="6"/>
      <c r="E32661" s="8"/>
      <c r="O32661" s="9"/>
    </row>
    <row r="32662" spans="2:15" x14ac:dyDescent="0.2">
      <c r="B32662" s="3"/>
      <c r="C32662" s="3"/>
      <c r="D32662" s="6"/>
      <c r="E32662" s="8"/>
      <c r="O32662" s="9"/>
    </row>
    <row r="32663" spans="2:15" x14ac:dyDescent="0.2">
      <c r="B32663" s="3"/>
      <c r="C32663" s="3"/>
      <c r="D32663" s="6"/>
      <c r="E32663" s="8"/>
      <c r="O32663" s="9"/>
    </row>
    <row r="32664" spans="2:15" x14ac:dyDescent="0.2">
      <c r="B32664" s="3"/>
      <c r="C32664" s="3"/>
      <c r="D32664" s="6"/>
      <c r="E32664" s="8"/>
      <c r="O32664" s="9"/>
    </row>
    <row r="32665" spans="2:15" x14ac:dyDescent="0.2">
      <c r="B32665" s="3"/>
      <c r="C32665" s="3"/>
      <c r="D32665" s="6"/>
      <c r="E32665" s="8"/>
      <c r="O32665" s="9"/>
    </row>
    <row r="32666" spans="2:15" x14ac:dyDescent="0.2">
      <c r="B32666" s="3"/>
      <c r="C32666" s="3"/>
      <c r="D32666" s="6"/>
      <c r="E32666" s="8"/>
      <c r="O32666" s="9"/>
    </row>
    <row r="32667" spans="2:15" x14ac:dyDescent="0.2">
      <c r="B32667" s="3"/>
      <c r="C32667" s="3"/>
      <c r="D32667" s="6"/>
      <c r="E32667" s="8"/>
      <c r="O32667" s="9"/>
    </row>
    <row r="32668" spans="2:15" x14ac:dyDescent="0.2">
      <c r="B32668" s="3"/>
      <c r="C32668" s="3"/>
      <c r="D32668" s="6"/>
      <c r="E32668" s="8"/>
      <c r="O32668" s="9"/>
    </row>
    <row r="32669" spans="2:15" x14ac:dyDescent="0.2">
      <c r="B32669" s="3"/>
      <c r="C32669" s="3"/>
      <c r="D32669" s="6"/>
      <c r="E32669" s="8"/>
      <c r="O32669" s="9"/>
    </row>
    <row r="32670" spans="2:15" x14ac:dyDescent="0.2">
      <c r="B32670" s="3"/>
      <c r="C32670" s="3"/>
      <c r="D32670" s="6"/>
      <c r="E32670" s="8"/>
      <c r="O32670" s="9"/>
    </row>
    <row r="32671" spans="2:15" x14ac:dyDescent="0.2">
      <c r="B32671" s="3"/>
      <c r="C32671" s="3"/>
      <c r="D32671" s="6"/>
      <c r="E32671" s="8"/>
      <c r="O32671" s="9"/>
    </row>
    <row r="32672" spans="2:15" x14ac:dyDescent="0.2">
      <c r="B32672" s="3"/>
      <c r="C32672" s="3"/>
      <c r="D32672" s="6"/>
      <c r="E32672" s="8"/>
      <c r="O32672" s="9"/>
    </row>
    <row r="32673" spans="2:15" x14ac:dyDescent="0.2">
      <c r="B32673" s="3"/>
      <c r="C32673" s="3"/>
      <c r="D32673" s="6"/>
      <c r="E32673" s="8"/>
      <c r="O32673" s="9"/>
    </row>
    <row r="32674" spans="2:15" x14ac:dyDescent="0.2">
      <c r="B32674" s="3"/>
      <c r="C32674" s="3"/>
      <c r="D32674" s="6"/>
      <c r="E32674" s="8"/>
      <c r="O32674" s="9"/>
    </row>
    <row r="32675" spans="2:15" x14ac:dyDescent="0.2">
      <c r="B32675" s="3"/>
      <c r="C32675" s="3"/>
      <c r="D32675" s="6"/>
      <c r="E32675" s="8"/>
      <c r="O32675" s="9"/>
    </row>
    <row r="32676" spans="2:15" x14ac:dyDescent="0.2">
      <c r="B32676" s="3"/>
      <c r="C32676" s="3"/>
      <c r="D32676" s="6"/>
      <c r="E32676" s="8"/>
      <c r="O32676" s="9"/>
    </row>
    <row r="32677" spans="2:15" x14ac:dyDescent="0.2">
      <c r="B32677" s="3"/>
      <c r="C32677" s="3"/>
      <c r="D32677" s="6"/>
      <c r="E32677" s="8"/>
      <c r="O32677" s="9"/>
    </row>
    <row r="32678" spans="2:15" x14ac:dyDescent="0.2">
      <c r="B32678" s="3"/>
      <c r="C32678" s="3"/>
      <c r="D32678" s="6"/>
      <c r="E32678" s="8"/>
      <c r="O32678" s="9"/>
    </row>
    <row r="32679" spans="2:15" x14ac:dyDescent="0.2">
      <c r="B32679" s="3"/>
      <c r="C32679" s="3"/>
      <c r="D32679" s="6"/>
      <c r="E32679" s="8"/>
      <c r="O32679" s="9"/>
    </row>
    <row r="32680" spans="2:15" x14ac:dyDescent="0.2">
      <c r="B32680" s="3"/>
      <c r="C32680" s="3"/>
      <c r="D32680" s="6"/>
      <c r="E32680" s="8"/>
      <c r="O32680" s="9"/>
    </row>
    <row r="32681" spans="2:15" x14ac:dyDescent="0.2">
      <c r="B32681" s="3"/>
      <c r="C32681" s="3"/>
      <c r="D32681" s="6"/>
      <c r="E32681" s="8"/>
      <c r="O32681" s="9"/>
    </row>
    <row r="32682" spans="2:15" x14ac:dyDescent="0.2">
      <c r="B32682" s="3"/>
      <c r="C32682" s="3"/>
      <c r="D32682" s="6"/>
      <c r="E32682" s="8"/>
      <c r="O32682" s="9"/>
    </row>
    <row r="32683" spans="2:15" x14ac:dyDescent="0.2">
      <c r="B32683" s="3"/>
      <c r="C32683" s="3"/>
      <c r="D32683" s="6"/>
      <c r="E32683" s="8"/>
      <c r="O32683" s="9"/>
    </row>
    <row r="32684" spans="2:15" x14ac:dyDescent="0.2">
      <c r="B32684" s="3"/>
      <c r="C32684" s="3"/>
      <c r="D32684" s="6"/>
      <c r="E32684" s="8"/>
      <c r="O32684" s="9"/>
    </row>
    <row r="32685" spans="2:15" x14ac:dyDescent="0.2">
      <c r="B32685" s="3"/>
      <c r="C32685" s="3"/>
      <c r="D32685" s="6"/>
      <c r="E32685" s="8"/>
      <c r="O32685" s="9"/>
    </row>
    <row r="32686" spans="2:15" x14ac:dyDescent="0.2">
      <c r="B32686" s="3"/>
      <c r="C32686" s="3"/>
      <c r="D32686" s="6"/>
      <c r="E32686" s="8"/>
      <c r="O32686" s="9"/>
    </row>
    <row r="32687" spans="2:15" x14ac:dyDescent="0.2">
      <c r="B32687" s="3"/>
      <c r="C32687" s="3"/>
      <c r="D32687" s="6"/>
      <c r="E32687" s="8"/>
      <c r="O32687" s="9"/>
    </row>
    <row r="32688" spans="2:15" x14ac:dyDescent="0.2">
      <c r="B32688" s="3"/>
      <c r="C32688" s="3"/>
      <c r="D32688" s="6"/>
      <c r="E32688" s="8"/>
      <c r="O32688" s="9"/>
    </row>
    <row r="32689" spans="2:15" x14ac:dyDescent="0.2">
      <c r="B32689" s="3"/>
      <c r="C32689" s="3"/>
      <c r="D32689" s="6"/>
      <c r="E32689" s="8"/>
      <c r="O32689" s="9"/>
    </row>
    <row r="32690" spans="2:15" x14ac:dyDescent="0.2">
      <c r="B32690" s="3"/>
      <c r="C32690" s="3"/>
      <c r="D32690" s="6"/>
      <c r="E32690" s="8"/>
      <c r="O32690" s="9"/>
    </row>
    <row r="32691" spans="2:15" x14ac:dyDescent="0.2">
      <c r="B32691" s="3"/>
      <c r="C32691" s="3"/>
      <c r="D32691" s="6"/>
      <c r="E32691" s="8"/>
      <c r="O32691" s="9"/>
    </row>
    <row r="32692" spans="2:15" x14ac:dyDescent="0.2">
      <c r="B32692" s="3"/>
      <c r="C32692" s="3"/>
      <c r="D32692" s="6"/>
      <c r="E32692" s="8"/>
      <c r="O32692" s="9"/>
    </row>
    <row r="32693" spans="2:15" x14ac:dyDescent="0.2">
      <c r="B32693" s="3"/>
      <c r="C32693" s="3"/>
      <c r="D32693" s="6"/>
      <c r="E32693" s="8"/>
      <c r="O32693" s="9"/>
    </row>
    <row r="32694" spans="2:15" x14ac:dyDescent="0.2">
      <c r="B32694" s="3"/>
      <c r="C32694" s="3"/>
      <c r="D32694" s="6"/>
      <c r="E32694" s="8"/>
      <c r="O32694" s="9"/>
    </row>
    <row r="32695" spans="2:15" x14ac:dyDescent="0.2">
      <c r="B32695" s="3"/>
      <c r="C32695" s="3"/>
      <c r="D32695" s="6"/>
      <c r="E32695" s="8"/>
      <c r="O32695" s="9"/>
    </row>
    <row r="32696" spans="2:15" x14ac:dyDescent="0.2">
      <c r="B32696" s="3"/>
      <c r="C32696" s="3"/>
      <c r="D32696" s="6"/>
      <c r="E32696" s="8"/>
      <c r="O32696" s="9"/>
    </row>
    <row r="32697" spans="2:15" x14ac:dyDescent="0.2">
      <c r="B32697" s="3"/>
      <c r="C32697" s="3"/>
      <c r="D32697" s="6"/>
      <c r="E32697" s="8"/>
      <c r="O32697" s="9"/>
    </row>
    <row r="32698" spans="2:15" x14ac:dyDescent="0.2">
      <c r="B32698" s="3"/>
      <c r="C32698" s="3"/>
      <c r="D32698" s="6"/>
      <c r="E32698" s="8"/>
      <c r="O32698" s="9"/>
    </row>
    <row r="32699" spans="2:15" x14ac:dyDescent="0.2">
      <c r="B32699" s="3"/>
      <c r="C32699" s="3"/>
      <c r="D32699" s="6"/>
      <c r="E32699" s="8"/>
      <c r="O32699" s="9"/>
    </row>
    <row r="32700" spans="2:15" x14ac:dyDescent="0.2">
      <c r="B32700" s="3"/>
      <c r="C32700" s="3"/>
      <c r="D32700" s="6"/>
      <c r="E32700" s="8"/>
      <c r="O32700" s="9"/>
    </row>
    <row r="32701" spans="2:15" x14ac:dyDescent="0.2">
      <c r="B32701" s="3"/>
      <c r="C32701" s="3"/>
      <c r="D32701" s="6"/>
      <c r="E32701" s="8"/>
      <c r="O32701" s="9"/>
    </row>
    <row r="32702" spans="2:15" x14ac:dyDescent="0.2">
      <c r="B32702" s="3"/>
      <c r="C32702" s="3"/>
      <c r="D32702" s="6"/>
      <c r="E32702" s="8"/>
      <c r="O32702" s="9"/>
    </row>
    <row r="32703" spans="2:15" x14ac:dyDescent="0.2">
      <c r="B32703" s="3"/>
      <c r="C32703" s="3"/>
      <c r="D32703" s="6"/>
      <c r="E32703" s="8"/>
      <c r="O32703" s="9"/>
    </row>
    <row r="32704" spans="2:15" x14ac:dyDescent="0.2">
      <c r="B32704" s="3"/>
      <c r="C32704" s="3"/>
      <c r="D32704" s="6"/>
      <c r="E32704" s="8"/>
      <c r="O32704" s="9"/>
    </row>
    <row r="32705" spans="2:15" x14ac:dyDescent="0.2">
      <c r="B32705" s="3"/>
      <c r="C32705" s="3"/>
      <c r="D32705" s="6"/>
      <c r="E32705" s="8"/>
      <c r="O32705" s="9"/>
    </row>
    <row r="32706" spans="2:15" x14ac:dyDescent="0.2">
      <c r="B32706" s="3"/>
      <c r="C32706" s="3"/>
      <c r="D32706" s="6"/>
      <c r="E32706" s="8"/>
      <c r="O32706" s="9"/>
    </row>
    <row r="32707" spans="2:15" x14ac:dyDescent="0.2">
      <c r="B32707" s="3"/>
      <c r="C32707" s="3"/>
      <c r="D32707" s="6"/>
      <c r="E32707" s="8"/>
      <c r="O32707" s="9"/>
    </row>
    <row r="32708" spans="2:15" x14ac:dyDescent="0.2">
      <c r="B32708" s="3"/>
      <c r="C32708" s="3"/>
      <c r="D32708" s="6"/>
      <c r="E32708" s="8"/>
      <c r="O32708" s="9"/>
    </row>
    <row r="32709" spans="2:15" x14ac:dyDescent="0.2">
      <c r="B32709" s="3"/>
      <c r="C32709" s="3"/>
      <c r="D32709" s="6"/>
      <c r="E32709" s="8"/>
      <c r="O32709" s="9"/>
    </row>
    <row r="32710" spans="2:15" x14ac:dyDescent="0.2">
      <c r="B32710" s="3"/>
      <c r="C32710" s="3"/>
      <c r="D32710" s="6"/>
      <c r="E32710" s="8"/>
      <c r="O32710" s="9"/>
    </row>
    <row r="32711" spans="2:15" x14ac:dyDescent="0.2">
      <c r="B32711" s="3"/>
      <c r="C32711" s="3"/>
      <c r="D32711" s="6"/>
      <c r="E32711" s="8"/>
      <c r="O32711" s="9"/>
    </row>
    <row r="32712" spans="2:15" x14ac:dyDescent="0.2">
      <c r="B32712" s="3"/>
      <c r="C32712" s="3"/>
      <c r="D32712" s="6"/>
      <c r="E32712" s="8"/>
      <c r="O32712" s="9"/>
    </row>
    <row r="32713" spans="2:15" x14ac:dyDescent="0.2">
      <c r="B32713" s="3"/>
      <c r="C32713" s="3"/>
      <c r="D32713" s="6"/>
      <c r="E32713" s="8"/>
      <c r="O32713" s="9"/>
    </row>
    <row r="32714" spans="2:15" x14ac:dyDescent="0.2">
      <c r="B32714" s="3"/>
      <c r="C32714" s="3"/>
      <c r="D32714" s="6"/>
      <c r="E32714" s="8"/>
      <c r="O32714" s="9"/>
    </row>
    <row r="32715" spans="2:15" x14ac:dyDescent="0.2">
      <c r="B32715" s="3"/>
      <c r="C32715" s="3"/>
      <c r="D32715" s="6"/>
      <c r="E32715" s="8"/>
      <c r="O32715" s="9"/>
    </row>
    <row r="32716" spans="2:15" x14ac:dyDescent="0.2">
      <c r="B32716" s="3"/>
      <c r="C32716" s="3"/>
      <c r="D32716" s="6"/>
      <c r="E32716" s="8"/>
      <c r="O32716" s="9"/>
    </row>
    <row r="32717" spans="2:15" x14ac:dyDescent="0.2">
      <c r="B32717" s="3"/>
      <c r="C32717" s="3"/>
      <c r="D32717" s="6"/>
      <c r="E32717" s="8"/>
      <c r="O32717" s="9"/>
    </row>
    <row r="32718" spans="2:15" x14ac:dyDescent="0.2">
      <c r="B32718" s="3"/>
      <c r="C32718" s="3"/>
      <c r="D32718" s="6"/>
      <c r="E32718" s="8"/>
      <c r="O32718" s="9"/>
    </row>
    <row r="32719" spans="2:15" x14ac:dyDescent="0.2">
      <c r="B32719" s="3"/>
      <c r="C32719" s="3"/>
      <c r="D32719" s="6"/>
      <c r="E32719" s="8"/>
      <c r="O32719" s="9"/>
    </row>
    <row r="32720" spans="2:15" x14ac:dyDescent="0.2">
      <c r="B32720" s="3"/>
      <c r="C32720" s="3"/>
      <c r="D32720" s="6"/>
      <c r="E32720" s="8"/>
      <c r="O32720" s="9"/>
    </row>
    <row r="32721" spans="2:15" x14ac:dyDescent="0.2">
      <c r="B32721" s="3"/>
      <c r="C32721" s="3"/>
      <c r="D32721" s="6"/>
      <c r="E32721" s="8"/>
      <c r="O32721" s="9"/>
    </row>
    <row r="32722" spans="2:15" x14ac:dyDescent="0.2">
      <c r="B32722" s="3"/>
      <c r="C32722" s="3"/>
      <c r="D32722" s="6"/>
      <c r="E32722" s="8"/>
      <c r="O32722" s="9"/>
    </row>
    <row r="32723" spans="2:15" x14ac:dyDescent="0.2">
      <c r="B32723" s="3"/>
      <c r="C32723" s="3"/>
      <c r="D32723" s="6"/>
      <c r="E32723" s="8"/>
      <c r="O32723" s="9"/>
    </row>
    <row r="32724" spans="2:15" x14ac:dyDescent="0.2">
      <c r="B32724" s="3"/>
      <c r="C32724" s="3"/>
      <c r="D32724" s="6"/>
      <c r="E32724" s="8"/>
      <c r="O32724" s="9"/>
    </row>
    <row r="32725" spans="2:15" x14ac:dyDescent="0.2">
      <c r="B32725" s="3"/>
      <c r="C32725" s="3"/>
      <c r="D32725" s="6"/>
      <c r="E32725" s="8"/>
      <c r="O32725" s="9"/>
    </row>
    <row r="32726" spans="2:15" x14ac:dyDescent="0.2">
      <c r="B32726" s="3"/>
      <c r="C32726" s="3"/>
      <c r="D32726" s="6"/>
      <c r="E32726" s="8"/>
      <c r="O32726" s="9"/>
    </row>
    <row r="32727" spans="2:15" x14ac:dyDescent="0.2">
      <c r="B32727" s="3"/>
      <c r="C32727" s="3"/>
      <c r="D32727" s="6"/>
      <c r="E32727" s="8"/>
      <c r="O32727" s="9"/>
    </row>
    <row r="32728" spans="2:15" x14ac:dyDescent="0.2">
      <c r="B32728" s="3"/>
      <c r="C32728" s="3"/>
      <c r="D32728" s="6"/>
      <c r="E32728" s="8"/>
      <c r="O32728" s="9"/>
    </row>
    <row r="32729" spans="2:15" x14ac:dyDescent="0.2">
      <c r="B32729" s="3"/>
      <c r="C32729" s="3"/>
      <c r="D32729" s="6"/>
      <c r="E32729" s="8"/>
      <c r="O32729" s="9"/>
    </row>
    <row r="32730" spans="2:15" x14ac:dyDescent="0.2">
      <c r="B32730" s="3"/>
      <c r="C32730" s="3"/>
      <c r="D32730" s="6"/>
      <c r="E32730" s="8"/>
      <c r="O32730" s="9"/>
    </row>
    <row r="32731" spans="2:15" x14ac:dyDescent="0.2">
      <c r="B32731" s="3"/>
      <c r="C32731" s="3"/>
      <c r="D32731" s="6"/>
      <c r="E32731" s="8"/>
      <c r="O32731" s="9"/>
    </row>
    <row r="32732" spans="2:15" x14ac:dyDescent="0.2">
      <c r="B32732" s="3"/>
      <c r="C32732" s="3"/>
      <c r="D32732" s="6"/>
      <c r="E32732" s="8"/>
      <c r="O32732" s="9"/>
    </row>
    <row r="32733" spans="2:15" x14ac:dyDescent="0.2">
      <c r="B32733" s="3"/>
      <c r="C32733" s="3"/>
      <c r="D32733" s="6"/>
      <c r="E32733" s="8"/>
      <c r="O32733" s="9"/>
    </row>
    <row r="32734" spans="2:15" x14ac:dyDescent="0.2">
      <c r="B32734" s="3"/>
      <c r="C32734" s="3"/>
      <c r="D32734" s="6"/>
      <c r="E32734" s="8"/>
      <c r="O32734" s="9"/>
    </row>
    <row r="32735" spans="2:15" x14ac:dyDescent="0.2">
      <c r="B32735" s="3"/>
      <c r="C32735" s="3"/>
      <c r="D32735" s="6"/>
      <c r="E32735" s="8"/>
      <c r="O32735" s="9"/>
    </row>
    <row r="32736" spans="2:15" x14ac:dyDescent="0.2">
      <c r="B32736" s="3"/>
      <c r="C32736" s="3"/>
      <c r="D32736" s="6"/>
      <c r="E32736" s="8"/>
      <c r="O32736" s="9"/>
    </row>
    <row r="32737" spans="2:15" x14ac:dyDescent="0.2">
      <c r="B32737" s="3"/>
      <c r="C32737" s="3"/>
      <c r="D32737" s="6"/>
      <c r="E32737" s="8"/>
      <c r="O32737" s="9"/>
    </row>
    <row r="32738" spans="2:15" x14ac:dyDescent="0.2">
      <c r="B32738" s="3"/>
      <c r="C32738" s="3"/>
      <c r="D32738" s="6"/>
      <c r="E32738" s="8"/>
      <c r="O32738" s="9"/>
    </row>
    <row r="32739" spans="2:15" x14ac:dyDescent="0.2">
      <c r="B32739" s="3"/>
      <c r="C32739" s="3"/>
      <c r="D32739" s="6"/>
      <c r="E32739" s="8"/>
      <c r="O32739" s="9"/>
    </row>
    <row r="32740" spans="2:15" x14ac:dyDescent="0.2">
      <c r="B32740" s="3"/>
      <c r="C32740" s="3"/>
      <c r="D32740" s="6"/>
      <c r="E32740" s="8"/>
      <c r="O32740" s="9"/>
    </row>
    <row r="32741" spans="2:15" x14ac:dyDescent="0.2">
      <c r="B32741" s="3"/>
      <c r="C32741" s="3"/>
      <c r="D32741" s="6"/>
      <c r="E32741" s="8"/>
      <c r="O32741" s="9"/>
    </row>
    <row r="32742" spans="2:15" x14ac:dyDescent="0.2">
      <c r="B32742" s="3"/>
      <c r="C32742" s="3"/>
      <c r="D32742" s="6"/>
      <c r="E32742" s="8"/>
      <c r="O32742" s="9"/>
    </row>
    <row r="32743" spans="2:15" x14ac:dyDescent="0.2">
      <c r="B32743" s="3"/>
      <c r="C32743" s="3"/>
      <c r="D32743" s="6"/>
      <c r="E32743" s="8"/>
      <c r="O32743" s="9"/>
    </row>
    <row r="32744" spans="2:15" x14ac:dyDescent="0.2">
      <c r="B32744" s="3"/>
      <c r="C32744" s="3"/>
      <c r="D32744" s="6"/>
      <c r="E32744" s="8"/>
      <c r="O32744" s="9"/>
    </row>
    <row r="32745" spans="2:15" x14ac:dyDescent="0.2">
      <c r="B32745" s="3"/>
      <c r="C32745" s="3"/>
      <c r="D32745" s="6"/>
      <c r="E32745" s="8"/>
      <c r="O32745" s="9"/>
    </row>
    <row r="32746" spans="2:15" x14ac:dyDescent="0.2">
      <c r="B32746" s="3"/>
      <c r="C32746" s="3"/>
      <c r="D32746" s="6"/>
      <c r="E32746" s="8"/>
      <c r="O32746" s="9"/>
    </row>
    <row r="32747" spans="2:15" x14ac:dyDescent="0.2">
      <c r="B32747" s="3"/>
      <c r="C32747" s="3"/>
      <c r="D32747" s="6"/>
      <c r="E32747" s="8"/>
      <c r="O32747" s="9"/>
    </row>
    <row r="32748" spans="2:15" x14ac:dyDescent="0.2">
      <c r="B32748" s="3"/>
      <c r="C32748" s="3"/>
      <c r="D32748" s="6"/>
      <c r="E32748" s="8"/>
      <c r="O32748" s="9"/>
    </row>
    <row r="32749" spans="2:15" x14ac:dyDescent="0.2">
      <c r="B32749" s="3"/>
      <c r="C32749" s="3"/>
      <c r="D32749" s="6"/>
      <c r="E32749" s="8"/>
      <c r="O32749" s="9"/>
    </row>
    <row r="32750" spans="2:15" x14ac:dyDescent="0.2">
      <c r="B32750" s="3"/>
      <c r="C32750" s="3"/>
      <c r="D32750" s="6"/>
      <c r="E32750" s="8"/>
      <c r="O32750" s="9"/>
    </row>
    <row r="32751" spans="2:15" x14ac:dyDescent="0.2">
      <c r="B32751" s="3"/>
      <c r="C32751" s="3"/>
      <c r="D32751" s="6"/>
      <c r="E32751" s="8"/>
      <c r="O32751" s="9"/>
    </row>
    <row r="32752" spans="2:15" x14ac:dyDescent="0.2">
      <c r="B32752" s="3"/>
      <c r="C32752" s="3"/>
      <c r="D32752" s="6"/>
      <c r="E32752" s="8"/>
      <c r="O32752" s="9"/>
    </row>
    <row r="32753" spans="2:15" x14ac:dyDescent="0.2">
      <c r="B32753" s="3"/>
      <c r="C32753" s="3"/>
      <c r="D32753" s="6"/>
      <c r="E32753" s="8"/>
      <c r="O32753" s="9"/>
    </row>
    <row r="32754" spans="2:15" x14ac:dyDescent="0.2">
      <c r="B32754" s="3"/>
      <c r="C32754" s="3"/>
      <c r="D32754" s="6"/>
      <c r="E32754" s="8"/>
      <c r="O32754" s="9"/>
    </row>
    <row r="32755" spans="2:15" x14ac:dyDescent="0.2">
      <c r="B32755" s="3"/>
      <c r="C32755" s="3"/>
      <c r="D32755" s="6"/>
      <c r="E32755" s="8"/>
      <c r="O32755" s="9"/>
    </row>
    <row r="32756" spans="2:15" x14ac:dyDescent="0.2">
      <c r="B32756" s="3"/>
      <c r="C32756" s="3"/>
      <c r="D32756" s="6"/>
      <c r="E32756" s="8"/>
      <c r="O32756" s="9"/>
    </row>
    <row r="32757" spans="2:15" x14ac:dyDescent="0.2">
      <c r="B32757" s="3"/>
      <c r="C32757" s="3"/>
      <c r="D32757" s="6"/>
      <c r="E32757" s="8"/>
      <c r="O32757" s="9"/>
    </row>
    <row r="32758" spans="2:15" x14ac:dyDescent="0.2">
      <c r="B32758" s="3"/>
      <c r="C32758" s="3"/>
      <c r="D32758" s="6"/>
      <c r="E32758" s="8"/>
      <c r="O32758" s="9"/>
    </row>
    <row r="32759" spans="2:15" x14ac:dyDescent="0.2">
      <c r="B32759" s="3"/>
      <c r="C32759" s="3"/>
      <c r="D32759" s="6"/>
      <c r="E32759" s="8"/>
      <c r="O32759" s="9"/>
    </row>
    <row r="32760" spans="2:15" x14ac:dyDescent="0.2">
      <c r="B32760" s="3"/>
      <c r="C32760" s="3"/>
      <c r="D32760" s="6"/>
      <c r="E32760" s="8"/>
      <c r="O32760" s="9"/>
    </row>
    <row r="32761" spans="2:15" x14ac:dyDescent="0.2">
      <c r="B32761" s="3"/>
      <c r="C32761" s="3"/>
      <c r="D32761" s="6"/>
      <c r="E32761" s="8"/>
      <c r="O32761" s="9"/>
    </row>
    <row r="32762" spans="2:15" x14ac:dyDescent="0.2">
      <c r="B32762" s="3"/>
      <c r="C32762" s="3"/>
      <c r="D32762" s="6"/>
      <c r="E32762" s="8"/>
      <c r="O32762" s="9"/>
    </row>
    <row r="32763" spans="2:15" x14ac:dyDescent="0.2">
      <c r="B32763" s="3"/>
      <c r="C32763" s="3"/>
      <c r="D32763" s="6"/>
      <c r="E32763" s="8"/>
      <c r="O32763" s="9"/>
    </row>
    <row r="32764" spans="2:15" x14ac:dyDescent="0.2">
      <c r="B32764" s="3"/>
      <c r="C32764" s="3"/>
      <c r="D32764" s="6"/>
      <c r="E32764" s="8"/>
      <c r="O32764" s="9"/>
    </row>
    <row r="32765" spans="2:15" x14ac:dyDescent="0.2">
      <c r="B32765" s="3"/>
      <c r="C32765" s="3"/>
      <c r="D32765" s="6"/>
      <c r="E32765" s="8"/>
      <c r="O32765" s="9"/>
    </row>
    <row r="32766" spans="2:15" x14ac:dyDescent="0.2">
      <c r="B32766" s="3"/>
      <c r="C32766" s="3"/>
      <c r="D32766" s="6"/>
      <c r="E32766" s="8"/>
      <c r="O32766" s="9"/>
    </row>
    <row r="32767" spans="2:15" x14ac:dyDescent="0.2">
      <c r="B32767" s="3"/>
      <c r="C32767" s="3"/>
      <c r="D32767" s="6"/>
      <c r="E32767" s="8"/>
      <c r="O32767" s="9"/>
    </row>
    <row r="32768" spans="2:15" x14ac:dyDescent="0.2">
      <c r="B32768" s="3"/>
      <c r="C32768" s="3"/>
      <c r="D32768" s="6"/>
      <c r="E32768" s="8"/>
      <c r="O32768" s="9"/>
    </row>
    <row r="32769" spans="2:15" x14ac:dyDescent="0.2">
      <c r="B32769" s="3"/>
      <c r="C32769" s="3"/>
      <c r="D32769" s="6"/>
      <c r="E32769" s="8"/>
      <c r="O32769" s="9"/>
    </row>
    <row r="32770" spans="2:15" x14ac:dyDescent="0.2">
      <c r="B32770" s="3"/>
      <c r="C32770" s="3"/>
      <c r="D32770" s="6"/>
      <c r="E32770" s="8"/>
      <c r="O32770" s="9"/>
    </row>
    <row r="32771" spans="2:15" x14ac:dyDescent="0.2">
      <c r="B32771" s="3"/>
      <c r="C32771" s="3"/>
      <c r="D32771" s="6"/>
      <c r="E32771" s="8"/>
      <c r="O32771" s="9"/>
    </row>
    <row r="32772" spans="2:15" x14ac:dyDescent="0.2">
      <c r="B32772" s="3"/>
      <c r="C32772" s="3"/>
      <c r="D32772" s="6"/>
      <c r="E32772" s="8"/>
      <c r="O32772" s="9"/>
    </row>
    <row r="32773" spans="2:15" x14ac:dyDescent="0.2">
      <c r="B32773" s="3"/>
      <c r="C32773" s="3"/>
      <c r="D32773" s="6"/>
      <c r="E32773" s="8"/>
      <c r="O32773" s="9"/>
    </row>
    <row r="32774" spans="2:15" x14ac:dyDescent="0.2">
      <c r="B32774" s="3"/>
      <c r="C32774" s="3"/>
      <c r="D32774" s="6"/>
      <c r="E32774" s="8"/>
      <c r="O32774" s="9"/>
    </row>
    <row r="32775" spans="2:15" x14ac:dyDescent="0.2">
      <c r="B32775" s="3"/>
      <c r="C32775" s="3"/>
      <c r="D32775" s="6"/>
      <c r="E32775" s="8"/>
      <c r="O32775" s="9"/>
    </row>
    <row r="32776" spans="2:15" x14ac:dyDescent="0.2">
      <c r="B32776" s="3"/>
      <c r="C32776" s="3"/>
      <c r="D32776" s="6"/>
      <c r="E32776" s="8"/>
      <c r="O32776" s="9"/>
    </row>
    <row r="32777" spans="2:15" x14ac:dyDescent="0.2">
      <c r="B32777" s="3"/>
      <c r="C32777" s="3"/>
      <c r="D32777" s="6"/>
      <c r="E32777" s="8"/>
      <c r="O32777" s="9"/>
    </row>
    <row r="32778" spans="2:15" x14ac:dyDescent="0.2">
      <c r="B32778" s="3"/>
      <c r="C32778" s="3"/>
      <c r="D32778" s="6"/>
      <c r="E32778" s="8"/>
      <c r="O32778" s="9"/>
    </row>
    <row r="32779" spans="2:15" x14ac:dyDescent="0.2">
      <c r="B32779" s="3"/>
      <c r="C32779" s="3"/>
      <c r="D32779" s="6"/>
      <c r="E32779" s="8"/>
      <c r="O32779" s="9"/>
    </row>
    <row r="32780" spans="2:15" x14ac:dyDescent="0.2">
      <c r="B32780" s="3"/>
      <c r="C32780" s="3"/>
      <c r="D32780" s="6"/>
      <c r="E32780" s="8"/>
      <c r="O32780" s="9"/>
    </row>
    <row r="32781" spans="2:15" x14ac:dyDescent="0.2">
      <c r="B32781" s="3"/>
      <c r="C32781" s="3"/>
      <c r="D32781" s="6"/>
      <c r="E32781" s="8"/>
      <c r="O32781" s="9"/>
    </row>
    <row r="32782" spans="2:15" x14ac:dyDescent="0.2">
      <c r="B32782" s="3"/>
      <c r="C32782" s="3"/>
      <c r="D32782" s="6"/>
      <c r="E32782" s="8"/>
      <c r="O32782" s="9"/>
    </row>
    <row r="32783" spans="2:15" x14ac:dyDescent="0.2">
      <c r="B32783" s="3"/>
      <c r="C32783" s="3"/>
      <c r="D32783" s="6"/>
      <c r="E32783" s="8"/>
      <c r="O32783" s="9"/>
    </row>
    <row r="32784" spans="2:15" x14ac:dyDescent="0.2">
      <c r="B32784" s="3"/>
      <c r="C32784" s="3"/>
      <c r="D32784" s="6"/>
      <c r="E32784" s="8"/>
      <c r="O32784" s="9"/>
    </row>
    <row r="32785" spans="2:15" x14ac:dyDescent="0.2">
      <c r="B32785" s="3"/>
      <c r="C32785" s="3"/>
      <c r="D32785" s="6"/>
      <c r="E32785" s="8"/>
      <c r="O32785" s="9"/>
    </row>
    <row r="32786" spans="2:15" x14ac:dyDescent="0.2">
      <c r="B32786" s="3"/>
      <c r="C32786" s="3"/>
      <c r="D32786" s="6"/>
      <c r="E32786" s="8"/>
      <c r="O32786" s="9"/>
    </row>
    <row r="32787" spans="2:15" x14ac:dyDescent="0.2">
      <c r="B32787" s="3"/>
      <c r="C32787" s="3"/>
      <c r="D32787" s="6"/>
      <c r="E32787" s="8"/>
      <c r="O32787" s="9"/>
    </row>
    <row r="32788" spans="2:15" x14ac:dyDescent="0.2">
      <c r="B32788" s="3"/>
      <c r="C32788" s="3"/>
      <c r="D32788" s="6"/>
      <c r="E32788" s="8"/>
      <c r="O32788" s="9"/>
    </row>
    <row r="32789" spans="2:15" x14ac:dyDescent="0.2">
      <c r="B32789" s="3"/>
      <c r="C32789" s="3"/>
      <c r="D32789" s="6"/>
      <c r="E32789" s="8"/>
      <c r="O32789" s="9"/>
    </row>
    <row r="32790" spans="2:15" x14ac:dyDescent="0.2">
      <c r="B32790" s="3"/>
      <c r="C32790" s="3"/>
      <c r="D32790" s="6"/>
      <c r="E32790" s="8"/>
      <c r="O32790" s="9"/>
    </row>
    <row r="32791" spans="2:15" x14ac:dyDescent="0.2">
      <c r="B32791" s="3"/>
      <c r="C32791" s="3"/>
      <c r="D32791" s="6"/>
      <c r="E32791" s="8"/>
      <c r="O32791" s="9"/>
    </row>
    <row r="32792" spans="2:15" x14ac:dyDescent="0.2">
      <c r="B32792" s="3"/>
      <c r="C32792" s="3"/>
      <c r="D32792" s="6"/>
      <c r="E32792" s="8"/>
      <c r="O32792" s="9"/>
    </row>
    <row r="32793" spans="2:15" x14ac:dyDescent="0.2">
      <c r="B32793" s="3"/>
      <c r="C32793" s="3"/>
      <c r="D32793" s="6"/>
      <c r="E32793" s="8"/>
      <c r="O32793" s="9"/>
    </row>
    <row r="32794" spans="2:15" x14ac:dyDescent="0.2">
      <c r="B32794" s="3"/>
      <c r="C32794" s="3"/>
      <c r="D32794" s="6"/>
      <c r="E32794" s="8"/>
      <c r="O32794" s="9"/>
    </row>
    <row r="32795" spans="2:15" x14ac:dyDescent="0.2">
      <c r="B32795" s="3"/>
      <c r="C32795" s="3"/>
      <c r="D32795" s="6"/>
      <c r="E32795" s="8"/>
      <c r="O32795" s="9"/>
    </row>
    <row r="32796" spans="2:15" x14ac:dyDescent="0.2">
      <c r="B32796" s="3"/>
      <c r="C32796" s="3"/>
      <c r="D32796" s="6"/>
      <c r="E32796" s="8"/>
      <c r="O32796" s="9"/>
    </row>
    <row r="32797" spans="2:15" x14ac:dyDescent="0.2">
      <c r="B32797" s="3"/>
      <c r="C32797" s="3"/>
      <c r="D32797" s="6"/>
      <c r="E32797" s="8"/>
      <c r="O32797" s="9"/>
    </row>
    <row r="32798" spans="2:15" x14ac:dyDescent="0.2">
      <c r="B32798" s="3"/>
      <c r="C32798" s="3"/>
      <c r="D32798" s="6"/>
      <c r="E32798" s="8"/>
      <c r="O32798" s="9"/>
    </row>
    <row r="32799" spans="2:15" x14ac:dyDescent="0.2">
      <c r="B32799" s="3"/>
      <c r="C32799" s="3"/>
      <c r="D32799" s="6"/>
      <c r="E32799" s="8"/>
      <c r="O32799" s="9"/>
    </row>
    <row r="32800" spans="2:15" x14ac:dyDescent="0.2">
      <c r="B32800" s="3"/>
      <c r="C32800" s="3"/>
      <c r="D32800" s="6"/>
      <c r="E32800" s="8"/>
      <c r="O32800" s="9"/>
    </row>
    <row r="32801" spans="2:15" x14ac:dyDescent="0.2">
      <c r="B32801" s="3"/>
      <c r="C32801" s="3"/>
      <c r="D32801" s="6"/>
      <c r="E32801" s="8"/>
      <c r="O32801" s="9"/>
    </row>
    <row r="32802" spans="2:15" x14ac:dyDescent="0.2">
      <c r="B32802" s="3"/>
      <c r="C32802" s="3"/>
      <c r="D32802" s="6"/>
      <c r="E32802" s="8"/>
      <c r="O32802" s="9"/>
    </row>
    <row r="32803" spans="2:15" x14ac:dyDescent="0.2">
      <c r="B32803" s="3"/>
      <c r="C32803" s="3"/>
      <c r="D32803" s="6"/>
      <c r="E32803" s="8"/>
      <c r="O32803" s="9"/>
    </row>
    <row r="32804" spans="2:15" x14ac:dyDescent="0.2">
      <c r="B32804" s="3"/>
      <c r="C32804" s="3"/>
      <c r="D32804" s="6"/>
      <c r="E32804" s="8"/>
      <c r="O32804" s="9"/>
    </row>
    <row r="32805" spans="2:15" x14ac:dyDescent="0.2">
      <c r="B32805" s="3"/>
      <c r="C32805" s="3"/>
      <c r="D32805" s="6"/>
      <c r="E32805" s="8"/>
      <c r="O32805" s="9"/>
    </row>
    <row r="32806" spans="2:15" x14ac:dyDescent="0.2">
      <c r="B32806" s="3"/>
      <c r="C32806" s="3"/>
      <c r="D32806" s="6"/>
      <c r="E32806" s="8"/>
      <c r="O32806" s="9"/>
    </row>
    <row r="32807" spans="2:15" x14ac:dyDescent="0.2">
      <c r="B32807" s="3"/>
      <c r="C32807" s="3"/>
      <c r="D32807" s="6"/>
      <c r="E32807" s="8"/>
      <c r="O32807" s="9"/>
    </row>
    <row r="32808" spans="2:15" x14ac:dyDescent="0.2">
      <c r="B32808" s="3"/>
      <c r="C32808" s="3"/>
      <c r="D32808" s="6"/>
      <c r="E32808" s="8"/>
      <c r="O32808" s="9"/>
    </row>
    <row r="32809" spans="2:15" x14ac:dyDescent="0.2">
      <c r="B32809" s="3"/>
      <c r="C32809" s="3"/>
      <c r="D32809" s="6"/>
      <c r="E32809" s="8"/>
      <c r="O32809" s="9"/>
    </row>
    <row r="32810" spans="2:15" x14ac:dyDescent="0.2">
      <c r="B32810" s="3"/>
      <c r="C32810" s="3"/>
      <c r="D32810" s="6"/>
      <c r="E32810" s="8"/>
      <c r="O32810" s="9"/>
    </row>
    <row r="32811" spans="2:15" x14ac:dyDescent="0.2">
      <c r="B32811" s="3"/>
      <c r="C32811" s="3"/>
      <c r="D32811" s="6"/>
      <c r="E32811" s="8"/>
      <c r="O32811" s="9"/>
    </row>
    <row r="32812" spans="2:15" x14ac:dyDescent="0.2">
      <c r="B32812" s="3"/>
      <c r="C32812" s="3"/>
      <c r="D32812" s="6"/>
      <c r="E32812" s="8"/>
      <c r="O32812" s="9"/>
    </row>
    <row r="32813" spans="2:15" x14ac:dyDescent="0.2">
      <c r="B32813" s="3"/>
      <c r="C32813" s="3"/>
      <c r="D32813" s="6"/>
      <c r="E32813" s="8"/>
      <c r="O32813" s="9"/>
    </row>
    <row r="32814" spans="2:15" x14ac:dyDescent="0.2">
      <c r="B32814" s="3"/>
      <c r="C32814" s="3"/>
      <c r="D32814" s="6"/>
      <c r="E32814" s="8"/>
      <c r="O32814" s="9"/>
    </row>
    <row r="32815" spans="2:15" x14ac:dyDescent="0.2">
      <c r="B32815" s="3"/>
      <c r="C32815" s="3"/>
      <c r="D32815" s="6"/>
      <c r="E32815" s="8"/>
      <c r="O32815" s="9"/>
    </row>
    <row r="32816" spans="2:15" x14ac:dyDescent="0.2">
      <c r="B32816" s="3"/>
      <c r="C32816" s="3"/>
      <c r="D32816" s="6"/>
      <c r="E32816" s="8"/>
      <c r="O32816" s="9"/>
    </row>
    <row r="32817" spans="2:15" x14ac:dyDescent="0.2">
      <c r="B32817" s="3"/>
      <c r="C32817" s="3"/>
      <c r="D32817" s="6"/>
      <c r="E32817" s="8"/>
      <c r="O32817" s="9"/>
    </row>
    <row r="32818" spans="2:15" x14ac:dyDescent="0.2">
      <c r="B32818" s="3"/>
      <c r="C32818" s="3"/>
      <c r="D32818" s="6"/>
      <c r="E32818" s="8"/>
      <c r="O32818" s="9"/>
    </row>
    <row r="32819" spans="2:15" x14ac:dyDescent="0.2">
      <c r="B32819" s="3"/>
      <c r="C32819" s="3"/>
      <c r="D32819" s="6"/>
      <c r="E32819" s="8"/>
      <c r="O32819" s="9"/>
    </row>
    <row r="32820" spans="2:15" x14ac:dyDescent="0.2">
      <c r="B32820" s="3"/>
      <c r="C32820" s="3"/>
      <c r="D32820" s="6"/>
      <c r="E32820" s="8"/>
      <c r="O32820" s="9"/>
    </row>
    <row r="32821" spans="2:15" x14ac:dyDescent="0.2">
      <c r="B32821" s="3"/>
      <c r="C32821" s="3"/>
      <c r="D32821" s="6"/>
      <c r="E32821" s="8"/>
      <c r="O32821" s="9"/>
    </row>
    <row r="32822" spans="2:15" x14ac:dyDescent="0.2">
      <c r="B32822" s="3"/>
      <c r="C32822" s="3"/>
      <c r="D32822" s="6"/>
      <c r="E32822" s="8"/>
      <c r="O32822" s="9"/>
    </row>
    <row r="32823" spans="2:15" x14ac:dyDescent="0.2">
      <c r="B32823" s="3"/>
      <c r="C32823" s="3"/>
      <c r="D32823" s="6"/>
      <c r="E32823" s="8"/>
      <c r="O32823" s="9"/>
    </row>
    <row r="32824" spans="2:15" x14ac:dyDescent="0.2">
      <c r="B32824" s="3"/>
      <c r="C32824" s="3"/>
      <c r="D32824" s="6"/>
      <c r="E32824" s="8"/>
      <c r="O32824" s="9"/>
    </row>
    <row r="32825" spans="2:15" x14ac:dyDescent="0.2">
      <c r="B32825" s="3"/>
      <c r="C32825" s="3"/>
      <c r="D32825" s="6"/>
      <c r="E32825" s="8"/>
      <c r="O32825" s="9"/>
    </row>
    <row r="32826" spans="2:15" x14ac:dyDescent="0.2">
      <c r="B32826" s="3"/>
      <c r="C32826" s="3"/>
      <c r="D32826" s="6"/>
      <c r="E32826" s="8"/>
      <c r="O32826" s="9"/>
    </row>
    <row r="32827" spans="2:15" x14ac:dyDescent="0.2">
      <c r="B32827" s="3"/>
      <c r="C32827" s="3"/>
      <c r="D32827" s="6"/>
      <c r="E32827" s="8"/>
      <c r="O32827" s="9"/>
    </row>
    <row r="32828" spans="2:15" x14ac:dyDescent="0.2">
      <c r="B32828" s="3"/>
      <c r="C32828" s="3"/>
      <c r="D32828" s="6"/>
      <c r="E32828" s="8"/>
      <c r="O32828" s="9"/>
    </row>
    <row r="32829" spans="2:15" x14ac:dyDescent="0.2">
      <c r="B32829" s="3"/>
      <c r="C32829" s="3"/>
      <c r="D32829" s="6"/>
      <c r="E32829" s="8"/>
      <c r="O32829" s="9"/>
    </row>
    <row r="32830" spans="2:15" x14ac:dyDescent="0.2">
      <c r="B32830" s="3"/>
      <c r="C32830" s="3"/>
      <c r="D32830" s="6"/>
      <c r="E32830" s="8"/>
      <c r="O32830" s="9"/>
    </row>
    <row r="32831" spans="2:15" x14ac:dyDescent="0.2">
      <c r="B32831" s="3"/>
      <c r="C32831" s="3"/>
      <c r="D32831" s="6"/>
      <c r="E32831" s="8"/>
      <c r="O32831" s="9"/>
    </row>
    <row r="32832" spans="2:15" x14ac:dyDescent="0.2">
      <c r="B32832" s="3"/>
      <c r="C32832" s="3"/>
      <c r="D32832" s="6"/>
      <c r="E32832" s="8"/>
      <c r="O32832" s="9"/>
    </row>
    <row r="32833" spans="2:15" x14ac:dyDescent="0.2">
      <c r="B32833" s="3"/>
      <c r="C32833" s="3"/>
      <c r="D32833" s="6"/>
      <c r="E32833" s="8"/>
      <c r="O32833" s="9"/>
    </row>
    <row r="32834" spans="2:15" x14ac:dyDescent="0.2">
      <c r="B32834" s="3"/>
      <c r="C32834" s="3"/>
      <c r="D32834" s="6"/>
      <c r="E32834" s="8"/>
      <c r="O32834" s="9"/>
    </row>
    <row r="32835" spans="2:15" x14ac:dyDescent="0.2">
      <c r="B32835" s="3"/>
      <c r="C32835" s="3"/>
      <c r="D32835" s="6"/>
      <c r="E32835" s="8"/>
      <c r="O32835" s="9"/>
    </row>
    <row r="32836" spans="2:15" x14ac:dyDescent="0.2">
      <c r="B32836" s="3"/>
      <c r="C32836" s="3"/>
      <c r="D32836" s="6"/>
      <c r="E32836" s="8"/>
      <c r="O32836" s="9"/>
    </row>
    <row r="32837" spans="2:15" x14ac:dyDescent="0.2">
      <c r="B32837" s="3"/>
      <c r="C32837" s="3"/>
      <c r="D32837" s="6"/>
      <c r="E32837" s="8"/>
      <c r="O32837" s="9"/>
    </row>
    <row r="32838" spans="2:15" x14ac:dyDescent="0.2">
      <c r="B32838" s="3"/>
      <c r="C32838" s="3"/>
      <c r="D32838" s="6"/>
      <c r="E32838" s="8"/>
      <c r="O32838" s="9"/>
    </row>
    <row r="32839" spans="2:15" x14ac:dyDescent="0.2">
      <c r="B32839" s="3"/>
      <c r="C32839" s="3"/>
      <c r="D32839" s="6"/>
      <c r="E32839" s="8"/>
      <c r="O32839" s="9"/>
    </row>
    <row r="32840" spans="2:15" x14ac:dyDescent="0.2">
      <c r="B32840" s="3"/>
      <c r="C32840" s="3"/>
      <c r="D32840" s="6"/>
      <c r="E32840" s="8"/>
      <c r="O32840" s="9"/>
    </row>
    <row r="32841" spans="2:15" x14ac:dyDescent="0.2">
      <c r="B32841" s="3"/>
      <c r="C32841" s="3"/>
      <c r="D32841" s="6"/>
      <c r="E32841" s="8"/>
      <c r="O32841" s="9"/>
    </row>
    <row r="32842" spans="2:15" x14ac:dyDescent="0.2">
      <c r="B32842" s="3"/>
      <c r="C32842" s="3"/>
      <c r="D32842" s="6"/>
      <c r="E32842" s="8"/>
      <c r="O32842" s="9"/>
    </row>
    <row r="32843" spans="2:15" x14ac:dyDescent="0.2">
      <c r="B32843" s="3"/>
      <c r="C32843" s="3"/>
      <c r="D32843" s="6"/>
      <c r="E32843" s="8"/>
      <c r="O32843" s="9"/>
    </row>
    <row r="32844" spans="2:15" x14ac:dyDescent="0.2">
      <c r="B32844" s="3"/>
      <c r="C32844" s="3"/>
      <c r="D32844" s="6"/>
      <c r="E32844" s="8"/>
      <c r="O32844" s="9"/>
    </row>
    <row r="32845" spans="2:15" x14ac:dyDescent="0.2">
      <c r="B32845" s="3"/>
      <c r="C32845" s="3"/>
      <c r="D32845" s="6"/>
      <c r="E32845" s="8"/>
      <c r="O32845" s="9"/>
    </row>
    <row r="32846" spans="2:15" x14ac:dyDescent="0.2">
      <c r="B32846" s="3"/>
      <c r="C32846" s="3"/>
      <c r="D32846" s="6"/>
      <c r="E32846" s="8"/>
      <c r="O32846" s="9"/>
    </row>
    <row r="32847" spans="2:15" x14ac:dyDescent="0.2">
      <c r="B32847" s="3"/>
      <c r="C32847" s="3"/>
      <c r="D32847" s="6"/>
      <c r="E32847" s="8"/>
      <c r="O32847" s="9"/>
    </row>
    <row r="32848" spans="2:15" x14ac:dyDescent="0.2">
      <c r="B32848" s="3"/>
      <c r="C32848" s="3"/>
      <c r="D32848" s="6"/>
      <c r="E32848" s="8"/>
      <c r="O32848" s="9"/>
    </row>
    <row r="32849" spans="2:15" x14ac:dyDescent="0.2">
      <c r="B32849" s="3"/>
      <c r="C32849" s="3"/>
      <c r="D32849" s="6"/>
      <c r="E32849" s="8"/>
      <c r="O32849" s="9"/>
    </row>
    <row r="32850" spans="2:15" x14ac:dyDescent="0.2">
      <c r="B32850" s="3"/>
      <c r="C32850" s="3"/>
      <c r="D32850" s="6"/>
      <c r="E32850" s="8"/>
      <c r="O32850" s="9"/>
    </row>
    <row r="32851" spans="2:15" x14ac:dyDescent="0.2">
      <c r="B32851" s="3"/>
      <c r="C32851" s="3"/>
      <c r="D32851" s="6"/>
      <c r="E32851" s="8"/>
      <c r="O32851" s="9"/>
    </row>
    <row r="32852" spans="2:15" x14ac:dyDescent="0.2">
      <c r="B32852" s="3"/>
      <c r="C32852" s="3"/>
      <c r="D32852" s="6"/>
      <c r="E32852" s="8"/>
      <c r="O32852" s="9"/>
    </row>
    <row r="32853" spans="2:15" x14ac:dyDescent="0.2">
      <c r="B32853" s="3"/>
      <c r="C32853" s="3"/>
      <c r="D32853" s="6"/>
      <c r="E32853" s="8"/>
      <c r="O32853" s="9"/>
    </row>
    <row r="32854" spans="2:15" x14ac:dyDescent="0.2">
      <c r="B32854" s="3"/>
      <c r="C32854" s="3"/>
      <c r="D32854" s="6"/>
      <c r="E32854" s="8"/>
      <c r="O32854" s="9"/>
    </row>
    <row r="32855" spans="2:15" x14ac:dyDescent="0.2">
      <c r="B32855" s="3"/>
      <c r="C32855" s="3"/>
      <c r="D32855" s="6"/>
      <c r="E32855" s="8"/>
      <c r="O32855" s="9"/>
    </row>
    <row r="32856" spans="2:15" x14ac:dyDescent="0.2">
      <c r="B32856" s="3"/>
      <c r="C32856" s="3"/>
      <c r="D32856" s="6"/>
      <c r="E32856" s="8"/>
      <c r="O32856" s="9"/>
    </row>
    <row r="32857" spans="2:15" x14ac:dyDescent="0.2">
      <c r="B32857" s="3"/>
      <c r="C32857" s="3"/>
      <c r="D32857" s="6"/>
      <c r="E32857" s="8"/>
      <c r="O32857" s="9"/>
    </row>
    <row r="32858" spans="2:15" x14ac:dyDescent="0.2">
      <c r="B32858" s="3"/>
      <c r="C32858" s="3"/>
      <c r="D32858" s="6"/>
      <c r="E32858" s="8"/>
      <c r="O32858" s="9"/>
    </row>
    <row r="32859" spans="2:15" x14ac:dyDescent="0.2">
      <c r="B32859" s="3"/>
      <c r="C32859" s="3"/>
      <c r="D32859" s="6"/>
      <c r="E32859" s="8"/>
      <c r="O32859" s="9"/>
    </row>
    <row r="32860" spans="2:15" x14ac:dyDescent="0.2">
      <c r="B32860" s="3"/>
      <c r="C32860" s="3"/>
      <c r="D32860" s="6"/>
      <c r="E32860" s="8"/>
      <c r="O32860" s="9"/>
    </row>
    <row r="32861" spans="2:15" x14ac:dyDescent="0.2">
      <c r="B32861" s="3"/>
      <c r="C32861" s="3"/>
      <c r="D32861" s="6"/>
      <c r="E32861" s="8"/>
      <c r="O32861" s="9"/>
    </row>
    <row r="32862" spans="2:15" x14ac:dyDescent="0.2">
      <c r="B32862" s="3"/>
      <c r="C32862" s="3"/>
      <c r="D32862" s="6"/>
      <c r="E32862" s="8"/>
      <c r="O32862" s="9"/>
    </row>
    <row r="32863" spans="2:15" x14ac:dyDescent="0.2">
      <c r="B32863" s="3"/>
      <c r="C32863" s="3"/>
      <c r="D32863" s="6"/>
      <c r="E32863" s="8"/>
      <c r="O32863" s="9"/>
    </row>
    <row r="32864" spans="2:15" x14ac:dyDescent="0.2">
      <c r="B32864" s="3"/>
      <c r="C32864" s="3"/>
      <c r="D32864" s="6"/>
      <c r="E32864" s="8"/>
      <c r="O32864" s="9"/>
    </row>
    <row r="32865" spans="2:15" x14ac:dyDescent="0.2">
      <c r="B32865" s="3"/>
      <c r="C32865" s="3"/>
      <c r="D32865" s="6"/>
      <c r="E32865" s="8"/>
      <c r="O32865" s="9"/>
    </row>
    <row r="32866" spans="2:15" x14ac:dyDescent="0.2">
      <c r="B32866" s="3"/>
      <c r="C32866" s="3"/>
      <c r="D32866" s="6"/>
      <c r="E32866" s="8"/>
      <c r="O32866" s="9"/>
    </row>
    <row r="32867" spans="2:15" x14ac:dyDescent="0.2">
      <c r="B32867" s="3"/>
      <c r="C32867" s="3"/>
      <c r="D32867" s="6"/>
      <c r="E32867" s="8"/>
      <c r="O32867" s="9"/>
    </row>
    <row r="32868" spans="2:15" x14ac:dyDescent="0.2">
      <c r="B32868" s="3"/>
      <c r="C32868" s="3"/>
      <c r="D32868" s="6"/>
      <c r="E32868" s="8"/>
      <c r="O32868" s="9"/>
    </row>
    <row r="32869" spans="2:15" x14ac:dyDescent="0.2">
      <c r="B32869" s="3"/>
      <c r="C32869" s="3"/>
      <c r="D32869" s="6"/>
      <c r="E32869" s="8"/>
      <c r="O32869" s="9"/>
    </row>
    <row r="32870" spans="2:15" x14ac:dyDescent="0.2">
      <c r="B32870" s="3"/>
      <c r="C32870" s="3"/>
      <c r="D32870" s="6"/>
      <c r="E32870" s="8"/>
      <c r="O32870" s="9"/>
    </row>
    <row r="32871" spans="2:15" x14ac:dyDescent="0.2">
      <c r="B32871" s="3"/>
      <c r="C32871" s="3"/>
      <c r="D32871" s="6"/>
      <c r="E32871" s="8"/>
      <c r="O32871" s="9"/>
    </row>
    <row r="32872" spans="2:15" x14ac:dyDescent="0.2">
      <c r="B32872" s="3"/>
      <c r="C32872" s="3"/>
      <c r="D32872" s="6"/>
      <c r="E32872" s="8"/>
      <c r="O32872" s="9"/>
    </row>
    <row r="32873" spans="2:15" x14ac:dyDescent="0.2">
      <c r="B32873" s="3"/>
      <c r="C32873" s="3"/>
      <c r="D32873" s="6"/>
      <c r="E32873" s="8"/>
      <c r="O32873" s="9"/>
    </row>
    <row r="32874" spans="2:15" x14ac:dyDescent="0.2">
      <c r="B32874" s="3"/>
      <c r="C32874" s="3"/>
      <c r="D32874" s="6"/>
      <c r="E32874" s="8"/>
      <c r="O32874" s="9"/>
    </row>
    <row r="32875" spans="2:15" x14ac:dyDescent="0.2">
      <c r="B32875" s="3"/>
      <c r="C32875" s="3"/>
      <c r="D32875" s="6"/>
      <c r="E32875" s="8"/>
      <c r="O32875" s="9"/>
    </row>
    <row r="32876" spans="2:15" x14ac:dyDescent="0.2">
      <c r="B32876" s="3"/>
      <c r="C32876" s="3"/>
      <c r="D32876" s="6"/>
      <c r="E32876" s="8"/>
      <c r="O32876" s="9"/>
    </row>
    <row r="32877" spans="2:15" x14ac:dyDescent="0.2">
      <c r="B32877" s="3"/>
      <c r="C32877" s="3"/>
      <c r="D32877" s="6"/>
      <c r="E32877" s="8"/>
      <c r="O32877" s="9"/>
    </row>
    <row r="32878" spans="2:15" x14ac:dyDescent="0.2">
      <c r="B32878" s="3"/>
      <c r="C32878" s="3"/>
      <c r="D32878" s="6"/>
      <c r="E32878" s="8"/>
      <c r="O32878" s="9"/>
    </row>
    <row r="32879" spans="2:15" x14ac:dyDescent="0.2">
      <c r="B32879" s="3"/>
      <c r="C32879" s="3"/>
      <c r="D32879" s="6"/>
      <c r="E32879" s="8"/>
      <c r="O32879" s="9"/>
    </row>
    <row r="32880" spans="2:15" x14ac:dyDescent="0.2">
      <c r="B32880" s="3"/>
      <c r="C32880" s="3"/>
      <c r="D32880" s="6"/>
      <c r="E32880" s="8"/>
      <c r="O32880" s="9"/>
    </row>
    <row r="32881" spans="2:15" x14ac:dyDescent="0.2">
      <c r="B32881" s="3"/>
      <c r="C32881" s="3"/>
      <c r="D32881" s="6"/>
      <c r="E32881" s="8"/>
      <c r="O32881" s="9"/>
    </row>
    <row r="32882" spans="2:15" x14ac:dyDescent="0.2">
      <c r="B32882" s="3"/>
      <c r="C32882" s="3"/>
      <c r="D32882" s="6"/>
      <c r="E32882" s="8"/>
      <c r="O32882" s="9"/>
    </row>
    <row r="32883" spans="2:15" x14ac:dyDescent="0.2">
      <c r="B32883" s="3"/>
      <c r="C32883" s="3"/>
      <c r="D32883" s="6"/>
      <c r="E32883" s="8"/>
      <c r="O32883" s="9"/>
    </row>
    <row r="32884" spans="2:15" x14ac:dyDescent="0.2">
      <c r="B32884" s="3"/>
      <c r="C32884" s="3"/>
      <c r="D32884" s="6"/>
      <c r="E32884" s="8"/>
      <c r="O32884" s="9"/>
    </row>
    <row r="32885" spans="2:15" x14ac:dyDescent="0.2">
      <c r="B32885" s="3"/>
      <c r="C32885" s="3"/>
      <c r="D32885" s="6"/>
      <c r="E32885" s="8"/>
      <c r="O32885" s="9"/>
    </row>
    <row r="32886" spans="2:15" x14ac:dyDescent="0.2">
      <c r="B32886" s="3"/>
      <c r="C32886" s="3"/>
      <c r="D32886" s="6"/>
      <c r="E32886" s="8"/>
      <c r="O32886" s="9"/>
    </row>
    <row r="32887" spans="2:15" x14ac:dyDescent="0.2">
      <c r="B32887" s="3"/>
      <c r="C32887" s="3"/>
      <c r="D32887" s="6"/>
      <c r="E32887" s="8"/>
      <c r="O32887" s="9"/>
    </row>
    <row r="32888" spans="2:15" x14ac:dyDescent="0.2">
      <c r="B32888" s="3"/>
      <c r="C32888" s="3"/>
      <c r="D32888" s="6"/>
      <c r="E32888" s="8"/>
      <c r="O32888" s="9"/>
    </row>
    <row r="32889" spans="2:15" x14ac:dyDescent="0.2">
      <c r="B32889" s="3"/>
      <c r="C32889" s="3"/>
      <c r="D32889" s="6"/>
      <c r="E32889" s="8"/>
      <c r="O32889" s="9"/>
    </row>
    <row r="32890" spans="2:15" x14ac:dyDescent="0.2">
      <c r="B32890" s="3"/>
      <c r="C32890" s="3"/>
      <c r="D32890" s="6"/>
      <c r="E32890" s="8"/>
      <c r="O32890" s="9"/>
    </row>
    <row r="32891" spans="2:15" x14ac:dyDescent="0.2">
      <c r="B32891" s="3"/>
      <c r="C32891" s="3"/>
      <c r="D32891" s="6"/>
      <c r="E32891" s="8"/>
      <c r="O32891" s="9"/>
    </row>
    <row r="32892" spans="2:15" x14ac:dyDescent="0.2">
      <c r="B32892" s="3"/>
      <c r="C32892" s="3"/>
      <c r="D32892" s="6"/>
      <c r="E32892" s="8"/>
      <c r="O32892" s="9"/>
    </row>
    <row r="32893" spans="2:15" x14ac:dyDescent="0.2">
      <c r="B32893" s="3"/>
      <c r="C32893" s="3"/>
      <c r="D32893" s="6"/>
      <c r="E32893" s="8"/>
      <c r="O32893" s="9"/>
    </row>
    <row r="32894" spans="2:15" x14ac:dyDescent="0.2">
      <c r="B32894" s="3"/>
      <c r="C32894" s="3"/>
      <c r="D32894" s="6"/>
      <c r="E32894" s="8"/>
      <c r="O32894" s="9"/>
    </row>
    <row r="32895" spans="2:15" x14ac:dyDescent="0.2">
      <c r="B32895" s="3"/>
      <c r="C32895" s="3"/>
      <c r="D32895" s="6"/>
      <c r="E32895" s="8"/>
      <c r="O32895" s="9"/>
    </row>
    <row r="32896" spans="2:15" x14ac:dyDescent="0.2">
      <c r="B32896" s="3"/>
      <c r="C32896" s="3"/>
      <c r="D32896" s="6"/>
      <c r="E32896" s="8"/>
      <c r="O32896" s="9"/>
    </row>
    <row r="32897" spans="2:15" x14ac:dyDescent="0.2">
      <c r="B32897" s="3"/>
      <c r="C32897" s="3"/>
      <c r="D32897" s="6"/>
      <c r="E32897" s="8"/>
      <c r="O32897" s="9"/>
    </row>
    <row r="32898" spans="2:15" x14ac:dyDescent="0.2">
      <c r="B32898" s="3"/>
      <c r="C32898" s="3"/>
      <c r="D32898" s="6"/>
      <c r="E32898" s="8"/>
      <c r="O32898" s="9"/>
    </row>
    <row r="32899" spans="2:15" x14ac:dyDescent="0.2">
      <c r="B32899" s="3"/>
      <c r="C32899" s="3"/>
      <c r="D32899" s="6"/>
      <c r="E32899" s="8"/>
      <c r="O32899" s="9"/>
    </row>
    <row r="32900" spans="2:15" x14ac:dyDescent="0.2">
      <c r="B32900" s="3"/>
      <c r="C32900" s="3"/>
      <c r="D32900" s="6"/>
      <c r="E32900" s="8"/>
      <c r="O32900" s="9"/>
    </row>
    <row r="32901" spans="2:15" x14ac:dyDescent="0.2">
      <c r="B32901" s="3"/>
      <c r="C32901" s="3"/>
      <c r="D32901" s="6"/>
      <c r="E32901" s="8"/>
      <c r="O32901" s="9"/>
    </row>
    <row r="32902" spans="2:15" x14ac:dyDescent="0.2">
      <c r="B32902" s="3"/>
      <c r="C32902" s="3"/>
      <c r="D32902" s="6"/>
      <c r="E32902" s="8"/>
      <c r="O32902" s="9"/>
    </row>
    <row r="32903" spans="2:15" x14ac:dyDescent="0.2">
      <c r="B32903" s="3"/>
      <c r="C32903" s="3"/>
      <c r="D32903" s="6"/>
      <c r="E32903" s="8"/>
      <c r="O32903" s="9"/>
    </row>
    <row r="32904" spans="2:15" x14ac:dyDescent="0.2">
      <c r="B32904" s="3"/>
      <c r="C32904" s="3"/>
      <c r="D32904" s="6"/>
      <c r="E32904" s="8"/>
      <c r="O32904" s="9"/>
    </row>
    <row r="32905" spans="2:15" x14ac:dyDescent="0.2">
      <c r="B32905" s="3"/>
      <c r="C32905" s="3"/>
      <c r="D32905" s="6"/>
      <c r="E32905" s="8"/>
      <c r="O32905" s="9"/>
    </row>
    <row r="32906" spans="2:15" x14ac:dyDescent="0.2">
      <c r="B32906" s="3"/>
      <c r="C32906" s="3"/>
      <c r="D32906" s="6"/>
      <c r="E32906" s="8"/>
      <c r="O32906" s="9"/>
    </row>
    <row r="32907" spans="2:15" x14ac:dyDescent="0.2">
      <c r="B32907" s="3"/>
      <c r="C32907" s="3"/>
      <c r="D32907" s="6"/>
      <c r="E32907" s="8"/>
      <c r="O32907" s="9"/>
    </row>
    <row r="32908" spans="2:15" x14ac:dyDescent="0.2">
      <c r="B32908" s="3"/>
      <c r="C32908" s="3"/>
      <c r="D32908" s="6"/>
      <c r="E32908" s="8"/>
      <c r="O32908" s="9"/>
    </row>
    <row r="32909" spans="2:15" x14ac:dyDescent="0.2">
      <c r="B32909" s="3"/>
      <c r="C32909" s="3"/>
      <c r="D32909" s="6"/>
      <c r="E32909" s="8"/>
      <c r="O32909" s="9"/>
    </row>
    <row r="32910" spans="2:15" x14ac:dyDescent="0.2">
      <c r="B32910" s="3"/>
      <c r="C32910" s="3"/>
      <c r="D32910" s="6"/>
      <c r="E32910" s="8"/>
      <c r="O32910" s="9"/>
    </row>
    <row r="32911" spans="2:15" x14ac:dyDescent="0.2">
      <c r="B32911" s="3"/>
      <c r="C32911" s="3"/>
      <c r="D32911" s="6"/>
      <c r="E32911" s="8"/>
      <c r="O32911" s="9"/>
    </row>
    <row r="32912" spans="2:15" x14ac:dyDescent="0.2">
      <c r="B32912" s="3"/>
      <c r="C32912" s="3"/>
      <c r="D32912" s="6"/>
      <c r="E32912" s="8"/>
      <c r="O32912" s="9"/>
    </row>
    <row r="32913" spans="2:15" x14ac:dyDescent="0.2">
      <c r="B32913" s="3"/>
      <c r="C32913" s="3"/>
      <c r="D32913" s="6"/>
      <c r="E32913" s="8"/>
      <c r="O32913" s="9"/>
    </row>
    <row r="32914" spans="2:15" x14ac:dyDescent="0.2">
      <c r="B32914" s="3"/>
      <c r="C32914" s="3"/>
      <c r="D32914" s="6"/>
      <c r="E32914" s="8"/>
      <c r="O32914" s="9"/>
    </row>
    <row r="32915" spans="2:15" x14ac:dyDescent="0.2">
      <c r="B32915" s="3"/>
      <c r="C32915" s="3"/>
      <c r="D32915" s="6"/>
      <c r="E32915" s="8"/>
      <c r="O32915" s="9"/>
    </row>
    <row r="32916" spans="2:15" x14ac:dyDescent="0.2">
      <c r="B32916" s="3"/>
      <c r="C32916" s="3"/>
      <c r="D32916" s="6"/>
      <c r="E32916" s="8"/>
      <c r="O32916" s="9"/>
    </row>
    <row r="32917" spans="2:15" x14ac:dyDescent="0.2">
      <c r="B32917" s="3"/>
      <c r="C32917" s="3"/>
      <c r="D32917" s="6"/>
      <c r="E32917" s="8"/>
      <c r="O32917" s="9"/>
    </row>
    <row r="32918" spans="2:15" x14ac:dyDescent="0.2">
      <c r="B32918" s="3"/>
      <c r="C32918" s="3"/>
      <c r="D32918" s="6"/>
      <c r="E32918" s="8"/>
      <c r="O32918" s="9"/>
    </row>
    <row r="32919" spans="2:15" x14ac:dyDescent="0.2">
      <c r="B32919" s="3"/>
      <c r="C32919" s="3"/>
      <c r="D32919" s="6"/>
      <c r="E32919" s="8"/>
      <c r="O32919" s="9"/>
    </row>
    <row r="32920" spans="2:15" x14ac:dyDescent="0.2">
      <c r="B32920" s="3"/>
      <c r="C32920" s="3"/>
      <c r="D32920" s="6"/>
      <c r="E32920" s="8"/>
      <c r="O32920" s="9"/>
    </row>
    <row r="32921" spans="2:15" x14ac:dyDescent="0.2">
      <c r="B32921" s="3"/>
      <c r="C32921" s="3"/>
      <c r="D32921" s="6"/>
      <c r="E32921" s="8"/>
      <c r="O32921" s="9"/>
    </row>
    <row r="32922" spans="2:15" x14ac:dyDescent="0.2">
      <c r="B32922" s="3"/>
      <c r="C32922" s="3"/>
      <c r="D32922" s="6"/>
      <c r="E32922" s="8"/>
      <c r="O32922" s="9"/>
    </row>
    <row r="32923" spans="2:15" x14ac:dyDescent="0.2">
      <c r="B32923" s="3"/>
      <c r="C32923" s="3"/>
      <c r="D32923" s="6"/>
      <c r="E32923" s="8"/>
      <c r="O32923" s="9"/>
    </row>
    <row r="32924" spans="2:15" x14ac:dyDescent="0.2">
      <c r="B32924" s="3"/>
      <c r="C32924" s="3"/>
      <c r="D32924" s="6"/>
      <c r="E32924" s="8"/>
      <c r="O32924" s="9"/>
    </row>
    <row r="32925" spans="2:15" x14ac:dyDescent="0.2">
      <c r="B32925" s="3"/>
      <c r="C32925" s="3"/>
      <c r="D32925" s="6"/>
      <c r="E32925" s="8"/>
      <c r="O32925" s="9"/>
    </row>
    <row r="32926" spans="2:15" x14ac:dyDescent="0.2">
      <c r="B32926" s="3"/>
      <c r="C32926" s="3"/>
      <c r="D32926" s="6"/>
      <c r="E32926" s="8"/>
      <c r="O32926" s="9"/>
    </row>
    <row r="32927" spans="2:15" x14ac:dyDescent="0.2">
      <c r="B32927" s="3"/>
      <c r="C32927" s="3"/>
      <c r="D32927" s="6"/>
      <c r="E32927" s="8"/>
      <c r="O32927" s="9"/>
    </row>
    <row r="32928" spans="2:15" x14ac:dyDescent="0.2">
      <c r="B32928" s="3"/>
      <c r="C32928" s="3"/>
      <c r="D32928" s="6"/>
      <c r="E32928" s="8"/>
      <c r="O32928" s="9"/>
    </row>
    <row r="32929" spans="2:15" x14ac:dyDescent="0.2">
      <c r="B32929" s="3"/>
      <c r="C32929" s="3"/>
      <c r="D32929" s="6"/>
      <c r="E32929" s="8"/>
      <c r="O32929" s="9"/>
    </row>
    <row r="32930" spans="2:15" x14ac:dyDescent="0.2">
      <c r="B32930" s="3"/>
      <c r="C32930" s="3"/>
      <c r="D32930" s="6"/>
      <c r="E32930" s="8"/>
      <c r="O32930" s="9"/>
    </row>
    <row r="32931" spans="2:15" x14ac:dyDescent="0.2">
      <c r="B32931" s="3"/>
      <c r="C32931" s="3"/>
      <c r="D32931" s="6"/>
      <c r="E32931" s="8"/>
      <c r="O32931" s="9"/>
    </row>
    <row r="32932" spans="2:15" x14ac:dyDescent="0.2">
      <c r="B32932" s="3"/>
      <c r="C32932" s="3"/>
      <c r="D32932" s="6"/>
      <c r="E32932" s="8"/>
      <c r="O32932" s="9"/>
    </row>
    <row r="32933" spans="2:15" x14ac:dyDescent="0.2">
      <c r="B32933" s="3"/>
      <c r="C32933" s="3"/>
      <c r="D32933" s="6"/>
      <c r="E32933" s="8"/>
      <c r="O32933" s="9"/>
    </row>
    <row r="32934" spans="2:15" x14ac:dyDescent="0.2">
      <c r="B32934" s="3"/>
      <c r="C32934" s="3"/>
      <c r="D32934" s="6"/>
      <c r="E32934" s="8"/>
      <c r="O32934" s="9"/>
    </row>
    <row r="32935" spans="2:15" x14ac:dyDescent="0.2">
      <c r="B32935" s="3"/>
      <c r="C32935" s="3"/>
      <c r="D32935" s="6"/>
      <c r="E32935" s="8"/>
      <c r="O32935" s="9"/>
    </row>
    <row r="32936" spans="2:15" x14ac:dyDescent="0.2">
      <c r="B32936" s="3"/>
      <c r="C32936" s="3"/>
      <c r="D32936" s="6"/>
      <c r="E32936" s="8"/>
      <c r="O32936" s="9"/>
    </row>
    <row r="32937" spans="2:15" x14ac:dyDescent="0.2">
      <c r="B32937" s="3"/>
      <c r="C32937" s="3"/>
      <c r="D32937" s="6"/>
      <c r="E32937" s="8"/>
      <c r="O32937" s="9"/>
    </row>
    <row r="32938" spans="2:15" x14ac:dyDescent="0.2">
      <c r="B32938" s="3"/>
      <c r="C32938" s="3"/>
      <c r="D32938" s="6"/>
      <c r="E32938" s="8"/>
      <c r="O32938" s="9"/>
    </row>
    <row r="32939" spans="2:15" x14ac:dyDescent="0.2">
      <c r="B32939" s="3"/>
      <c r="C32939" s="3"/>
      <c r="D32939" s="6"/>
      <c r="E32939" s="8"/>
      <c r="O32939" s="9"/>
    </row>
    <row r="32940" spans="2:15" x14ac:dyDescent="0.2">
      <c r="B32940" s="3"/>
      <c r="C32940" s="3"/>
      <c r="D32940" s="6"/>
      <c r="E32940" s="8"/>
      <c r="O32940" s="9"/>
    </row>
    <row r="32941" spans="2:15" x14ac:dyDescent="0.2">
      <c r="B32941" s="3"/>
      <c r="C32941" s="3"/>
      <c r="D32941" s="6"/>
      <c r="E32941" s="8"/>
      <c r="O32941" s="9"/>
    </row>
    <row r="32942" spans="2:15" x14ac:dyDescent="0.2">
      <c r="B32942" s="3"/>
      <c r="C32942" s="3"/>
      <c r="D32942" s="6"/>
      <c r="E32942" s="8"/>
      <c r="O32942" s="9"/>
    </row>
    <row r="32943" spans="2:15" x14ac:dyDescent="0.2">
      <c r="B32943" s="3"/>
      <c r="C32943" s="3"/>
      <c r="D32943" s="6"/>
      <c r="E32943" s="8"/>
      <c r="O32943" s="9"/>
    </row>
    <row r="32944" spans="2:15" x14ac:dyDescent="0.2">
      <c r="B32944" s="3"/>
      <c r="C32944" s="3"/>
      <c r="D32944" s="6"/>
      <c r="E32944" s="8"/>
      <c r="O32944" s="9"/>
    </row>
    <row r="32945" spans="2:15" x14ac:dyDescent="0.2">
      <c r="B32945" s="3"/>
      <c r="C32945" s="3"/>
      <c r="D32945" s="6"/>
      <c r="E32945" s="8"/>
      <c r="O32945" s="9"/>
    </row>
    <row r="32946" spans="2:15" x14ac:dyDescent="0.2">
      <c r="B32946" s="3"/>
      <c r="C32946" s="3"/>
      <c r="D32946" s="6"/>
      <c r="E32946" s="8"/>
      <c r="O32946" s="9"/>
    </row>
    <row r="32947" spans="2:15" x14ac:dyDescent="0.2">
      <c r="B32947" s="3"/>
      <c r="C32947" s="3"/>
      <c r="D32947" s="6"/>
      <c r="E32947" s="8"/>
      <c r="O32947" s="9"/>
    </row>
    <row r="32948" spans="2:15" x14ac:dyDescent="0.2">
      <c r="B32948" s="3"/>
      <c r="C32948" s="3"/>
      <c r="D32948" s="6"/>
      <c r="E32948" s="8"/>
      <c r="O32948" s="9"/>
    </row>
    <row r="32949" spans="2:15" x14ac:dyDescent="0.2">
      <c r="B32949" s="3"/>
      <c r="C32949" s="3"/>
      <c r="D32949" s="6"/>
      <c r="E32949" s="8"/>
      <c r="O32949" s="9"/>
    </row>
    <row r="32950" spans="2:15" x14ac:dyDescent="0.2">
      <c r="B32950" s="3"/>
      <c r="C32950" s="3"/>
      <c r="D32950" s="6"/>
      <c r="E32950" s="8"/>
      <c r="O32950" s="9"/>
    </row>
    <row r="32951" spans="2:15" x14ac:dyDescent="0.2">
      <c r="B32951" s="3"/>
      <c r="C32951" s="3"/>
      <c r="D32951" s="6"/>
      <c r="E32951" s="8"/>
      <c r="O32951" s="9"/>
    </row>
    <row r="32952" spans="2:15" x14ac:dyDescent="0.2">
      <c r="B32952" s="3"/>
      <c r="C32952" s="3"/>
      <c r="D32952" s="6"/>
      <c r="E32952" s="8"/>
      <c r="O32952" s="9"/>
    </row>
    <row r="32953" spans="2:15" x14ac:dyDescent="0.2">
      <c r="B32953" s="3"/>
      <c r="C32953" s="3"/>
      <c r="D32953" s="6"/>
      <c r="E32953" s="8"/>
      <c r="O32953" s="9"/>
    </row>
    <row r="32954" spans="2:15" x14ac:dyDescent="0.2">
      <c r="B32954" s="3"/>
      <c r="C32954" s="3"/>
      <c r="D32954" s="6"/>
      <c r="E32954" s="8"/>
      <c r="O32954" s="9"/>
    </row>
    <row r="32955" spans="2:15" x14ac:dyDescent="0.2">
      <c r="B32955" s="3"/>
      <c r="C32955" s="3"/>
      <c r="D32955" s="6"/>
      <c r="E32955" s="8"/>
      <c r="O32955" s="9"/>
    </row>
    <row r="32956" spans="2:15" x14ac:dyDescent="0.2">
      <c r="B32956" s="3"/>
      <c r="C32956" s="3"/>
      <c r="D32956" s="6"/>
      <c r="E32956" s="8"/>
      <c r="O32956" s="9"/>
    </row>
    <row r="32957" spans="2:15" x14ac:dyDescent="0.2">
      <c r="B32957" s="3"/>
      <c r="C32957" s="3"/>
      <c r="D32957" s="6"/>
      <c r="E32957" s="8"/>
      <c r="O32957" s="9"/>
    </row>
    <row r="32958" spans="2:15" x14ac:dyDescent="0.2">
      <c r="B32958" s="3"/>
      <c r="C32958" s="3"/>
      <c r="D32958" s="6"/>
      <c r="E32958" s="8"/>
      <c r="O32958" s="9"/>
    </row>
    <row r="32959" spans="2:15" x14ac:dyDescent="0.2">
      <c r="B32959" s="3"/>
      <c r="C32959" s="3"/>
      <c r="D32959" s="6"/>
      <c r="E32959" s="8"/>
      <c r="O32959" s="9"/>
    </row>
    <row r="32960" spans="2:15" x14ac:dyDescent="0.2">
      <c r="B32960" s="3"/>
      <c r="C32960" s="3"/>
      <c r="D32960" s="6"/>
      <c r="E32960" s="8"/>
      <c r="O32960" s="9"/>
    </row>
    <row r="32961" spans="2:15" x14ac:dyDescent="0.2">
      <c r="B32961" s="3"/>
      <c r="C32961" s="3"/>
      <c r="D32961" s="6"/>
      <c r="E32961" s="8"/>
      <c r="O32961" s="9"/>
    </row>
    <row r="32962" spans="2:15" x14ac:dyDescent="0.2">
      <c r="B32962" s="3"/>
      <c r="C32962" s="3"/>
      <c r="D32962" s="6"/>
      <c r="E32962" s="8"/>
      <c r="O32962" s="9"/>
    </row>
    <row r="32963" spans="2:15" x14ac:dyDescent="0.2">
      <c r="B32963" s="3"/>
      <c r="C32963" s="3"/>
      <c r="D32963" s="6"/>
      <c r="E32963" s="8"/>
      <c r="O32963" s="9"/>
    </row>
    <row r="32964" spans="2:15" x14ac:dyDescent="0.2">
      <c r="B32964" s="3"/>
      <c r="C32964" s="3"/>
      <c r="D32964" s="6"/>
      <c r="E32964" s="8"/>
      <c r="O32964" s="9"/>
    </row>
    <row r="32965" spans="2:15" x14ac:dyDescent="0.2">
      <c r="B32965" s="3"/>
      <c r="C32965" s="3"/>
      <c r="D32965" s="6"/>
      <c r="E32965" s="8"/>
      <c r="O32965" s="9"/>
    </row>
    <row r="32966" spans="2:15" x14ac:dyDescent="0.2">
      <c r="B32966" s="3"/>
      <c r="C32966" s="3"/>
      <c r="D32966" s="6"/>
      <c r="E32966" s="8"/>
      <c r="O32966" s="9"/>
    </row>
    <row r="32967" spans="2:15" x14ac:dyDescent="0.2">
      <c r="B32967" s="3"/>
      <c r="C32967" s="3"/>
      <c r="D32967" s="6"/>
      <c r="E32967" s="8"/>
      <c r="O32967" s="9"/>
    </row>
    <row r="32968" spans="2:15" x14ac:dyDescent="0.2">
      <c r="B32968" s="3"/>
      <c r="C32968" s="3"/>
      <c r="D32968" s="6"/>
      <c r="E32968" s="8"/>
      <c r="O32968" s="9"/>
    </row>
    <row r="32969" spans="2:15" x14ac:dyDescent="0.2">
      <c r="B32969" s="3"/>
      <c r="C32969" s="3"/>
      <c r="D32969" s="6"/>
      <c r="E32969" s="8"/>
      <c r="O32969" s="9"/>
    </row>
    <row r="32970" spans="2:15" x14ac:dyDescent="0.2">
      <c r="B32970" s="3"/>
      <c r="C32970" s="3"/>
      <c r="D32970" s="6"/>
      <c r="E32970" s="8"/>
      <c r="O32970" s="9"/>
    </row>
    <row r="32971" spans="2:15" x14ac:dyDescent="0.2">
      <c r="B32971" s="3"/>
      <c r="C32971" s="3"/>
      <c r="D32971" s="6"/>
      <c r="E32971" s="8"/>
      <c r="O32971" s="9"/>
    </row>
    <row r="32972" spans="2:15" x14ac:dyDescent="0.2">
      <c r="B32972" s="3"/>
      <c r="C32972" s="3"/>
      <c r="D32972" s="6"/>
      <c r="E32972" s="8"/>
      <c r="O32972" s="9"/>
    </row>
    <row r="32973" spans="2:15" x14ac:dyDescent="0.2">
      <c r="B32973" s="3"/>
      <c r="C32973" s="3"/>
      <c r="D32973" s="6"/>
      <c r="E32973" s="8"/>
      <c r="O32973" s="9"/>
    </row>
    <row r="32974" spans="2:15" x14ac:dyDescent="0.2">
      <c r="B32974" s="3"/>
      <c r="C32974" s="3"/>
      <c r="D32974" s="6"/>
      <c r="E32974" s="8"/>
      <c r="O32974" s="9"/>
    </row>
    <row r="32975" spans="2:15" x14ac:dyDescent="0.2">
      <c r="B32975" s="3"/>
      <c r="C32975" s="3"/>
      <c r="D32975" s="6"/>
      <c r="E32975" s="8"/>
      <c r="O32975" s="9"/>
    </row>
    <row r="32976" spans="2:15" x14ac:dyDescent="0.2">
      <c r="B32976" s="3"/>
      <c r="C32976" s="3"/>
      <c r="D32976" s="6"/>
      <c r="E32976" s="8"/>
      <c r="O32976" s="9"/>
    </row>
    <row r="32977" spans="2:15" x14ac:dyDescent="0.2">
      <c r="B32977" s="3"/>
      <c r="C32977" s="3"/>
      <c r="D32977" s="6"/>
      <c r="E32977" s="8"/>
      <c r="O32977" s="9"/>
    </row>
    <row r="32978" spans="2:15" x14ac:dyDescent="0.2">
      <c r="B32978" s="3"/>
      <c r="C32978" s="3"/>
      <c r="D32978" s="6"/>
      <c r="E32978" s="8"/>
      <c r="O32978" s="9"/>
    </row>
    <row r="32979" spans="2:15" x14ac:dyDescent="0.2">
      <c r="B32979" s="3"/>
      <c r="C32979" s="3"/>
      <c r="D32979" s="6"/>
      <c r="E32979" s="8"/>
      <c r="O32979" s="9"/>
    </row>
    <row r="32980" spans="2:15" x14ac:dyDescent="0.2">
      <c r="B32980" s="3"/>
      <c r="C32980" s="3"/>
      <c r="D32980" s="6"/>
      <c r="E32980" s="8"/>
      <c r="O32980" s="9"/>
    </row>
    <row r="32981" spans="2:15" x14ac:dyDescent="0.2">
      <c r="B32981" s="3"/>
      <c r="C32981" s="3"/>
      <c r="D32981" s="6"/>
      <c r="E32981" s="8"/>
      <c r="O32981" s="9"/>
    </row>
    <row r="32982" spans="2:15" x14ac:dyDescent="0.2">
      <c r="B32982" s="3"/>
      <c r="C32982" s="3"/>
      <c r="D32982" s="6"/>
      <c r="E32982" s="8"/>
      <c r="O32982" s="9"/>
    </row>
    <row r="32983" spans="2:15" x14ac:dyDescent="0.2">
      <c r="B32983" s="3"/>
      <c r="C32983" s="3"/>
      <c r="D32983" s="6"/>
      <c r="E32983" s="8"/>
      <c r="O32983" s="9"/>
    </row>
    <row r="32984" spans="2:15" x14ac:dyDescent="0.2">
      <c r="B32984" s="3"/>
      <c r="C32984" s="3"/>
      <c r="D32984" s="6"/>
      <c r="E32984" s="8"/>
      <c r="O32984" s="9"/>
    </row>
    <row r="32985" spans="2:15" x14ac:dyDescent="0.2">
      <c r="B32985" s="3"/>
      <c r="C32985" s="3"/>
      <c r="D32985" s="6"/>
      <c r="E32985" s="8"/>
      <c r="O32985" s="9"/>
    </row>
    <row r="32986" spans="2:15" x14ac:dyDescent="0.2">
      <c r="B32986" s="3"/>
      <c r="C32986" s="3"/>
      <c r="D32986" s="6"/>
      <c r="E32986" s="8"/>
      <c r="O32986" s="9"/>
    </row>
    <row r="32987" spans="2:15" x14ac:dyDescent="0.2">
      <c r="B32987" s="3"/>
      <c r="C32987" s="3"/>
      <c r="D32987" s="6"/>
      <c r="E32987" s="8"/>
      <c r="O32987" s="9"/>
    </row>
    <row r="32988" spans="2:15" x14ac:dyDescent="0.2">
      <c r="B32988" s="3"/>
      <c r="C32988" s="3"/>
      <c r="D32988" s="6"/>
      <c r="E32988" s="8"/>
      <c r="O32988" s="9"/>
    </row>
    <row r="32989" spans="2:15" x14ac:dyDescent="0.2">
      <c r="B32989" s="3"/>
      <c r="C32989" s="3"/>
      <c r="D32989" s="6"/>
      <c r="E32989" s="8"/>
      <c r="O32989" s="9"/>
    </row>
    <row r="32990" spans="2:15" x14ac:dyDescent="0.2">
      <c r="B32990" s="3"/>
      <c r="C32990" s="3"/>
      <c r="D32990" s="6"/>
      <c r="E32990" s="8"/>
      <c r="O32990" s="9"/>
    </row>
    <row r="32991" spans="2:15" x14ac:dyDescent="0.2">
      <c r="B32991" s="3"/>
      <c r="C32991" s="3"/>
      <c r="D32991" s="6"/>
      <c r="E32991" s="8"/>
      <c r="O32991" s="9"/>
    </row>
    <row r="32992" spans="2:15" x14ac:dyDescent="0.2">
      <c r="B32992" s="3"/>
      <c r="C32992" s="3"/>
      <c r="D32992" s="6"/>
      <c r="E32992" s="8"/>
      <c r="O32992" s="9"/>
    </row>
    <row r="32993" spans="2:15" x14ac:dyDescent="0.2">
      <c r="B32993" s="3"/>
      <c r="C32993" s="3"/>
      <c r="D32993" s="6"/>
      <c r="E32993" s="8"/>
      <c r="O32993" s="9"/>
    </row>
    <row r="32994" spans="2:15" x14ac:dyDescent="0.2">
      <c r="B32994" s="3"/>
      <c r="C32994" s="3"/>
      <c r="D32994" s="6"/>
      <c r="E32994" s="8"/>
      <c r="O32994" s="9"/>
    </row>
    <row r="32995" spans="2:15" x14ac:dyDescent="0.2">
      <c r="B32995" s="3"/>
      <c r="C32995" s="3"/>
      <c r="D32995" s="6"/>
      <c r="E32995" s="8"/>
      <c r="O32995" s="9"/>
    </row>
    <row r="32996" spans="2:15" x14ac:dyDescent="0.2">
      <c r="B32996" s="3"/>
      <c r="C32996" s="3"/>
      <c r="D32996" s="6"/>
      <c r="E32996" s="8"/>
      <c r="O32996" s="9"/>
    </row>
    <row r="32997" spans="2:15" x14ac:dyDescent="0.2">
      <c r="B32997" s="3"/>
      <c r="C32997" s="3"/>
      <c r="D32997" s="6"/>
      <c r="E32997" s="8"/>
      <c r="O32997" s="9"/>
    </row>
    <row r="32998" spans="2:15" x14ac:dyDescent="0.2">
      <c r="B32998" s="3"/>
      <c r="C32998" s="3"/>
      <c r="D32998" s="6"/>
      <c r="E32998" s="8"/>
      <c r="O32998" s="9"/>
    </row>
    <row r="32999" spans="2:15" x14ac:dyDescent="0.2">
      <c r="B32999" s="3"/>
      <c r="C32999" s="3"/>
      <c r="D32999" s="6"/>
      <c r="E32999" s="8"/>
      <c r="O32999" s="9"/>
    </row>
    <row r="33000" spans="2:15" x14ac:dyDescent="0.2">
      <c r="B33000" s="3"/>
      <c r="C33000" s="3"/>
      <c r="D33000" s="6"/>
      <c r="E33000" s="8"/>
      <c r="O33000" s="9"/>
    </row>
    <row r="33001" spans="2:15" x14ac:dyDescent="0.2">
      <c r="B33001" s="3"/>
      <c r="C33001" s="3"/>
      <c r="D33001" s="6"/>
      <c r="E33001" s="8"/>
      <c r="O33001" s="9"/>
    </row>
    <row r="33002" spans="2:15" x14ac:dyDescent="0.2">
      <c r="B33002" s="3"/>
      <c r="C33002" s="3"/>
      <c r="D33002" s="6"/>
      <c r="E33002" s="8"/>
      <c r="O33002" s="9"/>
    </row>
    <row r="33003" spans="2:15" x14ac:dyDescent="0.2">
      <c r="B33003" s="3"/>
      <c r="C33003" s="3"/>
      <c r="D33003" s="6"/>
      <c r="E33003" s="8"/>
      <c r="O33003" s="9"/>
    </row>
    <row r="33004" spans="2:15" x14ac:dyDescent="0.2">
      <c r="B33004" s="3"/>
      <c r="C33004" s="3"/>
      <c r="D33004" s="6"/>
      <c r="E33004" s="8"/>
      <c r="O33004" s="9"/>
    </row>
    <row r="33005" spans="2:15" x14ac:dyDescent="0.2">
      <c r="B33005" s="3"/>
      <c r="C33005" s="3"/>
      <c r="D33005" s="6"/>
      <c r="E33005" s="8"/>
      <c r="O33005" s="9"/>
    </row>
    <row r="33006" spans="2:15" x14ac:dyDescent="0.2">
      <c r="B33006" s="3"/>
      <c r="C33006" s="3"/>
      <c r="D33006" s="6"/>
      <c r="E33006" s="8"/>
      <c r="O33006" s="9"/>
    </row>
    <row r="33007" spans="2:15" x14ac:dyDescent="0.2">
      <c r="B33007" s="3"/>
      <c r="C33007" s="3"/>
      <c r="D33007" s="6"/>
      <c r="E33007" s="8"/>
      <c r="O33007" s="9"/>
    </row>
    <row r="33008" spans="2:15" x14ac:dyDescent="0.2">
      <c r="B33008" s="3"/>
      <c r="C33008" s="3"/>
      <c r="D33008" s="6"/>
      <c r="E33008" s="8"/>
      <c r="O33008" s="9"/>
    </row>
    <row r="33009" spans="2:15" x14ac:dyDescent="0.2">
      <c r="B33009" s="3"/>
      <c r="C33009" s="3"/>
      <c r="D33009" s="6"/>
      <c r="E33009" s="8"/>
      <c r="O33009" s="9"/>
    </row>
    <row r="33010" spans="2:15" x14ac:dyDescent="0.2">
      <c r="B33010" s="3"/>
      <c r="C33010" s="3"/>
      <c r="D33010" s="6"/>
      <c r="E33010" s="8"/>
      <c r="O33010" s="9"/>
    </row>
    <row r="33011" spans="2:15" x14ac:dyDescent="0.2">
      <c r="B33011" s="3"/>
      <c r="C33011" s="3"/>
      <c r="D33011" s="6"/>
      <c r="E33011" s="8"/>
      <c r="O33011" s="9"/>
    </row>
    <row r="33012" spans="2:15" x14ac:dyDescent="0.2">
      <c r="B33012" s="3"/>
      <c r="C33012" s="3"/>
      <c r="D33012" s="6"/>
      <c r="E33012" s="8"/>
      <c r="O33012" s="9"/>
    </row>
    <row r="33013" spans="2:15" x14ac:dyDescent="0.2">
      <c r="B33013" s="3"/>
      <c r="C33013" s="3"/>
      <c r="D33013" s="6"/>
      <c r="E33013" s="8"/>
      <c r="O33013" s="9"/>
    </row>
    <row r="33014" spans="2:15" x14ac:dyDescent="0.2">
      <c r="B33014" s="3"/>
      <c r="C33014" s="3"/>
      <c r="D33014" s="6"/>
      <c r="E33014" s="8"/>
      <c r="O33014" s="9"/>
    </row>
    <row r="33015" spans="2:15" x14ac:dyDescent="0.2">
      <c r="B33015" s="3"/>
      <c r="C33015" s="3"/>
      <c r="D33015" s="6"/>
      <c r="E33015" s="8"/>
      <c r="O33015" s="9"/>
    </row>
    <row r="33016" spans="2:15" x14ac:dyDescent="0.2">
      <c r="B33016" s="3"/>
      <c r="C33016" s="3"/>
      <c r="D33016" s="6"/>
      <c r="E33016" s="8"/>
      <c r="O33016" s="9"/>
    </row>
    <row r="33017" spans="2:15" x14ac:dyDescent="0.2">
      <c r="B33017" s="3"/>
      <c r="C33017" s="3"/>
      <c r="D33017" s="6"/>
      <c r="E33017" s="8"/>
      <c r="O33017" s="9"/>
    </row>
    <row r="33018" spans="2:15" x14ac:dyDescent="0.2">
      <c r="B33018" s="3"/>
      <c r="C33018" s="3"/>
      <c r="D33018" s="6"/>
      <c r="E33018" s="8"/>
      <c r="O33018" s="9"/>
    </row>
    <row r="33019" spans="2:15" x14ac:dyDescent="0.2">
      <c r="B33019" s="3"/>
      <c r="C33019" s="3"/>
      <c r="D33019" s="6"/>
      <c r="E33019" s="8"/>
      <c r="O33019" s="9"/>
    </row>
    <row r="33020" spans="2:15" x14ac:dyDescent="0.2">
      <c r="B33020" s="3"/>
      <c r="C33020" s="3"/>
      <c r="D33020" s="6"/>
      <c r="E33020" s="8"/>
      <c r="O33020" s="9"/>
    </row>
    <row r="33021" spans="2:15" x14ac:dyDescent="0.2">
      <c r="B33021" s="3"/>
      <c r="C33021" s="3"/>
      <c r="D33021" s="6"/>
      <c r="E33021" s="8"/>
      <c r="O33021" s="9"/>
    </row>
    <row r="33022" spans="2:15" x14ac:dyDescent="0.2">
      <c r="B33022" s="3"/>
      <c r="C33022" s="3"/>
      <c r="D33022" s="6"/>
      <c r="E33022" s="8"/>
      <c r="O33022" s="9"/>
    </row>
    <row r="33023" spans="2:15" x14ac:dyDescent="0.2">
      <c r="B33023" s="3"/>
      <c r="C33023" s="3"/>
      <c r="D33023" s="6"/>
      <c r="E33023" s="8"/>
      <c r="O33023" s="9"/>
    </row>
    <row r="33024" spans="2:15" x14ac:dyDescent="0.2">
      <c r="B33024" s="3"/>
      <c r="C33024" s="3"/>
      <c r="D33024" s="6"/>
      <c r="E33024" s="8"/>
      <c r="O33024" s="9"/>
    </row>
    <row r="33025" spans="2:15" x14ac:dyDescent="0.2">
      <c r="B33025" s="3"/>
      <c r="C33025" s="3"/>
      <c r="D33025" s="6"/>
      <c r="E33025" s="8"/>
      <c r="O33025" s="9"/>
    </row>
    <row r="33026" spans="2:15" x14ac:dyDescent="0.2">
      <c r="B33026" s="3"/>
      <c r="C33026" s="3"/>
      <c r="D33026" s="6"/>
      <c r="E33026" s="8"/>
      <c r="O33026" s="9"/>
    </row>
    <row r="33027" spans="2:15" x14ac:dyDescent="0.2">
      <c r="B33027" s="3"/>
      <c r="C33027" s="3"/>
      <c r="D33027" s="6"/>
      <c r="E33027" s="8"/>
      <c r="O33027" s="9"/>
    </row>
    <row r="33028" spans="2:15" x14ac:dyDescent="0.2">
      <c r="B33028" s="3"/>
      <c r="C33028" s="3"/>
      <c r="D33028" s="6"/>
      <c r="E33028" s="8"/>
      <c r="O33028" s="9"/>
    </row>
    <row r="33029" spans="2:15" x14ac:dyDescent="0.2">
      <c r="B33029" s="3"/>
      <c r="C33029" s="3"/>
      <c r="D33029" s="6"/>
      <c r="E33029" s="8"/>
      <c r="O33029" s="9"/>
    </row>
    <row r="33030" spans="2:15" x14ac:dyDescent="0.2">
      <c r="B33030" s="3"/>
      <c r="C33030" s="3"/>
      <c r="D33030" s="6"/>
      <c r="E33030" s="8"/>
      <c r="O33030" s="9"/>
    </row>
    <row r="33031" spans="2:15" x14ac:dyDescent="0.2">
      <c r="B33031" s="3"/>
      <c r="C33031" s="3"/>
      <c r="D33031" s="6"/>
      <c r="E33031" s="8"/>
      <c r="O33031" s="9"/>
    </row>
    <row r="33032" spans="2:15" x14ac:dyDescent="0.2">
      <c r="B33032" s="3"/>
      <c r="C33032" s="3"/>
      <c r="D33032" s="6"/>
      <c r="E33032" s="8"/>
      <c r="O33032" s="9"/>
    </row>
    <row r="33033" spans="2:15" x14ac:dyDescent="0.2">
      <c r="B33033" s="3"/>
      <c r="C33033" s="3"/>
      <c r="D33033" s="6"/>
      <c r="E33033" s="8"/>
      <c r="O33033" s="9"/>
    </row>
    <row r="33034" spans="2:15" x14ac:dyDescent="0.2">
      <c r="B33034" s="3"/>
      <c r="C33034" s="3"/>
      <c r="D33034" s="6"/>
      <c r="E33034" s="8"/>
      <c r="O33034" s="9"/>
    </row>
    <row r="33035" spans="2:15" x14ac:dyDescent="0.2">
      <c r="B33035" s="3"/>
      <c r="C33035" s="3"/>
      <c r="D33035" s="6"/>
      <c r="E33035" s="8"/>
      <c r="O33035" s="9"/>
    </row>
    <row r="33036" spans="2:15" x14ac:dyDescent="0.2">
      <c r="B33036" s="3"/>
      <c r="C33036" s="3"/>
      <c r="D33036" s="6"/>
      <c r="E33036" s="8"/>
      <c r="O33036" s="9"/>
    </row>
    <row r="33037" spans="2:15" x14ac:dyDescent="0.2">
      <c r="B33037" s="3"/>
      <c r="C33037" s="3"/>
      <c r="D33037" s="6"/>
      <c r="E33037" s="8"/>
      <c r="O33037" s="9"/>
    </row>
    <row r="33038" spans="2:15" x14ac:dyDescent="0.2">
      <c r="B33038" s="3"/>
      <c r="C33038" s="3"/>
      <c r="D33038" s="6"/>
      <c r="E33038" s="8"/>
      <c r="O33038" s="9"/>
    </row>
    <row r="33039" spans="2:15" x14ac:dyDescent="0.2">
      <c r="B33039" s="3"/>
      <c r="C33039" s="3"/>
      <c r="D33039" s="6"/>
      <c r="E33039" s="8"/>
      <c r="O33039" s="9"/>
    </row>
    <row r="33040" spans="2:15" x14ac:dyDescent="0.2">
      <c r="B33040" s="3"/>
      <c r="C33040" s="3"/>
      <c r="D33040" s="6"/>
      <c r="E33040" s="8"/>
      <c r="O33040" s="9"/>
    </row>
    <row r="33041" spans="2:15" x14ac:dyDescent="0.2">
      <c r="B33041" s="3"/>
      <c r="C33041" s="3"/>
      <c r="D33041" s="6"/>
      <c r="E33041" s="8"/>
      <c r="O33041" s="9"/>
    </row>
    <row r="33042" spans="2:15" x14ac:dyDescent="0.2">
      <c r="B33042" s="3"/>
      <c r="C33042" s="3"/>
      <c r="D33042" s="6"/>
      <c r="E33042" s="8"/>
      <c r="O33042" s="9"/>
    </row>
    <row r="33043" spans="2:15" x14ac:dyDescent="0.2">
      <c r="B33043" s="3"/>
      <c r="C33043" s="3"/>
      <c r="D33043" s="6"/>
      <c r="E33043" s="8"/>
      <c r="O33043" s="9"/>
    </row>
    <row r="33044" spans="2:15" x14ac:dyDescent="0.2">
      <c r="B33044" s="3"/>
      <c r="C33044" s="3"/>
      <c r="D33044" s="6"/>
      <c r="E33044" s="8"/>
      <c r="O33044" s="9"/>
    </row>
    <row r="33045" spans="2:15" x14ac:dyDescent="0.2">
      <c r="B33045" s="3"/>
      <c r="C33045" s="3"/>
      <c r="D33045" s="6"/>
      <c r="E33045" s="8"/>
      <c r="O33045" s="9"/>
    </row>
    <row r="33046" spans="2:15" x14ac:dyDescent="0.2">
      <c r="B33046" s="3"/>
      <c r="C33046" s="3"/>
      <c r="D33046" s="6"/>
      <c r="E33046" s="8"/>
      <c r="O33046" s="9"/>
    </row>
    <row r="33047" spans="2:15" x14ac:dyDescent="0.2">
      <c r="B33047" s="3"/>
      <c r="C33047" s="3"/>
      <c r="D33047" s="6"/>
      <c r="E33047" s="8"/>
      <c r="O33047" s="9"/>
    </row>
    <row r="33048" spans="2:15" x14ac:dyDescent="0.2">
      <c r="B33048" s="3"/>
      <c r="C33048" s="3"/>
      <c r="D33048" s="6"/>
      <c r="E33048" s="8"/>
      <c r="O33048" s="9"/>
    </row>
    <row r="33049" spans="2:15" x14ac:dyDescent="0.2">
      <c r="B33049" s="3"/>
      <c r="C33049" s="3"/>
      <c r="D33049" s="6"/>
      <c r="E33049" s="8"/>
      <c r="O33049" s="9"/>
    </row>
    <row r="33050" spans="2:15" x14ac:dyDescent="0.2">
      <c r="B33050" s="3"/>
      <c r="C33050" s="3"/>
      <c r="D33050" s="6"/>
      <c r="E33050" s="8"/>
      <c r="O33050" s="9"/>
    </row>
    <row r="33051" spans="2:15" x14ac:dyDescent="0.2">
      <c r="B33051" s="3"/>
      <c r="C33051" s="3"/>
      <c r="D33051" s="6"/>
      <c r="E33051" s="8"/>
      <c r="O33051" s="9"/>
    </row>
    <row r="33052" spans="2:15" x14ac:dyDescent="0.2">
      <c r="B33052" s="3"/>
      <c r="C33052" s="3"/>
      <c r="D33052" s="6"/>
      <c r="E33052" s="8"/>
      <c r="O33052" s="9"/>
    </row>
    <row r="33053" spans="2:15" x14ac:dyDescent="0.2">
      <c r="B33053" s="3"/>
      <c r="C33053" s="3"/>
      <c r="D33053" s="6"/>
      <c r="E33053" s="8"/>
      <c r="O33053" s="9"/>
    </row>
    <row r="33054" spans="2:15" x14ac:dyDescent="0.2">
      <c r="B33054" s="3"/>
      <c r="C33054" s="3"/>
      <c r="D33054" s="6"/>
      <c r="E33054" s="8"/>
      <c r="O33054" s="9"/>
    </row>
    <row r="33055" spans="2:15" x14ac:dyDescent="0.2">
      <c r="B33055" s="3"/>
      <c r="C33055" s="3"/>
      <c r="D33055" s="6"/>
      <c r="E33055" s="8"/>
      <c r="O33055" s="9"/>
    </row>
    <row r="33056" spans="2:15" x14ac:dyDescent="0.2">
      <c r="B33056" s="3"/>
      <c r="C33056" s="3"/>
      <c r="D33056" s="6"/>
      <c r="E33056" s="8"/>
      <c r="O33056" s="9"/>
    </row>
    <row r="33057" spans="2:15" x14ac:dyDescent="0.2">
      <c r="B33057" s="3"/>
      <c r="C33057" s="3"/>
      <c r="D33057" s="6"/>
      <c r="E33057" s="8"/>
      <c r="O33057" s="9"/>
    </row>
    <row r="33058" spans="2:15" x14ac:dyDescent="0.2">
      <c r="B33058" s="3"/>
      <c r="C33058" s="3"/>
      <c r="D33058" s="6"/>
      <c r="E33058" s="8"/>
      <c r="O33058" s="9"/>
    </row>
    <row r="33059" spans="2:15" x14ac:dyDescent="0.2">
      <c r="B33059" s="3"/>
      <c r="C33059" s="3"/>
      <c r="D33059" s="6"/>
      <c r="E33059" s="8"/>
      <c r="O33059" s="9"/>
    </row>
    <row r="33060" spans="2:15" x14ac:dyDescent="0.2">
      <c r="B33060" s="3"/>
      <c r="C33060" s="3"/>
      <c r="D33060" s="6"/>
      <c r="E33060" s="8"/>
      <c r="O33060" s="9"/>
    </row>
    <row r="33061" spans="2:15" x14ac:dyDescent="0.2">
      <c r="B33061" s="3"/>
      <c r="C33061" s="3"/>
      <c r="D33061" s="6"/>
      <c r="E33061" s="8"/>
      <c r="O33061" s="9"/>
    </row>
    <row r="33062" spans="2:15" x14ac:dyDescent="0.2">
      <c r="B33062" s="3"/>
      <c r="C33062" s="3"/>
      <c r="D33062" s="6"/>
      <c r="E33062" s="8"/>
      <c r="O33062" s="9"/>
    </row>
    <row r="33063" spans="2:15" x14ac:dyDescent="0.2">
      <c r="B33063" s="3"/>
      <c r="C33063" s="3"/>
      <c r="D33063" s="6"/>
      <c r="E33063" s="8"/>
      <c r="O33063" s="9"/>
    </row>
    <row r="33064" spans="2:15" x14ac:dyDescent="0.2">
      <c r="B33064" s="3"/>
      <c r="C33064" s="3"/>
      <c r="D33064" s="6"/>
      <c r="E33064" s="8"/>
      <c r="O33064" s="9"/>
    </row>
    <row r="33065" spans="2:15" x14ac:dyDescent="0.2">
      <c r="B33065" s="3"/>
      <c r="C33065" s="3"/>
      <c r="D33065" s="6"/>
      <c r="E33065" s="8"/>
      <c r="O33065" s="9"/>
    </row>
    <row r="33066" spans="2:15" x14ac:dyDescent="0.2">
      <c r="B33066" s="3"/>
      <c r="C33066" s="3"/>
      <c r="D33066" s="6"/>
      <c r="E33066" s="8"/>
      <c r="O33066" s="9"/>
    </row>
    <row r="33067" spans="2:15" x14ac:dyDescent="0.2">
      <c r="B33067" s="3"/>
      <c r="C33067" s="3"/>
      <c r="D33067" s="6"/>
      <c r="E33067" s="8"/>
      <c r="O33067" s="9"/>
    </row>
    <row r="33068" spans="2:15" x14ac:dyDescent="0.2">
      <c r="B33068" s="3"/>
      <c r="C33068" s="3"/>
      <c r="D33068" s="6"/>
      <c r="E33068" s="8"/>
      <c r="O33068" s="9"/>
    </row>
    <row r="33069" spans="2:15" x14ac:dyDescent="0.2">
      <c r="B33069" s="3"/>
      <c r="C33069" s="3"/>
      <c r="D33069" s="6"/>
      <c r="E33069" s="8"/>
      <c r="O33069" s="9"/>
    </row>
    <row r="33070" spans="2:15" x14ac:dyDescent="0.2">
      <c r="B33070" s="3"/>
      <c r="C33070" s="3"/>
      <c r="D33070" s="6"/>
      <c r="E33070" s="8"/>
      <c r="O33070" s="9"/>
    </row>
    <row r="33071" spans="2:15" x14ac:dyDescent="0.2">
      <c r="B33071" s="3"/>
      <c r="C33071" s="3"/>
      <c r="D33071" s="6"/>
      <c r="E33071" s="8"/>
      <c r="O33071" s="9"/>
    </row>
    <row r="33072" spans="2:15" x14ac:dyDescent="0.2">
      <c r="B33072" s="3"/>
      <c r="C33072" s="3"/>
      <c r="D33072" s="6"/>
      <c r="E33072" s="8"/>
      <c r="O33072" s="9"/>
    </row>
    <row r="33073" spans="2:15" x14ac:dyDescent="0.2">
      <c r="B33073" s="3"/>
      <c r="C33073" s="3"/>
      <c r="D33073" s="6"/>
      <c r="E33073" s="8"/>
      <c r="O33073" s="9"/>
    </row>
    <row r="33074" spans="2:15" x14ac:dyDescent="0.2">
      <c r="B33074" s="3"/>
      <c r="C33074" s="3"/>
      <c r="D33074" s="6"/>
      <c r="E33074" s="8"/>
      <c r="O33074" s="9"/>
    </row>
    <row r="33075" spans="2:15" x14ac:dyDescent="0.2">
      <c r="B33075" s="3"/>
      <c r="C33075" s="3"/>
      <c r="D33075" s="6"/>
      <c r="E33075" s="8"/>
      <c r="O33075" s="9"/>
    </row>
    <row r="33076" spans="2:15" x14ac:dyDescent="0.2">
      <c r="B33076" s="3"/>
      <c r="C33076" s="3"/>
      <c r="D33076" s="6"/>
      <c r="E33076" s="8"/>
      <c r="O33076" s="9"/>
    </row>
    <row r="33077" spans="2:15" x14ac:dyDescent="0.2">
      <c r="B33077" s="3"/>
      <c r="C33077" s="3"/>
      <c r="D33077" s="6"/>
      <c r="E33077" s="8"/>
      <c r="O33077" s="9"/>
    </row>
    <row r="33078" spans="2:15" x14ac:dyDescent="0.2">
      <c r="B33078" s="3"/>
      <c r="C33078" s="3"/>
      <c r="D33078" s="6"/>
      <c r="E33078" s="8"/>
      <c r="O33078" s="9"/>
    </row>
    <row r="33079" spans="2:15" x14ac:dyDescent="0.2">
      <c r="B33079" s="3"/>
      <c r="C33079" s="3"/>
      <c r="D33079" s="6"/>
      <c r="E33079" s="8"/>
      <c r="O33079" s="9"/>
    </row>
    <row r="33080" spans="2:15" x14ac:dyDescent="0.2">
      <c r="B33080" s="3"/>
      <c r="C33080" s="3"/>
      <c r="D33080" s="6"/>
      <c r="E33080" s="8"/>
      <c r="O33080" s="9"/>
    </row>
    <row r="33081" spans="2:15" x14ac:dyDescent="0.2">
      <c r="B33081" s="3"/>
      <c r="C33081" s="3"/>
      <c r="D33081" s="6"/>
      <c r="E33081" s="8"/>
      <c r="O33081" s="9"/>
    </row>
    <row r="33082" spans="2:15" x14ac:dyDescent="0.2">
      <c r="B33082" s="3"/>
      <c r="C33082" s="3"/>
      <c r="D33082" s="6"/>
      <c r="E33082" s="8"/>
      <c r="O33082" s="9"/>
    </row>
    <row r="33083" spans="2:15" x14ac:dyDescent="0.2">
      <c r="B33083" s="3"/>
      <c r="C33083" s="3"/>
      <c r="D33083" s="6"/>
      <c r="E33083" s="8"/>
      <c r="O33083" s="9"/>
    </row>
    <row r="33084" spans="2:15" x14ac:dyDescent="0.2">
      <c r="B33084" s="3"/>
      <c r="C33084" s="3"/>
      <c r="D33084" s="6"/>
      <c r="E33084" s="8"/>
      <c r="O33084" s="9"/>
    </row>
    <row r="33085" spans="2:15" x14ac:dyDescent="0.2">
      <c r="B33085" s="3"/>
      <c r="C33085" s="3"/>
      <c r="D33085" s="6"/>
      <c r="E33085" s="8"/>
      <c r="O33085" s="9"/>
    </row>
    <row r="33086" spans="2:15" x14ac:dyDescent="0.2">
      <c r="B33086" s="3"/>
      <c r="C33086" s="3"/>
      <c r="D33086" s="6"/>
      <c r="E33086" s="8"/>
      <c r="O33086" s="9"/>
    </row>
    <row r="33087" spans="2:15" x14ac:dyDescent="0.2">
      <c r="B33087" s="3"/>
      <c r="C33087" s="3"/>
      <c r="D33087" s="6"/>
      <c r="E33087" s="8"/>
      <c r="O33087" s="9"/>
    </row>
    <row r="33088" spans="2:15" x14ac:dyDescent="0.2">
      <c r="B33088" s="3"/>
      <c r="C33088" s="3"/>
      <c r="D33088" s="6"/>
      <c r="E33088" s="8"/>
      <c r="O33088" s="9"/>
    </row>
    <row r="33089" spans="2:15" x14ac:dyDescent="0.2">
      <c r="B33089" s="3"/>
      <c r="C33089" s="3"/>
      <c r="D33089" s="6"/>
      <c r="E33089" s="8"/>
      <c r="O33089" s="9"/>
    </row>
    <row r="33090" spans="2:15" x14ac:dyDescent="0.2">
      <c r="B33090" s="3"/>
      <c r="C33090" s="3"/>
      <c r="D33090" s="6"/>
      <c r="E33090" s="8"/>
      <c r="O33090" s="9"/>
    </row>
    <row r="33091" spans="2:15" x14ac:dyDescent="0.2">
      <c r="B33091" s="3"/>
      <c r="C33091" s="3"/>
      <c r="D33091" s="6"/>
      <c r="E33091" s="8"/>
      <c r="O33091" s="9"/>
    </row>
    <row r="33092" spans="2:15" x14ac:dyDescent="0.2">
      <c r="B33092" s="3"/>
      <c r="C33092" s="3"/>
      <c r="D33092" s="6"/>
      <c r="E33092" s="8"/>
      <c r="O33092" s="9"/>
    </row>
    <row r="33093" spans="2:15" x14ac:dyDescent="0.2">
      <c r="B33093" s="3"/>
      <c r="C33093" s="3"/>
      <c r="D33093" s="6"/>
      <c r="E33093" s="8"/>
      <c r="O33093" s="9"/>
    </row>
    <row r="33094" spans="2:15" x14ac:dyDescent="0.2">
      <c r="B33094" s="3"/>
      <c r="C33094" s="3"/>
      <c r="D33094" s="6"/>
      <c r="E33094" s="8"/>
      <c r="O33094" s="9"/>
    </row>
    <row r="33095" spans="2:15" x14ac:dyDescent="0.2">
      <c r="B33095" s="3"/>
      <c r="C33095" s="3"/>
      <c r="D33095" s="6"/>
      <c r="E33095" s="8"/>
      <c r="O33095" s="9"/>
    </row>
    <row r="33096" spans="2:15" x14ac:dyDescent="0.2">
      <c r="B33096" s="3"/>
      <c r="C33096" s="3"/>
      <c r="D33096" s="6"/>
      <c r="E33096" s="8"/>
      <c r="O33096" s="9"/>
    </row>
    <row r="33097" spans="2:15" x14ac:dyDescent="0.2">
      <c r="B33097" s="3"/>
      <c r="C33097" s="3"/>
      <c r="D33097" s="6"/>
      <c r="E33097" s="8"/>
      <c r="O33097" s="9"/>
    </row>
    <row r="33098" spans="2:15" x14ac:dyDescent="0.2">
      <c r="B33098" s="3"/>
      <c r="C33098" s="3"/>
      <c r="D33098" s="6"/>
      <c r="E33098" s="8"/>
      <c r="O33098" s="9"/>
    </row>
    <row r="33099" spans="2:15" x14ac:dyDescent="0.2">
      <c r="B33099" s="3"/>
      <c r="C33099" s="3"/>
      <c r="D33099" s="6"/>
      <c r="E33099" s="8"/>
      <c r="O33099" s="9"/>
    </row>
    <row r="33100" spans="2:15" x14ac:dyDescent="0.2">
      <c r="B33100" s="3"/>
      <c r="C33100" s="3"/>
      <c r="D33100" s="6"/>
      <c r="E33100" s="8"/>
      <c r="O33100" s="9"/>
    </row>
    <row r="33101" spans="2:15" x14ac:dyDescent="0.2">
      <c r="B33101" s="3"/>
      <c r="C33101" s="3"/>
      <c r="D33101" s="6"/>
      <c r="E33101" s="8"/>
      <c r="O33101" s="9"/>
    </row>
    <row r="33102" spans="2:15" x14ac:dyDescent="0.2">
      <c r="B33102" s="3"/>
      <c r="C33102" s="3"/>
      <c r="D33102" s="6"/>
      <c r="E33102" s="8"/>
      <c r="O33102" s="9"/>
    </row>
    <row r="33103" spans="2:15" x14ac:dyDescent="0.2">
      <c r="B33103" s="3"/>
      <c r="C33103" s="3"/>
      <c r="D33103" s="6"/>
      <c r="E33103" s="8"/>
      <c r="O33103" s="9"/>
    </row>
    <row r="33104" spans="2:15" x14ac:dyDescent="0.2">
      <c r="B33104" s="3"/>
      <c r="C33104" s="3"/>
      <c r="D33104" s="6"/>
      <c r="E33104" s="8"/>
      <c r="O33104" s="9"/>
    </row>
    <row r="33105" spans="2:15" x14ac:dyDescent="0.2">
      <c r="B33105" s="3"/>
      <c r="C33105" s="3"/>
      <c r="D33105" s="6"/>
      <c r="E33105" s="8"/>
      <c r="O33105" s="9"/>
    </row>
    <row r="33106" spans="2:15" x14ac:dyDescent="0.2">
      <c r="B33106" s="3"/>
      <c r="C33106" s="3"/>
      <c r="D33106" s="6"/>
      <c r="E33106" s="8"/>
      <c r="O33106" s="9"/>
    </row>
    <row r="33107" spans="2:15" x14ac:dyDescent="0.2">
      <c r="B33107" s="3"/>
      <c r="C33107" s="3"/>
      <c r="D33107" s="6"/>
      <c r="E33107" s="8"/>
      <c r="O33107" s="9"/>
    </row>
    <row r="33108" spans="2:15" x14ac:dyDescent="0.2">
      <c r="B33108" s="3"/>
      <c r="C33108" s="3"/>
      <c r="D33108" s="6"/>
      <c r="E33108" s="8"/>
      <c r="O33108" s="9"/>
    </row>
    <row r="33109" spans="2:15" x14ac:dyDescent="0.2">
      <c r="B33109" s="3"/>
      <c r="C33109" s="3"/>
      <c r="D33109" s="6"/>
      <c r="E33109" s="8"/>
      <c r="O33109" s="9"/>
    </row>
    <row r="33110" spans="2:15" x14ac:dyDescent="0.2">
      <c r="B33110" s="3"/>
      <c r="C33110" s="3"/>
      <c r="D33110" s="6"/>
      <c r="E33110" s="8"/>
      <c r="O33110" s="9"/>
    </row>
    <row r="33111" spans="2:15" x14ac:dyDescent="0.2">
      <c r="B33111" s="3"/>
      <c r="C33111" s="3"/>
      <c r="D33111" s="6"/>
      <c r="E33111" s="8"/>
      <c r="O33111" s="9"/>
    </row>
    <row r="33112" spans="2:15" x14ac:dyDescent="0.2">
      <c r="B33112" s="3"/>
      <c r="C33112" s="3"/>
      <c r="D33112" s="6"/>
      <c r="E33112" s="8"/>
      <c r="O33112" s="9"/>
    </row>
    <row r="33113" spans="2:15" x14ac:dyDescent="0.2">
      <c r="B33113" s="3"/>
      <c r="C33113" s="3"/>
      <c r="D33113" s="6"/>
      <c r="E33113" s="8"/>
      <c r="O33113" s="9"/>
    </row>
    <row r="33114" spans="2:15" x14ac:dyDescent="0.2">
      <c r="B33114" s="3"/>
      <c r="C33114" s="3"/>
      <c r="D33114" s="6"/>
      <c r="E33114" s="8"/>
      <c r="O33114" s="9"/>
    </row>
    <row r="33115" spans="2:15" x14ac:dyDescent="0.2">
      <c r="B33115" s="3"/>
      <c r="C33115" s="3"/>
      <c r="D33115" s="6"/>
      <c r="E33115" s="8"/>
      <c r="O33115" s="9"/>
    </row>
    <row r="33116" spans="2:15" x14ac:dyDescent="0.2">
      <c r="B33116" s="3"/>
      <c r="C33116" s="3"/>
      <c r="D33116" s="6"/>
      <c r="E33116" s="8"/>
      <c r="O33116" s="9"/>
    </row>
    <row r="33117" spans="2:15" x14ac:dyDescent="0.2">
      <c r="B33117" s="3"/>
      <c r="C33117" s="3"/>
      <c r="D33117" s="6"/>
      <c r="E33117" s="8"/>
      <c r="O33117" s="9"/>
    </row>
    <row r="33118" spans="2:15" x14ac:dyDescent="0.2">
      <c r="B33118" s="3"/>
      <c r="C33118" s="3"/>
      <c r="D33118" s="6"/>
      <c r="E33118" s="8"/>
      <c r="O33118" s="9"/>
    </row>
    <row r="33119" spans="2:15" x14ac:dyDescent="0.2">
      <c r="B33119" s="3"/>
      <c r="C33119" s="3"/>
      <c r="D33119" s="6"/>
      <c r="E33119" s="8"/>
      <c r="O33119" s="9"/>
    </row>
    <row r="33120" spans="2:15" x14ac:dyDescent="0.2">
      <c r="B33120" s="3"/>
      <c r="C33120" s="3"/>
      <c r="D33120" s="6"/>
      <c r="E33120" s="8"/>
      <c r="O33120" s="9"/>
    </row>
    <row r="33121" spans="2:15" x14ac:dyDescent="0.2">
      <c r="B33121" s="3"/>
      <c r="C33121" s="3"/>
      <c r="D33121" s="6"/>
      <c r="E33121" s="8"/>
      <c r="O33121" s="9"/>
    </row>
    <row r="33122" spans="2:15" x14ac:dyDescent="0.2">
      <c r="B33122" s="3"/>
      <c r="C33122" s="3"/>
      <c r="D33122" s="6"/>
      <c r="E33122" s="8"/>
      <c r="O33122" s="9"/>
    </row>
    <row r="33123" spans="2:15" x14ac:dyDescent="0.2">
      <c r="B33123" s="3"/>
      <c r="C33123" s="3"/>
      <c r="D33123" s="6"/>
      <c r="E33123" s="8"/>
      <c r="O33123" s="9"/>
    </row>
    <row r="33124" spans="2:15" x14ac:dyDescent="0.2">
      <c r="B33124" s="3"/>
      <c r="C33124" s="3"/>
      <c r="D33124" s="6"/>
      <c r="E33124" s="8"/>
      <c r="O33124" s="9"/>
    </row>
    <row r="33125" spans="2:15" x14ac:dyDescent="0.2">
      <c r="B33125" s="3"/>
      <c r="C33125" s="3"/>
      <c r="D33125" s="6"/>
      <c r="E33125" s="8"/>
      <c r="O33125" s="9"/>
    </row>
    <row r="33126" spans="2:15" x14ac:dyDescent="0.2">
      <c r="B33126" s="3"/>
      <c r="C33126" s="3"/>
      <c r="D33126" s="6"/>
      <c r="E33126" s="8"/>
      <c r="O33126" s="9"/>
    </row>
    <row r="33127" spans="2:15" x14ac:dyDescent="0.2">
      <c r="B33127" s="3"/>
      <c r="C33127" s="3"/>
      <c r="D33127" s="6"/>
      <c r="E33127" s="8"/>
      <c r="O33127" s="9"/>
    </row>
    <row r="33128" spans="2:15" x14ac:dyDescent="0.2">
      <c r="B33128" s="3"/>
      <c r="C33128" s="3"/>
      <c r="D33128" s="6"/>
      <c r="E33128" s="8"/>
      <c r="O33128" s="9"/>
    </row>
    <row r="33129" spans="2:15" x14ac:dyDescent="0.2">
      <c r="B33129" s="3"/>
      <c r="C33129" s="3"/>
      <c r="D33129" s="6"/>
      <c r="E33129" s="8"/>
      <c r="O33129" s="9"/>
    </row>
    <row r="33130" spans="2:15" x14ac:dyDescent="0.2">
      <c r="B33130" s="3"/>
      <c r="C33130" s="3"/>
      <c r="D33130" s="6"/>
      <c r="E33130" s="8"/>
      <c r="O33130" s="9"/>
    </row>
    <row r="33131" spans="2:15" x14ac:dyDescent="0.2">
      <c r="B33131" s="3"/>
      <c r="C33131" s="3"/>
      <c r="D33131" s="6"/>
      <c r="E33131" s="8"/>
      <c r="O33131" s="9"/>
    </row>
    <row r="33132" spans="2:15" x14ac:dyDescent="0.2">
      <c r="B33132" s="3"/>
      <c r="C33132" s="3"/>
      <c r="D33132" s="6"/>
      <c r="E33132" s="8"/>
      <c r="O33132" s="9"/>
    </row>
    <row r="33133" spans="2:15" x14ac:dyDescent="0.2">
      <c r="B33133" s="3"/>
      <c r="C33133" s="3"/>
      <c r="D33133" s="6"/>
      <c r="E33133" s="8"/>
      <c r="O33133" s="9"/>
    </row>
    <row r="33134" spans="2:15" x14ac:dyDescent="0.2">
      <c r="B33134" s="3"/>
      <c r="C33134" s="3"/>
      <c r="D33134" s="6"/>
      <c r="E33134" s="8"/>
      <c r="O33134" s="9"/>
    </row>
    <row r="33135" spans="2:15" x14ac:dyDescent="0.2">
      <c r="B33135" s="3"/>
      <c r="C33135" s="3"/>
      <c r="D33135" s="6"/>
      <c r="E33135" s="8"/>
      <c r="O33135" s="9"/>
    </row>
    <row r="33136" spans="2:15" x14ac:dyDescent="0.2">
      <c r="B33136" s="3"/>
      <c r="C33136" s="3"/>
      <c r="D33136" s="6"/>
      <c r="E33136" s="8"/>
      <c r="O33136" s="9"/>
    </row>
    <row r="33137" spans="2:15" x14ac:dyDescent="0.2">
      <c r="B33137" s="3"/>
      <c r="C33137" s="3"/>
      <c r="D33137" s="6"/>
      <c r="E33137" s="8"/>
      <c r="O33137" s="9"/>
    </row>
    <row r="33138" spans="2:15" x14ac:dyDescent="0.2">
      <c r="B33138" s="3"/>
      <c r="C33138" s="3"/>
      <c r="D33138" s="6"/>
      <c r="E33138" s="8"/>
      <c r="O33138" s="9"/>
    </row>
    <row r="33139" spans="2:15" x14ac:dyDescent="0.2">
      <c r="B33139" s="3"/>
      <c r="C33139" s="3"/>
      <c r="D33139" s="6"/>
      <c r="E33139" s="8"/>
      <c r="O33139" s="9"/>
    </row>
    <row r="33140" spans="2:15" x14ac:dyDescent="0.2">
      <c r="B33140" s="3"/>
      <c r="C33140" s="3"/>
      <c r="D33140" s="6"/>
      <c r="E33140" s="8"/>
      <c r="O33140" s="9"/>
    </row>
    <row r="33141" spans="2:15" x14ac:dyDescent="0.2">
      <c r="B33141" s="3"/>
      <c r="C33141" s="3"/>
      <c r="D33141" s="6"/>
      <c r="E33141" s="8"/>
      <c r="O33141" s="9"/>
    </row>
    <row r="33142" spans="2:15" x14ac:dyDescent="0.2">
      <c r="B33142" s="3"/>
      <c r="C33142" s="3"/>
      <c r="D33142" s="6"/>
      <c r="E33142" s="8"/>
      <c r="O33142" s="9"/>
    </row>
    <row r="33143" spans="2:15" x14ac:dyDescent="0.2">
      <c r="B33143" s="3"/>
      <c r="C33143" s="3"/>
      <c r="D33143" s="6"/>
      <c r="E33143" s="8"/>
      <c r="O33143" s="9"/>
    </row>
    <row r="33144" spans="2:15" x14ac:dyDescent="0.2">
      <c r="B33144" s="3"/>
      <c r="C33144" s="3"/>
      <c r="D33144" s="6"/>
      <c r="E33144" s="8"/>
      <c r="O33144" s="9"/>
    </row>
    <row r="33145" spans="2:15" x14ac:dyDescent="0.2">
      <c r="B33145" s="3"/>
      <c r="C33145" s="3"/>
      <c r="D33145" s="6"/>
      <c r="E33145" s="8"/>
      <c r="O33145" s="9"/>
    </row>
    <row r="33146" spans="2:15" x14ac:dyDescent="0.2">
      <c r="B33146" s="3"/>
      <c r="C33146" s="3"/>
      <c r="D33146" s="6"/>
      <c r="E33146" s="8"/>
      <c r="O33146" s="9"/>
    </row>
    <row r="33147" spans="2:15" x14ac:dyDescent="0.2">
      <c r="B33147" s="3"/>
      <c r="C33147" s="3"/>
      <c r="D33147" s="6"/>
      <c r="E33147" s="8"/>
      <c r="O33147" s="9"/>
    </row>
    <row r="33148" spans="2:15" x14ac:dyDescent="0.2">
      <c r="B33148" s="3"/>
      <c r="C33148" s="3"/>
      <c r="D33148" s="6"/>
      <c r="E33148" s="8"/>
      <c r="O33148" s="9"/>
    </row>
    <row r="33149" spans="2:15" x14ac:dyDescent="0.2">
      <c r="B33149" s="3"/>
      <c r="C33149" s="3"/>
      <c r="D33149" s="6"/>
      <c r="E33149" s="8"/>
      <c r="O33149" s="9"/>
    </row>
    <row r="33150" spans="2:15" x14ac:dyDescent="0.2">
      <c r="B33150" s="3"/>
      <c r="C33150" s="3"/>
      <c r="D33150" s="6"/>
      <c r="E33150" s="8"/>
      <c r="O33150" s="9"/>
    </row>
    <row r="33151" spans="2:15" x14ac:dyDescent="0.2">
      <c r="B33151" s="3"/>
      <c r="C33151" s="3"/>
      <c r="D33151" s="6"/>
      <c r="E33151" s="8"/>
      <c r="O33151" s="9"/>
    </row>
    <row r="33152" spans="2:15" x14ac:dyDescent="0.2">
      <c r="B33152" s="3"/>
      <c r="C33152" s="3"/>
      <c r="D33152" s="6"/>
      <c r="E33152" s="8"/>
      <c r="O33152" s="9"/>
    </row>
    <row r="33153" spans="2:15" x14ac:dyDescent="0.2">
      <c r="B33153" s="3"/>
      <c r="C33153" s="3"/>
      <c r="D33153" s="6"/>
      <c r="E33153" s="8"/>
      <c r="O33153" s="9"/>
    </row>
    <row r="33154" spans="2:15" x14ac:dyDescent="0.2">
      <c r="B33154" s="3"/>
      <c r="C33154" s="3"/>
      <c r="D33154" s="6"/>
      <c r="E33154" s="8"/>
      <c r="O33154" s="9"/>
    </row>
    <row r="33155" spans="2:15" x14ac:dyDescent="0.2">
      <c r="B33155" s="3"/>
      <c r="C33155" s="3"/>
      <c r="D33155" s="6"/>
      <c r="E33155" s="8"/>
      <c r="O33155" s="9"/>
    </row>
    <row r="33156" spans="2:15" x14ac:dyDescent="0.2">
      <c r="B33156" s="3"/>
      <c r="C33156" s="3"/>
      <c r="D33156" s="6"/>
      <c r="E33156" s="8"/>
      <c r="O33156" s="9"/>
    </row>
    <row r="33157" spans="2:15" x14ac:dyDescent="0.2">
      <c r="B33157" s="3"/>
      <c r="C33157" s="3"/>
      <c r="D33157" s="6"/>
      <c r="E33157" s="8"/>
      <c r="O33157" s="9"/>
    </row>
    <row r="33158" spans="2:15" x14ac:dyDescent="0.2">
      <c r="B33158" s="3"/>
      <c r="C33158" s="3"/>
      <c r="D33158" s="6"/>
      <c r="E33158" s="8"/>
      <c r="O33158" s="9"/>
    </row>
    <row r="33159" spans="2:15" x14ac:dyDescent="0.2">
      <c r="B33159" s="3"/>
      <c r="C33159" s="3"/>
      <c r="D33159" s="6"/>
      <c r="E33159" s="8"/>
      <c r="O33159" s="9"/>
    </row>
    <row r="33160" spans="2:15" x14ac:dyDescent="0.2">
      <c r="B33160" s="3"/>
      <c r="C33160" s="3"/>
      <c r="D33160" s="6"/>
      <c r="E33160" s="8"/>
      <c r="O33160" s="9"/>
    </row>
    <row r="33161" spans="2:15" x14ac:dyDescent="0.2">
      <c r="B33161" s="3"/>
      <c r="C33161" s="3"/>
      <c r="D33161" s="6"/>
      <c r="E33161" s="8"/>
      <c r="O33161" s="9"/>
    </row>
    <row r="33162" spans="2:15" x14ac:dyDescent="0.2">
      <c r="B33162" s="3"/>
      <c r="C33162" s="3"/>
      <c r="D33162" s="6"/>
      <c r="E33162" s="8"/>
      <c r="O33162" s="9"/>
    </row>
    <row r="33163" spans="2:15" x14ac:dyDescent="0.2">
      <c r="B33163" s="3"/>
      <c r="C33163" s="3"/>
      <c r="D33163" s="6"/>
      <c r="E33163" s="8"/>
      <c r="O33163" s="9"/>
    </row>
    <row r="33164" spans="2:15" x14ac:dyDescent="0.2">
      <c r="B33164" s="3"/>
      <c r="C33164" s="3"/>
      <c r="D33164" s="6"/>
      <c r="E33164" s="8"/>
      <c r="O33164" s="9"/>
    </row>
    <row r="33165" spans="2:15" x14ac:dyDescent="0.2">
      <c r="B33165" s="3"/>
      <c r="C33165" s="3"/>
      <c r="D33165" s="6"/>
      <c r="E33165" s="8"/>
      <c r="O33165" s="9"/>
    </row>
    <row r="33166" spans="2:15" x14ac:dyDescent="0.2">
      <c r="B33166" s="3"/>
      <c r="C33166" s="3"/>
      <c r="D33166" s="6"/>
      <c r="E33166" s="8"/>
      <c r="O33166" s="9"/>
    </row>
    <row r="33167" spans="2:15" x14ac:dyDescent="0.2">
      <c r="B33167" s="3"/>
      <c r="C33167" s="3"/>
      <c r="D33167" s="6"/>
      <c r="E33167" s="8"/>
      <c r="O33167" s="9"/>
    </row>
    <row r="33168" spans="2:15" x14ac:dyDescent="0.2">
      <c r="B33168" s="3"/>
      <c r="C33168" s="3"/>
      <c r="D33168" s="6"/>
      <c r="E33168" s="8"/>
      <c r="O33168" s="9"/>
    </row>
    <row r="33169" spans="2:15" x14ac:dyDescent="0.2">
      <c r="B33169" s="3"/>
      <c r="C33169" s="3"/>
      <c r="D33169" s="6"/>
      <c r="E33169" s="8"/>
      <c r="O33169" s="9"/>
    </row>
    <row r="33170" spans="2:15" x14ac:dyDescent="0.2">
      <c r="B33170" s="3"/>
      <c r="C33170" s="3"/>
      <c r="D33170" s="6"/>
      <c r="E33170" s="8"/>
      <c r="O33170" s="9"/>
    </row>
    <row r="33171" spans="2:15" x14ac:dyDescent="0.2">
      <c r="B33171" s="3"/>
      <c r="C33171" s="3"/>
      <c r="D33171" s="6"/>
      <c r="E33171" s="8"/>
      <c r="O33171" s="9"/>
    </row>
    <row r="33172" spans="2:15" x14ac:dyDescent="0.2">
      <c r="B33172" s="3"/>
      <c r="C33172" s="3"/>
      <c r="D33172" s="6"/>
      <c r="E33172" s="8"/>
      <c r="O33172" s="9"/>
    </row>
    <row r="33173" spans="2:15" x14ac:dyDescent="0.2">
      <c r="B33173" s="3"/>
      <c r="C33173" s="3"/>
      <c r="D33173" s="6"/>
      <c r="E33173" s="8"/>
      <c r="O33173" s="9"/>
    </row>
    <row r="33174" spans="2:15" x14ac:dyDescent="0.2">
      <c r="B33174" s="3"/>
      <c r="C33174" s="3"/>
      <c r="D33174" s="6"/>
      <c r="E33174" s="8"/>
      <c r="O33174" s="9"/>
    </row>
    <row r="33175" spans="2:15" x14ac:dyDescent="0.2">
      <c r="B33175" s="3"/>
      <c r="C33175" s="3"/>
      <c r="D33175" s="6"/>
      <c r="E33175" s="8"/>
      <c r="O33175" s="9"/>
    </row>
    <row r="33176" spans="2:15" x14ac:dyDescent="0.2">
      <c r="B33176" s="3"/>
      <c r="C33176" s="3"/>
      <c r="D33176" s="6"/>
      <c r="E33176" s="8"/>
      <c r="O33176" s="9"/>
    </row>
    <row r="33177" spans="2:15" x14ac:dyDescent="0.2">
      <c r="B33177" s="3"/>
      <c r="C33177" s="3"/>
      <c r="D33177" s="6"/>
      <c r="E33177" s="8"/>
      <c r="O33177" s="9"/>
    </row>
    <row r="33178" spans="2:15" x14ac:dyDescent="0.2">
      <c r="B33178" s="3"/>
      <c r="C33178" s="3"/>
      <c r="D33178" s="6"/>
      <c r="E33178" s="8"/>
      <c r="O33178" s="9"/>
    </row>
    <row r="33179" spans="2:15" x14ac:dyDescent="0.2">
      <c r="B33179" s="3"/>
      <c r="C33179" s="3"/>
      <c r="D33179" s="6"/>
      <c r="E33179" s="8"/>
      <c r="O33179" s="9"/>
    </row>
    <row r="33180" spans="2:15" x14ac:dyDescent="0.2">
      <c r="B33180" s="3"/>
      <c r="C33180" s="3"/>
      <c r="D33180" s="6"/>
      <c r="E33180" s="8"/>
      <c r="O33180" s="9"/>
    </row>
    <row r="33181" spans="2:15" x14ac:dyDescent="0.2">
      <c r="B33181" s="3"/>
      <c r="C33181" s="3"/>
      <c r="D33181" s="6"/>
      <c r="E33181" s="8"/>
      <c r="O33181" s="9"/>
    </row>
    <row r="33182" spans="2:15" x14ac:dyDescent="0.2">
      <c r="B33182" s="3"/>
      <c r="C33182" s="3"/>
      <c r="D33182" s="6"/>
      <c r="E33182" s="8"/>
      <c r="O33182" s="9"/>
    </row>
    <row r="33183" spans="2:15" x14ac:dyDescent="0.2">
      <c r="B33183" s="3"/>
      <c r="C33183" s="3"/>
      <c r="D33183" s="6"/>
      <c r="E33183" s="8"/>
      <c r="O33183" s="9"/>
    </row>
    <row r="33184" spans="2:15" x14ac:dyDescent="0.2">
      <c r="B33184" s="3"/>
      <c r="C33184" s="3"/>
      <c r="D33184" s="6"/>
      <c r="E33184" s="8"/>
      <c r="O33184" s="9"/>
    </row>
    <row r="33185" spans="2:15" x14ac:dyDescent="0.2">
      <c r="B33185" s="3"/>
      <c r="C33185" s="3"/>
      <c r="D33185" s="6"/>
      <c r="E33185" s="8"/>
      <c r="O33185" s="9"/>
    </row>
    <row r="33186" spans="2:15" x14ac:dyDescent="0.2">
      <c r="B33186" s="3"/>
      <c r="C33186" s="3"/>
      <c r="D33186" s="6"/>
      <c r="E33186" s="8"/>
      <c r="O33186" s="9"/>
    </row>
    <row r="33187" spans="2:15" x14ac:dyDescent="0.2">
      <c r="B33187" s="3"/>
      <c r="C33187" s="3"/>
      <c r="D33187" s="6"/>
      <c r="E33187" s="8"/>
      <c r="O33187" s="9"/>
    </row>
    <row r="33188" spans="2:15" x14ac:dyDescent="0.2">
      <c r="B33188" s="3"/>
      <c r="C33188" s="3"/>
      <c r="D33188" s="6"/>
      <c r="E33188" s="8"/>
      <c r="O33188" s="9"/>
    </row>
    <row r="33189" spans="2:15" x14ac:dyDescent="0.2">
      <c r="B33189" s="3"/>
      <c r="C33189" s="3"/>
      <c r="D33189" s="6"/>
      <c r="E33189" s="8"/>
      <c r="O33189" s="9"/>
    </row>
    <row r="33190" spans="2:15" x14ac:dyDescent="0.2">
      <c r="B33190" s="3"/>
      <c r="C33190" s="3"/>
      <c r="D33190" s="6"/>
      <c r="E33190" s="8"/>
      <c r="O33190" s="9"/>
    </row>
    <row r="33191" spans="2:15" x14ac:dyDescent="0.2">
      <c r="B33191" s="3"/>
      <c r="C33191" s="3"/>
      <c r="D33191" s="6"/>
      <c r="E33191" s="8"/>
      <c r="O33191" s="9"/>
    </row>
    <row r="33192" spans="2:15" x14ac:dyDescent="0.2">
      <c r="B33192" s="3"/>
      <c r="C33192" s="3"/>
      <c r="D33192" s="6"/>
      <c r="E33192" s="8"/>
      <c r="O33192" s="9"/>
    </row>
    <row r="33193" spans="2:15" x14ac:dyDescent="0.2">
      <c r="B33193" s="3"/>
      <c r="C33193" s="3"/>
      <c r="D33193" s="6"/>
      <c r="E33193" s="8"/>
      <c r="O33193" s="9"/>
    </row>
    <row r="33194" spans="2:15" x14ac:dyDescent="0.2">
      <c r="B33194" s="3"/>
      <c r="C33194" s="3"/>
      <c r="D33194" s="6"/>
      <c r="E33194" s="8"/>
      <c r="O33194" s="9"/>
    </row>
    <row r="33195" spans="2:15" x14ac:dyDescent="0.2">
      <c r="B33195" s="3"/>
      <c r="C33195" s="3"/>
      <c r="D33195" s="6"/>
      <c r="E33195" s="8"/>
      <c r="O33195" s="9"/>
    </row>
    <row r="33196" spans="2:15" x14ac:dyDescent="0.2">
      <c r="B33196" s="3"/>
      <c r="C33196" s="3"/>
      <c r="D33196" s="6"/>
      <c r="E33196" s="8"/>
      <c r="O33196" s="9"/>
    </row>
    <row r="33197" spans="2:15" x14ac:dyDescent="0.2">
      <c r="B33197" s="3"/>
      <c r="C33197" s="3"/>
      <c r="D33197" s="6"/>
      <c r="E33197" s="8"/>
      <c r="O33197" s="9"/>
    </row>
    <row r="33198" spans="2:15" x14ac:dyDescent="0.2">
      <c r="B33198" s="3"/>
      <c r="C33198" s="3"/>
      <c r="D33198" s="6"/>
      <c r="E33198" s="8"/>
      <c r="O33198" s="9"/>
    </row>
    <row r="33199" spans="2:15" x14ac:dyDescent="0.2">
      <c r="B33199" s="3"/>
      <c r="C33199" s="3"/>
      <c r="D33199" s="6"/>
      <c r="E33199" s="8"/>
      <c r="O33199" s="9"/>
    </row>
    <row r="33200" spans="2:15" x14ac:dyDescent="0.2">
      <c r="B33200" s="3"/>
      <c r="C33200" s="3"/>
      <c r="D33200" s="6"/>
      <c r="E33200" s="8"/>
      <c r="O33200" s="9"/>
    </row>
    <row r="33201" spans="2:15" x14ac:dyDescent="0.2">
      <c r="B33201" s="3"/>
      <c r="C33201" s="3"/>
      <c r="D33201" s="6"/>
      <c r="E33201" s="8"/>
      <c r="O33201" s="9"/>
    </row>
    <row r="33202" spans="2:15" x14ac:dyDescent="0.2">
      <c r="B33202" s="3"/>
      <c r="C33202" s="3"/>
      <c r="D33202" s="6"/>
      <c r="E33202" s="8"/>
      <c r="O33202" s="9"/>
    </row>
    <row r="33203" spans="2:15" x14ac:dyDescent="0.2">
      <c r="B33203" s="3"/>
      <c r="C33203" s="3"/>
      <c r="D33203" s="6"/>
      <c r="E33203" s="8"/>
      <c r="O33203" s="9"/>
    </row>
    <row r="33204" spans="2:15" x14ac:dyDescent="0.2">
      <c r="B33204" s="3"/>
      <c r="C33204" s="3"/>
      <c r="D33204" s="6"/>
      <c r="E33204" s="8"/>
      <c r="O33204" s="9"/>
    </row>
    <row r="33205" spans="2:15" x14ac:dyDescent="0.2">
      <c r="B33205" s="3"/>
      <c r="C33205" s="3"/>
      <c r="D33205" s="6"/>
      <c r="E33205" s="8"/>
      <c r="O33205" s="9"/>
    </row>
    <row r="33206" spans="2:15" x14ac:dyDescent="0.2">
      <c r="B33206" s="3"/>
      <c r="C33206" s="3"/>
      <c r="D33206" s="6"/>
      <c r="E33206" s="8"/>
      <c r="O33206" s="9"/>
    </row>
    <row r="33207" spans="2:15" x14ac:dyDescent="0.2">
      <c r="B33207" s="3"/>
      <c r="C33207" s="3"/>
      <c r="D33207" s="6"/>
      <c r="E33207" s="8"/>
      <c r="O33207" s="9"/>
    </row>
    <row r="33208" spans="2:15" x14ac:dyDescent="0.2">
      <c r="B33208" s="3"/>
      <c r="C33208" s="3"/>
      <c r="D33208" s="6"/>
      <c r="E33208" s="8"/>
      <c r="O33208" s="9"/>
    </row>
    <row r="33209" spans="2:15" x14ac:dyDescent="0.2">
      <c r="B33209" s="3"/>
      <c r="C33209" s="3"/>
      <c r="D33209" s="6"/>
      <c r="E33209" s="8"/>
      <c r="O33209" s="9"/>
    </row>
    <row r="33210" spans="2:15" x14ac:dyDescent="0.2">
      <c r="B33210" s="3"/>
      <c r="C33210" s="3"/>
      <c r="D33210" s="6"/>
      <c r="E33210" s="8"/>
      <c r="O33210" s="9"/>
    </row>
    <row r="33211" spans="2:15" x14ac:dyDescent="0.2">
      <c r="B33211" s="3"/>
      <c r="C33211" s="3"/>
      <c r="D33211" s="6"/>
      <c r="E33211" s="8"/>
      <c r="O33211" s="9"/>
    </row>
    <row r="33212" spans="2:15" x14ac:dyDescent="0.2">
      <c r="B33212" s="3"/>
      <c r="C33212" s="3"/>
      <c r="D33212" s="6"/>
      <c r="E33212" s="8"/>
      <c r="O33212" s="9"/>
    </row>
    <row r="33213" spans="2:15" x14ac:dyDescent="0.2">
      <c r="B33213" s="3"/>
      <c r="C33213" s="3"/>
      <c r="D33213" s="6"/>
      <c r="E33213" s="8"/>
      <c r="O33213" s="9"/>
    </row>
    <row r="33214" spans="2:15" x14ac:dyDescent="0.2">
      <c r="B33214" s="3"/>
      <c r="C33214" s="3"/>
      <c r="D33214" s="6"/>
      <c r="E33214" s="8"/>
      <c r="O33214" s="9"/>
    </row>
    <row r="33215" spans="2:15" x14ac:dyDescent="0.2">
      <c r="B33215" s="3"/>
      <c r="C33215" s="3"/>
      <c r="D33215" s="6"/>
      <c r="E33215" s="8"/>
      <c r="O33215" s="9"/>
    </row>
    <row r="33216" spans="2:15" x14ac:dyDescent="0.2">
      <c r="B33216" s="3"/>
      <c r="C33216" s="3"/>
      <c r="D33216" s="6"/>
      <c r="E33216" s="8"/>
      <c r="O33216" s="9"/>
    </row>
    <row r="33217" spans="2:15" x14ac:dyDescent="0.2">
      <c r="B33217" s="3"/>
      <c r="C33217" s="3"/>
      <c r="D33217" s="6"/>
      <c r="E33217" s="8"/>
      <c r="O33217" s="9"/>
    </row>
    <row r="33218" spans="2:15" x14ac:dyDescent="0.2">
      <c r="B33218" s="3"/>
      <c r="C33218" s="3"/>
      <c r="D33218" s="6"/>
      <c r="E33218" s="8"/>
      <c r="O33218" s="9"/>
    </row>
    <row r="33219" spans="2:15" x14ac:dyDescent="0.2">
      <c r="B33219" s="3"/>
      <c r="C33219" s="3"/>
      <c r="D33219" s="6"/>
      <c r="E33219" s="8"/>
      <c r="O33219" s="9"/>
    </row>
    <row r="33220" spans="2:15" x14ac:dyDescent="0.2">
      <c r="B33220" s="3"/>
      <c r="C33220" s="3"/>
      <c r="D33220" s="6"/>
      <c r="E33220" s="8"/>
      <c r="O33220" s="9"/>
    </row>
    <row r="33221" spans="2:15" x14ac:dyDescent="0.2">
      <c r="B33221" s="3"/>
      <c r="C33221" s="3"/>
      <c r="D33221" s="6"/>
      <c r="E33221" s="8"/>
      <c r="O33221" s="9"/>
    </row>
    <row r="33222" spans="2:15" x14ac:dyDescent="0.2">
      <c r="B33222" s="3"/>
      <c r="C33222" s="3"/>
      <c r="D33222" s="6"/>
      <c r="E33222" s="8"/>
      <c r="O33222" s="9"/>
    </row>
    <row r="33223" spans="2:15" x14ac:dyDescent="0.2">
      <c r="B33223" s="3"/>
      <c r="C33223" s="3"/>
      <c r="D33223" s="6"/>
      <c r="E33223" s="8"/>
      <c r="O33223" s="9"/>
    </row>
    <row r="33224" spans="2:15" x14ac:dyDescent="0.2">
      <c r="B33224" s="3"/>
      <c r="C33224" s="3"/>
      <c r="D33224" s="6"/>
      <c r="E33224" s="8"/>
      <c r="O33224" s="9"/>
    </row>
    <row r="33225" spans="2:15" x14ac:dyDescent="0.2">
      <c r="B33225" s="3"/>
      <c r="C33225" s="3"/>
      <c r="D33225" s="6"/>
      <c r="E33225" s="8"/>
      <c r="O33225" s="9"/>
    </row>
    <row r="33226" spans="2:15" x14ac:dyDescent="0.2">
      <c r="B33226" s="3"/>
      <c r="C33226" s="3"/>
      <c r="D33226" s="6"/>
      <c r="E33226" s="8"/>
      <c r="O33226" s="9"/>
    </row>
    <row r="33227" spans="2:15" x14ac:dyDescent="0.2">
      <c r="B33227" s="3"/>
      <c r="C33227" s="3"/>
      <c r="D33227" s="6"/>
      <c r="E33227" s="8"/>
      <c r="O33227" s="9"/>
    </row>
    <row r="33228" spans="2:15" x14ac:dyDescent="0.2">
      <c r="B33228" s="3"/>
      <c r="C33228" s="3"/>
      <c r="D33228" s="6"/>
      <c r="E33228" s="8"/>
      <c r="O33228" s="9"/>
    </row>
    <row r="33229" spans="2:15" x14ac:dyDescent="0.2">
      <c r="B33229" s="3"/>
      <c r="C33229" s="3"/>
      <c r="D33229" s="6"/>
      <c r="E33229" s="8"/>
      <c r="O33229" s="9"/>
    </row>
    <row r="33230" spans="2:15" x14ac:dyDescent="0.2">
      <c r="B33230" s="3"/>
      <c r="C33230" s="3"/>
      <c r="D33230" s="6"/>
      <c r="E33230" s="8"/>
      <c r="O33230" s="9"/>
    </row>
    <row r="33231" spans="2:15" x14ac:dyDescent="0.2">
      <c r="B33231" s="3"/>
      <c r="C33231" s="3"/>
      <c r="D33231" s="6"/>
      <c r="E33231" s="8"/>
      <c r="O33231" s="9"/>
    </row>
    <row r="33232" spans="2:15" x14ac:dyDescent="0.2">
      <c r="B33232" s="3"/>
      <c r="C33232" s="3"/>
      <c r="D33232" s="6"/>
      <c r="E33232" s="8"/>
      <c r="O33232" s="9"/>
    </row>
    <row r="33233" spans="2:15" x14ac:dyDescent="0.2">
      <c r="B33233" s="3"/>
      <c r="C33233" s="3"/>
      <c r="D33233" s="6"/>
      <c r="E33233" s="8"/>
      <c r="O33233" s="9"/>
    </row>
    <row r="33234" spans="2:15" x14ac:dyDescent="0.2">
      <c r="B33234" s="3"/>
      <c r="C33234" s="3"/>
      <c r="D33234" s="6"/>
      <c r="E33234" s="8"/>
      <c r="O33234" s="9"/>
    </row>
    <row r="33235" spans="2:15" x14ac:dyDescent="0.2">
      <c r="B33235" s="3"/>
      <c r="C33235" s="3"/>
      <c r="D33235" s="6"/>
      <c r="E33235" s="8"/>
      <c r="O33235" s="9"/>
    </row>
    <row r="33236" spans="2:15" x14ac:dyDescent="0.2">
      <c r="B33236" s="3"/>
      <c r="C33236" s="3"/>
      <c r="D33236" s="6"/>
      <c r="E33236" s="8"/>
      <c r="O33236" s="9"/>
    </row>
    <row r="33237" spans="2:15" x14ac:dyDescent="0.2">
      <c r="B33237" s="3"/>
      <c r="C33237" s="3"/>
      <c r="D33237" s="6"/>
      <c r="E33237" s="8"/>
      <c r="O33237" s="9"/>
    </row>
    <row r="33238" spans="2:15" x14ac:dyDescent="0.2">
      <c r="B33238" s="3"/>
      <c r="C33238" s="3"/>
      <c r="D33238" s="6"/>
      <c r="E33238" s="8"/>
      <c r="O33238" s="9"/>
    </row>
    <row r="33239" spans="2:15" x14ac:dyDescent="0.2">
      <c r="B33239" s="3"/>
      <c r="C33239" s="3"/>
      <c r="D33239" s="6"/>
      <c r="E33239" s="8"/>
      <c r="O33239" s="9"/>
    </row>
    <row r="33240" spans="2:15" x14ac:dyDescent="0.2">
      <c r="B33240" s="3"/>
      <c r="C33240" s="3"/>
      <c r="D33240" s="6"/>
      <c r="E33240" s="8"/>
      <c r="O33240" s="9"/>
    </row>
    <row r="33241" spans="2:15" x14ac:dyDescent="0.2">
      <c r="B33241" s="3"/>
      <c r="C33241" s="3"/>
      <c r="D33241" s="6"/>
      <c r="E33241" s="8"/>
      <c r="O33241" s="9"/>
    </row>
    <row r="33242" spans="2:15" x14ac:dyDescent="0.2">
      <c r="B33242" s="3"/>
      <c r="C33242" s="3"/>
      <c r="D33242" s="6"/>
      <c r="E33242" s="8"/>
      <c r="O33242" s="9"/>
    </row>
    <row r="33243" spans="2:15" x14ac:dyDescent="0.2">
      <c r="B33243" s="3"/>
      <c r="C33243" s="3"/>
      <c r="D33243" s="6"/>
      <c r="E33243" s="8"/>
      <c r="O33243" s="9"/>
    </row>
    <row r="33244" spans="2:15" x14ac:dyDescent="0.2">
      <c r="B33244" s="3"/>
      <c r="C33244" s="3"/>
      <c r="D33244" s="6"/>
      <c r="E33244" s="8"/>
      <c r="O33244" s="9"/>
    </row>
    <row r="33245" spans="2:15" x14ac:dyDescent="0.2">
      <c r="B33245" s="3"/>
      <c r="C33245" s="3"/>
      <c r="D33245" s="6"/>
      <c r="E33245" s="8"/>
      <c r="O33245" s="9"/>
    </row>
    <row r="33246" spans="2:15" x14ac:dyDescent="0.2">
      <c r="B33246" s="3"/>
      <c r="C33246" s="3"/>
      <c r="D33246" s="6"/>
      <c r="E33246" s="8"/>
      <c r="O33246" s="9"/>
    </row>
    <row r="33247" spans="2:15" x14ac:dyDescent="0.2">
      <c r="B33247" s="3"/>
      <c r="C33247" s="3"/>
      <c r="D33247" s="6"/>
      <c r="E33247" s="8"/>
      <c r="O33247" s="9"/>
    </row>
    <row r="33248" spans="2:15" x14ac:dyDescent="0.2">
      <c r="B33248" s="3"/>
      <c r="C33248" s="3"/>
      <c r="D33248" s="6"/>
      <c r="E33248" s="8"/>
      <c r="O33248" s="9"/>
    </row>
    <row r="33249" spans="2:15" x14ac:dyDescent="0.2">
      <c r="B33249" s="3"/>
      <c r="C33249" s="3"/>
      <c r="D33249" s="6"/>
      <c r="E33249" s="8"/>
      <c r="O33249" s="9"/>
    </row>
    <row r="33250" spans="2:15" x14ac:dyDescent="0.2">
      <c r="B33250" s="3"/>
      <c r="C33250" s="3"/>
      <c r="D33250" s="6"/>
      <c r="E33250" s="8"/>
      <c r="O33250" s="9"/>
    </row>
    <row r="33251" spans="2:15" x14ac:dyDescent="0.2">
      <c r="B33251" s="3"/>
      <c r="C33251" s="3"/>
      <c r="D33251" s="6"/>
      <c r="E33251" s="8"/>
      <c r="O33251" s="9"/>
    </row>
    <row r="33252" spans="2:15" x14ac:dyDescent="0.2">
      <c r="B33252" s="3"/>
      <c r="C33252" s="3"/>
      <c r="D33252" s="6"/>
      <c r="E33252" s="8"/>
      <c r="O33252" s="9"/>
    </row>
    <row r="33253" spans="2:15" x14ac:dyDescent="0.2">
      <c r="B33253" s="3"/>
      <c r="C33253" s="3"/>
      <c r="D33253" s="6"/>
      <c r="E33253" s="8"/>
      <c r="O33253" s="9"/>
    </row>
    <row r="33254" spans="2:15" x14ac:dyDescent="0.2">
      <c r="B33254" s="3"/>
      <c r="C33254" s="3"/>
      <c r="D33254" s="6"/>
      <c r="E33254" s="8"/>
      <c r="O33254" s="9"/>
    </row>
    <row r="33255" spans="2:15" x14ac:dyDescent="0.2">
      <c r="B33255" s="3"/>
      <c r="C33255" s="3"/>
      <c r="D33255" s="6"/>
      <c r="E33255" s="8"/>
      <c r="O33255" s="9"/>
    </row>
    <row r="33256" spans="2:15" x14ac:dyDescent="0.2">
      <c r="B33256" s="3"/>
      <c r="C33256" s="3"/>
      <c r="D33256" s="6"/>
      <c r="E33256" s="8"/>
      <c r="O33256" s="9"/>
    </row>
    <row r="33257" spans="2:15" x14ac:dyDescent="0.2">
      <c r="B33257" s="3"/>
      <c r="C33257" s="3"/>
      <c r="D33257" s="6"/>
      <c r="E33257" s="8"/>
      <c r="O33257" s="9"/>
    </row>
    <row r="33258" spans="2:15" x14ac:dyDescent="0.2">
      <c r="B33258" s="3"/>
      <c r="C33258" s="3"/>
      <c r="D33258" s="6"/>
      <c r="E33258" s="8"/>
      <c r="O33258" s="9"/>
    </row>
    <row r="33259" spans="2:15" x14ac:dyDescent="0.2">
      <c r="B33259" s="3"/>
      <c r="C33259" s="3"/>
      <c r="D33259" s="6"/>
      <c r="E33259" s="8"/>
      <c r="O33259" s="9"/>
    </row>
    <row r="33260" spans="2:15" x14ac:dyDescent="0.2">
      <c r="B33260" s="3"/>
      <c r="C33260" s="3"/>
      <c r="D33260" s="6"/>
      <c r="E33260" s="8"/>
      <c r="O33260" s="9"/>
    </row>
    <row r="33261" spans="2:15" x14ac:dyDescent="0.2">
      <c r="B33261" s="3"/>
      <c r="C33261" s="3"/>
      <c r="D33261" s="6"/>
      <c r="E33261" s="8"/>
      <c r="O33261" s="9"/>
    </row>
    <row r="33262" spans="2:15" x14ac:dyDescent="0.2">
      <c r="B33262" s="3"/>
      <c r="C33262" s="3"/>
      <c r="D33262" s="6"/>
      <c r="E33262" s="8"/>
      <c r="O33262" s="9"/>
    </row>
    <row r="33263" spans="2:15" x14ac:dyDescent="0.2">
      <c r="B33263" s="3"/>
      <c r="C33263" s="3"/>
      <c r="D33263" s="6"/>
      <c r="E33263" s="8"/>
      <c r="O33263" s="9"/>
    </row>
    <row r="33264" spans="2:15" x14ac:dyDescent="0.2">
      <c r="B33264" s="3"/>
      <c r="C33264" s="3"/>
      <c r="D33264" s="6"/>
      <c r="E33264" s="8"/>
      <c r="O33264" s="9"/>
    </row>
    <row r="33265" spans="2:15" x14ac:dyDescent="0.2">
      <c r="B33265" s="3"/>
      <c r="C33265" s="3"/>
      <c r="D33265" s="6"/>
      <c r="E33265" s="8"/>
      <c r="O33265" s="9"/>
    </row>
    <row r="33266" spans="2:15" x14ac:dyDescent="0.2">
      <c r="B33266" s="3"/>
      <c r="C33266" s="3"/>
      <c r="D33266" s="6"/>
      <c r="E33266" s="8"/>
      <c r="O33266" s="9"/>
    </row>
    <row r="33267" spans="2:15" x14ac:dyDescent="0.2">
      <c r="B33267" s="3"/>
      <c r="C33267" s="3"/>
      <c r="D33267" s="6"/>
      <c r="E33267" s="8"/>
      <c r="O33267" s="9"/>
    </row>
    <row r="33268" spans="2:15" x14ac:dyDescent="0.2">
      <c r="B33268" s="3"/>
      <c r="C33268" s="3"/>
      <c r="D33268" s="6"/>
      <c r="E33268" s="8"/>
      <c r="O33268" s="9"/>
    </row>
    <row r="33269" spans="2:15" x14ac:dyDescent="0.2">
      <c r="B33269" s="3"/>
      <c r="C33269" s="3"/>
      <c r="D33269" s="6"/>
      <c r="E33269" s="8"/>
      <c r="O33269" s="9"/>
    </row>
    <row r="33270" spans="2:15" x14ac:dyDescent="0.2">
      <c r="B33270" s="3"/>
      <c r="C33270" s="3"/>
      <c r="D33270" s="6"/>
      <c r="E33270" s="8"/>
      <c r="O33270" s="9"/>
    </row>
    <row r="33271" spans="2:15" x14ac:dyDescent="0.2">
      <c r="B33271" s="3"/>
      <c r="C33271" s="3"/>
      <c r="D33271" s="6"/>
      <c r="E33271" s="8"/>
      <c r="O33271" s="9"/>
    </row>
    <row r="33272" spans="2:15" x14ac:dyDescent="0.2">
      <c r="B33272" s="3"/>
      <c r="C33272" s="3"/>
      <c r="D33272" s="6"/>
      <c r="E33272" s="8"/>
      <c r="O33272" s="9"/>
    </row>
    <row r="33273" spans="2:15" x14ac:dyDescent="0.2">
      <c r="B33273" s="3"/>
      <c r="C33273" s="3"/>
      <c r="D33273" s="6"/>
      <c r="E33273" s="8"/>
      <c r="O33273" s="9"/>
    </row>
    <row r="33274" spans="2:15" x14ac:dyDescent="0.2">
      <c r="B33274" s="3"/>
      <c r="C33274" s="3"/>
      <c r="D33274" s="6"/>
      <c r="E33274" s="8"/>
      <c r="O33274" s="9"/>
    </row>
    <row r="33275" spans="2:15" x14ac:dyDescent="0.2">
      <c r="B33275" s="3"/>
      <c r="C33275" s="3"/>
      <c r="D33275" s="6"/>
      <c r="E33275" s="8"/>
      <c r="O33275" s="9"/>
    </row>
    <row r="33276" spans="2:15" x14ac:dyDescent="0.2">
      <c r="B33276" s="3"/>
      <c r="C33276" s="3"/>
      <c r="D33276" s="6"/>
      <c r="E33276" s="8"/>
      <c r="O33276" s="9"/>
    </row>
    <row r="33277" spans="2:15" x14ac:dyDescent="0.2">
      <c r="B33277" s="3"/>
      <c r="C33277" s="3"/>
      <c r="D33277" s="6"/>
      <c r="E33277" s="8"/>
      <c r="O33277" s="9"/>
    </row>
    <row r="33278" spans="2:15" x14ac:dyDescent="0.2">
      <c r="B33278" s="3"/>
      <c r="C33278" s="3"/>
      <c r="D33278" s="6"/>
      <c r="E33278" s="8"/>
      <c r="O33278" s="9"/>
    </row>
    <row r="33279" spans="2:15" x14ac:dyDescent="0.2">
      <c r="B33279" s="3"/>
      <c r="C33279" s="3"/>
      <c r="D33279" s="6"/>
      <c r="E33279" s="8"/>
      <c r="O33279" s="9"/>
    </row>
    <row r="33280" spans="2:15" x14ac:dyDescent="0.2">
      <c r="B33280" s="3"/>
      <c r="C33280" s="3"/>
      <c r="D33280" s="6"/>
      <c r="E33280" s="8"/>
      <c r="O33280" s="9"/>
    </row>
    <row r="33281" spans="2:15" x14ac:dyDescent="0.2">
      <c r="B33281" s="3"/>
      <c r="C33281" s="3"/>
      <c r="D33281" s="6"/>
      <c r="E33281" s="8"/>
      <c r="O33281" s="9"/>
    </row>
    <row r="33282" spans="2:15" x14ac:dyDescent="0.2">
      <c r="B33282" s="3"/>
      <c r="C33282" s="3"/>
      <c r="D33282" s="6"/>
      <c r="E33282" s="8"/>
      <c r="O33282" s="9"/>
    </row>
    <row r="33283" spans="2:15" x14ac:dyDescent="0.2">
      <c r="B33283" s="3"/>
      <c r="C33283" s="3"/>
      <c r="D33283" s="6"/>
      <c r="E33283" s="8"/>
      <c r="O33283" s="9"/>
    </row>
    <row r="33284" spans="2:15" x14ac:dyDescent="0.2">
      <c r="B33284" s="3"/>
      <c r="C33284" s="3"/>
      <c r="D33284" s="6"/>
      <c r="E33284" s="8"/>
      <c r="O33284" s="9"/>
    </row>
    <row r="33285" spans="2:15" x14ac:dyDescent="0.2">
      <c r="B33285" s="3"/>
      <c r="C33285" s="3"/>
      <c r="D33285" s="6"/>
      <c r="E33285" s="8"/>
      <c r="O33285" s="9"/>
    </row>
    <row r="33286" spans="2:15" x14ac:dyDescent="0.2">
      <c r="B33286" s="3"/>
      <c r="C33286" s="3"/>
      <c r="D33286" s="6"/>
      <c r="E33286" s="8"/>
      <c r="O33286" s="9"/>
    </row>
    <row r="33287" spans="2:15" x14ac:dyDescent="0.2">
      <c r="B33287" s="3"/>
      <c r="C33287" s="3"/>
      <c r="D33287" s="6"/>
      <c r="E33287" s="8"/>
      <c r="O33287" s="9"/>
    </row>
    <row r="33288" spans="2:15" x14ac:dyDescent="0.2">
      <c r="B33288" s="3"/>
      <c r="C33288" s="3"/>
      <c r="D33288" s="6"/>
      <c r="E33288" s="8"/>
      <c r="O33288" s="9"/>
    </row>
    <row r="33289" spans="2:15" x14ac:dyDescent="0.2">
      <c r="B33289" s="3"/>
      <c r="C33289" s="3"/>
      <c r="D33289" s="6"/>
      <c r="E33289" s="8"/>
      <c r="O33289" s="9"/>
    </row>
    <row r="33290" spans="2:15" x14ac:dyDescent="0.2">
      <c r="B33290" s="3"/>
      <c r="C33290" s="3"/>
      <c r="D33290" s="6"/>
      <c r="E33290" s="8"/>
      <c r="O33290" s="9"/>
    </row>
    <row r="33291" spans="2:15" x14ac:dyDescent="0.2">
      <c r="B33291" s="3"/>
      <c r="C33291" s="3"/>
      <c r="D33291" s="6"/>
      <c r="E33291" s="8"/>
      <c r="O33291" s="9"/>
    </row>
    <row r="33292" spans="2:15" x14ac:dyDescent="0.2">
      <c r="B33292" s="3"/>
      <c r="C33292" s="3"/>
      <c r="D33292" s="6"/>
      <c r="E33292" s="8"/>
      <c r="O33292" s="9"/>
    </row>
    <row r="33293" spans="2:15" x14ac:dyDescent="0.2">
      <c r="B33293" s="3"/>
      <c r="C33293" s="3"/>
      <c r="D33293" s="6"/>
      <c r="E33293" s="8"/>
      <c r="O33293" s="9"/>
    </row>
    <row r="33294" spans="2:15" x14ac:dyDescent="0.2">
      <c r="B33294" s="3"/>
      <c r="C33294" s="3"/>
      <c r="D33294" s="6"/>
      <c r="E33294" s="8"/>
      <c r="O33294" s="9"/>
    </row>
    <row r="33295" spans="2:15" x14ac:dyDescent="0.2">
      <c r="B33295" s="3"/>
      <c r="C33295" s="3"/>
      <c r="D33295" s="6"/>
      <c r="E33295" s="8"/>
      <c r="O33295" s="9"/>
    </row>
    <row r="33296" spans="2:15" x14ac:dyDescent="0.2">
      <c r="B33296" s="3"/>
      <c r="C33296" s="3"/>
      <c r="D33296" s="6"/>
      <c r="E33296" s="8"/>
      <c r="O33296" s="9"/>
    </row>
    <row r="33297" spans="2:15" x14ac:dyDescent="0.2">
      <c r="B33297" s="3"/>
      <c r="C33297" s="3"/>
      <c r="D33297" s="6"/>
      <c r="E33297" s="8"/>
      <c r="O33297" s="9"/>
    </row>
    <row r="33298" spans="2:15" x14ac:dyDescent="0.2">
      <c r="B33298" s="3"/>
      <c r="C33298" s="3"/>
      <c r="D33298" s="6"/>
      <c r="E33298" s="8"/>
      <c r="O33298" s="9"/>
    </row>
    <row r="33299" spans="2:15" x14ac:dyDescent="0.2">
      <c r="B33299" s="3"/>
      <c r="C33299" s="3"/>
      <c r="D33299" s="6"/>
      <c r="E33299" s="8"/>
      <c r="O33299" s="9"/>
    </row>
    <row r="33300" spans="2:15" x14ac:dyDescent="0.2">
      <c r="B33300" s="3"/>
      <c r="C33300" s="3"/>
      <c r="D33300" s="6"/>
      <c r="E33300" s="8"/>
      <c r="O33300" s="9"/>
    </row>
    <row r="33301" spans="2:15" x14ac:dyDescent="0.2">
      <c r="B33301" s="3"/>
      <c r="C33301" s="3"/>
      <c r="D33301" s="6"/>
      <c r="E33301" s="8"/>
      <c r="O33301" s="9"/>
    </row>
    <row r="33302" spans="2:15" x14ac:dyDescent="0.2">
      <c r="B33302" s="3"/>
      <c r="C33302" s="3"/>
      <c r="D33302" s="6"/>
      <c r="E33302" s="8"/>
      <c r="O33302" s="9"/>
    </row>
    <row r="33303" spans="2:15" x14ac:dyDescent="0.2">
      <c r="B33303" s="3"/>
      <c r="C33303" s="3"/>
      <c r="D33303" s="6"/>
      <c r="E33303" s="8"/>
      <c r="O33303" s="9"/>
    </row>
    <row r="33304" spans="2:15" x14ac:dyDescent="0.2">
      <c r="B33304" s="3"/>
      <c r="C33304" s="3"/>
      <c r="D33304" s="6"/>
      <c r="E33304" s="8"/>
      <c r="O33304" s="9"/>
    </row>
    <row r="33305" spans="2:15" x14ac:dyDescent="0.2">
      <c r="B33305" s="3"/>
      <c r="C33305" s="3"/>
      <c r="D33305" s="6"/>
      <c r="E33305" s="8"/>
      <c r="O33305" s="9"/>
    </row>
    <row r="33306" spans="2:15" x14ac:dyDescent="0.2">
      <c r="B33306" s="3"/>
      <c r="C33306" s="3"/>
      <c r="D33306" s="6"/>
      <c r="E33306" s="8"/>
      <c r="O33306" s="9"/>
    </row>
    <row r="33307" spans="2:15" x14ac:dyDescent="0.2">
      <c r="B33307" s="3"/>
      <c r="C33307" s="3"/>
      <c r="D33307" s="6"/>
      <c r="E33307" s="8"/>
      <c r="O33307" s="9"/>
    </row>
    <row r="33308" spans="2:15" x14ac:dyDescent="0.2">
      <c r="B33308" s="3"/>
      <c r="C33308" s="3"/>
      <c r="D33308" s="6"/>
      <c r="E33308" s="8"/>
      <c r="O33308" s="9"/>
    </row>
    <row r="33309" spans="2:15" x14ac:dyDescent="0.2">
      <c r="B33309" s="3"/>
      <c r="C33309" s="3"/>
      <c r="D33309" s="6"/>
      <c r="E33309" s="8"/>
      <c r="O33309" s="9"/>
    </row>
    <row r="33310" spans="2:15" x14ac:dyDescent="0.2">
      <c r="B33310" s="3"/>
      <c r="C33310" s="3"/>
      <c r="D33310" s="6"/>
      <c r="E33310" s="8"/>
      <c r="O33310" s="9"/>
    </row>
    <row r="33311" spans="2:15" x14ac:dyDescent="0.2">
      <c r="B33311" s="3"/>
      <c r="C33311" s="3"/>
      <c r="D33311" s="6"/>
      <c r="E33311" s="8"/>
      <c r="O33311" s="9"/>
    </row>
    <row r="33312" spans="2:15" x14ac:dyDescent="0.2">
      <c r="B33312" s="3"/>
      <c r="C33312" s="3"/>
      <c r="D33312" s="6"/>
      <c r="E33312" s="8"/>
      <c r="O33312" s="9"/>
    </row>
    <row r="33313" spans="2:15" x14ac:dyDescent="0.2">
      <c r="B33313" s="3"/>
      <c r="C33313" s="3"/>
      <c r="D33313" s="6"/>
      <c r="E33313" s="8"/>
      <c r="O33313" s="9"/>
    </row>
    <row r="33314" spans="2:15" x14ac:dyDescent="0.2">
      <c r="B33314" s="3"/>
      <c r="C33314" s="3"/>
      <c r="D33314" s="6"/>
      <c r="E33314" s="8"/>
      <c r="O33314" s="9"/>
    </row>
    <row r="33315" spans="2:15" x14ac:dyDescent="0.2">
      <c r="B33315" s="3"/>
      <c r="C33315" s="3"/>
      <c r="D33315" s="6"/>
      <c r="E33315" s="8"/>
      <c r="O33315" s="9"/>
    </row>
    <row r="33316" spans="2:15" x14ac:dyDescent="0.2">
      <c r="B33316" s="3"/>
      <c r="C33316" s="3"/>
      <c r="D33316" s="6"/>
      <c r="E33316" s="8"/>
      <c r="O33316" s="9"/>
    </row>
    <row r="33317" spans="2:15" x14ac:dyDescent="0.2">
      <c r="B33317" s="3"/>
      <c r="C33317" s="3"/>
      <c r="D33317" s="6"/>
      <c r="E33317" s="8"/>
      <c r="O33317" s="9"/>
    </row>
    <row r="33318" spans="2:15" x14ac:dyDescent="0.2">
      <c r="B33318" s="3"/>
      <c r="C33318" s="3"/>
      <c r="D33318" s="6"/>
      <c r="E33318" s="8"/>
      <c r="O33318" s="9"/>
    </row>
    <row r="33319" spans="2:15" x14ac:dyDescent="0.2">
      <c r="B33319" s="3"/>
      <c r="C33319" s="3"/>
      <c r="D33319" s="6"/>
      <c r="E33319" s="8"/>
      <c r="O33319" s="9"/>
    </row>
    <row r="33320" spans="2:15" x14ac:dyDescent="0.2">
      <c r="B33320" s="3"/>
      <c r="C33320" s="3"/>
      <c r="D33320" s="6"/>
      <c r="E33320" s="8"/>
      <c r="O33320" s="9"/>
    </row>
    <row r="33321" spans="2:15" x14ac:dyDescent="0.2">
      <c r="B33321" s="3"/>
      <c r="C33321" s="3"/>
      <c r="D33321" s="6"/>
      <c r="E33321" s="8"/>
      <c r="O33321" s="9"/>
    </row>
    <row r="33322" spans="2:15" x14ac:dyDescent="0.2">
      <c r="B33322" s="3"/>
      <c r="C33322" s="3"/>
      <c r="D33322" s="6"/>
      <c r="E33322" s="8"/>
      <c r="O33322" s="9"/>
    </row>
    <row r="33323" spans="2:15" x14ac:dyDescent="0.2">
      <c r="B33323" s="3"/>
      <c r="C33323" s="3"/>
      <c r="D33323" s="6"/>
      <c r="E33323" s="8"/>
      <c r="O33323" s="9"/>
    </row>
    <row r="33324" spans="2:15" x14ac:dyDescent="0.2">
      <c r="B33324" s="3"/>
      <c r="C33324" s="3"/>
      <c r="D33324" s="6"/>
      <c r="E33324" s="8"/>
      <c r="O33324" s="9"/>
    </row>
    <row r="33325" spans="2:15" x14ac:dyDescent="0.2">
      <c r="B33325" s="3"/>
      <c r="C33325" s="3"/>
      <c r="D33325" s="6"/>
      <c r="E33325" s="8"/>
      <c r="O33325" s="9"/>
    </row>
    <row r="33326" spans="2:15" x14ac:dyDescent="0.2">
      <c r="B33326" s="3"/>
      <c r="C33326" s="3"/>
      <c r="D33326" s="6"/>
      <c r="E33326" s="8"/>
      <c r="O33326" s="9"/>
    </row>
    <row r="33327" spans="2:15" x14ac:dyDescent="0.2">
      <c r="B33327" s="3"/>
      <c r="C33327" s="3"/>
      <c r="D33327" s="6"/>
      <c r="E33327" s="8"/>
      <c r="O33327" s="9"/>
    </row>
    <row r="33328" spans="2:15" x14ac:dyDescent="0.2">
      <c r="B33328" s="3"/>
      <c r="C33328" s="3"/>
      <c r="D33328" s="6"/>
      <c r="E33328" s="8"/>
      <c r="O33328" s="9"/>
    </row>
    <row r="33329" spans="2:15" x14ac:dyDescent="0.2">
      <c r="B33329" s="3"/>
      <c r="C33329" s="3"/>
      <c r="D33329" s="6"/>
      <c r="E33329" s="8"/>
      <c r="O33329" s="9"/>
    </row>
    <row r="33330" spans="2:15" x14ac:dyDescent="0.2">
      <c r="B33330" s="3"/>
      <c r="C33330" s="3"/>
      <c r="D33330" s="6"/>
      <c r="E33330" s="8"/>
      <c r="O33330" s="9"/>
    </row>
    <row r="33331" spans="2:15" x14ac:dyDescent="0.2">
      <c r="B33331" s="3"/>
      <c r="C33331" s="3"/>
      <c r="D33331" s="6"/>
      <c r="E33331" s="8"/>
      <c r="O33331" s="9"/>
    </row>
    <row r="33332" spans="2:15" x14ac:dyDescent="0.2">
      <c r="B33332" s="3"/>
      <c r="C33332" s="3"/>
      <c r="D33332" s="6"/>
      <c r="E33332" s="8"/>
      <c r="O33332" s="9"/>
    </row>
    <row r="33333" spans="2:15" x14ac:dyDescent="0.2">
      <c r="B33333" s="3"/>
      <c r="C33333" s="3"/>
      <c r="D33333" s="6"/>
      <c r="E33333" s="8"/>
      <c r="O33333" s="9"/>
    </row>
    <row r="33334" spans="2:15" x14ac:dyDescent="0.2">
      <c r="B33334" s="3"/>
      <c r="C33334" s="3"/>
      <c r="D33334" s="6"/>
      <c r="E33334" s="8"/>
      <c r="O33334" s="9"/>
    </row>
    <row r="33335" spans="2:15" x14ac:dyDescent="0.2">
      <c r="B33335" s="3"/>
      <c r="C33335" s="3"/>
      <c r="D33335" s="6"/>
      <c r="E33335" s="8"/>
      <c r="O33335" s="9"/>
    </row>
    <row r="33336" spans="2:15" x14ac:dyDescent="0.2">
      <c r="B33336" s="3"/>
      <c r="C33336" s="3"/>
      <c r="D33336" s="6"/>
      <c r="E33336" s="8"/>
      <c r="O33336" s="9"/>
    </row>
    <row r="33337" spans="2:15" x14ac:dyDescent="0.2">
      <c r="B33337" s="3"/>
      <c r="C33337" s="3"/>
      <c r="D33337" s="6"/>
      <c r="E33337" s="8"/>
      <c r="O33337" s="9"/>
    </row>
    <row r="33338" spans="2:15" x14ac:dyDescent="0.2">
      <c r="B33338" s="3"/>
      <c r="C33338" s="3"/>
      <c r="D33338" s="6"/>
      <c r="E33338" s="8"/>
      <c r="O33338" s="9"/>
    </row>
    <row r="33339" spans="2:15" x14ac:dyDescent="0.2">
      <c r="B33339" s="3"/>
      <c r="C33339" s="3"/>
      <c r="D33339" s="6"/>
      <c r="E33339" s="8"/>
      <c r="O33339" s="9"/>
    </row>
    <row r="33340" spans="2:15" x14ac:dyDescent="0.2">
      <c r="B33340" s="3"/>
      <c r="C33340" s="3"/>
      <c r="D33340" s="6"/>
      <c r="E33340" s="8"/>
      <c r="O33340" s="9"/>
    </row>
    <row r="33341" spans="2:15" x14ac:dyDescent="0.2">
      <c r="B33341" s="3"/>
      <c r="C33341" s="3"/>
      <c r="D33341" s="6"/>
      <c r="E33341" s="8"/>
      <c r="O33341" s="9"/>
    </row>
    <row r="33342" spans="2:15" x14ac:dyDescent="0.2">
      <c r="B33342" s="3"/>
      <c r="C33342" s="3"/>
      <c r="D33342" s="6"/>
      <c r="E33342" s="8"/>
      <c r="O33342" s="9"/>
    </row>
    <row r="33343" spans="2:15" x14ac:dyDescent="0.2">
      <c r="B33343" s="3"/>
      <c r="C33343" s="3"/>
      <c r="D33343" s="6"/>
      <c r="E33343" s="8"/>
      <c r="O33343" s="9"/>
    </row>
    <row r="33344" spans="2:15" x14ac:dyDescent="0.2">
      <c r="B33344" s="3"/>
      <c r="C33344" s="3"/>
      <c r="D33344" s="6"/>
      <c r="E33344" s="8"/>
      <c r="O33344" s="9"/>
    </row>
    <row r="33345" spans="2:15" x14ac:dyDescent="0.2">
      <c r="B33345" s="3"/>
      <c r="C33345" s="3"/>
      <c r="D33345" s="6"/>
      <c r="E33345" s="8"/>
      <c r="O33345" s="9"/>
    </row>
    <row r="33346" spans="2:15" x14ac:dyDescent="0.2">
      <c r="B33346" s="3"/>
      <c r="C33346" s="3"/>
      <c r="D33346" s="6"/>
      <c r="E33346" s="8"/>
      <c r="O33346" s="9"/>
    </row>
    <row r="33347" spans="2:15" x14ac:dyDescent="0.2">
      <c r="B33347" s="3"/>
      <c r="C33347" s="3"/>
      <c r="D33347" s="6"/>
      <c r="E33347" s="8"/>
      <c r="O33347" s="9"/>
    </row>
    <row r="33348" spans="2:15" x14ac:dyDescent="0.2">
      <c r="B33348" s="3"/>
      <c r="C33348" s="3"/>
      <c r="D33348" s="6"/>
      <c r="E33348" s="8"/>
      <c r="O33348" s="9"/>
    </row>
    <row r="33349" spans="2:15" x14ac:dyDescent="0.2">
      <c r="B33349" s="3"/>
      <c r="C33349" s="3"/>
      <c r="D33349" s="6"/>
      <c r="E33349" s="8"/>
      <c r="O33349" s="9"/>
    </row>
    <row r="33350" spans="2:15" x14ac:dyDescent="0.2">
      <c r="B33350" s="3"/>
      <c r="C33350" s="3"/>
      <c r="D33350" s="6"/>
      <c r="E33350" s="8"/>
      <c r="O33350" s="9"/>
    </row>
    <row r="33351" spans="2:15" x14ac:dyDescent="0.2">
      <c r="B33351" s="3"/>
      <c r="C33351" s="3"/>
      <c r="D33351" s="6"/>
      <c r="E33351" s="8"/>
      <c r="O33351" s="9"/>
    </row>
    <row r="33352" spans="2:15" x14ac:dyDescent="0.2">
      <c r="B33352" s="3"/>
      <c r="C33352" s="3"/>
      <c r="D33352" s="6"/>
      <c r="E33352" s="8"/>
      <c r="O33352" s="9"/>
    </row>
    <row r="33353" spans="2:15" x14ac:dyDescent="0.2">
      <c r="B33353" s="3"/>
      <c r="C33353" s="3"/>
      <c r="D33353" s="6"/>
      <c r="E33353" s="8"/>
      <c r="O33353" s="9"/>
    </row>
    <row r="33354" spans="2:15" x14ac:dyDescent="0.2">
      <c r="B33354" s="3"/>
      <c r="C33354" s="3"/>
      <c r="D33354" s="6"/>
      <c r="E33354" s="8"/>
      <c r="O33354" s="9"/>
    </row>
    <row r="33355" spans="2:15" x14ac:dyDescent="0.2">
      <c r="B33355" s="3"/>
      <c r="C33355" s="3"/>
      <c r="D33355" s="6"/>
      <c r="E33355" s="8"/>
      <c r="O33355" s="9"/>
    </row>
    <row r="33356" spans="2:15" x14ac:dyDescent="0.2">
      <c r="B33356" s="3"/>
      <c r="C33356" s="3"/>
      <c r="D33356" s="6"/>
      <c r="E33356" s="8"/>
      <c r="O33356" s="9"/>
    </row>
    <row r="33357" spans="2:15" x14ac:dyDescent="0.2">
      <c r="B33357" s="3"/>
      <c r="C33357" s="3"/>
      <c r="D33357" s="6"/>
      <c r="E33357" s="8"/>
      <c r="O33357" s="9"/>
    </row>
    <row r="33358" spans="2:15" x14ac:dyDescent="0.2">
      <c r="B33358" s="3"/>
      <c r="C33358" s="3"/>
      <c r="D33358" s="6"/>
      <c r="E33358" s="8"/>
      <c r="O33358" s="9"/>
    </row>
    <row r="33359" spans="2:15" x14ac:dyDescent="0.2">
      <c r="B33359" s="3"/>
      <c r="C33359" s="3"/>
      <c r="D33359" s="6"/>
      <c r="E33359" s="8"/>
      <c r="O33359" s="9"/>
    </row>
    <row r="33360" spans="2:15" x14ac:dyDescent="0.2">
      <c r="B33360" s="3"/>
      <c r="C33360" s="3"/>
      <c r="D33360" s="6"/>
      <c r="E33360" s="8"/>
      <c r="O33360" s="9"/>
    </row>
    <row r="33361" spans="2:15" x14ac:dyDescent="0.2">
      <c r="B33361" s="3"/>
      <c r="C33361" s="3"/>
      <c r="D33361" s="6"/>
      <c r="E33361" s="8"/>
      <c r="O33361" s="9"/>
    </row>
    <row r="33362" spans="2:15" x14ac:dyDescent="0.2">
      <c r="B33362" s="3"/>
      <c r="C33362" s="3"/>
      <c r="D33362" s="6"/>
      <c r="E33362" s="8"/>
      <c r="O33362" s="9"/>
    </row>
    <row r="33363" spans="2:15" x14ac:dyDescent="0.2">
      <c r="B33363" s="3"/>
      <c r="C33363" s="3"/>
      <c r="D33363" s="6"/>
      <c r="E33363" s="8"/>
      <c r="O33363" s="9"/>
    </row>
    <row r="33364" spans="2:15" x14ac:dyDescent="0.2">
      <c r="B33364" s="3"/>
      <c r="C33364" s="3"/>
      <c r="D33364" s="6"/>
      <c r="E33364" s="8"/>
      <c r="O33364" s="9"/>
    </row>
    <row r="33365" spans="2:15" x14ac:dyDescent="0.2">
      <c r="B33365" s="3"/>
      <c r="C33365" s="3"/>
      <c r="D33365" s="6"/>
      <c r="E33365" s="8"/>
      <c r="O33365" s="9"/>
    </row>
    <row r="33366" spans="2:15" x14ac:dyDescent="0.2">
      <c r="B33366" s="3"/>
      <c r="C33366" s="3"/>
      <c r="D33366" s="6"/>
      <c r="E33366" s="8"/>
      <c r="O33366" s="9"/>
    </row>
    <row r="33367" spans="2:15" x14ac:dyDescent="0.2">
      <c r="B33367" s="3"/>
      <c r="C33367" s="3"/>
      <c r="D33367" s="6"/>
      <c r="E33367" s="8"/>
      <c r="O33367" s="9"/>
    </row>
    <row r="33368" spans="2:15" x14ac:dyDescent="0.2">
      <c r="B33368" s="3"/>
      <c r="C33368" s="3"/>
      <c r="D33368" s="6"/>
      <c r="E33368" s="8"/>
      <c r="O33368" s="9"/>
    </row>
    <row r="33369" spans="2:15" x14ac:dyDescent="0.2">
      <c r="B33369" s="3"/>
      <c r="C33369" s="3"/>
      <c r="D33369" s="6"/>
      <c r="E33369" s="8"/>
      <c r="O33369" s="9"/>
    </row>
    <row r="33370" spans="2:15" x14ac:dyDescent="0.2">
      <c r="B33370" s="3"/>
      <c r="C33370" s="3"/>
      <c r="D33370" s="6"/>
      <c r="E33370" s="8"/>
      <c r="O33370" s="9"/>
    </row>
    <row r="33371" spans="2:15" x14ac:dyDescent="0.2">
      <c r="B33371" s="3"/>
      <c r="C33371" s="3"/>
      <c r="D33371" s="6"/>
      <c r="E33371" s="8"/>
      <c r="O33371" s="9"/>
    </row>
    <row r="33372" spans="2:15" x14ac:dyDescent="0.2">
      <c r="B33372" s="3"/>
      <c r="C33372" s="3"/>
      <c r="D33372" s="6"/>
      <c r="E33372" s="8"/>
      <c r="O33372" s="9"/>
    </row>
    <row r="33373" spans="2:15" x14ac:dyDescent="0.2">
      <c r="B33373" s="3"/>
      <c r="C33373" s="3"/>
      <c r="D33373" s="6"/>
      <c r="E33373" s="8"/>
      <c r="O33373" s="9"/>
    </row>
    <row r="33374" spans="2:15" x14ac:dyDescent="0.2">
      <c r="B33374" s="3"/>
      <c r="C33374" s="3"/>
      <c r="D33374" s="6"/>
      <c r="E33374" s="8"/>
      <c r="O33374" s="9"/>
    </row>
    <row r="33375" spans="2:15" x14ac:dyDescent="0.2">
      <c r="B33375" s="3"/>
      <c r="C33375" s="3"/>
      <c r="D33375" s="6"/>
      <c r="E33375" s="8"/>
      <c r="O33375" s="9"/>
    </row>
    <row r="33376" spans="2:15" x14ac:dyDescent="0.2">
      <c r="B33376" s="3"/>
      <c r="C33376" s="3"/>
      <c r="D33376" s="6"/>
      <c r="E33376" s="8"/>
      <c r="O33376" s="9"/>
    </row>
    <row r="33377" spans="2:15" x14ac:dyDescent="0.2">
      <c r="B33377" s="3"/>
      <c r="C33377" s="3"/>
      <c r="D33377" s="6"/>
      <c r="E33377" s="8"/>
      <c r="O33377" s="9"/>
    </row>
    <row r="33378" spans="2:15" x14ac:dyDescent="0.2">
      <c r="B33378" s="3"/>
      <c r="C33378" s="3"/>
      <c r="D33378" s="6"/>
      <c r="E33378" s="8"/>
      <c r="O33378" s="9"/>
    </row>
    <row r="33379" spans="2:15" x14ac:dyDescent="0.2">
      <c r="B33379" s="3"/>
      <c r="C33379" s="3"/>
      <c r="D33379" s="6"/>
      <c r="E33379" s="8"/>
      <c r="O33379" s="9"/>
    </row>
    <row r="33380" spans="2:15" x14ac:dyDescent="0.2">
      <c r="B33380" s="3"/>
      <c r="C33380" s="3"/>
      <c r="D33380" s="6"/>
      <c r="E33380" s="8"/>
      <c r="O33380" s="9"/>
    </row>
    <row r="33381" spans="2:15" x14ac:dyDescent="0.2">
      <c r="B33381" s="3"/>
      <c r="C33381" s="3"/>
      <c r="D33381" s="6"/>
      <c r="E33381" s="8"/>
      <c r="O33381" s="9"/>
    </row>
    <row r="33382" spans="2:15" x14ac:dyDescent="0.2">
      <c r="B33382" s="3"/>
      <c r="C33382" s="3"/>
      <c r="D33382" s="6"/>
      <c r="E33382" s="8"/>
      <c r="O33382" s="9"/>
    </row>
    <row r="33383" spans="2:15" x14ac:dyDescent="0.2">
      <c r="B33383" s="3"/>
      <c r="C33383" s="3"/>
      <c r="D33383" s="6"/>
      <c r="E33383" s="8"/>
      <c r="O33383" s="9"/>
    </row>
    <row r="33384" spans="2:15" x14ac:dyDescent="0.2">
      <c r="B33384" s="3"/>
      <c r="C33384" s="3"/>
      <c r="D33384" s="6"/>
      <c r="E33384" s="8"/>
      <c r="O33384" s="9"/>
    </row>
    <row r="33385" spans="2:15" x14ac:dyDescent="0.2">
      <c r="B33385" s="3"/>
      <c r="C33385" s="3"/>
      <c r="D33385" s="6"/>
      <c r="E33385" s="8"/>
      <c r="O33385" s="9"/>
    </row>
    <row r="33386" spans="2:15" x14ac:dyDescent="0.2">
      <c r="B33386" s="3"/>
      <c r="C33386" s="3"/>
      <c r="D33386" s="6"/>
      <c r="E33386" s="8"/>
      <c r="O33386" s="9"/>
    </row>
    <row r="33387" spans="2:15" x14ac:dyDescent="0.2">
      <c r="B33387" s="3"/>
      <c r="C33387" s="3"/>
      <c r="D33387" s="6"/>
      <c r="E33387" s="8"/>
      <c r="O33387" s="9"/>
    </row>
    <row r="33388" spans="2:15" x14ac:dyDescent="0.2">
      <c r="B33388" s="3"/>
      <c r="C33388" s="3"/>
      <c r="D33388" s="6"/>
      <c r="E33388" s="8"/>
      <c r="O33388" s="9"/>
    </row>
    <row r="33389" spans="2:15" x14ac:dyDescent="0.2">
      <c r="B33389" s="3"/>
      <c r="C33389" s="3"/>
      <c r="D33389" s="6"/>
      <c r="E33389" s="8"/>
      <c r="O33389" s="9"/>
    </row>
    <row r="33390" spans="2:15" x14ac:dyDescent="0.2">
      <c r="B33390" s="3"/>
      <c r="C33390" s="3"/>
      <c r="D33390" s="6"/>
      <c r="E33390" s="8"/>
      <c r="O33390" s="9"/>
    </row>
    <row r="33391" spans="2:15" x14ac:dyDescent="0.2">
      <c r="B33391" s="3"/>
      <c r="C33391" s="3"/>
      <c r="D33391" s="6"/>
      <c r="E33391" s="8"/>
      <c r="O33391" s="9"/>
    </row>
    <row r="33392" spans="2:15" x14ac:dyDescent="0.2">
      <c r="B33392" s="3"/>
      <c r="C33392" s="3"/>
      <c r="D33392" s="6"/>
      <c r="E33392" s="8"/>
      <c r="O33392" s="9"/>
    </row>
    <row r="33393" spans="2:15" x14ac:dyDescent="0.2">
      <c r="B33393" s="3"/>
      <c r="C33393" s="3"/>
      <c r="D33393" s="6"/>
      <c r="E33393" s="8"/>
      <c r="O33393" s="9"/>
    </row>
    <row r="33394" spans="2:15" x14ac:dyDescent="0.2">
      <c r="B33394" s="3"/>
      <c r="C33394" s="3"/>
      <c r="D33394" s="6"/>
      <c r="E33394" s="8"/>
      <c r="O33394" s="9"/>
    </row>
    <row r="33395" spans="2:15" x14ac:dyDescent="0.2">
      <c r="B33395" s="3"/>
      <c r="C33395" s="3"/>
      <c r="D33395" s="6"/>
      <c r="E33395" s="8"/>
      <c r="O33395" s="9"/>
    </row>
    <row r="33396" spans="2:15" x14ac:dyDescent="0.2">
      <c r="B33396" s="3"/>
      <c r="C33396" s="3"/>
      <c r="D33396" s="6"/>
      <c r="E33396" s="8"/>
      <c r="O33396" s="9"/>
    </row>
    <row r="33397" spans="2:15" x14ac:dyDescent="0.2">
      <c r="B33397" s="3"/>
      <c r="C33397" s="3"/>
      <c r="D33397" s="6"/>
      <c r="E33397" s="8"/>
      <c r="O33397" s="9"/>
    </row>
    <row r="33398" spans="2:15" x14ac:dyDescent="0.2">
      <c r="B33398" s="3"/>
      <c r="C33398" s="3"/>
      <c r="D33398" s="6"/>
      <c r="E33398" s="8"/>
      <c r="O33398" s="9"/>
    </row>
    <row r="33399" spans="2:15" x14ac:dyDescent="0.2">
      <c r="B33399" s="3"/>
      <c r="C33399" s="3"/>
      <c r="D33399" s="6"/>
      <c r="E33399" s="8"/>
      <c r="O33399" s="9"/>
    </row>
    <row r="33400" spans="2:15" x14ac:dyDescent="0.2">
      <c r="B33400" s="3"/>
      <c r="C33400" s="3"/>
      <c r="D33400" s="6"/>
      <c r="E33400" s="8"/>
      <c r="O33400" s="9"/>
    </row>
    <row r="33401" spans="2:15" x14ac:dyDescent="0.2">
      <c r="B33401" s="3"/>
      <c r="C33401" s="3"/>
      <c r="D33401" s="6"/>
      <c r="E33401" s="8"/>
      <c r="O33401" s="9"/>
    </row>
    <row r="33402" spans="2:15" x14ac:dyDescent="0.2">
      <c r="B33402" s="3"/>
      <c r="C33402" s="3"/>
      <c r="D33402" s="6"/>
      <c r="E33402" s="8"/>
      <c r="O33402" s="9"/>
    </row>
    <row r="33403" spans="2:15" x14ac:dyDescent="0.2">
      <c r="B33403" s="3"/>
      <c r="C33403" s="3"/>
      <c r="D33403" s="6"/>
      <c r="E33403" s="8"/>
      <c r="O33403" s="9"/>
    </row>
    <row r="33404" spans="2:15" x14ac:dyDescent="0.2">
      <c r="B33404" s="3"/>
      <c r="C33404" s="3"/>
      <c r="D33404" s="6"/>
      <c r="E33404" s="8"/>
      <c r="O33404" s="9"/>
    </row>
    <row r="33405" spans="2:15" x14ac:dyDescent="0.2">
      <c r="B33405" s="3"/>
      <c r="C33405" s="3"/>
      <c r="D33405" s="6"/>
      <c r="E33405" s="8"/>
      <c r="O33405" s="9"/>
    </row>
    <row r="33406" spans="2:15" x14ac:dyDescent="0.2">
      <c r="B33406" s="3"/>
      <c r="C33406" s="3"/>
      <c r="D33406" s="6"/>
      <c r="E33406" s="8"/>
      <c r="O33406" s="9"/>
    </row>
    <row r="33407" spans="2:15" x14ac:dyDescent="0.2">
      <c r="B33407" s="3"/>
      <c r="C33407" s="3"/>
      <c r="D33407" s="6"/>
      <c r="E33407" s="8"/>
      <c r="O33407" s="9"/>
    </row>
    <row r="33408" spans="2:15" x14ac:dyDescent="0.2">
      <c r="B33408" s="3"/>
      <c r="C33408" s="3"/>
      <c r="D33408" s="6"/>
      <c r="E33408" s="8"/>
      <c r="O33408" s="9"/>
    </row>
    <row r="33409" spans="2:15" x14ac:dyDescent="0.2">
      <c r="B33409" s="3"/>
      <c r="C33409" s="3"/>
      <c r="D33409" s="6"/>
      <c r="E33409" s="8"/>
      <c r="O33409" s="9"/>
    </row>
    <row r="33410" spans="2:15" x14ac:dyDescent="0.2">
      <c r="B33410" s="3"/>
      <c r="C33410" s="3"/>
      <c r="D33410" s="6"/>
      <c r="E33410" s="8"/>
      <c r="O33410" s="9"/>
    </row>
    <row r="33411" spans="2:15" x14ac:dyDescent="0.2">
      <c r="B33411" s="3"/>
      <c r="C33411" s="3"/>
      <c r="D33411" s="6"/>
      <c r="E33411" s="8"/>
      <c r="O33411" s="9"/>
    </row>
    <row r="33412" spans="2:15" x14ac:dyDescent="0.2">
      <c r="B33412" s="3"/>
      <c r="C33412" s="3"/>
      <c r="D33412" s="6"/>
      <c r="E33412" s="8"/>
      <c r="O33412" s="9"/>
    </row>
    <row r="33413" spans="2:15" x14ac:dyDescent="0.2">
      <c r="B33413" s="3"/>
      <c r="C33413" s="3"/>
      <c r="D33413" s="6"/>
      <c r="E33413" s="8"/>
      <c r="O33413" s="9"/>
    </row>
    <row r="33414" spans="2:15" x14ac:dyDescent="0.2">
      <c r="B33414" s="3"/>
      <c r="C33414" s="3"/>
      <c r="D33414" s="6"/>
      <c r="E33414" s="8"/>
      <c r="O33414" s="9"/>
    </row>
    <row r="33415" spans="2:15" x14ac:dyDescent="0.2">
      <c r="B33415" s="3"/>
      <c r="C33415" s="3"/>
      <c r="D33415" s="6"/>
      <c r="E33415" s="8"/>
      <c r="O33415" s="9"/>
    </row>
    <row r="33416" spans="2:15" x14ac:dyDescent="0.2">
      <c r="B33416" s="3"/>
      <c r="C33416" s="3"/>
      <c r="D33416" s="6"/>
      <c r="E33416" s="8"/>
      <c r="O33416" s="9"/>
    </row>
    <row r="33417" spans="2:15" x14ac:dyDescent="0.2">
      <c r="B33417" s="3"/>
      <c r="C33417" s="3"/>
      <c r="D33417" s="6"/>
      <c r="E33417" s="8"/>
      <c r="O33417" s="9"/>
    </row>
    <row r="33418" spans="2:15" x14ac:dyDescent="0.2">
      <c r="B33418" s="3"/>
      <c r="C33418" s="3"/>
      <c r="D33418" s="6"/>
      <c r="E33418" s="8"/>
      <c r="O33418" s="9"/>
    </row>
    <row r="33419" spans="2:15" x14ac:dyDescent="0.2">
      <c r="B33419" s="3"/>
      <c r="C33419" s="3"/>
      <c r="D33419" s="6"/>
      <c r="E33419" s="8"/>
      <c r="O33419" s="9"/>
    </row>
    <row r="33420" spans="2:15" x14ac:dyDescent="0.2">
      <c r="B33420" s="3"/>
      <c r="C33420" s="3"/>
      <c r="D33420" s="6"/>
      <c r="E33420" s="8"/>
      <c r="O33420" s="9"/>
    </row>
    <row r="33421" spans="2:15" x14ac:dyDescent="0.2">
      <c r="B33421" s="3"/>
      <c r="C33421" s="3"/>
      <c r="D33421" s="6"/>
      <c r="E33421" s="8"/>
      <c r="O33421" s="9"/>
    </row>
    <row r="33422" spans="2:15" x14ac:dyDescent="0.2">
      <c r="B33422" s="3"/>
      <c r="C33422" s="3"/>
      <c r="D33422" s="6"/>
      <c r="E33422" s="8"/>
      <c r="O33422" s="9"/>
    </row>
    <row r="33423" spans="2:15" x14ac:dyDescent="0.2">
      <c r="B33423" s="3"/>
      <c r="C33423" s="3"/>
      <c r="D33423" s="6"/>
      <c r="E33423" s="8"/>
      <c r="O33423" s="9"/>
    </row>
    <row r="33424" spans="2:15" x14ac:dyDescent="0.2">
      <c r="B33424" s="3"/>
      <c r="C33424" s="3"/>
      <c r="D33424" s="6"/>
      <c r="E33424" s="8"/>
      <c r="O33424" s="9"/>
    </row>
    <row r="33425" spans="2:15" x14ac:dyDescent="0.2">
      <c r="B33425" s="3"/>
      <c r="C33425" s="3"/>
      <c r="D33425" s="6"/>
      <c r="E33425" s="8"/>
      <c r="O33425" s="9"/>
    </row>
    <row r="33426" spans="2:15" x14ac:dyDescent="0.2">
      <c r="B33426" s="3"/>
      <c r="C33426" s="3"/>
      <c r="D33426" s="6"/>
      <c r="E33426" s="8"/>
      <c r="O33426" s="9"/>
    </row>
    <row r="33427" spans="2:15" x14ac:dyDescent="0.2">
      <c r="B33427" s="3"/>
      <c r="C33427" s="3"/>
      <c r="D33427" s="6"/>
      <c r="E33427" s="8"/>
      <c r="O33427" s="9"/>
    </row>
    <row r="33428" spans="2:15" x14ac:dyDescent="0.2">
      <c r="B33428" s="3"/>
      <c r="C33428" s="3"/>
      <c r="D33428" s="6"/>
      <c r="E33428" s="8"/>
      <c r="O33428" s="9"/>
    </row>
    <row r="33429" spans="2:15" x14ac:dyDescent="0.2">
      <c r="B33429" s="3"/>
      <c r="C33429" s="3"/>
      <c r="D33429" s="6"/>
      <c r="E33429" s="8"/>
      <c r="O33429" s="9"/>
    </row>
    <row r="33430" spans="2:15" x14ac:dyDescent="0.2">
      <c r="B33430" s="3"/>
      <c r="C33430" s="3"/>
      <c r="D33430" s="6"/>
      <c r="E33430" s="8"/>
      <c r="O33430" s="9"/>
    </row>
    <row r="33431" spans="2:15" x14ac:dyDescent="0.2">
      <c r="B33431" s="3"/>
      <c r="C33431" s="3"/>
      <c r="D33431" s="6"/>
      <c r="E33431" s="8"/>
      <c r="O33431" s="9"/>
    </row>
    <row r="33432" spans="2:15" x14ac:dyDescent="0.2">
      <c r="B33432" s="3"/>
      <c r="C33432" s="3"/>
      <c r="D33432" s="6"/>
      <c r="E33432" s="8"/>
      <c r="O33432" s="9"/>
    </row>
    <row r="33433" spans="2:15" x14ac:dyDescent="0.2">
      <c r="B33433" s="3"/>
      <c r="C33433" s="3"/>
      <c r="D33433" s="6"/>
      <c r="E33433" s="8"/>
      <c r="O33433" s="9"/>
    </row>
    <row r="33434" spans="2:15" x14ac:dyDescent="0.2">
      <c r="B33434" s="3"/>
      <c r="C33434" s="3"/>
      <c r="D33434" s="6"/>
      <c r="E33434" s="8"/>
      <c r="O33434" s="9"/>
    </row>
    <row r="33435" spans="2:15" x14ac:dyDescent="0.2">
      <c r="B33435" s="3"/>
      <c r="C33435" s="3"/>
      <c r="D33435" s="6"/>
      <c r="E33435" s="8"/>
      <c r="O33435" s="9"/>
    </row>
    <row r="33436" spans="2:15" x14ac:dyDescent="0.2">
      <c r="B33436" s="3"/>
      <c r="C33436" s="3"/>
      <c r="D33436" s="6"/>
      <c r="E33436" s="8"/>
      <c r="O33436" s="9"/>
    </row>
    <row r="33437" spans="2:15" x14ac:dyDescent="0.2">
      <c r="B33437" s="3"/>
      <c r="C33437" s="3"/>
      <c r="D33437" s="6"/>
      <c r="E33437" s="8"/>
      <c r="O33437" s="9"/>
    </row>
    <row r="33438" spans="2:15" x14ac:dyDescent="0.2">
      <c r="B33438" s="3"/>
      <c r="C33438" s="3"/>
      <c r="D33438" s="6"/>
      <c r="E33438" s="8"/>
      <c r="O33438" s="9"/>
    </row>
    <row r="33439" spans="2:15" x14ac:dyDescent="0.2">
      <c r="B33439" s="3"/>
      <c r="C33439" s="3"/>
      <c r="D33439" s="6"/>
      <c r="E33439" s="8"/>
      <c r="O33439" s="9"/>
    </row>
    <row r="33440" spans="2:15" x14ac:dyDescent="0.2">
      <c r="B33440" s="3"/>
      <c r="C33440" s="3"/>
      <c r="D33440" s="6"/>
      <c r="E33440" s="8"/>
      <c r="O33440" s="9"/>
    </row>
    <row r="33441" spans="2:15" x14ac:dyDescent="0.2">
      <c r="B33441" s="3"/>
      <c r="C33441" s="3"/>
      <c r="D33441" s="6"/>
      <c r="E33441" s="8"/>
      <c r="O33441" s="9"/>
    </row>
    <row r="33442" spans="2:15" x14ac:dyDescent="0.2">
      <c r="B33442" s="3"/>
      <c r="C33442" s="3"/>
      <c r="D33442" s="6"/>
      <c r="E33442" s="8"/>
      <c r="O33442" s="9"/>
    </row>
    <row r="33443" spans="2:15" x14ac:dyDescent="0.2">
      <c r="B33443" s="3"/>
      <c r="C33443" s="3"/>
      <c r="D33443" s="6"/>
      <c r="E33443" s="8"/>
      <c r="O33443" s="9"/>
    </row>
    <row r="33444" spans="2:15" x14ac:dyDescent="0.2">
      <c r="B33444" s="3"/>
      <c r="C33444" s="3"/>
      <c r="D33444" s="6"/>
      <c r="E33444" s="8"/>
      <c r="O33444" s="9"/>
    </row>
    <row r="33445" spans="2:15" x14ac:dyDescent="0.2">
      <c r="B33445" s="3"/>
      <c r="C33445" s="3"/>
      <c r="D33445" s="6"/>
      <c r="E33445" s="8"/>
      <c r="O33445" s="9"/>
    </row>
    <row r="33446" spans="2:15" x14ac:dyDescent="0.2">
      <c r="B33446" s="3"/>
      <c r="C33446" s="3"/>
      <c r="D33446" s="6"/>
      <c r="E33446" s="8"/>
      <c r="O33446" s="9"/>
    </row>
    <row r="33447" spans="2:15" x14ac:dyDescent="0.2">
      <c r="B33447" s="3"/>
      <c r="C33447" s="3"/>
      <c r="D33447" s="6"/>
      <c r="E33447" s="8"/>
      <c r="O33447" s="9"/>
    </row>
    <row r="33448" spans="2:15" x14ac:dyDescent="0.2">
      <c r="B33448" s="3"/>
      <c r="C33448" s="3"/>
      <c r="D33448" s="6"/>
      <c r="E33448" s="8"/>
      <c r="O33448" s="9"/>
    </row>
    <row r="33449" spans="2:15" x14ac:dyDescent="0.2">
      <c r="B33449" s="3"/>
      <c r="C33449" s="3"/>
      <c r="D33449" s="6"/>
      <c r="E33449" s="8"/>
      <c r="O33449" s="9"/>
    </row>
    <row r="33450" spans="2:15" x14ac:dyDescent="0.2">
      <c r="B33450" s="3"/>
      <c r="C33450" s="3"/>
      <c r="D33450" s="6"/>
      <c r="E33450" s="8"/>
      <c r="O33450" s="9"/>
    </row>
    <row r="33451" spans="2:15" x14ac:dyDescent="0.2">
      <c r="B33451" s="3"/>
      <c r="C33451" s="3"/>
      <c r="D33451" s="6"/>
      <c r="E33451" s="8"/>
      <c r="O33451" s="9"/>
    </row>
    <row r="33452" spans="2:15" x14ac:dyDescent="0.2">
      <c r="B33452" s="3"/>
      <c r="C33452" s="3"/>
      <c r="D33452" s="6"/>
      <c r="E33452" s="8"/>
      <c r="O33452" s="9"/>
    </row>
    <row r="33453" spans="2:15" x14ac:dyDescent="0.2">
      <c r="B33453" s="3"/>
      <c r="C33453" s="3"/>
      <c r="D33453" s="6"/>
      <c r="E33453" s="8"/>
      <c r="O33453" s="9"/>
    </row>
    <row r="33454" spans="2:15" x14ac:dyDescent="0.2">
      <c r="B33454" s="3"/>
      <c r="C33454" s="3"/>
      <c r="D33454" s="6"/>
      <c r="E33454" s="8"/>
      <c r="O33454" s="9"/>
    </row>
    <row r="33455" spans="2:15" x14ac:dyDescent="0.2">
      <c r="B33455" s="3"/>
      <c r="C33455" s="3"/>
      <c r="D33455" s="6"/>
      <c r="E33455" s="8"/>
      <c r="O33455" s="9"/>
    </row>
    <row r="33456" spans="2:15" x14ac:dyDescent="0.2">
      <c r="B33456" s="3"/>
      <c r="C33456" s="3"/>
      <c r="D33456" s="6"/>
      <c r="E33456" s="8"/>
      <c r="O33456" s="9"/>
    </row>
    <row r="33457" spans="2:15" x14ac:dyDescent="0.2">
      <c r="B33457" s="3"/>
      <c r="C33457" s="3"/>
      <c r="D33457" s="6"/>
      <c r="E33457" s="8"/>
      <c r="O33457" s="9"/>
    </row>
    <row r="33458" spans="2:15" x14ac:dyDescent="0.2">
      <c r="B33458" s="3"/>
      <c r="C33458" s="3"/>
      <c r="D33458" s="6"/>
      <c r="E33458" s="8"/>
      <c r="O33458" s="9"/>
    </row>
    <row r="33459" spans="2:15" x14ac:dyDescent="0.2">
      <c r="B33459" s="3"/>
      <c r="C33459" s="3"/>
      <c r="D33459" s="6"/>
      <c r="E33459" s="8"/>
      <c r="O33459" s="9"/>
    </row>
    <row r="33460" spans="2:15" x14ac:dyDescent="0.2">
      <c r="B33460" s="3"/>
      <c r="C33460" s="3"/>
      <c r="D33460" s="6"/>
      <c r="E33460" s="8"/>
      <c r="O33460" s="9"/>
    </row>
    <row r="33461" spans="2:15" x14ac:dyDescent="0.2">
      <c r="B33461" s="3"/>
      <c r="C33461" s="3"/>
      <c r="D33461" s="6"/>
      <c r="E33461" s="8"/>
      <c r="O33461" s="9"/>
    </row>
    <row r="33462" spans="2:15" x14ac:dyDescent="0.2">
      <c r="B33462" s="3"/>
      <c r="C33462" s="3"/>
      <c r="D33462" s="6"/>
      <c r="E33462" s="8"/>
      <c r="O33462" s="9"/>
    </row>
    <row r="33463" spans="2:15" x14ac:dyDescent="0.2">
      <c r="B33463" s="3"/>
      <c r="C33463" s="3"/>
      <c r="D33463" s="6"/>
      <c r="E33463" s="8"/>
      <c r="O33463" s="9"/>
    </row>
    <row r="33464" spans="2:15" x14ac:dyDescent="0.2">
      <c r="B33464" s="3"/>
      <c r="C33464" s="3"/>
      <c r="D33464" s="6"/>
      <c r="E33464" s="8"/>
      <c r="O33464" s="9"/>
    </row>
    <row r="33465" spans="2:15" x14ac:dyDescent="0.2">
      <c r="B33465" s="3"/>
      <c r="C33465" s="3"/>
      <c r="D33465" s="6"/>
      <c r="E33465" s="8"/>
      <c r="O33465" s="9"/>
    </row>
    <row r="33466" spans="2:15" x14ac:dyDescent="0.2">
      <c r="B33466" s="3"/>
      <c r="C33466" s="3"/>
      <c r="D33466" s="6"/>
      <c r="E33466" s="8"/>
      <c r="O33466" s="9"/>
    </row>
    <row r="33467" spans="2:15" x14ac:dyDescent="0.2">
      <c r="B33467" s="3"/>
      <c r="C33467" s="3"/>
      <c r="D33467" s="6"/>
      <c r="E33467" s="8"/>
      <c r="O33467" s="9"/>
    </row>
    <row r="33468" spans="2:15" x14ac:dyDescent="0.2">
      <c r="B33468" s="3"/>
      <c r="C33468" s="3"/>
      <c r="D33468" s="6"/>
      <c r="E33468" s="8"/>
      <c r="O33468" s="9"/>
    </row>
    <row r="33469" spans="2:15" x14ac:dyDescent="0.2">
      <c r="B33469" s="3"/>
      <c r="C33469" s="3"/>
      <c r="D33469" s="6"/>
      <c r="E33469" s="8"/>
      <c r="O33469" s="9"/>
    </row>
    <row r="33470" spans="2:15" x14ac:dyDescent="0.2">
      <c r="B33470" s="3"/>
      <c r="C33470" s="3"/>
      <c r="D33470" s="6"/>
      <c r="E33470" s="8"/>
      <c r="O33470" s="9"/>
    </row>
    <row r="33471" spans="2:15" x14ac:dyDescent="0.2">
      <c r="B33471" s="3"/>
      <c r="C33471" s="3"/>
      <c r="D33471" s="6"/>
      <c r="E33471" s="8"/>
      <c r="O33471" s="9"/>
    </row>
    <row r="33472" spans="2:15" x14ac:dyDescent="0.2">
      <c r="B33472" s="3"/>
      <c r="C33472" s="3"/>
      <c r="D33472" s="6"/>
      <c r="E33472" s="8"/>
      <c r="O33472" s="9"/>
    </row>
    <row r="33473" spans="2:15" x14ac:dyDescent="0.2">
      <c r="B33473" s="3"/>
      <c r="C33473" s="3"/>
      <c r="D33473" s="6"/>
      <c r="E33473" s="8"/>
      <c r="O33473" s="9"/>
    </row>
    <row r="33474" spans="2:15" x14ac:dyDescent="0.2">
      <c r="B33474" s="3"/>
      <c r="C33474" s="3"/>
      <c r="D33474" s="6"/>
      <c r="E33474" s="8"/>
      <c r="O33474" s="9"/>
    </row>
    <row r="33475" spans="2:15" x14ac:dyDescent="0.2">
      <c r="B33475" s="3"/>
      <c r="C33475" s="3"/>
      <c r="D33475" s="6"/>
      <c r="E33475" s="8"/>
      <c r="O33475" s="9"/>
    </row>
    <row r="33476" spans="2:15" x14ac:dyDescent="0.2">
      <c r="B33476" s="3"/>
      <c r="C33476" s="3"/>
      <c r="D33476" s="6"/>
      <c r="E33476" s="8"/>
      <c r="O33476" s="9"/>
    </row>
    <row r="33477" spans="2:15" x14ac:dyDescent="0.2">
      <c r="B33477" s="3"/>
      <c r="C33477" s="3"/>
      <c r="D33477" s="6"/>
      <c r="E33477" s="8"/>
      <c r="O33477" s="9"/>
    </row>
    <row r="33478" spans="2:15" x14ac:dyDescent="0.2">
      <c r="B33478" s="3"/>
      <c r="C33478" s="3"/>
      <c r="D33478" s="6"/>
      <c r="E33478" s="8"/>
      <c r="O33478" s="9"/>
    </row>
    <row r="33479" spans="2:15" x14ac:dyDescent="0.2">
      <c r="B33479" s="3"/>
      <c r="C33479" s="3"/>
      <c r="D33479" s="6"/>
      <c r="E33479" s="8"/>
      <c r="O33479" s="9"/>
    </row>
    <row r="33480" spans="2:15" x14ac:dyDescent="0.2">
      <c r="B33480" s="3"/>
      <c r="C33480" s="3"/>
      <c r="D33480" s="6"/>
      <c r="E33480" s="8"/>
      <c r="O33480" s="9"/>
    </row>
    <row r="33481" spans="2:15" x14ac:dyDescent="0.2">
      <c r="B33481" s="3"/>
      <c r="C33481" s="3"/>
      <c r="D33481" s="6"/>
      <c r="E33481" s="8"/>
      <c r="O33481" s="9"/>
    </row>
    <row r="33482" spans="2:15" x14ac:dyDescent="0.2">
      <c r="B33482" s="3"/>
      <c r="C33482" s="3"/>
      <c r="D33482" s="6"/>
      <c r="E33482" s="8"/>
      <c r="O33482" s="9"/>
    </row>
    <row r="33483" spans="2:15" x14ac:dyDescent="0.2">
      <c r="B33483" s="3"/>
      <c r="C33483" s="3"/>
      <c r="D33483" s="6"/>
      <c r="E33483" s="8"/>
      <c r="O33483" s="9"/>
    </row>
    <row r="33484" spans="2:15" x14ac:dyDescent="0.2">
      <c r="B33484" s="3"/>
      <c r="C33484" s="3"/>
      <c r="D33484" s="6"/>
      <c r="E33484" s="8"/>
      <c r="O33484" s="9"/>
    </row>
    <row r="33485" spans="2:15" x14ac:dyDescent="0.2">
      <c r="B33485" s="3"/>
      <c r="C33485" s="3"/>
      <c r="D33485" s="6"/>
      <c r="E33485" s="8"/>
      <c r="O33485" s="9"/>
    </row>
    <row r="33486" spans="2:15" x14ac:dyDescent="0.2">
      <c r="B33486" s="3"/>
      <c r="C33486" s="3"/>
      <c r="D33486" s="6"/>
      <c r="E33486" s="8"/>
      <c r="O33486" s="9"/>
    </row>
    <row r="33487" spans="2:15" x14ac:dyDescent="0.2">
      <c r="B33487" s="3"/>
      <c r="C33487" s="3"/>
      <c r="D33487" s="6"/>
      <c r="E33487" s="8"/>
      <c r="O33487" s="9"/>
    </row>
    <row r="33488" spans="2:15" x14ac:dyDescent="0.2">
      <c r="B33488" s="3"/>
      <c r="C33488" s="3"/>
      <c r="D33488" s="6"/>
      <c r="E33488" s="8"/>
      <c r="O33488" s="9"/>
    </row>
    <row r="33489" spans="2:15" x14ac:dyDescent="0.2">
      <c r="B33489" s="3"/>
      <c r="C33489" s="3"/>
      <c r="D33489" s="6"/>
      <c r="E33489" s="8"/>
      <c r="O33489" s="9"/>
    </row>
    <row r="33490" spans="2:15" x14ac:dyDescent="0.2">
      <c r="B33490" s="3"/>
      <c r="C33490" s="3"/>
      <c r="D33490" s="6"/>
      <c r="E33490" s="8"/>
      <c r="O33490" s="9"/>
    </row>
    <row r="33491" spans="2:15" x14ac:dyDescent="0.2">
      <c r="B33491" s="3"/>
      <c r="C33491" s="3"/>
      <c r="D33491" s="6"/>
      <c r="E33491" s="8"/>
      <c r="O33491" s="9"/>
    </row>
    <row r="33492" spans="2:15" x14ac:dyDescent="0.2">
      <c r="B33492" s="3"/>
      <c r="C33492" s="3"/>
      <c r="D33492" s="6"/>
      <c r="E33492" s="8"/>
      <c r="O33492" s="9"/>
    </row>
    <row r="33493" spans="2:15" x14ac:dyDescent="0.2">
      <c r="B33493" s="3"/>
      <c r="C33493" s="3"/>
      <c r="D33493" s="6"/>
      <c r="E33493" s="8"/>
      <c r="O33493" s="9"/>
    </row>
    <row r="33494" spans="2:15" x14ac:dyDescent="0.2">
      <c r="B33494" s="3"/>
      <c r="C33494" s="3"/>
      <c r="D33494" s="6"/>
      <c r="E33494" s="8"/>
      <c r="O33494" s="9"/>
    </row>
    <row r="33495" spans="2:15" x14ac:dyDescent="0.2">
      <c r="B33495" s="3"/>
      <c r="C33495" s="3"/>
      <c r="D33495" s="6"/>
      <c r="E33495" s="8"/>
      <c r="O33495" s="9"/>
    </row>
    <row r="33496" spans="2:15" x14ac:dyDescent="0.2">
      <c r="B33496" s="3"/>
      <c r="C33496" s="3"/>
      <c r="D33496" s="6"/>
      <c r="E33496" s="8"/>
      <c r="O33496" s="9"/>
    </row>
    <row r="33497" spans="2:15" x14ac:dyDescent="0.2">
      <c r="B33497" s="3"/>
      <c r="C33497" s="3"/>
      <c r="D33497" s="6"/>
      <c r="E33497" s="8"/>
      <c r="O33497" s="9"/>
    </row>
    <row r="33498" spans="2:15" x14ac:dyDescent="0.2">
      <c r="B33498" s="3"/>
      <c r="C33498" s="3"/>
      <c r="D33498" s="6"/>
      <c r="E33498" s="8"/>
      <c r="O33498" s="9"/>
    </row>
    <row r="33499" spans="2:15" x14ac:dyDescent="0.2">
      <c r="B33499" s="3"/>
      <c r="C33499" s="3"/>
      <c r="D33499" s="6"/>
      <c r="E33499" s="8"/>
      <c r="O33499" s="9"/>
    </row>
    <row r="33500" spans="2:15" x14ac:dyDescent="0.2">
      <c r="B33500" s="3"/>
      <c r="C33500" s="3"/>
      <c r="D33500" s="6"/>
      <c r="E33500" s="8"/>
      <c r="O33500" s="9"/>
    </row>
    <row r="33501" spans="2:15" x14ac:dyDescent="0.2">
      <c r="B33501" s="3"/>
      <c r="C33501" s="3"/>
      <c r="D33501" s="6"/>
      <c r="E33501" s="8"/>
      <c r="O33501" s="9"/>
    </row>
    <row r="33502" spans="2:15" x14ac:dyDescent="0.2">
      <c r="B33502" s="3"/>
      <c r="C33502" s="3"/>
      <c r="D33502" s="6"/>
      <c r="E33502" s="8"/>
      <c r="O33502" s="9"/>
    </row>
    <row r="33503" spans="2:15" x14ac:dyDescent="0.2">
      <c r="B33503" s="3"/>
      <c r="C33503" s="3"/>
      <c r="D33503" s="6"/>
      <c r="E33503" s="8"/>
      <c r="O33503" s="9"/>
    </row>
    <row r="33504" spans="2:15" x14ac:dyDescent="0.2">
      <c r="B33504" s="3"/>
      <c r="C33504" s="3"/>
      <c r="D33504" s="6"/>
      <c r="E33504" s="8"/>
      <c r="O33504" s="9"/>
    </row>
    <row r="33505" spans="2:15" x14ac:dyDescent="0.2">
      <c r="B33505" s="3"/>
      <c r="C33505" s="3"/>
      <c r="D33505" s="6"/>
      <c r="E33505" s="8"/>
      <c r="O33505" s="9"/>
    </row>
    <row r="33506" spans="2:15" x14ac:dyDescent="0.2">
      <c r="B33506" s="3"/>
      <c r="C33506" s="3"/>
      <c r="D33506" s="6"/>
      <c r="E33506" s="8"/>
      <c r="O33506" s="9"/>
    </row>
    <row r="33507" spans="2:15" x14ac:dyDescent="0.2">
      <c r="B33507" s="3"/>
      <c r="C33507" s="3"/>
      <c r="D33507" s="6"/>
      <c r="E33507" s="8"/>
      <c r="O33507" s="9"/>
    </row>
    <row r="33508" spans="2:15" x14ac:dyDescent="0.2">
      <c r="B33508" s="3"/>
      <c r="C33508" s="3"/>
      <c r="D33508" s="6"/>
      <c r="E33508" s="8"/>
      <c r="O33508" s="9"/>
    </row>
    <row r="33509" spans="2:15" x14ac:dyDescent="0.2">
      <c r="B33509" s="3"/>
      <c r="C33509" s="3"/>
      <c r="D33509" s="6"/>
      <c r="E33509" s="8"/>
      <c r="O33509" s="9"/>
    </row>
    <row r="33510" spans="2:15" x14ac:dyDescent="0.2">
      <c r="B33510" s="3"/>
      <c r="C33510" s="3"/>
      <c r="D33510" s="6"/>
      <c r="E33510" s="8"/>
      <c r="O33510" s="9"/>
    </row>
    <row r="33511" spans="2:15" x14ac:dyDescent="0.2">
      <c r="B33511" s="3"/>
      <c r="C33511" s="3"/>
      <c r="D33511" s="6"/>
      <c r="E33511" s="8"/>
      <c r="O33511" s="9"/>
    </row>
    <row r="33512" spans="2:15" x14ac:dyDescent="0.2">
      <c r="B33512" s="3"/>
      <c r="C33512" s="3"/>
      <c r="D33512" s="6"/>
      <c r="E33512" s="8"/>
      <c r="O33512" s="9"/>
    </row>
    <row r="33513" spans="2:15" x14ac:dyDescent="0.2">
      <c r="B33513" s="3"/>
      <c r="C33513" s="3"/>
      <c r="D33513" s="6"/>
      <c r="E33513" s="8"/>
      <c r="O33513" s="9"/>
    </row>
    <row r="33514" spans="2:15" x14ac:dyDescent="0.2">
      <c r="B33514" s="3"/>
      <c r="C33514" s="3"/>
      <c r="D33514" s="6"/>
      <c r="E33514" s="8"/>
      <c r="O33514" s="9"/>
    </row>
    <row r="33515" spans="2:15" x14ac:dyDescent="0.2">
      <c r="B33515" s="3"/>
      <c r="C33515" s="3"/>
      <c r="D33515" s="6"/>
      <c r="E33515" s="8"/>
      <c r="O33515" s="9"/>
    </row>
    <row r="33516" spans="2:15" x14ac:dyDescent="0.2">
      <c r="B33516" s="3"/>
      <c r="C33516" s="3"/>
      <c r="D33516" s="6"/>
      <c r="E33516" s="8"/>
      <c r="O33516" s="9"/>
    </row>
    <row r="33517" spans="2:15" x14ac:dyDescent="0.2">
      <c r="B33517" s="3"/>
      <c r="C33517" s="3"/>
      <c r="D33517" s="6"/>
      <c r="E33517" s="8"/>
      <c r="O33517" s="9"/>
    </row>
    <row r="33518" spans="2:15" x14ac:dyDescent="0.2">
      <c r="B33518" s="3"/>
      <c r="C33518" s="3"/>
      <c r="D33518" s="6"/>
      <c r="E33518" s="8"/>
      <c r="O33518" s="9"/>
    </row>
    <row r="33519" spans="2:15" x14ac:dyDescent="0.2">
      <c r="B33519" s="3"/>
      <c r="C33519" s="3"/>
      <c r="D33519" s="6"/>
      <c r="E33519" s="8"/>
      <c r="O33519" s="9"/>
    </row>
    <row r="33520" spans="2:15" x14ac:dyDescent="0.2">
      <c r="B33520" s="3"/>
      <c r="C33520" s="3"/>
      <c r="D33520" s="6"/>
      <c r="E33520" s="8"/>
      <c r="O33520" s="9"/>
    </row>
    <row r="33521" spans="2:15" x14ac:dyDescent="0.2">
      <c r="B33521" s="3"/>
      <c r="C33521" s="3"/>
      <c r="D33521" s="6"/>
      <c r="E33521" s="8"/>
      <c r="O33521" s="9"/>
    </row>
    <row r="33522" spans="2:15" x14ac:dyDescent="0.2">
      <c r="B33522" s="3"/>
      <c r="C33522" s="3"/>
      <c r="D33522" s="6"/>
      <c r="E33522" s="8"/>
      <c r="O33522" s="9"/>
    </row>
    <row r="33523" spans="2:15" x14ac:dyDescent="0.2">
      <c r="B33523" s="3"/>
      <c r="C33523" s="3"/>
      <c r="D33523" s="6"/>
      <c r="E33523" s="8"/>
      <c r="O33523" s="9"/>
    </row>
    <row r="33524" spans="2:15" x14ac:dyDescent="0.2">
      <c r="B33524" s="3"/>
      <c r="C33524" s="3"/>
      <c r="D33524" s="6"/>
      <c r="E33524" s="8"/>
      <c r="O33524" s="9"/>
    </row>
    <row r="33525" spans="2:15" x14ac:dyDescent="0.2">
      <c r="B33525" s="3"/>
      <c r="C33525" s="3"/>
      <c r="D33525" s="6"/>
      <c r="E33525" s="8"/>
      <c r="O33525" s="9"/>
    </row>
    <row r="33526" spans="2:15" x14ac:dyDescent="0.2">
      <c r="B33526" s="3"/>
      <c r="C33526" s="3"/>
      <c r="D33526" s="6"/>
      <c r="E33526" s="8"/>
      <c r="O33526" s="9"/>
    </row>
    <row r="33527" spans="2:15" x14ac:dyDescent="0.2">
      <c r="B33527" s="3"/>
      <c r="C33527" s="3"/>
      <c r="D33527" s="6"/>
      <c r="E33527" s="8"/>
      <c r="O33527" s="9"/>
    </row>
    <row r="33528" spans="2:15" x14ac:dyDescent="0.2">
      <c r="B33528" s="3"/>
      <c r="C33528" s="3"/>
      <c r="D33528" s="6"/>
      <c r="E33528" s="8"/>
      <c r="O33528" s="9"/>
    </row>
    <row r="33529" spans="2:15" x14ac:dyDescent="0.2">
      <c r="B33529" s="3"/>
      <c r="C33529" s="3"/>
      <c r="D33529" s="6"/>
      <c r="E33529" s="8"/>
      <c r="O33529" s="9"/>
    </row>
    <row r="33530" spans="2:15" x14ac:dyDescent="0.2">
      <c r="B33530" s="3"/>
      <c r="C33530" s="3"/>
      <c r="D33530" s="6"/>
      <c r="E33530" s="8"/>
      <c r="O33530" s="9"/>
    </row>
    <row r="33531" spans="2:15" x14ac:dyDescent="0.2">
      <c r="B33531" s="3"/>
      <c r="C33531" s="3"/>
      <c r="D33531" s="6"/>
      <c r="E33531" s="8"/>
      <c r="O33531" s="9"/>
    </row>
    <row r="33532" spans="2:15" x14ac:dyDescent="0.2">
      <c r="B33532" s="3"/>
      <c r="C33532" s="3"/>
      <c r="D33532" s="6"/>
      <c r="E33532" s="8"/>
      <c r="O33532" s="9"/>
    </row>
    <row r="33533" spans="2:15" x14ac:dyDescent="0.2">
      <c r="B33533" s="3"/>
      <c r="C33533" s="3"/>
      <c r="D33533" s="6"/>
      <c r="E33533" s="8"/>
      <c r="O33533" s="9"/>
    </row>
    <row r="33534" spans="2:15" x14ac:dyDescent="0.2">
      <c r="B33534" s="3"/>
      <c r="C33534" s="3"/>
      <c r="D33534" s="6"/>
      <c r="E33534" s="8"/>
      <c r="O33534" s="9"/>
    </row>
    <row r="33535" spans="2:15" x14ac:dyDescent="0.2">
      <c r="B33535" s="3"/>
      <c r="C33535" s="3"/>
      <c r="D33535" s="6"/>
      <c r="E33535" s="8"/>
      <c r="O33535" s="9"/>
    </row>
    <row r="33536" spans="2:15" x14ac:dyDescent="0.2">
      <c r="B33536" s="3"/>
      <c r="C33536" s="3"/>
      <c r="D33536" s="6"/>
      <c r="E33536" s="8"/>
      <c r="O33536" s="9"/>
    </row>
    <row r="33537" spans="2:15" x14ac:dyDescent="0.2">
      <c r="B33537" s="3"/>
      <c r="C33537" s="3"/>
      <c r="D33537" s="6"/>
      <c r="E33537" s="8"/>
      <c r="O33537" s="9"/>
    </row>
    <row r="33538" spans="2:15" x14ac:dyDescent="0.2">
      <c r="B33538" s="3"/>
      <c r="C33538" s="3"/>
      <c r="D33538" s="6"/>
      <c r="E33538" s="8"/>
      <c r="O33538" s="9"/>
    </row>
    <row r="33539" spans="2:15" x14ac:dyDescent="0.2">
      <c r="B33539" s="3"/>
      <c r="C33539" s="3"/>
      <c r="D33539" s="6"/>
      <c r="E33539" s="8"/>
      <c r="O33539" s="9"/>
    </row>
    <row r="33540" spans="2:15" x14ac:dyDescent="0.2">
      <c r="B33540" s="3"/>
      <c r="C33540" s="3"/>
      <c r="D33540" s="6"/>
      <c r="E33540" s="8"/>
      <c r="O33540" s="9"/>
    </row>
    <row r="33541" spans="2:15" x14ac:dyDescent="0.2">
      <c r="B33541" s="3"/>
      <c r="C33541" s="3"/>
      <c r="D33541" s="6"/>
      <c r="E33541" s="8"/>
      <c r="O33541" s="9"/>
    </row>
    <row r="33542" spans="2:15" x14ac:dyDescent="0.2">
      <c r="B33542" s="3"/>
      <c r="C33542" s="3"/>
      <c r="D33542" s="6"/>
      <c r="E33542" s="8"/>
      <c r="O33542" s="9"/>
    </row>
    <row r="33543" spans="2:15" x14ac:dyDescent="0.2">
      <c r="B33543" s="3"/>
      <c r="C33543" s="3"/>
      <c r="D33543" s="6"/>
      <c r="E33543" s="8"/>
      <c r="O33543" s="9"/>
    </row>
    <row r="33544" spans="2:15" x14ac:dyDescent="0.2">
      <c r="B33544" s="3"/>
      <c r="C33544" s="3"/>
      <c r="D33544" s="6"/>
      <c r="E33544" s="8"/>
      <c r="O33544" s="9"/>
    </row>
    <row r="33545" spans="2:15" x14ac:dyDescent="0.2">
      <c r="B33545" s="3"/>
      <c r="C33545" s="3"/>
      <c r="D33545" s="6"/>
      <c r="E33545" s="8"/>
      <c r="O33545" s="9"/>
    </row>
    <row r="33546" spans="2:15" x14ac:dyDescent="0.2">
      <c r="B33546" s="3"/>
      <c r="C33546" s="3"/>
      <c r="D33546" s="6"/>
      <c r="E33546" s="8"/>
      <c r="O33546" s="9"/>
    </row>
    <row r="33547" spans="2:15" x14ac:dyDescent="0.2">
      <c r="B33547" s="3"/>
      <c r="C33547" s="3"/>
      <c r="D33547" s="6"/>
      <c r="E33547" s="8"/>
      <c r="O33547" s="9"/>
    </row>
    <row r="33548" spans="2:15" x14ac:dyDescent="0.2">
      <c r="B33548" s="3"/>
      <c r="C33548" s="3"/>
      <c r="D33548" s="6"/>
      <c r="E33548" s="8"/>
      <c r="O33548" s="9"/>
    </row>
    <row r="33549" spans="2:15" x14ac:dyDescent="0.2">
      <c r="B33549" s="3"/>
      <c r="C33549" s="3"/>
      <c r="D33549" s="6"/>
      <c r="E33549" s="8"/>
      <c r="O33549" s="9"/>
    </row>
    <row r="33550" spans="2:15" x14ac:dyDescent="0.2">
      <c r="B33550" s="3"/>
      <c r="C33550" s="3"/>
      <c r="D33550" s="6"/>
      <c r="E33550" s="8"/>
      <c r="O33550" s="9"/>
    </row>
    <row r="33551" spans="2:15" x14ac:dyDescent="0.2">
      <c r="B33551" s="3"/>
      <c r="C33551" s="3"/>
      <c r="D33551" s="6"/>
      <c r="E33551" s="8"/>
      <c r="O33551" s="9"/>
    </row>
    <row r="33552" spans="2:15" x14ac:dyDescent="0.2">
      <c r="B33552" s="3"/>
      <c r="C33552" s="3"/>
      <c r="D33552" s="6"/>
      <c r="E33552" s="8"/>
      <c r="O33552" s="9"/>
    </row>
    <row r="33553" spans="2:15" x14ac:dyDescent="0.2">
      <c r="B33553" s="3"/>
      <c r="C33553" s="3"/>
      <c r="D33553" s="6"/>
      <c r="E33553" s="8"/>
      <c r="O33553" s="9"/>
    </row>
    <row r="33554" spans="2:15" x14ac:dyDescent="0.2">
      <c r="B33554" s="3"/>
      <c r="C33554" s="3"/>
      <c r="D33554" s="6"/>
      <c r="E33554" s="8"/>
      <c r="O33554" s="9"/>
    </row>
    <row r="33555" spans="2:15" x14ac:dyDescent="0.2">
      <c r="B33555" s="3"/>
      <c r="C33555" s="3"/>
      <c r="D33555" s="6"/>
      <c r="E33555" s="8"/>
      <c r="O33555" s="9"/>
    </row>
    <row r="33556" spans="2:15" x14ac:dyDescent="0.2">
      <c r="B33556" s="3"/>
      <c r="C33556" s="3"/>
      <c r="D33556" s="6"/>
      <c r="E33556" s="8"/>
      <c r="O33556" s="9"/>
    </row>
    <row r="33557" spans="2:15" x14ac:dyDescent="0.2">
      <c r="B33557" s="3"/>
      <c r="C33557" s="3"/>
      <c r="D33557" s="6"/>
      <c r="E33557" s="8"/>
      <c r="O33557" s="9"/>
    </row>
    <row r="33558" spans="2:15" x14ac:dyDescent="0.2">
      <c r="B33558" s="3"/>
      <c r="C33558" s="3"/>
      <c r="D33558" s="6"/>
      <c r="E33558" s="8"/>
      <c r="O33558" s="9"/>
    </row>
    <row r="33559" spans="2:15" x14ac:dyDescent="0.2">
      <c r="B33559" s="3"/>
      <c r="C33559" s="3"/>
      <c r="D33559" s="6"/>
      <c r="E33559" s="8"/>
      <c r="O33559" s="9"/>
    </row>
    <row r="33560" spans="2:15" x14ac:dyDescent="0.2">
      <c r="B33560" s="3"/>
      <c r="C33560" s="3"/>
      <c r="D33560" s="6"/>
      <c r="E33560" s="8"/>
      <c r="O33560" s="9"/>
    </row>
    <row r="33561" spans="2:15" x14ac:dyDescent="0.2">
      <c r="B33561" s="3"/>
      <c r="C33561" s="3"/>
      <c r="D33561" s="6"/>
      <c r="E33561" s="8"/>
      <c r="O33561" s="9"/>
    </row>
    <row r="33562" spans="2:15" x14ac:dyDescent="0.2">
      <c r="B33562" s="3"/>
      <c r="C33562" s="3"/>
      <c r="D33562" s="6"/>
      <c r="E33562" s="8"/>
      <c r="O33562" s="9"/>
    </row>
    <row r="33563" spans="2:15" x14ac:dyDescent="0.2">
      <c r="B33563" s="3"/>
      <c r="C33563" s="3"/>
      <c r="D33563" s="6"/>
      <c r="E33563" s="8"/>
      <c r="O33563" s="9"/>
    </row>
    <row r="33564" spans="2:15" x14ac:dyDescent="0.2">
      <c r="B33564" s="3"/>
      <c r="C33564" s="3"/>
      <c r="D33564" s="6"/>
      <c r="E33564" s="8"/>
      <c r="O33564" s="9"/>
    </row>
    <row r="33565" spans="2:15" x14ac:dyDescent="0.2">
      <c r="B33565" s="3"/>
      <c r="C33565" s="3"/>
      <c r="D33565" s="6"/>
      <c r="E33565" s="8"/>
      <c r="O33565" s="9"/>
    </row>
    <row r="33566" spans="2:15" x14ac:dyDescent="0.2">
      <c r="B33566" s="3"/>
      <c r="C33566" s="3"/>
      <c r="D33566" s="6"/>
      <c r="E33566" s="8"/>
      <c r="O33566" s="9"/>
    </row>
    <row r="33567" spans="2:15" x14ac:dyDescent="0.2">
      <c r="B33567" s="3"/>
      <c r="C33567" s="3"/>
      <c r="D33567" s="6"/>
      <c r="E33567" s="8"/>
      <c r="O33567" s="9"/>
    </row>
    <row r="33568" spans="2:15" x14ac:dyDescent="0.2">
      <c r="B33568" s="3"/>
      <c r="C33568" s="3"/>
      <c r="D33568" s="6"/>
      <c r="E33568" s="8"/>
      <c r="O33568" s="9"/>
    </row>
    <row r="33569" spans="2:15" x14ac:dyDescent="0.2">
      <c r="B33569" s="3"/>
      <c r="C33569" s="3"/>
      <c r="D33569" s="6"/>
      <c r="E33569" s="8"/>
      <c r="O33569" s="9"/>
    </row>
    <row r="33570" spans="2:15" x14ac:dyDescent="0.2">
      <c r="B33570" s="3"/>
      <c r="C33570" s="3"/>
      <c r="D33570" s="6"/>
      <c r="E33570" s="8"/>
      <c r="O33570" s="9"/>
    </row>
    <row r="33571" spans="2:15" x14ac:dyDescent="0.2">
      <c r="B33571" s="3"/>
      <c r="C33571" s="3"/>
      <c r="D33571" s="6"/>
      <c r="E33571" s="8"/>
      <c r="O33571" s="9"/>
    </row>
    <row r="33572" spans="2:15" x14ac:dyDescent="0.2">
      <c r="B33572" s="3"/>
      <c r="C33572" s="3"/>
      <c r="D33572" s="6"/>
      <c r="E33572" s="8"/>
      <c r="O33572" s="9"/>
    </row>
    <row r="33573" spans="2:15" x14ac:dyDescent="0.2">
      <c r="B33573" s="3"/>
      <c r="C33573" s="3"/>
      <c r="D33573" s="6"/>
      <c r="E33573" s="8"/>
      <c r="O33573" s="9"/>
    </row>
    <row r="33574" spans="2:15" x14ac:dyDescent="0.2">
      <c r="B33574" s="3"/>
      <c r="C33574" s="3"/>
      <c r="D33574" s="6"/>
      <c r="E33574" s="8"/>
      <c r="O33574" s="9"/>
    </row>
    <row r="33575" spans="2:15" x14ac:dyDescent="0.2">
      <c r="B33575" s="3"/>
      <c r="C33575" s="3"/>
      <c r="D33575" s="6"/>
      <c r="E33575" s="8"/>
      <c r="O33575" s="9"/>
    </row>
    <row r="33576" spans="2:15" x14ac:dyDescent="0.2">
      <c r="B33576" s="3"/>
      <c r="C33576" s="3"/>
      <c r="D33576" s="6"/>
      <c r="E33576" s="8"/>
      <c r="O33576" s="9"/>
    </row>
    <row r="33577" spans="2:15" x14ac:dyDescent="0.2">
      <c r="B33577" s="3"/>
      <c r="C33577" s="3"/>
      <c r="D33577" s="6"/>
      <c r="E33577" s="8"/>
      <c r="O33577" s="9"/>
    </row>
    <row r="33578" spans="2:15" x14ac:dyDescent="0.2">
      <c r="B33578" s="3"/>
      <c r="C33578" s="3"/>
      <c r="D33578" s="6"/>
      <c r="E33578" s="8"/>
      <c r="O33578" s="9"/>
    </row>
    <row r="33579" spans="2:15" x14ac:dyDescent="0.2">
      <c r="B33579" s="3"/>
      <c r="C33579" s="3"/>
      <c r="D33579" s="6"/>
      <c r="E33579" s="8"/>
      <c r="O33579" s="9"/>
    </row>
    <row r="33580" spans="2:15" x14ac:dyDescent="0.2">
      <c r="B33580" s="3"/>
      <c r="C33580" s="3"/>
      <c r="D33580" s="6"/>
      <c r="E33580" s="8"/>
      <c r="O33580" s="9"/>
    </row>
    <row r="33581" spans="2:15" x14ac:dyDescent="0.2">
      <c r="B33581" s="3"/>
      <c r="C33581" s="3"/>
      <c r="D33581" s="6"/>
      <c r="E33581" s="8"/>
      <c r="O33581" s="9"/>
    </row>
    <row r="33582" spans="2:15" x14ac:dyDescent="0.2">
      <c r="B33582" s="3"/>
      <c r="C33582" s="3"/>
      <c r="D33582" s="6"/>
      <c r="E33582" s="8"/>
      <c r="O33582" s="9"/>
    </row>
    <row r="33583" spans="2:15" x14ac:dyDescent="0.2">
      <c r="B33583" s="3"/>
      <c r="C33583" s="3"/>
      <c r="D33583" s="6"/>
      <c r="E33583" s="8"/>
      <c r="O33583" s="9"/>
    </row>
    <row r="33584" spans="2:15" x14ac:dyDescent="0.2">
      <c r="B33584" s="3"/>
      <c r="C33584" s="3"/>
      <c r="D33584" s="6"/>
      <c r="E33584" s="8"/>
      <c r="O33584" s="9"/>
    </row>
    <row r="33585" spans="2:15" x14ac:dyDescent="0.2">
      <c r="B33585" s="3"/>
      <c r="C33585" s="3"/>
      <c r="D33585" s="6"/>
      <c r="E33585" s="8"/>
      <c r="O33585" s="9"/>
    </row>
    <row r="33586" spans="2:15" x14ac:dyDescent="0.2">
      <c r="B33586" s="3"/>
      <c r="C33586" s="3"/>
      <c r="D33586" s="6"/>
      <c r="E33586" s="8"/>
      <c r="O33586" s="9"/>
    </row>
    <row r="33587" spans="2:15" x14ac:dyDescent="0.2">
      <c r="B33587" s="3"/>
      <c r="C33587" s="3"/>
      <c r="D33587" s="6"/>
      <c r="E33587" s="8"/>
      <c r="O33587" s="9"/>
    </row>
    <row r="33588" spans="2:15" x14ac:dyDescent="0.2">
      <c r="B33588" s="3"/>
      <c r="C33588" s="3"/>
      <c r="D33588" s="6"/>
      <c r="E33588" s="8"/>
      <c r="O33588" s="9"/>
    </row>
    <row r="33589" spans="2:15" x14ac:dyDescent="0.2">
      <c r="B33589" s="3"/>
      <c r="C33589" s="3"/>
      <c r="D33589" s="6"/>
      <c r="E33589" s="8"/>
      <c r="O33589" s="9"/>
    </row>
    <row r="33590" spans="2:15" x14ac:dyDescent="0.2">
      <c r="B33590" s="3"/>
      <c r="C33590" s="3"/>
      <c r="D33590" s="6"/>
      <c r="E33590" s="8"/>
      <c r="O33590" s="9"/>
    </row>
    <row r="33591" spans="2:15" x14ac:dyDescent="0.2">
      <c r="B33591" s="3"/>
      <c r="C33591" s="3"/>
      <c r="D33591" s="6"/>
      <c r="E33591" s="8"/>
      <c r="O33591" s="9"/>
    </row>
    <row r="33592" spans="2:15" x14ac:dyDescent="0.2">
      <c r="B33592" s="3"/>
      <c r="C33592" s="3"/>
      <c r="D33592" s="6"/>
      <c r="E33592" s="8"/>
      <c r="O33592" s="9"/>
    </row>
    <row r="33593" spans="2:15" x14ac:dyDescent="0.2">
      <c r="B33593" s="3"/>
      <c r="C33593" s="3"/>
      <c r="D33593" s="6"/>
      <c r="E33593" s="8"/>
      <c r="O33593" s="9"/>
    </row>
    <row r="33594" spans="2:15" x14ac:dyDescent="0.2">
      <c r="B33594" s="3"/>
      <c r="C33594" s="3"/>
      <c r="D33594" s="6"/>
      <c r="E33594" s="8"/>
      <c r="O33594" s="9"/>
    </row>
    <row r="33595" spans="2:15" x14ac:dyDescent="0.2">
      <c r="B33595" s="3"/>
      <c r="C33595" s="3"/>
      <c r="D33595" s="6"/>
      <c r="E33595" s="8"/>
      <c r="O33595" s="9"/>
    </row>
    <row r="33596" spans="2:15" x14ac:dyDescent="0.2">
      <c r="B33596" s="3"/>
      <c r="C33596" s="3"/>
      <c r="D33596" s="6"/>
      <c r="E33596" s="8"/>
      <c r="O33596" s="9"/>
    </row>
    <row r="33597" spans="2:15" x14ac:dyDescent="0.2">
      <c r="B33597" s="3"/>
      <c r="C33597" s="3"/>
      <c r="D33597" s="6"/>
      <c r="E33597" s="8"/>
      <c r="O33597" s="9"/>
    </row>
    <row r="33598" spans="2:15" x14ac:dyDescent="0.2">
      <c r="B33598" s="3"/>
      <c r="C33598" s="3"/>
      <c r="D33598" s="6"/>
      <c r="E33598" s="8"/>
      <c r="O33598" s="9"/>
    </row>
    <row r="33599" spans="2:15" x14ac:dyDescent="0.2">
      <c r="B33599" s="3"/>
      <c r="C33599" s="3"/>
      <c r="D33599" s="6"/>
      <c r="E33599" s="8"/>
      <c r="O33599" s="9"/>
    </row>
    <row r="33600" spans="2:15" x14ac:dyDescent="0.2">
      <c r="B33600" s="3"/>
      <c r="C33600" s="3"/>
      <c r="D33600" s="6"/>
      <c r="E33600" s="8"/>
      <c r="O33600" s="9"/>
    </row>
    <row r="33601" spans="2:15" x14ac:dyDescent="0.2">
      <c r="B33601" s="3"/>
      <c r="C33601" s="3"/>
      <c r="D33601" s="6"/>
      <c r="E33601" s="8"/>
      <c r="O33601" s="9"/>
    </row>
    <row r="33602" spans="2:15" x14ac:dyDescent="0.2">
      <c r="B33602" s="3"/>
      <c r="C33602" s="3"/>
      <c r="D33602" s="6"/>
      <c r="E33602" s="8"/>
      <c r="O33602" s="9"/>
    </row>
    <row r="33603" spans="2:15" x14ac:dyDescent="0.2">
      <c r="B33603" s="3"/>
      <c r="C33603" s="3"/>
      <c r="D33603" s="6"/>
      <c r="E33603" s="8"/>
      <c r="O33603" s="9"/>
    </row>
    <row r="33604" spans="2:15" x14ac:dyDescent="0.2">
      <c r="B33604" s="3"/>
      <c r="C33604" s="3"/>
      <c r="D33604" s="6"/>
      <c r="E33604" s="8"/>
      <c r="O33604" s="9"/>
    </row>
    <row r="33605" spans="2:15" x14ac:dyDescent="0.2">
      <c r="B33605" s="3"/>
      <c r="C33605" s="3"/>
      <c r="D33605" s="6"/>
      <c r="E33605" s="8"/>
      <c r="O33605" s="9"/>
    </row>
    <row r="33606" spans="2:15" x14ac:dyDescent="0.2">
      <c r="B33606" s="3"/>
      <c r="C33606" s="3"/>
      <c r="D33606" s="6"/>
      <c r="E33606" s="8"/>
      <c r="O33606" s="9"/>
    </row>
    <row r="33607" spans="2:15" x14ac:dyDescent="0.2">
      <c r="B33607" s="3"/>
      <c r="C33607" s="3"/>
      <c r="D33607" s="6"/>
      <c r="E33607" s="8"/>
      <c r="O33607" s="9"/>
    </row>
    <row r="33608" spans="2:15" x14ac:dyDescent="0.2">
      <c r="B33608" s="3"/>
      <c r="C33608" s="3"/>
      <c r="D33608" s="6"/>
      <c r="E33608" s="8"/>
      <c r="O33608" s="9"/>
    </row>
    <row r="33609" spans="2:15" x14ac:dyDescent="0.2">
      <c r="B33609" s="3"/>
      <c r="C33609" s="3"/>
      <c r="D33609" s="6"/>
      <c r="E33609" s="8"/>
      <c r="O33609" s="9"/>
    </row>
    <row r="33610" spans="2:15" x14ac:dyDescent="0.2">
      <c r="B33610" s="3"/>
      <c r="C33610" s="3"/>
      <c r="D33610" s="6"/>
      <c r="E33610" s="8"/>
      <c r="O33610" s="9"/>
    </row>
    <row r="33611" spans="2:15" x14ac:dyDescent="0.2">
      <c r="B33611" s="3"/>
      <c r="C33611" s="3"/>
      <c r="D33611" s="6"/>
      <c r="E33611" s="8"/>
      <c r="O33611" s="9"/>
    </row>
    <row r="33612" spans="2:15" x14ac:dyDescent="0.2">
      <c r="B33612" s="3"/>
      <c r="C33612" s="3"/>
      <c r="D33612" s="6"/>
      <c r="E33612" s="8"/>
      <c r="O33612" s="9"/>
    </row>
    <row r="33613" spans="2:15" x14ac:dyDescent="0.2">
      <c r="B33613" s="3"/>
      <c r="C33613" s="3"/>
      <c r="D33613" s="6"/>
      <c r="E33613" s="8"/>
      <c r="O33613" s="9"/>
    </row>
    <row r="33614" spans="2:15" x14ac:dyDescent="0.2">
      <c r="B33614" s="3"/>
      <c r="C33614" s="3"/>
      <c r="D33614" s="6"/>
      <c r="E33614" s="8"/>
      <c r="O33614" s="9"/>
    </row>
    <row r="33615" spans="2:15" x14ac:dyDescent="0.2">
      <c r="B33615" s="3"/>
      <c r="C33615" s="3"/>
      <c r="D33615" s="6"/>
      <c r="E33615" s="8"/>
      <c r="O33615" s="9"/>
    </row>
    <row r="33616" spans="2:15" x14ac:dyDescent="0.2">
      <c r="B33616" s="3"/>
      <c r="C33616" s="3"/>
      <c r="D33616" s="6"/>
      <c r="E33616" s="8"/>
      <c r="O33616" s="9"/>
    </row>
    <row r="33617" spans="2:15" x14ac:dyDescent="0.2">
      <c r="B33617" s="3"/>
      <c r="C33617" s="3"/>
      <c r="D33617" s="6"/>
      <c r="E33617" s="8"/>
      <c r="O33617" s="9"/>
    </row>
    <row r="33618" spans="2:15" x14ac:dyDescent="0.2">
      <c r="B33618" s="3"/>
      <c r="C33618" s="3"/>
      <c r="D33618" s="6"/>
      <c r="E33618" s="8"/>
      <c r="O33618" s="9"/>
    </row>
    <row r="33619" spans="2:15" x14ac:dyDescent="0.2">
      <c r="B33619" s="3"/>
      <c r="C33619" s="3"/>
      <c r="D33619" s="6"/>
      <c r="E33619" s="8"/>
      <c r="O33619" s="9"/>
    </row>
    <row r="33620" spans="2:15" x14ac:dyDescent="0.2">
      <c r="B33620" s="3"/>
      <c r="C33620" s="3"/>
      <c r="D33620" s="6"/>
      <c r="E33620" s="8"/>
      <c r="O33620" s="9"/>
    </row>
    <row r="33621" spans="2:15" x14ac:dyDescent="0.2">
      <c r="B33621" s="3"/>
      <c r="C33621" s="3"/>
      <c r="D33621" s="6"/>
      <c r="E33621" s="8"/>
      <c r="O33621" s="9"/>
    </row>
    <row r="33622" spans="2:15" x14ac:dyDescent="0.2">
      <c r="B33622" s="3"/>
      <c r="C33622" s="3"/>
      <c r="D33622" s="6"/>
      <c r="E33622" s="8"/>
      <c r="O33622" s="9"/>
    </row>
    <row r="33623" spans="2:15" x14ac:dyDescent="0.2">
      <c r="B33623" s="3"/>
      <c r="C33623" s="3"/>
      <c r="D33623" s="6"/>
      <c r="E33623" s="8"/>
      <c r="O33623" s="9"/>
    </row>
    <row r="33624" spans="2:15" x14ac:dyDescent="0.2">
      <c r="B33624" s="3"/>
      <c r="C33624" s="3"/>
      <c r="D33624" s="6"/>
      <c r="E33624" s="8"/>
      <c r="O33624" s="9"/>
    </row>
    <row r="33625" spans="2:15" x14ac:dyDescent="0.2">
      <c r="B33625" s="3"/>
      <c r="C33625" s="3"/>
      <c r="D33625" s="6"/>
      <c r="E33625" s="8"/>
      <c r="O33625" s="9"/>
    </row>
    <row r="33626" spans="2:15" x14ac:dyDescent="0.2">
      <c r="B33626" s="3"/>
      <c r="C33626" s="3"/>
      <c r="D33626" s="6"/>
      <c r="E33626" s="8"/>
      <c r="O33626" s="9"/>
    </row>
    <row r="33627" spans="2:15" x14ac:dyDescent="0.2">
      <c r="B33627" s="3"/>
      <c r="C33627" s="3"/>
      <c r="D33627" s="6"/>
      <c r="E33627" s="8"/>
      <c r="O33627" s="9"/>
    </row>
    <row r="33628" spans="2:15" x14ac:dyDescent="0.2">
      <c r="B33628" s="3"/>
      <c r="C33628" s="3"/>
      <c r="D33628" s="6"/>
      <c r="E33628" s="8"/>
      <c r="O33628" s="9"/>
    </row>
    <row r="33629" spans="2:15" x14ac:dyDescent="0.2">
      <c r="B33629" s="3"/>
      <c r="C33629" s="3"/>
      <c r="D33629" s="6"/>
      <c r="E33629" s="8"/>
      <c r="O33629" s="9"/>
    </row>
    <row r="33630" spans="2:15" x14ac:dyDescent="0.2">
      <c r="B33630" s="3"/>
      <c r="C33630" s="3"/>
      <c r="D33630" s="6"/>
      <c r="E33630" s="8"/>
      <c r="O33630" s="9"/>
    </row>
    <row r="33631" spans="2:15" x14ac:dyDescent="0.2">
      <c r="B33631" s="3"/>
      <c r="C33631" s="3"/>
      <c r="D33631" s="6"/>
      <c r="E33631" s="8"/>
      <c r="O33631" s="9"/>
    </row>
    <row r="33632" spans="2:15" x14ac:dyDescent="0.2">
      <c r="B33632" s="3"/>
      <c r="C33632" s="3"/>
      <c r="D33632" s="6"/>
      <c r="E33632" s="8"/>
      <c r="O33632" s="9"/>
    </row>
    <row r="33633" spans="2:15" x14ac:dyDescent="0.2">
      <c r="B33633" s="3"/>
      <c r="C33633" s="3"/>
      <c r="D33633" s="6"/>
      <c r="E33633" s="8"/>
      <c r="O33633" s="9"/>
    </row>
    <row r="33634" spans="2:15" x14ac:dyDescent="0.2">
      <c r="B33634" s="3"/>
      <c r="C33634" s="3"/>
      <c r="D33634" s="6"/>
      <c r="E33634" s="8"/>
      <c r="O33634" s="9"/>
    </row>
    <row r="33635" spans="2:15" x14ac:dyDescent="0.2">
      <c r="B33635" s="3"/>
      <c r="C33635" s="3"/>
      <c r="D33635" s="6"/>
      <c r="E33635" s="8"/>
      <c r="O33635" s="9"/>
    </row>
    <row r="33636" spans="2:15" x14ac:dyDescent="0.2">
      <c r="B33636" s="3"/>
      <c r="C33636" s="3"/>
      <c r="D33636" s="6"/>
      <c r="E33636" s="8"/>
      <c r="O33636" s="9"/>
    </row>
    <row r="33637" spans="2:15" x14ac:dyDescent="0.2">
      <c r="B33637" s="3"/>
      <c r="C33637" s="3"/>
      <c r="D33637" s="6"/>
      <c r="E33637" s="8"/>
      <c r="O33637" s="9"/>
    </row>
    <row r="33638" spans="2:15" x14ac:dyDescent="0.2">
      <c r="B33638" s="3"/>
      <c r="C33638" s="3"/>
      <c r="D33638" s="6"/>
      <c r="E33638" s="8"/>
      <c r="O33638" s="9"/>
    </row>
    <row r="33639" spans="2:15" x14ac:dyDescent="0.2">
      <c r="B33639" s="3"/>
      <c r="C33639" s="3"/>
      <c r="D33639" s="6"/>
      <c r="E33639" s="8"/>
      <c r="O33639" s="9"/>
    </row>
    <row r="33640" spans="2:15" x14ac:dyDescent="0.2">
      <c r="B33640" s="3"/>
      <c r="C33640" s="3"/>
      <c r="D33640" s="6"/>
      <c r="E33640" s="8"/>
      <c r="O33640" s="9"/>
    </row>
    <row r="33641" spans="2:15" x14ac:dyDescent="0.2">
      <c r="B33641" s="3"/>
      <c r="C33641" s="3"/>
      <c r="D33641" s="6"/>
      <c r="E33641" s="8"/>
      <c r="O33641" s="9"/>
    </row>
    <row r="33642" spans="2:15" x14ac:dyDescent="0.2">
      <c r="B33642" s="3"/>
      <c r="C33642" s="3"/>
      <c r="D33642" s="6"/>
      <c r="E33642" s="8"/>
      <c r="O33642" s="9"/>
    </row>
    <row r="33643" spans="2:15" x14ac:dyDescent="0.2">
      <c r="B33643" s="3"/>
      <c r="C33643" s="3"/>
      <c r="D33643" s="6"/>
      <c r="E33643" s="8"/>
      <c r="O33643" s="9"/>
    </row>
    <row r="33644" spans="2:15" x14ac:dyDescent="0.2">
      <c r="B33644" s="3"/>
      <c r="C33644" s="3"/>
      <c r="D33644" s="6"/>
      <c r="E33644" s="8"/>
      <c r="O33644" s="9"/>
    </row>
    <row r="33645" spans="2:15" x14ac:dyDescent="0.2">
      <c r="B33645" s="3"/>
      <c r="C33645" s="3"/>
      <c r="D33645" s="6"/>
      <c r="E33645" s="8"/>
      <c r="O33645" s="9"/>
    </row>
    <row r="33646" spans="2:15" x14ac:dyDescent="0.2">
      <c r="B33646" s="3"/>
      <c r="C33646" s="3"/>
      <c r="D33646" s="6"/>
      <c r="E33646" s="8"/>
      <c r="O33646" s="9"/>
    </row>
    <row r="33647" spans="2:15" x14ac:dyDescent="0.2">
      <c r="B33647" s="3"/>
      <c r="C33647" s="3"/>
      <c r="D33647" s="6"/>
      <c r="E33647" s="8"/>
      <c r="O33647" s="9"/>
    </row>
    <row r="33648" spans="2:15" x14ac:dyDescent="0.2">
      <c r="B33648" s="3"/>
      <c r="C33648" s="3"/>
      <c r="D33648" s="6"/>
      <c r="E33648" s="8"/>
      <c r="O33648" s="9"/>
    </row>
    <row r="33649" spans="2:15" x14ac:dyDescent="0.2">
      <c r="B33649" s="3"/>
      <c r="C33649" s="3"/>
      <c r="D33649" s="6"/>
      <c r="E33649" s="8"/>
      <c r="O33649" s="9"/>
    </row>
    <row r="33650" spans="2:15" x14ac:dyDescent="0.2">
      <c r="B33650" s="3"/>
      <c r="C33650" s="3"/>
      <c r="D33650" s="6"/>
      <c r="E33650" s="8"/>
      <c r="O33650" s="9"/>
    </row>
    <row r="33651" spans="2:15" x14ac:dyDescent="0.2">
      <c r="B33651" s="3"/>
      <c r="C33651" s="3"/>
      <c r="D33651" s="6"/>
      <c r="E33651" s="8"/>
      <c r="O33651" s="9"/>
    </row>
    <row r="33652" spans="2:15" x14ac:dyDescent="0.2">
      <c r="B33652" s="3"/>
      <c r="C33652" s="3"/>
      <c r="D33652" s="6"/>
      <c r="E33652" s="8"/>
      <c r="O33652" s="9"/>
    </row>
    <row r="33653" spans="2:15" x14ac:dyDescent="0.2">
      <c r="B33653" s="3"/>
      <c r="C33653" s="3"/>
      <c r="D33653" s="6"/>
      <c r="E33653" s="8"/>
      <c r="O33653" s="9"/>
    </row>
    <row r="33654" spans="2:15" x14ac:dyDescent="0.2">
      <c r="B33654" s="3"/>
      <c r="C33654" s="3"/>
      <c r="D33654" s="6"/>
      <c r="E33654" s="8"/>
      <c r="O33654" s="9"/>
    </row>
    <row r="33655" spans="2:15" x14ac:dyDescent="0.2">
      <c r="B33655" s="3"/>
      <c r="C33655" s="3"/>
      <c r="D33655" s="6"/>
      <c r="E33655" s="8"/>
      <c r="O33655" s="9"/>
    </row>
    <row r="33656" spans="2:15" x14ac:dyDescent="0.2">
      <c r="B33656" s="3"/>
      <c r="C33656" s="3"/>
      <c r="D33656" s="6"/>
      <c r="E33656" s="8"/>
      <c r="O33656" s="9"/>
    </row>
    <row r="33657" spans="2:15" x14ac:dyDescent="0.2">
      <c r="B33657" s="3"/>
      <c r="C33657" s="3"/>
      <c r="D33657" s="6"/>
      <c r="E33657" s="8"/>
      <c r="O33657" s="9"/>
    </row>
    <row r="33658" spans="2:15" x14ac:dyDescent="0.2">
      <c r="B33658" s="3"/>
      <c r="C33658" s="3"/>
      <c r="D33658" s="6"/>
      <c r="E33658" s="8"/>
      <c r="O33658" s="9"/>
    </row>
    <row r="33659" spans="2:15" x14ac:dyDescent="0.2">
      <c r="B33659" s="3"/>
      <c r="C33659" s="3"/>
      <c r="D33659" s="6"/>
      <c r="E33659" s="8"/>
      <c r="O33659" s="9"/>
    </row>
    <row r="33660" spans="2:15" x14ac:dyDescent="0.2">
      <c r="B33660" s="3"/>
      <c r="C33660" s="3"/>
      <c r="D33660" s="6"/>
      <c r="E33660" s="8"/>
      <c r="O33660" s="9"/>
    </row>
    <row r="33661" spans="2:15" x14ac:dyDescent="0.2">
      <c r="B33661" s="3"/>
      <c r="C33661" s="3"/>
      <c r="D33661" s="6"/>
      <c r="E33661" s="8"/>
      <c r="O33661" s="9"/>
    </row>
    <row r="33662" spans="2:15" x14ac:dyDescent="0.2">
      <c r="B33662" s="3"/>
      <c r="C33662" s="3"/>
      <c r="D33662" s="6"/>
      <c r="E33662" s="8"/>
      <c r="O33662" s="9"/>
    </row>
    <row r="33663" spans="2:15" x14ac:dyDescent="0.2">
      <c r="B33663" s="3"/>
      <c r="C33663" s="3"/>
      <c r="D33663" s="6"/>
      <c r="E33663" s="8"/>
      <c r="O33663" s="9"/>
    </row>
    <row r="33664" spans="2:15" x14ac:dyDescent="0.2">
      <c r="B33664" s="3"/>
      <c r="C33664" s="3"/>
      <c r="D33664" s="6"/>
      <c r="E33664" s="8"/>
      <c r="O33664" s="9"/>
    </row>
    <row r="33665" spans="2:15" x14ac:dyDescent="0.2">
      <c r="B33665" s="3"/>
      <c r="C33665" s="3"/>
      <c r="D33665" s="6"/>
      <c r="E33665" s="8"/>
      <c r="O33665" s="9"/>
    </row>
    <row r="33666" spans="2:15" x14ac:dyDescent="0.2">
      <c r="B33666" s="3"/>
      <c r="C33666" s="3"/>
      <c r="D33666" s="6"/>
      <c r="E33666" s="8"/>
      <c r="O33666" s="9"/>
    </row>
    <row r="33667" spans="2:15" x14ac:dyDescent="0.2">
      <c r="B33667" s="3"/>
      <c r="C33667" s="3"/>
      <c r="D33667" s="6"/>
      <c r="E33667" s="8"/>
      <c r="O33667" s="9"/>
    </row>
    <row r="33668" spans="2:15" x14ac:dyDescent="0.2">
      <c r="B33668" s="3"/>
      <c r="C33668" s="3"/>
      <c r="D33668" s="6"/>
      <c r="E33668" s="8"/>
      <c r="O33668" s="9"/>
    </row>
    <row r="33669" spans="2:15" x14ac:dyDescent="0.2">
      <c r="B33669" s="3"/>
      <c r="C33669" s="3"/>
      <c r="D33669" s="6"/>
      <c r="E33669" s="8"/>
      <c r="O33669" s="9"/>
    </row>
    <row r="33670" spans="2:15" x14ac:dyDescent="0.2">
      <c r="B33670" s="3"/>
      <c r="C33670" s="3"/>
      <c r="D33670" s="6"/>
      <c r="E33670" s="8"/>
      <c r="O33670" s="9"/>
    </row>
    <row r="33671" spans="2:15" x14ac:dyDescent="0.2">
      <c r="B33671" s="3"/>
      <c r="C33671" s="3"/>
      <c r="D33671" s="6"/>
      <c r="E33671" s="8"/>
      <c r="O33671" s="9"/>
    </row>
    <row r="33672" spans="2:15" x14ac:dyDescent="0.2">
      <c r="B33672" s="3"/>
      <c r="C33672" s="3"/>
      <c r="D33672" s="6"/>
      <c r="E33672" s="8"/>
      <c r="O33672" s="9"/>
    </row>
    <row r="33673" spans="2:15" x14ac:dyDescent="0.2">
      <c r="B33673" s="3"/>
      <c r="C33673" s="3"/>
      <c r="D33673" s="6"/>
      <c r="E33673" s="8"/>
      <c r="O33673" s="9"/>
    </row>
    <row r="33674" spans="2:15" x14ac:dyDescent="0.2">
      <c r="B33674" s="3"/>
      <c r="C33674" s="3"/>
      <c r="D33674" s="6"/>
      <c r="E33674" s="8"/>
      <c r="O33674" s="9"/>
    </row>
    <row r="33675" spans="2:15" x14ac:dyDescent="0.2">
      <c r="B33675" s="3"/>
      <c r="C33675" s="3"/>
      <c r="D33675" s="6"/>
      <c r="E33675" s="8"/>
      <c r="O33675" s="9"/>
    </row>
    <row r="33676" spans="2:15" x14ac:dyDescent="0.2">
      <c r="B33676" s="3"/>
      <c r="C33676" s="3"/>
      <c r="D33676" s="6"/>
      <c r="E33676" s="8"/>
      <c r="O33676" s="9"/>
    </row>
    <row r="33677" spans="2:15" x14ac:dyDescent="0.2">
      <c r="B33677" s="3"/>
      <c r="C33677" s="3"/>
      <c r="D33677" s="6"/>
      <c r="E33677" s="8"/>
      <c r="O33677" s="9"/>
    </row>
    <row r="33678" spans="2:15" x14ac:dyDescent="0.2">
      <c r="B33678" s="3"/>
      <c r="C33678" s="3"/>
      <c r="D33678" s="6"/>
      <c r="E33678" s="8"/>
      <c r="O33678" s="9"/>
    </row>
    <row r="33679" spans="2:15" x14ac:dyDescent="0.2">
      <c r="B33679" s="3"/>
      <c r="C33679" s="3"/>
      <c r="D33679" s="6"/>
      <c r="E33679" s="8"/>
      <c r="O33679" s="9"/>
    </row>
    <row r="33680" spans="2:15" x14ac:dyDescent="0.2">
      <c r="B33680" s="3"/>
      <c r="C33680" s="3"/>
      <c r="D33680" s="6"/>
      <c r="E33680" s="8"/>
      <c r="O33680" s="9"/>
    </row>
    <row r="33681" spans="2:15" x14ac:dyDescent="0.2">
      <c r="B33681" s="3"/>
      <c r="C33681" s="3"/>
      <c r="D33681" s="6"/>
      <c r="E33681" s="8"/>
      <c r="O33681" s="9"/>
    </row>
    <row r="33682" spans="2:15" x14ac:dyDescent="0.2">
      <c r="B33682" s="3"/>
      <c r="C33682" s="3"/>
      <c r="D33682" s="6"/>
      <c r="E33682" s="8"/>
      <c r="O33682" s="9"/>
    </row>
    <row r="33683" spans="2:15" x14ac:dyDescent="0.2">
      <c r="B33683" s="3"/>
      <c r="C33683" s="3"/>
      <c r="D33683" s="6"/>
      <c r="E33683" s="8"/>
      <c r="O33683" s="9"/>
    </row>
    <row r="33684" spans="2:15" x14ac:dyDescent="0.2">
      <c r="B33684" s="3"/>
      <c r="C33684" s="3"/>
      <c r="D33684" s="6"/>
      <c r="E33684" s="8"/>
      <c r="O33684" s="9"/>
    </row>
    <row r="33685" spans="2:15" x14ac:dyDescent="0.2">
      <c r="B33685" s="3"/>
      <c r="C33685" s="3"/>
      <c r="D33685" s="6"/>
      <c r="E33685" s="8"/>
      <c r="O33685" s="9"/>
    </row>
    <row r="33686" spans="2:15" x14ac:dyDescent="0.2">
      <c r="B33686" s="3"/>
      <c r="C33686" s="3"/>
      <c r="D33686" s="6"/>
      <c r="E33686" s="8"/>
      <c r="O33686" s="9"/>
    </row>
    <row r="33687" spans="2:15" x14ac:dyDescent="0.2">
      <c r="B33687" s="3"/>
      <c r="C33687" s="3"/>
      <c r="D33687" s="6"/>
      <c r="E33687" s="8"/>
      <c r="O33687" s="9"/>
    </row>
    <row r="33688" spans="2:15" x14ac:dyDescent="0.2">
      <c r="B33688" s="3"/>
      <c r="C33688" s="3"/>
      <c r="D33688" s="6"/>
      <c r="E33688" s="8"/>
      <c r="O33688" s="9"/>
    </row>
    <row r="33689" spans="2:15" x14ac:dyDescent="0.2">
      <c r="B33689" s="3"/>
      <c r="C33689" s="3"/>
      <c r="D33689" s="6"/>
      <c r="E33689" s="8"/>
      <c r="O33689" s="9"/>
    </row>
    <row r="33690" spans="2:15" x14ac:dyDescent="0.2">
      <c r="B33690" s="3"/>
      <c r="C33690" s="3"/>
      <c r="D33690" s="6"/>
      <c r="E33690" s="8"/>
      <c r="O33690" s="9"/>
    </row>
    <row r="33691" spans="2:15" x14ac:dyDescent="0.2">
      <c r="B33691" s="3"/>
      <c r="C33691" s="3"/>
      <c r="D33691" s="6"/>
      <c r="E33691" s="8"/>
      <c r="O33691" s="9"/>
    </row>
    <row r="33692" spans="2:15" x14ac:dyDescent="0.2">
      <c r="B33692" s="3"/>
      <c r="C33692" s="3"/>
      <c r="D33692" s="6"/>
      <c r="E33692" s="8"/>
      <c r="O33692" s="9"/>
    </row>
    <row r="33693" spans="2:15" x14ac:dyDescent="0.2">
      <c r="B33693" s="3"/>
      <c r="C33693" s="3"/>
      <c r="D33693" s="6"/>
      <c r="E33693" s="8"/>
      <c r="O33693" s="9"/>
    </row>
    <row r="33694" spans="2:15" x14ac:dyDescent="0.2">
      <c r="B33694" s="3"/>
      <c r="C33694" s="3"/>
      <c r="D33694" s="6"/>
      <c r="E33694" s="8"/>
      <c r="O33694" s="9"/>
    </row>
    <row r="33695" spans="2:15" x14ac:dyDescent="0.2">
      <c r="B33695" s="3"/>
      <c r="C33695" s="3"/>
      <c r="D33695" s="6"/>
      <c r="E33695" s="8"/>
      <c r="O33695" s="9"/>
    </row>
    <row r="33696" spans="2:15" x14ac:dyDescent="0.2">
      <c r="B33696" s="3"/>
      <c r="C33696" s="3"/>
      <c r="D33696" s="6"/>
      <c r="E33696" s="8"/>
      <c r="O33696" s="9"/>
    </row>
    <row r="33697" spans="2:15" x14ac:dyDescent="0.2">
      <c r="B33697" s="3"/>
      <c r="C33697" s="3"/>
      <c r="D33697" s="6"/>
      <c r="E33697" s="8"/>
      <c r="O33697" s="9"/>
    </row>
    <row r="33698" spans="2:15" x14ac:dyDescent="0.2">
      <c r="B33698" s="3"/>
      <c r="C33698" s="3"/>
      <c r="D33698" s="6"/>
      <c r="E33698" s="8"/>
      <c r="O33698" s="9"/>
    </row>
    <row r="33699" spans="2:15" x14ac:dyDescent="0.2">
      <c r="B33699" s="3"/>
      <c r="C33699" s="3"/>
      <c r="D33699" s="6"/>
      <c r="E33699" s="8"/>
      <c r="O33699" s="9"/>
    </row>
    <row r="33700" spans="2:15" x14ac:dyDescent="0.2">
      <c r="B33700" s="3"/>
      <c r="C33700" s="3"/>
      <c r="D33700" s="6"/>
      <c r="E33700" s="8"/>
      <c r="O33700" s="9"/>
    </row>
    <row r="33701" spans="2:15" x14ac:dyDescent="0.2">
      <c r="B33701" s="3"/>
      <c r="C33701" s="3"/>
      <c r="D33701" s="6"/>
      <c r="E33701" s="8"/>
      <c r="O33701" s="9"/>
    </row>
    <row r="33702" spans="2:15" x14ac:dyDescent="0.2">
      <c r="B33702" s="3"/>
      <c r="C33702" s="3"/>
      <c r="D33702" s="6"/>
      <c r="E33702" s="8"/>
      <c r="O33702" s="9"/>
    </row>
    <row r="33703" spans="2:15" x14ac:dyDescent="0.2">
      <c r="B33703" s="3"/>
      <c r="C33703" s="3"/>
      <c r="D33703" s="6"/>
      <c r="E33703" s="8"/>
      <c r="O33703" s="9"/>
    </row>
    <row r="33704" spans="2:15" x14ac:dyDescent="0.2">
      <c r="B33704" s="3"/>
      <c r="C33704" s="3"/>
      <c r="D33704" s="6"/>
      <c r="E33704" s="8"/>
      <c r="O33704" s="9"/>
    </row>
    <row r="33705" spans="2:15" x14ac:dyDescent="0.2">
      <c r="B33705" s="3"/>
      <c r="C33705" s="3"/>
      <c r="D33705" s="6"/>
      <c r="E33705" s="8"/>
      <c r="O33705" s="9"/>
    </row>
    <row r="33706" spans="2:15" x14ac:dyDescent="0.2">
      <c r="B33706" s="3"/>
      <c r="C33706" s="3"/>
      <c r="D33706" s="6"/>
      <c r="E33706" s="8"/>
      <c r="O33706" s="9"/>
    </row>
    <row r="33707" spans="2:15" x14ac:dyDescent="0.2">
      <c r="B33707" s="3"/>
      <c r="C33707" s="3"/>
      <c r="D33707" s="6"/>
      <c r="E33707" s="8"/>
      <c r="O33707" s="9"/>
    </row>
    <row r="33708" spans="2:15" x14ac:dyDescent="0.2">
      <c r="B33708" s="3"/>
      <c r="C33708" s="3"/>
      <c r="D33708" s="6"/>
      <c r="E33708" s="8"/>
      <c r="O33708" s="9"/>
    </row>
    <row r="33709" spans="2:15" x14ac:dyDescent="0.2">
      <c r="B33709" s="3"/>
      <c r="C33709" s="3"/>
      <c r="D33709" s="6"/>
      <c r="E33709" s="8"/>
      <c r="O33709" s="9"/>
    </row>
    <row r="33710" spans="2:15" x14ac:dyDescent="0.2">
      <c r="B33710" s="3"/>
      <c r="C33710" s="3"/>
      <c r="D33710" s="6"/>
      <c r="E33710" s="8"/>
      <c r="O33710" s="9"/>
    </row>
    <row r="33711" spans="2:15" x14ac:dyDescent="0.2">
      <c r="B33711" s="3"/>
      <c r="C33711" s="3"/>
      <c r="D33711" s="6"/>
      <c r="E33711" s="8"/>
      <c r="O33711" s="9"/>
    </row>
    <row r="33712" spans="2:15" x14ac:dyDescent="0.2">
      <c r="B33712" s="3"/>
      <c r="C33712" s="3"/>
      <c r="D33712" s="6"/>
      <c r="E33712" s="8"/>
      <c r="O33712" s="9"/>
    </row>
    <row r="33713" spans="2:15" x14ac:dyDescent="0.2">
      <c r="B33713" s="3"/>
      <c r="C33713" s="3"/>
      <c r="D33713" s="6"/>
      <c r="E33713" s="8"/>
      <c r="O33713" s="9"/>
    </row>
    <row r="33714" spans="2:15" x14ac:dyDescent="0.2">
      <c r="B33714" s="3"/>
      <c r="C33714" s="3"/>
      <c r="D33714" s="6"/>
      <c r="E33714" s="8"/>
      <c r="O33714" s="9"/>
    </row>
    <row r="33715" spans="2:15" x14ac:dyDescent="0.2">
      <c r="B33715" s="3"/>
      <c r="C33715" s="3"/>
      <c r="D33715" s="6"/>
      <c r="E33715" s="8"/>
      <c r="O33715" s="9"/>
    </row>
    <row r="33716" spans="2:15" x14ac:dyDescent="0.2">
      <c r="B33716" s="3"/>
      <c r="C33716" s="3"/>
      <c r="D33716" s="6"/>
      <c r="E33716" s="8"/>
      <c r="O33716" s="9"/>
    </row>
    <row r="33717" spans="2:15" x14ac:dyDescent="0.2">
      <c r="B33717" s="3"/>
      <c r="C33717" s="3"/>
      <c r="D33717" s="6"/>
      <c r="E33717" s="8"/>
      <c r="O33717" s="9"/>
    </row>
    <row r="33718" spans="2:15" x14ac:dyDescent="0.2">
      <c r="B33718" s="3"/>
      <c r="C33718" s="3"/>
      <c r="D33718" s="6"/>
      <c r="E33718" s="8"/>
      <c r="O33718" s="9"/>
    </row>
    <row r="33719" spans="2:15" x14ac:dyDescent="0.2">
      <c r="B33719" s="3"/>
      <c r="C33719" s="3"/>
      <c r="D33719" s="6"/>
      <c r="E33719" s="8"/>
      <c r="O33719" s="9"/>
    </row>
    <row r="33720" spans="2:15" x14ac:dyDescent="0.2">
      <c r="B33720" s="3"/>
      <c r="C33720" s="3"/>
      <c r="D33720" s="6"/>
      <c r="E33720" s="8"/>
      <c r="O33720" s="9"/>
    </row>
    <row r="33721" spans="2:15" x14ac:dyDescent="0.2">
      <c r="B33721" s="3"/>
      <c r="C33721" s="3"/>
      <c r="D33721" s="6"/>
      <c r="E33721" s="8"/>
      <c r="O33721" s="9"/>
    </row>
    <row r="33722" spans="2:15" x14ac:dyDescent="0.2">
      <c r="B33722" s="3"/>
      <c r="C33722" s="3"/>
      <c r="D33722" s="6"/>
      <c r="E33722" s="8"/>
      <c r="O33722" s="9"/>
    </row>
    <row r="33723" spans="2:15" x14ac:dyDescent="0.2">
      <c r="B33723" s="3"/>
      <c r="C33723" s="3"/>
      <c r="D33723" s="6"/>
      <c r="E33723" s="8"/>
      <c r="O33723" s="9"/>
    </row>
    <row r="33724" spans="2:15" x14ac:dyDescent="0.2">
      <c r="B33724" s="3"/>
      <c r="C33724" s="3"/>
      <c r="D33724" s="6"/>
      <c r="E33724" s="8"/>
      <c r="O33724" s="9"/>
    </row>
    <row r="33725" spans="2:15" x14ac:dyDescent="0.2">
      <c r="B33725" s="3"/>
      <c r="C33725" s="3"/>
      <c r="D33725" s="6"/>
      <c r="E33725" s="8"/>
      <c r="O33725" s="9"/>
    </row>
    <row r="33726" spans="2:15" x14ac:dyDescent="0.2">
      <c r="B33726" s="3"/>
      <c r="C33726" s="3"/>
      <c r="D33726" s="6"/>
      <c r="E33726" s="8"/>
      <c r="O33726" s="9"/>
    </row>
    <row r="33727" spans="2:15" x14ac:dyDescent="0.2">
      <c r="B33727" s="3"/>
      <c r="C33727" s="3"/>
      <c r="D33727" s="6"/>
      <c r="E33727" s="8"/>
      <c r="O33727" s="9"/>
    </row>
    <row r="33728" spans="2:15" x14ac:dyDescent="0.2">
      <c r="B33728" s="3"/>
      <c r="C33728" s="3"/>
      <c r="D33728" s="6"/>
      <c r="E33728" s="8"/>
      <c r="O33728" s="9"/>
    </row>
    <row r="33729" spans="2:15" x14ac:dyDescent="0.2">
      <c r="B33729" s="3"/>
      <c r="C33729" s="3"/>
      <c r="D33729" s="6"/>
      <c r="E33729" s="8"/>
      <c r="O33729" s="9"/>
    </row>
    <row r="33730" spans="2:15" x14ac:dyDescent="0.2">
      <c r="B33730" s="3"/>
      <c r="C33730" s="3"/>
      <c r="D33730" s="6"/>
      <c r="E33730" s="8"/>
      <c r="O33730" s="9"/>
    </row>
    <row r="33731" spans="2:15" x14ac:dyDescent="0.2">
      <c r="B33731" s="3"/>
      <c r="C33731" s="3"/>
      <c r="D33731" s="6"/>
      <c r="E33731" s="8"/>
      <c r="O33731" s="9"/>
    </row>
    <row r="33732" spans="2:15" x14ac:dyDescent="0.2">
      <c r="B33732" s="3"/>
      <c r="C33732" s="3"/>
      <c r="D33732" s="6"/>
      <c r="E33732" s="8"/>
      <c r="O33732" s="9"/>
    </row>
    <row r="33733" spans="2:15" x14ac:dyDescent="0.2">
      <c r="B33733" s="3"/>
      <c r="C33733" s="3"/>
      <c r="D33733" s="6"/>
      <c r="E33733" s="8"/>
      <c r="O33733" s="9"/>
    </row>
    <row r="33734" spans="2:15" x14ac:dyDescent="0.2">
      <c r="B33734" s="3"/>
      <c r="C33734" s="3"/>
      <c r="D33734" s="6"/>
      <c r="E33734" s="8"/>
      <c r="O33734" s="9"/>
    </row>
    <row r="33735" spans="2:15" x14ac:dyDescent="0.2">
      <c r="B33735" s="3"/>
      <c r="C33735" s="3"/>
      <c r="D33735" s="6"/>
      <c r="E33735" s="8"/>
      <c r="O33735" s="9"/>
    </row>
    <row r="33736" spans="2:15" x14ac:dyDescent="0.2">
      <c r="B33736" s="3"/>
      <c r="C33736" s="3"/>
      <c r="D33736" s="6"/>
      <c r="E33736" s="8"/>
      <c r="O33736" s="9"/>
    </row>
    <row r="33737" spans="2:15" x14ac:dyDescent="0.2">
      <c r="B33737" s="3"/>
      <c r="C33737" s="3"/>
      <c r="D33737" s="6"/>
      <c r="E33737" s="8"/>
      <c r="O33737" s="9"/>
    </row>
    <row r="33738" spans="2:15" x14ac:dyDescent="0.2">
      <c r="B33738" s="3"/>
      <c r="C33738" s="3"/>
      <c r="D33738" s="6"/>
      <c r="E33738" s="8"/>
      <c r="O33738" s="9"/>
    </row>
    <row r="33739" spans="2:15" x14ac:dyDescent="0.2">
      <c r="B33739" s="3"/>
      <c r="C33739" s="3"/>
      <c r="D33739" s="6"/>
      <c r="E33739" s="8"/>
      <c r="O33739" s="9"/>
    </row>
    <row r="33740" spans="2:15" x14ac:dyDescent="0.2">
      <c r="B33740" s="3"/>
      <c r="C33740" s="3"/>
      <c r="D33740" s="6"/>
      <c r="E33740" s="8"/>
      <c r="O33740" s="9"/>
    </row>
    <row r="33741" spans="2:15" x14ac:dyDescent="0.2">
      <c r="B33741" s="3"/>
      <c r="C33741" s="3"/>
      <c r="D33741" s="6"/>
      <c r="E33741" s="8"/>
      <c r="O33741" s="9"/>
    </row>
    <row r="33742" spans="2:15" x14ac:dyDescent="0.2">
      <c r="B33742" s="3"/>
      <c r="C33742" s="3"/>
      <c r="D33742" s="6"/>
      <c r="E33742" s="8"/>
      <c r="O33742" s="9"/>
    </row>
    <row r="33743" spans="2:15" x14ac:dyDescent="0.2">
      <c r="B33743" s="3"/>
      <c r="C33743" s="3"/>
      <c r="D33743" s="6"/>
      <c r="E33743" s="8"/>
      <c r="O33743" s="9"/>
    </row>
    <row r="33744" spans="2:15" x14ac:dyDescent="0.2">
      <c r="B33744" s="3"/>
      <c r="C33744" s="3"/>
      <c r="D33744" s="6"/>
      <c r="E33744" s="8"/>
      <c r="O33744" s="9"/>
    </row>
    <row r="33745" spans="2:15" x14ac:dyDescent="0.2">
      <c r="B33745" s="3"/>
      <c r="C33745" s="3"/>
      <c r="D33745" s="6"/>
      <c r="E33745" s="8"/>
      <c r="O33745" s="9"/>
    </row>
    <row r="33746" spans="2:15" x14ac:dyDescent="0.2">
      <c r="B33746" s="3"/>
      <c r="C33746" s="3"/>
      <c r="D33746" s="6"/>
      <c r="E33746" s="8"/>
      <c r="O33746" s="9"/>
    </row>
    <row r="33747" spans="2:15" x14ac:dyDescent="0.2">
      <c r="B33747" s="3"/>
      <c r="C33747" s="3"/>
      <c r="D33747" s="6"/>
      <c r="E33747" s="8"/>
      <c r="O33747" s="9"/>
    </row>
    <row r="33748" spans="2:15" x14ac:dyDescent="0.2">
      <c r="B33748" s="3"/>
      <c r="C33748" s="3"/>
      <c r="D33748" s="6"/>
      <c r="E33748" s="8"/>
      <c r="O33748" s="9"/>
    </row>
    <row r="33749" spans="2:15" x14ac:dyDescent="0.2">
      <c r="B33749" s="3"/>
      <c r="C33749" s="3"/>
      <c r="D33749" s="6"/>
      <c r="E33749" s="8"/>
      <c r="O33749" s="9"/>
    </row>
    <row r="33750" spans="2:15" x14ac:dyDescent="0.2">
      <c r="B33750" s="3"/>
      <c r="C33750" s="3"/>
      <c r="D33750" s="6"/>
      <c r="E33750" s="8"/>
      <c r="O33750" s="9"/>
    </row>
    <row r="33751" spans="2:15" x14ac:dyDescent="0.2">
      <c r="B33751" s="3"/>
      <c r="C33751" s="3"/>
      <c r="D33751" s="6"/>
      <c r="E33751" s="8"/>
      <c r="O33751" s="9"/>
    </row>
    <row r="33752" spans="2:15" x14ac:dyDescent="0.2">
      <c r="B33752" s="3"/>
      <c r="C33752" s="3"/>
      <c r="D33752" s="6"/>
      <c r="E33752" s="8"/>
      <c r="O33752" s="9"/>
    </row>
    <row r="33753" spans="2:15" x14ac:dyDescent="0.2">
      <c r="B33753" s="3"/>
      <c r="C33753" s="3"/>
      <c r="D33753" s="6"/>
      <c r="E33753" s="8"/>
      <c r="O33753" s="9"/>
    </row>
    <row r="33754" spans="2:15" x14ac:dyDescent="0.2">
      <c r="B33754" s="3"/>
      <c r="C33754" s="3"/>
      <c r="D33754" s="6"/>
      <c r="E33754" s="8"/>
      <c r="O33754" s="9"/>
    </row>
    <row r="33755" spans="2:15" x14ac:dyDescent="0.2">
      <c r="B33755" s="3"/>
      <c r="C33755" s="3"/>
      <c r="D33755" s="6"/>
      <c r="E33755" s="8"/>
      <c r="O33755" s="9"/>
    </row>
    <row r="33756" spans="2:15" x14ac:dyDescent="0.2">
      <c r="B33756" s="3"/>
      <c r="C33756" s="3"/>
      <c r="D33756" s="6"/>
      <c r="E33756" s="8"/>
      <c r="O33756" s="9"/>
    </row>
    <row r="33757" spans="2:15" x14ac:dyDescent="0.2">
      <c r="B33757" s="3"/>
      <c r="C33757" s="3"/>
      <c r="D33757" s="6"/>
      <c r="E33757" s="8"/>
      <c r="O33757" s="9"/>
    </row>
    <row r="33758" spans="2:15" x14ac:dyDescent="0.2">
      <c r="B33758" s="3"/>
      <c r="C33758" s="3"/>
      <c r="D33758" s="6"/>
      <c r="E33758" s="8"/>
      <c r="O33758" s="9"/>
    </row>
    <row r="33759" spans="2:15" x14ac:dyDescent="0.2">
      <c r="B33759" s="3"/>
      <c r="C33759" s="3"/>
      <c r="D33759" s="6"/>
      <c r="E33759" s="8"/>
      <c r="O33759" s="9"/>
    </row>
    <row r="33760" spans="2:15" x14ac:dyDescent="0.2">
      <c r="B33760" s="3"/>
      <c r="C33760" s="3"/>
      <c r="D33760" s="6"/>
      <c r="E33760" s="8"/>
      <c r="O33760" s="9"/>
    </row>
    <row r="33761" spans="2:15" x14ac:dyDescent="0.2">
      <c r="B33761" s="3"/>
      <c r="C33761" s="3"/>
      <c r="D33761" s="6"/>
      <c r="E33761" s="8"/>
      <c r="O33761" s="9"/>
    </row>
    <row r="33762" spans="2:15" x14ac:dyDescent="0.2">
      <c r="B33762" s="3"/>
      <c r="C33762" s="3"/>
      <c r="D33762" s="6"/>
      <c r="E33762" s="8"/>
      <c r="O33762" s="9"/>
    </row>
    <row r="33763" spans="2:15" x14ac:dyDescent="0.2">
      <c r="B33763" s="3"/>
      <c r="C33763" s="3"/>
      <c r="D33763" s="6"/>
      <c r="E33763" s="8"/>
      <c r="O33763" s="9"/>
    </row>
    <row r="33764" spans="2:15" x14ac:dyDescent="0.2">
      <c r="B33764" s="3"/>
      <c r="C33764" s="3"/>
      <c r="D33764" s="6"/>
      <c r="E33764" s="8"/>
      <c r="O33764" s="9"/>
    </row>
    <row r="33765" spans="2:15" x14ac:dyDescent="0.2">
      <c r="B33765" s="3"/>
      <c r="C33765" s="3"/>
      <c r="D33765" s="6"/>
      <c r="E33765" s="8"/>
      <c r="O33765" s="9"/>
    </row>
    <row r="33766" spans="2:15" x14ac:dyDescent="0.2">
      <c r="B33766" s="3"/>
      <c r="C33766" s="3"/>
      <c r="D33766" s="6"/>
      <c r="E33766" s="8"/>
      <c r="O33766" s="9"/>
    </row>
    <row r="33767" spans="2:15" x14ac:dyDescent="0.2">
      <c r="B33767" s="3"/>
      <c r="C33767" s="3"/>
      <c r="D33767" s="6"/>
      <c r="E33767" s="8"/>
      <c r="O33767" s="9"/>
    </row>
    <row r="33768" spans="2:15" x14ac:dyDescent="0.2">
      <c r="B33768" s="3"/>
      <c r="C33768" s="3"/>
      <c r="D33768" s="6"/>
      <c r="E33768" s="8"/>
      <c r="O33768" s="9"/>
    </row>
    <row r="33769" spans="2:15" x14ac:dyDescent="0.2">
      <c r="B33769" s="3"/>
      <c r="C33769" s="3"/>
      <c r="D33769" s="6"/>
      <c r="E33769" s="8"/>
      <c r="O33769" s="9"/>
    </row>
    <row r="33770" spans="2:15" x14ac:dyDescent="0.2">
      <c r="B33770" s="3"/>
      <c r="C33770" s="3"/>
      <c r="D33770" s="6"/>
      <c r="E33770" s="8"/>
      <c r="O33770" s="9"/>
    </row>
    <row r="33771" spans="2:15" x14ac:dyDescent="0.2">
      <c r="B33771" s="3"/>
      <c r="C33771" s="3"/>
      <c r="D33771" s="6"/>
      <c r="E33771" s="8"/>
      <c r="O33771" s="9"/>
    </row>
    <row r="33772" spans="2:15" x14ac:dyDescent="0.2">
      <c r="B33772" s="3"/>
      <c r="C33772" s="3"/>
      <c r="D33772" s="6"/>
      <c r="E33772" s="8"/>
      <c r="O33772" s="9"/>
    </row>
    <row r="33773" spans="2:15" x14ac:dyDescent="0.2">
      <c r="B33773" s="3"/>
      <c r="C33773" s="3"/>
      <c r="D33773" s="6"/>
      <c r="E33773" s="8"/>
      <c r="O33773" s="9"/>
    </row>
    <row r="33774" spans="2:15" x14ac:dyDescent="0.2">
      <c r="B33774" s="3"/>
      <c r="C33774" s="3"/>
      <c r="D33774" s="6"/>
      <c r="E33774" s="8"/>
      <c r="O33774" s="9"/>
    </row>
    <row r="33775" spans="2:15" x14ac:dyDescent="0.2">
      <c r="B33775" s="3"/>
      <c r="C33775" s="3"/>
      <c r="D33775" s="6"/>
      <c r="E33775" s="8"/>
      <c r="O33775" s="9"/>
    </row>
    <row r="33776" spans="2:15" x14ac:dyDescent="0.2">
      <c r="B33776" s="3"/>
      <c r="C33776" s="3"/>
      <c r="D33776" s="6"/>
      <c r="E33776" s="8"/>
      <c r="O33776" s="9"/>
    </row>
    <row r="33777" spans="2:15" x14ac:dyDescent="0.2">
      <c r="B33777" s="3"/>
      <c r="C33777" s="3"/>
      <c r="D33777" s="6"/>
      <c r="E33777" s="8"/>
      <c r="O33777" s="9"/>
    </row>
    <row r="33778" spans="2:15" x14ac:dyDescent="0.2">
      <c r="B33778" s="3"/>
      <c r="C33778" s="3"/>
      <c r="D33778" s="6"/>
      <c r="E33778" s="8"/>
      <c r="O33778" s="9"/>
    </row>
    <row r="33779" spans="2:15" x14ac:dyDescent="0.2">
      <c r="B33779" s="3"/>
      <c r="C33779" s="3"/>
      <c r="D33779" s="6"/>
      <c r="E33779" s="8"/>
      <c r="O33779" s="9"/>
    </row>
    <row r="33780" spans="2:15" x14ac:dyDescent="0.2">
      <c r="B33780" s="3"/>
      <c r="C33780" s="3"/>
      <c r="D33780" s="6"/>
      <c r="E33780" s="8"/>
      <c r="O33780" s="9"/>
    </row>
    <row r="33781" spans="2:15" x14ac:dyDescent="0.2">
      <c r="B33781" s="3"/>
      <c r="C33781" s="3"/>
      <c r="D33781" s="6"/>
      <c r="E33781" s="8"/>
      <c r="O33781" s="9"/>
    </row>
    <row r="33782" spans="2:15" x14ac:dyDescent="0.2">
      <c r="B33782" s="3"/>
      <c r="C33782" s="3"/>
      <c r="D33782" s="6"/>
      <c r="E33782" s="8"/>
      <c r="O33782" s="9"/>
    </row>
    <row r="33783" spans="2:15" x14ac:dyDescent="0.2">
      <c r="B33783" s="3"/>
      <c r="C33783" s="3"/>
      <c r="D33783" s="6"/>
      <c r="E33783" s="8"/>
      <c r="O33783" s="9"/>
    </row>
    <row r="33784" spans="2:15" x14ac:dyDescent="0.2">
      <c r="B33784" s="3"/>
      <c r="C33784" s="3"/>
      <c r="D33784" s="6"/>
      <c r="E33784" s="8"/>
      <c r="O33784" s="9"/>
    </row>
    <row r="33785" spans="2:15" x14ac:dyDescent="0.2">
      <c r="B33785" s="3"/>
      <c r="C33785" s="3"/>
      <c r="D33785" s="6"/>
      <c r="E33785" s="8"/>
      <c r="O33785" s="9"/>
    </row>
    <row r="33786" spans="2:15" x14ac:dyDescent="0.2">
      <c r="B33786" s="3"/>
      <c r="C33786" s="3"/>
      <c r="D33786" s="6"/>
      <c r="E33786" s="8"/>
      <c r="O33786" s="9"/>
    </row>
    <row r="33787" spans="2:15" x14ac:dyDescent="0.2">
      <c r="B33787" s="3"/>
      <c r="C33787" s="3"/>
      <c r="D33787" s="6"/>
      <c r="E33787" s="8"/>
      <c r="O33787" s="9"/>
    </row>
    <row r="33788" spans="2:15" x14ac:dyDescent="0.2">
      <c r="B33788" s="3"/>
      <c r="C33788" s="3"/>
      <c r="D33788" s="6"/>
      <c r="E33788" s="8"/>
      <c r="O33788" s="9"/>
    </row>
    <row r="33789" spans="2:15" x14ac:dyDescent="0.2">
      <c r="B33789" s="3"/>
      <c r="C33789" s="3"/>
      <c r="D33789" s="6"/>
      <c r="E33789" s="8"/>
      <c r="O33789" s="9"/>
    </row>
    <row r="33790" spans="2:15" x14ac:dyDescent="0.2">
      <c r="B33790" s="3"/>
      <c r="C33790" s="3"/>
      <c r="D33790" s="6"/>
      <c r="E33790" s="8"/>
      <c r="O33790" s="9"/>
    </row>
    <row r="33791" spans="2:15" x14ac:dyDescent="0.2">
      <c r="B33791" s="3"/>
      <c r="C33791" s="3"/>
      <c r="D33791" s="6"/>
      <c r="E33791" s="8"/>
      <c r="O33791" s="9"/>
    </row>
    <row r="33792" spans="2:15" x14ac:dyDescent="0.2">
      <c r="B33792" s="3"/>
      <c r="C33792" s="3"/>
      <c r="D33792" s="6"/>
      <c r="E33792" s="8"/>
      <c r="O33792" s="9"/>
    </row>
    <row r="33793" spans="2:15" x14ac:dyDescent="0.2">
      <c r="B33793" s="3"/>
      <c r="C33793" s="3"/>
      <c r="D33793" s="6"/>
      <c r="E33793" s="8"/>
      <c r="O33793" s="9"/>
    </row>
    <row r="33794" spans="2:15" x14ac:dyDescent="0.2">
      <c r="B33794" s="3"/>
      <c r="C33794" s="3"/>
      <c r="D33794" s="6"/>
      <c r="E33794" s="8"/>
      <c r="O33794" s="9"/>
    </row>
    <row r="33795" spans="2:15" x14ac:dyDescent="0.2">
      <c r="B33795" s="3"/>
      <c r="C33795" s="3"/>
      <c r="D33795" s="6"/>
      <c r="E33795" s="8"/>
      <c r="O33795" s="9"/>
    </row>
    <row r="33796" spans="2:15" x14ac:dyDescent="0.2">
      <c r="B33796" s="3"/>
      <c r="C33796" s="3"/>
      <c r="D33796" s="6"/>
      <c r="E33796" s="8"/>
      <c r="O33796" s="9"/>
    </row>
    <row r="33797" spans="2:15" x14ac:dyDescent="0.2">
      <c r="B33797" s="3"/>
      <c r="C33797" s="3"/>
      <c r="D33797" s="6"/>
      <c r="E33797" s="8"/>
      <c r="O33797" s="9"/>
    </row>
    <row r="33798" spans="2:15" x14ac:dyDescent="0.2">
      <c r="B33798" s="3"/>
      <c r="C33798" s="3"/>
      <c r="D33798" s="6"/>
      <c r="E33798" s="8"/>
      <c r="O33798" s="9"/>
    </row>
    <row r="33799" spans="2:15" x14ac:dyDescent="0.2">
      <c r="B33799" s="3"/>
      <c r="C33799" s="3"/>
      <c r="D33799" s="6"/>
      <c r="E33799" s="8"/>
      <c r="O33799" s="9"/>
    </row>
    <row r="33800" spans="2:15" x14ac:dyDescent="0.2">
      <c r="B33800" s="3"/>
      <c r="C33800" s="3"/>
      <c r="D33800" s="6"/>
      <c r="E33800" s="8"/>
      <c r="O33800" s="9"/>
    </row>
    <row r="33801" spans="2:15" x14ac:dyDescent="0.2">
      <c r="B33801" s="3"/>
      <c r="C33801" s="3"/>
      <c r="D33801" s="6"/>
      <c r="E33801" s="8"/>
      <c r="O33801" s="9"/>
    </row>
    <row r="33802" spans="2:15" x14ac:dyDescent="0.2">
      <c r="B33802" s="3"/>
      <c r="C33802" s="3"/>
      <c r="D33802" s="6"/>
      <c r="E33802" s="8"/>
      <c r="O33802" s="9"/>
    </row>
    <row r="33803" spans="2:15" x14ac:dyDescent="0.2">
      <c r="B33803" s="3"/>
      <c r="C33803" s="3"/>
      <c r="D33803" s="6"/>
      <c r="E33803" s="8"/>
      <c r="O33803" s="9"/>
    </row>
    <row r="33804" spans="2:15" x14ac:dyDescent="0.2">
      <c r="B33804" s="3"/>
      <c r="C33804" s="3"/>
      <c r="D33804" s="6"/>
      <c r="E33804" s="8"/>
      <c r="O33804" s="9"/>
    </row>
    <row r="33805" spans="2:15" x14ac:dyDescent="0.2">
      <c r="B33805" s="3"/>
      <c r="C33805" s="3"/>
      <c r="D33805" s="6"/>
      <c r="E33805" s="8"/>
      <c r="O33805" s="9"/>
    </row>
    <row r="33806" spans="2:15" x14ac:dyDescent="0.2">
      <c r="B33806" s="3"/>
      <c r="C33806" s="3"/>
      <c r="D33806" s="6"/>
      <c r="E33806" s="8"/>
      <c r="O33806" s="9"/>
    </row>
    <row r="33807" spans="2:15" x14ac:dyDescent="0.2">
      <c r="B33807" s="3"/>
      <c r="C33807" s="3"/>
      <c r="D33807" s="6"/>
      <c r="E33807" s="8"/>
      <c r="O33807" s="9"/>
    </row>
    <row r="33808" spans="2:15" x14ac:dyDescent="0.2">
      <c r="B33808" s="3"/>
      <c r="C33808" s="3"/>
      <c r="D33808" s="6"/>
      <c r="E33808" s="8"/>
      <c r="O33808" s="9"/>
    </row>
    <row r="33809" spans="2:15" x14ac:dyDescent="0.2">
      <c r="B33809" s="3"/>
      <c r="C33809" s="3"/>
      <c r="D33809" s="6"/>
      <c r="E33809" s="8"/>
      <c r="O33809" s="9"/>
    </row>
    <row r="33810" spans="2:15" x14ac:dyDescent="0.2">
      <c r="B33810" s="3"/>
      <c r="C33810" s="3"/>
      <c r="D33810" s="6"/>
      <c r="E33810" s="8"/>
      <c r="O33810" s="9"/>
    </row>
    <row r="33811" spans="2:15" x14ac:dyDescent="0.2">
      <c r="B33811" s="3"/>
      <c r="C33811" s="3"/>
      <c r="D33811" s="6"/>
      <c r="E33811" s="8"/>
      <c r="O33811" s="9"/>
    </row>
    <row r="33812" spans="2:15" x14ac:dyDescent="0.2">
      <c r="B33812" s="3"/>
      <c r="C33812" s="3"/>
      <c r="D33812" s="6"/>
      <c r="E33812" s="8"/>
      <c r="O33812" s="9"/>
    </row>
    <row r="33813" spans="2:15" x14ac:dyDescent="0.2">
      <c r="B33813" s="3"/>
      <c r="C33813" s="3"/>
      <c r="D33813" s="6"/>
      <c r="E33813" s="8"/>
      <c r="O33813" s="9"/>
    </row>
    <row r="33814" spans="2:15" x14ac:dyDescent="0.2">
      <c r="B33814" s="3"/>
      <c r="C33814" s="3"/>
      <c r="D33814" s="6"/>
      <c r="E33814" s="8"/>
      <c r="O33814" s="9"/>
    </row>
    <row r="33815" spans="2:15" x14ac:dyDescent="0.2">
      <c r="B33815" s="3"/>
      <c r="C33815" s="3"/>
      <c r="D33815" s="6"/>
      <c r="E33815" s="8"/>
      <c r="O33815" s="9"/>
    </row>
    <row r="33816" spans="2:15" x14ac:dyDescent="0.2">
      <c r="B33816" s="3"/>
      <c r="C33816" s="3"/>
      <c r="D33816" s="6"/>
      <c r="E33816" s="8"/>
      <c r="O33816" s="9"/>
    </row>
    <row r="33817" spans="2:15" x14ac:dyDescent="0.2">
      <c r="B33817" s="3"/>
      <c r="C33817" s="3"/>
      <c r="D33817" s="6"/>
      <c r="E33817" s="8"/>
      <c r="O33817" s="9"/>
    </row>
    <row r="33818" spans="2:15" x14ac:dyDescent="0.2">
      <c r="B33818" s="3"/>
      <c r="C33818" s="3"/>
      <c r="D33818" s="6"/>
      <c r="E33818" s="8"/>
      <c r="O33818" s="9"/>
    </row>
    <row r="33819" spans="2:15" x14ac:dyDescent="0.2">
      <c r="B33819" s="3"/>
      <c r="C33819" s="3"/>
      <c r="D33819" s="6"/>
      <c r="E33819" s="8"/>
      <c r="O33819" s="9"/>
    </row>
    <row r="33820" spans="2:15" x14ac:dyDescent="0.2">
      <c r="B33820" s="3"/>
      <c r="C33820" s="3"/>
      <c r="D33820" s="6"/>
      <c r="E33820" s="8"/>
      <c r="O33820" s="9"/>
    </row>
    <row r="33821" spans="2:15" x14ac:dyDescent="0.2">
      <c r="B33821" s="3"/>
      <c r="C33821" s="3"/>
      <c r="D33821" s="6"/>
      <c r="E33821" s="8"/>
      <c r="O33821" s="9"/>
    </row>
    <row r="33822" spans="2:15" x14ac:dyDescent="0.2">
      <c r="B33822" s="3"/>
      <c r="C33822" s="3"/>
      <c r="D33822" s="6"/>
      <c r="E33822" s="8"/>
      <c r="O33822" s="9"/>
    </row>
    <row r="33823" spans="2:15" x14ac:dyDescent="0.2">
      <c r="B33823" s="3"/>
      <c r="C33823" s="3"/>
      <c r="D33823" s="6"/>
      <c r="E33823" s="8"/>
      <c r="O33823" s="9"/>
    </row>
    <row r="33824" spans="2:15" x14ac:dyDescent="0.2">
      <c r="B33824" s="3"/>
      <c r="C33824" s="3"/>
      <c r="D33824" s="6"/>
      <c r="E33824" s="8"/>
      <c r="O33824" s="9"/>
    </row>
    <row r="33825" spans="2:15" x14ac:dyDescent="0.2">
      <c r="B33825" s="3"/>
      <c r="C33825" s="3"/>
      <c r="D33825" s="6"/>
      <c r="E33825" s="8"/>
      <c r="O33825" s="9"/>
    </row>
    <row r="33826" spans="2:15" x14ac:dyDescent="0.2">
      <c r="B33826" s="3"/>
      <c r="C33826" s="3"/>
      <c r="D33826" s="6"/>
      <c r="E33826" s="8"/>
      <c r="O33826" s="9"/>
    </row>
    <row r="33827" spans="2:15" x14ac:dyDescent="0.2">
      <c r="B33827" s="3"/>
      <c r="C33827" s="3"/>
      <c r="D33827" s="6"/>
      <c r="E33827" s="8"/>
      <c r="O33827" s="9"/>
    </row>
    <row r="33828" spans="2:15" x14ac:dyDescent="0.2">
      <c r="B33828" s="3"/>
      <c r="C33828" s="3"/>
      <c r="D33828" s="6"/>
      <c r="E33828" s="8"/>
      <c r="O33828" s="9"/>
    </row>
    <row r="33829" spans="2:15" x14ac:dyDescent="0.2">
      <c r="B33829" s="3"/>
      <c r="C33829" s="3"/>
      <c r="D33829" s="6"/>
      <c r="E33829" s="8"/>
      <c r="O33829" s="9"/>
    </row>
    <row r="33830" spans="2:15" x14ac:dyDescent="0.2">
      <c r="B33830" s="3"/>
      <c r="C33830" s="3"/>
      <c r="D33830" s="6"/>
      <c r="E33830" s="8"/>
      <c r="O33830" s="9"/>
    </row>
    <row r="33831" spans="2:15" x14ac:dyDescent="0.2">
      <c r="B33831" s="3"/>
      <c r="C33831" s="3"/>
      <c r="D33831" s="6"/>
      <c r="E33831" s="8"/>
      <c r="O33831" s="9"/>
    </row>
    <row r="33832" spans="2:15" x14ac:dyDescent="0.2">
      <c r="B33832" s="3"/>
      <c r="C33832" s="3"/>
      <c r="D33832" s="6"/>
      <c r="E33832" s="8"/>
      <c r="O33832" s="9"/>
    </row>
    <row r="33833" spans="2:15" x14ac:dyDescent="0.2">
      <c r="B33833" s="3"/>
      <c r="C33833" s="3"/>
      <c r="D33833" s="6"/>
      <c r="E33833" s="8"/>
      <c r="O33833" s="9"/>
    </row>
    <row r="33834" spans="2:15" x14ac:dyDescent="0.2">
      <c r="B33834" s="3"/>
      <c r="C33834" s="3"/>
      <c r="D33834" s="6"/>
      <c r="E33834" s="8"/>
      <c r="O33834" s="9"/>
    </row>
    <row r="33835" spans="2:15" x14ac:dyDescent="0.2">
      <c r="B33835" s="3"/>
      <c r="C33835" s="3"/>
      <c r="D33835" s="6"/>
      <c r="E33835" s="8"/>
      <c r="O33835" s="9"/>
    </row>
    <row r="33836" spans="2:15" x14ac:dyDescent="0.2">
      <c r="B33836" s="3"/>
      <c r="C33836" s="3"/>
      <c r="D33836" s="6"/>
      <c r="E33836" s="8"/>
      <c r="O33836" s="9"/>
    </row>
    <row r="33837" spans="2:15" x14ac:dyDescent="0.2">
      <c r="B33837" s="3"/>
      <c r="C33837" s="3"/>
      <c r="D33837" s="6"/>
      <c r="E33837" s="8"/>
      <c r="O33837" s="9"/>
    </row>
    <row r="33838" spans="2:15" x14ac:dyDescent="0.2">
      <c r="B33838" s="3"/>
      <c r="C33838" s="3"/>
      <c r="D33838" s="6"/>
      <c r="E33838" s="8"/>
      <c r="O33838" s="9"/>
    </row>
    <row r="33839" spans="2:15" x14ac:dyDescent="0.2">
      <c r="B33839" s="3"/>
      <c r="C33839" s="3"/>
      <c r="D33839" s="6"/>
      <c r="E33839" s="8"/>
      <c r="O33839" s="9"/>
    </row>
    <row r="33840" spans="2:15" x14ac:dyDescent="0.2">
      <c r="B33840" s="3"/>
      <c r="C33840" s="3"/>
      <c r="D33840" s="6"/>
      <c r="E33840" s="8"/>
      <c r="O33840" s="9"/>
    </row>
    <row r="33841" spans="2:15" x14ac:dyDescent="0.2">
      <c r="B33841" s="3"/>
      <c r="C33841" s="3"/>
      <c r="D33841" s="6"/>
      <c r="E33841" s="8"/>
      <c r="O33841" s="9"/>
    </row>
    <row r="33842" spans="2:15" x14ac:dyDescent="0.2">
      <c r="B33842" s="3"/>
      <c r="C33842" s="3"/>
      <c r="D33842" s="6"/>
      <c r="E33842" s="8"/>
      <c r="O33842" s="9"/>
    </row>
    <row r="33843" spans="2:15" x14ac:dyDescent="0.2">
      <c r="B33843" s="3"/>
      <c r="C33843" s="3"/>
      <c r="D33843" s="6"/>
      <c r="E33843" s="8"/>
      <c r="O33843" s="9"/>
    </row>
    <row r="33844" spans="2:15" x14ac:dyDescent="0.2">
      <c r="B33844" s="3"/>
      <c r="C33844" s="3"/>
      <c r="D33844" s="6"/>
      <c r="E33844" s="8"/>
      <c r="O33844" s="9"/>
    </row>
    <row r="33845" spans="2:15" x14ac:dyDescent="0.2">
      <c r="B33845" s="3"/>
      <c r="C33845" s="3"/>
      <c r="D33845" s="6"/>
      <c r="E33845" s="8"/>
      <c r="O33845" s="9"/>
    </row>
    <row r="33846" spans="2:15" x14ac:dyDescent="0.2">
      <c r="B33846" s="3"/>
      <c r="C33846" s="3"/>
      <c r="D33846" s="6"/>
      <c r="E33846" s="8"/>
      <c r="O33846" s="9"/>
    </row>
    <row r="33847" spans="2:15" x14ac:dyDescent="0.2">
      <c r="B33847" s="3"/>
      <c r="C33847" s="3"/>
      <c r="D33847" s="6"/>
      <c r="E33847" s="8"/>
      <c r="O33847" s="9"/>
    </row>
    <row r="33848" spans="2:15" x14ac:dyDescent="0.2">
      <c r="B33848" s="3"/>
      <c r="C33848" s="3"/>
      <c r="D33848" s="6"/>
      <c r="E33848" s="8"/>
      <c r="O33848" s="9"/>
    </row>
    <row r="33849" spans="2:15" x14ac:dyDescent="0.2">
      <c r="B33849" s="3"/>
      <c r="C33849" s="3"/>
      <c r="D33849" s="6"/>
      <c r="E33849" s="8"/>
      <c r="O33849" s="9"/>
    </row>
    <row r="33850" spans="2:15" x14ac:dyDescent="0.2">
      <c r="B33850" s="3"/>
      <c r="C33850" s="3"/>
      <c r="D33850" s="6"/>
      <c r="E33850" s="8"/>
      <c r="O33850" s="9"/>
    </row>
    <row r="33851" spans="2:15" x14ac:dyDescent="0.2">
      <c r="B33851" s="3"/>
      <c r="C33851" s="3"/>
      <c r="D33851" s="6"/>
      <c r="E33851" s="8"/>
      <c r="O33851" s="9"/>
    </row>
    <row r="33852" spans="2:15" x14ac:dyDescent="0.2">
      <c r="B33852" s="3"/>
      <c r="C33852" s="3"/>
      <c r="D33852" s="6"/>
      <c r="E33852" s="8"/>
      <c r="O33852" s="9"/>
    </row>
    <row r="33853" spans="2:15" x14ac:dyDescent="0.2">
      <c r="B33853" s="3"/>
      <c r="C33853" s="3"/>
      <c r="D33853" s="6"/>
      <c r="E33853" s="8"/>
      <c r="O33853" s="9"/>
    </row>
    <row r="33854" spans="2:15" x14ac:dyDescent="0.2">
      <c r="B33854" s="3"/>
      <c r="C33854" s="3"/>
      <c r="D33854" s="6"/>
      <c r="E33854" s="8"/>
      <c r="O33854" s="9"/>
    </row>
    <row r="33855" spans="2:15" x14ac:dyDescent="0.2">
      <c r="B33855" s="3"/>
      <c r="C33855" s="3"/>
      <c r="D33855" s="6"/>
      <c r="E33855" s="8"/>
      <c r="O33855" s="9"/>
    </row>
    <row r="33856" spans="2:15" x14ac:dyDescent="0.2">
      <c r="B33856" s="3"/>
      <c r="C33856" s="3"/>
      <c r="D33856" s="6"/>
      <c r="E33856" s="8"/>
      <c r="O33856" s="9"/>
    </row>
    <row r="33857" spans="2:15" x14ac:dyDescent="0.2">
      <c r="B33857" s="3"/>
      <c r="C33857" s="3"/>
      <c r="D33857" s="6"/>
      <c r="E33857" s="8"/>
      <c r="O33857" s="9"/>
    </row>
    <row r="33858" spans="2:15" x14ac:dyDescent="0.2">
      <c r="B33858" s="3"/>
      <c r="C33858" s="3"/>
      <c r="D33858" s="6"/>
      <c r="E33858" s="8"/>
      <c r="O33858" s="9"/>
    </row>
    <row r="33859" spans="2:15" x14ac:dyDescent="0.2">
      <c r="B33859" s="3"/>
      <c r="C33859" s="3"/>
      <c r="D33859" s="6"/>
      <c r="E33859" s="8"/>
      <c r="O33859" s="9"/>
    </row>
    <row r="33860" spans="2:15" x14ac:dyDescent="0.2">
      <c r="B33860" s="3"/>
      <c r="C33860" s="3"/>
      <c r="D33860" s="6"/>
      <c r="E33860" s="8"/>
      <c r="O33860" s="9"/>
    </row>
    <row r="33861" spans="2:15" x14ac:dyDescent="0.2">
      <c r="B33861" s="3"/>
      <c r="C33861" s="3"/>
      <c r="D33861" s="6"/>
      <c r="E33861" s="8"/>
      <c r="O33861" s="9"/>
    </row>
    <row r="33862" spans="2:15" x14ac:dyDescent="0.2">
      <c r="B33862" s="3"/>
      <c r="C33862" s="3"/>
      <c r="D33862" s="6"/>
      <c r="E33862" s="8"/>
      <c r="O33862" s="9"/>
    </row>
    <row r="33863" spans="2:15" x14ac:dyDescent="0.2">
      <c r="B33863" s="3"/>
      <c r="C33863" s="3"/>
      <c r="D33863" s="6"/>
      <c r="E33863" s="8"/>
      <c r="O33863" s="9"/>
    </row>
    <row r="33864" spans="2:15" x14ac:dyDescent="0.2">
      <c r="B33864" s="3"/>
      <c r="C33864" s="3"/>
      <c r="D33864" s="6"/>
      <c r="E33864" s="8"/>
      <c r="O33864" s="9"/>
    </row>
    <row r="33865" spans="2:15" x14ac:dyDescent="0.2">
      <c r="B33865" s="3"/>
      <c r="C33865" s="3"/>
      <c r="D33865" s="6"/>
      <c r="E33865" s="8"/>
      <c r="O33865" s="9"/>
    </row>
    <row r="33866" spans="2:15" x14ac:dyDescent="0.2">
      <c r="B33866" s="3"/>
      <c r="C33866" s="3"/>
      <c r="D33866" s="6"/>
      <c r="E33866" s="8"/>
      <c r="O33866" s="9"/>
    </row>
    <row r="33867" spans="2:15" x14ac:dyDescent="0.2">
      <c r="B33867" s="3"/>
      <c r="C33867" s="3"/>
      <c r="D33867" s="6"/>
      <c r="E33867" s="8"/>
      <c r="O33867" s="9"/>
    </row>
    <row r="33868" spans="2:15" x14ac:dyDescent="0.2">
      <c r="B33868" s="3"/>
      <c r="C33868" s="3"/>
      <c r="D33868" s="6"/>
      <c r="E33868" s="8"/>
      <c r="O33868" s="9"/>
    </row>
    <row r="33869" spans="2:15" x14ac:dyDescent="0.2">
      <c r="B33869" s="3"/>
      <c r="C33869" s="3"/>
      <c r="D33869" s="6"/>
      <c r="E33869" s="8"/>
      <c r="O33869" s="9"/>
    </row>
    <row r="33870" spans="2:15" x14ac:dyDescent="0.2">
      <c r="B33870" s="3"/>
      <c r="C33870" s="3"/>
      <c r="D33870" s="6"/>
      <c r="E33870" s="8"/>
      <c r="O33870" s="9"/>
    </row>
    <row r="33871" spans="2:15" x14ac:dyDescent="0.2">
      <c r="B33871" s="3"/>
      <c r="C33871" s="3"/>
      <c r="D33871" s="6"/>
      <c r="E33871" s="8"/>
      <c r="O33871" s="9"/>
    </row>
    <row r="33872" spans="2:15" x14ac:dyDescent="0.2">
      <c r="B33872" s="3"/>
      <c r="C33872" s="3"/>
      <c r="D33872" s="6"/>
      <c r="E33872" s="8"/>
      <c r="O33872" s="9"/>
    </row>
    <row r="33873" spans="2:15" x14ac:dyDescent="0.2">
      <c r="B33873" s="3"/>
      <c r="C33873" s="3"/>
      <c r="D33873" s="6"/>
      <c r="E33873" s="8"/>
      <c r="O33873" s="9"/>
    </row>
    <row r="33874" spans="2:15" x14ac:dyDescent="0.2">
      <c r="B33874" s="3"/>
      <c r="C33874" s="3"/>
      <c r="D33874" s="6"/>
      <c r="E33874" s="8"/>
      <c r="O33874" s="9"/>
    </row>
    <row r="33875" spans="2:15" x14ac:dyDescent="0.2">
      <c r="B33875" s="3"/>
      <c r="C33875" s="3"/>
      <c r="D33875" s="6"/>
      <c r="E33875" s="8"/>
      <c r="O33875" s="9"/>
    </row>
    <row r="33876" spans="2:15" x14ac:dyDescent="0.2">
      <c r="B33876" s="3"/>
      <c r="C33876" s="3"/>
      <c r="D33876" s="6"/>
      <c r="E33876" s="8"/>
      <c r="O33876" s="9"/>
    </row>
    <row r="33877" spans="2:15" x14ac:dyDescent="0.2">
      <c r="B33877" s="3"/>
      <c r="C33877" s="3"/>
      <c r="D33877" s="6"/>
      <c r="E33877" s="8"/>
      <c r="O33877" s="9"/>
    </row>
    <row r="33878" spans="2:15" x14ac:dyDescent="0.2">
      <c r="B33878" s="3"/>
      <c r="C33878" s="3"/>
      <c r="D33878" s="6"/>
      <c r="E33878" s="8"/>
      <c r="O33878" s="9"/>
    </row>
    <row r="33879" spans="2:15" x14ac:dyDescent="0.2">
      <c r="B33879" s="3"/>
      <c r="C33879" s="3"/>
      <c r="D33879" s="6"/>
      <c r="E33879" s="8"/>
      <c r="O33879" s="9"/>
    </row>
    <row r="33880" spans="2:15" x14ac:dyDescent="0.2">
      <c r="B33880" s="3"/>
      <c r="C33880" s="3"/>
      <c r="D33880" s="6"/>
      <c r="E33880" s="8"/>
      <c r="O33880" s="9"/>
    </row>
    <row r="33881" spans="2:15" x14ac:dyDescent="0.2">
      <c r="B33881" s="3"/>
      <c r="C33881" s="3"/>
      <c r="D33881" s="6"/>
      <c r="E33881" s="8"/>
      <c r="O33881" s="9"/>
    </row>
    <row r="33882" spans="2:15" x14ac:dyDescent="0.2">
      <c r="B33882" s="3"/>
      <c r="C33882" s="3"/>
      <c r="D33882" s="6"/>
      <c r="E33882" s="8"/>
      <c r="O33882" s="9"/>
    </row>
    <row r="33883" spans="2:15" x14ac:dyDescent="0.2">
      <c r="B33883" s="3"/>
      <c r="C33883" s="3"/>
      <c r="D33883" s="6"/>
      <c r="E33883" s="8"/>
      <c r="O33883" s="9"/>
    </row>
    <row r="33884" spans="2:15" x14ac:dyDescent="0.2">
      <c r="B33884" s="3"/>
      <c r="C33884" s="3"/>
      <c r="D33884" s="6"/>
      <c r="E33884" s="8"/>
      <c r="O33884" s="9"/>
    </row>
    <row r="33885" spans="2:15" x14ac:dyDescent="0.2">
      <c r="B33885" s="3"/>
      <c r="C33885" s="3"/>
      <c r="D33885" s="6"/>
      <c r="E33885" s="8"/>
      <c r="O33885" s="9"/>
    </row>
    <row r="33886" spans="2:15" x14ac:dyDescent="0.2">
      <c r="B33886" s="3"/>
      <c r="C33886" s="3"/>
      <c r="D33886" s="6"/>
      <c r="E33886" s="8"/>
      <c r="O33886" s="9"/>
    </row>
    <row r="33887" spans="2:15" x14ac:dyDescent="0.2">
      <c r="B33887" s="3"/>
      <c r="C33887" s="3"/>
      <c r="D33887" s="6"/>
      <c r="E33887" s="8"/>
      <c r="O33887" s="9"/>
    </row>
    <row r="33888" spans="2:15" x14ac:dyDescent="0.2">
      <c r="B33888" s="3"/>
      <c r="C33888" s="3"/>
      <c r="D33888" s="6"/>
      <c r="E33888" s="8"/>
      <c r="O33888" s="9"/>
    </row>
    <row r="33889" spans="2:15" x14ac:dyDescent="0.2">
      <c r="B33889" s="3"/>
      <c r="C33889" s="3"/>
      <c r="D33889" s="6"/>
      <c r="E33889" s="8"/>
      <c r="O33889" s="9"/>
    </row>
    <row r="33890" spans="2:15" x14ac:dyDescent="0.2">
      <c r="B33890" s="3"/>
      <c r="C33890" s="3"/>
      <c r="D33890" s="6"/>
      <c r="E33890" s="8"/>
      <c r="O33890" s="9"/>
    </row>
    <row r="33891" spans="2:15" x14ac:dyDescent="0.2">
      <c r="B33891" s="3"/>
      <c r="C33891" s="3"/>
      <c r="D33891" s="6"/>
      <c r="E33891" s="8"/>
      <c r="O33891" s="9"/>
    </row>
    <row r="33892" spans="2:15" x14ac:dyDescent="0.2">
      <c r="B33892" s="3"/>
      <c r="C33892" s="3"/>
      <c r="D33892" s="6"/>
      <c r="E33892" s="8"/>
      <c r="O33892" s="9"/>
    </row>
    <row r="33893" spans="2:15" x14ac:dyDescent="0.2">
      <c r="B33893" s="3"/>
      <c r="C33893" s="3"/>
      <c r="D33893" s="6"/>
      <c r="E33893" s="8"/>
      <c r="O33893" s="9"/>
    </row>
    <row r="33894" spans="2:15" x14ac:dyDescent="0.2">
      <c r="B33894" s="3"/>
      <c r="C33894" s="3"/>
      <c r="D33894" s="6"/>
      <c r="E33894" s="8"/>
      <c r="O33894" s="9"/>
    </row>
    <row r="33895" spans="2:15" x14ac:dyDescent="0.2">
      <c r="B33895" s="3"/>
      <c r="C33895" s="3"/>
      <c r="D33895" s="6"/>
      <c r="E33895" s="8"/>
      <c r="O33895" s="9"/>
    </row>
    <row r="33896" spans="2:15" x14ac:dyDescent="0.2">
      <c r="B33896" s="3"/>
      <c r="C33896" s="3"/>
      <c r="D33896" s="6"/>
      <c r="E33896" s="8"/>
      <c r="O33896" s="9"/>
    </row>
    <row r="33897" spans="2:15" x14ac:dyDescent="0.2">
      <c r="B33897" s="3"/>
      <c r="C33897" s="3"/>
      <c r="D33897" s="6"/>
      <c r="E33897" s="8"/>
      <c r="O33897" s="9"/>
    </row>
    <row r="33898" spans="2:15" x14ac:dyDescent="0.2">
      <c r="B33898" s="3"/>
      <c r="C33898" s="3"/>
      <c r="D33898" s="6"/>
      <c r="E33898" s="8"/>
      <c r="O33898" s="9"/>
    </row>
    <row r="33899" spans="2:15" x14ac:dyDescent="0.2">
      <c r="B33899" s="3"/>
      <c r="C33899" s="3"/>
      <c r="D33899" s="6"/>
      <c r="E33899" s="8"/>
      <c r="O33899" s="9"/>
    </row>
    <row r="33900" spans="2:15" x14ac:dyDescent="0.2">
      <c r="B33900" s="3"/>
      <c r="C33900" s="3"/>
      <c r="D33900" s="6"/>
      <c r="E33900" s="8"/>
      <c r="O33900" s="9"/>
    </row>
    <row r="33901" spans="2:15" x14ac:dyDescent="0.2">
      <c r="B33901" s="3"/>
      <c r="C33901" s="3"/>
      <c r="D33901" s="6"/>
      <c r="E33901" s="8"/>
      <c r="O33901" s="9"/>
    </row>
    <row r="33902" spans="2:15" x14ac:dyDescent="0.2">
      <c r="B33902" s="3"/>
      <c r="C33902" s="3"/>
      <c r="D33902" s="6"/>
      <c r="E33902" s="8"/>
      <c r="O33902" s="9"/>
    </row>
    <row r="33903" spans="2:15" x14ac:dyDescent="0.2">
      <c r="B33903" s="3"/>
      <c r="C33903" s="3"/>
      <c r="D33903" s="6"/>
      <c r="E33903" s="8"/>
      <c r="O33903" s="9"/>
    </row>
    <row r="33904" spans="2:15" x14ac:dyDescent="0.2">
      <c r="B33904" s="3"/>
      <c r="C33904" s="3"/>
      <c r="D33904" s="6"/>
      <c r="E33904" s="8"/>
      <c r="O33904" s="9"/>
    </row>
    <row r="33905" spans="2:15" x14ac:dyDescent="0.2">
      <c r="B33905" s="3"/>
      <c r="C33905" s="3"/>
      <c r="D33905" s="6"/>
      <c r="E33905" s="8"/>
      <c r="O33905" s="9"/>
    </row>
    <row r="33906" spans="2:15" x14ac:dyDescent="0.2">
      <c r="B33906" s="3"/>
      <c r="C33906" s="3"/>
      <c r="D33906" s="6"/>
      <c r="E33906" s="8"/>
      <c r="O33906" s="9"/>
    </row>
    <row r="33907" spans="2:15" x14ac:dyDescent="0.2">
      <c r="B33907" s="3"/>
      <c r="C33907" s="3"/>
      <c r="D33907" s="6"/>
      <c r="E33907" s="8"/>
      <c r="O33907" s="9"/>
    </row>
    <row r="33908" spans="2:15" x14ac:dyDescent="0.2">
      <c r="B33908" s="3"/>
      <c r="C33908" s="3"/>
      <c r="D33908" s="6"/>
      <c r="E33908" s="8"/>
      <c r="O33908" s="9"/>
    </row>
    <row r="33909" spans="2:15" x14ac:dyDescent="0.2">
      <c r="B33909" s="3"/>
      <c r="C33909" s="3"/>
      <c r="D33909" s="6"/>
      <c r="E33909" s="8"/>
      <c r="O33909" s="9"/>
    </row>
    <row r="33910" spans="2:15" x14ac:dyDescent="0.2">
      <c r="B33910" s="3"/>
      <c r="C33910" s="3"/>
      <c r="D33910" s="6"/>
      <c r="E33910" s="8"/>
      <c r="O33910" s="9"/>
    </row>
    <row r="33911" spans="2:15" x14ac:dyDescent="0.2">
      <c r="B33911" s="3"/>
      <c r="C33911" s="3"/>
      <c r="D33911" s="6"/>
      <c r="E33911" s="8"/>
      <c r="O33911" s="9"/>
    </row>
    <row r="33912" spans="2:15" x14ac:dyDescent="0.2">
      <c r="B33912" s="3"/>
      <c r="C33912" s="3"/>
      <c r="D33912" s="6"/>
      <c r="E33912" s="8"/>
      <c r="O33912" s="9"/>
    </row>
    <row r="33913" spans="2:15" x14ac:dyDescent="0.2">
      <c r="B33913" s="3"/>
      <c r="C33913" s="3"/>
      <c r="D33913" s="6"/>
      <c r="E33913" s="8"/>
      <c r="O33913" s="9"/>
    </row>
    <row r="33914" spans="2:15" x14ac:dyDescent="0.2">
      <c r="B33914" s="3"/>
      <c r="C33914" s="3"/>
      <c r="D33914" s="6"/>
      <c r="E33914" s="8"/>
      <c r="O33914" s="9"/>
    </row>
    <row r="33915" spans="2:15" x14ac:dyDescent="0.2">
      <c r="B33915" s="3"/>
      <c r="C33915" s="3"/>
      <c r="D33915" s="6"/>
      <c r="E33915" s="8"/>
      <c r="O33915" s="9"/>
    </row>
    <row r="33916" spans="2:15" x14ac:dyDescent="0.2">
      <c r="B33916" s="3"/>
      <c r="C33916" s="3"/>
      <c r="D33916" s="6"/>
      <c r="E33916" s="8"/>
      <c r="O33916" s="9"/>
    </row>
    <row r="33917" spans="2:15" x14ac:dyDescent="0.2">
      <c r="B33917" s="3"/>
      <c r="C33917" s="3"/>
      <c r="D33917" s="6"/>
      <c r="E33917" s="8"/>
      <c r="O33917" s="9"/>
    </row>
    <row r="33918" spans="2:15" x14ac:dyDescent="0.2">
      <c r="B33918" s="3"/>
      <c r="C33918" s="3"/>
      <c r="D33918" s="6"/>
      <c r="E33918" s="8"/>
      <c r="O33918" s="9"/>
    </row>
    <row r="33919" spans="2:15" x14ac:dyDescent="0.2">
      <c r="B33919" s="3"/>
      <c r="C33919" s="3"/>
      <c r="D33919" s="6"/>
      <c r="E33919" s="8"/>
      <c r="O33919" s="9"/>
    </row>
    <row r="33920" spans="2:15" x14ac:dyDescent="0.2">
      <c r="B33920" s="3"/>
      <c r="C33920" s="3"/>
      <c r="D33920" s="6"/>
      <c r="E33920" s="8"/>
      <c r="O33920" s="9"/>
    </row>
    <row r="33921" spans="2:15" x14ac:dyDescent="0.2">
      <c r="B33921" s="3"/>
      <c r="C33921" s="3"/>
      <c r="D33921" s="6"/>
      <c r="E33921" s="8"/>
      <c r="O33921" s="9"/>
    </row>
    <row r="33922" spans="2:15" x14ac:dyDescent="0.2">
      <c r="B33922" s="3"/>
      <c r="C33922" s="3"/>
      <c r="D33922" s="6"/>
      <c r="E33922" s="8"/>
      <c r="O33922" s="9"/>
    </row>
    <row r="33923" spans="2:15" x14ac:dyDescent="0.2">
      <c r="B33923" s="3"/>
      <c r="C33923" s="3"/>
      <c r="D33923" s="6"/>
      <c r="E33923" s="8"/>
      <c r="O33923" s="9"/>
    </row>
    <row r="33924" spans="2:15" x14ac:dyDescent="0.2">
      <c r="B33924" s="3"/>
      <c r="C33924" s="3"/>
      <c r="D33924" s="6"/>
      <c r="E33924" s="8"/>
      <c r="O33924" s="9"/>
    </row>
    <row r="33925" spans="2:15" x14ac:dyDescent="0.2">
      <c r="B33925" s="3"/>
      <c r="C33925" s="3"/>
      <c r="D33925" s="6"/>
      <c r="E33925" s="8"/>
      <c r="O33925" s="9"/>
    </row>
    <row r="33926" spans="2:15" x14ac:dyDescent="0.2">
      <c r="B33926" s="3"/>
      <c r="C33926" s="3"/>
      <c r="D33926" s="6"/>
      <c r="E33926" s="8"/>
      <c r="O33926" s="9"/>
    </row>
    <row r="33927" spans="2:15" x14ac:dyDescent="0.2">
      <c r="B33927" s="3"/>
      <c r="C33927" s="3"/>
      <c r="D33927" s="6"/>
      <c r="E33927" s="8"/>
      <c r="O33927" s="9"/>
    </row>
    <row r="33928" spans="2:15" x14ac:dyDescent="0.2">
      <c r="B33928" s="3"/>
      <c r="C33928" s="3"/>
      <c r="D33928" s="6"/>
      <c r="E33928" s="8"/>
      <c r="O33928" s="9"/>
    </row>
    <row r="33929" spans="2:15" x14ac:dyDescent="0.2">
      <c r="B33929" s="3"/>
      <c r="C33929" s="3"/>
      <c r="D33929" s="6"/>
      <c r="E33929" s="8"/>
      <c r="O33929" s="9"/>
    </row>
    <row r="33930" spans="2:15" x14ac:dyDescent="0.2">
      <c r="B33930" s="3"/>
      <c r="C33930" s="3"/>
      <c r="D33930" s="6"/>
      <c r="E33930" s="8"/>
      <c r="O33930" s="9"/>
    </row>
    <row r="33931" spans="2:15" x14ac:dyDescent="0.2">
      <c r="B33931" s="3"/>
      <c r="C33931" s="3"/>
      <c r="D33931" s="6"/>
      <c r="E33931" s="8"/>
      <c r="O33931" s="9"/>
    </row>
    <row r="33932" spans="2:15" x14ac:dyDescent="0.2">
      <c r="B33932" s="3"/>
      <c r="C33932" s="3"/>
      <c r="D33932" s="6"/>
      <c r="E33932" s="8"/>
      <c r="O33932" s="9"/>
    </row>
    <row r="33933" spans="2:15" x14ac:dyDescent="0.2">
      <c r="B33933" s="3"/>
      <c r="C33933" s="3"/>
      <c r="D33933" s="6"/>
      <c r="E33933" s="8"/>
      <c r="O33933" s="9"/>
    </row>
    <row r="33934" spans="2:15" x14ac:dyDescent="0.2">
      <c r="B33934" s="3"/>
      <c r="C33934" s="3"/>
      <c r="D33934" s="6"/>
      <c r="E33934" s="8"/>
      <c r="O33934" s="9"/>
    </row>
    <row r="33935" spans="2:15" x14ac:dyDescent="0.2">
      <c r="B33935" s="3"/>
      <c r="C33935" s="3"/>
      <c r="D33935" s="6"/>
      <c r="E33935" s="8"/>
      <c r="O33935" s="9"/>
    </row>
    <row r="33936" spans="2:15" x14ac:dyDescent="0.2">
      <c r="B33936" s="3"/>
      <c r="C33936" s="3"/>
      <c r="D33936" s="6"/>
      <c r="E33936" s="8"/>
      <c r="O33936" s="9"/>
    </row>
    <row r="33937" spans="2:15" x14ac:dyDescent="0.2">
      <c r="B33937" s="3"/>
      <c r="C33937" s="3"/>
      <c r="D33937" s="6"/>
      <c r="E33937" s="8"/>
      <c r="O33937" s="9"/>
    </row>
    <row r="33938" spans="2:15" x14ac:dyDescent="0.2">
      <c r="B33938" s="3"/>
      <c r="C33938" s="3"/>
      <c r="D33938" s="6"/>
      <c r="E33938" s="8"/>
      <c r="O33938" s="9"/>
    </row>
    <row r="33939" spans="2:15" x14ac:dyDescent="0.2">
      <c r="B33939" s="3"/>
      <c r="C33939" s="3"/>
      <c r="D33939" s="6"/>
      <c r="E33939" s="8"/>
      <c r="O33939" s="9"/>
    </row>
    <row r="33940" spans="2:15" x14ac:dyDescent="0.2">
      <c r="B33940" s="3"/>
      <c r="C33940" s="3"/>
      <c r="D33940" s="6"/>
      <c r="E33940" s="8"/>
      <c r="O33940" s="9"/>
    </row>
    <row r="33941" spans="2:15" x14ac:dyDescent="0.2">
      <c r="B33941" s="3"/>
      <c r="C33941" s="3"/>
      <c r="D33941" s="6"/>
      <c r="E33941" s="8"/>
      <c r="O33941" s="9"/>
    </row>
    <row r="33942" spans="2:15" x14ac:dyDescent="0.2">
      <c r="B33942" s="3"/>
      <c r="C33942" s="3"/>
      <c r="D33942" s="6"/>
      <c r="E33942" s="8"/>
      <c r="O33942" s="9"/>
    </row>
    <row r="33943" spans="2:15" x14ac:dyDescent="0.2">
      <c r="B33943" s="3"/>
      <c r="C33943" s="3"/>
      <c r="D33943" s="6"/>
      <c r="E33943" s="8"/>
      <c r="O33943" s="9"/>
    </row>
    <row r="33944" spans="2:15" x14ac:dyDescent="0.2">
      <c r="B33944" s="3"/>
      <c r="C33944" s="3"/>
      <c r="D33944" s="6"/>
      <c r="E33944" s="8"/>
      <c r="O33944" s="9"/>
    </row>
    <row r="33945" spans="2:15" x14ac:dyDescent="0.2">
      <c r="B33945" s="3"/>
      <c r="C33945" s="3"/>
      <c r="D33945" s="6"/>
      <c r="E33945" s="8"/>
      <c r="O33945" s="9"/>
    </row>
    <row r="33946" spans="2:15" x14ac:dyDescent="0.2">
      <c r="B33946" s="3"/>
      <c r="C33946" s="3"/>
      <c r="D33946" s="6"/>
      <c r="E33946" s="8"/>
      <c r="O33946" s="9"/>
    </row>
    <row r="33947" spans="2:15" x14ac:dyDescent="0.2">
      <c r="B33947" s="3"/>
      <c r="C33947" s="3"/>
      <c r="D33947" s="6"/>
      <c r="E33947" s="8"/>
      <c r="O33947" s="9"/>
    </row>
    <row r="33948" spans="2:15" x14ac:dyDescent="0.2">
      <c r="B33948" s="3"/>
      <c r="C33948" s="3"/>
      <c r="D33948" s="6"/>
      <c r="E33948" s="8"/>
      <c r="O33948" s="9"/>
    </row>
    <row r="33949" spans="2:15" x14ac:dyDescent="0.2">
      <c r="B33949" s="3"/>
      <c r="C33949" s="3"/>
      <c r="D33949" s="6"/>
      <c r="E33949" s="8"/>
      <c r="O33949" s="9"/>
    </row>
    <row r="33950" spans="2:15" x14ac:dyDescent="0.2">
      <c r="B33950" s="3"/>
      <c r="C33950" s="3"/>
      <c r="D33950" s="6"/>
      <c r="E33950" s="8"/>
      <c r="O33950" s="9"/>
    </row>
    <row r="33951" spans="2:15" x14ac:dyDescent="0.2">
      <c r="B33951" s="3"/>
      <c r="C33951" s="3"/>
      <c r="D33951" s="6"/>
      <c r="E33951" s="8"/>
      <c r="O33951" s="9"/>
    </row>
    <row r="33952" spans="2:15" x14ac:dyDescent="0.2">
      <c r="B33952" s="3"/>
      <c r="C33952" s="3"/>
      <c r="D33952" s="6"/>
      <c r="E33952" s="8"/>
      <c r="O33952" s="9"/>
    </row>
    <row r="33953" spans="2:15" x14ac:dyDescent="0.2">
      <c r="B33953" s="3"/>
      <c r="C33953" s="3"/>
      <c r="D33953" s="6"/>
      <c r="E33953" s="8"/>
      <c r="O33953" s="9"/>
    </row>
    <row r="33954" spans="2:15" x14ac:dyDescent="0.2">
      <c r="B33954" s="3"/>
      <c r="C33954" s="3"/>
      <c r="D33954" s="6"/>
      <c r="E33954" s="8"/>
      <c r="O33954" s="9"/>
    </row>
    <row r="33955" spans="2:15" x14ac:dyDescent="0.2">
      <c r="B33955" s="3"/>
      <c r="C33955" s="3"/>
      <c r="D33955" s="6"/>
      <c r="E33955" s="8"/>
      <c r="O33955" s="9"/>
    </row>
    <row r="33956" spans="2:15" x14ac:dyDescent="0.2">
      <c r="B33956" s="3"/>
      <c r="C33956" s="3"/>
      <c r="D33956" s="6"/>
      <c r="E33956" s="8"/>
      <c r="O33956" s="9"/>
    </row>
    <row r="33957" spans="2:15" x14ac:dyDescent="0.2">
      <c r="B33957" s="3"/>
      <c r="C33957" s="3"/>
      <c r="D33957" s="6"/>
      <c r="E33957" s="8"/>
      <c r="O33957" s="9"/>
    </row>
    <row r="33958" spans="2:15" x14ac:dyDescent="0.2">
      <c r="B33958" s="3"/>
      <c r="C33958" s="3"/>
      <c r="D33958" s="6"/>
      <c r="E33958" s="8"/>
      <c r="O33958" s="9"/>
    </row>
    <row r="33959" spans="2:15" x14ac:dyDescent="0.2">
      <c r="B33959" s="3"/>
      <c r="C33959" s="3"/>
      <c r="D33959" s="6"/>
      <c r="E33959" s="8"/>
      <c r="O33959" s="9"/>
    </row>
    <row r="33960" spans="2:15" x14ac:dyDescent="0.2">
      <c r="B33960" s="3"/>
      <c r="C33960" s="3"/>
      <c r="D33960" s="6"/>
      <c r="E33960" s="8"/>
      <c r="O33960" s="9"/>
    </row>
    <row r="33961" spans="2:15" x14ac:dyDescent="0.2">
      <c r="B33961" s="3"/>
      <c r="C33961" s="3"/>
      <c r="D33961" s="6"/>
      <c r="E33961" s="8"/>
      <c r="O33961" s="9"/>
    </row>
    <row r="33962" spans="2:15" x14ac:dyDescent="0.2">
      <c r="B33962" s="3"/>
      <c r="C33962" s="3"/>
      <c r="D33962" s="6"/>
      <c r="E33962" s="8"/>
      <c r="O33962" s="9"/>
    </row>
    <row r="33963" spans="2:15" x14ac:dyDescent="0.2">
      <c r="B33963" s="3"/>
      <c r="C33963" s="3"/>
      <c r="D33963" s="6"/>
      <c r="E33963" s="8"/>
      <c r="O33963" s="9"/>
    </row>
    <row r="33964" spans="2:15" x14ac:dyDescent="0.2">
      <c r="B33964" s="3"/>
      <c r="C33964" s="3"/>
      <c r="D33964" s="6"/>
      <c r="E33964" s="8"/>
      <c r="O33964" s="9"/>
    </row>
    <row r="33965" spans="2:15" x14ac:dyDescent="0.2">
      <c r="B33965" s="3"/>
      <c r="C33965" s="3"/>
      <c r="D33965" s="6"/>
      <c r="E33965" s="8"/>
      <c r="O33965" s="9"/>
    </row>
    <row r="33966" spans="2:15" x14ac:dyDescent="0.2">
      <c r="B33966" s="3"/>
      <c r="C33966" s="3"/>
      <c r="D33966" s="6"/>
      <c r="E33966" s="8"/>
      <c r="O33966" s="9"/>
    </row>
    <row r="33967" spans="2:15" x14ac:dyDescent="0.2">
      <c r="B33967" s="3"/>
      <c r="C33967" s="3"/>
      <c r="D33967" s="6"/>
      <c r="E33967" s="8"/>
      <c r="O33967" s="9"/>
    </row>
    <row r="33968" spans="2:15" x14ac:dyDescent="0.2">
      <c r="B33968" s="3"/>
      <c r="C33968" s="3"/>
      <c r="D33968" s="6"/>
      <c r="E33968" s="8"/>
      <c r="O33968" s="9"/>
    </row>
    <row r="33969" spans="2:15" x14ac:dyDescent="0.2">
      <c r="B33969" s="3"/>
      <c r="C33969" s="3"/>
      <c r="D33969" s="6"/>
      <c r="E33969" s="8"/>
      <c r="O33969" s="9"/>
    </row>
    <row r="33970" spans="2:15" x14ac:dyDescent="0.2">
      <c r="B33970" s="3"/>
      <c r="C33970" s="3"/>
      <c r="D33970" s="6"/>
      <c r="E33970" s="8"/>
      <c r="O33970" s="9"/>
    </row>
    <row r="33971" spans="2:15" x14ac:dyDescent="0.2">
      <c r="B33971" s="3"/>
      <c r="C33971" s="3"/>
      <c r="D33971" s="6"/>
      <c r="E33971" s="8"/>
      <c r="O33971" s="9"/>
    </row>
    <row r="33972" spans="2:15" x14ac:dyDescent="0.2">
      <c r="B33972" s="3"/>
      <c r="C33972" s="3"/>
      <c r="D33972" s="6"/>
      <c r="E33972" s="8"/>
      <c r="O33972" s="9"/>
    </row>
    <row r="33973" spans="2:15" x14ac:dyDescent="0.2">
      <c r="B33973" s="3"/>
      <c r="C33973" s="3"/>
      <c r="D33973" s="6"/>
      <c r="E33973" s="8"/>
      <c r="O33973" s="9"/>
    </row>
    <row r="33974" spans="2:15" x14ac:dyDescent="0.2">
      <c r="B33974" s="3"/>
      <c r="C33974" s="3"/>
      <c r="D33974" s="6"/>
      <c r="E33974" s="8"/>
      <c r="O33974" s="9"/>
    </row>
    <row r="33975" spans="2:15" x14ac:dyDescent="0.2">
      <c r="B33975" s="3"/>
      <c r="C33975" s="3"/>
      <c r="D33975" s="6"/>
      <c r="E33975" s="8"/>
      <c r="O33975" s="9"/>
    </row>
    <row r="33976" spans="2:15" x14ac:dyDescent="0.2">
      <c r="B33976" s="3"/>
      <c r="C33976" s="3"/>
      <c r="D33976" s="6"/>
      <c r="E33976" s="8"/>
      <c r="O33976" s="9"/>
    </row>
    <row r="33977" spans="2:15" x14ac:dyDescent="0.2">
      <c r="B33977" s="3"/>
      <c r="C33977" s="3"/>
      <c r="D33977" s="6"/>
      <c r="E33977" s="8"/>
      <c r="O33977" s="9"/>
    </row>
    <row r="33978" spans="2:15" x14ac:dyDescent="0.2">
      <c r="B33978" s="3"/>
      <c r="C33978" s="3"/>
      <c r="D33978" s="6"/>
      <c r="E33978" s="8"/>
      <c r="O33978" s="9"/>
    </row>
    <row r="33979" spans="2:15" x14ac:dyDescent="0.2">
      <c r="B33979" s="3"/>
      <c r="C33979" s="3"/>
      <c r="D33979" s="6"/>
      <c r="E33979" s="8"/>
      <c r="O33979" s="9"/>
    </row>
    <row r="33980" spans="2:15" x14ac:dyDescent="0.2">
      <c r="B33980" s="3"/>
      <c r="C33980" s="3"/>
      <c r="D33980" s="6"/>
      <c r="E33980" s="8"/>
      <c r="O33980" s="9"/>
    </row>
    <row r="33981" spans="2:15" x14ac:dyDescent="0.2">
      <c r="B33981" s="3"/>
      <c r="C33981" s="3"/>
      <c r="D33981" s="6"/>
      <c r="E33981" s="8"/>
      <c r="O33981" s="9"/>
    </row>
    <row r="33982" spans="2:15" x14ac:dyDescent="0.2">
      <c r="B33982" s="3"/>
      <c r="C33982" s="3"/>
      <c r="D33982" s="6"/>
      <c r="E33982" s="8"/>
      <c r="O33982" s="9"/>
    </row>
    <row r="33983" spans="2:15" x14ac:dyDescent="0.2">
      <c r="B33983" s="3"/>
      <c r="C33983" s="3"/>
      <c r="D33983" s="6"/>
      <c r="E33983" s="8"/>
      <c r="O33983" s="9"/>
    </row>
    <row r="33984" spans="2:15" x14ac:dyDescent="0.2">
      <c r="B33984" s="3"/>
      <c r="C33984" s="3"/>
      <c r="D33984" s="6"/>
      <c r="E33984" s="8"/>
      <c r="O33984" s="9"/>
    </row>
    <row r="33985" spans="2:15" x14ac:dyDescent="0.2">
      <c r="B33985" s="3"/>
      <c r="C33985" s="3"/>
      <c r="D33985" s="6"/>
      <c r="E33985" s="8"/>
      <c r="O33985" s="9"/>
    </row>
    <row r="33986" spans="2:15" x14ac:dyDescent="0.2">
      <c r="B33986" s="3"/>
      <c r="C33986" s="3"/>
      <c r="D33986" s="6"/>
      <c r="E33986" s="8"/>
      <c r="O33986" s="9"/>
    </row>
    <row r="33987" spans="2:15" x14ac:dyDescent="0.2">
      <c r="B33987" s="3"/>
      <c r="C33987" s="3"/>
      <c r="D33987" s="6"/>
      <c r="E33987" s="8"/>
      <c r="O33987" s="9"/>
    </row>
    <row r="33988" spans="2:15" x14ac:dyDescent="0.2">
      <c r="B33988" s="3"/>
      <c r="C33988" s="3"/>
      <c r="D33988" s="6"/>
      <c r="E33988" s="8"/>
      <c r="O33988" s="9"/>
    </row>
    <row r="33989" spans="2:15" x14ac:dyDescent="0.2">
      <c r="B33989" s="3"/>
      <c r="C33989" s="3"/>
      <c r="D33989" s="6"/>
      <c r="E33989" s="8"/>
      <c r="O33989" s="9"/>
    </row>
    <row r="33990" spans="2:15" x14ac:dyDescent="0.2">
      <c r="B33990" s="3"/>
      <c r="C33990" s="3"/>
      <c r="D33990" s="6"/>
      <c r="E33990" s="8"/>
      <c r="O33990" s="9"/>
    </row>
    <row r="33991" spans="2:15" x14ac:dyDescent="0.2">
      <c r="B33991" s="3"/>
      <c r="C33991" s="3"/>
      <c r="D33991" s="6"/>
      <c r="E33991" s="8"/>
      <c r="O33991" s="9"/>
    </row>
    <row r="33992" spans="2:15" x14ac:dyDescent="0.2">
      <c r="B33992" s="3"/>
      <c r="C33992" s="3"/>
      <c r="D33992" s="6"/>
      <c r="E33992" s="8"/>
      <c r="O33992" s="9"/>
    </row>
    <row r="33993" spans="2:15" x14ac:dyDescent="0.2">
      <c r="B33993" s="3"/>
      <c r="C33993" s="3"/>
      <c r="D33993" s="6"/>
      <c r="E33993" s="8"/>
      <c r="O33993" s="9"/>
    </row>
    <row r="33994" spans="2:15" x14ac:dyDescent="0.2">
      <c r="B33994" s="3"/>
      <c r="C33994" s="3"/>
      <c r="D33994" s="6"/>
      <c r="E33994" s="8"/>
      <c r="O33994" s="9"/>
    </row>
    <row r="33995" spans="2:15" x14ac:dyDescent="0.2">
      <c r="B33995" s="3"/>
      <c r="C33995" s="3"/>
      <c r="D33995" s="6"/>
      <c r="E33995" s="8"/>
      <c r="O33995" s="9"/>
    </row>
    <row r="33996" spans="2:15" x14ac:dyDescent="0.2">
      <c r="B33996" s="3"/>
      <c r="C33996" s="3"/>
      <c r="D33996" s="6"/>
      <c r="E33996" s="8"/>
      <c r="O33996" s="9"/>
    </row>
    <row r="33997" spans="2:15" x14ac:dyDescent="0.2">
      <c r="B33997" s="3"/>
      <c r="C33997" s="3"/>
      <c r="D33997" s="6"/>
      <c r="E33997" s="8"/>
      <c r="O33997" s="9"/>
    </row>
    <row r="33998" spans="2:15" x14ac:dyDescent="0.2">
      <c r="B33998" s="3"/>
      <c r="C33998" s="3"/>
      <c r="D33998" s="6"/>
      <c r="E33998" s="8"/>
      <c r="O33998" s="9"/>
    </row>
    <row r="33999" spans="2:15" x14ac:dyDescent="0.2">
      <c r="B33999" s="3"/>
      <c r="C33999" s="3"/>
      <c r="D33999" s="6"/>
      <c r="E33999" s="8"/>
      <c r="O33999" s="9"/>
    </row>
    <row r="34000" spans="2:15" x14ac:dyDescent="0.2">
      <c r="B34000" s="3"/>
      <c r="C34000" s="3"/>
      <c r="D34000" s="6"/>
      <c r="E34000" s="8"/>
      <c r="O34000" s="9"/>
    </row>
    <row r="34001" spans="2:15" x14ac:dyDescent="0.2">
      <c r="B34001" s="3"/>
      <c r="C34001" s="3"/>
      <c r="D34001" s="6"/>
      <c r="E34001" s="8"/>
      <c r="O34001" s="9"/>
    </row>
    <row r="34002" spans="2:15" x14ac:dyDescent="0.2">
      <c r="B34002" s="3"/>
      <c r="C34002" s="3"/>
      <c r="D34002" s="6"/>
      <c r="E34002" s="8"/>
      <c r="O34002" s="9"/>
    </row>
    <row r="34003" spans="2:15" x14ac:dyDescent="0.2">
      <c r="B34003" s="3"/>
      <c r="C34003" s="3"/>
      <c r="D34003" s="6"/>
      <c r="E34003" s="8"/>
      <c r="O34003" s="9"/>
    </row>
    <row r="34004" spans="2:15" x14ac:dyDescent="0.2">
      <c r="B34004" s="3"/>
      <c r="C34004" s="3"/>
      <c r="D34004" s="6"/>
      <c r="E34004" s="8"/>
      <c r="O34004" s="9"/>
    </row>
    <row r="34005" spans="2:15" x14ac:dyDescent="0.2">
      <c r="B34005" s="3"/>
      <c r="C34005" s="3"/>
      <c r="D34005" s="6"/>
      <c r="E34005" s="8"/>
      <c r="O34005" s="9"/>
    </row>
    <row r="34006" spans="2:15" x14ac:dyDescent="0.2">
      <c r="B34006" s="3"/>
      <c r="C34006" s="3"/>
      <c r="D34006" s="6"/>
      <c r="E34006" s="8"/>
      <c r="O34006" s="9"/>
    </row>
    <row r="34007" spans="2:15" x14ac:dyDescent="0.2">
      <c r="B34007" s="3"/>
      <c r="C34007" s="3"/>
      <c r="D34007" s="6"/>
      <c r="E34007" s="8"/>
      <c r="O34007" s="9"/>
    </row>
    <row r="34008" spans="2:15" x14ac:dyDescent="0.2">
      <c r="B34008" s="3"/>
      <c r="C34008" s="3"/>
      <c r="D34008" s="6"/>
      <c r="E34008" s="8"/>
      <c r="O34008" s="9"/>
    </row>
    <row r="34009" spans="2:15" x14ac:dyDescent="0.2">
      <c r="B34009" s="3"/>
      <c r="C34009" s="3"/>
      <c r="D34009" s="6"/>
      <c r="E34009" s="8"/>
      <c r="O34009" s="9"/>
    </row>
    <row r="34010" spans="2:15" x14ac:dyDescent="0.2">
      <c r="B34010" s="3"/>
      <c r="C34010" s="3"/>
      <c r="D34010" s="6"/>
      <c r="E34010" s="8"/>
      <c r="O34010" s="9"/>
    </row>
    <row r="34011" spans="2:15" x14ac:dyDescent="0.2">
      <c r="B34011" s="3"/>
      <c r="C34011" s="3"/>
      <c r="D34011" s="6"/>
      <c r="E34011" s="8"/>
      <c r="O34011" s="9"/>
    </row>
    <row r="34012" spans="2:15" x14ac:dyDescent="0.2">
      <c r="B34012" s="3"/>
      <c r="C34012" s="3"/>
      <c r="D34012" s="6"/>
      <c r="E34012" s="8"/>
      <c r="O34012" s="9"/>
    </row>
    <row r="34013" spans="2:15" x14ac:dyDescent="0.2">
      <c r="B34013" s="3"/>
      <c r="C34013" s="3"/>
      <c r="D34013" s="6"/>
      <c r="E34013" s="8"/>
      <c r="O34013" s="9"/>
    </row>
    <row r="34014" spans="2:15" x14ac:dyDescent="0.2">
      <c r="B34014" s="3"/>
      <c r="C34014" s="3"/>
      <c r="D34014" s="6"/>
      <c r="E34014" s="8"/>
      <c r="O34014" s="9"/>
    </row>
    <row r="34015" spans="2:15" x14ac:dyDescent="0.2">
      <c r="B34015" s="3"/>
      <c r="C34015" s="3"/>
      <c r="D34015" s="6"/>
      <c r="E34015" s="8"/>
      <c r="O34015" s="9"/>
    </row>
    <row r="34016" spans="2:15" x14ac:dyDescent="0.2">
      <c r="B34016" s="3"/>
      <c r="C34016" s="3"/>
      <c r="D34016" s="6"/>
      <c r="E34016" s="8"/>
      <c r="O34016" s="9"/>
    </row>
    <row r="34017" spans="2:15" x14ac:dyDescent="0.2">
      <c r="B34017" s="3"/>
      <c r="C34017" s="3"/>
      <c r="D34017" s="6"/>
      <c r="E34017" s="8"/>
      <c r="O34017" s="9"/>
    </row>
    <row r="34018" spans="2:15" x14ac:dyDescent="0.2">
      <c r="B34018" s="3"/>
      <c r="C34018" s="3"/>
      <c r="D34018" s="6"/>
      <c r="E34018" s="8"/>
      <c r="O34018" s="9"/>
    </row>
    <row r="34019" spans="2:15" x14ac:dyDescent="0.2">
      <c r="B34019" s="3"/>
      <c r="C34019" s="3"/>
      <c r="D34019" s="6"/>
      <c r="E34019" s="8"/>
      <c r="O34019" s="9"/>
    </row>
    <row r="34020" spans="2:15" x14ac:dyDescent="0.2">
      <c r="B34020" s="3"/>
      <c r="C34020" s="3"/>
      <c r="D34020" s="6"/>
      <c r="E34020" s="8"/>
      <c r="O34020" s="9"/>
    </row>
    <row r="34021" spans="2:15" x14ac:dyDescent="0.2">
      <c r="B34021" s="3"/>
      <c r="C34021" s="3"/>
      <c r="D34021" s="6"/>
      <c r="E34021" s="8"/>
      <c r="O34021" s="9"/>
    </row>
    <row r="34022" spans="2:15" x14ac:dyDescent="0.2">
      <c r="B34022" s="3"/>
      <c r="C34022" s="3"/>
      <c r="D34022" s="6"/>
      <c r="E34022" s="8"/>
      <c r="O34022" s="9"/>
    </row>
    <row r="34023" spans="2:15" x14ac:dyDescent="0.2">
      <c r="B34023" s="3"/>
      <c r="C34023" s="3"/>
      <c r="D34023" s="6"/>
      <c r="E34023" s="8"/>
      <c r="O34023" s="9"/>
    </row>
    <row r="34024" spans="2:15" x14ac:dyDescent="0.2">
      <c r="B34024" s="3"/>
      <c r="C34024" s="3"/>
      <c r="D34024" s="6"/>
      <c r="E34024" s="8"/>
      <c r="O34024" s="9"/>
    </row>
    <row r="34025" spans="2:15" x14ac:dyDescent="0.2">
      <c r="B34025" s="3"/>
      <c r="C34025" s="3"/>
      <c r="D34025" s="6"/>
      <c r="E34025" s="8"/>
      <c r="O34025" s="9"/>
    </row>
    <row r="34026" spans="2:15" x14ac:dyDescent="0.2">
      <c r="B34026" s="3"/>
      <c r="C34026" s="3"/>
      <c r="D34026" s="6"/>
      <c r="E34026" s="8"/>
      <c r="O34026" s="9"/>
    </row>
    <row r="34027" spans="2:15" x14ac:dyDescent="0.2">
      <c r="B34027" s="3"/>
      <c r="C34027" s="3"/>
      <c r="D34027" s="6"/>
      <c r="E34027" s="8"/>
      <c r="O34027" s="9"/>
    </row>
    <row r="34028" spans="2:15" x14ac:dyDescent="0.2">
      <c r="B34028" s="3"/>
      <c r="C34028" s="3"/>
      <c r="D34028" s="6"/>
      <c r="E34028" s="8"/>
      <c r="O34028" s="9"/>
    </row>
    <row r="34029" spans="2:15" x14ac:dyDescent="0.2">
      <c r="B34029" s="3"/>
      <c r="C34029" s="3"/>
      <c r="D34029" s="6"/>
      <c r="E34029" s="8"/>
      <c r="O34029" s="9"/>
    </row>
    <row r="34030" spans="2:15" x14ac:dyDescent="0.2">
      <c r="B34030" s="3"/>
      <c r="C34030" s="3"/>
      <c r="D34030" s="6"/>
      <c r="E34030" s="8"/>
      <c r="O34030" s="9"/>
    </row>
    <row r="34031" spans="2:15" x14ac:dyDescent="0.2">
      <c r="B34031" s="3"/>
      <c r="C34031" s="3"/>
      <c r="D34031" s="6"/>
      <c r="E34031" s="8"/>
      <c r="O34031" s="9"/>
    </row>
    <row r="34032" spans="2:15" x14ac:dyDescent="0.2">
      <c r="B34032" s="3"/>
      <c r="C34032" s="3"/>
      <c r="D34032" s="6"/>
      <c r="E34032" s="8"/>
      <c r="O34032" s="9"/>
    </row>
    <row r="34033" spans="2:15" x14ac:dyDescent="0.2">
      <c r="B34033" s="3"/>
      <c r="C34033" s="3"/>
      <c r="D34033" s="6"/>
      <c r="E34033" s="8"/>
      <c r="O34033" s="9"/>
    </row>
    <row r="34034" spans="2:15" x14ac:dyDescent="0.2">
      <c r="B34034" s="3"/>
      <c r="C34034" s="3"/>
      <c r="D34034" s="6"/>
      <c r="E34034" s="8"/>
      <c r="O34034" s="9"/>
    </row>
    <row r="34035" spans="2:15" x14ac:dyDescent="0.2">
      <c r="B34035" s="3"/>
      <c r="C34035" s="3"/>
      <c r="D34035" s="6"/>
      <c r="E34035" s="8"/>
      <c r="O34035" s="9"/>
    </row>
    <row r="34036" spans="2:15" x14ac:dyDescent="0.2">
      <c r="B34036" s="3"/>
      <c r="C34036" s="3"/>
      <c r="D34036" s="6"/>
      <c r="E34036" s="8"/>
      <c r="O34036" s="9"/>
    </row>
    <row r="34037" spans="2:15" x14ac:dyDescent="0.2">
      <c r="B34037" s="3"/>
      <c r="C34037" s="3"/>
      <c r="D34037" s="6"/>
      <c r="E34037" s="8"/>
      <c r="O34037" s="9"/>
    </row>
    <row r="34038" spans="2:15" x14ac:dyDescent="0.2">
      <c r="B34038" s="3"/>
      <c r="C34038" s="3"/>
      <c r="D34038" s="6"/>
      <c r="E34038" s="8"/>
      <c r="O34038" s="9"/>
    </row>
    <row r="34039" spans="2:15" x14ac:dyDescent="0.2">
      <c r="B34039" s="3"/>
      <c r="C34039" s="3"/>
      <c r="D34039" s="6"/>
      <c r="E34039" s="8"/>
      <c r="O34039" s="9"/>
    </row>
    <row r="34040" spans="2:15" x14ac:dyDescent="0.2">
      <c r="B34040" s="3"/>
      <c r="C34040" s="3"/>
      <c r="D34040" s="6"/>
      <c r="E34040" s="8"/>
      <c r="O34040" s="9"/>
    </row>
    <row r="34041" spans="2:15" x14ac:dyDescent="0.2">
      <c r="B34041" s="3"/>
      <c r="C34041" s="3"/>
      <c r="D34041" s="6"/>
      <c r="E34041" s="8"/>
      <c r="O34041" s="9"/>
    </row>
    <row r="34042" spans="2:15" x14ac:dyDescent="0.2">
      <c r="B34042" s="3"/>
      <c r="C34042" s="3"/>
      <c r="D34042" s="6"/>
      <c r="E34042" s="8"/>
      <c r="O34042" s="9"/>
    </row>
    <row r="34043" spans="2:15" x14ac:dyDescent="0.2">
      <c r="B34043" s="3"/>
      <c r="C34043" s="3"/>
      <c r="D34043" s="6"/>
      <c r="E34043" s="8"/>
      <c r="O34043" s="9"/>
    </row>
    <row r="34044" spans="2:15" x14ac:dyDescent="0.2">
      <c r="B34044" s="3"/>
      <c r="C34044" s="3"/>
      <c r="D34044" s="6"/>
      <c r="E34044" s="8"/>
      <c r="O34044" s="9"/>
    </row>
    <row r="34045" spans="2:15" x14ac:dyDescent="0.2">
      <c r="B34045" s="3"/>
      <c r="C34045" s="3"/>
      <c r="D34045" s="6"/>
      <c r="E34045" s="8"/>
      <c r="O34045" s="9"/>
    </row>
    <row r="34046" spans="2:15" x14ac:dyDescent="0.2">
      <c r="B34046" s="3"/>
      <c r="C34046" s="3"/>
      <c r="D34046" s="6"/>
      <c r="E34046" s="8"/>
      <c r="O34046" s="9"/>
    </row>
    <row r="34047" spans="2:15" x14ac:dyDescent="0.2">
      <c r="B34047" s="3"/>
      <c r="C34047" s="3"/>
      <c r="D34047" s="6"/>
      <c r="E34047" s="8"/>
      <c r="O34047" s="9"/>
    </row>
    <row r="34048" spans="2:15" x14ac:dyDescent="0.2">
      <c r="B34048" s="3"/>
      <c r="C34048" s="3"/>
      <c r="D34048" s="6"/>
      <c r="E34048" s="8"/>
      <c r="O34048" s="9"/>
    </row>
    <row r="34049" spans="2:15" x14ac:dyDescent="0.2">
      <c r="B34049" s="3"/>
      <c r="C34049" s="3"/>
      <c r="D34049" s="6"/>
      <c r="E34049" s="8"/>
      <c r="O34049" s="9"/>
    </row>
    <row r="34050" spans="2:15" x14ac:dyDescent="0.2">
      <c r="B34050" s="3"/>
      <c r="C34050" s="3"/>
      <c r="D34050" s="6"/>
      <c r="E34050" s="8"/>
      <c r="O34050" s="9"/>
    </row>
    <row r="34051" spans="2:15" x14ac:dyDescent="0.2">
      <c r="B34051" s="3"/>
      <c r="C34051" s="3"/>
      <c r="D34051" s="6"/>
      <c r="E34051" s="8"/>
      <c r="O34051" s="9"/>
    </row>
    <row r="34052" spans="2:15" x14ac:dyDescent="0.2">
      <c r="B34052" s="3"/>
      <c r="C34052" s="3"/>
      <c r="D34052" s="6"/>
      <c r="E34052" s="8"/>
      <c r="O34052" s="9"/>
    </row>
    <row r="34053" spans="2:15" x14ac:dyDescent="0.2">
      <c r="B34053" s="3"/>
      <c r="C34053" s="3"/>
      <c r="D34053" s="6"/>
      <c r="E34053" s="8"/>
      <c r="O34053" s="9"/>
    </row>
    <row r="34054" spans="2:15" x14ac:dyDescent="0.2">
      <c r="B34054" s="3"/>
      <c r="C34054" s="3"/>
      <c r="D34054" s="6"/>
      <c r="E34054" s="8"/>
      <c r="O34054" s="9"/>
    </row>
    <row r="34055" spans="2:15" x14ac:dyDescent="0.2">
      <c r="B34055" s="3"/>
      <c r="C34055" s="3"/>
      <c r="D34055" s="6"/>
      <c r="E34055" s="8"/>
      <c r="O34055" s="9"/>
    </row>
    <row r="34056" spans="2:15" x14ac:dyDescent="0.2">
      <c r="B34056" s="3"/>
      <c r="C34056" s="3"/>
      <c r="D34056" s="6"/>
      <c r="E34056" s="8"/>
      <c r="O34056" s="9"/>
    </row>
    <row r="34057" spans="2:15" x14ac:dyDescent="0.2">
      <c r="B34057" s="3"/>
      <c r="C34057" s="3"/>
      <c r="D34057" s="6"/>
      <c r="E34057" s="8"/>
      <c r="O34057" s="9"/>
    </row>
    <row r="34058" spans="2:15" x14ac:dyDescent="0.2">
      <c r="B34058" s="3"/>
      <c r="C34058" s="3"/>
      <c r="D34058" s="6"/>
      <c r="E34058" s="8"/>
      <c r="O34058" s="9"/>
    </row>
    <row r="34059" spans="2:15" x14ac:dyDescent="0.2">
      <c r="B34059" s="3"/>
      <c r="C34059" s="3"/>
      <c r="D34059" s="6"/>
      <c r="E34059" s="8"/>
      <c r="O34059" s="9"/>
    </row>
    <row r="34060" spans="2:15" x14ac:dyDescent="0.2">
      <c r="B34060" s="3"/>
      <c r="C34060" s="3"/>
      <c r="D34060" s="6"/>
      <c r="E34060" s="8"/>
      <c r="O34060" s="9"/>
    </row>
    <row r="34061" spans="2:15" x14ac:dyDescent="0.2">
      <c r="B34061" s="3"/>
      <c r="C34061" s="3"/>
      <c r="D34061" s="6"/>
      <c r="E34061" s="8"/>
      <c r="O34061" s="9"/>
    </row>
    <row r="34062" spans="2:15" x14ac:dyDescent="0.2">
      <c r="B34062" s="3"/>
      <c r="C34062" s="3"/>
      <c r="D34062" s="6"/>
      <c r="E34062" s="8"/>
      <c r="O34062" s="9"/>
    </row>
    <row r="34063" spans="2:15" x14ac:dyDescent="0.2">
      <c r="B34063" s="3"/>
      <c r="C34063" s="3"/>
      <c r="D34063" s="6"/>
      <c r="E34063" s="8"/>
      <c r="O34063" s="9"/>
    </row>
    <row r="34064" spans="2:15" x14ac:dyDescent="0.2">
      <c r="B34064" s="3"/>
      <c r="C34064" s="3"/>
      <c r="D34064" s="6"/>
      <c r="E34064" s="8"/>
      <c r="O34064" s="9"/>
    </row>
    <row r="34065" spans="2:15" x14ac:dyDescent="0.2">
      <c r="B34065" s="3"/>
      <c r="C34065" s="3"/>
      <c r="D34065" s="6"/>
      <c r="E34065" s="8"/>
      <c r="O34065" s="9"/>
    </row>
    <row r="34066" spans="2:15" x14ac:dyDescent="0.2">
      <c r="B34066" s="3"/>
      <c r="C34066" s="3"/>
      <c r="D34066" s="6"/>
      <c r="E34066" s="8"/>
      <c r="O34066" s="9"/>
    </row>
    <row r="34067" spans="2:15" x14ac:dyDescent="0.2">
      <c r="B34067" s="3"/>
      <c r="C34067" s="3"/>
      <c r="D34067" s="6"/>
      <c r="E34067" s="8"/>
      <c r="O34067" s="9"/>
    </row>
    <row r="34068" spans="2:15" x14ac:dyDescent="0.2">
      <c r="B34068" s="3"/>
      <c r="C34068" s="3"/>
      <c r="D34068" s="6"/>
      <c r="E34068" s="8"/>
      <c r="O34068" s="9"/>
    </row>
    <row r="34069" spans="2:15" x14ac:dyDescent="0.2">
      <c r="B34069" s="3"/>
      <c r="C34069" s="3"/>
      <c r="D34069" s="6"/>
      <c r="E34069" s="8"/>
      <c r="O34069" s="9"/>
    </row>
    <row r="34070" spans="2:15" x14ac:dyDescent="0.2">
      <c r="B34070" s="3"/>
      <c r="C34070" s="3"/>
      <c r="D34070" s="6"/>
      <c r="E34070" s="8"/>
      <c r="O34070" s="9"/>
    </row>
    <row r="34071" spans="2:15" x14ac:dyDescent="0.2">
      <c r="B34071" s="3"/>
      <c r="C34071" s="3"/>
      <c r="D34071" s="6"/>
      <c r="E34071" s="8"/>
      <c r="O34071" s="9"/>
    </row>
    <row r="34072" spans="2:15" x14ac:dyDescent="0.2">
      <c r="B34072" s="3"/>
      <c r="C34072" s="3"/>
      <c r="D34072" s="6"/>
      <c r="E34072" s="8"/>
      <c r="O34072" s="9"/>
    </row>
    <row r="34073" spans="2:15" x14ac:dyDescent="0.2">
      <c r="B34073" s="3"/>
      <c r="C34073" s="3"/>
      <c r="D34073" s="6"/>
      <c r="E34073" s="8"/>
      <c r="O34073" s="9"/>
    </row>
    <row r="34074" spans="2:15" x14ac:dyDescent="0.2">
      <c r="B34074" s="3"/>
      <c r="C34074" s="3"/>
      <c r="D34074" s="6"/>
      <c r="E34074" s="8"/>
      <c r="O34074" s="9"/>
    </row>
    <row r="34075" spans="2:15" x14ac:dyDescent="0.2">
      <c r="B34075" s="3"/>
      <c r="C34075" s="3"/>
      <c r="D34075" s="6"/>
      <c r="E34075" s="8"/>
      <c r="O34075" s="9"/>
    </row>
    <row r="34076" spans="2:15" x14ac:dyDescent="0.2">
      <c r="B34076" s="3"/>
      <c r="C34076" s="3"/>
      <c r="D34076" s="6"/>
      <c r="E34076" s="8"/>
      <c r="O34076" s="9"/>
    </row>
    <row r="34077" spans="2:15" x14ac:dyDescent="0.2">
      <c r="B34077" s="3"/>
      <c r="C34077" s="3"/>
      <c r="D34077" s="6"/>
      <c r="E34077" s="8"/>
      <c r="O34077" s="9"/>
    </row>
    <row r="34078" spans="2:15" x14ac:dyDescent="0.2">
      <c r="B34078" s="3"/>
      <c r="C34078" s="3"/>
      <c r="D34078" s="6"/>
      <c r="E34078" s="8"/>
      <c r="O34078" s="9"/>
    </row>
    <row r="34079" spans="2:15" x14ac:dyDescent="0.2">
      <c r="B34079" s="3"/>
      <c r="C34079" s="3"/>
      <c r="D34079" s="6"/>
      <c r="E34079" s="8"/>
      <c r="O34079" s="9"/>
    </row>
    <row r="34080" spans="2:15" x14ac:dyDescent="0.2">
      <c r="B34080" s="3"/>
      <c r="C34080" s="3"/>
      <c r="D34080" s="6"/>
      <c r="E34080" s="8"/>
      <c r="O34080" s="9"/>
    </row>
    <row r="34081" spans="2:15" x14ac:dyDescent="0.2">
      <c r="B34081" s="3"/>
      <c r="C34081" s="3"/>
      <c r="D34081" s="6"/>
      <c r="E34081" s="8"/>
      <c r="O34081" s="9"/>
    </row>
    <row r="34082" spans="2:15" x14ac:dyDescent="0.2">
      <c r="B34082" s="3"/>
      <c r="C34082" s="3"/>
      <c r="D34082" s="6"/>
      <c r="E34082" s="8"/>
      <c r="O34082" s="9"/>
    </row>
    <row r="34083" spans="2:15" x14ac:dyDescent="0.2">
      <c r="B34083" s="3"/>
      <c r="C34083" s="3"/>
      <c r="D34083" s="6"/>
      <c r="E34083" s="8"/>
      <c r="O34083" s="9"/>
    </row>
    <row r="34084" spans="2:15" x14ac:dyDescent="0.2">
      <c r="B34084" s="3"/>
      <c r="C34084" s="3"/>
      <c r="D34084" s="6"/>
      <c r="E34084" s="8"/>
      <c r="O34084" s="9"/>
    </row>
    <row r="34085" spans="2:15" x14ac:dyDescent="0.2">
      <c r="B34085" s="3"/>
      <c r="C34085" s="3"/>
      <c r="D34085" s="6"/>
      <c r="E34085" s="8"/>
      <c r="O34085" s="9"/>
    </row>
    <row r="34086" spans="2:15" x14ac:dyDescent="0.2">
      <c r="B34086" s="3"/>
      <c r="C34086" s="3"/>
      <c r="D34086" s="6"/>
      <c r="E34086" s="8"/>
      <c r="O34086" s="9"/>
    </row>
    <row r="34087" spans="2:15" x14ac:dyDescent="0.2">
      <c r="B34087" s="3"/>
      <c r="C34087" s="3"/>
      <c r="D34087" s="6"/>
      <c r="E34087" s="8"/>
      <c r="O34087" s="9"/>
    </row>
    <row r="34088" spans="2:15" x14ac:dyDescent="0.2">
      <c r="B34088" s="3"/>
      <c r="C34088" s="3"/>
      <c r="D34088" s="6"/>
      <c r="E34088" s="8"/>
      <c r="O34088" s="9"/>
    </row>
    <row r="34089" spans="2:15" x14ac:dyDescent="0.2">
      <c r="B34089" s="3"/>
      <c r="C34089" s="3"/>
      <c r="D34089" s="6"/>
      <c r="E34089" s="8"/>
      <c r="O34089" s="9"/>
    </row>
    <row r="34090" spans="2:15" x14ac:dyDescent="0.2">
      <c r="B34090" s="3"/>
      <c r="C34090" s="3"/>
      <c r="D34090" s="6"/>
      <c r="E34090" s="8"/>
      <c r="O34090" s="9"/>
    </row>
    <row r="34091" spans="2:15" x14ac:dyDescent="0.2">
      <c r="B34091" s="3"/>
      <c r="C34091" s="3"/>
      <c r="D34091" s="6"/>
      <c r="E34091" s="8"/>
      <c r="O34091" s="9"/>
    </row>
    <row r="34092" spans="2:15" x14ac:dyDescent="0.2">
      <c r="B34092" s="3"/>
      <c r="C34092" s="3"/>
      <c r="D34092" s="6"/>
      <c r="E34092" s="8"/>
      <c r="O34092" s="9"/>
    </row>
    <row r="34093" spans="2:15" x14ac:dyDescent="0.2">
      <c r="B34093" s="3"/>
      <c r="C34093" s="3"/>
      <c r="D34093" s="6"/>
      <c r="E34093" s="8"/>
      <c r="O34093" s="9"/>
    </row>
    <row r="34094" spans="2:15" x14ac:dyDescent="0.2">
      <c r="B34094" s="3"/>
      <c r="C34094" s="3"/>
      <c r="D34094" s="6"/>
      <c r="E34094" s="8"/>
      <c r="O34094" s="9"/>
    </row>
    <row r="34095" spans="2:15" x14ac:dyDescent="0.2">
      <c r="B34095" s="3"/>
      <c r="C34095" s="3"/>
      <c r="D34095" s="6"/>
      <c r="E34095" s="8"/>
      <c r="O34095" s="9"/>
    </row>
    <row r="34096" spans="2:15" x14ac:dyDescent="0.2">
      <c r="B34096" s="3"/>
      <c r="C34096" s="3"/>
      <c r="D34096" s="6"/>
      <c r="E34096" s="8"/>
      <c r="O34096" s="9"/>
    </row>
    <row r="34097" spans="2:15" x14ac:dyDescent="0.2">
      <c r="B34097" s="3"/>
      <c r="C34097" s="3"/>
      <c r="D34097" s="6"/>
      <c r="E34097" s="8"/>
      <c r="O34097" s="9"/>
    </row>
    <row r="34098" spans="2:15" x14ac:dyDescent="0.2">
      <c r="B34098" s="3"/>
      <c r="C34098" s="3"/>
      <c r="D34098" s="6"/>
      <c r="E34098" s="8"/>
      <c r="O34098" s="9"/>
    </row>
    <row r="34099" spans="2:15" x14ac:dyDescent="0.2">
      <c r="B34099" s="3"/>
      <c r="C34099" s="3"/>
      <c r="D34099" s="6"/>
      <c r="E34099" s="8"/>
      <c r="O34099" s="9"/>
    </row>
    <row r="34100" spans="2:15" x14ac:dyDescent="0.2">
      <c r="B34100" s="3"/>
      <c r="C34100" s="3"/>
      <c r="D34100" s="6"/>
      <c r="E34100" s="8"/>
      <c r="O34100" s="9"/>
    </row>
    <row r="34101" spans="2:15" x14ac:dyDescent="0.2">
      <c r="B34101" s="3"/>
      <c r="C34101" s="3"/>
      <c r="D34101" s="6"/>
      <c r="E34101" s="8"/>
      <c r="O34101" s="9"/>
    </row>
    <row r="34102" spans="2:15" x14ac:dyDescent="0.2">
      <c r="B34102" s="3"/>
      <c r="C34102" s="3"/>
      <c r="D34102" s="6"/>
      <c r="E34102" s="8"/>
      <c r="O34102" s="9"/>
    </row>
    <row r="34103" spans="2:15" x14ac:dyDescent="0.2">
      <c r="B34103" s="3"/>
      <c r="C34103" s="3"/>
      <c r="D34103" s="6"/>
      <c r="E34103" s="8"/>
      <c r="O34103" s="9"/>
    </row>
    <row r="34104" spans="2:15" x14ac:dyDescent="0.2">
      <c r="B34104" s="3"/>
      <c r="C34104" s="3"/>
      <c r="D34104" s="6"/>
      <c r="E34104" s="8"/>
      <c r="O34104" s="9"/>
    </row>
    <row r="34105" spans="2:15" x14ac:dyDescent="0.2">
      <c r="B34105" s="3"/>
      <c r="C34105" s="3"/>
      <c r="D34105" s="6"/>
      <c r="E34105" s="8"/>
      <c r="O34105" s="9"/>
    </row>
    <row r="34106" spans="2:15" x14ac:dyDescent="0.2">
      <c r="B34106" s="3"/>
      <c r="C34106" s="3"/>
      <c r="D34106" s="6"/>
      <c r="E34106" s="8"/>
      <c r="O34106" s="9"/>
    </row>
    <row r="34107" spans="2:15" x14ac:dyDescent="0.2">
      <c r="B34107" s="3"/>
      <c r="C34107" s="3"/>
      <c r="D34107" s="6"/>
      <c r="E34107" s="8"/>
      <c r="O34107" s="9"/>
    </row>
    <row r="34108" spans="2:15" x14ac:dyDescent="0.2">
      <c r="B34108" s="3"/>
      <c r="C34108" s="3"/>
      <c r="D34108" s="6"/>
      <c r="E34108" s="8"/>
      <c r="O34108" s="9"/>
    </row>
    <row r="34109" spans="2:15" x14ac:dyDescent="0.2">
      <c r="B34109" s="3"/>
      <c r="C34109" s="3"/>
      <c r="D34109" s="6"/>
      <c r="E34109" s="8"/>
      <c r="O34109" s="9"/>
    </row>
    <row r="34110" spans="2:15" x14ac:dyDescent="0.2">
      <c r="B34110" s="3"/>
      <c r="C34110" s="3"/>
      <c r="D34110" s="6"/>
      <c r="E34110" s="8"/>
      <c r="O34110" s="9"/>
    </row>
    <row r="34111" spans="2:15" x14ac:dyDescent="0.2">
      <c r="B34111" s="3"/>
      <c r="C34111" s="3"/>
      <c r="D34111" s="6"/>
      <c r="E34111" s="8"/>
      <c r="O34111" s="9"/>
    </row>
    <row r="34112" spans="2:15" x14ac:dyDescent="0.2">
      <c r="B34112" s="3"/>
      <c r="C34112" s="3"/>
      <c r="D34112" s="6"/>
      <c r="E34112" s="8"/>
      <c r="O34112" s="9"/>
    </row>
    <row r="34113" spans="2:15" x14ac:dyDescent="0.2">
      <c r="B34113" s="3"/>
      <c r="C34113" s="3"/>
      <c r="D34113" s="6"/>
      <c r="E34113" s="8"/>
      <c r="O34113" s="9"/>
    </row>
    <row r="34114" spans="2:15" x14ac:dyDescent="0.2">
      <c r="B34114" s="3"/>
      <c r="C34114" s="3"/>
      <c r="D34114" s="6"/>
      <c r="E34114" s="8"/>
      <c r="O34114" s="9"/>
    </row>
    <row r="34115" spans="2:15" x14ac:dyDescent="0.2">
      <c r="B34115" s="3"/>
      <c r="C34115" s="3"/>
      <c r="D34115" s="6"/>
      <c r="E34115" s="8"/>
      <c r="O34115" s="9"/>
    </row>
    <row r="34116" spans="2:15" x14ac:dyDescent="0.2">
      <c r="B34116" s="3"/>
      <c r="C34116" s="3"/>
      <c r="D34116" s="6"/>
      <c r="E34116" s="8"/>
      <c r="O34116" s="9"/>
    </row>
    <row r="34117" spans="2:15" x14ac:dyDescent="0.2">
      <c r="B34117" s="3"/>
      <c r="C34117" s="3"/>
      <c r="D34117" s="6"/>
      <c r="E34117" s="8"/>
      <c r="O34117" s="9"/>
    </row>
    <row r="34118" spans="2:15" x14ac:dyDescent="0.2">
      <c r="B34118" s="3"/>
      <c r="C34118" s="3"/>
      <c r="D34118" s="6"/>
      <c r="E34118" s="8"/>
      <c r="O34118" s="9"/>
    </row>
    <row r="34119" spans="2:15" x14ac:dyDescent="0.2">
      <c r="B34119" s="3"/>
      <c r="C34119" s="3"/>
      <c r="D34119" s="6"/>
      <c r="E34119" s="8"/>
      <c r="O34119" s="9"/>
    </row>
    <row r="34120" spans="2:15" x14ac:dyDescent="0.2">
      <c r="B34120" s="3"/>
      <c r="C34120" s="3"/>
      <c r="D34120" s="6"/>
      <c r="E34120" s="8"/>
      <c r="O34120" s="9"/>
    </row>
    <row r="34121" spans="2:15" x14ac:dyDescent="0.2">
      <c r="B34121" s="3"/>
      <c r="C34121" s="3"/>
      <c r="D34121" s="6"/>
      <c r="E34121" s="8"/>
      <c r="O34121" s="9"/>
    </row>
    <row r="34122" spans="2:15" x14ac:dyDescent="0.2">
      <c r="B34122" s="3"/>
      <c r="C34122" s="3"/>
      <c r="D34122" s="6"/>
      <c r="E34122" s="8"/>
      <c r="O34122" s="9"/>
    </row>
    <row r="34123" spans="2:15" x14ac:dyDescent="0.2">
      <c r="B34123" s="3"/>
      <c r="C34123" s="3"/>
      <c r="D34123" s="6"/>
      <c r="E34123" s="8"/>
      <c r="O34123" s="9"/>
    </row>
    <row r="34124" spans="2:15" x14ac:dyDescent="0.2">
      <c r="B34124" s="3"/>
      <c r="C34124" s="3"/>
      <c r="D34124" s="6"/>
      <c r="E34124" s="8"/>
      <c r="O34124" s="9"/>
    </row>
    <row r="34125" spans="2:15" x14ac:dyDescent="0.2">
      <c r="B34125" s="3"/>
      <c r="C34125" s="3"/>
      <c r="D34125" s="6"/>
      <c r="E34125" s="8"/>
      <c r="O34125" s="9"/>
    </row>
    <row r="34126" spans="2:15" x14ac:dyDescent="0.2">
      <c r="B34126" s="3"/>
      <c r="C34126" s="3"/>
      <c r="D34126" s="6"/>
      <c r="E34126" s="8"/>
      <c r="O34126" s="9"/>
    </row>
    <row r="34127" spans="2:15" x14ac:dyDescent="0.2">
      <c r="B34127" s="3"/>
      <c r="C34127" s="3"/>
      <c r="D34127" s="6"/>
      <c r="E34127" s="8"/>
      <c r="O34127" s="9"/>
    </row>
    <row r="34128" spans="2:15" x14ac:dyDescent="0.2">
      <c r="B34128" s="3"/>
      <c r="C34128" s="3"/>
      <c r="D34128" s="6"/>
      <c r="E34128" s="8"/>
      <c r="O34128" s="9"/>
    </row>
    <row r="34129" spans="2:15" x14ac:dyDescent="0.2">
      <c r="B34129" s="3"/>
      <c r="C34129" s="3"/>
      <c r="D34129" s="6"/>
      <c r="E34129" s="8"/>
      <c r="O34129" s="9"/>
    </row>
    <row r="34130" spans="2:15" x14ac:dyDescent="0.2">
      <c r="B34130" s="3"/>
      <c r="C34130" s="3"/>
      <c r="D34130" s="6"/>
      <c r="E34130" s="8"/>
      <c r="O34130" s="9"/>
    </row>
    <row r="34131" spans="2:15" x14ac:dyDescent="0.2">
      <c r="B34131" s="3"/>
      <c r="C34131" s="3"/>
      <c r="D34131" s="6"/>
      <c r="E34131" s="8"/>
      <c r="O34131" s="9"/>
    </row>
    <row r="34132" spans="2:15" x14ac:dyDescent="0.2">
      <c r="B34132" s="3"/>
      <c r="C34132" s="3"/>
      <c r="D34132" s="6"/>
      <c r="E34132" s="8"/>
      <c r="O34132" s="9"/>
    </row>
    <row r="34133" spans="2:15" x14ac:dyDescent="0.2">
      <c r="B34133" s="3"/>
      <c r="C34133" s="3"/>
      <c r="D34133" s="6"/>
      <c r="E34133" s="8"/>
      <c r="O34133" s="9"/>
    </row>
    <row r="34134" spans="2:15" x14ac:dyDescent="0.2">
      <c r="B34134" s="3"/>
      <c r="C34134" s="3"/>
      <c r="D34134" s="6"/>
      <c r="E34134" s="8"/>
      <c r="O34134" s="9"/>
    </row>
    <row r="34135" spans="2:15" x14ac:dyDescent="0.2">
      <c r="B34135" s="3"/>
      <c r="C34135" s="3"/>
      <c r="D34135" s="6"/>
      <c r="E34135" s="8"/>
      <c r="O34135" s="9"/>
    </row>
    <row r="34136" spans="2:15" x14ac:dyDescent="0.2">
      <c r="B34136" s="3"/>
      <c r="C34136" s="3"/>
      <c r="D34136" s="6"/>
      <c r="E34136" s="8"/>
      <c r="O34136" s="9"/>
    </row>
    <row r="34137" spans="2:15" x14ac:dyDescent="0.2">
      <c r="B34137" s="3"/>
      <c r="C34137" s="3"/>
      <c r="D34137" s="6"/>
      <c r="E34137" s="8"/>
      <c r="O34137" s="9"/>
    </row>
    <row r="34138" spans="2:15" x14ac:dyDescent="0.2">
      <c r="B34138" s="3"/>
      <c r="C34138" s="3"/>
      <c r="D34138" s="6"/>
      <c r="E34138" s="8"/>
      <c r="O34138" s="9"/>
    </row>
    <row r="34139" spans="2:15" x14ac:dyDescent="0.2">
      <c r="B34139" s="3"/>
      <c r="C34139" s="3"/>
      <c r="D34139" s="6"/>
      <c r="E34139" s="8"/>
      <c r="O34139" s="9"/>
    </row>
    <row r="34140" spans="2:15" x14ac:dyDescent="0.2">
      <c r="B34140" s="3"/>
      <c r="C34140" s="3"/>
      <c r="D34140" s="6"/>
      <c r="E34140" s="8"/>
      <c r="O34140" s="9"/>
    </row>
    <row r="34141" spans="2:15" x14ac:dyDescent="0.2">
      <c r="B34141" s="3"/>
      <c r="C34141" s="3"/>
      <c r="D34141" s="6"/>
      <c r="E34141" s="8"/>
      <c r="O34141" s="9"/>
    </row>
    <row r="34142" spans="2:15" x14ac:dyDescent="0.2">
      <c r="B34142" s="3"/>
      <c r="C34142" s="3"/>
      <c r="D34142" s="6"/>
      <c r="E34142" s="8"/>
      <c r="O34142" s="9"/>
    </row>
    <row r="34143" spans="2:15" x14ac:dyDescent="0.2">
      <c r="B34143" s="3"/>
      <c r="C34143" s="3"/>
      <c r="D34143" s="6"/>
      <c r="E34143" s="8"/>
      <c r="O34143" s="9"/>
    </row>
    <row r="34144" spans="2:15" x14ac:dyDescent="0.2">
      <c r="B34144" s="3"/>
      <c r="C34144" s="3"/>
      <c r="D34144" s="6"/>
      <c r="E34144" s="8"/>
      <c r="O34144" s="9"/>
    </row>
    <row r="34145" spans="2:15" x14ac:dyDescent="0.2">
      <c r="B34145" s="3"/>
      <c r="C34145" s="3"/>
      <c r="D34145" s="6"/>
      <c r="E34145" s="8"/>
      <c r="O34145" s="9"/>
    </row>
    <row r="34146" spans="2:15" x14ac:dyDescent="0.2">
      <c r="B34146" s="3"/>
      <c r="C34146" s="3"/>
      <c r="D34146" s="6"/>
      <c r="E34146" s="8"/>
      <c r="O34146" s="9"/>
    </row>
    <row r="34147" spans="2:15" x14ac:dyDescent="0.2">
      <c r="B34147" s="3"/>
      <c r="C34147" s="3"/>
      <c r="D34147" s="6"/>
      <c r="E34147" s="8"/>
      <c r="O34147" s="9"/>
    </row>
    <row r="34148" spans="2:15" x14ac:dyDescent="0.2">
      <c r="B34148" s="3"/>
      <c r="C34148" s="3"/>
      <c r="D34148" s="6"/>
      <c r="E34148" s="8"/>
      <c r="O34148" s="9"/>
    </row>
    <row r="34149" spans="2:15" x14ac:dyDescent="0.2">
      <c r="B34149" s="3"/>
      <c r="C34149" s="3"/>
      <c r="D34149" s="6"/>
      <c r="E34149" s="8"/>
      <c r="O34149" s="9"/>
    </row>
    <row r="34150" spans="2:15" x14ac:dyDescent="0.2">
      <c r="B34150" s="3"/>
      <c r="C34150" s="3"/>
      <c r="D34150" s="6"/>
      <c r="E34150" s="8"/>
      <c r="O34150" s="9"/>
    </row>
    <row r="34151" spans="2:15" x14ac:dyDescent="0.2">
      <c r="B34151" s="3"/>
      <c r="C34151" s="3"/>
      <c r="D34151" s="6"/>
      <c r="E34151" s="8"/>
      <c r="O34151" s="9"/>
    </row>
    <row r="34152" spans="2:15" x14ac:dyDescent="0.2">
      <c r="B34152" s="3"/>
      <c r="C34152" s="3"/>
      <c r="D34152" s="6"/>
      <c r="E34152" s="8"/>
      <c r="O34152" s="9"/>
    </row>
    <row r="34153" spans="2:15" x14ac:dyDescent="0.2">
      <c r="B34153" s="3"/>
      <c r="C34153" s="3"/>
      <c r="D34153" s="6"/>
      <c r="E34153" s="8"/>
      <c r="O34153" s="9"/>
    </row>
    <row r="34154" spans="2:15" x14ac:dyDescent="0.2">
      <c r="B34154" s="3"/>
      <c r="C34154" s="3"/>
      <c r="D34154" s="6"/>
      <c r="E34154" s="8"/>
      <c r="O34154" s="9"/>
    </row>
    <row r="34155" spans="2:15" x14ac:dyDescent="0.2">
      <c r="B34155" s="3"/>
      <c r="C34155" s="3"/>
      <c r="D34155" s="6"/>
      <c r="E34155" s="8"/>
      <c r="O34155" s="9"/>
    </row>
    <row r="34156" spans="2:15" x14ac:dyDescent="0.2">
      <c r="B34156" s="3"/>
      <c r="C34156" s="3"/>
      <c r="D34156" s="6"/>
      <c r="E34156" s="8"/>
      <c r="O34156" s="9"/>
    </row>
    <row r="34157" spans="2:15" x14ac:dyDescent="0.2">
      <c r="B34157" s="3"/>
      <c r="C34157" s="3"/>
      <c r="D34157" s="6"/>
      <c r="E34157" s="8"/>
      <c r="O34157" s="9"/>
    </row>
    <row r="34158" spans="2:15" x14ac:dyDescent="0.2">
      <c r="B34158" s="3"/>
      <c r="C34158" s="3"/>
      <c r="D34158" s="6"/>
      <c r="E34158" s="8"/>
      <c r="O34158" s="9"/>
    </row>
    <row r="34159" spans="2:15" x14ac:dyDescent="0.2">
      <c r="B34159" s="3"/>
      <c r="C34159" s="3"/>
      <c r="D34159" s="6"/>
      <c r="E34159" s="8"/>
      <c r="O34159" s="9"/>
    </row>
    <row r="34160" spans="2:15" x14ac:dyDescent="0.2">
      <c r="B34160" s="3"/>
      <c r="C34160" s="3"/>
      <c r="D34160" s="6"/>
      <c r="E34160" s="8"/>
      <c r="O34160" s="9"/>
    </row>
    <row r="34161" spans="2:15" x14ac:dyDescent="0.2">
      <c r="B34161" s="3"/>
      <c r="C34161" s="3"/>
      <c r="D34161" s="6"/>
      <c r="E34161" s="8"/>
      <c r="O34161" s="9"/>
    </row>
    <row r="34162" spans="2:15" x14ac:dyDescent="0.2">
      <c r="B34162" s="3"/>
      <c r="C34162" s="3"/>
      <c r="D34162" s="6"/>
      <c r="E34162" s="8"/>
      <c r="O34162" s="9"/>
    </row>
    <row r="34163" spans="2:15" x14ac:dyDescent="0.2">
      <c r="B34163" s="3"/>
      <c r="C34163" s="3"/>
      <c r="D34163" s="6"/>
      <c r="E34163" s="8"/>
      <c r="O34163" s="9"/>
    </row>
    <row r="34164" spans="2:15" x14ac:dyDescent="0.2">
      <c r="B34164" s="3"/>
      <c r="C34164" s="3"/>
      <c r="D34164" s="6"/>
      <c r="E34164" s="8"/>
      <c r="O34164" s="9"/>
    </row>
    <row r="34165" spans="2:15" x14ac:dyDescent="0.2">
      <c r="B34165" s="3"/>
      <c r="C34165" s="3"/>
      <c r="D34165" s="6"/>
      <c r="E34165" s="8"/>
      <c r="O34165" s="9"/>
    </row>
    <row r="34166" spans="2:15" x14ac:dyDescent="0.2">
      <c r="B34166" s="3"/>
      <c r="C34166" s="3"/>
      <c r="D34166" s="6"/>
      <c r="E34166" s="8"/>
      <c r="O34166" s="9"/>
    </row>
    <row r="34167" spans="2:15" x14ac:dyDescent="0.2">
      <c r="B34167" s="3"/>
      <c r="C34167" s="3"/>
      <c r="D34167" s="6"/>
      <c r="E34167" s="8"/>
      <c r="O34167" s="9"/>
    </row>
    <row r="34168" spans="2:15" x14ac:dyDescent="0.2">
      <c r="B34168" s="3"/>
      <c r="C34168" s="3"/>
      <c r="D34168" s="6"/>
      <c r="E34168" s="8"/>
      <c r="O34168" s="9"/>
    </row>
    <row r="34169" spans="2:15" x14ac:dyDescent="0.2">
      <c r="B34169" s="3"/>
      <c r="C34169" s="3"/>
      <c r="D34169" s="6"/>
      <c r="E34169" s="8"/>
      <c r="O34169" s="9"/>
    </row>
    <row r="34170" spans="2:15" x14ac:dyDescent="0.2">
      <c r="B34170" s="3"/>
      <c r="C34170" s="3"/>
      <c r="D34170" s="6"/>
      <c r="E34170" s="8"/>
      <c r="O34170" s="9"/>
    </row>
    <row r="34171" spans="2:15" x14ac:dyDescent="0.2">
      <c r="B34171" s="3"/>
      <c r="C34171" s="3"/>
      <c r="D34171" s="6"/>
      <c r="E34171" s="8"/>
      <c r="O34171" s="9"/>
    </row>
    <row r="34172" spans="2:15" x14ac:dyDescent="0.2">
      <c r="B34172" s="3"/>
      <c r="C34172" s="3"/>
      <c r="D34172" s="6"/>
      <c r="E34172" s="8"/>
      <c r="O34172" s="9"/>
    </row>
    <row r="34173" spans="2:15" x14ac:dyDescent="0.2">
      <c r="B34173" s="3"/>
      <c r="C34173" s="3"/>
      <c r="D34173" s="6"/>
      <c r="E34173" s="8"/>
      <c r="O34173" s="9"/>
    </row>
    <row r="34174" spans="2:15" x14ac:dyDescent="0.2">
      <c r="B34174" s="3"/>
      <c r="C34174" s="3"/>
      <c r="D34174" s="6"/>
      <c r="E34174" s="8"/>
      <c r="O34174" s="9"/>
    </row>
    <row r="34175" spans="2:15" x14ac:dyDescent="0.2">
      <c r="B34175" s="3"/>
      <c r="C34175" s="3"/>
      <c r="D34175" s="6"/>
      <c r="E34175" s="8"/>
      <c r="O34175" s="9"/>
    </row>
    <row r="34176" spans="2:15" x14ac:dyDescent="0.2">
      <c r="B34176" s="3"/>
      <c r="C34176" s="3"/>
      <c r="D34176" s="6"/>
      <c r="E34176" s="8"/>
      <c r="O34176" s="9"/>
    </row>
    <row r="34177" spans="2:15" x14ac:dyDescent="0.2">
      <c r="B34177" s="3"/>
      <c r="C34177" s="3"/>
      <c r="D34177" s="6"/>
      <c r="E34177" s="8"/>
      <c r="O34177" s="9"/>
    </row>
    <row r="34178" spans="2:15" x14ac:dyDescent="0.2">
      <c r="B34178" s="3"/>
      <c r="C34178" s="3"/>
      <c r="D34178" s="6"/>
      <c r="E34178" s="8"/>
      <c r="O34178" s="9"/>
    </row>
    <row r="34179" spans="2:15" x14ac:dyDescent="0.2">
      <c r="B34179" s="3"/>
      <c r="C34179" s="3"/>
      <c r="D34179" s="6"/>
      <c r="E34179" s="8"/>
      <c r="O34179" s="9"/>
    </row>
    <row r="34180" spans="2:15" x14ac:dyDescent="0.2">
      <c r="B34180" s="3"/>
      <c r="C34180" s="3"/>
      <c r="D34180" s="6"/>
      <c r="E34180" s="8"/>
      <c r="O34180" s="9"/>
    </row>
    <row r="34181" spans="2:15" x14ac:dyDescent="0.2">
      <c r="B34181" s="3"/>
      <c r="C34181" s="3"/>
      <c r="D34181" s="6"/>
      <c r="E34181" s="8"/>
      <c r="O34181" s="9"/>
    </row>
    <row r="34182" spans="2:15" x14ac:dyDescent="0.2">
      <c r="B34182" s="3"/>
      <c r="C34182" s="3"/>
      <c r="D34182" s="6"/>
      <c r="E34182" s="8"/>
      <c r="O34182" s="9"/>
    </row>
    <row r="34183" spans="2:15" x14ac:dyDescent="0.2">
      <c r="B34183" s="3"/>
      <c r="C34183" s="3"/>
      <c r="D34183" s="6"/>
      <c r="E34183" s="8"/>
      <c r="O34183" s="9"/>
    </row>
    <row r="34184" spans="2:15" x14ac:dyDescent="0.2">
      <c r="B34184" s="3"/>
      <c r="C34184" s="3"/>
      <c r="D34184" s="6"/>
      <c r="E34184" s="8"/>
      <c r="O34184" s="9"/>
    </row>
    <row r="34185" spans="2:15" x14ac:dyDescent="0.2">
      <c r="B34185" s="3"/>
      <c r="C34185" s="3"/>
      <c r="D34185" s="6"/>
      <c r="E34185" s="8"/>
      <c r="O34185" s="9"/>
    </row>
    <row r="34186" spans="2:15" x14ac:dyDescent="0.2">
      <c r="B34186" s="3"/>
      <c r="C34186" s="3"/>
      <c r="D34186" s="6"/>
      <c r="E34186" s="8"/>
      <c r="O34186" s="9"/>
    </row>
    <row r="34187" spans="2:15" x14ac:dyDescent="0.2">
      <c r="B34187" s="3"/>
      <c r="C34187" s="3"/>
      <c r="D34187" s="6"/>
      <c r="E34187" s="8"/>
      <c r="O34187" s="9"/>
    </row>
    <row r="34188" spans="2:15" x14ac:dyDescent="0.2">
      <c r="B34188" s="3"/>
      <c r="C34188" s="3"/>
      <c r="D34188" s="6"/>
      <c r="E34188" s="8"/>
      <c r="O34188" s="9"/>
    </row>
    <row r="34189" spans="2:15" x14ac:dyDescent="0.2">
      <c r="B34189" s="3"/>
      <c r="C34189" s="3"/>
      <c r="D34189" s="6"/>
      <c r="E34189" s="8"/>
      <c r="O34189" s="9"/>
    </row>
    <row r="34190" spans="2:15" x14ac:dyDescent="0.2">
      <c r="B34190" s="3"/>
      <c r="C34190" s="3"/>
      <c r="D34190" s="6"/>
      <c r="E34190" s="8"/>
      <c r="O34190" s="9"/>
    </row>
    <row r="34191" spans="2:15" x14ac:dyDescent="0.2">
      <c r="B34191" s="3"/>
      <c r="C34191" s="3"/>
      <c r="D34191" s="6"/>
      <c r="E34191" s="8"/>
      <c r="O34191" s="9"/>
    </row>
    <row r="34192" spans="2:15" x14ac:dyDescent="0.2">
      <c r="B34192" s="3"/>
      <c r="C34192" s="3"/>
      <c r="D34192" s="6"/>
      <c r="E34192" s="8"/>
      <c r="O34192" s="9"/>
    </row>
    <row r="34193" spans="2:15" x14ac:dyDescent="0.2">
      <c r="B34193" s="3"/>
      <c r="C34193" s="3"/>
      <c r="D34193" s="6"/>
      <c r="E34193" s="8"/>
      <c r="O34193" s="9"/>
    </row>
    <row r="34194" spans="2:15" x14ac:dyDescent="0.2">
      <c r="B34194" s="3"/>
      <c r="C34194" s="3"/>
      <c r="D34194" s="6"/>
      <c r="E34194" s="8"/>
      <c r="O34194" s="9"/>
    </row>
    <row r="34195" spans="2:15" x14ac:dyDescent="0.2">
      <c r="B34195" s="3"/>
      <c r="C34195" s="3"/>
      <c r="D34195" s="6"/>
      <c r="E34195" s="8"/>
      <c r="O34195" s="9"/>
    </row>
    <row r="34196" spans="2:15" x14ac:dyDescent="0.2">
      <c r="B34196" s="3"/>
      <c r="C34196" s="3"/>
      <c r="D34196" s="6"/>
      <c r="E34196" s="8"/>
      <c r="O34196" s="9"/>
    </row>
    <row r="34197" spans="2:15" x14ac:dyDescent="0.2">
      <c r="B34197" s="3"/>
      <c r="C34197" s="3"/>
      <c r="D34197" s="6"/>
      <c r="E34197" s="8"/>
      <c r="O34197" s="9"/>
    </row>
    <row r="34198" spans="2:15" x14ac:dyDescent="0.2">
      <c r="B34198" s="3"/>
      <c r="C34198" s="3"/>
      <c r="D34198" s="6"/>
      <c r="E34198" s="8"/>
      <c r="O34198" s="9"/>
    </row>
    <row r="34199" spans="2:15" x14ac:dyDescent="0.2">
      <c r="B34199" s="3"/>
      <c r="C34199" s="3"/>
      <c r="D34199" s="6"/>
      <c r="E34199" s="8"/>
      <c r="O34199" s="9"/>
    </row>
    <row r="34200" spans="2:15" x14ac:dyDescent="0.2">
      <c r="B34200" s="3"/>
      <c r="C34200" s="3"/>
      <c r="D34200" s="6"/>
      <c r="E34200" s="8"/>
      <c r="O34200" s="9"/>
    </row>
    <row r="34201" spans="2:15" x14ac:dyDescent="0.2">
      <c r="B34201" s="3"/>
      <c r="C34201" s="3"/>
      <c r="D34201" s="6"/>
      <c r="E34201" s="8"/>
      <c r="O34201" s="9"/>
    </row>
    <row r="34202" spans="2:15" x14ac:dyDescent="0.2">
      <c r="B34202" s="3"/>
      <c r="C34202" s="3"/>
      <c r="D34202" s="6"/>
      <c r="E34202" s="8"/>
      <c r="O34202" s="9"/>
    </row>
    <row r="34203" spans="2:15" x14ac:dyDescent="0.2">
      <c r="B34203" s="3"/>
      <c r="C34203" s="3"/>
      <c r="D34203" s="6"/>
      <c r="E34203" s="8"/>
      <c r="O34203" s="9"/>
    </row>
    <row r="34204" spans="2:15" x14ac:dyDescent="0.2">
      <c r="B34204" s="3"/>
      <c r="C34204" s="3"/>
      <c r="D34204" s="6"/>
      <c r="E34204" s="8"/>
      <c r="O34204" s="9"/>
    </row>
    <row r="34205" spans="2:15" x14ac:dyDescent="0.2">
      <c r="B34205" s="3"/>
      <c r="C34205" s="3"/>
      <c r="D34205" s="6"/>
      <c r="E34205" s="8"/>
      <c r="O34205" s="9"/>
    </row>
    <row r="34206" spans="2:15" x14ac:dyDescent="0.2">
      <c r="B34206" s="3"/>
      <c r="C34206" s="3"/>
      <c r="D34206" s="6"/>
      <c r="E34206" s="8"/>
      <c r="O34206" s="9"/>
    </row>
    <row r="34207" spans="2:15" x14ac:dyDescent="0.2">
      <c r="B34207" s="3"/>
      <c r="C34207" s="3"/>
      <c r="D34207" s="6"/>
      <c r="E34207" s="8"/>
      <c r="O34207" s="9"/>
    </row>
    <row r="34208" spans="2:15" x14ac:dyDescent="0.2">
      <c r="B34208" s="3"/>
      <c r="C34208" s="3"/>
      <c r="D34208" s="6"/>
      <c r="E34208" s="8"/>
      <c r="O34208" s="9"/>
    </row>
    <row r="34209" spans="2:15" x14ac:dyDescent="0.2">
      <c r="B34209" s="3"/>
      <c r="C34209" s="3"/>
      <c r="D34209" s="6"/>
      <c r="E34209" s="8"/>
      <c r="O34209" s="9"/>
    </row>
    <row r="34210" spans="2:15" x14ac:dyDescent="0.2">
      <c r="B34210" s="3"/>
      <c r="C34210" s="3"/>
      <c r="D34210" s="6"/>
      <c r="E34210" s="8"/>
      <c r="O34210" s="9"/>
    </row>
    <row r="34211" spans="2:15" x14ac:dyDescent="0.2">
      <c r="B34211" s="3"/>
      <c r="C34211" s="3"/>
      <c r="D34211" s="6"/>
      <c r="E34211" s="8"/>
      <c r="O34211" s="9"/>
    </row>
    <row r="34212" spans="2:15" x14ac:dyDescent="0.2">
      <c r="B34212" s="3"/>
      <c r="C34212" s="3"/>
      <c r="D34212" s="6"/>
      <c r="E34212" s="8"/>
      <c r="O34212" s="9"/>
    </row>
    <row r="34213" spans="2:15" x14ac:dyDescent="0.2">
      <c r="B34213" s="3"/>
      <c r="C34213" s="3"/>
      <c r="D34213" s="6"/>
      <c r="E34213" s="8"/>
      <c r="O34213" s="9"/>
    </row>
    <row r="34214" spans="2:15" x14ac:dyDescent="0.2">
      <c r="B34214" s="3"/>
      <c r="C34214" s="3"/>
      <c r="D34214" s="6"/>
      <c r="E34214" s="8"/>
      <c r="O34214" s="9"/>
    </row>
    <row r="34215" spans="2:15" x14ac:dyDescent="0.2">
      <c r="B34215" s="3"/>
      <c r="C34215" s="3"/>
      <c r="D34215" s="6"/>
      <c r="E34215" s="8"/>
      <c r="O34215" s="9"/>
    </row>
    <row r="34216" spans="2:15" x14ac:dyDescent="0.2">
      <c r="B34216" s="3"/>
      <c r="C34216" s="3"/>
      <c r="D34216" s="6"/>
      <c r="E34216" s="8"/>
      <c r="O34216" s="9"/>
    </row>
    <row r="34217" spans="2:15" x14ac:dyDescent="0.2">
      <c r="B34217" s="3"/>
      <c r="C34217" s="3"/>
      <c r="D34217" s="6"/>
      <c r="E34217" s="8"/>
      <c r="O34217" s="9"/>
    </row>
    <row r="34218" spans="2:15" x14ac:dyDescent="0.2">
      <c r="B34218" s="3"/>
      <c r="C34218" s="3"/>
      <c r="D34218" s="6"/>
      <c r="E34218" s="8"/>
      <c r="O34218" s="9"/>
    </row>
    <row r="34219" spans="2:15" x14ac:dyDescent="0.2">
      <c r="B34219" s="3"/>
      <c r="C34219" s="3"/>
      <c r="D34219" s="6"/>
      <c r="E34219" s="8"/>
      <c r="O34219" s="9"/>
    </row>
    <row r="34220" spans="2:15" x14ac:dyDescent="0.2">
      <c r="B34220" s="3"/>
      <c r="C34220" s="3"/>
      <c r="D34220" s="6"/>
      <c r="E34220" s="8"/>
      <c r="O34220" s="9"/>
    </row>
    <row r="34221" spans="2:15" x14ac:dyDescent="0.2">
      <c r="B34221" s="3"/>
      <c r="C34221" s="3"/>
      <c r="D34221" s="6"/>
      <c r="E34221" s="8"/>
      <c r="O34221" s="9"/>
    </row>
    <row r="34222" spans="2:15" x14ac:dyDescent="0.2">
      <c r="B34222" s="3"/>
      <c r="C34222" s="3"/>
      <c r="D34222" s="6"/>
      <c r="E34222" s="8"/>
      <c r="O34222" s="9"/>
    </row>
    <row r="34223" spans="2:15" x14ac:dyDescent="0.2">
      <c r="B34223" s="3"/>
      <c r="C34223" s="3"/>
      <c r="D34223" s="6"/>
      <c r="E34223" s="8"/>
      <c r="O34223" s="9"/>
    </row>
    <row r="34224" spans="2:15" x14ac:dyDescent="0.2">
      <c r="B34224" s="3"/>
      <c r="C34224" s="3"/>
      <c r="D34224" s="6"/>
      <c r="E34224" s="8"/>
      <c r="O34224" s="9"/>
    </row>
    <row r="34225" spans="2:15" x14ac:dyDescent="0.2">
      <c r="B34225" s="3"/>
      <c r="C34225" s="3"/>
      <c r="D34225" s="6"/>
      <c r="E34225" s="8"/>
      <c r="O34225" s="9"/>
    </row>
    <row r="34226" spans="2:15" x14ac:dyDescent="0.2">
      <c r="B34226" s="3"/>
      <c r="C34226" s="3"/>
      <c r="D34226" s="6"/>
      <c r="E34226" s="8"/>
      <c r="O34226" s="9"/>
    </row>
    <row r="34227" spans="2:15" x14ac:dyDescent="0.2">
      <c r="B34227" s="3"/>
      <c r="C34227" s="3"/>
      <c r="D34227" s="6"/>
      <c r="E34227" s="8"/>
      <c r="O34227" s="9"/>
    </row>
    <row r="34228" spans="2:15" x14ac:dyDescent="0.2">
      <c r="B34228" s="3"/>
      <c r="C34228" s="3"/>
      <c r="D34228" s="6"/>
      <c r="E34228" s="8"/>
      <c r="O34228" s="9"/>
    </row>
    <row r="34229" spans="2:15" x14ac:dyDescent="0.2">
      <c r="B34229" s="3"/>
      <c r="C34229" s="3"/>
      <c r="D34229" s="6"/>
      <c r="E34229" s="8"/>
      <c r="O34229" s="9"/>
    </row>
    <row r="34230" spans="2:15" x14ac:dyDescent="0.2">
      <c r="B34230" s="3"/>
      <c r="C34230" s="3"/>
      <c r="D34230" s="6"/>
      <c r="E34230" s="8"/>
      <c r="O34230" s="9"/>
    </row>
    <row r="34231" spans="2:15" x14ac:dyDescent="0.2">
      <c r="B34231" s="3"/>
      <c r="C34231" s="3"/>
      <c r="D34231" s="6"/>
      <c r="E34231" s="8"/>
      <c r="O34231" s="9"/>
    </row>
    <row r="34232" spans="2:15" x14ac:dyDescent="0.2">
      <c r="B34232" s="3"/>
      <c r="C34232" s="3"/>
      <c r="D34232" s="6"/>
      <c r="E34232" s="8"/>
      <c r="O34232" s="9"/>
    </row>
    <row r="34233" spans="2:15" x14ac:dyDescent="0.2">
      <c r="B34233" s="3"/>
      <c r="C34233" s="3"/>
      <c r="D34233" s="6"/>
      <c r="E34233" s="8"/>
      <c r="O34233" s="9"/>
    </row>
    <row r="34234" spans="2:15" x14ac:dyDescent="0.2">
      <c r="B34234" s="3"/>
      <c r="C34234" s="3"/>
      <c r="D34234" s="6"/>
      <c r="E34234" s="8"/>
      <c r="O34234" s="9"/>
    </row>
    <row r="34235" spans="2:15" x14ac:dyDescent="0.2">
      <c r="B34235" s="3"/>
      <c r="C34235" s="3"/>
      <c r="D34235" s="6"/>
      <c r="E34235" s="8"/>
      <c r="O34235" s="9"/>
    </row>
    <row r="34236" spans="2:15" x14ac:dyDescent="0.2">
      <c r="B34236" s="3"/>
      <c r="C34236" s="3"/>
      <c r="D34236" s="6"/>
      <c r="E34236" s="8"/>
      <c r="O34236" s="9"/>
    </row>
    <row r="34237" spans="2:15" x14ac:dyDescent="0.2">
      <c r="B34237" s="3"/>
      <c r="C34237" s="3"/>
      <c r="D34237" s="6"/>
      <c r="E34237" s="8"/>
      <c r="O34237" s="9"/>
    </row>
    <row r="34238" spans="2:15" x14ac:dyDescent="0.2">
      <c r="B34238" s="3"/>
      <c r="C34238" s="3"/>
      <c r="D34238" s="6"/>
      <c r="E34238" s="8"/>
      <c r="O34238" s="9"/>
    </row>
    <row r="34239" spans="2:15" x14ac:dyDescent="0.2">
      <c r="B34239" s="3"/>
      <c r="C34239" s="3"/>
      <c r="D34239" s="6"/>
      <c r="E34239" s="8"/>
      <c r="O34239" s="9"/>
    </row>
    <row r="34240" spans="2:15" x14ac:dyDescent="0.2">
      <c r="B34240" s="3"/>
      <c r="C34240" s="3"/>
      <c r="D34240" s="6"/>
      <c r="E34240" s="8"/>
      <c r="O34240" s="9"/>
    </row>
    <row r="34241" spans="2:15" x14ac:dyDescent="0.2">
      <c r="B34241" s="3"/>
      <c r="C34241" s="3"/>
      <c r="D34241" s="6"/>
      <c r="E34241" s="8"/>
      <c r="O34241" s="9"/>
    </row>
    <row r="34242" spans="2:15" x14ac:dyDescent="0.2">
      <c r="B34242" s="3"/>
      <c r="C34242" s="3"/>
      <c r="D34242" s="6"/>
      <c r="E34242" s="8"/>
      <c r="O34242" s="9"/>
    </row>
    <row r="34243" spans="2:15" x14ac:dyDescent="0.2">
      <c r="B34243" s="3"/>
      <c r="C34243" s="3"/>
      <c r="D34243" s="6"/>
      <c r="E34243" s="8"/>
      <c r="O34243" s="9"/>
    </row>
    <row r="34244" spans="2:15" x14ac:dyDescent="0.2">
      <c r="B34244" s="3"/>
      <c r="C34244" s="3"/>
      <c r="D34244" s="6"/>
      <c r="E34244" s="8"/>
      <c r="O34244" s="9"/>
    </row>
    <row r="34245" spans="2:15" x14ac:dyDescent="0.2">
      <c r="B34245" s="3"/>
      <c r="C34245" s="3"/>
      <c r="D34245" s="6"/>
      <c r="E34245" s="8"/>
      <c r="O34245" s="9"/>
    </row>
    <row r="34246" spans="2:15" x14ac:dyDescent="0.2">
      <c r="B34246" s="3"/>
      <c r="C34246" s="3"/>
      <c r="D34246" s="6"/>
      <c r="E34246" s="8"/>
      <c r="O34246" s="9"/>
    </row>
    <row r="34247" spans="2:15" x14ac:dyDescent="0.2">
      <c r="B34247" s="3"/>
      <c r="C34247" s="3"/>
      <c r="D34247" s="6"/>
      <c r="E34247" s="8"/>
      <c r="O34247" s="9"/>
    </row>
    <row r="34248" spans="2:15" x14ac:dyDescent="0.2">
      <c r="B34248" s="3"/>
      <c r="C34248" s="3"/>
      <c r="D34248" s="6"/>
      <c r="E34248" s="8"/>
      <c r="O34248" s="9"/>
    </row>
    <row r="34249" spans="2:15" x14ac:dyDescent="0.2">
      <c r="B34249" s="3"/>
      <c r="C34249" s="3"/>
      <c r="D34249" s="6"/>
      <c r="E34249" s="8"/>
      <c r="O34249" s="9"/>
    </row>
    <row r="34250" spans="2:15" x14ac:dyDescent="0.2">
      <c r="B34250" s="3"/>
      <c r="C34250" s="3"/>
      <c r="D34250" s="6"/>
      <c r="E34250" s="8"/>
      <c r="O34250" s="9"/>
    </row>
    <row r="34251" spans="2:15" x14ac:dyDescent="0.2">
      <c r="B34251" s="3"/>
      <c r="C34251" s="3"/>
      <c r="D34251" s="6"/>
      <c r="E34251" s="8"/>
      <c r="O34251" s="9"/>
    </row>
    <row r="34252" spans="2:15" x14ac:dyDescent="0.2">
      <c r="B34252" s="3"/>
      <c r="C34252" s="3"/>
      <c r="D34252" s="6"/>
      <c r="E34252" s="8"/>
      <c r="O34252" s="9"/>
    </row>
    <row r="34253" spans="2:15" x14ac:dyDescent="0.2">
      <c r="B34253" s="3"/>
      <c r="C34253" s="3"/>
      <c r="D34253" s="6"/>
      <c r="E34253" s="8"/>
      <c r="O34253" s="9"/>
    </row>
    <row r="34254" spans="2:15" x14ac:dyDescent="0.2">
      <c r="B34254" s="3"/>
      <c r="C34254" s="3"/>
      <c r="D34254" s="6"/>
      <c r="E34254" s="8"/>
      <c r="O34254" s="9"/>
    </row>
    <row r="34255" spans="2:15" x14ac:dyDescent="0.2">
      <c r="B34255" s="3"/>
      <c r="C34255" s="3"/>
      <c r="D34255" s="6"/>
      <c r="E34255" s="8"/>
      <c r="O34255" s="9"/>
    </row>
    <row r="34256" spans="2:15" x14ac:dyDescent="0.2">
      <c r="B34256" s="3"/>
      <c r="C34256" s="3"/>
      <c r="D34256" s="6"/>
      <c r="E34256" s="8"/>
      <c r="O34256" s="9"/>
    </row>
    <row r="34257" spans="2:15" x14ac:dyDescent="0.2">
      <c r="B34257" s="3"/>
      <c r="C34257" s="3"/>
      <c r="D34257" s="6"/>
      <c r="E34257" s="8"/>
      <c r="O34257" s="9"/>
    </row>
    <row r="34258" spans="2:15" x14ac:dyDescent="0.2">
      <c r="B34258" s="3"/>
      <c r="C34258" s="3"/>
      <c r="D34258" s="6"/>
      <c r="E34258" s="8"/>
      <c r="O34258" s="9"/>
    </row>
    <row r="34259" spans="2:15" x14ac:dyDescent="0.2">
      <c r="B34259" s="3"/>
      <c r="C34259" s="3"/>
      <c r="D34259" s="6"/>
      <c r="E34259" s="8"/>
      <c r="O34259" s="9"/>
    </row>
    <row r="34260" spans="2:15" x14ac:dyDescent="0.2">
      <c r="B34260" s="3"/>
      <c r="C34260" s="3"/>
      <c r="D34260" s="6"/>
      <c r="E34260" s="8"/>
      <c r="O34260" s="9"/>
    </row>
    <row r="34261" spans="2:15" x14ac:dyDescent="0.2">
      <c r="B34261" s="3"/>
      <c r="C34261" s="3"/>
      <c r="D34261" s="6"/>
      <c r="E34261" s="8"/>
      <c r="O34261" s="9"/>
    </row>
    <row r="34262" spans="2:15" x14ac:dyDescent="0.2">
      <c r="B34262" s="3"/>
      <c r="C34262" s="3"/>
      <c r="D34262" s="6"/>
      <c r="E34262" s="8"/>
      <c r="O34262" s="9"/>
    </row>
    <row r="34263" spans="2:15" x14ac:dyDescent="0.2">
      <c r="B34263" s="3"/>
      <c r="C34263" s="3"/>
      <c r="D34263" s="6"/>
      <c r="E34263" s="8"/>
      <c r="O34263" s="9"/>
    </row>
    <row r="34264" spans="2:15" x14ac:dyDescent="0.2">
      <c r="B34264" s="3"/>
      <c r="C34264" s="3"/>
      <c r="D34264" s="6"/>
      <c r="E34264" s="8"/>
      <c r="O34264" s="9"/>
    </row>
    <row r="34265" spans="2:15" x14ac:dyDescent="0.2">
      <c r="B34265" s="3"/>
      <c r="C34265" s="3"/>
      <c r="D34265" s="6"/>
      <c r="E34265" s="8"/>
      <c r="O34265" s="9"/>
    </row>
    <row r="34266" spans="2:15" x14ac:dyDescent="0.2">
      <c r="B34266" s="3"/>
      <c r="C34266" s="3"/>
      <c r="D34266" s="6"/>
      <c r="E34266" s="8"/>
      <c r="O34266" s="9"/>
    </row>
    <row r="34267" spans="2:15" x14ac:dyDescent="0.2">
      <c r="B34267" s="3"/>
      <c r="C34267" s="3"/>
      <c r="D34267" s="6"/>
      <c r="E34267" s="8"/>
      <c r="O34267" s="9"/>
    </row>
    <row r="34268" spans="2:15" x14ac:dyDescent="0.2">
      <c r="B34268" s="3"/>
      <c r="C34268" s="3"/>
      <c r="D34268" s="6"/>
      <c r="E34268" s="8"/>
      <c r="O34268" s="9"/>
    </row>
    <row r="34269" spans="2:15" x14ac:dyDescent="0.2">
      <c r="B34269" s="3"/>
      <c r="C34269" s="3"/>
      <c r="D34269" s="6"/>
      <c r="E34269" s="8"/>
      <c r="O34269" s="9"/>
    </row>
    <row r="34270" spans="2:15" x14ac:dyDescent="0.2">
      <c r="B34270" s="3"/>
      <c r="C34270" s="3"/>
      <c r="D34270" s="6"/>
      <c r="E34270" s="8"/>
      <c r="O34270" s="9"/>
    </row>
    <row r="34271" spans="2:15" x14ac:dyDescent="0.2">
      <c r="B34271" s="3"/>
      <c r="C34271" s="3"/>
      <c r="D34271" s="6"/>
      <c r="E34271" s="8"/>
      <c r="O34271" s="9"/>
    </row>
    <row r="34272" spans="2:15" x14ac:dyDescent="0.2">
      <c r="B34272" s="3"/>
      <c r="C34272" s="3"/>
      <c r="D34272" s="6"/>
      <c r="E34272" s="8"/>
      <c r="O34272" s="9"/>
    </row>
    <row r="34273" spans="2:15" x14ac:dyDescent="0.2">
      <c r="B34273" s="3"/>
      <c r="C34273" s="3"/>
      <c r="D34273" s="6"/>
      <c r="E34273" s="8"/>
      <c r="O34273" s="9"/>
    </row>
    <row r="34274" spans="2:15" x14ac:dyDescent="0.2">
      <c r="B34274" s="3"/>
      <c r="C34274" s="3"/>
      <c r="D34274" s="6"/>
      <c r="E34274" s="8"/>
      <c r="O34274" s="9"/>
    </row>
    <row r="34275" spans="2:15" x14ac:dyDescent="0.2">
      <c r="B34275" s="3"/>
      <c r="C34275" s="3"/>
      <c r="D34275" s="6"/>
      <c r="E34275" s="8"/>
      <c r="O34275" s="9"/>
    </row>
    <row r="34276" spans="2:15" x14ac:dyDescent="0.2">
      <c r="B34276" s="3"/>
      <c r="C34276" s="3"/>
      <c r="D34276" s="6"/>
      <c r="E34276" s="8"/>
      <c r="O34276" s="9"/>
    </row>
    <row r="34277" spans="2:15" x14ac:dyDescent="0.2">
      <c r="B34277" s="3"/>
      <c r="C34277" s="3"/>
      <c r="D34277" s="6"/>
      <c r="E34277" s="8"/>
      <c r="O34277" s="9"/>
    </row>
    <row r="34278" spans="2:15" x14ac:dyDescent="0.2">
      <c r="B34278" s="3"/>
      <c r="C34278" s="3"/>
      <c r="D34278" s="6"/>
      <c r="E34278" s="8"/>
      <c r="O34278" s="9"/>
    </row>
    <row r="34279" spans="2:15" x14ac:dyDescent="0.2">
      <c r="B34279" s="3"/>
      <c r="C34279" s="3"/>
      <c r="D34279" s="6"/>
      <c r="E34279" s="8"/>
      <c r="O34279" s="9"/>
    </row>
    <row r="34280" spans="2:15" x14ac:dyDescent="0.2">
      <c r="B34280" s="3"/>
      <c r="C34280" s="3"/>
      <c r="D34280" s="6"/>
      <c r="E34280" s="8"/>
      <c r="O34280" s="9"/>
    </row>
    <row r="34281" spans="2:15" x14ac:dyDescent="0.2">
      <c r="B34281" s="3"/>
      <c r="C34281" s="3"/>
      <c r="D34281" s="6"/>
      <c r="E34281" s="8"/>
      <c r="O34281" s="9"/>
    </row>
    <row r="34282" spans="2:15" x14ac:dyDescent="0.2">
      <c r="B34282" s="3"/>
      <c r="C34282" s="3"/>
      <c r="D34282" s="6"/>
      <c r="E34282" s="8"/>
      <c r="O34282" s="9"/>
    </row>
    <row r="34283" spans="2:15" x14ac:dyDescent="0.2">
      <c r="B34283" s="3"/>
      <c r="C34283" s="3"/>
      <c r="D34283" s="6"/>
      <c r="E34283" s="8"/>
      <c r="O34283" s="9"/>
    </row>
    <row r="34284" spans="2:15" x14ac:dyDescent="0.2">
      <c r="B34284" s="3"/>
      <c r="C34284" s="3"/>
      <c r="D34284" s="6"/>
      <c r="E34284" s="8"/>
      <c r="O34284" s="9"/>
    </row>
    <row r="34285" spans="2:15" x14ac:dyDescent="0.2">
      <c r="B34285" s="3"/>
      <c r="C34285" s="3"/>
      <c r="D34285" s="6"/>
      <c r="E34285" s="8"/>
      <c r="O34285" s="9"/>
    </row>
    <row r="34286" spans="2:15" x14ac:dyDescent="0.2">
      <c r="B34286" s="3"/>
      <c r="C34286" s="3"/>
      <c r="D34286" s="6"/>
      <c r="E34286" s="8"/>
      <c r="O34286" s="9"/>
    </row>
    <row r="34287" spans="2:15" x14ac:dyDescent="0.2">
      <c r="B34287" s="3"/>
      <c r="C34287" s="3"/>
      <c r="D34287" s="6"/>
      <c r="E34287" s="8"/>
      <c r="O34287" s="9"/>
    </row>
    <row r="34288" spans="2:15" x14ac:dyDescent="0.2">
      <c r="B34288" s="3"/>
      <c r="C34288" s="3"/>
      <c r="D34288" s="6"/>
      <c r="E34288" s="8"/>
      <c r="O34288" s="9"/>
    </row>
    <row r="34289" spans="2:15" x14ac:dyDescent="0.2">
      <c r="B34289" s="3"/>
      <c r="C34289" s="3"/>
      <c r="D34289" s="6"/>
      <c r="E34289" s="8"/>
      <c r="O34289" s="9"/>
    </row>
    <row r="34290" spans="2:15" x14ac:dyDescent="0.2">
      <c r="B34290" s="3"/>
      <c r="C34290" s="3"/>
      <c r="D34290" s="6"/>
      <c r="E34290" s="8"/>
      <c r="O34290" s="9"/>
    </row>
    <row r="34291" spans="2:15" x14ac:dyDescent="0.2">
      <c r="B34291" s="3"/>
      <c r="C34291" s="3"/>
      <c r="D34291" s="6"/>
      <c r="E34291" s="8"/>
      <c r="O34291" s="9"/>
    </row>
    <row r="34292" spans="2:15" x14ac:dyDescent="0.2">
      <c r="B34292" s="3"/>
      <c r="C34292" s="3"/>
      <c r="D34292" s="6"/>
      <c r="E34292" s="8"/>
      <c r="O34292" s="9"/>
    </row>
    <row r="34293" spans="2:15" x14ac:dyDescent="0.2">
      <c r="B34293" s="3"/>
      <c r="C34293" s="3"/>
      <c r="D34293" s="6"/>
      <c r="E34293" s="8"/>
      <c r="O34293" s="9"/>
    </row>
    <row r="34294" spans="2:15" x14ac:dyDescent="0.2">
      <c r="B34294" s="3"/>
      <c r="C34294" s="3"/>
      <c r="D34294" s="6"/>
      <c r="E34294" s="8"/>
      <c r="O34294" s="9"/>
    </row>
    <row r="34295" spans="2:15" x14ac:dyDescent="0.2">
      <c r="B34295" s="3"/>
      <c r="C34295" s="3"/>
      <c r="D34295" s="6"/>
      <c r="E34295" s="8"/>
      <c r="O34295" s="9"/>
    </row>
    <row r="34296" spans="2:15" x14ac:dyDescent="0.2">
      <c r="B34296" s="3"/>
      <c r="C34296" s="3"/>
      <c r="D34296" s="6"/>
      <c r="E34296" s="8"/>
      <c r="O34296" s="9"/>
    </row>
    <row r="34297" spans="2:15" x14ac:dyDescent="0.2">
      <c r="B34297" s="3"/>
      <c r="C34297" s="3"/>
      <c r="D34297" s="6"/>
      <c r="E34297" s="8"/>
      <c r="O34297" s="9"/>
    </row>
    <row r="34298" spans="2:15" x14ac:dyDescent="0.2">
      <c r="B34298" s="3"/>
      <c r="C34298" s="3"/>
      <c r="D34298" s="6"/>
      <c r="E34298" s="8"/>
      <c r="O34298" s="9"/>
    </row>
    <row r="34299" spans="2:15" x14ac:dyDescent="0.2">
      <c r="B34299" s="3"/>
      <c r="C34299" s="3"/>
      <c r="D34299" s="6"/>
      <c r="E34299" s="8"/>
      <c r="O34299" s="9"/>
    </row>
    <row r="34300" spans="2:15" x14ac:dyDescent="0.2">
      <c r="B34300" s="3"/>
      <c r="C34300" s="3"/>
      <c r="D34300" s="6"/>
      <c r="E34300" s="8"/>
      <c r="O34300" s="9"/>
    </row>
    <row r="34301" spans="2:15" x14ac:dyDescent="0.2">
      <c r="B34301" s="3"/>
      <c r="C34301" s="3"/>
      <c r="D34301" s="6"/>
      <c r="E34301" s="8"/>
      <c r="O34301" s="9"/>
    </row>
    <row r="34302" spans="2:15" x14ac:dyDescent="0.2">
      <c r="B34302" s="3"/>
      <c r="C34302" s="3"/>
      <c r="D34302" s="6"/>
      <c r="E34302" s="8"/>
      <c r="O34302" s="9"/>
    </row>
    <row r="34303" spans="2:15" x14ac:dyDescent="0.2">
      <c r="B34303" s="3"/>
      <c r="C34303" s="3"/>
      <c r="D34303" s="6"/>
      <c r="E34303" s="8"/>
      <c r="O34303" s="9"/>
    </row>
    <row r="34304" spans="2:15" x14ac:dyDescent="0.2">
      <c r="B34304" s="3"/>
      <c r="C34304" s="3"/>
      <c r="D34304" s="6"/>
      <c r="E34304" s="8"/>
      <c r="O34304" s="9"/>
    </row>
    <row r="34305" spans="2:15" x14ac:dyDescent="0.2">
      <c r="B34305" s="3"/>
      <c r="C34305" s="3"/>
      <c r="D34305" s="6"/>
      <c r="E34305" s="8"/>
      <c r="O34305" s="9"/>
    </row>
    <row r="34306" spans="2:15" x14ac:dyDescent="0.2">
      <c r="B34306" s="3"/>
      <c r="C34306" s="3"/>
      <c r="D34306" s="6"/>
      <c r="E34306" s="8"/>
      <c r="O34306" s="9"/>
    </row>
    <row r="34307" spans="2:15" x14ac:dyDescent="0.2">
      <c r="B34307" s="3"/>
      <c r="C34307" s="3"/>
      <c r="D34307" s="6"/>
      <c r="E34307" s="8"/>
      <c r="O34307" s="9"/>
    </row>
    <row r="34308" spans="2:15" x14ac:dyDescent="0.2">
      <c r="B34308" s="3"/>
      <c r="C34308" s="3"/>
      <c r="D34308" s="6"/>
      <c r="E34308" s="8"/>
      <c r="O34308" s="9"/>
    </row>
    <row r="34309" spans="2:15" x14ac:dyDescent="0.2">
      <c r="B34309" s="3"/>
      <c r="C34309" s="3"/>
      <c r="D34309" s="6"/>
      <c r="E34309" s="8"/>
      <c r="O34309" s="9"/>
    </row>
    <row r="34310" spans="2:15" x14ac:dyDescent="0.2">
      <c r="B34310" s="3"/>
      <c r="C34310" s="3"/>
      <c r="D34310" s="6"/>
      <c r="E34310" s="8"/>
      <c r="O34310" s="9"/>
    </row>
    <row r="34311" spans="2:15" x14ac:dyDescent="0.2">
      <c r="B34311" s="3"/>
      <c r="C34311" s="3"/>
      <c r="D34311" s="6"/>
      <c r="E34311" s="8"/>
      <c r="O34311" s="9"/>
    </row>
    <row r="34312" spans="2:15" x14ac:dyDescent="0.2">
      <c r="B34312" s="3"/>
      <c r="C34312" s="3"/>
      <c r="D34312" s="6"/>
      <c r="E34312" s="8"/>
      <c r="O34312" s="9"/>
    </row>
    <row r="34313" spans="2:15" x14ac:dyDescent="0.2">
      <c r="B34313" s="3"/>
      <c r="C34313" s="3"/>
      <c r="D34313" s="6"/>
      <c r="E34313" s="8"/>
      <c r="O34313" s="9"/>
    </row>
    <row r="34314" spans="2:15" x14ac:dyDescent="0.2">
      <c r="B34314" s="3"/>
      <c r="C34314" s="3"/>
      <c r="D34314" s="6"/>
      <c r="E34314" s="8"/>
      <c r="O34314" s="9"/>
    </row>
    <row r="34315" spans="2:15" x14ac:dyDescent="0.2">
      <c r="B34315" s="3"/>
      <c r="C34315" s="3"/>
      <c r="D34315" s="6"/>
      <c r="E34315" s="8"/>
      <c r="O34315" s="9"/>
    </row>
    <row r="34316" spans="2:15" x14ac:dyDescent="0.2">
      <c r="B34316" s="3"/>
      <c r="C34316" s="3"/>
      <c r="D34316" s="6"/>
      <c r="E34316" s="8"/>
      <c r="O34316" s="9"/>
    </row>
    <row r="34317" spans="2:15" x14ac:dyDescent="0.2">
      <c r="B34317" s="3"/>
      <c r="C34317" s="3"/>
      <c r="D34317" s="6"/>
      <c r="E34317" s="8"/>
      <c r="O34317" s="9"/>
    </row>
    <row r="34318" spans="2:15" x14ac:dyDescent="0.2">
      <c r="B34318" s="3"/>
      <c r="C34318" s="3"/>
      <c r="D34318" s="6"/>
      <c r="E34318" s="8"/>
      <c r="O34318" s="9"/>
    </row>
    <row r="34319" spans="2:15" x14ac:dyDescent="0.2">
      <c r="B34319" s="3"/>
      <c r="C34319" s="3"/>
      <c r="D34319" s="6"/>
      <c r="E34319" s="8"/>
      <c r="O34319" s="9"/>
    </row>
    <row r="34320" spans="2:15" x14ac:dyDescent="0.2">
      <c r="B34320" s="3"/>
      <c r="C34320" s="3"/>
      <c r="D34320" s="6"/>
      <c r="E34320" s="8"/>
      <c r="O34320" s="9"/>
    </row>
    <row r="34321" spans="2:15" x14ac:dyDescent="0.2">
      <c r="B34321" s="3"/>
      <c r="C34321" s="3"/>
      <c r="D34321" s="6"/>
      <c r="E34321" s="8"/>
      <c r="O34321" s="9"/>
    </row>
    <row r="34322" spans="2:15" x14ac:dyDescent="0.2">
      <c r="B34322" s="3"/>
      <c r="C34322" s="3"/>
      <c r="D34322" s="6"/>
      <c r="E34322" s="8"/>
      <c r="O34322" s="9"/>
    </row>
    <row r="34323" spans="2:15" x14ac:dyDescent="0.2">
      <c r="B34323" s="3"/>
      <c r="C34323" s="3"/>
      <c r="D34323" s="6"/>
      <c r="E34323" s="8"/>
      <c r="O34323" s="9"/>
    </row>
    <row r="34324" spans="2:15" x14ac:dyDescent="0.2">
      <c r="B34324" s="3"/>
      <c r="C34324" s="3"/>
      <c r="D34324" s="6"/>
      <c r="E34324" s="8"/>
      <c r="O34324" s="9"/>
    </row>
    <row r="34325" spans="2:15" x14ac:dyDescent="0.2">
      <c r="B34325" s="3"/>
      <c r="C34325" s="3"/>
      <c r="D34325" s="6"/>
      <c r="E34325" s="8"/>
      <c r="O34325" s="9"/>
    </row>
    <row r="34326" spans="2:15" x14ac:dyDescent="0.2">
      <c r="B34326" s="3"/>
      <c r="C34326" s="3"/>
      <c r="D34326" s="6"/>
      <c r="E34326" s="8"/>
      <c r="O34326" s="9"/>
    </row>
    <row r="34327" spans="2:15" x14ac:dyDescent="0.2">
      <c r="B34327" s="3"/>
      <c r="C34327" s="3"/>
      <c r="D34327" s="6"/>
      <c r="E34327" s="8"/>
      <c r="O34327" s="9"/>
    </row>
    <row r="34328" spans="2:15" x14ac:dyDescent="0.2">
      <c r="B34328" s="3"/>
      <c r="C34328" s="3"/>
      <c r="D34328" s="6"/>
      <c r="E34328" s="8"/>
      <c r="O34328" s="9"/>
    </row>
    <row r="34329" spans="2:15" x14ac:dyDescent="0.2">
      <c r="B34329" s="3"/>
      <c r="C34329" s="3"/>
      <c r="D34329" s="6"/>
      <c r="E34329" s="8"/>
      <c r="O34329" s="9"/>
    </row>
    <row r="34330" spans="2:15" x14ac:dyDescent="0.2">
      <c r="B34330" s="3"/>
      <c r="C34330" s="3"/>
      <c r="D34330" s="6"/>
      <c r="E34330" s="8"/>
      <c r="O34330" s="9"/>
    </row>
    <row r="34331" spans="2:15" x14ac:dyDescent="0.2">
      <c r="B34331" s="3"/>
      <c r="C34331" s="3"/>
      <c r="D34331" s="6"/>
      <c r="E34331" s="8"/>
      <c r="O34331" s="9"/>
    </row>
    <row r="34332" spans="2:15" x14ac:dyDescent="0.2">
      <c r="B34332" s="3"/>
      <c r="C34332" s="3"/>
      <c r="D34332" s="6"/>
      <c r="E34332" s="8"/>
      <c r="O34332" s="9"/>
    </row>
    <row r="34333" spans="2:15" x14ac:dyDescent="0.2">
      <c r="B34333" s="3"/>
      <c r="C34333" s="3"/>
      <c r="D34333" s="6"/>
      <c r="E34333" s="8"/>
      <c r="O34333" s="9"/>
    </row>
    <row r="34334" spans="2:15" x14ac:dyDescent="0.2">
      <c r="B34334" s="3"/>
      <c r="C34334" s="3"/>
      <c r="D34334" s="6"/>
      <c r="E34334" s="8"/>
      <c r="O34334" s="9"/>
    </row>
    <row r="34335" spans="2:15" x14ac:dyDescent="0.2">
      <c r="B34335" s="3"/>
      <c r="C34335" s="3"/>
      <c r="D34335" s="6"/>
      <c r="E34335" s="8"/>
      <c r="O34335" s="9"/>
    </row>
    <row r="34336" spans="2:15" x14ac:dyDescent="0.2">
      <c r="B34336" s="3"/>
      <c r="C34336" s="3"/>
      <c r="D34336" s="6"/>
      <c r="E34336" s="8"/>
      <c r="O34336" s="9"/>
    </row>
    <row r="34337" spans="2:15" x14ac:dyDescent="0.2">
      <c r="B34337" s="3"/>
      <c r="C34337" s="3"/>
      <c r="D34337" s="6"/>
      <c r="E34337" s="8"/>
      <c r="O34337" s="9"/>
    </row>
    <row r="34338" spans="2:15" x14ac:dyDescent="0.2">
      <c r="B34338" s="3"/>
      <c r="C34338" s="3"/>
      <c r="D34338" s="6"/>
      <c r="E34338" s="8"/>
      <c r="O34338" s="9"/>
    </row>
    <row r="34339" spans="2:15" x14ac:dyDescent="0.2">
      <c r="B34339" s="3"/>
      <c r="C34339" s="3"/>
      <c r="D34339" s="6"/>
      <c r="E34339" s="8"/>
      <c r="O34339" s="9"/>
    </row>
    <row r="34340" spans="2:15" x14ac:dyDescent="0.2">
      <c r="B34340" s="3"/>
      <c r="C34340" s="3"/>
      <c r="D34340" s="6"/>
      <c r="E34340" s="8"/>
      <c r="O34340" s="9"/>
    </row>
    <row r="34341" spans="2:15" x14ac:dyDescent="0.2">
      <c r="B34341" s="3"/>
      <c r="C34341" s="3"/>
      <c r="D34341" s="6"/>
      <c r="E34341" s="8"/>
      <c r="O34341" s="9"/>
    </row>
    <row r="34342" spans="2:15" x14ac:dyDescent="0.2">
      <c r="B34342" s="3"/>
      <c r="C34342" s="3"/>
      <c r="D34342" s="6"/>
      <c r="E34342" s="8"/>
      <c r="O34342" s="9"/>
    </row>
    <row r="34343" spans="2:15" x14ac:dyDescent="0.2">
      <c r="B34343" s="3"/>
      <c r="C34343" s="3"/>
      <c r="D34343" s="6"/>
      <c r="E34343" s="8"/>
      <c r="O34343" s="9"/>
    </row>
    <row r="34344" spans="2:15" x14ac:dyDescent="0.2">
      <c r="B34344" s="3"/>
      <c r="C34344" s="3"/>
      <c r="D34344" s="6"/>
      <c r="E34344" s="8"/>
      <c r="O34344" s="9"/>
    </row>
    <row r="34345" spans="2:15" x14ac:dyDescent="0.2">
      <c r="B34345" s="3"/>
      <c r="C34345" s="3"/>
      <c r="D34345" s="6"/>
      <c r="E34345" s="8"/>
      <c r="O34345" s="9"/>
    </row>
    <row r="34346" spans="2:15" x14ac:dyDescent="0.2">
      <c r="B34346" s="3"/>
      <c r="C34346" s="3"/>
      <c r="D34346" s="6"/>
      <c r="E34346" s="8"/>
      <c r="O34346" s="9"/>
    </row>
    <row r="34347" spans="2:15" x14ac:dyDescent="0.2">
      <c r="B34347" s="3"/>
      <c r="C34347" s="3"/>
      <c r="D34347" s="6"/>
      <c r="E34347" s="8"/>
      <c r="O34347" s="9"/>
    </row>
    <row r="34348" spans="2:15" x14ac:dyDescent="0.2">
      <c r="B34348" s="3"/>
      <c r="C34348" s="3"/>
      <c r="D34348" s="6"/>
      <c r="E34348" s="8"/>
      <c r="O34348" s="9"/>
    </row>
    <row r="34349" spans="2:15" x14ac:dyDescent="0.2">
      <c r="B34349" s="3"/>
      <c r="C34349" s="3"/>
      <c r="D34349" s="6"/>
      <c r="E34349" s="8"/>
      <c r="O34349" s="9"/>
    </row>
    <row r="34350" spans="2:15" x14ac:dyDescent="0.2">
      <c r="B34350" s="3"/>
      <c r="C34350" s="3"/>
      <c r="D34350" s="6"/>
      <c r="E34350" s="8"/>
      <c r="O34350" s="9"/>
    </row>
    <row r="34351" spans="2:15" x14ac:dyDescent="0.2">
      <c r="B34351" s="3"/>
      <c r="C34351" s="3"/>
      <c r="D34351" s="6"/>
      <c r="E34351" s="8"/>
      <c r="O34351" s="9"/>
    </row>
    <row r="34352" spans="2:15" x14ac:dyDescent="0.2">
      <c r="B34352" s="3"/>
      <c r="C34352" s="3"/>
      <c r="D34352" s="6"/>
      <c r="E34352" s="8"/>
      <c r="O34352" s="9"/>
    </row>
    <row r="34353" spans="2:15" x14ac:dyDescent="0.2">
      <c r="B34353" s="3"/>
      <c r="C34353" s="3"/>
      <c r="D34353" s="6"/>
      <c r="E34353" s="8"/>
      <c r="O34353" s="9"/>
    </row>
    <row r="34354" spans="2:15" x14ac:dyDescent="0.2">
      <c r="B34354" s="3"/>
      <c r="C34354" s="3"/>
      <c r="D34354" s="6"/>
      <c r="E34354" s="8"/>
      <c r="O34354" s="9"/>
    </row>
    <row r="34355" spans="2:15" x14ac:dyDescent="0.2">
      <c r="B34355" s="3"/>
      <c r="C34355" s="3"/>
      <c r="D34355" s="6"/>
      <c r="E34355" s="8"/>
      <c r="O34355" s="9"/>
    </row>
    <row r="34356" spans="2:15" x14ac:dyDescent="0.2">
      <c r="B34356" s="3"/>
      <c r="C34356" s="3"/>
      <c r="D34356" s="6"/>
      <c r="E34356" s="8"/>
      <c r="O34356" s="9"/>
    </row>
    <row r="34357" spans="2:15" x14ac:dyDescent="0.2">
      <c r="B34357" s="3"/>
      <c r="C34357" s="3"/>
      <c r="D34357" s="6"/>
      <c r="E34357" s="8"/>
      <c r="O34357" s="9"/>
    </row>
    <row r="34358" spans="2:15" x14ac:dyDescent="0.2">
      <c r="B34358" s="3"/>
      <c r="C34358" s="3"/>
      <c r="D34358" s="6"/>
      <c r="E34358" s="8"/>
      <c r="O34358" s="9"/>
    </row>
    <row r="34359" spans="2:15" x14ac:dyDescent="0.2">
      <c r="B34359" s="3"/>
      <c r="C34359" s="3"/>
      <c r="D34359" s="6"/>
      <c r="E34359" s="8"/>
      <c r="O34359" s="9"/>
    </row>
    <row r="34360" spans="2:15" x14ac:dyDescent="0.2">
      <c r="B34360" s="3"/>
      <c r="C34360" s="3"/>
      <c r="D34360" s="6"/>
      <c r="E34360" s="8"/>
      <c r="O34360" s="9"/>
    </row>
    <row r="34361" spans="2:15" x14ac:dyDescent="0.2">
      <c r="B34361" s="3"/>
      <c r="C34361" s="3"/>
      <c r="D34361" s="6"/>
      <c r="E34361" s="8"/>
      <c r="O34361" s="9"/>
    </row>
    <row r="34362" spans="2:15" x14ac:dyDescent="0.2">
      <c r="B34362" s="3"/>
      <c r="C34362" s="3"/>
      <c r="D34362" s="6"/>
      <c r="E34362" s="8"/>
      <c r="O34362" s="9"/>
    </row>
    <row r="34363" spans="2:15" x14ac:dyDescent="0.2">
      <c r="B34363" s="3"/>
      <c r="C34363" s="3"/>
      <c r="D34363" s="6"/>
      <c r="E34363" s="8"/>
      <c r="O34363" s="9"/>
    </row>
    <row r="34364" spans="2:15" x14ac:dyDescent="0.2">
      <c r="B34364" s="3"/>
      <c r="C34364" s="3"/>
      <c r="D34364" s="6"/>
      <c r="E34364" s="8"/>
      <c r="O34364" s="9"/>
    </row>
    <row r="34365" spans="2:15" x14ac:dyDescent="0.2">
      <c r="B34365" s="3"/>
      <c r="C34365" s="3"/>
      <c r="D34365" s="6"/>
      <c r="E34365" s="8"/>
      <c r="O34365" s="9"/>
    </row>
    <row r="34366" spans="2:15" x14ac:dyDescent="0.2">
      <c r="B34366" s="3"/>
      <c r="C34366" s="3"/>
      <c r="D34366" s="6"/>
      <c r="E34366" s="8"/>
      <c r="O34366" s="9"/>
    </row>
    <row r="34367" spans="2:15" x14ac:dyDescent="0.2">
      <c r="B34367" s="3"/>
      <c r="C34367" s="3"/>
      <c r="D34367" s="6"/>
      <c r="E34367" s="8"/>
      <c r="O34367" s="9"/>
    </row>
    <row r="34368" spans="2:15" x14ac:dyDescent="0.2">
      <c r="B34368" s="3"/>
      <c r="C34368" s="3"/>
      <c r="D34368" s="6"/>
      <c r="E34368" s="8"/>
      <c r="O34368" s="9"/>
    </row>
    <row r="34369" spans="2:15" x14ac:dyDescent="0.2">
      <c r="B34369" s="3"/>
      <c r="C34369" s="3"/>
      <c r="D34369" s="6"/>
      <c r="E34369" s="8"/>
      <c r="O34369" s="9"/>
    </row>
    <row r="34370" spans="2:15" x14ac:dyDescent="0.2">
      <c r="B34370" s="3"/>
      <c r="C34370" s="3"/>
      <c r="D34370" s="6"/>
      <c r="E34370" s="8"/>
      <c r="O34370" s="9"/>
    </row>
    <row r="34371" spans="2:15" x14ac:dyDescent="0.2">
      <c r="B34371" s="3"/>
      <c r="C34371" s="3"/>
      <c r="D34371" s="6"/>
      <c r="E34371" s="8"/>
      <c r="O34371" s="9"/>
    </row>
    <row r="34372" spans="2:15" x14ac:dyDescent="0.2">
      <c r="B34372" s="3"/>
      <c r="C34372" s="3"/>
      <c r="D34372" s="6"/>
      <c r="E34372" s="8"/>
      <c r="O34372" s="9"/>
    </row>
    <row r="34373" spans="2:15" x14ac:dyDescent="0.2">
      <c r="B34373" s="3"/>
      <c r="C34373" s="3"/>
      <c r="D34373" s="6"/>
      <c r="E34373" s="8"/>
      <c r="O34373" s="9"/>
    </row>
    <row r="34374" spans="2:15" x14ac:dyDescent="0.2">
      <c r="B34374" s="3"/>
      <c r="C34374" s="3"/>
      <c r="D34374" s="6"/>
      <c r="E34374" s="8"/>
      <c r="O34374" s="9"/>
    </row>
    <row r="34375" spans="2:15" x14ac:dyDescent="0.2">
      <c r="B34375" s="3"/>
      <c r="C34375" s="3"/>
      <c r="D34375" s="6"/>
      <c r="E34375" s="8"/>
      <c r="O34375" s="9"/>
    </row>
    <row r="34376" spans="2:15" x14ac:dyDescent="0.2">
      <c r="B34376" s="3"/>
      <c r="C34376" s="3"/>
      <c r="D34376" s="6"/>
      <c r="E34376" s="8"/>
      <c r="O34376" s="9"/>
    </row>
    <row r="34377" spans="2:15" x14ac:dyDescent="0.2">
      <c r="B34377" s="3"/>
      <c r="C34377" s="3"/>
      <c r="D34377" s="6"/>
      <c r="E34377" s="8"/>
      <c r="O34377" s="9"/>
    </row>
    <row r="34378" spans="2:15" x14ac:dyDescent="0.2">
      <c r="B34378" s="3"/>
      <c r="C34378" s="3"/>
      <c r="D34378" s="6"/>
      <c r="E34378" s="8"/>
      <c r="O34378" s="9"/>
    </row>
    <row r="34379" spans="2:15" x14ac:dyDescent="0.2">
      <c r="B34379" s="3"/>
      <c r="C34379" s="3"/>
      <c r="D34379" s="6"/>
      <c r="E34379" s="8"/>
      <c r="O34379" s="9"/>
    </row>
    <row r="34380" spans="2:15" x14ac:dyDescent="0.2">
      <c r="B34380" s="3"/>
      <c r="C34380" s="3"/>
      <c r="D34380" s="6"/>
      <c r="E34380" s="8"/>
      <c r="O34380" s="9"/>
    </row>
    <row r="34381" spans="2:15" x14ac:dyDescent="0.2">
      <c r="B34381" s="3"/>
      <c r="C34381" s="3"/>
      <c r="D34381" s="6"/>
      <c r="E34381" s="8"/>
      <c r="O34381" s="9"/>
    </row>
    <row r="34382" spans="2:15" x14ac:dyDescent="0.2">
      <c r="B34382" s="3"/>
      <c r="C34382" s="3"/>
      <c r="D34382" s="6"/>
      <c r="E34382" s="8"/>
      <c r="O34382" s="9"/>
    </row>
    <row r="34383" spans="2:15" x14ac:dyDescent="0.2">
      <c r="B34383" s="3"/>
      <c r="C34383" s="3"/>
      <c r="D34383" s="6"/>
      <c r="E34383" s="8"/>
      <c r="O34383" s="9"/>
    </row>
    <row r="34384" spans="2:15" x14ac:dyDescent="0.2">
      <c r="B34384" s="3"/>
      <c r="C34384" s="3"/>
      <c r="D34384" s="6"/>
      <c r="E34384" s="8"/>
      <c r="O34384" s="9"/>
    </row>
    <row r="34385" spans="2:15" x14ac:dyDescent="0.2">
      <c r="B34385" s="3"/>
      <c r="C34385" s="3"/>
      <c r="D34385" s="6"/>
      <c r="E34385" s="8"/>
      <c r="O34385" s="9"/>
    </row>
    <row r="34386" spans="2:15" x14ac:dyDescent="0.2">
      <c r="B34386" s="3"/>
      <c r="C34386" s="3"/>
      <c r="D34386" s="6"/>
      <c r="E34386" s="8"/>
      <c r="O34386" s="9"/>
    </row>
    <row r="34387" spans="2:15" x14ac:dyDescent="0.2">
      <c r="B34387" s="3"/>
      <c r="C34387" s="3"/>
      <c r="D34387" s="6"/>
      <c r="E34387" s="8"/>
      <c r="O34387" s="9"/>
    </row>
    <row r="34388" spans="2:15" x14ac:dyDescent="0.2">
      <c r="B34388" s="3"/>
      <c r="C34388" s="3"/>
      <c r="D34388" s="6"/>
      <c r="E34388" s="8"/>
      <c r="O34388" s="9"/>
    </row>
    <row r="34389" spans="2:15" x14ac:dyDescent="0.2">
      <c r="B34389" s="3"/>
      <c r="C34389" s="3"/>
      <c r="D34389" s="6"/>
      <c r="E34389" s="8"/>
      <c r="O34389" s="9"/>
    </row>
    <row r="34390" spans="2:15" x14ac:dyDescent="0.2">
      <c r="B34390" s="3"/>
      <c r="C34390" s="3"/>
      <c r="D34390" s="6"/>
      <c r="E34390" s="8"/>
      <c r="O34390" s="9"/>
    </row>
    <row r="34391" spans="2:15" x14ac:dyDescent="0.2">
      <c r="B34391" s="3"/>
      <c r="C34391" s="3"/>
      <c r="D34391" s="6"/>
      <c r="E34391" s="8"/>
      <c r="O34391" s="9"/>
    </row>
    <row r="34392" spans="2:15" x14ac:dyDescent="0.2">
      <c r="B34392" s="3"/>
      <c r="C34392" s="3"/>
      <c r="D34392" s="6"/>
      <c r="E34392" s="8"/>
      <c r="O34392" s="9"/>
    </row>
    <row r="34393" spans="2:15" x14ac:dyDescent="0.2">
      <c r="B34393" s="3"/>
      <c r="C34393" s="3"/>
      <c r="D34393" s="6"/>
      <c r="E34393" s="8"/>
      <c r="O34393" s="9"/>
    </row>
    <row r="34394" spans="2:15" x14ac:dyDescent="0.2">
      <c r="B34394" s="3"/>
      <c r="C34394" s="3"/>
      <c r="D34394" s="6"/>
      <c r="E34394" s="8"/>
      <c r="O34394" s="9"/>
    </row>
    <row r="34395" spans="2:15" x14ac:dyDescent="0.2">
      <c r="B34395" s="3"/>
      <c r="C34395" s="3"/>
      <c r="D34395" s="6"/>
      <c r="E34395" s="8"/>
      <c r="O34395" s="9"/>
    </row>
    <row r="34396" spans="2:15" x14ac:dyDescent="0.2">
      <c r="B34396" s="3"/>
      <c r="C34396" s="3"/>
      <c r="D34396" s="6"/>
      <c r="E34396" s="8"/>
      <c r="O34396" s="9"/>
    </row>
    <row r="34397" spans="2:15" x14ac:dyDescent="0.2">
      <c r="B34397" s="3"/>
      <c r="C34397" s="3"/>
      <c r="D34397" s="6"/>
      <c r="E34397" s="8"/>
      <c r="O34397" s="9"/>
    </row>
    <row r="34398" spans="2:15" x14ac:dyDescent="0.2">
      <c r="B34398" s="3"/>
      <c r="C34398" s="3"/>
      <c r="D34398" s="6"/>
      <c r="E34398" s="8"/>
      <c r="O34398" s="9"/>
    </row>
    <row r="34399" spans="2:15" x14ac:dyDescent="0.2">
      <c r="B34399" s="3"/>
      <c r="C34399" s="3"/>
      <c r="D34399" s="6"/>
      <c r="E34399" s="8"/>
      <c r="O34399" s="9"/>
    </row>
    <row r="34400" spans="2:15" x14ac:dyDescent="0.2">
      <c r="B34400" s="3"/>
      <c r="C34400" s="3"/>
      <c r="D34400" s="6"/>
      <c r="E34400" s="8"/>
      <c r="O34400" s="9"/>
    </row>
    <row r="34401" spans="2:15" x14ac:dyDescent="0.2">
      <c r="B34401" s="3"/>
      <c r="C34401" s="3"/>
      <c r="D34401" s="6"/>
      <c r="E34401" s="8"/>
      <c r="O34401" s="9"/>
    </row>
    <row r="34402" spans="2:15" x14ac:dyDescent="0.2">
      <c r="B34402" s="3"/>
      <c r="C34402" s="3"/>
      <c r="D34402" s="6"/>
      <c r="E34402" s="8"/>
      <c r="O34402" s="9"/>
    </row>
    <row r="34403" spans="2:15" x14ac:dyDescent="0.2">
      <c r="B34403" s="3"/>
      <c r="C34403" s="3"/>
      <c r="D34403" s="6"/>
      <c r="E34403" s="8"/>
      <c r="O34403" s="9"/>
    </row>
    <row r="34404" spans="2:15" x14ac:dyDescent="0.2">
      <c r="B34404" s="3"/>
      <c r="C34404" s="3"/>
      <c r="D34404" s="6"/>
      <c r="E34404" s="8"/>
      <c r="O34404" s="9"/>
    </row>
    <row r="34405" spans="2:15" x14ac:dyDescent="0.2">
      <c r="B34405" s="3"/>
      <c r="C34405" s="3"/>
      <c r="D34405" s="6"/>
      <c r="E34405" s="8"/>
      <c r="O34405" s="9"/>
    </row>
    <row r="34406" spans="2:15" x14ac:dyDescent="0.2">
      <c r="B34406" s="3"/>
      <c r="C34406" s="3"/>
      <c r="D34406" s="6"/>
      <c r="E34406" s="8"/>
      <c r="O34406" s="9"/>
    </row>
    <row r="34407" spans="2:15" x14ac:dyDescent="0.2">
      <c r="B34407" s="3"/>
      <c r="C34407" s="3"/>
      <c r="D34407" s="6"/>
      <c r="E34407" s="8"/>
      <c r="O34407" s="9"/>
    </row>
    <row r="34408" spans="2:15" x14ac:dyDescent="0.2">
      <c r="B34408" s="3"/>
      <c r="C34408" s="3"/>
      <c r="D34408" s="6"/>
      <c r="E34408" s="8"/>
      <c r="O34408" s="9"/>
    </row>
    <row r="34409" spans="2:15" x14ac:dyDescent="0.2">
      <c r="B34409" s="3"/>
      <c r="C34409" s="3"/>
      <c r="D34409" s="6"/>
      <c r="E34409" s="8"/>
      <c r="O34409" s="9"/>
    </row>
    <row r="34410" spans="2:15" x14ac:dyDescent="0.2">
      <c r="B34410" s="3"/>
      <c r="C34410" s="3"/>
      <c r="D34410" s="6"/>
      <c r="E34410" s="8"/>
      <c r="O34410" s="9"/>
    </row>
    <row r="34411" spans="2:15" x14ac:dyDescent="0.2">
      <c r="B34411" s="3"/>
      <c r="C34411" s="3"/>
      <c r="D34411" s="6"/>
      <c r="E34411" s="8"/>
      <c r="O34411" s="9"/>
    </row>
    <row r="34412" spans="2:15" x14ac:dyDescent="0.2">
      <c r="B34412" s="3"/>
      <c r="C34412" s="3"/>
      <c r="D34412" s="6"/>
      <c r="E34412" s="8"/>
      <c r="O34412" s="9"/>
    </row>
    <row r="34413" spans="2:15" x14ac:dyDescent="0.2">
      <c r="B34413" s="3"/>
      <c r="C34413" s="3"/>
      <c r="D34413" s="6"/>
      <c r="E34413" s="8"/>
      <c r="O34413" s="9"/>
    </row>
    <row r="34414" spans="2:15" x14ac:dyDescent="0.2">
      <c r="B34414" s="3"/>
      <c r="C34414" s="3"/>
      <c r="D34414" s="6"/>
      <c r="E34414" s="8"/>
      <c r="O34414" s="9"/>
    </row>
    <row r="34415" spans="2:15" x14ac:dyDescent="0.2">
      <c r="B34415" s="3"/>
      <c r="C34415" s="3"/>
      <c r="D34415" s="6"/>
      <c r="E34415" s="8"/>
      <c r="O34415" s="9"/>
    </row>
    <row r="34416" spans="2:15" x14ac:dyDescent="0.2">
      <c r="B34416" s="3"/>
      <c r="C34416" s="3"/>
      <c r="D34416" s="6"/>
      <c r="E34416" s="8"/>
      <c r="O34416" s="9"/>
    </row>
    <row r="34417" spans="2:15" x14ac:dyDescent="0.2">
      <c r="B34417" s="3"/>
      <c r="C34417" s="3"/>
      <c r="D34417" s="6"/>
      <c r="E34417" s="8"/>
      <c r="O34417" s="9"/>
    </row>
    <row r="34418" spans="2:15" x14ac:dyDescent="0.2">
      <c r="B34418" s="3"/>
      <c r="C34418" s="3"/>
      <c r="D34418" s="6"/>
      <c r="E34418" s="8"/>
      <c r="O34418" s="9"/>
    </row>
    <row r="34419" spans="2:15" x14ac:dyDescent="0.2">
      <c r="B34419" s="3"/>
      <c r="C34419" s="3"/>
      <c r="D34419" s="6"/>
      <c r="E34419" s="8"/>
      <c r="O34419" s="9"/>
    </row>
    <row r="34420" spans="2:15" x14ac:dyDescent="0.2">
      <c r="B34420" s="3"/>
      <c r="C34420" s="3"/>
      <c r="D34420" s="6"/>
      <c r="E34420" s="8"/>
      <c r="O34420" s="9"/>
    </row>
    <row r="34421" spans="2:15" x14ac:dyDescent="0.2">
      <c r="B34421" s="3"/>
      <c r="C34421" s="3"/>
      <c r="D34421" s="6"/>
      <c r="E34421" s="8"/>
      <c r="O34421" s="9"/>
    </row>
    <row r="34422" spans="2:15" x14ac:dyDescent="0.2">
      <c r="B34422" s="3"/>
      <c r="C34422" s="3"/>
      <c r="D34422" s="6"/>
      <c r="E34422" s="8"/>
      <c r="O34422" s="9"/>
    </row>
    <row r="34423" spans="2:15" x14ac:dyDescent="0.2">
      <c r="B34423" s="3"/>
      <c r="C34423" s="3"/>
      <c r="D34423" s="6"/>
      <c r="E34423" s="8"/>
      <c r="O34423" s="9"/>
    </row>
    <row r="34424" spans="2:15" x14ac:dyDescent="0.2">
      <c r="B34424" s="3"/>
      <c r="C34424" s="3"/>
      <c r="D34424" s="6"/>
      <c r="E34424" s="8"/>
      <c r="O34424" s="9"/>
    </row>
    <row r="34425" spans="2:15" x14ac:dyDescent="0.2">
      <c r="B34425" s="3"/>
      <c r="C34425" s="3"/>
      <c r="D34425" s="6"/>
      <c r="E34425" s="8"/>
      <c r="O34425" s="9"/>
    </row>
    <row r="34426" spans="2:15" x14ac:dyDescent="0.2">
      <c r="B34426" s="3"/>
      <c r="C34426" s="3"/>
      <c r="D34426" s="6"/>
      <c r="E34426" s="8"/>
      <c r="O34426" s="9"/>
    </row>
    <row r="34427" spans="2:15" x14ac:dyDescent="0.2">
      <c r="B34427" s="3"/>
      <c r="C34427" s="3"/>
      <c r="D34427" s="6"/>
      <c r="E34427" s="8"/>
      <c r="O34427" s="9"/>
    </row>
    <row r="34428" spans="2:15" x14ac:dyDescent="0.2">
      <c r="B34428" s="3"/>
      <c r="C34428" s="3"/>
      <c r="D34428" s="6"/>
      <c r="E34428" s="8"/>
      <c r="O34428" s="9"/>
    </row>
    <row r="34429" spans="2:15" x14ac:dyDescent="0.2">
      <c r="B34429" s="3"/>
      <c r="C34429" s="3"/>
      <c r="D34429" s="6"/>
      <c r="E34429" s="8"/>
      <c r="O34429" s="9"/>
    </row>
    <row r="34430" spans="2:15" x14ac:dyDescent="0.2">
      <c r="B34430" s="3"/>
      <c r="C34430" s="3"/>
      <c r="D34430" s="6"/>
      <c r="E34430" s="8"/>
      <c r="O34430" s="9"/>
    </row>
    <row r="34431" spans="2:15" x14ac:dyDescent="0.2">
      <c r="B34431" s="3"/>
      <c r="C34431" s="3"/>
      <c r="D34431" s="6"/>
      <c r="E34431" s="8"/>
      <c r="O34431" s="9"/>
    </row>
    <row r="34432" spans="2:15" x14ac:dyDescent="0.2">
      <c r="B34432" s="3"/>
      <c r="C34432" s="3"/>
      <c r="D34432" s="6"/>
      <c r="E34432" s="8"/>
      <c r="O34432" s="9"/>
    </row>
    <row r="34433" spans="2:15" x14ac:dyDescent="0.2">
      <c r="B34433" s="3"/>
      <c r="C34433" s="3"/>
      <c r="D34433" s="6"/>
      <c r="E34433" s="8"/>
      <c r="O34433" s="9"/>
    </row>
    <row r="34434" spans="2:15" x14ac:dyDescent="0.2">
      <c r="B34434" s="3"/>
      <c r="C34434" s="3"/>
      <c r="D34434" s="6"/>
      <c r="E34434" s="8"/>
      <c r="O34434" s="9"/>
    </row>
    <row r="34435" spans="2:15" x14ac:dyDescent="0.2">
      <c r="B34435" s="3"/>
      <c r="C34435" s="3"/>
      <c r="D34435" s="6"/>
      <c r="E34435" s="8"/>
      <c r="O34435" s="9"/>
    </row>
    <row r="34436" spans="2:15" x14ac:dyDescent="0.2">
      <c r="B34436" s="3"/>
      <c r="C34436" s="3"/>
      <c r="D34436" s="6"/>
      <c r="E34436" s="8"/>
      <c r="O34436" s="9"/>
    </row>
    <row r="34437" spans="2:15" x14ac:dyDescent="0.2">
      <c r="B34437" s="3"/>
      <c r="C34437" s="3"/>
      <c r="D34437" s="6"/>
      <c r="E34437" s="8"/>
      <c r="O34437" s="9"/>
    </row>
    <row r="34438" spans="2:15" x14ac:dyDescent="0.2">
      <c r="B34438" s="3"/>
      <c r="C34438" s="3"/>
      <c r="D34438" s="6"/>
      <c r="E34438" s="8"/>
      <c r="O34438" s="9"/>
    </row>
    <row r="34439" spans="2:15" x14ac:dyDescent="0.2">
      <c r="B34439" s="3"/>
      <c r="C34439" s="3"/>
      <c r="D34439" s="6"/>
      <c r="E34439" s="8"/>
      <c r="O34439" s="9"/>
    </row>
    <row r="34440" spans="2:15" x14ac:dyDescent="0.2">
      <c r="B34440" s="3"/>
      <c r="C34440" s="3"/>
      <c r="D34440" s="6"/>
      <c r="E34440" s="8"/>
      <c r="O34440" s="9"/>
    </row>
    <row r="34441" spans="2:15" x14ac:dyDescent="0.2">
      <c r="B34441" s="3"/>
      <c r="C34441" s="3"/>
      <c r="D34441" s="6"/>
      <c r="E34441" s="8"/>
      <c r="O34441" s="9"/>
    </row>
    <row r="34442" spans="2:15" x14ac:dyDescent="0.2">
      <c r="B34442" s="3"/>
      <c r="C34442" s="3"/>
      <c r="D34442" s="6"/>
      <c r="E34442" s="8"/>
      <c r="O34442" s="9"/>
    </row>
    <row r="34443" spans="2:15" x14ac:dyDescent="0.2">
      <c r="B34443" s="3"/>
      <c r="C34443" s="3"/>
      <c r="D34443" s="6"/>
      <c r="E34443" s="8"/>
      <c r="O34443" s="9"/>
    </row>
    <row r="34444" spans="2:15" x14ac:dyDescent="0.2">
      <c r="B34444" s="3"/>
      <c r="C34444" s="3"/>
      <c r="D34444" s="6"/>
      <c r="E34444" s="8"/>
      <c r="O34444" s="9"/>
    </row>
    <row r="34445" spans="2:15" x14ac:dyDescent="0.2">
      <c r="B34445" s="3"/>
      <c r="C34445" s="3"/>
      <c r="D34445" s="6"/>
      <c r="E34445" s="8"/>
      <c r="O34445" s="9"/>
    </row>
    <row r="34446" spans="2:15" x14ac:dyDescent="0.2">
      <c r="B34446" s="3"/>
      <c r="C34446" s="3"/>
      <c r="D34446" s="6"/>
      <c r="E34446" s="8"/>
      <c r="O34446" s="9"/>
    </row>
    <row r="34447" spans="2:15" x14ac:dyDescent="0.2">
      <c r="B34447" s="3"/>
      <c r="C34447" s="3"/>
      <c r="D34447" s="6"/>
      <c r="E34447" s="8"/>
      <c r="O34447" s="9"/>
    </row>
    <row r="34448" spans="2:15" x14ac:dyDescent="0.2">
      <c r="B34448" s="3"/>
      <c r="C34448" s="3"/>
      <c r="D34448" s="6"/>
      <c r="E34448" s="8"/>
      <c r="O34448" s="9"/>
    </row>
    <row r="34449" spans="2:15" x14ac:dyDescent="0.2">
      <c r="B34449" s="3"/>
      <c r="C34449" s="3"/>
      <c r="D34449" s="6"/>
      <c r="E34449" s="8"/>
      <c r="O34449" s="9"/>
    </row>
    <row r="34450" spans="2:15" x14ac:dyDescent="0.2">
      <c r="B34450" s="3"/>
      <c r="C34450" s="3"/>
      <c r="D34450" s="6"/>
      <c r="E34450" s="8"/>
      <c r="O34450" s="9"/>
    </row>
    <row r="34451" spans="2:15" x14ac:dyDescent="0.2">
      <c r="B34451" s="3"/>
      <c r="C34451" s="3"/>
      <c r="D34451" s="6"/>
      <c r="E34451" s="8"/>
      <c r="O34451" s="9"/>
    </row>
    <row r="34452" spans="2:15" x14ac:dyDescent="0.2">
      <c r="B34452" s="3"/>
      <c r="C34452" s="3"/>
      <c r="D34452" s="6"/>
      <c r="E34452" s="8"/>
      <c r="O34452" s="9"/>
    </row>
    <row r="34453" spans="2:15" x14ac:dyDescent="0.2">
      <c r="B34453" s="3"/>
      <c r="C34453" s="3"/>
      <c r="D34453" s="6"/>
      <c r="E34453" s="8"/>
      <c r="O34453" s="9"/>
    </row>
    <row r="34454" spans="2:15" x14ac:dyDescent="0.2">
      <c r="B34454" s="3"/>
      <c r="C34454" s="3"/>
      <c r="D34454" s="6"/>
      <c r="E34454" s="8"/>
      <c r="O34454" s="9"/>
    </row>
    <row r="34455" spans="2:15" x14ac:dyDescent="0.2">
      <c r="B34455" s="3"/>
      <c r="C34455" s="3"/>
      <c r="D34455" s="6"/>
      <c r="E34455" s="8"/>
      <c r="O34455" s="9"/>
    </row>
    <row r="34456" spans="2:15" x14ac:dyDescent="0.2">
      <c r="B34456" s="3"/>
      <c r="C34456" s="3"/>
      <c r="D34456" s="6"/>
      <c r="E34456" s="8"/>
      <c r="O34456" s="9"/>
    </row>
    <row r="34457" spans="2:15" x14ac:dyDescent="0.2">
      <c r="B34457" s="3"/>
      <c r="C34457" s="3"/>
      <c r="D34457" s="6"/>
      <c r="E34457" s="8"/>
      <c r="O34457" s="9"/>
    </row>
    <row r="34458" spans="2:15" x14ac:dyDescent="0.2">
      <c r="B34458" s="3"/>
      <c r="C34458" s="3"/>
      <c r="D34458" s="6"/>
      <c r="E34458" s="8"/>
      <c r="O34458" s="9"/>
    </row>
    <row r="34459" spans="2:15" x14ac:dyDescent="0.2">
      <c r="B34459" s="3"/>
      <c r="C34459" s="3"/>
      <c r="D34459" s="6"/>
      <c r="E34459" s="8"/>
      <c r="O34459" s="9"/>
    </row>
    <row r="34460" spans="2:15" x14ac:dyDescent="0.2">
      <c r="B34460" s="3"/>
      <c r="C34460" s="3"/>
      <c r="D34460" s="6"/>
      <c r="E34460" s="8"/>
      <c r="O34460" s="9"/>
    </row>
    <row r="34461" spans="2:15" x14ac:dyDescent="0.2">
      <c r="B34461" s="3"/>
      <c r="C34461" s="3"/>
      <c r="D34461" s="6"/>
      <c r="E34461" s="8"/>
      <c r="O34461" s="9"/>
    </row>
    <row r="34462" spans="2:15" x14ac:dyDescent="0.2">
      <c r="B34462" s="3"/>
      <c r="C34462" s="3"/>
      <c r="D34462" s="6"/>
      <c r="E34462" s="8"/>
      <c r="O34462" s="9"/>
    </row>
    <row r="34463" spans="2:15" x14ac:dyDescent="0.2">
      <c r="B34463" s="3"/>
      <c r="C34463" s="3"/>
      <c r="D34463" s="6"/>
      <c r="E34463" s="8"/>
      <c r="O34463" s="9"/>
    </row>
    <row r="34464" spans="2:15" x14ac:dyDescent="0.2">
      <c r="B34464" s="3"/>
      <c r="C34464" s="3"/>
      <c r="D34464" s="6"/>
      <c r="E34464" s="8"/>
      <c r="O34464" s="9"/>
    </row>
    <row r="34465" spans="2:15" x14ac:dyDescent="0.2">
      <c r="B34465" s="3"/>
      <c r="C34465" s="3"/>
      <c r="D34465" s="6"/>
      <c r="E34465" s="8"/>
      <c r="O34465" s="9"/>
    </row>
    <row r="34466" spans="2:15" x14ac:dyDescent="0.2">
      <c r="B34466" s="3"/>
      <c r="C34466" s="3"/>
      <c r="D34466" s="6"/>
      <c r="E34466" s="8"/>
      <c r="O34466" s="9"/>
    </row>
    <row r="34467" spans="2:15" x14ac:dyDescent="0.2">
      <c r="B34467" s="3"/>
      <c r="C34467" s="3"/>
      <c r="D34467" s="6"/>
      <c r="E34467" s="8"/>
      <c r="O34467" s="9"/>
    </row>
    <row r="34468" spans="2:15" x14ac:dyDescent="0.2">
      <c r="B34468" s="3"/>
      <c r="C34468" s="3"/>
      <c r="D34468" s="6"/>
      <c r="E34468" s="8"/>
      <c r="O34468" s="9"/>
    </row>
    <row r="34469" spans="2:15" x14ac:dyDescent="0.2">
      <c r="B34469" s="3"/>
      <c r="C34469" s="3"/>
      <c r="D34469" s="6"/>
      <c r="E34469" s="8"/>
      <c r="O34469" s="9"/>
    </row>
    <row r="34470" spans="2:15" x14ac:dyDescent="0.2">
      <c r="B34470" s="3"/>
      <c r="C34470" s="3"/>
      <c r="D34470" s="6"/>
      <c r="E34470" s="8"/>
      <c r="O34470" s="9"/>
    </row>
    <row r="34471" spans="2:15" x14ac:dyDescent="0.2">
      <c r="B34471" s="3"/>
      <c r="C34471" s="3"/>
      <c r="D34471" s="6"/>
      <c r="E34471" s="8"/>
      <c r="O34471" s="9"/>
    </row>
    <row r="34472" spans="2:15" x14ac:dyDescent="0.2">
      <c r="B34472" s="3"/>
      <c r="C34472" s="3"/>
      <c r="D34472" s="6"/>
      <c r="E34472" s="8"/>
      <c r="O34472" s="9"/>
    </row>
    <row r="34473" spans="2:15" x14ac:dyDescent="0.2">
      <c r="B34473" s="3"/>
      <c r="C34473" s="3"/>
      <c r="D34473" s="6"/>
      <c r="E34473" s="8"/>
      <c r="O34473" s="9"/>
    </row>
    <row r="34474" spans="2:15" x14ac:dyDescent="0.2">
      <c r="B34474" s="3"/>
      <c r="C34474" s="3"/>
      <c r="D34474" s="6"/>
      <c r="E34474" s="8"/>
      <c r="O34474" s="9"/>
    </row>
    <row r="34475" spans="2:15" x14ac:dyDescent="0.2">
      <c r="B34475" s="3"/>
      <c r="C34475" s="3"/>
      <c r="D34475" s="6"/>
      <c r="E34475" s="8"/>
      <c r="O34475" s="9"/>
    </row>
    <row r="34476" spans="2:15" x14ac:dyDescent="0.2">
      <c r="B34476" s="3"/>
      <c r="C34476" s="3"/>
      <c r="D34476" s="6"/>
      <c r="E34476" s="8"/>
      <c r="O34476" s="9"/>
    </row>
    <row r="34477" spans="2:15" x14ac:dyDescent="0.2">
      <c r="B34477" s="3"/>
      <c r="C34477" s="3"/>
      <c r="D34477" s="6"/>
      <c r="E34477" s="8"/>
      <c r="O34477" s="9"/>
    </row>
    <row r="34478" spans="2:15" x14ac:dyDescent="0.2">
      <c r="B34478" s="3"/>
      <c r="C34478" s="3"/>
      <c r="D34478" s="6"/>
      <c r="E34478" s="8"/>
      <c r="O34478" s="9"/>
    </row>
    <row r="34479" spans="2:15" x14ac:dyDescent="0.2">
      <c r="B34479" s="3"/>
      <c r="C34479" s="3"/>
      <c r="D34479" s="6"/>
      <c r="E34479" s="8"/>
      <c r="O34479" s="9"/>
    </row>
    <row r="34480" spans="2:15" x14ac:dyDescent="0.2">
      <c r="B34480" s="3"/>
      <c r="C34480" s="3"/>
      <c r="D34480" s="6"/>
      <c r="E34480" s="8"/>
      <c r="O34480" s="9"/>
    </row>
    <row r="34481" spans="2:15" x14ac:dyDescent="0.2">
      <c r="B34481" s="3"/>
      <c r="C34481" s="3"/>
      <c r="D34481" s="6"/>
      <c r="E34481" s="8"/>
      <c r="O34481" s="9"/>
    </row>
    <row r="34482" spans="2:15" x14ac:dyDescent="0.2">
      <c r="B34482" s="3"/>
      <c r="C34482" s="3"/>
      <c r="D34482" s="6"/>
      <c r="E34482" s="8"/>
      <c r="O34482" s="9"/>
    </row>
    <row r="34483" spans="2:15" x14ac:dyDescent="0.2">
      <c r="B34483" s="3"/>
      <c r="C34483" s="3"/>
      <c r="D34483" s="6"/>
      <c r="E34483" s="8"/>
      <c r="O34483" s="9"/>
    </row>
    <row r="34484" spans="2:15" x14ac:dyDescent="0.2">
      <c r="B34484" s="3"/>
      <c r="C34484" s="3"/>
      <c r="D34484" s="6"/>
      <c r="E34484" s="8"/>
      <c r="O34484" s="9"/>
    </row>
    <row r="34485" spans="2:15" x14ac:dyDescent="0.2">
      <c r="B34485" s="3"/>
      <c r="C34485" s="3"/>
      <c r="D34485" s="6"/>
      <c r="E34485" s="8"/>
      <c r="O34485" s="9"/>
    </row>
    <row r="34486" spans="2:15" x14ac:dyDescent="0.2">
      <c r="B34486" s="3"/>
      <c r="C34486" s="3"/>
      <c r="D34486" s="6"/>
      <c r="E34486" s="8"/>
      <c r="O34486" s="9"/>
    </row>
    <row r="34487" spans="2:15" x14ac:dyDescent="0.2">
      <c r="B34487" s="3"/>
      <c r="C34487" s="3"/>
      <c r="D34487" s="6"/>
      <c r="E34487" s="8"/>
      <c r="O34487" s="9"/>
    </row>
    <row r="34488" spans="2:15" x14ac:dyDescent="0.2">
      <c r="B34488" s="3"/>
      <c r="C34488" s="3"/>
      <c r="D34488" s="6"/>
      <c r="E34488" s="8"/>
      <c r="O34488" s="9"/>
    </row>
    <row r="34489" spans="2:15" x14ac:dyDescent="0.2">
      <c r="B34489" s="3"/>
      <c r="C34489" s="3"/>
      <c r="D34489" s="6"/>
      <c r="E34489" s="8"/>
      <c r="O34489" s="9"/>
    </row>
    <row r="34490" spans="2:15" x14ac:dyDescent="0.2">
      <c r="B34490" s="3"/>
      <c r="C34490" s="3"/>
      <c r="D34490" s="6"/>
      <c r="E34490" s="8"/>
      <c r="O34490" s="9"/>
    </row>
    <row r="34491" spans="2:15" x14ac:dyDescent="0.2">
      <c r="B34491" s="3"/>
      <c r="C34491" s="3"/>
      <c r="D34491" s="6"/>
      <c r="E34491" s="8"/>
      <c r="O34491" s="9"/>
    </row>
    <row r="34492" spans="2:15" x14ac:dyDescent="0.2">
      <c r="B34492" s="3"/>
      <c r="C34492" s="3"/>
      <c r="D34492" s="6"/>
      <c r="E34492" s="8"/>
      <c r="O34492" s="9"/>
    </row>
    <row r="34493" spans="2:15" x14ac:dyDescent="0.2">
      <c r="B34493" s="3"/>
      <c r="C34493" s="3"/>
      <c r="D34493" s="6"/>
      <c r="E34493" s="8"/>
      <c r="O34493" s="9"/>
    </row>
    <row r="34494" spans="2:15" x14ac:dyDescent="0.2">
      <c r="B34494" s="3"/>
      <c r="C34494" s="3"/>
      <c r="D34494" s="6"/>
      <c r="E34494" s="8"/>
      <c r="O34494" s="9"/>
    </row>
    <row r="34495" spans="2:15" x14ac:dyDescent="0.2">
      <c r="B34495" s="3"/>
      <c r="C34495" s="3"/>
      <c r="D34495" s="6"/>
      <c r="E34495" s="8"/>
      <c r="O34495" s="9"/>
    </row>
    <row r="34496" spans="2:15" x14ac:dyDescent="0.2">
      <c r="B34496" s="3"/>
      <c r="C34496" s="3"/>
      <c r="D34496" s="6"/>
      <c r="E34496" s="8"/>
      <c r="O34496" s="9"/>
    </row>
    <row r="34497" spans="2:15" x14ac:dyDescent="0.2">
      <c r="B34497" s="3"/>
      <c r="C34497" s="3"/>
      <c r="D34497" s="6"/>
      <c r="E34497" s="8"/>
      <c r="O34497" s="9"/>
    </row>
    <row r="34498" spans="2:15" x14ac:dyDescent="0.2">
      <c r="B34498" s="3"/>
      <c r="C34498" s="3"/>
      <c r="D34498" s="6"/>
      <c r="E34498" s="8"/>
      <c r="O34498" s="9"/>
    </row>
    <row r="34499" spans="2:15" x14ac:dyDescent="0.2">
      <c r="B34499" s="3"/>
      <c r="C34499" s="3"/>
      <c r="D34499" s="6"/>
      <c r="E34499" s="8"/>
      <c r="O34499" s="9"/>
    </row>
    <row r="34500" spans="2:15" x14ac:dyDescent="0.2">
      <c r="B34500" s="3"/>
      <c r="C34500" s="3"/>
      <c r="D34500" s="6"/>
      <c r="E34500" s="8"/>
      <c r="O34500" s="9"/>
    </row>
    <row r="34501" spans="2:15" x14ac:dyDescent="0.2">
      <c r="B34501" s="3"/>
      <c r="C34501" s="3"/>
      <c r="D34501" s="6"/>
      <c r="E34501" s="8"/>
      <c r="O34501" s="9"/>
    </row>
    <row r="34502" spans="2:15" x14ac:dyDescent="0.2">
      <c r="B34502" s="3"/>
      <c r="C34502" s="3"/>
      <c r="D34502" s="6"/>
      <c r="E34502" s="8"/>
      <c r="O34502" s="9"/>
    </row>
    <row r="34503" spans="2:15" x14ac:dyDescent="0.2">
      <c r="B34503" s="3"/>
      <c r="C34503" s="3"/>
      <c r="D34503" s="6"/>
      <c r="E34503" s="8"/>
      <c r="O34503" s="9"/>
    </row>
    <row r="34504" spans="2:15" x14ac:dyDescent="0.2">
      <c r="B34504" s="3"/>
      <c r="C34504" s="3"/>
      <c r="D34504" s="6"/>
      <c r="E34504" s="8"/>
      <c r="O34504" s="9"/>
    </row>
    <row r="34505" spans="2:15" x14ac:dyDescent="0.2">
      <c r="B34505" s="3"/>
      <c r="C34505" s="3"/>
      <c r="D34505" s="6"/>
      <c r="E34505" s="8"/>
      <c r="O34505" s="9"/>
    </row>
    <row r="34506" spans="2:15" x14ac:dyDescent="0.2">
      <c r="B34506" s="3"/>
      <c r="C34506" s="3"/>
      <c r="D34506" s="6"/>
      <c r="E34506" s="8"/>
      <c r="O34506" s="9"/>
    </row>
    <row r="34507" spans="2:15" x14ac:dyDescent="0.2">
      <c r="B34507" s="3"/>
      <c r="C34507" s="3"/>
      <c r="D34507" s="6"/>
      <c r="E34507" s="8"/>
      <c r="O34507" s="9"/>
    </row>
    <row r="34508" spans="2:15" x14ac:dyDescent="0.2">
      <c r="B34508" s="3"/>
      <c r="C34508" s="3"/>
      <c r="D34508" s="6"/>
      <c r="E34508" s="8"/>
      <c r="O34508" s="9"/>
    </row>
    <row r="34509" spans="2:15" x14ac:dyDescent="0.2">
      <c r="B34509" s="3"/>
      <c r="C34509" s="3"/>
      <c r="D34509" s="6"/>
      <c r="E34509" s="8"/>
      <c r="O34509" s="9"/>
    </row>
    <row r="34510" spans="2:15" x14ac:dyDescent="0.2">
      <c r="B34510" s="3"/>
      <c r="C34510" s="3"/>
      <c r="D34510" s="6"/>
      <c r="E34510" s="8"/>
      <c r="O34510" s="9"/>
    </row>
    <row r="34511" spans="2:15" x14ac:dyDescent="0.2">
      <c r="B34511" s="3"/>
      <c r="C34511" s="3"/>
      <c r="D34511" s="6"/>
      <c r="E34511" s="8"/>
      <c r="O34511" s="9"/>
    </row>
    <row r="34512" spans="2:15" x14ac:dyDescent="0.2">
      <c r="B34512" s="3"/>
      <c r="C34512" s="3"/>
      <c r="D34512" s="6"/>
      <c r="E34512" s="8"/>
      <c r="O34512" s="9"/>
    </row>
    <row r="34513" spans="2:15" x14ac:dyDescent="0.2">
      <c r="B34513" s="3"/>
      <c r="C34513" s="3"/>
      <c r="D34513" s="6"/>
      <c r="E34513" s="8"/>
      <c r="O34513" s="9"/>
    </row>
    <row r="34514" spans="2:15" x14ac:dyDescent="0.2">
      <c r="B34514" s="3"/>
      <c r="C34514" s="3"/>
      <c r="D34514" s="6"/>
      <c r="E34514" s="8"/>
      <c r="O34514" s="9"/>
    </row>
    <row r="34515" spans="2:15" x14ac:dyDescent="0.2">
      <c r="B34515" s="3"/>
      <c r="C34515" s="3"/>
      <c r="D34515" s="6"/>
      <c r="E34515" s="8"/>
      <c r="O34515" s="9"/>
    </row>
    <row r="34516" spans="2:15" x14ac:dyDescent="0.2">
      <c r="B34516" s="3"/>
      <c r="C34516" s="3"/>
      <c r="D34516" s="6"/>
      <c r="E34516" s="8"/>
      <c r="O34516" s="9"/>
    </row>
    <row r="34517" spans="2:15" x14ac:dyDescent="0.2">
      <c r="B34517" s="3"/>
      <c r="C34517" s="3"/>
      <c r="D34517" s="6"/>
      <c r="E34517" s="8"/>
      <c r="O34517" s="9"/>
    </row>
    <row r="34518" spans="2:15" x14ac:dyDescent="0.2">
      <c r="B34518" s="3"/>
      <c r="C34518" s="3"/>
      <c r="D34518" s="6"/>
      <c r="E34518" s="8"/>
      <c r="O34518" s="9"/>
    </row>
    <row r="34519" spans="2:15" x14ac:dyDescent="0.2">
      <c r="B34519" s="3"/>
      <c r="C34519" s="3"/>
      <c r="D34519" s="6"/>
      <c r="E34519" s="8"/>
      <c r="O34519" s="9"/>
    </row>
    <row r="34520" spans="2:15" x14ac:dyDescent="0.2">
      <c r="B34520" s="3"/>
      <c r="C34520" s="3"/>
      <c r="D34520" s="6"/>
      <c r="E34520" s="8"/>
      <c r="O34520" s="9"/>
    </row>
    <row r="34521" spans="2:15" x14ac:dyDescent="0.2">
      <c r="B34521" s="3"/>
      <c r="C34521" s="3"/>
      <c r="D34521" s="6"/>
      <c r="E34521" s="8"/>
      <c r="O34521" s="9"/>
    </row>
    <row r="34522" spans="2:15" x14ac:dyDescent="0.2">
      <c r="B34522" s="3"/>
      <c r="C34522" s="3"/>
      <c r="D34522" s="6"/>
      <c r="E34522" s="8"/>
      <c r="O34522" s="9"/>
    </row>
    <row r="34523" spans="2:15" x14ac:dyDescent="0.2">
      <c r="B34523" s="3"/>
      <c r="C34523" s="3"/>
      <c r="D34523" s="6"/>
      <c r="E34523" s="8"/>
      <c r="O34523" s="9"/>
    </row>
    <row r="34524" spans="2:15" x14ac:dyDescent="0.2">
      <c r="B34524" s="3"/>
      <c r="C34524" s="3"/>
      <c r="D34524" s="6"/>
      <c r="E34524" s="8"/>
      <c r="O34524" s="9"/>
    </row>
    <row r="34525" spans="2:15" x14ac:dyDescent="0.2">
      <c r="B34525" s="3"/>
      <c r="C34525" s="3"/>
      <c r="D34525" s="6"/>
      <c r="E34525" s="8"/>
      <c r="O34525" s="9"/>
    </row>
    <row r="34526" spans="2:15" x14ac:dyDescent="0.2">
      <c r="B34526" s="3"/>
      <c r="C34526" s="3"/>
      <c r="D34526" s="6"/>
      <c r="E34526" s="8"/>
      <c r="O34526" s="9"/>
    </row>
    <row r="34527" spans="2:15" x14ac:dyDescent="0.2">
      <c r="B34527" s="3"/>
      <c r="C34527" s="3"/>
      <c r="D34527" s="6"/>
      <c r="E34527" s="8"/>
      <c r="O34527" s="9"/>
    </row>
    <row r="34528" spans="2:15" x14ac:dyDescent="0.2">
      <c r="B34528" s="3"/>
      <c r="C34528" s="3"/>
      <c r="D34528" s="6"/>
      <c r="E34528" s="8"/>
      <c r="O34528" s="9"/>
    </row>
    <row r="34529" spans="2:15" x14ac:dyDescent="0.2">
      <c r="B34529" s="3"/>
      <c r="C34529" s="3"/>
      <c r="D34529" s="6"/>
      <c r="E34529" s="8"/>
      <c r="O34529" s="9"/>
    </row>
    <row r="34530" spans="2:15" x14ac:dyDescent="0.2">
      <c r="B34530" s="3"/>
      <c r="C34530" s="3"/>
      <c r="D34530" s="6"/>
      <c r="E34530" s="8"/>
      <c r="O34530" s="9"/>
    </row>
    <row r="34531" spans="2:15" x14ac:dyDescent="0.2">
      <c r="B34531" s="3"/>
      <c r="C34531" s="3"/>
      <c r="D34531" s="6"/>
      <c r="E34531" s="8"/>
      <c r="O34531" s="9"/>
    </row>
    <row r="34532" spans="2:15" x14ac:dyDescent="0.2">
      <c r="B34532" s="3"/>
      <c r="C34532" s="3"/>
      <c r="D34532" s="6"/>
      <c r="E34532" s="8"/>
      <c r="O34532" s="9"/>
    </row>
    <row r="34533" spans="2:15" x14ac:dyDescent="0.2">
      <c r="B34533" s="3"/>
      <c r="C34533" s="3"/>
      <c r="D34533" s="6"/>
      <c r="E34533" s="8"/>
      <c r="O34533" s="9"/>
    </row>
    <row r="34534" spans="2:15" x14ac:dyDescent="0.2">
      <c r="B34534" s="3"/>
      <c r="C34534" s="3"/>
      <c r="D34534" s="6"/>
      <c r="E34534" s="8"/>
      <c r="O34534" s="9"/>
    </row>
    <row r="34535" spans="2:15" x14ac:dyDescent="0.2">
      <c r="B34535" s="3"/>
      <c r="C34535" s="3"/>
      <c r="D34535" s="6"/>
      <c r="E34535" s="8"/>
      <c r="O34535" s="9"/>
    </row>
    <row r="34536" spans="2:15" x14ac:dyDescent="0.2">
      <c r="B34536" s="3"/>
      <c r="C34536" s="3"/>
      <c r="D34536" s="6"/>
      <c r="E34536" s="8"/>
      <c r="O34536" s="9"/>
    </row>
    <row r="34537" spans="2:15" x14ac:dyDescent="0.2">
      <c r="B34537" s="3"/>
      <c r="C34537" s="3"/>
      <c r="D34537" s="6"/>
      <c r="E34537" s="8"/>
      <c r="O34537" s="9"/>
    </row>
    <row r="34538" spans="2:15" x14ac:dyDescent="0.2">
      <c r="B34538" s="3"/>
      <c r="C34538" s="3"/>
      <c r="D34538" s="6"/>
      <c r="E34538" s="8"/>
      <c r="O34538" s="9"/>
    </row>
    <row r="34539" spans="2:15" x14ac:dyDescent="0.2">
      <c r="B34539" s="3"/>
      <c r="C34539" s="3"/>
      <c r="D34539" s="6"/>
      <c r="E34539" s="8"/>
      <c r="O34539" s="9"/>
    </row>
    <row r="34540" spans="2:15" x14ac:dyDescent="0.2">
      <c r="B34540" s="3"/>
      <c r="C34540" s="3"/>
      <c r="D34540" s="6"/>
      <c r="E34540" s="8"/>
      <c r="O34540" s="9"/>
    </row>
    <row r="34541" spans="2:15" x14ac:dyDescent="0.2">
      <c r="B34541" s="3"/>
      <c r="C34541" s="3"/>
      <c r="D34541" s="6"/>
      <c r="E34541" s="8"/>
      <c r="O34541" s="9"/>
    </row>
    <row r="34542" spans="2:15" x14ac:dyDescent="0.2">
      <c r="B34542" s="3"/>
      <c r="C34542" s="3"/>
      <c r="D34542" s="6"/>
      <c r="E34542" s="8"/>
      <c r="O34542" s="9"/>
    </row>
    <row r="34543" spans="2:15" x14ac:dyDescent="0.2">
      <c r="B34543" s="3"/>
      <c r="C34543" s="3"/>
      <c r="D34543" s="6"/>
      <c r="E34543" s="8"/>
      <c r="O34543" s="9"/>
    </row>
    <row r="34544" spans="2:15" x14ac:dyDescent="0.2">
      <c r="B34544" s="3"/>
      <c r="C34544" s="3"/>
      <c r="D34544" s="6"/>
      <c r="E34544" s="8"/>
      <c r="O34544" s="9"/>
    </row>
    <row r="34545" spans="2:15" x14ac:dyDescent="0.2">
      <c r="B34545" s="3"/>
      <c r="C34545" s="3"/>
      <c r="D34545" s="6"/>
      <c r="E34545" s="8"/>
      <c r="O34545" s="9"/>
    </row>
    <row r="34546" spans="2:15" x14ac:dyDescent="0.2">
      <c r="B34546" s="3"/>
      <c r="C34546" s="3"/>
      <c r="D34546" s="6"/>
      <c r="E34546" s="8"/>
      <c r="O34546" s="9"/>
    </row>
    <row r="34547" spans="2:15" x14ac:dyDescent="0.2">
      <c r="B34547" s="3"/>
      <c r="C34547" s="3"/>
      <c r="D34547" s="6"/>
      <c r="E34547" s="8"/>
      <c r="O34547" s="9"/>
    </row>
    <row r="34548" spans="2:15" x14ac:dyDescent="0.2">
      <c r="B34548" s="3"/>
      <c r="C34548" s="3"/>
      <c r="D34548" s="6"/>
      <c r="E34548" s="8"/>
      <c r="O34548" s="9"/>
    </row>
    <row r="34549" spans="2:15" x14ac:dyDescent="0.2">
      <c r="B34549" s="3"/>
      <c r="C34549" s="3"/>
      <c r="D34549" s="6"/>
      <c r="E34549" s="8"/>
      <c r="O34549" s="9"/>
    </row>
    <row r="34550" spans="2:15" x14ac:dyDescent="0.2">
      <c r="B34550" s="3"/>
      <c r="C34550" s="3"/>
      <c r="D34550" s="6"/>
      <c r="E34550" s="8"/>
      <c r="O34550" s="9"/>
    </row>
    <row r="34551" spans="2:15" x14ac:dyDescent="0.2">
      <c r="B34551" s="3"/>
      <c r="C34551" s="3"/>
      <c r="D34551" s="6"/>
      <c r="E34551" s="8"/>
      <c r="O34551" s="9"/>
    </row>
    <row r="34552" spans="2:15" x14ac:dyDescent="0.2">
      <c r="B34552" s="3"/>
      <c r="C34552" s="3"/>
      <c r="D34552" s="6"/>
      <c r="E34552" s="8"/>
      <c r="O34552" s="9"/>
    </row>
    <row r="34553" spans="2:15" x14ac:dyDescent="0.2">
      <c r="B34553" s="3"/>
      <c r="C34553" s="3"/>
      <c r="D34553" s="6"/>
      <c r="E34553" s="8"/>
      <c r="O34553" s="9"/>
    </row>
    <row r="34554" spans="2:15" x14ac:dyDescent="0.2">
      <c r="B34554" s="3"/>
      <c r="C34554" s="3"/>
      <c r="D34554" s="6"/>
      <c r="E34554" s="8"/>
      <c r="O34554" s="9"/>
    </row>
    <row r="34555" spans="2:15" x14ac:dyDescent="0.2">
      <c r="B34555" s="3"/>
      <c r="C34555" s="3"/>
      <c r="D34555" s="6"/>
      <c r="E34555" s="8"/>
      <c r="O34555" s="9"/>
    </row>
    <row r="34556" spans="2:15" x14ac:dyDescent="0.2">
      <c r="B34556" s="3"/>
      <c r="C34556" s="3"/>
      <c r="D34556" s="6"/>
      <c r="E34556" s="8"/>
      <c r="O34556" s="9"/>
    </row>
    <row r="34557" spans="2:15" x14ac:dyDescent="0.2">
      <c r="B34557" s="3"/>
      <c r="C34557" s="3"/>
      <c r="D34557" s="6"/>
      <c r="E34557" s="8"/>
      <c r="O34557" s="9"/>
    </row>
    <row r="34558" spans="2:15" x14ac:dyDescent="0.2">
      <c r="B34558" s="3"/>
      <c r="C34558" s="3"/>
      <c r="D34558" s="6"/>
      <c r="E34558" s="8"/>
      <c r="O34558" s="9"/>
    </row>
    <row r="34559" spans="2:15" x14ac:dyDescent="0.2">
      <c r="B34559" s="3"/>
      <c r="C34559" s="3"/>
      <c r="D34559" s="6"/>
      <c r="E34559" s="8"/>
      <c r="O34559" s="9"/>
    </row>
    <row r="34560" spans="2:15" x14ac:dyDescent="0.2">
      <c r="B34560" s="3"/>
      <c r="C34560" s="3"/>
      <c r="D34560" s="6"/>
      <c r="E34560" s="8"/>
      <c r="O34560" s="9"/>
    </row>
    <row r="34561" spans="2:15" x14ac:dyDescent="0.2">
      <c r="B34561" s="3"/>
      <c r="C34561" s="3"/>
      <c r="D34561" s="6"/>
      <c r="E34561" s="8"/>
      <c r="O34561" s="9"/>
    </row>
    <row r="34562" spans="2:15" x14ac:dyDescent="0.2">
      <c r="B34562" s="3"/>
      <c r="C34562" s="3"/>
      <c r="D34562" s="6"/>
      <c r="E34562" s="8"/>
      <c r="O34562" s="9"/>
    </row>
    <row r="34563" spans="2:15" x14ac:dyDescent="0.2">
      <c r="B34563" s="3"/>
      <c r="C34563" s="3"/>
      <c r="D34563" s="6"/>
      <c r="E34563" s="8"/>
      <c r="O34563" s="9"/>
    </row>
    <row r="34564" spans="2:15" x14ac:dyDescent="0.2">
      <c r="B34564" s="3"/>
      <c r="C34564" s="3"/>
      <c r="D34564" s="6"/>
      <c r="E34564" s="8"/>
      <c r="O34564" s="9"/>
    </row>
    <row r="34565" spans="2:15" x14ac:dyDescent="0.2">
      <c r="B34565" s="3"/>
      <c r="C34565" s="3"/>
      <c r="D34565" s="6"/>
      <c r="E34565" s="8"/>
      <c r="O34565" s="9"/>
    </row>
    <row r="34566" spans="2:15" x14ac:dyDescent="0.2">
      <c r="B34566" s="3"/>
      <c r="C34566" s="3"/>
      <c r="D34566" s="6"/>
      <c r="E34566" s="8"/>
      <c r="O34566" s="9"/>
    </row>
    <row r="34567" spans="2:15" x14ac:dyDescent="0.2">
      <c r="B34567" s="3"/>
      <c r="C34567" s="3"/>
      <c r="D34567" s="6"/>
      <c r="E34567" s="8"/>
      <c r="O34567" s="9"/>
    </row>
    <row r="34568" spans="2:15" x14ac:dyDescent="0.2">
      <c r="B34568" s="3"/>
      <c r="C34568" s="3"/>
      <c r="D34568" s="6"/>
      <c r="E34568" s="8"/>
      <c r="O34568" s="9"/>
    </row>
    <row r="34569" spans="2:15" x14ac:dyDescent="0.2">
      <c r="B34569" s="3"/>
      <c r="C34569" s="3"/>
      <c r="D34569" s="6"/>
      <c r="E34569" s="8"/>
      <c r="O34569" s="9"/>
    </row>
    <row r="34570" spans="2:15" x14ac:dyDescent="0.2">
      <c r="B34570" s="3"/>
      <c r="C34570" s="3"/>
      <c r="D34570" s="6"/>
      <c r="E34570" s="8"/>
      <c r="O34570" s="9"/>
    </row>
    <row r="34571" spans="2:15" x14ac:dyDescent="0.2">
      <c r="B34571" s="3"/>
      <c r="C34571" s="3"/>
      <c r="D34571" s="6"/>
      <c r="E34571" s="8"/>
      <c r="O34571" s="9"/>
    </row>
    <row r="34572" spans="2:15" x14ac:dyDescent="0.2">
      <c r="B34572" s="3"/>
      <c r="C34572" s="3"/>
      <c r="D34572" s="6"/>
      <c r="E34572" s="8"/>
      <c r="O34572" s="9"/>
    </row>
    <row r="34573" spans="2:15" x14ac:dyDescent="0.2">
      <c r="B34573" s="3"/>
      <c r="C34573" s="3"/>
      <c r="D34573" s="6"/>
      <c r="E34573" s="8"/>
      <c r="O34573" s="9"/>
    </row>
    <row r="34574" spans="2:15" x14ac:dyDescent="0.2">
      <c r="B34574" s="3"/>
      <c r="C34574" s="3"/>
      <c r="D34574" s="6"/>
      <c r="E34574" s="8"/>
      <c r="O34574" s="9"/>
    </row>
    <row r="34575" spans="2:15" x14ac:dyDescent="0.2">
      <c r="B34575" s="3"/>
      <c r="C34575" s="3"/>
      <c r="D34575" s="6"/>
      <c r="E34575" s="8"/>
      <c r="O34575" s="9"/>
    </row>
    <row r="34576" spans="2:15" x14ac:dyDescent="0.2">
      <c r="B34576" s="3"/>
      <c r="C34576" s="3"/>
      <c r="D34576" s="6"/>
      <c r="E34576" s="8"/>
      <c r="O34576" s="9"/>
    </row>
    <row r="34577" spans="2:15" x14ac:dyDescent="0.2">
      <c r="B34577" s="3"/>
      <c r="C34577" s="3"/>
      <c r="D34577" s="6"/>
      <c r="E34577" s="8"/>
      <c r="O34577" s="9"/>
    </row>
    <row r="34578" spans="2:15" x14ac:dyDescent="0.2">
      <c r="B34578" s="3"/>
      <c r="C34578" s="3"/>
      <c r="D34578" s="6"/>
      <c r="E34578" s="8"/>
      <c r="O34578" s="9"/>
    </row>
    <row r="34579" spans="2:15" x14ac:dyDescent="0.2">
      <c r="B34579" s="3"/>
      <c r="C34579" s="3"/>
      <c r="D34579" s="6"/>
      <c r="E34579" s="8"/>
      <c r="O34579" s="9"/>
    </row>
    <row r="34580" spans="2:15" x14ac:dyDescent="0.2">
      <c r="B34580" s="3"/>
      <c r="C34580" s="3"/>
      <c r="D34580" s="6"/>
      <c r="E34580" s="8"/>
      <c r="O34580" s="9"/>
    </row>
    <row r="34581" spans="2:15" x14ac:dyDescent="0.2">
      <c r="B34581" s="3"/>
      <c r="C34581" s="3"/>
      <c r="D34581" s="6"/>
      <c r="E34581" s="8"/>
      <c r="O34581" s="9"/>
    </row>
    <row r="34582" spans="2:15" x14ac:dyDescent="0.2">
      <c r="B34582" s="3"/>
      <c r="C34582" s="3"/>
      <c r="D34582" s="6"/>
      <c r="E34582" s="8"/>
      <c r="O34582" s="9"/>
    </row>
    <row r="34583" spans="2:15" x14ac:dyDescent="0.2">
      <c r="B34583" s="3"/>
      <c r="C34583" s="3"/>
      <c r="D34583" s="6"/>
      <c r="E34583" s="8"/>
      <c r="O34583" s="9"/>
    </row>
    <row r="34584" spans="2:15" x14ac:dyDescent="0.2">
      <c r="B34584" s="3"/>
      <c r="C34584" s="3"/>
      <c r="D34584" s="6"/>
      <c r="E34584" s="8"/>
      <c r="O34584" s="9"/>
    </row>
    <row r="34585" spans="2:15" x14ac:dyDescent="0.2">
      <c r="B34585" s="3"/>
      <c r="C34585" s="3"/>
      <c r="D34585" s="6"/>
      <c r="E34585" s="8"/>
      <c r="O34585" s="9"/>
    </row>
    <row r="34586" spans="2:15" x14ac:dyDescent="0.2">
      <c r="B34586" s="3"/>
      <c r="C34586" s="3"/>
      <c r="D34586" s="6"/>
      <c r="E34586" s="8"/>
      <c r="O34586" s="9"/>
    </row>
    <row r="34587" spans="2:15" x14ac:dyDescent="0.2">
      <c r="B34587" s="3"/>
      <c r="C34587" s="3"/>
      <c r="D34587" s="6"/>
      <c r="E34587" s="8"/>
      <c r="O34587" s="9"/>
    </row>
    <row r="34588" spans="2:15" x14ac:dyDescent="0.2">
      <c r="B34588" s="3"/>
      <c r="C34588" s="3"/>
      <c r="D34588" s="6"/>
      <c r="E34588" s="8"/>
      <c r="O34588" s="9"/>
    </row>
    <row r="34589" spans="2:15" x14ac:dyDescent="0.2">
      <c r="B34589" s="3"/>
      <c r="C34589" s="3"/>
      <c r="D34589" s="6"/>
      <c r="E34589" s="8"/>
      <c r="O34589" s="9"/>
    </row>
    <row r="34590" spans="2:15" x14ac:dyDescent="0.2">
      <c r="B34590" s="3"/>
      <c r="C34590" s="3"/>
      <c r="D34590" s="6"/>
      <c r="E34590" s="8"/>
      <c r="O34590" s="9"/>
    </row>
    <row r="34591" spans="2:15" x14ac:dyDescent="0.2">
      <c r="B34591" s="3"/>
      <c r="C34591" s="3"/>
      <c r="D34591" s="6"/>
      <c r="E34591" s="8"/>
      <c r="O34591" s="9"/>
    </row>
    <row r="34592" spans="2:15" x14ac:dyDescent="0.2">
      <c r="B34592" s="3"/>
      <c r="C34592" s="3"/>
      <c r="D34592" s="6"/>
      <c r="E34592" s="8"/>
      <c r="O34592" s="9"/>
    </row>
    <row r="34593" spans="2:15" x14ac:dyDescent="0.2">
      <c r="B34593" s="3"/>
      <c r="C34593" s="3"/>
      <c r="D34593" s="6"/>
      <c r="E34593" s="8"/>
      <c r="O34593" s="9"/>
    </row>
    <row r="34594" spans="2:15" x14ac:dyDescent="0.2">
      <c r="B34594" s="3"/>
      <c r="C34594" s="3"/>
      <c r="D34594" s="6"/>
      <c r="E34594" s="8"/>
      <c r="O34594" s="9"/>
    </row>
    <row r="34595" spans="2:15" x14ac:dyDescent="0.2">
      <c r="B34595" s="3"/>
      <c r="C34595" s="3"/>
      <c r="D34595" s="6"/>
      <c r="E34595" s="8"/>
      <c r="O34595" s="9"/>
    </row>
    <row r="34596" spans="2:15" x14ac:dyDescent="0.2">
      <c r="B34596" s="3"/>
      <c r="C34596" s="3"/>
      <c r="D34596" s="6"/>
      <c r="E34596" s="8"/>
      <c r="O34596" s="9"/>
    </row>
    <row r="34597" spans="2:15" x14ac:dyDescent="0.2">
      <c r="B34597" s="3"/>
      <c r="C34597" s="3"/>
      <c r="D34597" s="6"/>
      <c r="E34597" s="8"/>
      <c r="O34597" s="9"/>
    </row>
    <row r="34598" spans="2:15" x14ac:dyDescent="0.2">
      <c r="B34598" s="3"/>
      <c r="C34598" s="3"/>
      <c r="D34598" s="6"/>
      <c r="E34598" s="8"/>
      <c r="O34598" s="9"/>
    </row>
    <row r="34599" spans="2:15" x14ac:dyDescent="0.2">
      <c r="B34599" s="3"/>
      <c r="C34599" s="3"/>
      <c r="D34599" s="6"/>
      <c r="E34599" s="8"/>
      <c r="O34599" s="9"/>
    </row>
    <row r="34600" spans="2:15" x14ac:dyDescent="0.2">
      <c r="B34600" s="3"/>
      <c r="C34600" s="3"/>
      <c r="D34600" s="6"/>
      <c r="E34600" s="8"/>
      <c r="O34600" s="9"/>
    </row>
    <row r="34601" spans="2:15" x14ac:dyDescent="0.2">
      <c r="B34601" s="3"/>
      <c r="C34601" s="3"/>
      <c r="D34601" s="6"/>
      <c r="E34601" s="8"/>
      <c r="O34601" s="9"/>
    </row>
    <row r="34602" spans="2:15" x14ac:dyDescent="0.2">
      <c r="B34602" s="3"/>
      <c r="C34602" s="3"/>
      <c r="D34602" s="6"/>
      <c r="E34602" s="8"/>
      <c r="O34602" s="9"/>
    </row>
    <row r="34603" spans="2:15" x14ac:dyDescent="0.2">
      <c r="B34603" s="3"/>
      <c r="C34603" s="3"/>
      <c r="D34603" s="6"/>
      <c r="E34603" s="8"/>
      <c r="O34603" s="9"/>
    </row>
    <row r="34604" spans="2:15" x14ac:dyDescent="0.2">
      <c r="B34604" s="3"/>
      <c r="C34604" s="3"/>
      <c r="D34604" s="6"/>
      <c r="E34604" s="8"/>
      <c r="O34604" s="9"/>
    </row>
    <row r="34605" spans="2:15" x14ac:dyDescent="0.2">
      <c r="B34605" s="3"/>
      <c r="C34605" s="3"/>
      <c r="D34605" s="6"/>
      <c r="E34605" s="8"/>
      <c r="O34605" s="9"/>
    </row>
    <row r="34606" spans="2:15" x14ac:dyDescent="0.2">
      <c r="B34606" s="3"/>
      <c r="C34606" s="3"/>
      <c r="D34606" s="6"/>
      <c r="E34606" s="8"/>
      <c r="O34606" s="9"/>
    </row>
    <row r="34607" spans="2:15" x14ac:dyDescent="0.2">
      <c r="B34607" s="3"/>
      <c r="C34607" s="3"/>
      <c r="D34607" s="6"/>
      <c r="E34607" s="8"/>
      <c r="O34607" s="9"/>
    </row>
    <row r="34608" spans="2:15" x14ac:dyDescent="0.2">
      <c r="B34608" s="3"/>
      <c r="C34608" s="3"/>
      <c r="D34608" s="6"/>
      <c r="E34608" s="8"/>
      <c r="O34608" s="9"/>
    </row>
    <row r="34609" spans="2:15" x14ac:dyDescent="0.2">
      <c r="B34609" s="3"/>
      <c r="C34609" s="3"/>
      <c r="D34609" s="6"/>
      <c r="E34609" s="8"/>
      <c r="O34609" s="9"/>
    </row>
    <row r="34610" spans="2:15" x14ac:dyDescent="0.2">
      <c r="B34610" s="3"/>
      <c r="C34610" s="3"/>
      <c r="D34610" s="6"/>
      <c r="E34610" s="8"/>
      <c r="O34610" s="9"/>
    </row>
    <row r="34611" spans="2:15" x14ac:dyDescent="0.2">
      <c r="B34611" s="3"/>
      <c r="C34611" s="3"/>
      <c r="D34611" s="6"/>
      <c r="E34611" s="8"/>
      <c r="O34611" s="9"/>
    </row>
    <row r="34612" spans="2:15" x14ac:dyDescent="0.2">
      <c r="B34612" s="3"/>
      <c r="C34612" s="3"/>
      <c r="D34612" s="6"/>
      <c r="E34612" s="8"/>
      <c r="O34612" s="9"/>
    </row>
    <row r="34613" spans="2:15" x14ac:dyDescent="0.2">
      <c r="B34613" s="3"/>
      <c r="C34613" s="3"/>
      <c r="D34613" s="6"/>
      <c r="E34613" s="8"/>
      <c r="O34613" s="9"/>
    </row>
    <row r="34614" spans="2:15" x14ac:dyDescent="0.2">
      <c r="B34614" s="3"/>
      <c r="C34614" s="3"/>
      <c r="D34614" s="6"/>
      <c r="E34614" s="8"/>
      <c r="O34614" s="9"/>
    </row>
    <row r="34615" spans="2:15" x14ac:dyDescent="0.2">
      <c r="B34615" s="3"/>
      <c r="C34615" s="3"/>
      <c r="D34615" s="6"/>
      <c r="E34615" s="8"/>
      <c r="O34615" s="9"/>
    </row>
    <row r="34616" spans="2:15" x14ac:dyDescent="0.2">
      <c r="B34616" s="3"/>
      <c r="C34616" s="3"/>
      <c r="D34616" s="6"/>
      <c r="E34616" s="8"/>
      <c r="O34616" s="9"/>
    </row>
    <row r="34617" spans="2:15" x14ac:dyDescent="0.2">
      <c r="B34617" s="3"/>
      <c r="C34617" s="3"/>
      <c r="D34617" s="6"/>
      <c r="E34617" s="8"/>
      <c r="O34617" s="9"/>
    </row>
    <row r="34618" spans="2:15" x14ac:dyDescent="0.2">
      <c r="B34618" s="3"/>
      <c r="C34618" s="3"/>
      <c r="D34618" s="6"/>
      <c r="E34618" s="8"/>
      <c r="O34618" s="9"/>
    </row>
    <row r="34619" spans="2:15" x14ac:dyDescent="0.2">
      <c r="B34619" s="3"/>
      <c r="C34619" s="3"/>
      <c r="D34619" s="6"/>
      <c r="E34619" s="8"/>
      <c r="O34619" s="9"/>
    </row>
    <row r="34620" spans="2:15" x14ac:dyDescent="0.2">
      <c r="B34620" s="3"/>
      <c r="C34620" s="3"/>
      <c r="D34620" s="6"/>
      <c r="E34620" s="8"/>
      <c r="O34620" s="9"/>
    </row>
    <row r="34621" spans="2:15" x14ac:dyDescent="0.2">
      <c r="B34621" s="3"/>
      <c r="C34621" s="3"/>
      <c r="D34621" s="6"/>
      <c r="E34621" s="8"/>
      <c r="O34621" s="9"/>
    </row>
    <row r="34622" spans="2:15" x14ac:dyDescent="0.2">
      <c r="B34622" s="3"/>
      <c r="C34622" s="3"/>
      <c r="D34622" s="6"/>
      <c r="E34622" s="8"/>
      <c r="O34622" s="9"/>
    </row>
    <row r="34623" spans="2:15" x14ac:dyDescent="0.2">
      <c r="B34623" s="3"/>
      <c r="C34623" s="3"/>
      <c r="D34623" s="6"/>
      <c r="E34623" s="8"/>
      <c r="O34623" s="9"/>
    </row>
    <row r="34624" spans="2:15" x14ac:dyDescent="0.2">
      <c r="B34624" s="3"/>
      <c r="C34624" s="3"/>
      <c r="D34624" s="6"/>
      <c r="E34624" s="8"/>
      <c r="O34624" s="9"/>
    </row>
    <row r="34625" spans="2:15" x14ac:dyDescent="0.2">
      <c r="B34625" s="3"/>
      <c r="C34625" s="3"/>
      <c r="D34625" s="6"/>
      <c r="E34625" s="8"/>
      <c r="O34625" s="9"/>
    </row>
    <row r="34626" spans="2:15" x14ac:dyDescent="0.2">
      <c r="B34626" s="3"/>
      <c r="C34626" s="3"/>
      <c r="D34626" s="6"/>
      <c r="E34626" s="8"/>
      <c r="O34626" s="9"/>
    </row>
    <row r="34627" spans="2:15" x14ac:dyDescent="0.2">
      <c r="B34627" s="3"/>
      <c r="C34627" s="3"/>
      <c r="D34627" s="6"/>
      <c r="E34627" s="8"/>
      <c r="O34627" s="9"/>
    </row>
    <row r="34628" spans="2:15" x14ac:dyDescent="0.2">
      <c r="B34628" s="3"/>
      <c r="C34628" s="3"/>
      <c r="D34628" s="6"/>
      <c r="E34628" s="8"/>
      <c r="O34628" s="9"/>
    </row>
    <row r="34629" spans="2:15" x14ac:dyDescent="0.2">
      <c r="B34629" s="3"/>
      <c r="C34629" s="3"/>
      <c r="D34629" s="6"/>
      <c r="E34629" s="8"/>
      <c r="O34629" s="9"/>
    </row>
    <row r="34630" spans="2:15" x14ac:dyDescent="0.2">
      <c r="B34630" s="3"/>
      <c r="C34630" s="3"/>
      <c r="D34630" s="6"/>
      <c r="E34630" s="8"/>
      <c r="O34630" s="9"/>
    </row>
    <row r="34631" spans="2:15" x14ac:dyDescent="0.2">
      <c r="B34631" s="3"/>
      <c r="C34631" s="3"/>
      <c r="D34631" s="6"/>
      <c r="E34631" s="8"/>
      <c r="O34631" s="9"/>
    </row>
    <row r="34632" spans="2:15" x14ac:dyDescent="0.2">
      <c r="B34632" s="3"/>
      <c r="C34632" s="3"/>
      <c r="D34632" s="6"/>
      <c r="E34632" s="8"/>
      <c r="O34632" s="9"/>
    </row>
    <row r="34633" spans="2:15" x14ac:dyDescent="0.2">
      <c r="B34633" s="3"/>
      <c r="C34633" s="3"/>
      <c r="D34633" s="6"/>
      <c r="E34633" s="8"/>
      <c r="O34633" s="9"/>
    </row>
    <row r="34634" spans="2:15" x14ac:dyDescent="0.2">
      <c r="B34634" s="3"/>
      <c r="C34634" s="3"/>
      <c r="D34634" s="6"/>
      <c r="E34634" s="8"/>
      <c r="O34634" s="9"/>
    </row>
    <row r="34635" spans="2:15" x14ac:dyDescent="0.2">
      <c r="B34635" s="3"/>
      <c r="C34635" s="3"/>
      <c r="D34635" s="6"/>
      <c r="E34635" s="8"/>
      <c r="O34635" s="9"/>
    </row>
    <row r="34636" spans="2:15" x14ac:dyDescent="0.2">
      <c r="B34636" s="3"/>
      <c r="C34636" s="3"/>
      <c r="D34636" s="6"/>
      <c r="E34636" s="8"/>
      <c r="O34636" s="9"/>
    </row>
    <row r="34637" spans="2:15" x14ac:dyDescent="0.2">
      <c r="B34637" s="3"/>
      <c r="C34637" s="3"/>
      <c r="D34637" s="6"/>
      <c r="E34637" s="8"/>
      <c r="O34637" s="9"/>
    </row>
    <row r="34638" spans="2:15" x14ac:dyDescent="0.2">
      <c r="B34638" s="3"/>
      <c r="C34638" s="3"/>
      <c r="D34638" s="6"/>
      <c r="E34638" s="8"/>
      <c r="O34638" s="9"/>
    </row>
    <row r="34639" spans="2:15" x14ac:dyDescent="0.2">
      <c r="B34639" s="3"/>
      <c r="C34639" s="3"/>
      <c r="D34639" s="6"/>
      <c r="E34639" s="8"/>
      <c r="O34639" s="9"/>
    </row>
    <row r="34640" spans="2:15" x14ac:dyDescent="0.2">
      <c r="B34640" s="3"/>
      <c r="C34640" s="3"/>
      <c r="D34640" s="6"/>
      <c r="E34640" s="8"/>
      <c r="O34640" s="9"/>
    </row>
    <row r="34641" spans="2:15" x14ac:dyDescent="0.2">
      <c r="B34641" s="3"/>
      <c r="C34641" s="3"/>
      <c r="D34641" s="6"/>
      <c r="E34641" s="8"/>
      <c r="O34641" s="9"/>
    </row>
    <row r="34642" spans="2:15" x14ac:dyDescent="0.2">
      <c r="B34642" s="3"/>
      <c r="C34642" s="3"/>
      <c r="D34642" s="6"/>
      <c r="E34642" s="8"/>
      <c r="O34642" s="9"/>
    </row>
    <row r="34643" spans="2:15" x14ac:dyDescent="0.2">
      <c r="B34643" s="3"/>
      <c r="C34643" s="3"/>
      <c r="D34643" s="6"/>
      <c r="E34643" s="8"/>
      <c r="O34643" s="9"/>
    </row>
    <row r="34644" spans="2:15" x14ac:dyDescent="0.2">
      <c r="B34644" s="3"/>
      <c r="C34644" s="3"/>
      <c r="D34644" s="6"/>
      <c r="E34644" s="8"/>
      <c r="O34644" s="9"/>
    </row>
    <row r="34645" spans="2:15" x14ac:dyDescent="0.2">
      <c r="B34645" s="3"/>
      <c r="C34645" s="3"/>
      <c r="D34645" s="6"/>
      <c r="E34645" s="8"/>
      <c r="O34645" s="9"/>
    </row>
    <row r="34646" spans="2:15" x14ac:dyDescent="0.2">
      <c r="B34646" s="3"/>
      <c r="C34646" s="3"/>
      <c r="D34646" s="6"/>
      <c r="E34646" s="8"/>
      <c r="O34646" s="9"/>
    </row>
    <row r="34647" spans="2:15" x14ac:dyDescent="0.2">
      <c r="B34647" s="3"/>
      <c r="C34647" s="3"/>
      <c r="D34647" s="6"/>
      <c r="E34647" s="8"/>
      <c r="O34647" s="9"/>
    </row>
    <row r="34648" spans="2:15" x14ac:dyDescent="0.2">
      <c r="B34648" s="3"/>
      <c r="C34648" s="3"/>
      <c r="D34648" s="6"/>
      <c r="E34648" s="8"/>
      <c r="O34648" s="9"/>
    </row>
    <row r="34649" spans="2:15" x14ac:dyDescent="0.2">
      <c r="B34649" s="3"/>
      <c r="C34649" s="3"/>
      <c r="D34649" s="6"/>
      <c r="E34649" s="8"/>
      <c r="O34649" s="9"/>
    </row>
    <row r="34650" spans="2:15" x14ac:dyDescent="0.2">
      <c r="B34650" s="3"/>
      <c r="C34650" s="3"/>
      <c r="D34650" s="6"/>
      <c r="E34650" s="8"/>
      <c r="O34650" s="9"/>
    </row>
    <row r="34651" spans="2:15" x14ac:dyDescent="0.2">
      <c r="B34651" s="3"/>
      <c r="C34651" s="3"/>
      <c r="D34651" s="6"/>
      <c r="E34651" s="8"/>
      <c r="O34651" s="9"/>
    </row>
    <row r="34652" spans="2:15" x14ac:dyDescent="0.2">
      <c r="B34652" s="3"/>
      <c r="C34652" s="3"/>
      <c r="D34652" s="6"/>
      <c r="E34652" s="8"/>
      <c r="O34652" s="9"/>
    </row>
    <row r="34653" spans="2:15" x14ac:dyDescent="0.2">
      <c r="B34653" s="3"/>
      <c r="C34653" s="3"/>
      <c r="D34653" s="6"/>
      <c r="E34653" s="8"/>
      <c r="O34653" s="9"/>
    </row>
    <row r="34654" spans="2:15" x14ac:dyDescent="0.2">
      <c r="B34654" s="3"/>
      <c r="C34654" s="3"/>
      <c r="D34654" s="6"/>
      <c r="E34654" s="8"/>
      <c r="O34654" s="9"/>
    </row>
    <row r="34655" spans="2:15" x14ac:dyDescent="0.2">
      <c r="B34655" s="3"/>
      <c r="C34655" s="3"/>
      <c r="D34655" s="6"/>
      <c r="E34655" s="8"/>
      <c r="O34655" s="9"/>
    </row>
    <row r="34656" spans="2:15" x14ac:dyDescent="0.2">
      <c r="B34656" s="3"/>
      <c r="C34656" s="3"/>
      <c r="D34656" s="6"/>
      <c r="E34656" s="8"/>
      <c r="O34656" s="9"/>
    </row>
    <row r="34657" spans="2:15" x14ac:dyDescent="0.2">
      <c r="B34657" s="3"/>
      <c r="C34657" s="3"/>
      <c r="D34657" s="6"/>
      <c r="E34657" s="8"/>
      <c r="O34657" s="9"/>
    </row>
    <row r="34658" spans="2:15" x14ac:dyDescent="0.2">
      <c r="B34658" s="3"/>
      <c r="C34658" s="3"/>
      <c r="D34658" s="6"/>
      <c r="E34658" s="8"/>
      <c r="O34658" s="9"/>
    </row>
    <row r="34659" spans="2:15" x14ac:dyDescent="0.2">
      <c r="B34659" s="3"/>
      <c r="C34659" s="3"/>
      <c r="D34659" s="6"/>
      <c r="E34659" s="8"/>
      <c r="O34659" s="9"/>
    </row>
    <row r="34660" spans="2:15" x14ac:dyDescent="0.2">
      <c r="B34660" s="3"/>
      <c r="C34660" s="3"/>
      <c r="D34660" s="6"/>
      <c r="E34660" s="8"/>
      <c r="O34660" s="9"/>
    </row>
    <row r="34661" spans="2:15" x14ac:dyDescent="0.2">
      <c r="B34661" s="3"/>
      <c r="C34661" s="3"/>
      <c r="D34661" s="6"/>
      <c r="E34661" s="8"/>
      <c r="O34661" s="9"/>
    </row>
    <row r="34662" spans="2:15" x14ac:dyDescent="0.2">
      <c r="B34662" s="3"/>
      <c r="C34662" s="3"/>
      <c r="D34662" s="6"/>
      <c r="E34662" s="8"/>
      <c r="O34662" s="9"/>
    </row>
    <row r="34663" spans="2:15" x14ac:dyDescent="0.2">
      <c r="B34663" s="3"/>
      <c r="C34663" s="3"/>
      <c r="D34663" s="6"/>
      <c r="E34663" s="8"/>
      <c r="O34663" s="9"/>
    </row>
    <row r="34664" spans="2:15" x14ac:dyDescent="0.2">
      <c r="B34664" s="3"/>
      <c r="C34664" s="3"/>
      <c r="D34664" s="6"/>
      <c r="E34664" s="8"/>
      <c r="O34664" s="9"/>
    </row>
    <row r="34665" spans="2:15" x14ac:dyDescent="0.2">
      <c r="B34665" s="3"/>
      <c r="C34665" s="3"/>
      <c r="D34665" s="6"/>
      <c r="E34665" s="8"/>
      <c r="O34665" s="9"/>
    </row>
    <row r="34666" spans="2:15" x14ac:dyDescent="0.2">
      <c r="B34666" s="3"/>
      <c r="C34666" s="3"/>
      <c r="D34666" s="6"/>
      <c r="E34666" s="8"/>
      <c r="O34666" s="9"/>
    </row>
    <row r="34667" spans="2:15" x14ac:dyDescent="0.2">
      <c r="B34667" s="3"/>
      <c r="C34667" s="3"/>
      <c r="D34667" s="6"/>
      <c r="E34667" s="8"/>
      <c r="O34667" s="9"/>
    </row>
    <row r="34668" spans="2:15" x14ac:dyDescent="0.2">
      <c r="B34668" s="3"/>
      <c r="C34668" s="3"/>
      <c r="D34668" s="6"/>
      <c r="E34668" s="8"/>
      <c r="O34668" s="9"/>
    </row>
    <row r="34669" spans="2:15" x14ac:dyDescent="0.2">
      <c r="B34669" s="3"/>
      <c r="C34669" s="3"/>
      <c r="D34669" s="6"/>
      <c r="E34669" s="8"/>
      <c r="O34669" s="9"/>
    </row>
    <row r="34670" spans="2:15" x14ac:dyDescent="0.2">
      <c r="B34670" s="3"/>
      <c r="C34670" s="3"/>
      <c r="D34670" s="6"/>
      <c r="E34670" s="8"/>
      <c r="O34670" s="9"/>
    </row>
    <row r="34671" spans="2:15" x14ac:dyDescent="0.2">
      <c r="B34671" s="3"/>
      <c r="C34671" s="3"/>
      <c r="D34671" s="6"/>
      <c r="E34671" s="8"/>
      <c r="O34671" s="9"/>
    </row>
    <row r="34672" spans="2:15" x14ac:dyDescent="0.2">
      <c r="B34672" s="3"/>
      <c r="C34672" s="3"/>
      <c r="D34672" s="6"/>
      <c r="E34672" s="8"/>
      <c r="O34672" s="9"/>
    </row>
    <row r="34673" spans="2:15" x14ac:dyDescent="0.2">
      <c r="B34673" s="3"/>
      <c r="C34673" s="3"/>
      <c r="D34673" s="6"/>
      <c r="E34673" s="8"/>
      <c r="O34673" s="9"/>
    </row>
    <row r="34674" spans="2:15" x14ac:dyDescent="0.2">
      <c r="B34674" s="3"/>
      <c r="C34674" s="3"/>
      <c r="D34674" s="6"/>
      <c r="E34674" s="8"/>
      <c r="O34674" s="9"/>
    </row>
    <row r="34675" spans="2:15" x14ac:dyDescent="0.2">
      <c r="B34675" s="3"/>
      <c r="C34675" s="3"/>
      <c r="D34675" s="6"/>
      <c r="E34675" s="8"/>
      <c r="O34675" s="9"/>
    </row>
    <row r="34676" spans="2:15" x14ac:dyDescent="0.2">
      <c r="B34676" s="3"/>
      <c r="C34676" s="3"/>
      <c r="D34676" s="6"/>
      <c r="E34676" s="8"/>
      <c r="O34676" s="9"/>
    </row>
    <row r="34677" spans="2:15" x14ac:dyDescent="0.2">
      <c r="B34677" s="3"/>
      <c r="C34677" s="3"/>
      <c r="D34677" s="6"/>
      <c r="E34677" s="8"/>
      <c r="O34677" s="9"/>
    </row>
    <row r="34678" spans="2:15" x14ac:dyDescent="0.2">
      <c r="B34678" s="3"/>
      <c r="C34678" s="3"/>
      <c r="D34678" s="6"/>
      <c r="E34678" s="8"/>
      <c r="O34678" s="9"/>
    </row>
    <row r="34679" spans="2:15" x14ac:dyDescent="0.2">
      <c r="B34679" s="3"/>
      <c r="C34679" s="3"/>
      <c r="D34679" s="6"/>
      <c r="E34679" s="8"/>
      <c r="O34679" s="9"/>
    </row>
    <row r="34680" spans="2:15" x14ac:dyDescent="0.2">
      <c r="B34680" s="3"/>
      <c r="C34680" s="3"/>
      <c r="D34680" s="6"/>
      <c r="E34680" s="8"/>
      <c r="O34680" s="9"/>
    </row>
    <row r="34681" spans="2:15" x14ac:dyDescent="0.2">
      <c r="B34681" s="3"/>
      <c r="C34681" s="3"/>
      <c r="D34681" s="6"/>
      <c r="E34681" s="8"/>
      <c r="O34681" s="9"/>
    </row>
    <row r="34682" spans="2:15" x14ac:dyDescent="0.2">
      <c r="B34682" s="3"/>
      <c r="C34682" s="3"/>
      <c r="D34682" s="6"/>
      <c r="E34682" s="8"/>
      <c r="O34682" s="9"/>
    </row>
    <row r="34683" spans="2:15" x14ac:dyDescent="0.2">
      <c r="B34683" s="3"/>
      <c r="C34683" s="3"/>
      <c r="D34683" s="6"/>
      <c r="E34683" s="8"/>
      <c r="O34683" s="9"/>
    </row>
    <row r="34684" spans="2:15" x14ac:dyDescent="0.2">
      <c r="B34684" s="3"/>
      <c r="C34684" s="3"/>
      <c r="D34684" s="6"/>
      <c r="E34684" s="8"/>
      <c r="O34684" s="9"/>
    </row>
    <row r="34685" spans="2:15" x14ac:dyDescent="0.2">
      <c r="B34685" s="3"/>
      <c r="C34685" s="3"/>
      <c r="D34685" s="6"/>
      <c r="E34685" s="8"/>
      <c r="O34685" s="9"/>
    </row>
    <row r="34686" spans="2:15" x14ac:dyDescent="0.2">
      <c r="B34686" s="3"/>
      <c r="C34686" s="3"/>
      <c r="D34686" s="6"/>
      <c r="E34686" s="8"/>
      <c r="O34686" s="9"/>
    </row>
    <row r="34687" spans="2:15" x14ac:dyDescent="0.2">
      <c r="B34687" s="3"/>
      <c r="C34687" s="3"/>
      <c r="D34687" s="6"/>
      <c r="E34687" s="8"/>
      <c r="O34687" s="9"/>
    </row>
    <row r="34688" spans="2:15" x14ac:dyDescent="0.2">
      <c r="B34688" s="3"/>
      <c r="C34688" s="3"/>
      <c r="D34688" s="6"/>
      <c r="E34688" s="8"/>
      <c r="O34688" s="9"/>
    </row>
    <row r="34689" spans="2:15" x14ac:dyDescent="0.2">
      <c r="B34689" s="3"/>
      <c r="C34689" s="3"/>
      <c r="D34689" s="6"/>
      <c r="E34689" s="8"/>
      <c r="O34689" s="9"/>
    </row>
    <row r="34690" spans="2:15" x14ac:dyDescent="0.2">
      <c r="B34690" s="3"/>
      <c r="C34690" s="3"/>
      <c r="D34690" s="6"/>
      <c r="E34690" s="8"/>
      <c r="O34690" s="9"/>
    </row>
    <row r="34691" spans="2:15" x14ac:dyDescent="0.2">
      <c r="B34691" s="3"/>
      <c r="C34691" s="3"/>
      <c r="D34691" s="6"/>
      <c r="E34691" s="8"/>
      <c r="O34691" s="9"/>
    </row>
    <row r="34692" spans="2:15" x14ac:dyDescent="0.2">
      <c r="B34692" s="3"/>
      <c r="C34692" s="3"/>
      <c r="D34692" s="6"/>
      <c r="E34692" s="8"/>
      <c r="O34692" s="9"/>
    </row>
    <row r="34693" spans="2:15" x14ac:dyDescent="0.2">
      <c r="B34693" s="3"/>
      <c r="C34693" s="3"/>
      <c r="D34693" s="6"/>
      <c r="E34693" s="8"/>
      <c r="O34693" s="9"/>
    </row>
    <row r="34694" spans="2:15" x14ac:dyDescent="0.2">
      <c r="B34694" s="3"/>
      <c r="C34694" s="3"/>
      <c r="D34694" s="6"/>
      <c r="E34694" s="8"/>
      <c r="O34694" s="9"/>
    </row>
    <row r="34695" spans="2:15" x14ac:dyDescent="0.2">
      <c r="B34695" s="3"/>
      <c r="C34695" s="3"/>
      <c r="D34695" s="6"/>
      <c r="E34695" s="8"/>
      <c r="O34695" s="9"/>
    </row>
    <row r="34696" spans="2:15" x14ac:dyDescent="0.2">
      <c r="B34696" s="3"/>
      <c r="C34696" s="3"/>
      <c r="D34696" s="6"/>
      <c r="E34696" s="8"/>
      <c r="O34696" s="9"/>
    </row>
    <row r="34697" spans="2:15" x14ac:dyDescent="0.2">
      <c r="B34697" s="3"/>
      <c r="C34697" s="3"/>
      <c r="D34697" s="6"/>
      <c r="E34697" s="8"/>
      <c r="O34697" s="9"/>
    </row>
    <row r="34698" spans="2:15" x14ac:dyDescent="0.2">
      <c r="B34698" s="3"/>
      <c r="C34698" s="3"/>
      <c r="D34698" s="6"/>
      <c r="E34698" s="8"/>
      <c r="O34698" s="9"/>
    </row>
    <row r="34699" spans="2:15" x14ac:dyDescent="0.2">
      <c r="B34699" s="3"/>
      <c r="C34699" s="3"/>
      <c r="D34699" s="6"/>
      <c r="E34699" s="8"/>
      <c r="O34699" s="9"/>
    </row>
    <row r="34700" spans="2:15" x14ac:dyDescent="0.2">
      <c r="B34700" s="3"/>
      <c r="C34700" s="3"/>
      <c r="D34700" s="6"/>
      <c r="E34700" s="8"/>
      <c r="O34700" s="9"/>
    </row>
    <row r="34701" spans="2:15" x14ac:dyDescent="0.2">
      <c r="B34701" s="3"/>
      <c r="C34701" s="3"/>
      <c r="D34701" s="6"/>
      <c r="E34701" s="8"/>
      <c r="O34701" s="9"/>
    </row>
    <row r="34702" spans="2:15" x14ac:dyDescent="0.2">
      <c r="B34702" s="3"/>
      <c r="C34702" s="3"/>
      <c r="D34702" s="6"/>
      <c r="E34702" s="8"/>
      <c r="O34702" s="9"/>
    </row>
    <row r="34703" spans="2:15" x14ac:dyDescent="0.2">
      <c r="B34703" s="3"/>
      <c r="C34703" s="3"/>
      <c r="D34703" s="6"/>
      <c r="E34703" s="8"/>
      <c r="O34703" s="9"/>
    </row>
    <row r="34704" spans="2:15" x14ac:dyDescent="0.2">
      <c r="B34704" s="3"/>
      <c r="C34704" s="3"/>
      <c r="D34704" s="6"/>
      <c r="E34704" s="8"/>
      <c r="O34704" s="9"/>
    </row>
    <row r="34705" spans="2:15" x14ac:dyDescent="0.2">
      <c r="B34705" s="3"/>
      <c r="C34705" s="3"/>
      <c r="D34705" s="6"/>
      <c r="E34705" s="8"/>
      <c r="O34705" s="9"/>
    </row>
    <row r="34706" spans="2:15" x14ac:dyDescent="0.2">
      <c r="B34706" s="3"/>
      <c r="C34706" s="3"/>
      <c r="D34706" s="6"/>
      <c r="E34706" s="8"/>
      <c r="O34706" s="9"/>
    </row>
    <row r="34707" spans="2:15" x14ac:dyDescent="0.2">
      <c r="B34707" s="3"/>
      <c r="C34707" s="3"/>
      <c r="D34707" s="6"/>
      <c r="E34707" s="8"/>
      <c r="O34707" s="9"/>
    </row>
    <row r="34708" spans="2:15" x14ac:dyDescent="0.2">
      <c r="B34708" s="3"/>
      <c r="C34708" s="3"/>
      <c r="D34708" s="6"/>
      <c r="E34708" s="8"/>
      <c r="O34708" s="9"/>
    </row>
    <row r="34709" spans="2:15" x14ac:dyDescent="0.2">
      <c r="B34709" s="3"/>
      <c r="C34709" s="3"/>
      <c r="D34709" s="6"/>
      <c r="E34709" s="8"/>
      <c r="O34709" s="9"/>
    </row>
    <row r="34710" spans="2:15" x14ac:dyDescent="0.2">
      <c r="B34710" s="3"/>
      <c r="C34710" s="3"/>
      <c r="D34710" s="6"/>
      <c r="E34710" s="8"/>
      <c r="O34710" s="9"/>
    </row>
    <row r="34711" spans="2:15" x14ac:dyDescent="0.2">
      <c r="B34711" s="3"/>
      <c r="C34711" s="3"/>
      <c r="D34711" s="6"/>
      <c r="E34711" s="8"/>
      <c r="O34711" s="9"/>
    </row>
    <row r="34712" spans="2:15" x14ac:dyDescent="0.2">
      <c r="B34712" s="3"/>
      <c r="C34712" s="3"/>
      <c r="D34712" s="6"/>
      <c r="E34712" s="8"/>
      <c r="O34712" s="9"/>
    </row>
    <row r="34713" spans="2:15" x14ac:dyDescent="0.2">
      <c r="B34713" s="3"/>
      <c r="C34713" s="3"/>
      <c r="D34713" s="6"/>
      <c r="E34713" s="8"/>
      <c r="O34713" s="9"/>
    </row>
    <row r="34714" spans="2:15" x14ac:dyDescent="0.2">
      <c r="B34714" s="3"/>
      <c r="C34714" s="3"/>
      <c r="D34714" s="6"/>
      <c r="E34714" s="8"/>
      <c r="O34714" s="9"/>
    </row>
    <row r="34715" spans="2:15" x14ac:dyDescent="0.2">
      <c r="B34715" s="3"/>
      <c r="C34715" s="3"/>
      <c r="D34715" s="6"/>
      <c r="E34715" s="8"/>
      <c r="O34715" s="9"/>
    </row>
    <row r="34716" spans="2:15" x14ac:dyDescent="0.2">
      <c r="B34716" s="3"/>
      <c r="C34716" s="3"/>
      <c r="D34716" s="6"/>
      <c r="E34716" s="8"/>
      <c r="O34716" s="9"/>
    </row>
    <row r="34717" spans="2:15" x14ac:dyDescent="0.2">
      <c r="B34717" s="3"/>
      <c r="C34717" s="3"/>
      <c r="D34717" s="6"/>
      <c r="E34717" s="8"/>
      <c r="O34717" s="9"/>
    </row>
    <row r="34718" spans="2:15" x14ac:dyDescent="0.2">
      <c r="B34718" s="3"/>
      <c r="C34718" s="3"/>
      <c r="D34718" s="6"/>
      <c r="E34718" s="8"/>
      <c r="O34718" s="9"/>
    </row>
    <row r="34719" spans="2:15" x14ac:dyDescent="0.2">
      <c r="B34719" s="3"/>
      <c r="C34719" s="3"/>
      <c r="D34719" s="6"/>
      <c r="E34719" s="8"/>
      <c r="O34719" s="9"/>
    </row>
    <row r="34720" spans="2:15" x14ac:dyDescent="0.2">
      <c r="B34720" s="3"/>
      <c r="C34720" s="3"/>
      <c r="D34720" s="6"/>
      <c r="E34720" s="8"/>
      <c r="O34720" s="9"/>
    </row>
    <row r="34721" spans="2:15" x14ac:dyDescent="0.2">
      <c r="B34721" s="3"/>
      <c r="C34721" s="3"/>
      <c r="D34721" s="6"/>
      <c r="E34721" s="8"/>
      <c r="O34721" s="9"/>
    </row>
    <row r="34722" spans="2:15" x14ac:dyDescent="0.2">
      <c r="B34722" s="3"/>
      <c r="C34722" s="3"/>
      <c r="D34722" s="6"/>
      <c r="E34722" s="8"/>
      <c r="O34722" s="9"/>
    </row>
    <row r="34723" spans="2:15" x14ac:dyDescent="0.2">
      <c r="B34723" s="3"/>
      <c r="C34723" s="3"/>
      <c r="D34723" s="6"/>
      <c r="E34723" s="8"/>
      <c r="O34723" s="9"/>
    </row>
    <row r="34724" spans="2:15" x14ac:dyDescent="0.2">
      <c r="B34724" s="3"/>
      <c r="C34724" s="3"/>
      <c r="D34724" s="6"/>
      <c r="E34724" s="8"/>
      <c r="O34724" s="9"/>
    </row>
    <row r="34725" spans="2:15" x14ac:dyDescent="0.2">
      <c r="B34725" s="3"/>
      <c r="C34725" s="3"/>
      <c r="D34725" s="6"/>
      <c r="E34725" s="8"/>
      <c r="O34725" s="9"/>
    </row>
    <row r="34726" spans="2:15" x14ac:dyDescent="0.2">
      <c r="B34726" s="3"/>
      <c r="C34726" s="3"/>
      <c r="D34726" s="6"/>
      <c r="E34726" s="8"/>
      <c r="O34726" s="9"/>
    </row>
    <row r="34727" spans="2:15" x14ac:dyDescent="0.2">
      <c r="B34727" s="3"/>
      <c r="C34727" s="3"/>
      <c r="D34727" s="6"/>
      <c r="E34727" s="8"/>
      <c r="O34727" s="9"/>
    </row>
    <row r="34728" spans="2:15" x14ac:dyDescent="0.2">
      <c r="B34728" s="3"/>
      <c r="C34728" s="3"/>
      <c r="D34728" s="6"/>
      <c r="E34728" s="8"/>
      <c r="O34728" s="9"/>
    </row>
    <row r="34729" spans="2:15" x14ac:dyDescent="0.2">
      <c r="B34729" s="3"/>
      <c r="C34729" s="3"/>
      <c r="D34729" s="6"/>
      <c r="E34729" s="8"/>
      <c r="O34729" s="9"/>
    </row>
    <row r="34730" spans="2:15" x14ac:dyDescent="0.2">
      <c r="B34730" s="3"/>
      <c r="C34730" s="3"/>
      <c r="D34730" s="6"/>
      <c r="E34730" s="8"/>
      <c r="O34730" s="9"/>
    </row>
    <row r="34731" spans="2:15" x14ac:dyDescent="0.2">
      <c r="B34731" s="3"/>
      <c r="C34731" s="3"/>
      <c r="D34731" s="6"/>
      <c r="E34731" s="8"/>
      <c r="O34731" s="9"/>
    </row>
    <row r="34732" spans="2:15" x14ac:dyDescent="0.2">
      <c r="B34732" s="3"/>
      <c r="C34732" s="3"/>
      <c r="D34732" s="6"/>
      <c r="E34732" s="8"/>
      <c r="O34732" s="9"/>
    </row>
    <row r="34733" spans="2:15" x14ac:dyDescent="0.2">
      <c r="B34733" s="3"/>
      <c r="C34733" s="3"/>
      <c r="D34733" s="6"/>
      <c r="E34733" s="8"/>
      <c r="O34733" s="9"/>
    </row>
    <row r="34734" spans="2:15" x14ac:dyDescent="0.2">
      <c r="B34734" s="3"/>
      <c r="C34734" s="3"/>
      <c r="D34734" s="6"/>
      <c r="E34734" s="8"/>
      <c r="O34734" s="9"/>
    </row>
    <row r="34735" spans="2:15" x14ac:dyDescent="0.2">
      <c r="B34735" s="3"/>
      <c r="C34735" s="3"/>
      <c r="D34735" s="6"/>
      <c r="E34735" s="8"/>
      <c r="O34735" s="9"/>
    </row>
    <row r="34736" spans="2:15" x14ac:dyDescent="0.2">
      <c r="B34736" s="3"/>
      <c r="C34736" s="3"/>
      <c r="D34736" s="6"/>
      <c r="E34736" s="8"/>
      <c r="O34736" s="9"/>
    </row>
    <row r="34737" spans="2:15" x14ac:dyDescent="0.2">
      <c r="B34737" s="3"/>
      <c r="C34737" s="3"/>
      <c r="D34737" s="6"/>
      <c r="E34737" s="8"/>
      <c r="O34737" s="9"/>
    </row>
    <row r="34738" spans="2:15" x14ac:dyDescent="0.2">
      <c r="B34738" s="3"/>
      <c r="C34738" s="3"/>
      <c r="D34738" s="6"/>
      <c r="E34738" s="8"/>
      <c r="O34738" s="9"/>
    </row>
    <row r="34739" spans="2:15" x14ac:dyDescent="0.2">
      <c r="B34739" s="3"/>
      <c r="C34739" s="3"/>
      <c r="D34739" s="6"/>
      <c r="E34739" s="8"/>
      <c r="O34739" s="9"/>
    </row>
    <row r="34740" spans="2:15" x14ac:dyDescent="0.2">
      <c r="B34740" s="3"/>
      <c r="C34740" s="3"/>
      <c r="D34740" s="6"/>
      <c r="E34740" s="8"/>
      <c r="O34740" s="9"/>
    </row>
    <row r="34741" spans="2:15" x14ac:dyDescent="0.2">
      <c r="B34741" s="3"/>
      <c r="C34741" s="3"/>
      <c r="D34741" s="6"/>
      <c r="E34741" s="8"/>
      <c r="O34741" s="9"/>
    </row>
    <row r="34742" spans="2:15" x14ac:dyDescent="0.2">
      <c r="B34742" s="3"/>
      <c r="C34742" s="3"/>
      <c r="D34742" s="6"/>
      <c r="E34742" s="8"/>
      <c r="O34742" s="9"/>
    </row>
    <row r="34743" spans="2:15" x14ac:dyDescent="0.2">
      <c r="B34743" s="3"/>
      <c r="C34743" s="3"/>
      <c r="D34743" s="6"/>
      <c r="E34743" s="8"/>
      <c r="O34743" s="9"/>
    </row>
    <row r="34744" spans="2:15" x14ac:dyDescent="0.2">
      <c r="B34744" s="3"/>
      <c r="C34744" s="3"/>
      <c r="D34744" s="6"/>
      <c r="E34744" s="8"/>
      <c r="O34744" s="9"/>
    </row>
    <row r="34745" spans="2:15" x14ac:dyDescent="0.2">
      <c r="B34745" s="3"/>
      <c r="C34745" s="3"/>
      <c r="D34745" s="6"/>
      <c r="E34745" s="8"/>
      <c r="O34745" s="9"/>
    </row>
    <row r="34746" spans="2:15" x14ac:dyDescent="0.2">
      <c r="B34746" s="3"/>
      <c r="C34746" s="3"/>
      <c r="D34746" s="6"/>
      <c r="E34746" s="8"/>
      <c r="O34746" s="9"/>
    </row>
    <row r="34747" spans="2:15" x14ac:dyDescent="0.2">
      <c r="B34747" s="3"/>
      <c r="C34747" s="3"/>
      <c r="D34747" s="6"/>
      <c r="E34747" s="8"/>
      <c r="O34747" s="9"/>
    </row>
    <row r="34748" spans="2:15" x14ac:dyDescent="0.2">
      <c r="B34748" s="3"/>
      <c r="C34748" s="3"/>
      <c r="D34748" s="6"/>
      <c r="E34748" s="8"/>
      <c r="O34748" s="9"/>
    </row>
    <row r="34749" spans="2:15" x14ac:dyDescent="0.2">
      <c r="B34749" s="3"/>
      <c r="C34749" s="3"/>
      <c r="D34749" s="6"/>
      <c r="E34749" s="8"/>
      <c r="O34749" s="9"/>
    </row>
    <row r="34750" spans="2:15" x14ac:dyDescent="0.2">
      <c r="B34750" s="3"/>
      <c r="C34750" s="3"/>
      <c r="D34750" s="6"/>
      <c r="E34750" s="8"/>
      <c r="O34750" s="9"/>
    </row>
    <row r="34751" spans="2:15" x14ac:dyDescent="0.2">
      <c r="B34751" s="3"/>
      <c r="C34751" s="3"/>
      <c r="D34751" s="6"/>
      <c r="E34751" s="8"/>
      <c r="O34751" s="9"/>
    </row>
    <row r="34752" spans="2:15" x14ac:dyDescent="0.2">
      <c r="B34752" s="3"/>
      <c r="C34752" s="3"/>
      <c r="D34752" s="6"/>
      <c r="E34752" s="8"/>
      <c r="O34752" s="9"/>
    </row>
    <row r="34753" spans="2:15" x14ac:dyDescent="0.2">
      <c r="B34753" s="3"/>
      <c r="C34753" s="3"/>
      <c r="D34753" s="6"/>
      <c r="E34753" s="8"/>
      <c r="O34753" s="9"/>
    </row>
    <row r="34754" spans="2:15" x14ac:dyDescent="0.2">
      <c r="B34754" s="3"/>
      <c r="C34754" s="3"/>
      <c r="D34754" s="6"/>
      <c r="E34754" s="8"/>
      <c r="O34754" s="9"/>
    </row>
    <row r="34755" spans="2:15" x14ac:dyDescent="0.2">
      <c r="B34755" s="3"/>
      <c r="C34755" s="3"/>
      <c r="D34755" s="6"/>
      <c r="E34755" s="8"/>
      <c r="O34755" s="9"/>
    </row>
    <row r="34756" spans="2:15" x14ac:dyDescent="0.2">
      <c r="B34756" s="3"/>
      <c r="C34756" s="3"/>
      <c r="D34756" s="6"/>
      <c r="E34756" s="8"/>
      <c r="O34756" s="9"/>
    </row>
    <row r="34757" spans="2:15" x14ac:dyDescent="0.2">
      <c r="B34757" s="3"/>
      <c r="C34757" s="3"/>
      <c r="D34757" s="6"/>
      <c r="E34757" s="8"/>
      <c r="O34757" s="9"/>
    </row>
    <row r="34758" spans="2:15" x14ac:dyDescent="0.2">
      <c r="B34758" s="3"/>
      <c r="C34758" s="3"/>
      <c r="D34758" s="6"/>
      <c r="E34758" s="8"/>
      <c r="O34758" s="9"/>
    </row>
    <row r="34759" spans="2:15" x14ac:dyDescent="0.2">
      <c r="B34759" s="3"/>
      <c r="C34759" s="3"/>
      <c r="D34759" s="6"/>
      <c r="E34759" s="8"/>
      <c r="O34759" s="9"/>
    </row>
    <row r="34760" spans="2:15" x14ac:dyDescent="0.2">
      <c r="B34760" s="3"/>
      <c r="C34760" s="3"/>
      <c r="D34760" s="6"/>
      <c r="E34760" s="8"/>
      <c r="O34760" s="9"/>
    </row>
    <row r="34761" spans="2:15" x14ac:dyDescent="0.2">
      <c r="B34761" s="3"/>
      <c r="C34761" s="3"/>
      <c r="D34761" s="6"/>
      <c r="E34761" s="8"/>
      <c r="O34761" s="9"/>
    </row>
    <row r="34762" spans="2:15" x14ac:dyDescent="0.2">
      <c r="B34762" s="3"/>
      <c r="C34762" s="3"/>
      <c r="D34762" s="6"/>
      <c r="E34762" s="8"/>
      <c r="O34762" s="9"/>
    </row>
    <row r="34763" spans="2:15" x14ac:dyDescent="0.2">
      <c r="B34763" s="3"/>
      <c r="C34763" s="3"/>
      <c r="D34763" s="6"/>
      <c r="E34763" s="8"/>
      <c r="O34763" s="9"/>
    </row>
    <row r="34764" spans="2:15" x14ac:dyDescent="0.2">
      <c r="B34764" s="3"/>
      <c r="C34764" s="3"/>
      <c r="D34764" s="6"/>
      <c r="E34764" s="8"/>
      <c r="O34764" s="9"/>
    </row>
    <row r="34765" spans="2:15" x14ac:dyDescent="0.2">
      <c r="B34765" s="3"/>
      <c r="C34765" s="3"/>
      <c r="D34765" s="6"/>
      <c r="E34765" s="8"/>
      <c r="O34765" s="9"/>
    </row>
    <row r="34766" spans="2:15" x14ac:dyDescent="0.2">
      <c r="B34766" s="3"/>
      <c r="C34766" s="3"/>
      <c r="D34766" s="6"/>
      <c r="E34766" s="8"/>
      <c r="O34766" s="9"/>
    </row>
    <row r="34767" spans="2:15" x14ac:dyDescent="0.2">
      <c r="B34767" s="3"/>
      <c r="C34767" s="3"/>
      <c r="D34767" s="6"/>
      <c r="E34767" s="8"/>
      <c r="O34767" s="9"/>
    </row>
    <row r="34768" spans="2:15" x14ac:dyDescent="0.2">
      <c r="B34768" s="3"/>
      <c r="C34768" s="3"/>
      <c r="D34768" s="6"/>
      <c r="E34768" s="8"/>
      <c r="O34768" s="9"/>
    </row>
    <row r="34769" spans="2:15" x14ac:dyDescent="0.2">
      <c r="B34769" s="3"/>
      <c r="C34769" s="3"/>
      <c r="D34769" s="6"/>
      <c r="E34769" s="8"/>
      <c r="O34769" s="9"/>
    </row>
    <row r="34770" spans="2:15" x14ac:dyDescent="0.2">
      <c r="B34770" s="3"/>
      <c r="C34770" s="3"/>
      <c r="D34770" s="6"/>
      <c r="E34770" s="8"/>
      <c r="O34770" s="9"/>
    </row>
    <row r="34771" spans="2:15" x14ac:dyDescent="0.2">
      <c r="B34771" s="3"/>
      <c r="C34771" s="3"/>
      <c r="D34771" s="6"/>
      <c r="E34771" s="8"/>
      <c r="O34771" s="9"/>
    </row>
    <row r="34772" spans="2:15" x14ac:dyDescent="0.2">
      <c r="B34772" s="3"/>
      <c r="C34772" s="3"/>
      <c r="D34772" s="6"/>
      <c r="E34772" s="8"/>
      <c r="O34772" s="9"/>
    </row>
    <row r="34773" spans="2:15" x14ac:dyDescent="0.2">
      <c r="B34773" s="3"/>
      <c r="C34773" s="3"/>
      <c r="D34773" s="6"/>
      <c r="E34773" s="8"/>
      <c r="O34773" s="9"/>
    </row>
    <row r="34774" spans="2:15" x14ac:dyDescent="0.2">
      <c r="B34774" s="3"/>
      <c r="C34774" s="3"/>
      <c r="D34774" s="6"/>
      <c r="E34774" s="8"/>
      <c r="O34774" s="9"/>
    </row>
    <row r="34775" spans="2:15" x14ac:dyDescent="0.2">
      <c r="B34775" s="3"/>
      <c r="C34775" s="3"/>
      <c r="D34775" s="6"/>
      <c r="E34775" s="8"/>
      <c r="O34775" s="9"/>
    </row>
    <row r="34776" spans="2:15" x14ac:dyDescent="0.2">
      <c r="B34776" s="3"/>
      <c r="C34776" s="3"/>
      <c r="D34776" s="6"/>
      <c r="E34776" s="8"/>
      <c r="O34776" s="9"/>
    </row>
    <row r="34777" spans="2:15" x14ac:dyDescent="0.2">
      <c r="B34777" s="3"/>
      <c r="C34777" s="3"/>
      <c r="D34777" s="6"/>
      <c r="E34777" s="8"/>
      <c r="O34777" s="9"/>
    </row>
    <row r="34778" spans="2:15" x14ac:dyDescent="0.2">
      <c r="B34778" s="3"/>
      <c r="C34778" s="3"/>
      <c r="D34778" s="6"/>
      <c r="E34778" s="8"/>
      <c r="O34778" s="9"/>
    </row>
    <row r="34779" spans="2:15" x14ac:dyDescent="0.2">
      <c r="B34779" s="3"/>
      <c r="C34779" s="3"/>
      <c r="D34779" s="6"/>
      <c r="E34779" s="8"/>
      <c r="O34779" s="9"/>
    </row>
    <row r="34780" spans="2:15" x14ac:dyDescent="0.2">
      <c r="B34780" s="3"/>
      <c r="C34780" s="3"/>
      <c r="D34780" s="6"/>
      <c r="E34780" s="8"/>
      <c r="O34780" s="9"/>
    </row>
    <row r="34781" spans="2:15" x14ac:dyDescent="0.2">
      <c r="B34781" s="3"/>
      <c r="C34781" s="3"/>
      <c r="D34781" s="6"/>
      <c r="E34781" s="8"/>
      <c r="O34781" s="9"/>
    </row>
    <row r="34782" spans="2:15" x14ac:dyDescent="0.2">
      <c r="B34782" s="3"/>
      <c r="C34782" s="3"/>
      <c r="D34782" s="6"/>
      <c r="E34782" s="8"/>
      <c r="O34782" s="9"/>
    </row>
    <row r="34783" spans="2:15" x14ac:dyDescent="0.2">
      <c r="B34783" s="3"/>
      <c r="C34783" s="3"/>
      <c r="D34783" s="6"/>
      <c r="E34783" s="8"/>
      <c r="O34783" s="9"/>
    </row>
    <row r="34784" spans="2:15" x14ac:dyDescent="0.2">
      <c r="B34784" s="3"/>
      <c r="C34784" s="3"/>
      <c r="D34784" s="6"/>
      <c r="E34784" s="8"/>
      <c r="O34784" s="9"/>
    </row>
    <row r="34785" spans="2:15" x14ac:dyDescent="0.2">
      <c r="B34785" s="3"/>
      <c r="C34785" s="3"/>
      <c r="D34785" s="6"/>
      <c r="E34785" s="8"/>
      <c r="O34785" s="9"/>
    </row>
    <row r="34786" spans="2:15" x14ac:dyDescent="0.2">
      <c r="B34786" s="3"/>
      <c r="C34786" s="3"/>
      <c r="D34786" s="6"/>
      <c r="E34786" s="8"/>
      <c r="O34786" s="9"/>
    </row>
    <row r="34787" spans="2:15" x14ac:dyDescent="0.2">
      <c r="B34787" s="3"/>
      <c r="C34787" s="3"/>
      <c r="D34787" s="6"/>
      <c r="E34787" s="8"/>
      <c r="O34787" s="9"/>
    </row>
    <row r="34788" spans="2:15" x14ac:dyDescent="0.2">
      <c r="B34788" s="3"/>
      <c r="C34788" s="3"/>
      <c r="D34788" s="6"/>
      <c r="E34788" s="8"/>
      <c r="O34788" s="9"/>
    </row>
    <row r="34789" spans="2:15" x14ac:dyDescent="0.2">
      <c r="B34789" s="3"/>
      <c r="C34789" s="3"/>
      <c r="D34789" s="6"/>
      <c r="E34789" s="8"/>
      <c r="O34789" s="9"/>
    </row>
    <row r="34790" spans="2:15" x14ac:dyDescent="0.2">
      <c r="B34790" s="3"/>
      <c r="C34790" s="3"/>
      <c r="D34790" s="6"/>
      <c r="E34790" s="8"/>
      <c r="O34790" s="9"/>
    </row>
    <row r="34791" spans="2:15" x14ac:dyDescent="0.2">
      <c r="B34791" s="3"/>
      <c r="C34791" s="3"/>
      <c r="D34791" s="6"/>
      <c r="E34791" s="8"/>
      <c r="O34791" s="9"/>
    </row>
    <row r="34792" spans="2:15" x14ac:dyDescent="0.2">
      <c r="B34792" s="3"/>
      <c r="C34792" s="3"/>
      <c r="D34792" s="6"/>
      <c r="E34792" s="8"/>
      <c r="O34792" s="9"/>
    </row>
    <row r="34793" spans="2:15" x14ac:dyDescent="0.2">
      <c r="B34793" s="3"/>
      <c r="C34793" s="3"/>
      <c r="D34793" s="6"/>
      <c r="E34793" s="8"/>
      <c r="O34793" s="9"/>
    </row>
    <row r="34794" spans="2:15" x14ac:dyDescent="0.2">
      <c r="B34794" s="3"/>
      <c r="C34794" s="3"/>
      <c r="D34794" s="6"/>
      <c r="E34794" s="8"/>
      <c r="O34794" s="9"/>
    </row>
    <row r="34795" spans="2:15" x14ac:dyDescent="0.2">
      <c r="B34795" s="3"/>
      <c r="C34795" s="3"/>
      <c r="D34795" s="6"/>
      <c r="E34795" s="8"/>
      <c r="O34795" s="9"/>
    </row>
    <row r="34796" spans="2:15" x14ac:dyDescent="0.2">
      <c r="B34796" s="3"/>
      <c r="C34796" s="3"/>
      <c r="D34796" s="6"/>
      <c r="E34796" s="8"/>
      <c r="O34796" s="9"/>
    </row>
    <row r="34797" spans="2:15" x14ac:dyDescent="0.2">
      <c r="B34797" s="3"/>
      <c r="C34797" s="3"/>
      <c r="D34797" s="6"/>
      <c r="E34797" s="8"/>
      <c r="O34797" s="9"/>
    </row>
    <row r="34798" spans="2:15" x14ac:dyDescent="0.2">
      <c r="B34798" s="3"/>
      <c r="C34798" s="3"/>
      <c r="D34798" s="6"/>
      <c r="E34798" s="8"/>
      <c r="O34798" s="9"/>
    </row>
    <row r="34799" spans="2:15" x14ac:dyDescent="0.2">
      <c r="B34799" s="3"/>
      <c r="C34799" s="3"/>
      <c r="D34799" s="6"/>
      <c r="E34799" s="8"/>
      <c r="O34799" s="9"/>
    </row>
    <row r="34800" spans="2:15" x14ac:dyDescent="0.2">
      <c r="B34800" s="3"/>
      <c r="C34800" s="3"/>
      <c r="D34800" s="6"/>
      <c r="E34800" s="8"/>
      <c r="O34800" s="9"/>
    </row>
    <row r="34801" spans="2:15" x14ac:dyDescent="0.2">
      <c r="B34801" s="3"/>
      <c r="C34801" s="3"/>
      <c r="D34801" s="6"/>
      <c r="E34801" s="8"/>
      <c r="O34801" s="9"/>
    </row>
    <row r="34802" spans="2:15" x14ac:dyDescent="0.2">
      <c r="B34802" s="3"/>
      <c r="C34802" s="3"/>
      <c r="D34802" s="6"/>
      <c r="E34802" s="8"/>
      <c r="O34802" s="9"/>
    </row>
    <row r="34803" spans="2:15" x14ac:dyDescent="0.2">
      <c r="B34803" s="3"/>
      <c r="C34803" s="3"/>
      <c r="D34803" s="6"/>
      <c r="E34803" s="8"/>
      <c r="O34803" s="9"/>
    </row>
    <row r="34804" spans="2:15" x14ac:dyDescent="0.2">
      <c r="B34804" s="3"/>
      <c r="C34804" s="3"/>
      <c r="D34804" s="6"/>
      <c r="E34804" s="8"/>
      <c r="O34804" s="9"/>
    </row>
    <row r="34805" spans="2:15" x14ac:dyDescent="0.2">
      <c r="B34805" s="3"/>
      <c r="C34805" s="3"/>
      <c r="D34805" s="6"/>
      <c r="E34805" s="8"/>
      <c r="O34805" s="9"/>
    </row>
    <row r="34806" spans="2:15" x14ac:dyDescent="0.2">
      <c r="B34806" s="3"/>
      <c r="C34806" s="3"/>
      <c r="D34806" s="6"/>
      <c r="E34806" s="8"/>
      <c r="O34806" s="9"/>
    </row>
    <row r="34807" spans="2:15" x14ac:dyDescent="0.2">
      <c r="B34807" s="3"/>
      <c r="C34807" s="3"/>
      <c r="D34807" s="6"/>
      <c r="E34807" s="8"/>
      <c r="O34807" s="9"/>
    </row>
    <row r="34808" spans="2:15" x14ac:dyDescent="0.2">
      <c r="B34808" s="3"/>
      <c r="C34808" s="3"/>
      <c r="D34808" s="6"/>
      <c r="E34808" s="8"/>
      <c r="O34808" s="9"/>
    </row>
    <row r="34809" spans="2:15" x14ac:dyDescent="0.2">
      <c r="B34809" s="3"/>
      <c r="C34809" s="3"/>
      <c r="D34809" s="6"/>
      <c r="E34809" s="8"/>
      <c r="O34809" s="9"/>
    </row>
    <row r="34810" spans="2:15" x14ac:dyDescent="0.2">
      <c r="B34810" s="3"/>
      <c r="C34810" s="3"/>
      <c r="D34810" s="6"/>
      <c r="E34810" s="8"/>
      <c r="O34810" s="9"/>
    </row>
    <row r="34811" spans="2:15" x14ac:dyDescent="0.2">
      <c r="B34811" s="3"/>
      <c r="C34811" s="3"/>
      <c r="D34811" s="6"/>
      <c r="E34811" s="8"/>
      <c r="O34811" s="9"/>
    </row>
    <row r="34812" spans="2:15" x14ac:dyDescent="0.2">
      <c r="B34812" s="3"/>
      <c r="C34812" s="3"/>
      <c r="D34812" s="6"/>
      <c r="E34812" s="8"/>
      <c r="O34812" s="9"/>
    </row>
    <row r="34813" spans="2:15" x14ac:dyDescent="0.2">
      <c r="B34813" s="3"/>
      <c r="C34813" s="3"/>
      <c r="D34813" s="6"/>
      <c r="E34813" s="8"/>
      <c r="O34813" s="9"/>
    </row>
    <row r="34814" spans="2:15" x14ac:dyDescent="0.2">
      <c r="B34814" s="3"/>
      <c r="C34814" s="3"/>
      <c r="D34814" s="6"/>
      <c r="E34814" s="8"/>
      <c r="O34814" s="9"/>
    </row>
    <row r="34815" spans="2:15" x14ac:dyDescent="0.2">
      <c r="B34815" s="3"/>
      <c r="C34815" s="3"/>
      <c r="D34815" s="6"/>
      <c r="E34815" s="8"/>
      <c r="O34815" s="9"/>
    </row>
    <row r="34816" spans="2:15" x14ac:dyDescent="0.2">
      <c r="B34816" s="3"/>
      <c r="C34816" s="3"/>
      <c r="D34816" s="6"/>
      <c r="E34816" s="8"/>
      <c r="O34816" s="9"/>
    </row>
    <row r="34817" spans="2:15" x14ac:dyDescent="0.2">
      <c r="B34817" s="3"/>
      <c r="C34817" s="3"/>
      <c r="D34817" s="6"/>
      <c r="E34817" s="8"/>
      <c r="O34817" s="9"/>
    </row>
    <row r="34818" spans="2:15" x14ac:dyDescent="0.2">
      <c r="B34818" s="3"/>
      <c r="C34818" s="3"/>
      <c r="D34818" s="6"/>
      <c r="E34818" s="8"/>
      <c r="O34818" s="9"/>
    </row>
    <row r="34819" spans="2:15" x14ac:dyDescent="0.2">
      <c r="B34819" s="3"/>
      <c r="C34819" s="3"/>
      <c r="D34819" s="6"/>
      <c r="E34819" s="8"/>
      <c r="O34819" s="9"/>
    </row>
    <row r="34820" spans="2:15" x14ac:dyDescent="0.2">
      <c r="B34820" s="3"/>
      <c r="C34820" s="3"/>
      <c r="D34820" s="6"/>
      <c r="E34820" s="8"/>
      <c r="O34820" s="9"/>
    </row>
    <row r="34821" spans="2:15" x14ac:dyDescent="0.2">
      <c r="B34821" s="3"/>
      <c r="C34821" s="3"/>
      <c r="D34821" s="6"/>
      <c r="E34821" s="8"/>
      <c r="O34821" s="9"/>
    </row>
    <row r="34822" spans="2:15" x14ac:dyDescent="0.2">
      <c r="B34822" s="3"/>
      <c r="C34822" s="3"/>
      <c r="D34822" s="6"/>
      <c r="E34822" s="8"/>
      <c r="O34822" s="9"/>
    </row>
    <row r="34823" spans="2:15" x14ac:dyDescent="0.2">
      <c r="B34823" s="3"/>
      <c r="C34823" s="3"/>
      <c r="D34823" s="6"/>
      <c r="E34823" s="8"/>
      <c r="O34823" s="9"/>
    </row>
    <row r="34824" spans="2:15" x14ac:dyDescent="0.2">
      <c r="B34824" s="3"/>
      <c r="C34824" s="3"/>
      <c r="D34824" s="6"/>
      <c r="E34824" s="8"/>
      <c r="O34824" s="9"/>
    </row>
    <row r="34825" spans="2:15" x14ac:dyDescent="0.2">
      <c r="B34825" s="3"/>
      <c r="C34825" s="3"/>
      <c r="D34825" s="6"/>
      <c r="E34825" s="8"/>
      <c r="O34825" s="9"/>
    </row>
    <row r="34826" spans="2:15" x14ac:dyDescent="0.2">
      <c r="B34826" s="3"/>
      <c r="C34826" s="3"/>
      <c r="D34826" s="6"/>
      <c r="E34826" s="8"/>
      <c r="O34826" s="9"/>
    </row>
    <row r="34827" spans="2:15" x14ac:dyDescent="0.2">
      <c r="B34827" s="3"/>
      <c r="C34827" s="3"/>
      <c r="D34827" s="6"/>
      <c r="E34827" s="8"/>
      <c r="O34827" s="9"/>
    </row>
    <row r="34828" spans="2:15" x14ac:dyDescent="0.2">
      <c r="B34828" s="3"/>
      <c r="C34828" s="3"/>
      <c r="D34828" s="6"/>
      <c r="E34828" s="8"/>
      <c r="O34828" s="9"/>
    </row>
    <row r="34829" spans="2:15" x14ac:dyDescent="0.2">
      <c r="B34829" s="3"/>
      <c r="C34829" s="3"/>
      <c r="D34829" s="6"/>
      <c r="E34829" s="8"/>
      <c r="O34829" s="9"/>
    </row>
    <row r="34830" spans="2:15" x14ac:dyDescent="0.2">
      <c r="B34830" s="3"/>
      <c r="C34830" s="3"/>
      <c r="D34830" s="6"/>
      <c r="E34830" s="8"/>
      <c r="O34830" s="9"/>
    </row>
    <row r="34831" spans="2:15" x14ac:dyDescent="0.2">
      <c r="B34831" s="3"/>
      <c r="C34831" s="3"/>
      <c r="D34831" s="6"/>
      <c r="E34831" s="8"/>
      <c r="O34831" s="9"/>
    </row>
    <row r="34832" spans="2:15" x14ac:dyDescent="0.2">
      <c r="B34832" s="3"/>
      <c r="C34832" s="3"/>
      <c r="D34832" s="6"/>
      <c r="E34832" s="8"/>
      <c r="O34832" s="9"/>
    </row>
    <row r="34833" spans="2:15" x14ac:dyDescent="0.2">
      <c r="B34833" s="3"/>
      <c r="C34833" s="3"/>
      <c r="D34833" s="6"/>
      <c r="E34833" s="8"/>
      <c r="O34833" s="9"/>
    </row>
    <row r="34834" spans="2:15" x14ac:dyDescent="0.2">
      <c r="B34834" s="3"/>
      <c r="C34834" s="3"/>
      <c r="D34834" s="6"/>
      <c r="E34834" s="8"/>
      <c r="O34834" s="9"/>
    </row>
    <row r="34835" spans="2:15" x14ac:dyDescent="0.2">
      <c r="B34835" s="3"/>
      <c r="C34835" s="3"/>
      <c r="D34835" s="6"/>
      <c r="E34835" s="8"/>
      <c r="O34835" s="9"/>
    </row>
    <row r="34836" spans="2:15" x14ac:dyDescent="0.2">
      <c r="B34836" s="3"/>
      <c r="C34836" s="3"/>
      <c r="D34836" s="6"/>
      <c r="E34836" s="8"/>
      <c r="O34836" s="9"/>
    </row>
    <row r="34837" spans="2:15" x14ac:dyDescent="0.2">
      <c r="B34837" s="3"/>
      <c r="C34837" s="3"/>
      <c r="D34837" s="6"/>
      <c r="E34837" s="8"/>
      <c r="O34837" s="9"/>
    </row>
    <row r="34838" spans="2:15" x14ac:dyDescent="0.2">
      <c r="B34838" s="3"/>
      <c r="C34838" s="3"/>
      <c r="D34838" s="6"/>
      <c r="E34838" s="8"/>
      <c r="O34838" s="9"/>
    </row>
    <row r="34839" spans="2:15" x14ac:dyDescent="0.2">
      <c r="B34839" s="3"/>
      <c r="C34839" s="3"/>
      <c r="D34839" s="6"/>
      <c r="E34839" s="8"/>
      <c r="O34839" s="9"/>
    </row>
    <row r="34840" spans="2:15" x14ac:dyDescent="0.2">
      <c r="B34840" s="3"/>
      <c r="C34840" s="3"/>
      <c r="D34840" s="6"/>
      <c r="E34840" s="8"/>
      <c r="O34840" s="9"/>
    </row>
    <row r="34841" spans="2:15" x14ac:dyDescent="0.2">
      <c r="B34841" s="3"/>
      <c r="C34841" s="3"/>
      <c r="D34841" s="6"/>
      <c r="E34841" s="8"/>
      <c r="O34841" s="9"/>
    </row>
    <row r="34842" spans="2:15" x14ac:dyDescent="0.2">
      <c r="B34842" s="3"/>
      <c r="C34842" s="3"/>
      <c r="D34842" s="6"/>
      <c r="E34842" s="8"/>
      <c r="O34842" s="9"/>
    </row>
    <row r="34843" spans="2:15" x14ac:dyDescent="0.2">
      <c r="B34843" s="3"/>
      <c r="C34843" s="3"/>
      <c r="D34843" s="6"/>
      <c r="E34843" s="8"/>
      <c r="O34843" s="9"/>
    </row>
    <row r="34844" spans="2:15" x14ac:dyDescent="0.2">
      <c r="B34844" s="3"/>
      <c r="C34844" s="3"/>
      <c r="D34844" s="6"/>
      <c r="E34844" s="8"/>
      <c r="O34844" s="9"/>
    </row>
    <row r="34845" spans="2:15" x14ac:dyDescent="0.2">
      <c r="B34845" s="3"/>
      <c r="C34845" s="3"/>
      <c r="D34845" s="6"/>
      <c r="E34845" s="8"/>
      <c r="O34845" s="9"/>
    </row>
    <row r="34846" spans="2:15" x14ac:dyDescent="0.2">
      <c r="B34846" s="3"/>
      <c r="C34846" s="3"/>
      <c r="D34846" s="6"/>
      <c r="E34846" s="8"/>
      <c r="O34846" s="9"/>
    </row>
    <row r="34847" spans="2:15" x14ac:dyDescent="0.2">
      <c r="B34847" s="3"/>
      <c r="C34847" s="3"/>
      <c r="D34847" s="6"/>
      <c r="E34847" s="8"/>
      <c r="O34847" s="9"/>
    </row>
    <row r="34848" spans="2:15" x14ac:dyDescent="0.2">
      <c r="B34848" s="3"/>
      <c r="C34848" s="3"/>
      <c r="D34848" s="6"/>
      <c r="E34848" s="8"/>
      <c r="O34848" s="9"/>
    </row>
    <row r="34849" spans="2:15" x14ac:dyDescent="0.2">
      <c r="B34849" s="3"/>
      <c r="C34849" s="3"/>
      <c r="D34849" s="6"/>
      <c r="E34849" s="8"/>
      <c r="O34849" s="9"/>
    </row>
    <row r="34850" spans="2:15" x14ac:dyDescent="0.2">
      <c r="B34850" s="3"/>
      <c r="C34850" s="3"/>
      <c r="D34850" s="6"/>
      <c r="E34850" s="8"/>
      <c r="O34850" s="9"/>
    </row>
    <row r="34851" spans="2:15" x14ac:dyDescent="0.2">
      <c r="B34851" s="3"/>
      <c r="C34851" s="3"/>
      <c r="D34851" s="6"/>
      <c r="E34851" s="8"/>
      <c r="O34851" s="9"/>
    </row>
    <row r="34852" spans="2:15" x14ac:dyDescent="0.2">
      <c r="B34852" s="3"/>
      <c r="C34852" s="3"/>
      <c r="D34852" s="6"/>
      <c r="E34852" s="8"/>
      <c r="O34852" s="9"/>
    </row>
    <row r="34853" spans="2:15" x14ac:dyDescent="0.2">
      <c r="B34853" s="3"/>
      <c r="C34853" s="3"/>
      <c r="D34853" s="6"/>
      <c r="E34853" s="8"/>
      <c r="O34853" s="9"/>
    </row>
    <row r="34854" spans="2:15" x14ac:dyDescent="0.2">
      <c r="B34854" s="3"/>
      <c r="C34854" s="3"/>
      <c r="D34854" s="6"/>
      <c r="E34854" s="8"/>
      <c r="O34854" s="9"/>
    </row>
    <row r="34855" spans="2:15" x14ac:dyDescent="0.2">
      <c r="B34855" s="3"/>
      <c r="C34855" s="3"/>
      <c r="D34855" s="6"/>
      <c r="E34855" s="8"/>
      <c r="O34855" s="9"/>
    </row>
    <row r="34856" spans="2:15" x14ac:dyDescent="0.2">
      <c r="B34856" s="3"/>
      <c r="C34856" s="3"/>
      <c r="D34856" s="6"/>
      <c r="E34856" s="8"/>
      <c r="O34856" s="9"/>
    </row>
    <row r="34857" spans="2:15" x14ac:dyDescent="0.2">
      <c r="B34857" s="3"/>
      <c r="C34857" s="3"/>
      <c r="D34857" s="6"/>
      <c r="E34857" s="8"/>
      <c r="O34857" s="9"/>
    </row>
    <row r="34858" spans="2:15" x14ac:dyDescent="0.2">
      <c r="B34858" s="3"/>
      <c r="C34858" s="3"/>
      <c r="D34858" s="6"/>
      <c r="E34858" s="8"/>
      <c r="O34858" s="9"/>
    </row>
    <row r="34859" spans="2:15" x14ac:dyDescent="0.2">
      <c r="B34859" s="3"/>
      <c r="C34859" s="3"/>
      <c r="D34859" s="6"/>
      <c r="E34859" s="8"/>
      <c r="O34859" s="9"/>
    </row>
    <row r="34860" spans="2:15" x14ac:dyDescent="0.2">
      <c r="B34860" s="3"/>
      <c r="C34860" s="3"/>
      <c r="D34860" s="6"/>
      <c r="E34860" s="8"/>
      <c r="O34860" s="9"/>
    </row>
    <row r="34861" spans="2:15" x14ac:dyDescent="0.2">
      <c r="B34861" s="3"/>
      <c r="C34861" s="3"/>
      <c r="D34861" s="6"/>
      <c r="E34861" s="8"/>
      <c r="O34861" s="9"/>
    </row>
    <row r="34862" spans="2:15" x14ac:dyDescent="0.2">
      <c r="B34862" s="3"/>
      <c r="C34862" s="3"/>
      <c r="D34862" s="6"/>
      <c r="E34862" s="8"/>
      <c r="O34862" s="9"/>
    </row>
    <row r="34863" spans="2:15" x14ac:dyDescent="0.2">
      <c r="B34863" s="3"/>
      <c r="C34863" s="3"/>
      <c r="D34863" s="6"/>
      <c r="E34863" s="8"/>
      <c r="O34863" s="9"/>
    </row>
    <row r="34864" spans="2:15" x14ac:dyDescent="0.2">
      <c r="B34864" s="3"/>
      <c r="C34864" s="3"/>
      <c r="D34864" s="6"/>
      <c r="E34864" s="8"/>
      <c r="O34864" s="9"/>
    </row>
    <row r="34865" spans="2:15" x14ac:dyDescent="0.2">
      <c r="B34865" s="3"/>
      <c r="C34865" s="3"/>
      <c r="D34865" s="6"/>
      <c r="E34865" s="8"/>
      <c r="O34865" s="9"/>
    </row>
    <row r="34866" spans="2:15" x14ac:dyDescent="0.2">
      <c r="B34866" s="3"/>
      <c r="C34866" s="3"/>
      <c r="D34866" s="6"/>
      <c r="E34866" s="8"/>
      <c r="O34866" s="9"/>
    </row>
    <row r="34867" spans="2:15" x14ac:dyDescent="0.2">
      <c r="B34867" s="3"/>
      <c r="C34867" s="3"/>
      <c r="D34867" s="6"/>
      <c r="E34867" s="8"/>
      <c r="O34867" s="9"/>
    </row>
    <row r="34868" spans="2:15" x14ac:dyDescent="0.2">
      <c r="B34868" s="3"/>
      <c r="C34868" s="3"/>
      <c r="D34868" s="6"/>
      <c r="E34868" s="8"/>
      <c r="O34868" s="9"/>
    </row>
    <row r="34869" spans="2:15" x14ac:dyDescent="0.2">
      <c r="B34869" s="3"/>
      <c r="C34869" s="3"/>
      <c r="D34869" s="6"/>
      <c r="E34869" s="8"/>
      <c r="O34869" s="9"/>
    </row>
    <row r="34870" spans="2:15" x14ac:dyDescent="0.2">
      <c r="B34870" s="3"/>
      <c r="C34870" s="3"/>
      <c r="D34870" s="6"/>
      <c r="E34870" s="8"/>
      <c r="O34870" s="9"/>
    </row>
    <row r="34871" spans="2:15" x14ac:dyDescent="0.2">
      <c r="B34871" s="3"/>
      <c r="C34871" s="3"/>
      <c r="D34871" s="6"/>
      <c r="E34871" s="8"/>
      <c r="O34871" s="9"/>
    </row>
    <row r="34872" spans="2:15" x14ac:dyDescent="0.2">
      <c r="B34872" s="3"/>
      <c r="C34872" s="3"/>
      <c r="D34872" s="6"/>
      <c r="E34872" s="8"/>
      <c r="O34872" s="9"/>
    </row>
    <row r="34873" spans="2:15" x14ac:dyDescent="0.2">
      <c r="B34873" s="3"/>
      <c r="C34873" s="3"/>
      <c r="D34873" s="6"/>
      <c r="E34873" s="8"/>
      <c r="O34873" s="9"/>
    </row>
    <row r="34874" spans="2:15" x14ac:dyDescent="0.2">
      <c r="B34874" s="3"/>
      <c r="C34874" s="3"/>
      <c r="D34874" s="6"/>
      <c r="E34874" s="8"/>
      <c r="O34874" s="9"/>
    </row>
    <row r="34875" spans="2:15" x14ac:dyDescent="0.2">
      <c r="B34875" s="3"/>
      <c r="C34875" s="3"/>
      <c r="D34875" s="6"/>
      <c r="E34875" s="8"/>
      <c r="O34875" s="9"/>
    </row>
    <row r="34876" spans="2:15" x14ac:dyDescent="0.2">
      <c r="B34876" s="3"/>
      <c r="C34876" s="3"/>
      <c r="D34876" s="6"/>
      <c r="E34876" s="8"/>
      <c r="O34876" s="9"/>
    </row>
    <row r="34877" spans="2:15" x14ac:dyDescent="0.2">
      <c r="B34877" s="3"/>
      <c r="C34877" s="3"/>
      <c r="D34877" s="6"/>
      <c r="E34877" s="8"/>
      <c r="O34877" s="9"/>
    </row>
    <row r="34878" spans="2:15" x14ac:dyDescent="0.2">
      <c r="B34878" s="3"/>
      <c r="C34878" s="3"/>
      <c r="D34878" s="6"/>
      <c r="E34878" s="8"/>
      <c r="O34878" s="9"/>
    </row>
    <row r="34879" spans="2:15" x14ac:dyDescent="0.2">
      <c r="B34879" s="3"/>
      <c r="C34879" s="3"/>
      <c r="D34879" s="6"/>
      <c r="E34879" s="8"/>
      <c r="O34879" s="9"/>
    </row>
    <row r="34880" spans="2:15" x14ac:dyDescent="0.2">
      <c r="B34880" s="3"/>
      <c r="C34880" s="3"/>
      <c r="D34880" s="6"/>
      <c r="E34880" s="8"/>
      <c r="O34880" s="9"/>
    </row>
    <row r="34881" spans="2:15" x14ac:dyDescent="0.2">
      <c r="B34881" s="3"/>
      <c r="C34881" s="3"/>
      <c r="D34881" s="6"/>
      <c r="E34881" s="8"/>
      <c r="O34881" s="9"/>
    </row>
    <row r="34882" spans="2:15" x14ac:dyDescent="0.2">
      <c r="B34882" s="3"/>
      <c r="C34882" s="3"/>
      <c r="D34882" s="6"/>
      <c r="E34882" s="8"/>
      <c r="O34882" s="9"/>
    </row>
    <row r="34883" spans="2:15" x14ac:dyDescent="0.2">
      <c r="B34883" s="3"/>
      <c r="C34883" s="3"/>
      <c r="D34883" s="6"/>
      <c r="E34883" s="8"/>
      <c r="O34883" s="9"/>
    </row>
    <row r="34884" spans="2:15" x14ac:dyDescent="0.2">
      <c r="B34884" s="3"/>
      <c r="C34884" s="3"/>
      <c r="D34884" s="6"/>
      <c r="E34884" s="8"/>
      <c r="O34884" s="9"/>
    </row>
    <row r="34885" spans="2:15" x14ac:dyDescent="0.2">
      <c r="B34885" s="3"/>
      <c r="C34885" s="3"/>
      <c r="D34885" s="6"/>
      <c r="E34885" s="8"/>
      <c r="O34885" s="9"/>
    </row>
    <row r="34886" spans="2:15" x14ac:dyDescent="0.2">
      <c r="B34886" s="3"/>
      <c r="C34886" s="3"/>
      <c r="D34886" s="6"/>
      <c r="E34886" s="8"/>
      <c r="O34886" s="9"/>
    </row>
    <row r="34887" spans="2:15" x14ac:dyDescent="0.2">
      <c r="B34887" s="3"/>
      <c r="C34887" s="3"/>
      <c r="D34887" s="6"/>
      <c r="E34887" s="8"/>
      <c r="O34887" s="9"/>
    </row>
    <row r="34888" spans="2:15" x14ac:dyDescent="0.2">
      <c r="B34888" s="3"/>
      <c r="C34888" s="3"/>
      <c r="D34888" s="6"/>
      <c r="E34888" s="8"/>
      <c r="O34888" s="9"/>
    </row>
    <row r="34889" spans="2:15" x14ac:dyDescent="0.2">
      <c r="B34889" s="3"/>
      <c r="C34889" s="3"/>
      <c r="D34889" s="6"/>
      <c r="E34889" s="8"/>
      <c r="O34889" s="9"/>
    </row>
    <row r="34890" spans="2:15" x14ac:dyDescent="0.2">
      <c r="B34890" s="3"/>
      <c r="C34890" s="3"/>
      <c r="D34890" s="6"/>
      <c r="E34890" s="8"/>
      <c r="O34890" s="9"/>
    </row>
    <row r="34891" spans="2:15" x14ac:dyDescent="0.2">
      <c r="B34891" s="3"/>
      <c r="C34891" s="3"/>
      <c r="D34891" s="6"/>
      <c r="E34891" s="8"/>
      <c r="O34891" s="9"/>
    </row>
    <row r="34892" spans="2:15" x14ac:dyDescent="0.2">
      <c r="B34892" s="3"/>
      <c r="C34892" s="3"/>
      <c r="D34892" s="6"/>
      <c r="E34892" s="8"/>
      <c r="O34892" s="9"/>
    </row>
    <row r="34893" spans="2:15" x14ac:dyDescent="0.2">
      <c r="B34893" s="3"/>
      <c r="C34893" s="3"/>
      <c r="D34893" s="6"/>
      <c r="E34893" s="8"/>
      <c r="O34893" s="9"/>
    </row>
    <row r="34894" spans="2:15" x14ac:dyDescent="0.2">
      <c r="B34894" s="3"/>
      <c r="C34894" s="3"/>
      <c r="D34894" s="6"/>
      <c r="E34894" s="8"/>
      <c r="O34894" s="9"/>
    </row>
    <row r="34895" spans="2:15" x14ac:dyDescent="0.2">
      <c r="B34895" s="3"/>
      <c r="C34895" s="3"/>
      <c r="D34895" s="6"/>
      <c r="E34895" s="8"/>
      <c r="O34895" s="9"/>
    </row>
    <row r="34896" spans="2:15" x14ac:dyDescent="0.2">
      <c r="B34896" s="3"/>
      <c r="C34896" s="3"/>
      <c r="D34896" s="6"/>
      <c r="E34896" s="8"/>
      <c r="O34896" s="9"/>
    </row>
    <row r="34897" spans="2:15" x14ac:dyDescent="0.2">
      <c r="B34897" s="3"/>
      <c r="C34897" s="3"/>
      <c r="D34897" s="6"/>
      <c r="E34897" s="8"/>
      <c r="O34897" s="9"/>
    </row>
    <row r="34898" spans="2:15" x14ac:dyDescent="0.2">
      <c r="B34898" s="3"/>
      <c r="C34898" s="3"/>
      <c r="D34898" s="6"/>
      <c r="E34898" s="8"/>
      <c r="O34898" s="9"/>
    </row>
    <row r="34899" spans="2:15" x14ac:dyDescent="0.2">
      <c r="B34899" s="3"/>
      <c r="C34899" s="3"/>
      <c r="D34899" s="6"/>
      <c r="E34899" s="8"/>
      <c r="O34899" s="9"/>
    </row>
    <row r="34900" spans="2:15" x14ac:dyDescent="0.2">
      <c r="B34900" s="3"/>
      <c r="C34900" s="3"/>
      <c r="D34900" s="6"/>
      <c r="E34900" s="8"/>
      <c r="O34900" s="9"/>
    </row>
    <row r="34901" spans="2:15" x14ac:dyDescent="0.2">
      <c r="B34901" s="3"/>
      <c r="C34901" s="3"/>
      <c r="D34901" s="6"/>
      <c r="E34901" s="8"/>
      <c r="O34901" s="9"/>
    </row>
    <row r="34902" spans="2:15" x14ac:dyDescent="0.2">
      <c r="B34902" s="3"/>
      <c r="C34902" s="3"/>
      <c r="D34902" s="6"/>
      <c r="E34902" s="8"/>
      <c r="O34902" s="9"/>
    </row>
    <row r="34903" spans="2:15" x14ac:dyDescent="0.2">
      <c r="B34903" s="3"/>
      <c r="C34903" s="3"/>
      <c r="D34903" s="6"/>
      <c r="E34903" s="8"/>
      <c r="O34903" s="9"/>
    </row>
    <row r="34904" spans="2:15" x14ac:dyDescent="0.2">
      <c r="B34904" s="3"/>
      <c r="C34904" s="3"/>
      <c r="D34904" s="6"/>
      <c r="E34904" s="8"/>
      <c r="O34904" s="9"/>
    </row>
    <row r="34905" spans="2:15" x14ac:dyDescent="0.2">
      <c r="B34905" s="3"/>
      <c r="C34905" s="3"/>
      <c r="D34905" s="6"/>
      <c r="E34905" s="8"/>
      <c r="O34905" s="9"/>
    </row>
    <row r="34906" spans="2:15" x14ac:dyDescent="0.2">
      <c r="B34906" s="3"/>
      <c r="C34906" s="3"/>
      <c r="D34906" s="6"/>
      <c r="E34906" s="8"/>
      <c r="O34906" s="9"/>
    </row>
    <row r="34907" spans="2:15" x14ac:dyDescent="0.2">
      <c r="B34907" s="3"/>
      <c r="C34907" s="3"/>
      <c r="D34907" s="6"/>
      <c r="E34907" s="8"/>
      <c r="O34907" s="9"/>
    </row>
    <row r="34908" spans="2:15" x14ac:dyDescent="0.2">
      <c r="B34908" s="3"/>
      <c r="C34908" s="3"/>
      <c r="D34908" s="6"/>
      <c r="E34908" s="8"/>
      <c r="O34908" s="9"/>
    </row>
    <row r="34909" spans="2:15" x14ac:dyDescent="0.2">
      <c r="B34909" s="3"/>
      <c r="C34909" s="3"/>
      <c r="D34909" s="6"/>
      <c r="E34909" s="8"/>
      <c r="O34909" s="9"/>
    </row>
    <row r="34910" spans="2:15" x14ac:dyDescent="0.2">
      <c r="B34910" s="3"/>
      <c r="C34910" s="3"/>
      <c r="D34910" s="6"/>
      <c r="E34910" s="8"/>
      <c r="O34910" s="9"/>
    </row>
    <row r="34911" spans="2:15" x14ac:dyDescent="0.2">
      <c r="B34911" s="3"/>
      <c r="C34911" s="3"/>
      <c r="D34911" s="6"/>
      <c r="E34911" s="8"/>
      <c r="O34911" s="9"/>
    </row>
    <row r="34912" spans="2:15" x14ac:dyDescent="0.2">
      <c r="B34912" s="3"/>
      <c r="C34912" s="3"/>
      <c r="D34912" s="6"/>
      <c r="E34912" s="8"/>
      <c r="O34912" s="9"/>
    </row>
    <row r="34913" spans="2:15" x14ac:dyDescent="0.2">
      <c r="B34913" s="3"/>
      <c r="C34913" s="3"/>
      <c r="D34913" s="6"/>
      <c r="E34913" s="8"/>
      <c r="O34913" s="9"/>
    </row>
    <row r="34914" spans="2:15" x14ac:dyDescent="0.2">
      <c r="B34914" s="3"/>
      <c r="C34914" s="3"/>
      <c r="D34914" s="6"/>
      <c r="E34914" s="8"/>
      <c r="O34914" s="9"/>
    </row>
    <row r="34915" spans="2:15" x14ac:dyDescent="0.2">
      <c r="B34915" s="3"/>
      <c r="C34915" s="3"/>
      <c r="D34915" s="6"/>
      <c r="E34915" s="8"/>
      <c r="O34915" s="9"/>
    </row>
    <row r="34916" spans="2:15" x14ac:dyDescent="0.2">
      <c r="B34916" s="3"/>
      <c r="C34916" s="3"/>
      <c r="D34916" s="6"/>
      <c r="E34916" s="8"/>
      <c r="O34916" s="9"/>
    </row>
    <row r="34917" spans="2:15" x14ac:dyDescent="0.2">
      <c r="B34917" s="3"/>
      <c r="C34917" s="3"/>
      <c r="D34917" s="6"/>
      <c r="E34917" s="8"/>
      <c r="O34917" s="9"/>
    </row>
    <row r="34918" spans="2:15" x14ac:dyDescent="0.2">
      <c r="B34918" s="3"/>
      <c r="C34918" s="3"/>
      <c r="D34918" s="6"/>
      <c r="E34918" s="8"/>
      <c r="O34918" s="9"/>
    </row>
    <row r="34919" spans="2:15" x14ac:dyDescent="0.2">
      <c r="B34919" s="3"/>
      <c r="C34919" s="3"/>
      <c r="D34919" s="6"/>
      <c r="E34919" s="8"/>
      <c r="O34919" s="9"/>
    </row>
    <row r="34920" spans="2:15" x14ac:dyDescent="0.2">
      <c r="B34920" s="3"/>
      <c r="C34920" s="3"/>
      <c r="D34920" s="6"/>
      <c r="E34920" s="8"/>
      <c r="O34920" s="9"/>
    </row>
    <row r="34921" spans="2:15" x14ac:dyDescent="0.2">
      <c r="B34921" s="3"/>
      <c r="C34921" s="3"/>
      <c r="D34921" s="6"/>
      <c r="E34921" s="8"/>
      <c r="O34921" s="9"/>
    </row>
    <row r="34922" spans="2:15" x14ac:dyDescent="0.2">
      <c r="B34922" s="3"/>
      <c r="C34922" s="3"/>
      <c r="D34922" s="6"/>
      <c r="E34922" s="8"/>
      <c r="O34922" s="9"/>
    </row>
    <row r="34923" spans="2:15" x14ac:dyDescent="0.2">
      <c r="B34923" s="3"/>
      <c r="C34923" s="3"/>
      <c r="D34923" s="6"/>
      <c r="E34923" s="8"/>
      <c r="O34923" s="9"/>
    </row>
    <row r="34924" spans="2:15" x14ac:dyDescent="0.2">
      <c r="B34924" s="3"/>
      <c r="C34924" s="3"/>
      <c r="D34924" s="6"/>
      <c r="E34924" s="8"/>
      <c r="O34924" s="9"/>
    </row>
    <row r="34925" spans="2:15" x14ac:dyDescent="0.2">
      <c r="B34925" s="3"/>
      <c r="C34925" s="3"/>
      <c r="D34925" s="6"/>
      <c r="E34925" s="8"/>
      <c r="O34925" s="9"/>
    </row>
    <row r="34926" spans="2:15" x14ac:dyDescent="0.2">
      <c r="B34926" s="3"/>
      <c r="C34926" s="3"/>
      <c r="D34926" s="6"/>
      <c r="E34926" s="8"/>
      <c r="O34926" s="9"/>
    </row>
    <row r="34927" spans="2:15" x14ac:dyDescent="0.2">
      <c r="B34927" s="3"/>
      <c r="C34927" s="3"/>
      <c r="D34927" s="6"/>
      <c r="E34927" s="8"/>
      <c r="O34927" s="9"/>
    </row>
    <row r="34928" spans="2:15" x14ac:dyDescent="0.2">
      <c r="B34928" s="3"/>
      <c r="C34928" s="3"/>
      <c r="D34928" s="6"/>
      <c r="E34928" s="8"/>
      <c r="O34928" s="9"/>
    </row>
    <row r="34929" spans="2:15" x14ac:dyDescent="0.2">
      <c r="B34929" s="3"/>
      <c r="C34929" s="3"/>
      <c r="D34929" s="6"/>
      <c r="E34929" s="8"/>
      <c r="O34929" s="9"/>
    </row>
    <row r="34930" spans="2:15" x14ac:dyDescent="0.2">
      <c r="B34930" s="3"/>
      <c r="C34930" s="3"/>
      <c r="D34930" s="6"/>
      <c r="E34930" s="8"/>
      <c r="O34930" s="9"/>
    </row>
    <row r="34931" spans="2:15" x14ac:dyDescent="0.2">
      <c r="B34931" s="3"/>
      <c r="C34931" s="3"/>
      <c r="D34931" s="6"/>
      <c r="E34931" s="8"/>
      <c r="O34931" s="9"/>
    </row>
    <row r="34932" spans="2:15" x14ac:dyDescent="0.2">
      <c r="B34932" s="3"/>
      <c r="C34932" s="3"/>
      <c r="D34932" s="6"/>
      <c r="E34932" s="8"/>
      <c r="O34932" s="9"/>
    </row>
    <row r="34933" spans="2:15" x14ac:dyDescent="0.2">
      <c r="B34933" s="3"/>
      <c r="C34933" s="3"/>
      <c r="D34933" s="6"/>
      <c r="E34933" s="8"/>
      <c r="O34933" s="9"/>
    </row>
    <row r="34934" spans="2:15" x14ac:dyDescent="0.2">
      <c r="B34934" s="3"/>
      <c r="C34934" s="3"/>
      <c r="D34934" s="6"/>
      <c r="E34934" s="8"/>
      <c r="O34934" s="9"/>
    </row>
    <row r="34935" spans="2:15" x14ac:dyDescent="0.2">
      <c r="B34935" s="3"/>
      <c r="C34935" s="3"/>
      <c r="D34935" s="6"/>
      <c r="E34935" s="8"/>
      <c r="O34935" s="9"/>
    </row>
    <row r="34936" spans="2:15" x14ac:dyDescent="0.2">
      <c r="B34936" s="3"/>
      <c r="C34936" s="3"/>
      <c r="D34936" s="6"/>
      <c r="E34936" s="8"/>
      <c r="O34936" s="9"/>
    </row>
    <row r="34937" spans="2:15" x14ac:dyDescent="0.2">
      <c r="B34937" s="3"/>
      <c r="C34937" s="3"/>
      <c r="D34937" s="6"/>
      <c r="E34937" s="8"/>
      <c r="O34937" s="9"/>
    </row>
    <row r="34938" spans="2:15" x14ac:dyDescent="0.2">
      <c r="B34938" s="3"/>
      <c r="C34938" s="3"/>
      <c r="D34938" s="6"/>
      <c r="E34938" s="8"/>
      <c r="O34938" s="9"/>
    </row>
    <row r="34939" spans="2:15" x14ac:dyDescent="0.2">
      <c r="B34939" s="3"/>
      <c r="C34939" s="3"/>
      <c r="D34939" s="6"/>
      <c r="E34939" s="8"/>
      <c r="O34939" s="9"/>
    </row>
    <row r="34940" spans="2:15" x14ac:dyDescent="0.2">
      <c r="B34940" s="3"/>
      <c r="C34940" s="3"/>
      <c r="D34940" s="6"/>
      <c r="E34940" s="8"/>
      <c r="O34940" s="9"/>
    </row>
    <row r="34941" spans="2:15" x14ac:dyDescent="0.2">
      <c r="B34941" s="3"/>
      <c r="C34941" s="3"/>
      <c r="D34941" s="6"/>
      <c r="E34941" s="8"/>
      <c r="O34941" s="9"/>
    </row>
    <row r="34942" spans="2:15" x14ac:dyDescent="0.2">
      <c r="B34942" s="3"/>
      <c r="C34942" s="3"/>
      <c r="D34942" s="6"/>
      <c r="E34942" s="8"/>
      <c r="O34942" s="9"/>
    </row>
    <row r="34943" spans="2:15" x14ac:dyDescent="0.2">
      <c r="B34943" s="3"/>
      <c r="C34943" s="3"/>
      <c r="D34943" s="6"/>
      <c r="E34943" s="8"/>
      <c r="O34943" s="9"/>
    </row>
    <row r="34944" spans="2:15" x14ac:dyDescent="0.2">
      <c r="B34944" s="3"/>
      <c r="C34944" s="3"/>
      <c r="D34944" s="6"/>
      <c r="E34944" s="8"/>
      <c r="O34944" s="9"/>
    </row>
    <row r="34945" spans="2:15" x14ac:dyDescent="0.2">
      <c r="B34945" s="3"/>
      <c r="C34945" s="3"/>
      <c r="D34945" s="6"/>
      <c r="E34945" s="8"/>
      <c r="O34945" s="9"/>
    </row>
    <row r="34946" spans="2:15" x14ac:dyDescent="0.2">
      <c r="B34946" s="3"/>
      <c r="C34946" s="3"/>
      <c r="D34946" s="6"/>
      <c r="E34946" s="8"/>
      <c r="O34946" s="9"/>
    </row>
    <row r="34947" spans="2:15" x14ac:dyDescent="0.2">
      <c r="B34947" s="3"/>
      <c r="C34947" s="3"/>
      <c r="D34947" s="6"/>
      <c r="E34947" s="8"/>
      <c r="O34947" s="9"/>
    </row>
    <row r="34948" spans="2:15" x14ac:dyDescent="0.2">
      <c r="B34948" s="3"/>
      <c r="C34948" s="3"/>
      <c r="D34948" s="6"/>
      <c r="E34948" s="8"/>
      <c r="O34948" s="9"/>
    </row>
    <row r="34949" spans="2:15" x14ac:dyDescent="0.2">
      <c r="B34949" s="3"/>
      <c r="C34949" s="3"/>
      <c r="D34949" s="6"/>
      <c r="E34949" s="8"/>
      <c r="O34949" s="9"/>
    </row>
    <row r="34950" spans="2:15" x14ac:dyDescent="0.2">
      <c r="B34950" s="3"/>
      <c r="C34950" s="3"/>
      <c r="D34950" s="6"/>
      <c r="E34950" s="8"/>
      <c r="O34950" s="9"/>
    </row>
    <row r="34951" spans="2:15" x14ac:dyDescent="0.2">
      <c r="B34951" s="3"/>
      <c r="C34951" s="3"/>
      <c r="D34951" s="6"/>
      <c r="E34951" s="8"/>
      <c r="O34951" s="9"/>
    </row>
    <row r="34952" spans="2:15" x14ac:dyDescent="0.2">
      <c r="B34952" s="3"/>
      <c r="C34952" s="3"/>
      <c r="D34952" s="6"/>
      <c r="E34952" s="8"/>
      <c r="O34952" s="9"/>
    </row>
    <row r="34953" spans="2:15" x14ac:dyDescent="0.2">
      <c r="B34953" s="3"/>
      <c r="C34953" s="3"/>
      <c r="D34953" s="6"/>
      <c r="E34953" s="8"/>
      <c r="O34953" s="9"/>
    </row>
    <row r="34954" spans="2:15" x14ac:dyDescent="0.2">
      <c r="B34954" s="3"/>
      <c r="C34954" s="3"/>
      <c r="D34954" s="6"/>
      <c r="E34954" s="8"/>
      <c r="O34954" s="9"/>
    </row>
    <row r="34955" spans="2:15" x14ac:dyDescent="0.2">
      <c r="B34955" s="3"/>
      <c r="C34955" s="3"/>
      <c r="D34955" s="6"/>
      <c r="E34955" s="8"/>
      <c r="O34955" s="9"/>
    </row>
    <row r="34956" spans="2:15" x14ac:dyDescent="0.2">
      <c r="B34956" s="3"/>
      <c r="C34956" s="3"/>
      <c r="D34956" s="6"/>
      <c r="E34956" s="8"/>
      <c r="O34956" s="9"/>
    </row>
    <row r="34957" spans="2:15" x14ac:dyDescent="0.2">
      <c r="B34957" s="3"/>
      <c r="C34957" s="3"/>
      <c r="D34957" s="6"/>
      <c r="E34957" s="8"/>
      <c r="O34957" s="9"/>
    </row>
    <row r="34958" spans="2:15" x14ac:dyDescent="0.2">
      <c r="B34958" s="3"/>
      <c r="C34958" s="3"/>
      <c r="D34958" s="6"/>
      <c r="E34958" s="8"/>
      <c r="O34958" s="9"/>
    </row>
    <row r="34959" spans="2:15" x14ac:dyDescent="0.2">
      <c r="B34959" s="3"/>
      <c r="C34959" s="3"/>
      <c r="D34959" s="6"/>
      <c r="E34959" s="8"/>
      <c r="O34959" s="9"/>
    </row>
    <row r="34960" spans="2:15" x14ac:dyDescent="0.2">
      <c r="B34960" s="3"/>
      <c r="C34960" s="3"/>
      <c r="D34960" s="6"/>
      <c r="E34960" s="8"/>
      <c r="O34960" s="9"/>
    </row>
    <row r="34961" spans="2:15" x14ac:dyDescent="0.2">
      <c r="B34961" s="3"/>
      <c r="C34961" s="3"/>
      <c r="D34961" s="6"/>
      <c r="E34961" s="8"/>
      <c r="O34961" s="9"/>
    </row>
    <row r="34962" spans="2:15" x14ac:dyDescent="0.2">
      <c r="B34962" s="3"/>
      <c r="C34962" s="3"/>
      <c r="D34962" s="6"/>
      <c r="E34962" s="8"/>
      <c r="O34962" s="9"/>
    </row>
    <row r="34963" spans="2:15" x14ac:dyDescent="0.2">
      <c r="B34963" s="3"/>
      <c r="C34963" s="3"/>
      <c r="D34963" s="6"/>
      <c r="E34963" s="8"/>
      <c r="O34963" s="9"/>
    </row>
    <row r="34964" spans="2:15" x14ac:dyDescent="0.2">
      <c r="B34964" s="3"/>
      <c r="C34964" s="3"/>
      <c r="D34964" s="6"/>
      <c r="E34964" s="8"/>
      <c r="O34964" s="9"/>
    </row>
    <row r="34965" spans="2:15" x14ac:dyDescent="0.2">
      <c r="B34965" s="3"/>
      <c r="C34965" s="3"/>
      <c r="D34965" s="6"/>
      <c r="E34965" s="8"/>
      <c r="O34965" s="9"/>
    </row>
    <row r="34966" spans="2:15" x14ac:dyDescent="0.2">
      <c r="B34966" s="3"/>
      <c r="C34966" s="3"/>
      <c r="D34966" s="6"/>
      <c r="E34966" s="8"/>
      <c r="O34966" s="9"/>
    </row>
    <row r="34967" spans="2:15" x14ac:dyDescent="0.2">
      <c r="B34967" s="3"/>
      <c r="C34967" s="3"/>
      <c r="D34967" s="6"/>
      <c r="E34967" s="8"/>
      <c r="O34967" s="9"/>
    </row>
    <row r="34968" spans="2:15" x14ac:dyDescent="0.2">
      <c r="B34968" s="3"/>
      <c r="C34968" s="3"/>
      <c r="D34968" s="6"/>
      <c r="E34968" s="8"/>
      <c r="O34968" s="9"/>
    </row>
    <row r="34969" spans="2:15" x14ac:dyDescent="0.2">
      <c r="B34969" s="3"/>
      <c r="C34969" s="3"/>
      <c r="D34969" s="6"/>
      <c r="E34969" s="8"/>
      <c r="O34969" s="9"/>
    </row>
    <row r="34970" spans="2:15" x14ac:dyDescent="0.2">
      <c r="B34970" s="3"/>
      <c r="C34970" s="3"/>
      <c r="D34970" s="6"/>
      <c r="E34970" s="8"/>
      <c r="O34970" s="9"/>
    </row>
    <row r="34971" spans="2:15" x14ac:dyDescent="0.2">
      <c r="B34971" s="3"/>
      <c r="C34971" s="3"/>
      <c r="D34971" s="6"/>
      <c r="E34971" s="8"/>
      <c r="O34971" s="9"/>
    </row>
    <row r="34972" spans="2:15" x14ac:dyDescent="0.2">
      <c r="B34972" s="3"/>
      <c r="C34972" s="3"/>
      <c r="D34972" s="6"/>
      <c r="E34972" s="8"/>
      <c r="O34972" s="9"/>
    </row>
    <row r="34973" spans="2:15" x14ac:dyDescent="0.2">
      <c r="B34973" s="3"/>
      <c r="C34973" s="3"/>
      <c r="D34973" s="6"/>
      <c r="E34973" s="8"/>
      <c r="O34973" s="9"/>
    </row>
    <row r="34974" spans="2:15" x14ac:dyDescent="0.2">
      <c r="B34974" s="3"/>
      <c r="C34974" s="3"/>
      <c r="D34974" s="6"/>
      <c r="E34974" s="8"/>
      <c r="O34974" s="9"/>
    </row>
    <row r="34975" spans="2:15" x14ac:dyDescent="0.2">
      <c r="B34975" s="3"/>
      <c r="C34975" s="3"/>
      <c r="D34975" s="6"/>
      <c r="E34975" s="8"/>
      <c r="O34975" s="9"/>
    </row>
    <row r="34976" spans="2:15" x14ac:dyDescent="0.2">
      <c r="B34976" s="3"/>
      <c r="C34976" s="3"/>
      <c r="D34976" s="6"/>
      <c r="E34976" s="8"/>
      <c r="O34976" s="9"/>
    </row>
    <row r="34977" spans="2:15" x14ac:dyDescent="0.2">
      <c r="B34977" s="3"/>
      <c r="C34977" s="3"/>
      <c r="D34977" s="6"/>
      <c r="E34977" s="8"/>
      <c r="O34977" s="9"/>
    </row>
    <row r="34978" spans="2:15" x14ac:dyDescent="0.2">
      <c r="B34978" s="3"/>
      <c r="C34978" s="3"/>
      <c r="D34978" s="6"/>
      <c r="E34978" s="8"/>
      <c r="O34978" s="9"/>
    </row>
    <row r="34979" spans="2:15" x14ac:dyDescent="0.2">
      <c r="B34979" s="3"/>
      <c r="C34979" s="3"/>
      <c r="D34979" s="6"/>
      <c r="E34979" s="8"/>
      <c r="O34979" s="9"/>
    </row>
    <row r="34980" spans="2:15" x14ac:dyDescent="0.2">
      <c r="B34980" s="3"/>
      <c r="C34980" s="3"/>
      <c r="D34980" s="6"/>
      <c r="E34980" s="8"/>
      <c r="O34980" s="9"/>
    </row>
    <row r="34981" spans="2:15" x14ac:dyDescent="0.2">
      <c r="B34981" s="3"/>
      <c r="C34981" s="3"/>
      <c r="D34981" s="6"/>
      <c r="E34981" s="8"/>
      <c r="O34981" s="9"/>
    </row>
    <row r="34982" spans="2:15" x14ac:dyDescent="0.2">
      <c r="B34982" s="3"/>
      <c r="C34982" s="3"/>
      <c r="D34982" s="6"/>
      <c r="E34982" s="8"/>
      <c r="O34982" s="9"/>
    </row>
    <row r="34983" spans="2:15" x14ac:dyDescent="0.2">
      <c r="B34983" s="3"/>
      <c r="C34983" s="3"/>
      <c r="D34983" s="6"/>
      <c r="E34983" s="8"/>
      <c r="O34983" s="9"/>
    </row>
    <row r="34984" spans="2:15" x14ac:dyDescent="0.2">
      <c r="B34984" s="3"/>
      <c r="C34984" s="3"/>
      <c r="D34984" s="6"/>
      <c r="E34984" s="8"/>
      <c r="O34984" s="9"/>
    </row>
    <row r="34985" spans="2:15" x14ac:dyDescent="0.2">
      <c r="B34985" s="3"/>
      <c r="C34985" s="3"/>
      <c r="D34985" s="6"/>
      <c r="E34985" s="8"/>
      <c r="O34985" s="9"/>
    </row>
    <row r="34986" spans="2:15" x14ac:dyDescent="0.2">
      <c r="B34986" s="3"/>
      <c r="C34986" s="3"/>
      <c r="D34986" s="6"/>
      <c r="E34986" s="8"/>
      <c r="O34986" s="9"/>
    </row>
    <row r="34987" spans="2:15" x14ac:dyDescent="0.2">
      <c r="B34987" s="3"/>
      <c r="C34987" s="3"/>
      <c r="D34987" s="6"/>
      <c r="E34987" s="8"/>
      <c r="O34987" s="9"/>
    </row>
    <row r="34988" spans="2:15" x14ac:dyDescent="0.2">
      <c r="B34988" s="3"/>
      <c r="C34988" s="3"/>
      <c r="D34988" s="6"/>
      <c r="E34988" s="8"/>
      <c r="O34988" s="9"/>
    </row>
    <row r="34989" spans="2:15" x14ac:dyDescent="0.2">
      <c r="B34989" s="3"/>
      <c r="C34989" s="3"/>
      <c r="D34989" s="6"/>
      <c r="E34989" s="8"/>
      <c r="O34989" s="9"/>
    </row>
    <row r="34990" spans="2:15" x14ac:dyDescent="0.2">
      <c r="B34990" s="3"/>
      <c r="C34990" s="3"/>
      <c r="D34990" s="6"/>
      <c r="E34990" s="8"/>
      <c r="O34990" s="9"/>
    </row>
    <row r="34991" spans="2:15" x14ac:dyDescent="0.2">
      <c r="B34991" s="3"/>
      <c r="C34991" s="3"/>
      <c r="D34991" s="6"/>
      <c r="E34991" s="8"/>
      <c r="O34991" s="9"/>
    </row>
    <row r="34992" spans="2:15" x14ac:dyDescent="0.2">
      <c r="B34992" s="3"/>
      <c r="C34992" s="3"/>
      <c r="D34992" s="6"/>
      <c r="E34992" s="8"/>
      <c r="O34992" s="9"/>
    </row>
    <row r="34993" spans="2:15" x14ac:dyDescent="0.2">
      <c r="B34993" s="3"/>
      <c r="C34993" s="3"/>
      <c r="D34993" s="6"/>
      <c r="E34993" s="8"/>
      <c r="O34993" s="9"/>
    </row>
    <row r="34994" spans="2:15" x14ac:dyDescent="0.2">
      <c r="B34994" s="3"/>
      <c r="C34994" s="3"/>
      <c r="D34994" s="6"/>
      <c r="E34994" s="8"/>
      <c r="O34994" s="9"/>
    </row>
    <row r="34995" spans="2:15" x14ac:dyDescent="0.2">
      <c r="B34995" s="3"/>
      <c r="C34995" s="3"/>
      <c r="D34995" s="6"/>
      <c r="E34995" s="8"/>
      <c r="O34995" s="9"/>
    </row>
    <row r="34996" spans="2:15" x14ac:dyDescent="0.2">
      <c r="B34996" s="3"/>
      <c r="C34996" s="3"/>
      <c r="D34996" s="6"/>
      <c r="E34996" s="8"/>
      <c r="O34996" s="9"/>
    </row>
    <row r="34997" spans="2:15" x14ac:dyDescent="0.2">
      <c r="B34997" s="3"/>
      <c r="C34997" s="3"/>
      <c r="D34997" s="6"/>
      <c r="E34997" s="8"/>
      <c r="O34997" s="9"/>
    </row>
    <row r="34998" spans="2:15" x14ac:dyDescent="0.2">
      <c r="B34998" s="3"/>
      <c r="C34998" s="3"/>
      <c r="D34998" s="6"/>
      <c r="E34998" s="8"/>
      <c r="O34998" s="9"/>
    </row>
    <row r="34999" spans="2:15" x14ac:dyDescent="0.2">
      <c r="B34999" s="3"/>
      <c r="C34999" s="3"/>
      <c r="D34999" s="6"/>
      <c r="E34999" s="8"/>
      <c r="O34999" s="9"/>
    </row>
    <row r="35000" spans="2:15" x14ac:dyDescent="0.2">
      <c r="B35000" s="3"/>
      <c r="C35000" s="3"/>
      <c r="D35000" s="6"/>
      <c r="E35000" s="8"/>
      <c r="O35000" s="9"/>
    </row>
    <row r="35001" spans="2:15" x14ac:dyDescent="0.2">
      <c r="B35001" s="3"/>
      <c r="C35001" s="3"/>
      <c r="D35001" s="6"/>
      <c r="E35001" s="8"/>
      <c r="O35001" s="9"/>
    </row>
    <row r="35002" spans="2:15" x14ac:dyDescent="0.2">
      <c r="B35002" s="3"/>
      <c r="C35002" s="3"/>
      <c r="D35002" s="6"/>
      <c r="E35002" s="8"/>
      <c r="O35002" s="9"/>
    </row>
    <row r="35003" spans="2:15" x14ac:dyDescent="0.2">
      <c r="B35003" s="3"/>
      <c r="C35003" s="3"/>
      <c r="D35003" s="6"/>
      <c r="E35003" s="8"/>
      <c r="O35003" s="9"/>
    </row>
    <row r="35004" spans="2:15" x14ac:dyDescent="0.2">
      <c r="B35004" s="3"/>
      <c r="C35004" s="3"/>
      <c r="D35004" s="6"/>
      <c r="E35004" s="8"/>
      <c r="O35004" s="9"/>
    </row>
    <row r="35005" spans="2:15" x14ac:dyDescent="0.2">
      <c r="B35005" s="3"/>
      <c r="C35005" s="3"/>
      <c r="D35005" s="6"/>
      <c r="E35005" s="8"/>
      <c r="O35005" s="9"/>
    </row>
    <row r="35006" spans="2:15" x14ac:dyDescent="0.2">
      <c r="B35006" s="3"/>
      <c r="C35006" s="3"/>
      <c r="D35006" s="6"/>
      <c r="E35006" s="8"/>
      <c r="O35006" s="9"/>
    </row>
    <row r="35007" spans="2:15" x14ac:dyDescent="0.2">
      <c r="B35007" s="3"/>
      <c r="C35007" s="3"/>
      <c r="D35007" s="6"/>
      <c r="E35007" s="8"/>
      <c r="O35007" s="9"/>
    </row>
    <row r="35008" spans="2:15" x14ac:dyDescent="0.2">
      <c r="B35008" s="3"/>
      <c r="C35008" s="3"/>
      <c r="D35008" s="6"/>
      <c r="E35008" s="8"/>
      <c r="O35008" s="9"/>
    </row>
    <row r="35009" spans="2:15" x14ac:dyDescent="0.2">
      <c r="B35009" s="3"/>
      <c r="C35009" s="3"/>
      <c r="D35009" s="6"/>
      <c r="E35009" s="8"/>
      <c r="O35009" s="9"/>
    </row>
    <row r="35010" spans="2:15" x14ac:dyDescent="0.2">
      <c r="B35010" s="3"/>
      <c r="C35010" s="3"/>
      <c r="D35010" s="6"/>
      <c r="E35010" s="8"/>
      <c r="O35010" s="9"/>
    </row>
    <row r="35011" spans="2:15" x14ac:dyDescent="0.2">
      <c r="B35011" s="3"/>
      <c r="C35011" s="3"/>
      <c r="D35011" s="6"/>
      <c r="E35011" s="8"/>
      <c r="O35011" s="9"/>
    </row>
    <row r="35012" spans="2:15" x14ac:dyDescent="0.2">
      <c r="B35012" s="3"/>
      <c r="C35012" s="3"/>
      <c r="D35012" s="6"/>
      <c r="E35012" s="8"/>
      <c r="O35012" s="9"/>
    </row>
    <row r="35013" spans="2:15" x14ac:dyDescent="0.2">
      <c r="B35013" s="3"/>
      <c r="C35013" s="3"/>
      <c r="D35013" s="6"/>
      <c r="E35013" s="8"/>
      <c r="O35013" s="9"/>
    </row>
    <row r="35014" spans="2:15" x14ac:dyDescent="0.2">
      <c r="B35014" s="3"/>
      <c r="C35014" s="3"/>
      <c r="D35014" s="6"/>
      <c r="E35014" s="8"/>
      <c r="O35014" s="9"/>
    </row>
    <row r="35015" spans="2:15" x14ac:dyDescent="0.2">
      <c r="B35015" s="3"/>
      <c r="C35015" s="3"/>
      <c r="D35015" s="6"/>
      <c r="E35015" s="8"/>
      <c r="O35015" s="9"/>
    </row>
    <row r="35016" spans="2:15" x14ac:dyDescent="0.2">
      <c r="B35016" s="3"/>
      <c r="C35016" s="3"/>
      <c r="D35016" s="6"/>
      <c r="E35016" s="8"/>
      <c r="O35016" s="9"/>
    </row>
    <row r="35017" spans="2:15" x14ac:dyDescent="0.2">
      <c r="B35017" s="3"/>
      <c r="C35017" s="3"/>
      <c r="D35017" s="6"/>
      <c r="E35017" s="8"/>
      <c r="O35017" s="9"/>
    </row>
    <row r="35018" spans="2:15" x14ac:dyDescent="0.2">
      <c r="B35018" s="3"/>
      <c r="C35018" s="3"/>
      <c r="D35018" s="6"/>
      <c r="E35018" s="8"/>
      <c r="O35018" s="9"/>
    </row>
    <row r="35019" spans="2:15" x14ac:dyDescent="0.2">
      <c r="B35019" s="3"/>
      <c r="C35019" s="3"/>
      <c r="D35019" s="6"/>
      <c r="E35019" s="8"/>
      <c r="O35019" s="9"/>
    </row>
    <row r="35020" spans="2:15" x14ac:dyDescent="0.2">
      <c r="B35020" s="3"/>
      <c r="C35020" s="3"/>
      <c r="D35020" s="6"/>
      <c r="E35020" s="8"/>
      <c r="O35020" s="9"/>
    </row>
    <row r="35021" spans="2:15" x14ac:dyDescent="0.2">
      <c r="B35021" s="3"/>
      <c r="C35021" s="3"/>
      <c r="D35021" s="6"/>
      <c r="E35021" s="8"/>
      <c r="O35021" s="9"/>
    </row>
    <row r="35022" spans="2:15" x14ac:dyDescent="0.2">
      <c r="B35022" s="3"/>
      <c r="C35022" s="3"/>
      <c r="D35022" s="6"/>
      <c r="E35022" s="8"/>
      <c r="O35022" s="9"/>
    </row>
    <row r="35023" spans="2:15" x14ac:dyDescent="0.2">
      <c r="B35023" s="3"/>
      <c r="C35023" s="3"/>
      <c r="D35023" s="6"/>
      <c r="E35023" s="8"/>
      <c r="O35023" s="9"/>
    </row>
    <row r="35024" spans="2:15" x14ac:dyDescent="0.2">
      <c r="B35024" s="3"/>
      <c r="C35024" s="3"/>
      <c r="D35024" s="6"/>
      <c r="E35024" s="8"/>
      <c r="O35024" s="9"/>
    </row>
    <row r="35025" spans="2:15" x14ac:dyDescent="0.2">
      <c r="B35025" s="3"/>
      <c r="C35025" s="3"/>
      <c r="D35025" s="6"/>
      <c r="E35025" s="8"/>
      <c r="O35025" s="9"/>
    </row>
    <row r="35026" spans="2:15" x14ac:dyDescent="0.2">
      <c r="B35026" s="3"/>
      <c r="C35026" s="3"/>
      <c r="D35026" s="6"/>
      <c r="E35026" s="8"/>
      <c r="O35026" s="9"/>
    </row>
    <row r="35027" spans="2:15" x14ac:dyDescent="0.2">
      <c r="B35027" s="3"/>
      <c r="C35027" s="3"/>
      <c r="D35027" s="6"/>
      <c r="E35027" s="8"/>
      <c r="O35027" s="9"/>
    </row>
    <row r="35028" spans="2:15" x14ac:dyDescent="0.2">
      <c r="B35028" s="3"/>
      <c r="C35028" s="3"/>
      <c r="D35028" s="6"/>
      <c r="E35028" s="8"/>
      <c r="O35028" s="9"/>
    </row>
    <row r="35029" spans="2:15" x14ac:dyDescent="0.2">
      <c r="B35029" s="3"/>
      <c r="C35029" s="3"/>
      <c r="D35029" s="6"/>
      <c r="E35029" s="8"/>
      <c r="O35029" s="9"/>
    </row>
    <row r="35030" spans="2:15" x14ac:dyDescent="0.2">
      <c r="B35030" s="3"/>
      <c r="C35030" s="3"/>
      <c r="D35030" s="6"/>
      <c r="E35030" s="8"/>
      <c r="O35030" s="9"/>
    </row>
    <row r="35031" spans="2:15" x14ac:dyDescent="0.2">
      <c r="B35031" s="3"/>
      <c r="C35031" s="3"/>
      <c r="D35031" s="6"/>
      <c r="E35031" s="8"/>
      <c r="O35031" s="9"/>
    </row>
    <row r="35032" spans="2:15" x14ac:dyDescent="0.2">
      <c r="B35032" s="3"/>
      <c r="C35032" s="3"/>
      <c r="D35032" s="6"/>
      <c r="E35032" s="8"/>
      <c r="O35032" s="9"/>
    </row>
    <row r="35033" spans="2:15" x14ac:dyDescent="0.2">
      <c r="B35033" s="3"/>
      <c r="C35033" s="3"/>
      <c r="D35033" s="6"/>
      <c r="E35033" s="8"/>
      <c r="O35033" s="9"/>
    </row>
    <row r="35034" spans="2:15" x14ac:dyDescent="0.2">
      <c r="B35034" s="3"/>
      <c r="C35034" s="3"/>
      <c r="D35034" s="6"/>
      <c r="E35034" s="8"/>
      <c r="O35034" s="9"/>
    </row>
    <row r="35035" spans="2:15" x14ac:dyDescent="0.2">
      <c r="B35035" s="3"/>
      <c r="C35035" s="3"/>
      <c r="D35035" s="6"/>
      <c r="E35035" s="8"/>
      <c r="O35035" s="9"/>
    </row>
    <row r="35036" spans="2:15" x14ac:dyDescent="0.2">
      <c r="B35036" s="3"/>
      <c r="C35036" s="3"/>
      <c r="D35036" s="6"/>
      <c r="E35036" s="8"/>
      <c r="O35036" s="9"/>
    </row>
    <row r="35037" spans="2:15" x14ac:dyDescent="0.2">
      <c r="B35037" s="3"/>
      <c r="C35037" s="3"/>
      <c r="D35037" s="6"/>
      <c r="E35037" s="8"/>
      <c r="O35037" s="9"/>
    </row>
    <row r="35038" spans="2:15" x14ac:dyDescent="0.2">
      <c r="B35038" s="3"/>
      <c r="C35038" s="3"/>
      <c r="D35038" s="6"/>
      <c r="E35038" s="8"/>
      <c r="O35038" s="9"/>
    </row>
    <row r="35039" spans="2:15" x14ac:dyDescent="0.2">
      <c r="B35039" s="3"/>
      <c r="C35039" s="3"/>
      <c r="D35039" s="6"/>
      <c r="E35039" s="8"/>
      <c r="O35039" s="9"/>
    </row>
    <row r="35040" spans="2:15" x14ac:dyDescent="0.2">
      <c r="B35040" s="3"/>
      <c r="C35040" s="3"/>
      <c r="D35040" s="6"/>
      <c r="E35040" s="8"/>
      <c r="O35040" s="9"/>
    </row>
    <row r="35041" spans="2:15" x14ac:dyDescent="0.2">
      <c r="B35041" s="3"/>
      <c r="C35041" s="3"/>
      <c r="D35041" s="6"/>
      <c r="E35041" s="8"/>
      <c r="O35041" s="9"/>
    </row>
    <row r="35042" spans="2:15" x14ac:dyDescent="0.2">
      <c r="B35042" s="3"/>
      <c r="C35042" s="3"/>
      <c r="D35042" s="6"/>
      <c r="E35042" s="8"/>
      <c r="O35042" s="9"/>
    </row>
    <row r="35043" spans="2:15" x14ac:dyDescent="0.2">
      <c r="B35043" s="3"/>
      <c r="C35043" s="3"/>
      <c r="D35043" s="6"/>
      <c r="E35043" s="8"/>
      <c r="O35043" s="9"/>
    </row>
    <row r="35044" spans="2:15" x14ac:dyDescent="0.2">
      <c r="B35044" s="3"/>
      <c r="C35044" s="3"/>
      <c r="D35044" s="6"/>
      <c r="E35044" s="8"/>
      <c r="O35044" s="9"/>
    </row>
    <row r="35045" spans="2:15" x14ac:dyDescent="0.2">
      <c r="B35045" s="3"/>
      <c r="C35045" s="3"/>
      <c r="D35045" s="6"/>
      <c r="E35045" s="8"/>
      <c r="O35045" s="9"/>
    </row>
    <row r="35046" spans="2:15" x14ac:dyDescent="0.2">
      <c r="B35046" s="3"/>
      <c r="C35046" s="3"/>
      <c r="D35046" s="6"/>
      <c r="E35046" s="8"/>
      <c r="O35046" s="9"/>
    </row>
    <row r="35047" spans="2:15" x14ac:dyDescent="0.2">
      <c r="B35047" s="3"/>
      <c r="C35047" s="3"/>
      <c r="D35047" s="6"/>
      <c r="E35047" s="8"/>
      <c r="O35047" s="9"/>
    </row>
    <row r="35048" spans="2:15" x14ac:dyDescent="0.2">
      <c r="B35048" s="3"/>
      <c r="C35048" s="3"/>
      <c r="D35048" s="6"/>
      <c r="E35048" s="8"/>
      <c r="O35048" s="9"/>
    </row>
    <row r="35049" spans="2:15" x14ac:dyDescent="0.2">
      <c r="B35049" s="3"/>
      <c r="C35049" s="3"/>
      <c r="D35049" s="6"/>
      <c r="E35049" s="8"/>
      <c r="O35049" s="9"/>
    </row>
    <row r="35050" spans="2:15" x14ac:dyDescent="0.2">
      <c r="B35050" s="3"/>
      <c r="C35050" s="3"/>
      <c r="D35050" s="6"/>
      <c r="E35050" s="8"/>
      <c r="O35050" s="9"/>
    </row>
    <row r="35051" spans="2:15" x14ac:dyDescent="0.2">
      <c r="B35051" s="3"/>
      <c r="C35051" s="3"/>
      <c r="D35051" s="6"/>
      <c r="E35051" s="8"/>
      <c r="O35051" s="9"/>
    </row>
    <row r="35052" spans="2:15" x14ac:dyDescent="0.2">
      <c r="B35052" s="3"/>
      <c r="C35052" s="3"/>
      <c r="D35052" s="6"/>
      <c r="E35052" s="8"/>
      <c r="O35052" s="9"/>
    </row>
    <row r="35053" spans="2:15" x14ac:dyDescent="0.2">
      <c r="B35053" s="3"/>
      <c r="C35053" s="3"/>
      <c r="D35053" s="6"/>
      <c r="E35053" s="8"/>
      <c r="O35053" s="9"/>
    </row>
    <row r="35054" spans="2:15" x14ac:dyDescent="0.2">
      <c r="B35054" s="3"/>
      <c r="C35054" s="3"/>
      <c r="D35054" s="6"/>
      <c r="E35054" s="8"/>
      <c r="O35054" s="9"/>
    </row>
    <row r="35055" spans="2:15" x14ac:dyDescent="0.2">
      <c r="B35055" s="3"/>
      <c r="C35055" s="3"/>
      <c r="D35055" s="6"/>
      <c r="E35055" s="8"/>
      <c r="O35055" s="9"/>
    </row>
    <row r="35056" spans="2:15" x14ac:dyDescent="0.2">
      <c r="B35056" s="3"/>
      <c r="C35056" s="3"/>
      <c r="D35056" s="6"/>
      <c r="E35056" s="8"/>
      <c r="O35056" s="9"/>
    </row>
    <row r="35057" spans="2:15" x14ac:dyDescent="0.2">
      <c r="B35057" s="3"/>
      <c r="C35057" s="3"/>
      <c r="D35057" s="6"/>
      <c r="E35057" s="8"/>
      <c r="O35057" s="9"/>
    </row>
    <row r="35058" spans="2:15" x14ac:dyDescent="0.2">
      <c r="B35058" s="3"/>
      <c r="C35058" s="3"/>
      <c r="D35058" s="6"/>
      <c r="E35058" s="8"/>
      <c r="O35058" s="9"/>
    </row>
    <row r="35059" spans="2:15" x14ac:dyDescent="0.2">
      <c r="B35059" s="3"/>
      <c r="C35059" s="3"/>
      <c r="D35059" s="6"/>
      <c r="E35059" s="8"/>
      <c r="O35059" s="9"/>
    </row>
    <row r="35060" spans="2:15" x14ac:dyDescent="0.2">
      <c r="B35060" s="3"/>
      <c r="C35060" s="3"/>
      <c r="D35060" s="6"/>
      <c r="E35060" s="8"/>
      <c r="O35060" s="9"/>
    </row>
    <row r="35061" spans="2:15" x14ac:dyDescent="0.2">
      <c r="B35061" s="3"/>
      <c r="C35061" s="3"/>
      <c r="D35061" s="6"/>
      <c r="E35061" s="8"/>
      <c r="O35061" s="9"/>
    </row>
    <row r="35062" spans="2:15" x14ac:dyDescent="0.2">
      <c r="B35062" s="3"/>
      <c r="C35062" s="3"/>
      <c r="D35062" s="6"/>
      <c r="E35062" s="8"/>
      <c r="O35062" s="9"/>
    </row>
    <row r="35063" spans="2:15" x14ac:dyDescent="0.2">
      <c r="B35063" s="3"/>
      <c r="C35063" s="3"/>
      <c r="D35063" s="6"/>
      <c r="E35063" s="8"/>
      <c r="O35063" s="9"/>
    </row>
    <row r="35064" spans="2:15" x14ac:dyDescent="0.2">
      <c r="B35064" s="3"/>
      <c r="C35064" s="3"/>
      <c r="D35064" s="6"/>
      <c r="E35064" s="8"/>
      <c r="O35064" s="9"/>
    </row>
    <row r="35065" spans="2:15" x14ac:dyDescent="0.2">
      <c r="B35065" s="3"/>
      <c r="C35065" s="3"/>
      <c r="D35065" s="6"/>
      <c r="E35065" s="8"/>
      <c r="O35065" s="9"/>
    </row>
    <row r="35066" spans="2:15" x14ac:dyDescent="0.2">
      <c r="B35066" s="3"/>
      <c r="C35066" s="3"/>
      <c r="D35066" s="6"/>
      <c r="E35066" s="8"/>
      <c r="O35066" s="9"/>
    </row>
    <row r="35067" spans="2:15" x14ac:dyDescent="0.2">
      <c r="B35067" s="3"/>
      <c r="C35067" s="3"/>
      <c r="D35067" s="6"/>
      <c r="E35067" s="8"/>
      <c r="O35067" s="9"/>
    </row>
    <row r="35068" spans="2:15" x14ac:dyDescent="0.2">
      <c r="B35068" s="3"/>
      <c r="C35068" s="3"/>
      <c r="D35068" s="6"/>
      <c r="E35068" s="8"/>
      <c r="O35068" s="9"/>
    </row>
    <row r="35069" spans="2:15" x14ac:dyDescent="0.2">
      <c r="B35069" s="3"/>
      <c r="C35069" s="3"/>
      <c r="D35069" s="6"/>
      <c r="E35069" s="8"/>
      <c r="O35069" s="9"/>
    </row>
    <row r="35070" spans="2:15" x14ac:dyDescent="0.2">
      <c r="B35070" s="3"/>
      <c r="C35070" s="3"/>
      <c r="D35070" s="6"/>
      <c r="E35070" s="8"/>
      <c r="O35070" s="9"/>
    </row>
    <row r="35071" spans="2:15" x14ac:dyDescent="0.2">
      <c r="B35071" s="3"/>
      <c r="C35071" s="3"/>
      <c r="D35071" s="6"/>
      <c r="E35071" s="8"/>
      <c r="O35071" s="9"/>
    </row>
    <row r="35072" spans="2:15" x14ac:dyDescent="0.2">
      <c r="B35072" s="3"/>
      <c r="C35072" s="3"/>
      <c r="D35072" s="6"/>
      <c r="E35072" s="8"/>
      <c r="O35072" s="9"/>
    </row>
    <row r="35073" spans="2:15" x14ac:dyDescent="0.2">
      <c r="B35073" s="3"/>
      <c r="C35073" s="3"/>
      <c r="D35073" s="6"/>
      <c r="E35073" s="8"/>
      <c r="O35073" s="9"/>
    </row>
    <row r="35074" spans="2:15" x14ac:dyDescent="0.2">
      <c r="B35074" s="3"/>
      <c r="C35074" s="3"/>
      <c r="D35074" s="6"/>
      <c r="E35074" s="8"/>
      <c r="O35074" s="9"/>
    </row>
    <row r="35075" spans="2:15" x14ac:dyDescent="0.2">
      <c r="B35075" s="3"/>
      <c r="C35075" s="3"/>
      <c r="D35075" s="6"/>
      <c r="E35075" s="8"/>
      <c r="O35075" s="9"/>
    </row>
    <row r="35076" spans="2:15" x14ac:dyDescent="0.2">
      <c r="B35076" s="3"/>
      <c r="C35076" s="3"/>
      <c r="D35076" s="6"/>
      <c r="E35076" s="8"/>
      <c r="O35076" s="9"/>
    </row>
    <row r="35077" spans="2:15" x14ac:dyDescent="0.2">
      <c r="B35077" s="3"/>
      <c r="C35077" s="3"/>
      <c r="D35077" s="6"/>
      <c r="E35077" s="8"/>
      <c r="O35077" s="9"/>
    </row>
    <row r="35078" spans="2:15" x14ac:dyDescent="0.2">
      <c r="B35078" s="3"/>
      <c r="C35078" s="3"/>
      <c r="D35078" s="6"/>
      <c r="E35078" s="8"/>
      <c r="O35078" s="9"/>
    </row>
    <row r="35079" spans="2:15" x14ac:dyDescent="0.2">
      <c r="B35079" s="3"/>
      <c r="C35079" s="3"/>
      <c r="D35079" s="6"/>
      <c r="E35079" s="8"/>
      <c r="O35079" s="9"/>
    </row>
    <row r="35080" spans="2:15" x14ac:dyDescent="0.2">
      <c r="B35080" s="3"/>
      <c r="C35080" s="3"/>
      <c r="D35080" s="6"/>
      <c r="E35080" s="8"/>
      <c r="O35080" s="9"/>
    </row>
    <row r="35081" spans="2:15" x14ac:dyDescent="0.2">
      <c r="B35081" s="3"/>
      <c r="C35081" s="3"/>
      <c r="D35081" s="6"/>
      <c r="E35081" s="8"/>
      <c r="O35081" s="9"/>
    </row>
    <row r="35082" spans="2:15" x14ac:dyDescent="0.2">
      <c r="B35082" s="3"/>
      <c r="C35082" s="3"/>
      <c r="D35082" s="6"/>
      <c r="E35082" s="8"/>
      <c r="O35082" s="9"/>
    </row>
    <row r="35083" spans="2:15" x14ac:dyDescent="0.2">
      <c r="B35083" s="3"/>
      <c r="C35083" s="3"/>
      <c r="D35083" s="6"/>
      <c r="E35083" s="8"/>
      <c r="O35083" s="9"/>
    </row>
    <row r="35084" spans="2:15" x14ac:dyDescent="0.2">
      <c r="B35084" s="3"/>
      <c r="C35084" s="3"/>
      <c r="D35084" s="6"/>
      <c r="E35084" s="8"/>
      <c r="O35084" s="9"/>
    </row>
    <row r="35085" spans="2:15" x14ac:dyDescent="0.2">
      <c r="B35085" s="3"/>
      <c r="C35085" s="3"/>
      <c r="D35085" s="6"/>
      <c r="E35085" s="8"/>
      <c r="O35085" s="9"/>
    </row>
    <row r="35086" spans="2:15" x14ac:dyDescent="0.2">
      <c r="B35086" s="3"/>
      <c r="C35086" s="3"/>
      <c r="D35086" s="6"/>
      <c r="E35086" s="8"/>
      <c r="O35086" s="9"/>
    </row>
    <row r="35087" spans="2:15" x14ac:dyDescent="0.2">
      <c r="B35087" s="3"/>
      <c r="C35087" s="3"/>
      <c r="D35087" s="6"/>
      <c r="E35087" s="8"/>
      <c r="O35087" s="9"/>
    </row>
    <row r="35088" spans="2:15" x14ac:dyDescent="0.2">
      <c r="B35088" s="3"/>
      <c r="C35088" s="3"/>
      <c r="D35088" s="6"/>
      <c r="E35088" s="8"/>
      <c r="O35088" s="9"/>
    </row>
    <row r="35089" spans="2:15" x14ac:dyDescent="0.2">
      <c r="B35089" s="3"/>
      <c r="C35089" s="3"/>
      <c r="D35089" s="6"/>
      <c r="E35089" s="8"/>
      <c r="O35089" s="9"/>
    </row>
    <row r="35090" spans="2:15" x14ac:dyDescent="0.2">
      <c r="B35090" s="3"/>
      <c r="C35090" s="3"/>
      <c r="D35090" s="6"/>
      <c r="E35090" s="8"/>
      <c r="O35090" s="9"/>
    </row>
    <row r="35091" spans="2:15" x14ac:dyDescent="0.2">
      <c r="B35091" s="3"/>
      <c r="C35091" s="3"/>
      <c r="D35091" s="6"/>
      <c r="E35091" s="8"/>
      <c r="O35091" s="9"/>
    </row>
    <row r="35092" spans="2:15" x14ac:dyDescent="0.2">
      <c r="B35092" s="3"/>
      <c r="C35092" s="3"/>
      <c r="D35092" s="6"/>
      <c r="E35092" s="8"/>
      <c r="O35092" s="9"/>
    </row>
    <row r="35093" spans="2:15" x14ac:dyDescent="0.2">
      <c r="B35093" s="3"/>
      <c r="C35093" s="3"/>
      <c r="D35093" s="6"/>
      <c r="E35093" s="8"/>
      <c r="O35093" s="9"/>
    </row>
    <row r="35094" spans="2:15" x14ac:dyDescent="0.2">
      <c r="B35094" s="3"/>
      <c r="C35094" s="3"/>
      <c r="D35094" s="6"/>
      <c r="E35094" s="8"/>
      <c r="O35094" s="9"/>
    </row>
    <row r="35095" spans="2:15" x14ac:dyDescent="0.2">
      <c r="B35095" s="3"/>
      <c r="C35095" s="3"/>
      <c r="D35095" s="6"/>
      <c r="E35095" s="8"/>
      <c r="O35095" s="9"/>
    </row>
    <row r="35096" spans="2:15" x14ac:dyDescent="0.2">
      <c r="B35096" s="3"/>
      <c r="C35096" s="3"/>
      <c r="D35096" s="6"/>
      <c r="E35096" s="8"/>
      <c r="O35096" s="9"/>
    </row>
    <row r="35097" spans="2:15" x14ac:dyDescent="0.2">
      <c r="B35097" s="3"/>
      <c r="C35097" s="3"/>
      <c r="D35097" s="6"/>
      <c r="E35097" s="8"/>
      <c r="O35097" s="9"/>
    </row>
    <row r="35098" spans="2:15" x14ac:dyDescent="0.2">
      <c r="B35098" s="3"/>
      <c r="C35098" s="3"/>
      <c r="D35098" s="6"/>
      <c r="E35098" s="8"/>
      <c r="O35098" s="9"/>
    </row>
    <row r="35099" spans="2:15" x14ac:dyDescent="0.2">
      <c r="B35099" s="3"/>
      <c r="C35099" s="3"/>
      <c r="D35099" s="6"/>
      <c r="E35099" s="8"/>
      <c r="O35099" s="9"/>
    </row>
    <row r="35100" spans="2:15" x14ac:dyDescent="0.2">
      <c r="B35100" s="3"/>
      <c r="C35100" s="3"/>
      <c r="D35100" s="6"/>
      <c r="E35100" s="8"/>
      <c r="O35100" s="9"/>
    </row>
    <row r="35101" spans="2:15" x14ac:dyDescent="0.2">
      <c r="B35101" s="3"/>
      <c r="C35101" s="3"/>
      <c r="D35101" s="6"/>
      <c r="E35101" s="8"/>
      <c r="O35101" s="9"/>
    </row>
    <row r="35102" spans="2:15" x14ac:dyDescent="0.2">
      <c r="B35102" s="3"/>
      <c r="C35102" s="3"/>
      <c r="D35102" s="6"/>
      <c r="E35102" s="8"/>
      <c r="O35102" s="9"/>
    </row>
    <row r="35103" spans="2:15" x14ac:dyDescent="0.2">
      <c r="B35103" s="3"/>
      <c r="C35103" s="3"/>
      <c r="D35103" s="6"/>
      <c r="E35103" s="8"/>
      <c r="O35103" s="9"/>
    </row>
    <row r="35104" spans="2:15" x14ac:dyDescent="0.2">
      <c r="B35104" s="3"/>
      <c r="C35104" s="3"/>
      <c r="D35104" s="6"/>
      <c r="E35104" s="8"/>
      <c r="O35104" s="9"/>
    </row>
    <row r="35105" spans="2:15" x14ac:dyDescent="0.2">
      <c r="B35105" s="3"/>
      <c r="C35105" s="3"/>
      <c r="D35105" s="6"/>
      <c r="E35105" s="8"/>
      <c r="O35105" s="9"/>
    </row>
    <row r="35106" spans="2:15" x14ac:dyDescent="0.2">
      <c r="B35106" s="3"/>
      <c r="C35106" s="3"/>
      <c r="D35106" s="6"/>
      <c r="E35106" s="8"/>
      <c r="O35106" s="9"/>
    </row>
    <row r="35107" spans="2:15" x14ac:dyDescent="0.2">
      <c r="B35107" s="3"/>
      <c r="C35107" s="3"/>
      <c r="D35107" s="6"/>
      <c r="E35107" s="8"/>
      <c r="O35107" s="9"/>
    </row>
    <row r="35108" spans="2:15" x14ac:dyDescent="0.2">
      <c r="B35108" s="3"/>
      <c r="C35108" s="3"/>
      <c r="D35108" s="6"/>
      <c r="E35108" s="8"/>
      <c r="O35108" s="9"/>
    </row>
    <row r="35109" spans="2:15" x14ac:dyDescent="0.2">
      <c r="B35109" s="3"/>
      <c r="C35109" s="3"/>
      <c r="D35109" s="6"/>
      <c r="E35109" s="8"/>
      <c r="O35109" s="9"/>
    </row>
    <row r="35110" spans="2:15" x14ac:dyDescent="0.2">
      <c r="B35110" s="3"/>
      <c r="C35110" s="3"/>
      <c r="D35110" s="6"/>
      <c r="E35110" s="8"/>
      <c r="O35110" s="9"/>
    </row>
    <row r="35111" spans="2:15" x14ac:dyDescent="0.2">
      <c r="B35111" s="3"/>
      <c r="C35111" s="3"/>
      <c r="D35111" s="6"/>
      <c r="E35111" s="8"/>
      <c r="O35111" s="9"/>
    </row>
    <row r="35112" spans="2:15" x14ac:dyDescent="0.2">
      <c r="B35112" s="3"/>
      <c r="C35112" s="3"/>
      <c r="D35112" s="6"/>
      <c r="E35112" s="8"/>
      <c r="O35112" s="9"/>
    </row>
    <row r="35113" spans="2:15" x14ac:dyDescent="0.2">
      <c r="B35113" s="3"/>
      <c r="C35113" s="3"/>
      <c r="D35113" s="6"/>
      <c r="E35113" s="8"/>
      <c r="O35113" s="9"/>
    </row>
    <row r="35114" spans="2:15" x14ac:dyDescent="0.2">
      <c r="B35114" s="3"/>
      <c r="C35114" s="3"/>
      <c r="D35114" s="6"/>
      <c r="E35114" s="8"/>
      <c r="O35114" s="9"/>
    </row>
    <row r="35115" spans="2:15" x14ac:dyDescent="0.2">
      <c r="B35115" s="3"/>
      <c r="C35115" s="3"/>
      <c r="D35115" s="6"/>
      <c r="E35115" s="8"/>
      <c r="O35115" s="9"/>
    </row>
    <row r="35116" spans="2:15" x14ac:dyDescent="0.2">
      <c r="B35116" s="3"/>
      <c r="C35116" s="3"/>
      <c r="D35116" s="6"/>
      <c r="E35116" s="8"/>
      <c r="O35116" s="9"/>
    </row>
    <row r="35117" spans="2:15" x14ac:dyDescent="0.2">
      <c r="B35117" s="3"/>
      <c r="C35117" s="3"/>
      <c r="D35117" s="6"/>
      <c r="E35117" s="8"/>
      <c r="O35117" s="9"/>
    </row>
    <row r="35118" spans="2:15" x14ac:dyDescent="0.2">
      <c r="B35118" s="3"/>
      <c r="C35118" s="3"/>
      <c r="D35118" s="6"/>
      <c r="E35118" s="8"/>
      <c r="O35118" s="9"/>
    </row>
    <row r="35119" spans="2:15" x14ac:dyDescent="0.2">
      <c r="B35119" s="3"/>
      <c r="C35119" s="3"/>
      <c r="D35119" s="6"/>
      <c r="E35119" s="8"/>
      <c r="O35119" s="9"/>
    </row>
    <row r="35120" spans="2:15" x14ac:dyDescent="0.2">
      <c r="B35120" s="3"/>
      <c r="C35120" s="3"/>
      <c r="D35120" s="6"/>
      <c r="E35120" s="8"/>
      <c r="O35120" s="9"/>
    </row>
    <row r="35121" spans="2:15" x14ac:dyDescent="0.2">
      <c r="B35121" s="3"/>
      <c r="C35121" s="3"/>
      <c r="D35121" s="6"/>
      <c r="E35121" s="8"/>
      <c r="O35121" s="9"/>
    </row>
    <row r="35122" spans="2:15" x14ac:dyDescent="0.2">
      <c r="B35122" s="3"/>
      <c r="C35122" s="3"/>
      <c r="D35122" s="6"/>
      <c r="E35122" s="8"/>
      <c r="O35122" s="9"/>
    </row>
    <row r="35123" spans="2:15" x14ac:dyDescent="0.2">
      <c r="B35123" s="3"/>
      <c r="C35123" s="3"/>
      <c r="D35123" s="6"/>
      <c r="E35123" s="8"/>
      <c r="O35123" s="9"/>
    </row>
    <row r="35124" spans="2:15" x14ac:dyDescent="0.2">
      <c r="B35124" s="3"/>
      <c r="C35124" s="3"/>
      <c r="D35124" s="6"/>
      <c r="E35124" s="8"/>
      <c r="O35124" s="9"/>
    </row>
    <row r="35125" spans="2:15" x14ac:dyDescent="0.2">
      <c r="B35125" s="3"/>
      <c r="C35125" s="3"/>
      <c r="D35125" s="6"/>
      <c r="E35125" s="8"/>
      <c r="O35125" s="9"/>
    </row>
    <row r="35126" spans="2:15" x14ac:dyDescent="0.2">
      <c r="B35126" s="3"/>
      <c r="C35126" s="3"/>
      <c r="D35126" s="6"/>
      <c r="E35126" s="8"/>
      <c r="O35126" s="9"/>
    </row>
    <row r="35127" spans="2:15" x14ac:dyDescent="0.2">
      <c r="B35127" s="3"/>
      <c r="C35127" s="3"/>
      <c r="D35127" s="6"/>
      <c r="E35127" s="8"/>
      <c r="O35127" s="9"/>
    </row>
    <row r="35128" spans="2:15" x14ac:dyDescent="0.2">
      <c r="B35128" s="3"/>
      <c r="C35128" s="3"/>
      <c r="D35128" s="6"/>
      <c r="E35128" s="8"/>
      <c r="O35128" s="9"/>
    </row>
    <row r="35129" spans="2:15" x14ac:dyDescent="0.2">
      <c r="B35129" s="3"/>
      <c r="C35129" s="3"/>
      <c r="D35129" s="6"/>
      <c r="E35129" s="8"/>
      <c r="O35129" s="9"/>
    </row>
    <row r="35130" spans="2:15" x14ac:dyDescent="0.2">
      <c r="B35130" s="3"/>
      <c r="C35130" s="3"/>
      <c r="D35130" s="6"/>
      <c r="E35130" s="8"/>
      <c r="O35130" s="9"/>
    </row>
    <row r="35131" spans="2:15" x14ac:dyDescent="0.2">
      <c r="B35131" s="3"/>
      <c r="C35131" s="3"/>
      <c r="D35131" s="6"/>
      <c r="E35131" s="8"/>
      <c r="O35131" s="9"/>
    </row>
    <row r="35132" spans="2:15" x14ac:dyDescent="0.2">
      <c r="B35132" s="3"/>
      <c r="C35132" s="3"/>
      <c r="D35132" s="6"/>
      <c r="E35132" s="8"/>
      <c r="O35132" s="9"/>
    </row>
    <row r="35133" spans="2:15" x14ac:dyDescent="0.2">
      <c r="B35133" s="3"/>
      <c r="C35133" s="3"/>
      <c r="D35133" s="6"/>
      <c r="E35133" s="8"/>
      <c r="O35133" s="9"/>
    </row>
    <row r="35134" spans="2:15" x14ac:dyDescent="0.2">
      <c r="B35134" s="3"/>
      <c r="C35134" s="3"/>
      <c r="D35134" s="6"/>
      <c r="E35134" s="8"/>
      <c r="O35134" s="9"/>
    </row>
    <row r="35135" spans="2:15" x14ac:dyDescent="0.2">
      <c r="B35135" s="3"/>
      <c r="C35135" s="3"/>
      <c r="D35135" s="6"/>
      <c r="E35135" s="8"/>
      <c r="O35135" s="9"/>
    </row>
    <row r="35136" spans="2:15" x14ac:dyDescent="0.2">
      <c r="B35136" s="3"/>
      <c r="C35136" s="3"/>
      <c r="D35136" s="6"/>
      <c r="E35136" s="8"/>
      <c r="O35136" s="9"/>
    </row>
    <row r="35137" spans="2:15" x14ac:dyDescent="0.2">
      <c r="B35137" s="3"/>
      <c r="C35137" s="3"/>
      <c r="D35137" s="6"/>
      <c r="E35137" s="8"/>
      <c r="O35137" s="9"/>
    </row>
    <row r="35138" spans="2:15" x14ac:dyDescent="0.2">
      <c r="B35138" s="3"/>
      <c r="C35138" s="3"/>
      <c r="D35138" s="6"/>
      <c r="E35138" s="8"/>
      <c r="O35138" s="9"/>
    </row>
    <row r="35139" spans="2:15" x14ac:dyDescent="0.2">
      <c r="B35139" s="3"/>
      <c r="C35139" s="3"/>
      <c r="D35139" s="6"/>
      <c r="E35139" s="8"/>
      <c r="O35139" s="9"/>
    </row>
    <row r="35140" spans="2:15" x14ac:dyDescent="0.2">
      <c r="B35140" s="3"/>
      <c r="C35140" s="3"/>
      <c r="D35140" s="6"/>
      <c r="E35140" s="8"/>
      <c r="O35140" s="9"/>
    </row>
    <row r="35141" spans="2:15" x14ac:dyDescent="0.2">
      <c r="B35141" s="3"/>
      <c r="C35141" s="3"/>
      <c r="D35141" s="6"/>
      <c r="E35141" s="8"/>
      <c r="O35141" s="9"/>
    </row>
    <row r="35142" spans="2:15" x14ac:dyDescent="0.2">
      <c r="B35142" s="3"/>
      <c r="C35142" s="3"/>
      <c r="D35142" s="6"/>
      <c r="E35142" s="8"/>
      <c r="O35142" s="9"/>
    </row>
    <row r="35143" spans="2:15" x14ac:dyDescent="0.2">
      <c r="B35143" s="3"/>
      <c r="C35143" s="3"/>
      <c r="D35143" s="6"/>
      <c r="E35143" s="8"/>
      <c r="O35143" s="9"/>
    </row>
    <row r="35144" spans="2:15" x14ac:dyDescent="0.2">
      <c r="B35144" s="3"/>
      <c r="C35144" s="3"/>
      <c r="D35144" s="6"/>
      <c r="E35144" s="8"/>
      <c r="O35144" s="9"/>
    </row>
    <row r="35145" spans="2:15" x14ac:dyDescent="0.2">
      <c r="B35145" s="3"/>
      <c r="C35145" s="3"/>
      <c r="D35145" s="6"/>
      <c r="E35145" s="8"/>
      <c r="O35145" s="9"/>
    </row>
    <row r="35146" spans="2:15" x14ac:dyDescent="0.2">
      <c r="B35146" s="3"/>
      <c r="C35146" s="3"/>
      <c r="D35146" s="6"/>
      <c r="E35146" s="8"/>
      <c r="O35146" s="9"/>
    </row>
    <row r="35147" spans="2:15" x14ac:dyDescent="0.2">
      <c r="B35147" s="3"/>
      <c r="C35147" s="3"/>
      <c r="D35147" s="6"/>
      <c r="E35147" s="8"/>
      <c r="O35147" s="9"/>
    </row>
    <row r="35148" spans="2:15" x14ac:dyDescent="0.2">
      <c r="B35148" s="3"/>
      <c r="C35148" s="3"/>
      <c r="D35148" s="6"/>
      <c r="E35148" s="8"/>
      <c r="O35148" s="9"/>
    </row>
    <row r="35149" spans="2:15" x14ac:dyDescent="0.2">
      <c r="B35149" s="3"/>
      <c r="C35149" s="3"/>
      <c r="D35149" s="6"/>
      <c r="E35149" s="8"/>
      <c r="O35149" s="9"/>
    </row>
    <row r="35150" spans="2:15" x14ac:dyDescent="0.2">
      <c r="B35150" s="3"/>
      <c r="C35150" s="3"/>
      <c r="D35150" s="6"/>
      <c r="E35150" s="8"/>
      <c r="O35150" s="9"/>
    </row>
    <row r="35151" spans="2:15" x14ac:dyDescent="0.2">
      <c r="B35151" s="3"/>
      <c r="C35151" s="3"/>
      <c r="D35151" s="6"/>
      <c r="E35151" s="8"/>
      <c r="O35151" s="9"/>
    </row>
    <row r="35152" spans="2:15" x14ac:dyDescent="0.2">
      <c r="B35152" s="3"/>
      <c r="C35152" s="3"/>
      <c r="D35152" s="6"/>
      <c r="E35152" s="8"/>
      <c r="O35152" s="9"/>
    </row>
    <row r="35153" spans="2:15" x14ac:dyDescent="0.2">
      <c r="B35153" s="3"/>
      <c r="C35153" s="3"/>
      <c r="D35153" s="6"/>
      <c r="E35153" s="8"/>
      <c r="O35153" s="9"/>
    </row>
    <row r="35154" spans="2:15" x14ac:dyDescent="0.2">
      <c r="B35154" s="3"/>
      <c r="C35154" s="3"/>
      <c r="D35154" s="6"/>
      <c r="E35154" s="8"/>
      <c r="O35154" s="9"/>
    </row>
    <row r="35155" spans="2:15" x14ac:dyDescent="0.2">
      <c r="B35155" s="3"/>
      <c r="C35155" s="3"/>
      <c r="D35155" s="6"/>
      <c r="E35155" s="8"/>
      <c r="O35155" s="9"/>
    </row>
    <row r="35156" spans="2:15" x14ac:dyDescent="0.2">
      <c r="B35156" s="3"/>
      <c r="C35156" s="3"/>
      <c r="D35156" s="6"/>
      <c r="E35156" s="8"/>
      <c r="O35156" s="9"/>
    </row>
    <row r="35157" spans="2:15" x14ac:dyDescent="0.2">
      <c r="B35157" s="3"/>
      <c r="C35157" s="3"/>
      <c r="D35157" s="6"/>
      <c r="E35157" s="8"/>
      <c r="O35157" s="9"/>
    </row>
    <row r="35158" spans="2:15" x14ac:dyDescent="0.2">
      <c r="B35158" s="3"/>
      <c r="C35158" s="3"/>
      <c r="D35158" s="6"/>
      <c r="E35158" s="8"/>
      <c r="O35158" s="9"/>
    </row>
    <row r="35159" spans="2:15" x14ac:dyDescent="0.2">
      <c r="B35159" s="3"/>
      <c r="C35159" s="3"/>
      <c r="D35159" s="6"/>
      <c r="E35159" s="8"/>
      <c r="O35159" s="9"/>
    </row>
    <row r="35160" spans="2:15" x14ac:dyDescent="0.2">
      <c r="B35160" s="3"/>
      <c r="C35160" s="3"/>
      <c r="D35160" s="6"/>
      <c r="E35160" s="8"/>
      <c r="O35160" s="9"/>
    </row>
    <row r="35161" spans="2:15" x14ac:dyDescent="0.2">
      <c r="B35161" s="3"/>
      <c r="C35161" s="3"/>
      <c r="D35161" s="6"/>
      <c r="E35161" s="8"/>
      <c r="O35161" s="9"/>
    </row>
    <row r="35162" spans="2:15" x14ac:dyDescent="0.2">
      <c r="B35162" s="3"/>
      <c r="C35162" s="3"/>
      <c r="D35162" s="6"/>
      <c r="E35162" s="8"/>
      <c r="O35162" s="9"/>
    </row>
    <row r="35163" spans="2:15" x14ac:dyDescent="0.2">
      <c r="B35163" s="3"/>
      <c r="C35163" s="3"/>
      <c r="D35163" s="6"/>
      <c r="E35163" s="8"/>
      <c r="O35163" s="9"/>
    </row>
    <row r="35164" spans="2:15" x14ac:dyDescent="0.2">
      <c r="B35164" s="3"/>
      <c r="C35164" s="3"/>
      <c r="D35164" s="6"/>
      <c r="E35164" s="8"/>
      <c r="O35164" s="9"/>
    </row>
    <row r="35165" spans="2:15" x14ac:dyDescent="0.2">
      <c r="B35165" s="3"/>
      <c r="C35165" s="3"/>
      <c r="D35165" s="6"/>
      <c r="E35165" s="8"/>
      <c r="O35165" s="9"/>
    </row>
    <row r="35166" spans="2:15" x14ac:dyDescent="0.2">
      <c r="B35166" s="3"/>
      <c r="C35166" s="3"/>
      <c r="D35166" s="6"/>
      <c r="E35166" s="8"/>
      <c r="O35166" s="9"/>
    </row>
    <row r="35167" spans="2:15" x14ac:dyDescent="0.2">
      <c r="B35167" s="3"/>
      <c r="C35167" s="3"/>
      <c r="D35167" s="6"/>
      <c r="E35167" s="8"/>
      <c r="O35167" s="9"/>
    </row>
    <row r="35168" spans="2:15" x14ac:dyDescent="0.2">
      <c r="B35168" s="3"/>
      <c r="C35168" s="3"/>
      <c r="D35168" s="6"/>
      <c r="E35168" s="8"/>
      <c r="O35168" s="9"/>
    </row>
    <row r="35169" spans="2:15" x14ac:dyDescent="0.2">
      <c r="B35169" s="3"/>
      <c r="C35169" s="3"/>
      <c r="D35169" s="6"/>
      <c r="E35169" s="8"/>
      <c r="O35169" s="9"/>
    </row>
    <row r="35170" spans="2:15" x14ac:dyDescent="0.2">
      <c r="B35170" s="3"/>
      <c r="C35170" s="3"/>
      <c r="D35170" s="6"/>
      <c r="E35170" s="8"/>
      <c r="O35170" s="9"/>
    </row>
    <row r="35171" spans="2:15" x14ac:dyDescent="0.2">
      <c r="B35171" s="3"/>
      <c r="C35171" s="3"/>
      <c r="D35171" s="6"/>
      <c r="E35171" s="8"/>
      <c r="O35171" s="9"/>
    </row>
    <row r="35172" spans="2:15" x14ac:dyDescent="0.2">
      <c r="B35172" s="3"/>
      <c r="C35172" s="3"/>
      <c r="D35172" s="6"/>
      <c r="E35172" s="8"/>
      <c r="O35172" s="9"/>
    </row>
    <row r="35173" spans="2:15" x14ac:dyDescent="0.2">
      <c r="B35173" s="3"/>
      <c r="C35173" s="3"/>
      <c r="D35173" s="6"/>
      <c r="E35173" s="8"/>
      <c r="O35173" s="9"/>
    </row>
    <row r="35174" spans="2:15" x14ac:dyDescent="0.2">
      <c r="B35174" s="3"/>
      <c r="C35174" s="3"/>
      <c r="D35174" s="6"/>
      <c r="E35174" s="8"/>
      <c r="O35174" s="9"/>
    </row>
    <row r="35175" spans="2:15" x14ac:dyDescent="0.2">
      <c r="B35175" s="3"/>
      <c r="C35175" s="3"/>
      <c r="D35175" s="6"/>
      <c r="E35175" s="8"/>
      <c r="O35175" s="9"/>
    </row>
    <row r="35176" spans="2:15" x14ac:dyDescent="0.2">
      <c r="B35176" s="3"/>
      <c r="C35176" s="3"/>
      <c r="D35176" s="6"/>
      <c r="E35176" s="8"/>
      <c r="O35176" s="9"/>
    </row>
    <row r="35177" spans="2:15" x14ac:dyDescent="0.2">
      <c r="B35177" s="3"/>
      <c r="C35177" s="3"/>
      <c r="D35177" s="6"/>
      <c r="E35177" s="8"/>
      <c r="O35177" s="9"/>
    </row>
    <row r="35178" spans="2:15" x14ac:dyDescent="0.2">
      <c r="B35178" s="3"/>
      <c r="C35178" s="3"/>
      <c r="D35178" s="6"/>
      <c r="E35178" s="8"/>
      <c r="O35178" s="9"/>
    </row>
    <row r="35179" spans="2:15" x14ac:dyDescent="0.2">
      <c r="B35179" s="3"/>
      <c r="C35179" s="3"/>
      <c r="D35179" s="6"/>
      <c r="E35179" s="8"/>
      <c r="O35179" s="9"/>
    </row>
    <row r="35180" spans="2:15" x14ac:dyDescent="0.2">
      <c r="B35180" s="3"/>
      <c r="C35180" s="3"/>
      <c r="D35180" s="6"/>
      <c r="E35180" s="8"/>
      <c r="O35180" s="9"/>
    </row>
    <row r="35181" spans="2:15" x14ac:dyDescent="0.2">
      <c r="B35181" s="3"/>
      <c r="C35181" s="3"/>
      <c r="D35181" s="6"/>
      <c r="E35181" s="8"/>
      <c r="O35181" s="9"/>
    </row>
    <row r="35182" spans="2:15" x14ac:dyDescent="0.2">
      <c r="B35182" s="3"/>
      <c r="C35182" s="3"/>
      <c r="D35182" s="6"/>
      <c r="E35182" s="8"/>
      <c r="O35182" s="9"/>
    </row>
    <row r="35183" spans="2:15" x14ac:dyDescent="0.2">
      <c r="B35183" s="3"/>
      <c r="C35183" s="3"/>
      <c r="D35183" s="6"/>
      <c r="E35183" s="8"/>
      <c r="O35183" s="9"/>
    </row>
    <row r="35184" spans="2:15" x14ac:dyDescent="0.2">
      <c r="B35184" s="3"/>
      <c r="C35184" s="3"/>
      <c r="D35184" s="6"/>
      <c r="E35184" s="8"/>
      <c r="O35184" s="9"/>
    </row>
    <row r="35185" spans="2:15" x14ac:dyDescent="0.2">
      <c r="B35185" s="3"/>
      <c r="C35185" s="3"/>
      <c r="D35185" s="6"/>
      <c r="E35185" s="8"/>
      <c r="O35185" s="9"/>
    </row>
    <row r="35186" spans="2:15" x14ac:dyDescent="0.2">
      <c r="B35186" s="3"/>
      <c r="C35186" s="3"/>
      <c r="D35186" s="6"/>
      <c r="E35186" s="8"/>
      <c r="O35186" s="9"/>
    </row>
    <row r="35187" spans="2:15" x14ac:dyDescent="0.2">
      <c r="B35187" s="3"/>
      <c r="C35187" s="3"/>
      <c r="D35187" s="6"/>
      <c r="E35187" s="8"/>
      <c r="O35187" s="9"/>
    </row>
    <row r="35188" spans="2:15" x14ac:dyDescent="0.2">
      <c r="B35188" s="3"/>
      <c r="C35188" s="3"/>
      <c r="D35188" s="6"/>
      <c r="E35188" s="8"/>
      <c r="O35188" s="9"/>
    </row>
    <row r="35189" spans="2:15" x14ac:dyDescent="0.2">
      <c r="B35189" s="3"/>
      <c r="C35189" s="3"/>
      <c r="D35189" s="6"/>
      <c r="E35189" s="8"/>
      <c r="O35189" s="9"/>
    </row>
    <row r="35190" spans="2:15" x14ac:dyDescent="0.2">
      <c r="B35190" s="3"/>
      <c r="C35190" s="3"/>
      <c r="D35190" s="6"/>
      <c r="E35190" s="8"/>
      <c r="O35190" s="9"/>
    </row>
    <row r="35191" spans="2:15" x14ac:dyDescent="0.2">
      <c r="B35191" s="3"/>
      <c r="C35191" s="3"/>
      <c r="D35191" s="6"/>
      <c r="E35191" s="8"/>
      <c r="O35191" s="9"/>
    </row>
    <row r="35192" spans="2:15" x14ac:dyDescent="0.2">
      <c r="B35192" s="3"/>
      <c r="C35192" s="3"/>
      <c r="D35192" s="6"/>
      <c r="E35192" s="8"/>
      <c r="O35192" s="9"/>
    </row>
    <row r="35193" spans="2:15" x14ac:dyDescent="0.2">
      <c r="B35193" s="3"/>
      <c r="C35193" s="3"/>
      <c r="D35193" s="6"/>
      <c r="E35193" s="8"/>
      <c r="O35193" s="9"/>
    </row>
    <row r="35194" spans="2:15" x14ac:dyDescent="0.2">
      <c r="B35194" s="3"/>
      <c r="C35194" s="3"/>
      <c r="D35194" s="6"/>
      <c r="E35194" s="8"/>
      <c r="O35194" s="9"/>
    </row>
    <row r="35195" spans="2:15" x14ac:dyDescent="0.2">
      <c r="B35195" s="3"/>
      <c r="C35195" s="3"/>
      <c r="D35195" s="6"/>
      <c r="E35195" s="8"/>
      <c r="O35195" s="9"/>
    </row>
    <row r="35196" spans="2:15" x14ac:dyDescent="0.2">
      <c r="B35196" s="3"/>
      <c r="C35196" s="3"/>
      <c r="D35196" s="6"/>
      <c r="E35196" s="8"/>
      <c r="O35196" s="9"/>
    </row>
    <row r="35197" spans="2:15" x14ac:dyDescent="0.2">
      <c r="B35197" s="3"/>
      <c r="C35197" s="3"/>
      <c r="D35197" s="6"/>
      <c r="E35197" s="8"/>
      <c r="O35197" s="9"/>
    </row>
    <row r="35198" spans="2:15" x14ac:dyDescent="0.2">
      <c r="B35198" s="3"/>
      <c r="C35198" s="3"/>
      <c r="D35198" s="6"/>
      <c r="E35198" s="8"/>
      <c r="O35198" s="9"/>
    </row>
    <row r="35199" spans="2:15" x14ac:dyDescent="0.2">
      <c r="B35199" s="3"/>
      <c r="C35199" s="3"/>
      <c r="D35199" s="6"/>
      <c r="E35199" s="8"/>
      <c r="O35199" s="9"/>
    </row>
    <row r="35200" spans="2:15" x14ac:dyDescent="0.2">
      <c r="B35200" s="3"/>
      <c r="C35200" s="3"/>
      <c r="D35200" s="6"/>
      <c r="E35200" s="8"/>
      <c r="O35200" s="9"/>
    </row>
    <row r="35201" spans="2:15" x14ac:dyDescent="0.2">
      <c r="B35201" s="3"/>
      <c r="C35201" s="3"/>
      <c r="D35201" s="6"/>
      <c r="E35201" s="8"/>
      <c r="O35201" s="9"/>
    </row>
    <row r="35202" spans="2:15" x14ac:dyDescent="0.2">
      <c r="B35202" s="3"/>
      <c r="C35202" s="3"/>
      <c r="D35202" s="6"/>
      <c r="E35202" s="8"/>
      <c r="O35202" s="9"/>
    </row>
    <row r="35203" spans="2:15" x14ac:dyDescent="0.2">
      <c r="B35203" s="3"/>
      <c r="C35203" s="3"/>
      <c r="D35203" s="6"/>
      <c r="E35203" s="8"/>
      <c r="O35203" s="9"/>
    </row>
    <row r="35204" spans="2:15" x14ac:dyDescent="0.2">
      <c r="B35204" s="3"/>
      <c r="C35204" s="3"/>
      <c r="D35204" s="6"/>
      <c r="E35204" s="8"/>
      <c r="O35204" s="9"/>
    </row>
    <row r="35205" spans="2:15" x14ac:dyDescent="0.2">
      <c r="B35205" s="3"/>
      <c r="C35205" s="3"/>
      <c r="D35205" s="6"/>
      <c r="E35205" s="8"/>
      <c r="O35205" s="9"/>
    </row>
    <row r="35206" spans="2:15" x14ac:dyDescent="0.2">
      <c r="B35206" s="3"/>
      <c r="C35206" s="3"/>
      <c r="D35206" s="6"/>
      <c r="E35206" s="8"/>
      <c r="O35206" s="9"/>
    </row>
    <row r="35207" spans="2:15" x14ac:dyDescent="0.2">
      <c r="B35207" s="3"/>
      <c r="C35207" s="3"/>
      <c r="D35207" s="6"/>
      <c r="E35207" s="8"/>
      <c r="O35207" s="9"/>
    </row>
    <row r="35208" spans="2:15" x14ac:dyDescent="0.2">
      <c r="B35208" s="3"/>
      <c r="C35208" s="3"/>
      <c r="D35208" s="6"/>
      <c r="E35208" s="8"/>
      <c r="O35208" s="9"/>
    </row>
    <row r="35209" spans="2:15" x14ac:dyDescent="0.2">
      <c r="B35209" s="3"/>
      <c r="C35209" s="3"/>
      <c r="D35209" s="6"/>
      <c r="E35209" s="8"/>
      <c r="O35209" s="9"/>
    </row>
    <row r="35210" spans="2:15" x14ac:dyDescent="0.2">
      <c r="B35210" s="3"/>
      <c r="C35210" s="3"/>
      <c r="D35210" s="6"/>
      <c r="E35210" s="8"/>
      <c r="O35210" s="9"/>
    </row>
    <row r="35211" spans="2:15" x14ac:dyDescent="0.2">
      <c r="B35211" s="3"/>
      <c r="C35211" s="3"/>
      <c r="D35211" s="6"/>
      <c r="E35211" s="8"/>
      <c r="O35211" s="9"/>
    </row>
    <row r="35212" spans="2:15" x14ac:dyDescent="0.2">
      <c r="B35212" s="3"/>
      <c r="C35212" s="3"/>
      <c r="D35212" s="6"/>
      <c r="E35212" s="8"/>
      <c r="O35212" s="9"/>
    </row>
    <row r="35213" spans="2:15" x14ac:dyDescent="0.2">
      <c r="B35213" s="3"/>
      <c r="C35213" s="3"/>
      <c r="D35213" s="6"/>
      <c r="E35213" s="8"/>
      <c r="O35213" s="9"/>
    </row>
    <row r="35214" spans="2:15" x14ac:dyDescent="0.2">
      <c r="B35214" s="3"/>
      <c r="C35214" s="3"/>
      <c r="D35214" s="6"/>
      <c r="E35214" s="8"/>
      <c r="O35214" s="9"/>
    </row>
    <row r="35215" spans="2:15" x14ac:dyDescent="0.2">
      <c r="B35215" s="3"/>
      <c r="C35215" s="3"/>
      <c r="D35215" s="6"/>
      <c r="E35215" s="8"/>
      <c r="O35215" s="9"/>
    </row>
    <row r="35216" spans="2:15" x14ac:dyDescent="0.2">
      <c r="B35216" s="3"/>
      <c r="C35216" s="3"/>
      <c r="D35216" s="6"/>
      <c r="E35216" s="8"/>
      <c r="O35216" s="9"/>
    </row>
    <row r="35217" spans="2:15" x14ac:dyDescent="0.2">
      <c r="B35217" s="3"/>
      <c r="C35217" s="3"/>
      <c r="D35217" s="6"/>
      <c r="E35217" s="8"/>
      <c r="O35217" s="9"/>
    </row>
    <row r="35218" spans="2:15" x14ac:dyDescent="0.2">
      <c r="B35218" s="3"/>
      <c r="C35218" s="3"/>
      <c r="D35218" s="6"/>
      <c r="E35218" s="8"/>
      <c r="O35218" s="9"/>
    </row>
    <row r="35219" spans="2:15" x14ac:dyDescent="0.2">
      <c r="B35219" s="3"/>
      <c r="C35219" s="3"/>
      <c r="D35219" s="6"/>
      <c r="E35219" s="8"/>
      <c r="O35219" s="9"/>
    </row>
    <row r="35220" spans="2:15" x14ac:dyDescent="0.2">
      <c r="B35220" s="3"/>
      <c r="C35220" s="3"/>
      <c r="D35220" s="6"/>
      <c r="E35220" s="8"/>
      <c r="O35220" s="9"/>
    </row>
    <row r="35221" spans="2:15" x14ac:dyDescent="0.2">
      <c r="B35221" s="3"/>
      <c r="C35221" s="3"/>
      <c r="D35221" s="6"/>
      <c r="E35221" s="8"/>
      <c r="O35221" s="9"/>
    </row>
    <row r="35222" spans="2:15" x14ac:dyDescent="0.2">
      <c r="B35222" s="3"/>
      <c r="C35222" s="3"/>
      <c r="D35222" s="6"/>
      <c r="E35222" s="8"/>
      <c r="O35222" s="9"/>
    </row>
    <row r="35223" spans="2:15" x14ac:dyDescent="0.2">
      <c r="B35223" s="3"/>
      <c r="C35223" s="3"/>
      <c r="D35223" s="6"/>
      <c r="E35223" s="8"/>
      <c r="O35223" s="9"/>
    </row>
    <row r="35224" spans="2:15" x14ac:dyDescent="0.2">
      <c r="B35224" s="3"/>
      <c r="C35224" s="3"/>
      <c r="D35224" s="6"/>
      <c r="E35224" s="8"/>
      <c r="O35224" s="9"/>
    </row>
    <row r="35225" spans="2:15" x14ac:dyDescent="0.2">
      <c r="B35225" s="3"/>
      <c r="C35225" s="3"/>
      <c r="D35225" s="6"/>
      <c r="E35225" s="8"/>
      <c r="O35225" s="9"/>
    </row>
    <row r="35226" spans="2:15" x14ac:dyDescent="0.2">
      <c r="B35226" s="3"/>
      <c r="C35226" s="3"/>
      <c r="D35226" s="6"/>
      <c r="E35226" s="8"/>
      <c r="O35226" s="9"/>
    </row>
    <row r="35227" spans="2:15" x14ac:dyDescent="0.2">
      <c r="B35227" s="3"/>
      <c r="C35227" s="3"/>
      <c r="D35227" s="6"/>
      <c r="E35227" s="8"/>
      <c r="O35227" s="9"/>
    </row>
    <row r="35228" spans="2:15" x14ac:dyDescent="0.2">
      <c r="B35228" s="3"/>
      <c r="C35228" s="3"/>
      <c r="D35228" s="6"/>
      <c r="E35228" s="8"/>
      <c r="O35228" s="9"/>
    </row>
    <row r="35229" spans="2:15" x14ac:dyDescent="0.2">
      <c r="B35229" s="3"/>
      <c r="C35229" s="3"/>
      <c r="D35229" s="6"/>
      <c r="E35229" s="8"/>
      <c r="O35229" s="9"/>
    </row>
    <row r="35230" spans="2:15" x14ac:dyDescent="0.2">
      <c r="B35230" s="3"/>
      <c r="C35230" s="3"/>
      <c r="D35230" s="6"/>
      <c r="E35230" s="8"/>
      <c r="O35230" s="9"/>
    </row>
    <row r="35231" spans="2:15" x14ac:dyDescent="0.2">
      <c r="B35231" s="3"/>
      <c r="C35231" s="3"/>
      <c r="D35231" s="6"/>
      <c r="E35231" s="8"/>
      <c r="O35231" s="9"/>
    </row>
    <row r="35232" spans="2:15" x14ac:dyDescent="0.2">
      <c r="B35232" s="3"/>
      <c r="C35232" s="3"/>
      <c r="D35232" s="6"/>
      <c r="E35232" s="8"/>
      <c r="O35232" s="9"/>
    </row>
    <row r="35233" spans="2:15" x14ac:dyDescent="0.2">
      <c r="B35233" s="3"/>
      <c r="C35233" s="3"/>
      <c r="D35233" s="6"/>
      <c r="E35233" s="8"/>
      <c r="O35233" s="9"/>
    </row>
    <row r="35234" spans="2:15" x14ac:dyDescent="0.2">
      <c r="B35234" s="3"/>
      <c r="C35234" s="3"/>
      <c r="D35234" s="6"/>
      <c r="E35234" s="8"/>
      <c r="O35234" s="9"/>
    </row>
    <row r="35235" spans="2:15" x14ac:dyDescent="0.2">
      <c r="B35235" s="3"/>
      <c r="C35235" s="3"/>
      <c r="D35235" s="6"/>
      <c r="E35235" s="8"/>
      <c r="O35235" s="9"/>
    </row>
    <row r="35236" spans="2:15" x14ac:dyDescent="0.2">
      <c r="B35236" s="3"/>
      <c r="C35236" s="3"/>
      <c r="D35236" s="6"/>
      <c r="E35236" s="8"/>
      <c r="O35236" s="9"/>
    </row>
    <row r="35237" spans="2:15" x14ac:dyDescent="0.2">
      <c r="B35237" s="3"/>
      <c r="C35237" s="3"/>
      <c r="D35237" s="6"/>
      <c r="E35237" s="8"/>
      <c r="O35237" s="9"/>
    </row>
    <row r="35238" spans="2:15" x14ac:dyDescent="0.2">
      <c r="B35238" s="3"/>
      <c r="C35238" s="3"/>
      <c r="D35238" s="6"/>
      <c r="E35238" s="8"/>
      <c r="O35238" s="9"/>
    </row>
    <row r="35239" spans="2:15" x14ac:dyDescent="0.2">
      <c r="B35239" s="3"/>
      <c r="C35239" s="3"/>
      <c r="D35239" s="6"/>
      <c r="E35239" s="8"/>
      <c r="O35239" s="9"/>
    </row>
    <row r="35240" spans="2:15" x14ac:dyDescent="0.2">
      <c r="B35240" s="3"/>
      <c r="C35240" s="3"/>
      <c r="D35240" s="6"/>
      <c r="E35240" s="8"/>
      <c r="O35240" s="9"/>
    </row>
    <row r="35241" spans="2:15" x14ac:dyDescent="0.2">
      <c r="B35241" s="3"/>
      <c r="C35241" s="3"/>
      <c r="D35241" s="6"/>
      <c r="E35241" s="8"/>
      <c r="O35241" s="9"/>
    </row>
    <row r="35242" spans="2:15" x14ac:dyDescent="0.2">
      <c r="B35242" s="3"/>
      <c r="C35242" s="3"/>
      <c r="D35242" s="6"/>
      <c r="E35242" s="8"/>
      <c r="O35242" s="9"/>
    </row>
    <row r="35243" spans="2:15" x14ac:dyDescent="0.2">
      <c r="B35243" s="3"/>
      <c r="C35243" s="3"/>
      <c r="D35243" s="6"/>
      <c r="E35243" s="8"/>
      <c r="O35243" s="9"/>
    </row>
    <row r="35244" spans="2:15" x14ac:dyDescent="0.2">
      <c r="B35244" s="3"/>
      <c r="C35244" s="3"/>
      <c r="D35244" s="6"/>
      <c r="E35244" s="8"/>
      <c r="O35244" s="9"/>
    </row>
    <row r="35245" spans="2:15" x14ac:dyDescent="0.2">
      <c r="B35245" s="3"/>
      <c r="C35245" s="3"/>
      <c r="D35245" s="6"/>
      <c r="E35245" s="8"/>
      <c r="O35245" s="9"/>
    </row>
    <row r="35246" spans="2:15" x14ac:dyDescent="0.2">
      <c r="B35246" s="3"/>
      <c r="C35246" s="3"/>
      <c r="D35246" s="6"/>
      <c r="E35246" s="8"/>
      <c r="O35246" s="9"/>
    </row>
    <row r="35247" spans="2:15" x14ac:dyDescent="0.2">
      <c r="B35247" s="3"/>
      <c r="C35247" s="3"/>
      <c r="D35247" s="6"/>
      <c r="E35247" s="8"/>
      <c r="O35247" s="9"/>
    </row>
    <row r="35248" spans="2:15" x14ac:dyDescent="0.2">
      <c r="B35248" s="3"/>
      <c r="C35248" s="3"/>
      <c r="D35248" s="6"/>
      <c r="E35248" s="8"/>
      <c r="O35248" s="9"/>
    </row>
    <row r="35249" spans="2:15" x14ac:dyDescent="0.2">
      <c r="B35249" s="3"/>
      <c r="C35249" s="3"/>
      <c r="D35249" s="6"/>
      <c r="E35249" s="8"/>
      <c r="O35249" s="9"/>
    </row>
    <row r="35250" spans="2:15" x14ac:dyDescent="0.2">
      <c r="B35250" s="3"/>
      <c r="C35250" s="3"/>
      <c r="D35250" s="6"/>
      <c r="E35250" s="8"/>
      <c r="O35250" s="9"/>
    </row>
    <row r="35251" spans="2:15" x14ac:dyDescent="0.2">
      <c r="B35251" s="3"/>
      <c r="C35251" s="3"/>
      <c r="D35251" s="6"/>
      <c r="E35251" s="8"/>
      <c r="O35251" s="9"/>
    </row>
    <row r="35252" spans="2:15" x14ac:dyDescent="0.2">
      <c r="B35252" s="3"/>
      <c r="C35252" s="3"/>
      <c r="D35252" s="6"/>
      <c r="E35252" s="8"/>
      <c r="O35252" s="9"/>
    </row>
    <row r="35253" spans="2:15" x14ac:dyDescent="0.2">
      <c r="B35253" s="3"/>
      <c r="C35253" s="3"/>
      <c r="D35253" s="6"/>
      <c r="E35253" s="8"/>
      <c r="O35253" s="9"/>
    </row>
    <row r="35254" spans="2:15" x14ac:dyDescent="0.2">
      <c r="B35254" s="3"/>
      <c r="C35254" s="3"/>
      <c r="D35254" s="6"/>
      <c r="E35254" s="8"/>
      <c r="O35254" s="9"/>
    </row>
    <row r="35255" spans="2:15" x14ac:dyDescent="0.2">
      <c r="B35255" s="3"/>
      <c r="C35255" s="3"/>
      <c r="D35255" s="6"/>
      <c r="E35255" s="8"/>
      <c r="O35255" s="9"/>
    </row>
    <row r="35256" spans="2:15" x14ac:dyDescent="0.2">
      <c r="B35256" s="3"/>
      <c r="C35256" s="3"/>
      <c r="D35256" s="6"/>
      <c r="E35256" s="8"/>
      <c r="O35256" s="9"/>
    </row>
    <row r="35257" spans="2:15" x14ac:dyDescent="0.2">
      <c r="B35257" s="3"/>
      <c r="C35257" s="3"/>
      <c r="D35257" s="6"/>
      <c r="E35257" s="8"/>
      <c r="O35257" s="9"/>
    </row>
    <row r="35258" spans="2:15" x14ac:dyDescent="0.2">
      <c r="B35258" s="3"/>
      <c r="C35258" s="3"/>
      <c r="D35258" s="6"/>
      <c r="E35258" s="8"/>
      <c r="O35258" s="9"/>
    </row>
    <row r="35259" spans="2:15" x14ac:dyDescent="0.2">
      <c r="B35259" s="3"/>
      <c r="C35259" s="3"/>
      <c r="D35259" s="6"/>
      <c r="E35259" s="8"/>
      <c r="O35259" s="9"/>
    </row>
    <row r="35260" spans="2:15" x14ac:dyDescent="0.2">
      <c r="B35260" s="3"/>
      <c r="C35260" s="3"/>
      <c r="D35260" s="6"/>
      <c r="E35260" s="8"/>
      <c r="O35260" s="9"/>
    </row>
    <row r="35261" spans="2:15" x14ac:dyDescent="0.2">
      <c r="B35261" s="3"/>
      <c r="C35261" s="3"/>
      <c r="D35261" s="6"/>
      <c r="E35261" s="8"/>
      <c r="O35261" s="9"/>
    </row>
    <row r="35262" spans="2:15" x14ac:dyDescent="0.2">
      <c r="B35262" s="3"/>
      <c r="C35262" s="3"/>
      <c r="D35262" s="6"/>
      <c r="E35262" s="8"/>
      <c r="O35262" s="9"/>
    </row>
    <row r="35263" spans="2:15" x14ac:dyDescent="0.2">
      <c r="B35263" s="3"/>
      <c r="C35263" s="3"/>
      <c r="D35263" s="6"/>
      <c r="E35263" s="8"/>
      <c r="O35263" s="9"/>
    </row>
    <row r="35264" spans="2:15" x14ac:dyDescent="0.2">
      <c r="B35264" s="3"/>
      <c r="C35264" s="3"/>
      <c r="D35264" s="6"/>
      <c r="E35264" s="8"/>
      <c r="O35264" s="9"/>
    </row>
    <row r="35265" spans="2:15" x14ac:dyDescent="0.2">
      <c r="B35265" s="3"/>
      <c r="C35265" s="3"/>
      <c r="D35265" s="6"/>
      <c r="E35265" s="8"/>
      <c r="O35265" s="9"/>
    </row>
    <row r="35266" spans="2:15" x14ac:dyDescent="0.2">
      <c r="B35266" s="3"/>
      <c r="C35266" s="3"/>
      <c r="D35266" s="6"/>
      <c r="E35266" s="8"/>
      <c r="O35266" s="9"/>
    </row>
    <row r="35267" spans="2:15" x14ac:dyDescent="0.2">
      <c r="B35267" s="3"/>
      <c r="C35267" s="3"/>
      <c r="D35267" s="6"/>
      <c r="E35267" s="8"/>
      <c r="O35267" s="9"/>
    </row>
    <row r="35268" spans="2:15" x14ac:dyDescent="0.2">
      <c r="B35268" s="3"/>
      <c r="C35268" s="3"/>
      <c r="D35268" s="6"/>
      <c r="E35268" s="8"/>
      <c r="O35268" s="9"/>
    </row>
    <row r="35269" spans="2:15" x14ac:dyDescent="0.2">
      <c r="B35269" s="3"/>
      <c r="C35269" s="3"/>
      <c r="D35269" s="6"/>
      <c r="E35269" s="8"/>
      <c r="O35269" s="9"/>
    </row>
    <row r="35270" spans="2:15" x14ac:dyDescent="0.2">
      <c r="B35270" s="3"/>
      <c r="C35270" s="3"/>
      <c r="D35270" s="6"/>
      <c r="E35270" s="8"/>
      <c r="O35270" s="9"/>
    </row>
    <row r="35271" spans="2:15" x14ac:dyDescent="0.2">
      <c r="B35271" s="3"/>
      <c r="C35271" s="3"/>
      <c r="D35271" s="6"/>
      <c r="E35271" s="8"/>
      <c r="O35271" s="9"/>
    </row>
    <row r="35272" spans="2:15" x14ac:dyDescent="0.2">
      <c r="B35272" s="3"/>
      <c r="C35272" s="3"/>
      <c r="D35272" s="6"/>
      <c r="E35272" s="8"/>
      <c r="O35272" s="9"/>
    </row>
    <row r="35273" spans="2:15" x14ac:dyDescent="0.2">
      <c r="B35273" s="3"/>
      <c r="C35273" s="3"/>
      <c r="D35273" s="6"/>
      <c r="E35273" s="8"/>
      <c r="O35273" s="9"/>
    </row>
    <row r="35274" spans="2:15" x14ac:dyDescent="0.2">
      <c r="B35274" s="3"/>
      <c r="C35274" s="3"/>
      <c r="D35274" s="6"/>
      <c r="E35274" s="8"/>
      <c r="O35274" s="9"/>
    </row>
    <row r="35275" spans="2:15" x14ac:dyDescent="0.2">
      <c r="B35275" s="3"/>
      <c r="C35275" s="3"/>
      <c r="D35275" s="6"/>
      <c r="E35275" s="8"/>
      <c r="O35275" s="9"/>
    </row>
    <row r="35276" spans="2:15" x14ac:dyDescent="0.2">
      <c r="B35276" s="3"/>
      <c r="C35276" s="3"/>
      <c r="D35276" s="6"/>
      <c r="E35276" s="8"/>
      <c r="O35276" s="9"/>
    </row>
    <row r="35277" spans="2:15" x14ac:dyDescent="0.2">
      <c r="B35277" s="3"/>
      <c r="C35277" s="3"/>
      <c r="D35277" s="6"/>
      <c r="E35277" s="8"/>
      <c r="O35277" s="9"/>
    </row>
    <row r="35278" spans="2:15" x14ac:dyDescent="0.2">
      <c r="B35278" s="3"/>
      <c r="C35278" s="3"/>
      <c r="D35278" s="6"/>
      <c r="E35278" s="8"/>
      <c r="O35278" s="9"/>
    </row>
    <row r="35279" spans="2:15" x14ac:dyDescent="0.2">
      <c r="B35279" s="3"/>
      <c r="C35279" s="3"/>
      <c r="D35279" s="6"/>
      <c r="E35279" s="8"/>
      <c r="O35279" s="9"/>
    </row>
    <row r="35280" spans="2:15" x14ac:dyDescent="0.2">
      <c r="B35280" s="3"/>
      <c r="C35280" s="3"/>
      <c r="D35280" s="6"/>
      <c r="E35280" s="8"/>
      <c r="O35280" s="9"/>
    </row>
    <row r="35281" spans="2:15" x14ac:dyDescent="0.2">
      <c r="B35281" s="3"/>
      <c r="C35281" s="3"/>
      <c r="D35281" s="6"/>
      <c r="E35281" s="8"/>
      <c r="O35281" s="9"/>
    </row>
    <row r="35282" spans="2:15" x14ac:dyDescent="0.2">
      <c r="B35282" s="3"/>
      <c r="C35282" s="3"/>
      <c r="D35282" s="6"/>
      <c r="E35282" s="8"/>
      <c r="O35282" s="9"/>
    </row>
    <row r="35283" spans="2:15" x14ac:dyDescent="0.2">
      <c r="B35283" s="3"/>
      <c r="C35283" s="3"/>
      <c r="D35283" s="6"/>
      <c r="E35283" s="8"/>
      <c r="O35283" s="9"/>
    </row>
    <row r="35284" spans="2:15" x14ac:dyDescent="0.2">
      <c r="B35284" s="3"/>
      <c r="C35284" s="3"/>
      <c r="D35284" s="6"/>
      <c r="E35284" s="8"/>
      <c r="O35284" s="9"/>
    </row>
    <row r="35285" spans="2:15" x14ac:dyDescent="0.2">
      <c r="B35285" s="3"/>
      <c r="C35285" s="3"/>
      <c r="D35285" s="6"/>
      <c r="E35285" s="8"/>
      <c r="O35285" s="9"/>
    </row>
    <row r="35286" spans="2:15" x14ac:dyDescent="0.2">
      <c r="B35286" s="3"/>
      <c r="C35286" s="3"/>
      <c r="D35286" s="6"/>
      <c r="E35286" s="8"/>
      <c r="O35286" s="9"/>
    </row>
    <row r="35287" spans="2:15" x14ac:dyDescent="0.2">
      <c r="B35287" s="3"/>
      <c r="C35287" s="3"/>
      <c r="D35287" s="6"/>
      <c r="E35287" s="8"/>
      <c r="O35287" s="9"/>
    </row>
    <row r="35288" spans="2:15" x14ac:dyDescent="0.2">
      <c r="B35288" s="3"/>
      <c r="C35288" s="3"/>
      <c r="D35288" s="6"/>
      <c r="E35288" s="8"/>
      <c r="O35288" s="9"/>
    </row>
    <row r="35289" spans="2:15" x14ac:dyDescent="0.2">
      <c r="B35289" s="3"/>
      <c r="C35289" s="3"/>
      <c r="D35289" s="6"/>
      <c r="E35289" s="8"/>
      <c r="O35289" s="9"/>
    </row>
    <row r="35290" spans="2:15" x14ac:dyDescent="0.2">
      <c r="B35290" s="3"/>
      <c r="C35290" s="3"/>
      <c r="D35290" s="6"/>
      <c r="E35290" s="8"/>
      <c r="O35290" s="9"/>
    </row>
    <row r="35291" spans="2:15" x14ac:dyDescent="0.2">
      <c r="B35291" s="3"/>
      <c r="C35291" s="3"/>
      <c r="D35291" s="6"/>
      <c r="E35291" s="8"/>
      <c r="O35291" s="9"/>
    </row>
    <row r="35292" spans="2:15" x14ac:dyDescent="0.2">
      <c r="B35292" s="3"/>
      <c r="C35292" s="3"/>
      <c r="D35292" s="6"/>
      <c r="E35292" s="8"/>
      <c r="O35292" s="9"/>
    </row>
    <row r="35293" spans="2:15" x14ac:dyDescent="0.2">
      <c r="B35293" s="3"/>
      <c r="C35293" s="3"/>
      <c r="D35293" s="6"/>
      <c r="E35293" s="8"/>
      <c r="O35293" s="9"/>
    </row>
    <row r="35294" spans="2:15" x14ac:dyDescent="0.2">
      <c r="B35294" s="3"/>
      <c r="C35294" s="3"/>
      <c r="D35294" s="6"/>
      <c r="E35294" s="8"/>
      <c r="O35294" s="9"/>
    </row>
    <row r="35295" spans="2:15" x14ac:dyDescent="0.2">
      <c r="B35295" s="3"/>
      <c r="C35295" s="3"/>
      <c r="D35295" s="6"/>
      <c r="E35295" s="8"/>
      <c r="O35295" s="9"/>
    </row>
    <row r="35296" spans="2:15" x14ac:dyDescent="0.2">
      <c r="B35296" s="3"/>
      <c r="C35296" s="3"/>
      <c r="D35296" s="6"/>
      <c r="E35296" s="8"/>
      <c r="O35296" s="9"/>
    </row>
    <row r="35297" spans="2:15" x14ac:dyDescent="0.2">
      <c r="B35297" s="3"/>
      <c r="C35297" s="3"/>
      <c r="D35297" s="6"/>
      <c r="E35297" s="8"/>
      <c r="O35297" s="9"/>
    </row>
    <row r="35298" spans="2:15" x14ac:dyDescent="0.2">
      <c r="B35298" s="3"/>
      <c r="C35298" s="3"/>
      <c r="D35298" s="6"/>
      <c r="E35298" s="8"/>
      <c r="O35298" s="9"/>
    </row>
    <row r="35299" spans="2:15" x14ac:dyDescent="0.2">
      <c r="B35299" s="3"/>
      <c r="C35299" s="3"/>
      <c r="D35299" s="6"/>
      <c r="E35299" s="8"/>
      <c r="O35299" s="9"/>
    </row>
    <row r="35300" spans="2:15" x14ac:dyDescent="0.2">
      <c r="B35300" s="3"/>
      <c r="C35300" s="3"/>
      <c r="D35300" s="6"/>
      <c r="E35300" s="8"/>
      <c r="O35300" s="9"/>
    </row>
    <row r="35301" spans="2:15" x14ac:dyDescent="0.2">
      <c r="B35301" s="3"/>
      <c r="C35301" s="3"/>
      <c r="D35301" s="6"/>
      <c r="E35301" s="8"/>
      <c r="O35301" s="9"/>
    </row>
    <row r="35302" spans="2:15" x14ac:dyDescent="0.2">
      <c r="B35302" s="3"/>
      <c r="C35302" s="3"/>
      <c r="D35302" s="6"/>
      <c r="E35302" s="8"/>
      <c r="O35302" s="9"/>
    </row>
    <row r="35303" spans="2:15" x14ac:dyDescent="0.2">
      <c r="B35303" s="3"/>
      <c r="C35303" s="3"/>
      <c r="D35303" s="6"/>
      <c r="E35303" s="8"/>
      <c r="O35303" s="9"/>
    </row>
    <row r="35304" spans="2:15" x14ac:dyDescent="0.2">
      <c r="B35304" s="3"/>
      <c r="C35304" s="3"/>
      <c r="D35304" s="6"/>
      <c r="E35304" s="8"/>
      <c r="O35304" s="9"/>
    </row>
    <row r="35305" spans="2:15" x14ac:dyDescent="0.2">
      <c r="B35305" s="3"/>
      <c r="C35305" s="3"/>
      <c r="D35305" s="6"/>
      <c r="E35305" s="8"/>
      <c r="O35305" s="9"/>
    </row>
    <row r="35306" spans="2:15" x14ac:dyDescent="0.2">
      <c r="B35306" s="3"/>
      <c r="C35306" s="3"/>
      <c r="D35306" s="6"/>
      <c r="E35306" s="8"/>
      <c r="O35306" s="9"/>
    </row>
    <row r="35307" spans="2:15" x14ac:dyDescent="0.2">
      <c r="B35307" s="3"/>
      <c r="C35307" s="3"/>
      <c r="D35307" s="6"/>
      <c r="E35307" s="8"/>
      <c r="O35307" s="9"/>
    </row>
    <row r="35308" spans="2:15" x14ac:dyDescent="0.2">
      <c r="B35308" s="3"/>
      <c r="C35308" s="3"/>
      <c r="D35308" s="6"/>
      <c r="E35308" s="8"/>
      <c r="O35308" s="9"/>
    </row>
    <row r="35309" spans="2:15" x14ac:dyDescent="0.2">
      <c r="B35309" s="3"/>
      <c r="C35309" s="3"/>
      <c r="D35309" s="6"/>
      <c r="E35309" s="8"/>
      <c r="O35309" s="9"/>
    </row>
    <row r="35310" spans="2:15" x14ac:dyDescent="0.2">
      <c r="B35310" s="3"/>
      <c r="C35310" s="3"/>
      <c r="D35310" s="6"/>
      <c r="E35310" s="8"/>
      <c r="O35310" s="9"/>
    </row>
    <row r="35311" spans="2:15" x14ac:dyDescent="0.2">
      <c r="B35311" s="3"/>
      <c r="C35311" s="3"/>
      <c r="D35311" s="6"/>
      <c r="E35311" s="8"/>
      <c r="O35311" s="9"/>
    </row>
    <row r="35312" spans="2:15" x14ac:dyDescent="0.2">
      <c r="B35312" s="3"/>
      <c r="C35312" s="3"/>
      <c r="D35312" s="6"/>
      <c r="E35312" s="8"/>
      <c r="O35312" s="9"/>
    </row>
    <row r="35313" spans="2:15" x14ac:dyDescent="0.2">
      <c r="B35313" s="3"/>
      <c r="C35313" s="3"/>
      <c r="D35313" s="6"/>
      <c r="E35313" s="8"/>
      <c r="O35313" s="9"/>
    </row>
    <row r="35314" spans="2:15" x14ac:dyDescent="0.2">
      <c r="B35314" s="3"/>
      <c r="C35314" s="3"/>
      <c r="D35314" s="6"/>
      <c r="E35314" s="8"/>
      <c r="O35314" s="9"/>
    </row>
    <row r="35315" spans="2:15" x14ac:dyDescent="0.2">
      <c r="B35315" s="3"/>
      <c r="C35315" s="3"/>
      <c r="D35315" s="6"/>
      <c r="E35315" s="8"/>
      <c r="O35315" s="9"/>
    </row>
    <row r="35316" spans="2:15" x14ac:dyDescent="0.2">
      <c r="B35316" s="3"/>
      <c r="C35316" s="3"/>
      <c r="D35316" s="6"/>
      <c r="E35316" s="8"/>
      <c r="O35316" s="9"/>
    </row>
    <row r="35317" spans="2:15" x14ac:dyDescent="0.2">
      <c r="B35317" s="3"/>
      <c r="C35317" s="3"/>
      <c r="D35317" s="6"/>
      <c r="E35317" s="8"/>
      <c r="O35317" s="9"/>
    </row>
    <row r="35318" spans="2:15" x14ac:dyDescent="0.2">
      <c r="B35318" s="3"/>
      <c r="C35318" s="3"/>
      <c r="D35318" s="6"/>
      <c r="E35318" s="8"/>
      <c r="O35318" s="9"/>
    </row>
    <row r="35319" spans="2:15" x14ac:dyDescent="0.2">
      <c r="B35319" s="3"/>
      <c r="C35319" s="3"/>
      <c r="D35319" s="6"/>
      <c r="E35319" s="8"/>
      <c r="O35319" s="9"/>
    </row>
    <row r="35320" spans="2:15" x14ac:dyDescent="0.2">
      <c r="B35320" s="3"/>
      <c r="C35320" s="3"/>
      <c r="D35320" s="6"/>
      <c r="E35320" s="8"/>
      <c r="O35320" s="9"/>
    </row>
    <row r="35321" spans="2:15" x14ac:dyDescent="0.2">
      <c r="B35321" s="3"/>
      <c r="C35321" s="3"/>
      <c r="D35321" s="6"/>
      <c r="E35321" s="8"/>
      <c r="O35321" s="9"/>
    </row>
    <row r="35322" spans="2:15" x14ac:dyDescent="0.2">
      <c r="B35322" s="3"/>
      <c r="C35322" s="3"/>
      <c r="D35322" s="6"/>
      <c r="E35322" s="8"/>
      <c r="O35322" s="9"/>
    </row>
    <row r="35323" spans="2:15" x14ac:dyDescent="0.2">
      <c r="B35323" s="3"/>
      <c r="C35323" s="3"/>
      <c r="D35323" s="6"/>
      <c r="E35323" s="8"/>
      <c r="O35323" s="9"/>
    </row>
    <row r="35324" spans="2:15" x14ac:dyDescent="0.2">
      <c r="B35324" s="3"/>
      <c r="C35324" s="3"/>
      <c r="D35324" s="6"/>
      <c r="E35324" s="8"/>
      <c r="O35324" s="9"/>
    </row>
    <row r="35325" spans="2:15" x14ac:dyDescent="0.2">
      <c r="B35325" s="3"/>
      <c r="C35325" s="3"/>
      <c r="D35325" s="6"/>
      <c r="E35325" s="8"/>
      <c r="O35325" s="9"/>
    </row>
    <row r="35326" spans="2:15" x14ac:dyDescent="0.2">
      <c r="B35326" s="3"/>
      <c r="C35326" s="3"/>
      <c r="D35326" s="6"/>
      <c r="E35326" s="8"/>
      <c r="O35326" s="9"/>
    </row>
    <row r="35327" spans="2:15" x14ac:dyDescent="0.2">
      <c r="B35327" s="3"/>
      <c r="C35327" s="3"/>
      <c r="D35327" s="6"/>
      <c r="E35327" s="8"/>
      <c r="O35327" s="9"/>
    </row>
    <row r="35328" spans="2:15" x14ac:dyDescent="0.2">
      <c r="B35328" s="3"/>
      <c r="C35328" s="3"/>
      <c r="D35328" s="6"/>
      <c r="E35328" s="8"/>
      <c r="O35328" s="9"/>
    </row>
    <row r="35329" spans="2:15" x14ac:dyDescent="0.2">
      <c r="B35329" s="3"/>
      <c r="C35329" s="3"/>
      <c r="D35329" s="6"/>
      <c r="E35329" s="8"/>
      <c r="O35329" s="9"/>
    </row>
    <row r="35330" spans="2:15" x14ac:dyDescent="0.2">
      <c r="B35330" s="3"/>
      <c r="C35330" s="3"/>
      <c r="D35330" s="6"/>
      <c r="E35330" s="8"/>
      <c r="O35330" s="9"/>
    </row>
    <row r="35331" spans="2:15" x14ac:dyDescent="0.2">
      <c r="B35331" s="3"/>
      <c r="C35331" s="3"/>
      <c r="D35331" s="6"/>
      <c r="E35331" s="8"/>
      <c r="O35331" s="9"/>
    </row>
    <row r="35332" spans="2:15" x14ac:dyDescent="0.2">
      <c r="B35332" s="3"/>
      <c r="C35332" s="3"/>
      <c r="D35332" s="6"/>
      <c r="E35332" s="8"/>
      <c r="O35332" s="9"/>
    </row>
    <row r="35333" spans="2:15" x14ac:dyDescent="0.2">
      <c r="B35333" s="3"/>
      <c r="C35333" s="3"/>
      <c r="D35333" s="6"/>
      <c r="E35333" s="8"/>
      <c r="O35333" s="9"/>
    </row>
    <row r="35334" spans="2:15" x14ac:dyDescent="0.2">
      <c r="B35334" s="3"/>
      <c r="C35334" s="3"/>
      <c r="D35334" s="6"/>
      <c r="E35334" s="8"/>
      <c r="O35334" s="9"/>
    </row>
    <row r="35335" spans="2:15" x14ac:dyDescent="0.2">
      <c r="B35335" s="3"/>
      <c r="C35335" s="3"/>
      <c r="D35335" s="6"/>
      <c r="E35335" s="8"/>
      <c r="O35335" s="9"/>
    </row>
    <row r="35336" spans="2:15" x14ac:dyDescent="0.2">
      <c r="B35336" s="3"/>
      <c r="C35336" s="3"/>
      <c r="D35336" s="6"/>
      <c r="E35336" s="8"/>
      <c r="O35336" s="9"/>
    </row>
    <row r="35337" spans="2:15" x14ac:dyDescent="0.2">
      <c r="B35337" s="3"/>
      <c r="C35337" s="3"/>
      <c r="D35337" s="6"/>
      <c r="E35337" s="8"/>
      <c r="O35337" s="9"/>
    </row>
    <row r="35338" spans="2:15" x14ac:dyDescent="0.2">
      <c r="B35338" s="3"/>
      <c r="C35338" s="3"/>
      <c r="D35338" s="6"/>
      <c r="E35338" s="8"/>
      <c r="O35338" s="9"/>
    </row>
    <row r="35339" spans="2:15" x14ac:dyDescent="0.2">
      <c r="B35339" s="3"/>
      <c r="C35339" s="3"/>
      <c r="D35339" s="6"/>
      <c r="E35339" s="8"/>
      <c r="O35339" s="9"/>
    </row>
    <row r="35340" spans="2:15" x14ac:dyDescent="0.2">
      <c r="B35340" s="3"/>
      <c r="C35340" s="3"/>
      <c r="D35340" s="6"/>
      <c r="E35340" s="8"/>
      <c r="O35340" s="9"/>
    </row>
    <row r="35341" spans="2:15" x14ac:dyDescent="0.2">
      <c r="B35341" s="3"/>
      <c r="C35341" s="3"/>
      <c r="D35341" s="6"/>
      <c r="E35341" s="8"/>
      <c r="O35341" s="9"/>
    </row>
    <row r="35342" spans="2:15" x14ac:dyDescent="0.2">
      <c r="B35342" s="3"/>
      <c r="C35342" s="3"/>
      <c r="D35342" s="6"/>
      <c r="E35342" s="8"/>
      <c r="O35342" s="9"/>
    </row>
    <row r="35343" spans="2:15" x14ac:dyDescent="0.2">
      <c r="B35343" s="3"/>
      <c r="C35343" s="3"/>
      <c r="D35343" s="6"/>
      <c r="E35343" s="8"/>
      <c r="O35343" s="9"/>
    </row>
    <row r="35344" spans="2:15" x14ac:dyDescent="0.2">
      <c r="B35344" s="3"/>
      <c r="C35344" s="3"/>
      <c r="D35344" s="6"/>
      <c r="E35344" s="8"/>
      <c r="O35344" s="9"/>
    </row>
    <row r="35345" spans="2:15" x14ac:dyDescent="0.2">
      <c r="B35345" s="3"/>
      <c r="C35345" s="3"/>
      <c r="D35345" s="6"/>
      <c r="E35345" s="8"/>
      <c r="O35345" s="9"/>
    </row>
    <row r="35346" spans="2:15" x14ac:dyDescent="0.2">
      <c r="B35346" s="3"/>
      <c r="C35346" s="3"/>
      <c r="D35346" s="6"/>
      <c r="E35346" s="8"/>
      <c r="O35346" s="9"/>
    </row>
    <row r="35347" spans="2:15" x14ac:dyDescent="0.2">
      <c r="B35347" s="3"/>
      <c r="C35347" s="3"/>
      <c r="D35347" s="6"/>
      <c r="E35347" s="8"/>
      <c r="O35347" s="9"/>
    </row>
    <row r="35348" spans="2:15" x14ac:dyDescent="0.2">
      <c r="B35348" s="3"/>
      <c r="C35348" s="3"/>
      <c r="D35348" s="6"/>
      <c r="E35348" s="8"/>
      <c r="O35348" s="9"/>
    </row>
    <row r="35349" spans="2:15" x14ac:dyDescent="0.2">
      <c r="B35349" s="3"/>
      <c r="C35349" s="3"/>
      <c r="D35349" s="6"/>
      <c r="E35349" s="8"/>
      <c r="O35349" s="9"/>
    </row>
    <row r="35350" spans="2:15" x14ac:dyDescent="0.2">
      <c r="B35350" s="3"/>
      <c r="C35350" s="3"/>
      <c r="D35350" s="6"/>
      <c r="E35350" s="8"/>
      <c r="O35350" s="9"/>
    </row>
    <row r="35351" spans="2:15" x14ac:dyDescent="0.2">
      <c r="B35351" s="3"/>
      <c r="C35351" s="3"/>
      <c r="D35351" s="6"/>
      <c r="E35351" s="8"/>
      <c r="O35351" s="9"/>
    </row>
    <row r="35352" spans="2:15" x14ac:dyDescent="0.2">
      <c r="B35352" s="3"/>
      <c r="C35352" s="3"/>
      <c r="D35352" s="6"/>
      <c r="E35352" s="8"/>
      <c r="O35352" s="9"/>
    </row>
    <row r="35353" spans="2:15" x14ac:dyDescent="0.2">
      <c r="B35353" s="3"/>
      <c r="C35353" s="3"/>
      <c r="D35353" s="6"/>
      <c r="E35353" s="8"/>
      <c r="O35353" s="9"/>
    </row>
    <row r="35354" spans="2:15" x14ac:dyDescent="0.2">
      <c r="B35354" s="3"/>
      <c r="C35354" s="3"/>
      <c r="D35354" s="6"/>
      <c r="E35354" s="8"/>
      <c r="O35354" s="9"/>
    </row>
    <row r="35355" spans="2:15" x14ac:dyDescent="0.2">
      <c r="B35355" s="3"/>
      <c r="C35355" s="3"/>
      <c r="D35355" s="6"/>
      <c r="E35355" s="8"/>
      <c r="O35355" s="9"/>
    </row>
    <row r="35356" spans="2:15" x14ac:dyDescent="0.2">
      <c r="B35356" s="3"/>
      <c r="C35356" s="3"/>
      <c r="D35356" s="6"/>
      <c r="E35356" s="8"/>
      <c r="O35356" s="9"/>
    </row>
    <row r="35357" spans="2:15" x14ac:dyDescent="0.2">
      <c r="B35357" s="3"/>
      <c r="C35357" s="3"/>
      <c r="D35357" s="6"/>
      <c r="E35357" s="8"/>
      <c r="O35357" s="9"/>
    </row>
    <row r="35358" spans="2:15" x14ac:dyDescent="0.2">
      <c r="B35358" s="3"/>
      <c r="C35358" s="3"/>
      <c r="D35358" s="6"/>
      <c r="E35358" s="8"/>
      <c r="O35358" s="9"/>
    </row>
    <row r="35359" spans="2:15" x14ac:dyDescent="0.2">
      <c r="B35359" s="3"/>
      <c r="C35359" s="3"/>
      <c r="D35359" s="6"/>
      <c r="E35359" s="8"/>
      <c r="O35359" s="9"/>
    </row>
    <row r="35360" spans="2:15" x14ac:dyDescent="0.2">
      <c r="B35360" s="3"/>
      <c r="C35360" s="3"/>
      <c r="D35360" s="6"/>
      <c r="E35360" s="8"/>
      <c r="O35360" s="9"/>
    </row>
    <row r="35361" spans="2:15" x14ac:dyDescent="0.2">
      <c r="B35361" s="3"/>
      <c r="C35361" s="3"/>
      <c r="D35361" s="6"/>
      <c r="E35361" s="8"/>
      <c r="O35361" s="9"/>
    </row>
    <row r="35362" spans="2:15" x14ac:dyDescent="0.2">
      <c r="B35362" s="3"/>
      <c r="C35362" s="3"/>
      <c r="D35362" s="6"/>
      <c r="E35362" s="8"/>
      <c r="O35362" s="9"/>
    </row>
    <row r="35363" spans="2:15" x14ac:dyDescent="0.2">
      <c r="B35363" s="3"/>
      <c r="C35363" s="3"/>
      <c r="D35363" s="6"/>
      <c r="E35363" s="8"/>
      <c r="O35363" s="9"/>
    </row>
    <row r="35364" spans="2:15" x14ac:dyDescent="0.2">
      <c r="B35364" s="3"/>
      <c r="C35364" s="3"/>
      <c r="D35364" s="6"/>
      <c r="E35364" s="8"/>
      <c r="O35364" s="9"/>
    </row>
    <row r="35365" spans="2:15" x14ac:dyDescent="0.2">
      <c r="B35365" s="3"/>
      <c r="C35365" s="3"/>
      <c r="D35365" s="6"/>
      <c r="E35365" s="8"/>
      <c r="O35365" s="9"/>
    </row>
    <row r="35366" spans="2:15" x14ac:dyDescent="0.2">
      <c r="B35366" s="3"/>
      <c r="C35366" s="3"/>
      <c r="D35366" s="6"/>
      <c r="E35366" s="8"/>
      <c r="O35366" s="9"/>
    </row>
    <row r="35367" spans="2:15" x14ac:dyDescent="0.2">
      <c r="B35367" s="3"/>
      <c r="C35367" s="3"/>
      <c r="D35367" s="6"/>
      <c r="E35367" s="8"/>
      <c r="O35367" s="9"/>
    </row>
    <row r="35368" spans="2:15" x14ac:dyDescent="0.2">
      <c r="B35368" s="3"/>
      <c r="C35368" s="3"/>
      <c r="D35368" s="6"/>
      <c r="E35368" s="8"/>
      <c r="O35368" s="9"/>
    </row>
    <row r="35369" spans="2:15" x14ac:dyDescent="0.2">
      <c r="B35369" s="3"/>
      <c r="C35369" s="3"/>
      <c r="D35369" s="6"/>
      <c r="E35369" s="8"/>
      <c r="O35369" s="9"/>
    </row>
    <row r="35370" spans="2:15" x14ac:dyDescent="0.2">
      <c r="B35370" s="3"/>
      <c r="C35370" s="3"/>
      <c r="D35370" s="6"/>
      <c r="E35370" s="8"/>
      <c r="O35370" s="9"/>
    </row>
    <row r="35371" spans="2:15" x14ac:dyDescent="0.2">
      <c r="B35371" s="3"/>
      <c r="C35371" s="3"/>
      <c r="D35371" s="6"/>
      <c r="E35371" s="8"/>
      <c r="O35371" s="9"/>
    </row>
    <row r="35372" spans="2:15" x14ac:dyDescent="0.2">
      <c r="B35372" s="3"/>
      <c r="C35372" s="3"/>
      <c r="D35372" s="6"/>
      <c r="E35372" s="8"/>
      <c r="O35372" s="9"/>
    </row>
    <row r="35373" spans="2:15" x14ac:dyDescent="0.2">
      <c r="B35373" s="3"/>
      <c r="C35373" s="3"/>
      <c r="D35373" s="6"/>
      <c r="E35373" s="8"/>
      <c r="O35373" s="9"/>
    </row>
    <row r="35374" spans="2:15" x14ac:dyDescent="0.2">
      <c r="B35374" s="3"/>
      <c r="C35374" s="3"/>
      <c r="D35374" s="6"/>
      <c r="E35374" s="8"/>
      <c r="O35374" s="9"/>
    </row>
    <row r="35375" spans="2:15" x14ac:dyDescent="0.2">
      <c r="B35375" s="3"/>
      <c r="C35375" s="3"/>
      <c r="D35375" s="6"/>
      <c r="E35375" s="8"/>
      <c r="O35375" s="9"/>
    </row>
    <row r="35376" spans="2:15" x14ac:dyDescent="0.2">
      <c r="B35376" s="3"/>
      <c r="C35376" s="3"/>
      <c r="D35376" s="6"/>
      <c r="E35376" s="8"/>
      <c r="O35376" s="9"/>
    </row>
    <row r="35377" spans="2:15" x14ac:dyDescent="0.2">
      <c r="B35377" s="3"/>
      <c r="C35377" s="3"/>
      <c r="D35377" s="6"/>
      <c r="E35377" s="8"/>
      <c r="O35377" s="9"/>
    </row>
    <row r="35378" spans="2:15" x14ac:dyDescent="0.2">
      <c r="B35378" s="3"/>
      <c r="C35378" s="3"/>
      <c r="D35378" s="6"/>
      <c r="E35378" s="8"/>
      <c r="O35378" s="9"/>
    </row>
    <row r="35379" spans="2:15" x14ac:dyDescent="0.2">
      <c r="B35379" s="3"/>
      <c r="C35379" s="3"/>
      <c r="D35379" s="6"/>
      <c r="E35379" s="8"/>
      <c r="O35379" s="9"/>
    </row>
    <row r="35380" spans="2:15" x14ac:dyDescent="0.2">
      <c r="B35380" s="3"/>
      <c r="C35380" s="3"/>
      <c r="D35380" s="6"/>
      <c r="E35380" s="8"/>
      <c r="O35380" s="9"/>
    </row>
    <row r="35381" spans="2:15" x14ac:dyDescent="0.2">
      <c r="B35381" s="3"/>
      <c r="C35381" s="3"/>
      <c r="D35381" s="6"/>
      <c r="E35381" s="8"/>
      <c r="O35381" s="9"/>
    </row>
    <row r="35382" spans="2:15" x14ac:dyDescent="0.2">
      <c r="B35382" s="3"/>
      <c r="C35382" s="3"/>
      <c r="D35382" s="6"/>
      <c r="E35382" s="8"/>
      <c r="O35382" s="9"/>
    </row>
    <row r="35383" spans="2:15" x14ac:dyDescent="0.2">
      <c r="B35383" s="3"/>
      <c r="C35383" s="3"/>
      <c r="D35383" s="6"/>
      <c r="E35383" s="8"/>
      <c r="O35383" s="9"/>
    </row>
    <row r="35384" spans="2:15" x14ac:dyDescent="0.2">
      <c r="B35384" s="3"/>
      <c r="C35384" s="3"/>
      <c r="D35384" s="6"/>
      <c r="E35384" s="8"/>
      <c r="O35384" s="9"/>
    </row>
    <row r="35385" spans="2:15" x14ac:dyDescent="0.2">
      <c r="B35385" s="3"/>
      <c r="C35385" s="3"/>
      <c r="D35385" s="6"/>
      <c r="E35385" s="8"/>
      <c r="O35385" s="9"/>
    </row>
    <row r="35386" spans="2:15" x14ac:dyDescent="0.2">
      <c r="B35386" s="3"/>
      <c r="C35386" s="3"/>
      <c r="D35386" s="6"/>
      <c r="E35386" s="8"/>
      <c r="O35386" s="9"/>
    </row>
    <row r="35387" spans="2:15" x14ac:dyDescent="0.2">
      <c r="B35387" s="3"/>
      <c r="C35387" s="3"/>
      <c r="D35387" s="6"/>
      <c r="E35387" s="8"/>
      <c r="O35387" s="9"/>
    </row>
    <row r="35388" spans="2:15" x14ac:dyDescent="0.2">
      <c r="B35388" s="3"/>
      <c r="C35388" s="3"/>
      <c r="D35388" s="6"/>
      <c r="E35388" s="8"/>
      <c r="O35388" s="9"/>
    </row>
    <row r="35389" spans="2:15" x14ac:dyDescent="0.2">
      <c r="B35389" s="3"/>
      <c r="C35389" s="3"/>
      <c r="D35389" s="6"/>
      <c r="E35389" s="8"/>
      <c r="O35389" s="9"/>
    </row>
    <row r="35390" spans="2:15" x14ac:dyDescent="0.2">
      <c r="B35390" s="3"/>
      <c r="C35390" s="3"/>
      <c r="D35390" s="6"/>
      <c r="E35390" s="8"/>
      <c r="O35390" s="9"/>
    </row>
    <row r="35391" spans="2:15" x14ac:dyDescent="0.2">
      <c r="B35391" s="3"/>
      <c r="C35391" s="3"/>
      <c r="D35391" s="6"/>
      <c r="E35391" s="8"/>
      <c r="O35391" s="9"/>
    </row>
    <row r="35392" spans="2:15" x14ac:dyDescent="0.2">
      <c r="B35392" s="3"/>
      <c r="C35392" s="3"/>
      <c r="D35392" s="6"/>
      <c r="E35392" s="8"/>
      <c r="O35392" s="9"/>
    </row>
    <row r="35393" spans="2:15" x14ac:dyDescent="0.2">
      <c r="B35393" s="3"/>
      <c r="C35393" s="3"/>
      <c r="D35393" s="6"/>
      <c r="E35393" s="8"/>
      <c r="O35393" s="9"/>
    </row>
    <row r="35394" spans="2:15" x14ac:dyDescent="0.2">
      <c r="B35394" s="3"/>
      <c r="C35394" s="3"/>
      <c r="D35394" s="6"/>
      <c r="E35394" s="8"/>
      <c r="O35394" s="9"/>
    </row>
    <row r="35395" spans="2:15" x14ac:dyDescent="0.2">
      <c r="B35395" s="3"/>
      <c r="C35395" s="3"/>
      <c r="D35395" s="6"/>
      <c r="E35395" s="8"/>
      <c r="O35395" s="9"/>
    </row>
    <row r="35396" spans="2:15" x14ac:dyDescent="0.2">
      <c r="B35396" s="3"/>
      <c r="C35396" s="3"/>
      <c r="D35396" s="6"/>
      <c r="E35396" s="8"/>
      <c r="O35396" s="9"/>
    </row>
    <row r="35397" spans="2:15" x14ac:dyDescent="0.2">
      <c r="B35397" s="3"/>
      <c r="C35397" s="3"/>
      <c r="D35397" s="6"/>
      <c r="E35397" s="8"/>
      <c r="O35397" s="9"/>
    </row>
    <row r="35398" spans="2:15" x14ac:dyDescent="0.2">
      <c r="B35398" s="3"/>
      <c r="C35398" s="3"/>
      <c r="D35398" s="6"/>
      <c r="E35398" s="8"/>
      <c r="O35398" s="9"/>
    </row>
    <row r="35399" spans="2:15" x14ac:dyDescent="0.2">
      <c r="B35399" s="3"/>
      <c r="C35399" s="3"/>
      <c r="D35399" s="6"/>
      <c r="E35399" s="8"/>
      <c r="O35399" s="9"/>
    </row>
    <row r="35400" spans="2:15" x14ac:dyDescent="0.2">
      <c r="B35400" s="3"/>
      <c r="C35400" s="3"/>
      <c r="D35400" s="6"/>
      <c r="E35400" s="8"/>
      <c r="O35400" s="9"/>
    </row>
    <row r="35401" spans="2:15" x14ac:dyDescent="0.2">
      <c r="B35401" s="3"/>
      <c r="C35401" s="3"/>
      <c r="D35401" s="6"/>
      <c r="E35401" s="8"/>
      <c r="O35401" s="9"/>
    </row>
    <row r="35402" spans="2:15" x14ac:dyDescent="0.2">
      <c r="B35402" s="3"/>
      <c r="C35402" s="3"/>
      <c r="D35402" s="6"/>
      <c r="E35402" s="8"/>
      <c r="O35402" s="9"/>
    </row>
    <row r="35403" spans="2:15" x14ac:dyDescent="0.2">
      <c r="B35403" s="3"/>
      <c r="C35403" s="3"/>
      <c r="D35403" s="6"/>
      <c r="E35403" s="8"/>
      <c r="O35403" s="9"/>
    </row>
    <row r="35404" spans="2:15" x14ac:dyDescent="0.2">
      <c r="B35404" s="3"/>
      <c r="C35404" s="3"/>
      <c r="D35404" s="6"/>
      <c r="E35404" s="8"/>
      <c r="O35404" s="9"/>
    </row>
    <row r="35405" spans="2:15" x14ac:dyDescent="0.2">
      <c r="B35405" s="3"/>
      <c r="C35405" s="3"/>
      <c r="D35405" s="6"/>
      <c r="E35405" s="8"/>
      <c r="O35405" s="9"/>
    </row>
    <row r="35406" spans="2:15" x14ac:dyDescent="0.2">
      <c r="B35406" s="3"/>
      <c r="C35406" s="3"/>
      <c r="D35406" s="6"/>
      <c r="E35406" s="8"/>
      <c r="O35406" s="9"/>
    </row>
    <row r="35407" spans="2:15" x14ac:dyDescent="0.2">
      <c r="B35407" s="3"/>
      <c r="C35407" s="3"/>
      <c r="D35407" s="6"/>
      <c r="E35407" s="8"/>
      <c r="O35407" s="9"/>
    </row>
    <row r="35408" spans="2:15" x14ac:dyDescent="0.2">
      <c r="B35408" s="3"/>
      <c r="C35408" s="3"/>
      <c r="D35408" s="6"/>
      <c r="E35408" s="8"/>
      <c r="O35408" s="9"/>
    </row>
    <row r="35409" spans="2:15" x14ac:dyDescent="0.2">
      <c r="B35409" s="3"/>
      <c r="C35409" s="3"/>
      <c r="D35409" s="6"/>
      <c r="E35409" s="8"/>
      <c r="O35409" s="9"/>
    </row>
    <row r="35410" spans="2:15" x14ac:dyDescent="0.2">
      <c r="B35410" s="3"/>
      <c r="C35410" s="3"/>
      <c r="D35410" s="6"/>
      <c r="E35410" s="8"/>
      <c r="O35410" s="9"/>
    </row>
    <row r="35411" spans="2:15" x14ac:dyDescent="0.2">
      <c r="B35411" s="3"/>
      <c r="C35411" s="3"/>
      <c r="D35411" s="6"/>
      <c r="E35411" s="8"/>
      <c r="O35411" s="9"/>
    </row>
    <row r="35412" spans="2:15" x14ac:dyDescent="0.2">
      <c r="B35412" s="3"/>
      <c r="C35412" s="3"/>
      <c r="D35412" s="6"/>
      <c r="E35412" s="8"/>
      <c r="O35412" s="9"/>
    </row>
    <row r="35413" spans="2:15" x14ac:dyDescent="0.2">
      <c r="B35413" s="3"/>
      <c r="C35413" s="3"/>
      <c r="D35413" s="6"/>
      <c r="E35413" s="8"/>
      <c r="O35413" s="9"/>
    </row>
    <row r="35414" spans="2:15" x14ac:dyDescent="0.2">
      <c r="B35414" s="3"/>
      <c r="C35414" s="3"/>
      <c r="D35414" s="6"/>
      <c r="E35414" s="8"/>
      <c r="O35414" s="9"/>
    </row>
    <row r="35415" spans="2:15" x14ac:dyDescent="0.2">
      <c r="B35415" s="3"/>
      <c r="C35415" s="3"/>
      <c r="D35415" s="6"/>
      <c r="E35415" s="8"/>
      <c r="O35415" s="9"/>
    </row>
    <row r="35416" spans="2:15" x14ac:dyDescent="0.2">
      <c r="B35416" s="3"/>
      <c r="C35416" s="3"/>
      <c r="D35416" s="6"/>
      <c r="E35416" s="8"/>
      <c r="O35416" s="9"/>
    </row>
    <row r="35417" spans="2:15" x14ac:dyDescent="0.2">
      <c r="B35417" s="3"/>
      <c r="C35417" s="3"/>
      <c r="D35417" s="6"/>
      <c r="E35417" s="8"/>
      <c r="O35417" s="9"/>
    </row>
    <row r="35418" spans="2:15" x14ac:dyDescent="0.2">
      <c r="B35418" s="3"/>
      <c r="C35418" s="3"/>
      <c r="D35418" s="6"/>
      <c r="E35418" s="8"/>
      <c r="O35418" s="9"/>
    </row>
    <row r="35419" spans="2:15" x14ac:dyDescent="0.2">
      <c r="B35419" s="3"/>
      <c r="C35419" s="3"/>
      <c r="D35419" s="6"/>
      <c r="E35419" s="8"/>
      <c r="O35419" s="9"/>
    </row>
    <row r="35420" spans="2:15" x14ac:dyDescent="0.2">
      <c r="B35420" s="3"/>
      <c r="C35420" s="3"/>
      <c r="D35420" s="6"/>
      <c r="E35420" s="8"/>
      <c r="O35420" s="9"/>
    </row>
    <row r="35421" spans="2:15" x14ac:dyDescent="0.2">
      <c r="B35421" s="3"/>
      <c r="C35421" s="3"/>
      <c r="D35421" s="6"/>
      <c r="E35421" s="8"/>
      <c r="O35421" s="9"/>
    </row>
    <row r="35422" spans="2:15" x14ac:dyDescent="0.2">
      <c r="B35422" s="3"/>
      <c r="C35422" s="3"/>
      <c r="D35422" s="6"/>
      <c r="E35422" s="8"/>
      <c r="O35422" s="9"/>
    </row>
    <row r="35423" spans="2:15" x14ac:dyDescent="0.2">
      <c r="B35423" s="3"/>
      <c r="C35423" s="3"/>
      <c r="D35423" s="6"/>
      <c r="E35423" s="8"/>
      <c r="O35423" s="9"/>
    </row>
    <row r="35424" spans="2:15" x14ac:dyDescent="0.2">
      <c r="B35424" s="3"/>
      <c r="C35424" s="3"/>
      <c r="D35424" s="6"/>
      <c r="E35424" s="8"/>
      <c r="O35424" s="9"/>
    </row>
    <row r="35425" spans="2:15" x14ac:dyDescent="0.2">
      <c r="B35425" s="3"/>
      <c r="C35425" s="3"/>
      <c r="D35425" s="6"/>
      <c r="E35425" s="8"/>
      <c r="O35425" s="9"/>
    </row>
    <row r="35426" spans="2:15" x14ac:dyDescent="0.2">
      <c r="B35426" s="3"/>
      <c r="C35426" s="3"/>
      <c r="D35426" s="6"/>
      <c r="E35426" s="8"/>
      <c r="O35426" s="9"/>
    </row>
    <row r="35427" spans="2:15" x14ac:dyDescent="0.2">
      <c r="B35427" s="3"/>
      <c r="C35427" s="3"/>
      <c r="D35427" s="6"/>
      <c r="E35427" s="8"/>
      <c r="O35427" s="9"/>
    </row>
    <row r="35428" spans="2:15" x14ac:dyDescent="0.2">
      <c r="B35428" s="3"/>
      <c r="C35428" s="3"/>
      <c r="D35428" s="6"/>
      <c r="E35428" s="8"/>
      <c r="O35428" s="9"/>
    </row>
    <row r="35429" spans="2:15" x14ac:dyDescent="0.2">
      <c r="B35429" s="3"/>
      <c r="C35429" s="3"/>
      <c r="D35429" s="6"/>
      <c r="E35429" s="8"/>
      <c r="O35429" s="9"/>
    </row>
    <row r="35430" spans="2:15" x14ac:dyDescent="0.2">
      <c r="B35430" s="3"/>
      <c r="C35430" s="3"/>
      <c r="D35430" s="6"/>
      <c r="E35430" s="8"/>
      <c r="O35430" s="9"/>
    </row>
    <row r="35431" spans="2:15" x14ac:dyDescent="0.2">
      <c r="B35431" s="3"/>
      <c r="C35431" s="3"/>
      <c r="D35431" s="6"/>
      <c r="E35431" s="8"/>
      <c r="O35431" s="9"/>
    </row>
    <row r="35432" spans="2:15" x14ac:dyDescent="0.2">
      <c r="B35432" s="3"/>
      <c r="C35432" s="3"/>
      <c r="D35432" s="6"/>
      <c r="E35432" s="8"/>
      <c r="O35432" s="9"/>
    </row>
    <row r="35433" spans="2:15" x14ac:dyDescent="0.2">
      <c r="B35433" s="3"/>
      <c r="C35433" s="3"/>
      <c r="D35433" s="6"/>
      <c r="E35433" s="8"/>
      <c r="O35433" s="9"/>
    </row>
    <row r="35434" spans="2:15" x14ac:dyDescent="0.2">
      <c r="B35434" s="3"/>
      <c r="C35434" s="3"/>
      <c r="D35434" s="6"/>
      <c r="E35434" s="8"/>
      <c r="O35434" s="9"/>
    </row>
    <row r="35435" spans="2:15" x14ac:dyDescent="0.2">
      <c r="B35435" s="3"/>
      <c r="C35435" s="3"/>
      <c r="D35435" s="6"/>
      <c r="E35435" s="8"/>
      <c r="O35435" s="9"/>
    </row>
    <row r="35436" spans="2:15" x14ac:dyDescent="0.2">
      <c r="B35436" s="3"/>
      <c r="C35436" s="3"/>
      <c r="D35436" s="6"/>
      <c r="E35436" s="8"/>
      <c r="O35436" s="9"/>
    </row>
    <row r="35437" spans="2:15" x14ac:dyDescent="0.2">
      <c r="B35437" s="3"/>
      <c r="C35437" s="3"/>
      <c r="D35437" s="6"/>
      <c r="E35437" s="8"/>
      <c r="O35437" s="9"/>
    </row>
    <row r="35438" spans="2:15" x14ac:dyDescent="0.2">
      <c r="B35438" s="3"/>
      <c r="C35438" s="3"/>
      <c r="D35438" s="6"/>
      <c r="E35438" s="8"/>
      <c r="O35438" s="9"/>
    </row>
    <row r="35439" spans="2:15" x14ac:dyDescent="0.2">
      <c r="B35439" s="3"/>
      <c r="C35439" s="3"/>
      <c r="D35439" s="6"/>
      <c r="E35439" s="8"/>
      <c r="O35439" s="9"/>
    </row>
    <row r="35440" spans="2:15" x14ac:dyDescent="0.2">
      <c r="B35440" s="3"/>
      <c r="C35440" s="3"/>
      <c r="D35440" s="6"/>
      <c r="E35440" s="8"/>
      <c r="O35440" s="9"/>
    </row>
    <row r="35441" spans="2:15" x14ac:dyDescent="0.2">
      <c r="B35441" s="3"/>
      <c r="C35441" s="3"/>
      <c r="D35441" s="6"/>
      <c r="E35441" s="8"/>
      <c r="O35441" s="9"/>
    </row>
    <row r="35442" spans="2:15" x14ac:dyDescent="0.2">
      <c r="B35442" s="3"/>
      <c r="C35442" s="3"/>
      <c r="D35442" s="6"/>
      <c r="E35442" s="8"/>
      <c r="O35442" s="9"/>
    </row>
    <row r="35443" spans="2:15" x14ac:dyDescent="0.2">
      <c r="B35443" s="3"/>
      <c r="C35443" s="3"/>
      <c r="D35443" s="6"/>
      <c r="E35443" s="8"/>
      <c r="O35443" s="9"/>
    </row>
    <row r="35444" spans="2:15" x14ac:dyDescent="0.2">
      <c r="B35444" s="3"/>
      <c r="C35444" s="3"/>
      <c r="D35444" s="6"/>
      <c r="E35444" s="8"/>
      <c r="O35444" s="9"/>
    </row>
    <row r="35445" spans="2:15" x14ac:dyDescent="0.2">
      <c r="B35445" s="3"/>
      <c r="C35445" s="3"/>
      <c r="D35445" s="6"/>
      <c r="E35445" s="8"/>
      <c r="O35445" s="9"/>
    </row>
    <row r="35446" spans="2:15" x14ac:dyDescent="0.2">
      <c r="B35446" s="3"/>
      <c r="C35446" s="3"/>
      <c r="D35446" s="6"/>
      <c r="E35446" s="8"/>
      <c r="O35446" s="9"/>
    </row>
    <row r="35447" spans="2:15" x14ac:dyDescent="0.2">
      <c r="B35447" s="3"/>
      <c r="C35447" s="3"/>
      <c r="D35447" s="6"/>
      <c r="E35447" s="8"/>
      <c r="O35447" s="9"/>
    </row>
    <row r="35448" spans="2:15" x14ac:dyDescent="0.2">
      <c r="B35448" s="3"/>
      <c r="C35448" s="3"/>
      <c r="D35448" s="6"/>
      <c r="E35448" s="8"/>
      <c r="O35448" s="9"/>
    </row>
    <row r="35449" spans="2:15" x14ac:dyDescent="0.2">
      <c r="B35449" s="3"/>
      <c r="C35449" s="3"/>
      <c r="D35449" s="6"/>
      <c r="E35449" s="8"/>
      <c r="O35449" s="9"/>
    </row>
    <row r="35450" spans="2:15" x14ac:dyDescent="0.2">
      <c r="B35450" s="3"/>
      <c r="C35450" s="3"/>
      <c r="D35450" s="6"/>
      <c r="E35450" s="8"/>
      <c r="O35450" s="9"/>
    </row>
    <row r="35451" spans="2:15" x14ac:dyDescent="0.2">
      <c r="B35451" s="3"/>
      <c r="C35451" s="3"/>
      <c r="D35451" s="6"/>
      <c r="E35451" s="8"/>
      <c r="O35451" s="9"/>
    </row>
    <row r="35452" spans="2:15" x14ac:dyDescent="0.2">
      <c r="B35452" s="3"/>
      <c r="C35452" s="3"/>
      <c r="D35452" s="6"/>
      <c r="E35452" s="8"/>
      <c r="O35452" s="9"/>
    </row>
    <row r="35453" spans="2:15" x14ac:dyDescent="0.2">
      <c r="B35453" s="3"/>
      <c r="C35453" s="3"/>
      <c r="D35453" s="6"/>
      <c r="E35453" s="8"/>
      <c r="O35453" s="9"/>
    </row>
    <row r="35454" spans="2:15" x14ac:dyDescent="0.2">
      <c r="B35454" s="3"/>
      <c r="C35454" s="3"/>
      <c r="D35454" s="6"/>
      <c r="E35454" s="8"/>
      <c r="O35454" s="9"/>
    </row>
    <row r="35455" spans="2:15" x14ac:dyDescent="0.2">
      <c r="B35455" s="3"/>
      <c r="C35455" s="3"/>
      <c r="D35455" s="6"/>
      <c r="E35455" s="8"/>
      <c r="O35455" s="9"/>
    </row>
    <row r="35456" spans="2:15" x14ac:dyDescent="0.2">
      <c r="B35456" s="3"/>
      <c r="C35456" s="3"/>
      <c r="D35456" s="6"/>
      <c r="E35456" s="8"/>
      <c r="O35456" s="9"/>
    </row>
    <row r="35457" spans="2:15" x14ac:dyDescent="0.2">
      <c r="B35457" s="3"/>
      <c r="C35457" s="3"/>
      <c r="D35457" s="6"/>
      <c r="E35457" s="8"/>
      <c r="O35457" s="9"/>
    </row>
    <row r="35458" spans="2:15" x14ac:dyDescent="0.2">
      <c r="B35458" s="3"/>
      <c r="C35458" s="3"/>
      <c r="D35458" s="6"/>
      <c r="E35458" s="8"/>
      <c r="O35458" s="9"/>
    </row>
    <row r="35459" spans="2:15" x14ac:dyDescent="0.2">
      <c r="B35459" s="3"/>
      <c r="C35459" s="3"/>
      <c r="D35459" s="6"/>
      <c r="E35459" s="8"/>
      <c r="O35459" s="9"/>
    </row>
    <row r="35460" spans="2:15" x14ac:dyDescent="0.2">
      <c r="B35460" s="3"/>
      <c r="C35460" s="3"/>
      <c r="D35460" s="6"/>
      <c r="E35460" s="8"/>
      <c r="O35460" s="9"/>
    </row>
    <row r="35461" spans="2:15" x14ac:dyDescent="0.2">
      <c r="B35461" s="3"/>
      <c r="C35461" s="3"/>
      <c r="D35461" s="6"/>
      <c r="E35461" s="8"/>
      <c r="O35461" s="9"/>
    </row>
    <row r="35462" spans="2:15" x14ac:dyDescent="0.2">
      <c r="B35462" s="3"/>
      <c r="C35462" s="3"/>
      <c r="D35462" s="6"/>
      <c r="E35462" s="8"/>
      <c r="O35462" s="9"/>
    </row>
    <row r="35463" spans="2:15" x14ac:dyDescent="0.2">
      <c r="B35463" s="3"/>
      <c r="C35463" s="3"/>
      <c r="D35463" s="6"/>
      <c r="E35463" s="8"/>
      <c r="O35463" s="9"/>
    </row>
    <row r="35464" spans="2:15" x14ac:dyDescent="0.2">
      <c r="B35464" s="3"/>
      <c r="C35464" s="3"/>
      <c r="D35464" s="6"/>
      <c r="E35464" s="8"/>
      <c r="O35464" s="9"/>
    </row>
    <row r="35465" spans="2:15" x14ac:dyDescent="0.2">
      <c r="B35465" s="3"/>
      <c r="C35465" s="3"/>
      <c r="D35465" s="6"/>
      <c r="E35465" s="8"/>
      <c r="O35465" s="9"/>
    </row>
    <row r="35466" spans="2:15" x14ac:dyDescent="0.2">
      <c r="B35466" s="3"/>
      <c r="C35466" s="3"/>
      <c r="D35466" s="6"/>
      <c r="E35466" s="8"/>
      <c r="O35466" s="9"/>
    </row>
    <row r="35467" spans="2:15" x14ac:dyDescent="0.2">
      <c r="B35467" s="3"/>
      <c r="C35467" s="3"/>
      <c r="D35467" s="6"/>
      <c r="E35467" s="8"/>
      <c r="O35467" s="9"/>
    </row>
    <row r="35468" spans="2:15" x14ac:dyDescent="0.2">
      <c r="B35468" s="3"/>
      <c r="C35468" s="3"/>
      <c r="D35468" s="6"/>
      <c r="E35468" s="8"/>
      <c r="O35468" s="9"/>
    </row>
    <row r="35469" spans="2:15" x14ac:dyDescent="0.2">
      <c r="B35469" s="3"/>
      <c r="C35469" s="3"/>
      <c r="D35469" s="6"/>
      <c r="E35469" s="8"/>
      <c r="O35469" s="9"/>
    </row>
    <row r="35470" spans="2:15" x14ac:dyDescent="0.2">
      <c r="B35470" s="3"/>
      <c r="C35470" s="3"/>
      <c r="D35470" s="6"/>
      <c r="E35470" s="8"/>
      <c r="O35470" s="9"/>
    </row>
    <row r="35471" spans="2:15" x14ac:dyDescent="0.2">
      <c r="B35471" s="3"/>
      <c r="C35471" s="3"/>
      <c r="D35471" s="6"/>
      <c r="E35471" s="8"/>
      <c r="O35471" s="9"/>
    </row>
    <row r="35472" spans="2:15" x14ac:dyDescent="0.2">
      <c r="B35472" s="3"/>
      <c r="C35472" s="3"/>
      <c r="D35472" s="6"/>
      <c r="E35472" s="8"/>
      <c r="O35472" s="9"/>
    </row>
    <row r="35473" spans="2:15" x14ac:dyDescent="0.2">
      <c r="B35473" s="3"/>
      <c r="C35473" s="3"/>
      <c r="D35473" s="6"/>
      <c r="E35473" s="8"/>
      <c r="O35473" s="9"/>
    </row>
    <row r="35474" spans="2:15" x14ac:dyDescent="0.2">
      <c r="B35474" s="3"/>
      <c r="C35474" s="3"/>
      <c r="D35474" s="6"/>
      <c r="E35474" s="8"/>
      <c r="O35474" s="9"/>
    </row>
    <row r="35475" spans="2:15" x14ac:dyDescent="0.2">
      <c r="B35475" s="3"/>
      <c r="C35475" s="3"/>
      <c r="D35475" s="6"/>
      <c r="E35475" s="8"/>
      <c r="O35475" s="9"/>
    </row>
    <row r="35476" spans="2:15" x14ac:dyDescent="0.2">
      <c r="B35476" s="3"/>
      <c r="C35476" s="3"/>
      <c r="D35476" s="6"/>
      <c r="E35476" s="8"/>
      <c r="O35476" s="9"/>
    </row>
    <row r="35477" spans="2:15" x14ac:dyDescent="0.2">
      <c r="B35477" s="3"/>
      <c r="C35477" s="3"/>
      <c r="D35477" s="6"/>
      <c r="E35477" s="8"/>
      <c r="O35477" s="9"/>
    </row>
    <row r="35478" spans="2:15" x14ac:dyDescent="0.2">
      <c r="B35478" s="3"/>
      <c r="C35478" s="3"/>
      <c r="D35478" s="6"/>
      <c r="E35478" s="8"/>
      <c r="O35478" s="9"/>
    </row>
    <row r="35479" spans="2:15" x14ac:dyDescent="0.2">
      <c r="B35479" s="3"/>
      <c r="C35479" s="3"/>
      <c r="D35479" s="6"/>
      <c r="E35479" s="8"/>
      <c r="O35479" s="9"/>
    </row>
    <row r="35480" spans="2:15" x14ac:dyDescent="0.2">
      <c r="B35480" s="3"/>
      <c r="C35480" s="3"/>
      <c r="D35480" s="6"/>
      <c r="E35480" s="8"/>
      <c r="O35480" s="9"/>
    </row>
    <row r="35481" spans="2:15" x14ac:dyDescent="0.2">
      <c r="B35481" s="3"/>
      <c r="C35481" s="3"/>
      <c r="D35481" s="6"/>
      <c r="E35481" s="8"/>
      <c r="O35481" s="9"/>
    </row>
    <row r="35482" spans="2:15" x14ac:dyDescent="0.2">
      <c r="B35482" s="3"/>
      <c r="C35482" s="3"/>
      <c r="D35482" s="6"/>
      <c r="E35482" s="8"/>
      <c r="O35482" s="9"/>
    </row>
    <row r="35483" spans="2:15" x14ac:dyDescent="0.2">
      <c r="B35483" s="3"/>
      <c r="C35483" s="3"/>
      <c r="D35483" s="6"/>
      <c r="E35483" s="8"/>
      <c r="O35483" s="9"/>
    </row>
    <row r="35484" spans="2:15" x14ac:dyDescent="0.2">
      <c r="B35484" s="3"/>
      <c r="C35484" s="3"/>
      <c r="D35484" s="6"/>
      <c r="E35484" s="8"/>
      <c r="O35484" s="9"/>
    </row>
    <row r="35485" spans="2:15" x14ac:dyDescent="0.2">
      <c r="B35485" s="3"/>
      <c r="C35485" s="3"/>
      <c r="D35485" s="6"/>
      <c r="E35485" s="8"/>
      <c r="O35485" s="9"/>
    </row>
    <row r="35486" spans="2:15" x14ac:dyDescent="0.2">
      <c r="B35486" s="3"/>
      <c r="C35486" s="3"/>
      <c r="D35486" s="6"/>
      <c r="E35486" s="8"/>
      <c r="O35486" s="9"/>
    </row>
    <row r="35487" spans="2:15" x14ac:dyDescent="0.2">
      <c r="B35487" s="3"/>
      <c r="C35487" s="3"/>
      <c r="D35487" s="6"/>
      <c r="E35487" s="8"/>
      <c r="O35487" s="9"/>
    </row>
    <row r="35488" spans="2:15" x14ac:dyDescent="0.2">
      <c r="B35488" s="3"/>
      <c r="C35488" s="3"/>
      <c r="D35488" s="6"/>
      <c r="E35488" s="8"/>
      <c r="O35488" s="9"/>
    </row>
    <row r="35489" spans="2:15" x14ac:dyDescent="0.2">
      <c r="B35489" s="3"/>
      <c r="C35489" s="3"/>
      <c r="D35489" s="6"/>
      <c r="E35489" s="8"/>
      <c r="O35489" s="9"/>
    </row>
    <row r="35490" spans="2:15" x14ac:dyDescent="0.2">
      <c r="B35490" s="3"/>
      <c r="C35490" s="3"/>
      <c r="D35490" s="6"/>
      <c r="E35490" s="8"/>
      <c r="O35490" s="9"/>
    </row>
    <row r="35491" spans="2:15" x14ac:dyDescent="0.2">
      <c r="B35491" s="3"/>
      <c r="C35491" s="3"/>
      <c r="D35491" s="6"/>
      <c r="E35491" s="8"/>
      <c r="O35491" s="9"/>
    </row>
    <row r="35492" spans="2:15" x14ac:dyDescent="0.2">
      <c r="B35492" s="3"/>
      <c r="C35492" s="3"/>
      <c r="D35492" s="6"/>
      <c r="E35492" s="8"/>
      <c r="O35492" s="9"/>
    </row>
    <row r="35493" spans="2:15" x14ac:dyDescent="0.2">
      <c r="B35493" s="3"/>
      <c r="C35493" s="3"/>
      <c r="D35493" s="6"/>
      <c r="E35493" s="8"/>
      <c r="O35493" s="9"/>
    </row>
    <row r="35494" spans="2:15" x14ac:dyDescent="0.2">
      <c r="B35494" s="3"/>
      <c r="C35494" s="3"/>
      <c r="D35494" s="6"/>
      <c r="E35494" s="8"/>
      <c r="O35494" s="9"/>
    </row>
    <row r="35495" spans="2:15" x14ac:dyDescent="0.2">
      <c r="B35495" s="3"/>
      <c r="C35495" s="3"/>
      <c r="D35495" s="6"/>
      <c r="E35495" s="8"/>
      <c r="O35495" s="9"/>
    </row>
    <row r="35496" spans="2:15" x14ac:dyDescent="0.2">
      <c r="B35496" s="3"/>
      <c r="C35496" s="3"/>
      <c r="D35496" s="6"/>
      <c r="E35496" s="8"/>
      <c r="O35496" s="9"/>
    </row>
    <row r="35497" spans="2:15" x14ac:dyDescent="0.2">
      <c r="B35497" s="3"/>
      <c r="C35497" s="3"/>
      <c r="D35497" s="6"/>
      <c r="E35497" s="8"/>
      <c r="O35497" s="9"/>
    </row>
    <row r="35498" spans="2:15" x14ac:dyDescent="0.2">
      <c r="B35498" s="3"/>
      <c r="C35498" s="3"/>
      <c r="D35498" s="6"/>
      <c r="E35498" s="8"/>
      <c r="O35498" s="9"/>
    </row>
    <row r="35499" spans="2:15" x14ac:dyDescent="0.2">
      <c r="B35499" s="3"/>
      <c r="C35499" s="3"/>
      <c r="D35499" s="6"/>
      <c r="E35499" s="8"/>
      <c r="O35499" s="9"/>
    </row>
    <row r="35500" spans="2:15" x14ac:dyDescent="0.2">
      <c r="B35500" s="3"/>
      <c r="C35500" s="3"/>
      <c r="D35500" s="6"/>
      <c r="E35500" s="8"/>
      <c r="O35500" s="9"/>
    </row>
    <row r="35501" spans="2:15" x14ac:dyDescent="0.2">
      <c r="B35501" s="3"/>
      <c r="C35501" s="3"/>
      <c r="D35501" s="6"/>
      <c r="E35501" s="8"/>
      <c r="O35501" s="9"/>
    </row>
    <row r="35502" spans="2:15" x14ac:dyDescent="0.2">
      <c r="B35502" s="3"/>
      <c r="C35502" s="3"/>
      <c r="D35502" s="6"/>
      <c r="E35502" s="8"/>
      <c r="O35502" s="9"/>
    </row>
    <row r="35503" spans="2:15" x14ac:dyDescent="0.2">
      <c r="B35503" s="3"/>
      <c r="C35503" s="3"/>
      <c r="D35503" s="6"/>
      <c r="E35503" s="8"/>
      <c r="O35503" s="9"/>
    </row>
    <row r="35504" spans="2:15" x14ac:dyDescent="0.2">
      <c r="B35504" s="3"/>
      <c r="C35504" s="3"/>
      <c r="D35504" s="6"/>
      <c r="E35504" s="8"/>
      <c r="O35504" s="9"/>
    </row>
    <row r="35505" spans="2:15" x14ac:dyDescent="0.2">
      <c r="B35505" s="3"/>
      <c r="C35505" s="3"/>
      <c r="D35505" s="6"/>
      <c r="E35505" s="8"/>
      <c r="O35505" s="9"/>
    </row>
    <row r="35506" spans="2:15" x14ac:dyDescent="0.2">
      <c r="B35506" s="3"/>
      <c r="C35506" s="3"/>
      <c r="D35506" s="6"/>
      <c r="E35506" s="8"/>
      <c r="O35506" s="9"/>
    </row>
    <row r="35507" spans="2:15" x14ac:dyDescent="0.2">
      <c r="B35507" s="3"/>
      <c r="C35507" s="3"/>
      <c r="D35507" s="6"/>
      <c r="E35507" s="8"/>
      <c r="O35507" s="9"/>
    </row>
    <row r="35508" spans="2:15" x14ac:dyDescent="0.2">
      <c r="B35508" s="3"/>
      <c r="C35508" s="3"/>
      <c r="D35508" s="6"/>
      <c r="E35508" s="8"/>
      <c r="O35508" s="9"/>
    </row>
    <row r="35509" spans="2:15" x14ac:dyDescent="0.2">
      <c r="B35509" s="3"/>
      <c r="C35509" s="3"/>
      <c r="D35509" s="6"/>
      <c r="E35509" s="8"/>
      <c r="O35509" s="9"/>
    </row>
    <row r="35510" spans="2:15" x14ac:dyDescent="0.2">
      <c r="B35510" s="3"/>
      <c r="C35510" s="3"/>
      <c r="D35510" s="6"/>
      <c r="E35510" s="8"/>
      <c r="O35510" s="9"/>
    </row>
    <row r="35511" spans="2:15" x14ac:dyDescent="0.2">
      <c r="B35511" s="3"/>
      <c r="C35511" s="3"/>
      <c r="D35511" s="6"/>
      <c r="E35511" s="8"/>
      <c r="O35511" s="9"/>
    </row>
    <row r="35512" spans="2:15" x14ac:dyDescent="0.2">
      <c r="B35512" s="3"/>
      <c r="C35512" s="3"/>
      <c r="D35512" s="6"/>
      <c r="E35512" s="8"/>
      <c r="O35512" s="9"/>
    </row>
    <row r="35513" spans="2:15" x14ac:dyDescent="0.2">
      <c r="B35513" s="3"/>
      <c r="C35513" s="3"/>
      <c r="D35513" s="6"/>
      <c r="E35513" s="8"/>
      <c r="O35513" s="9"/>
    </row>
    <row r="35514" spans="2:15" x14ac:dyDescent="0.2">
      <c r="B35514" s="3"/>
      <c r="C35514" s="3"/>
      <c r="D35514" s="6"/>
      <c r="E35514" s="8"/>
      <c r="O35514" s="9"/>
    </row>
    <row r="35515" spans="2:15" x14ac:dyDescent="0.2">
      <c r="B35515" s="3"/>
      <c r="C35515" s="3"/>
      <c r="D35515" s="6"/>
      <c r="E35515" s="8"/>
      <c r="O35515" s="9"/>
    </row>
    <row r="35516" spans="2:15" x14ac:dyDescent="0.2">
      <c r="B35516" s="3"/>
      <c r="C35516" s="3"/>
      <c r="D35516" s="6"/>
      <c r="E35516" s="8"/>
      <c r="O35516" s="9"/>
    </row>
    <row r="35517" spans="2:15" x14ac:dyDescent="0.2">
      <c r="B35517" s="3"/>
      <c r="C35517" s="3"/>
      <c r="D35517" s="6"/>
      <c r="E35517" s="8"/>
      <c r="O35517" s="9"/>
    </row>
    <row r="35518" spans="2:15" x14ac:dyDescent="0.2">
      <c r="B35518" s="3"/>
      <c r="C35518" s="3"/>
      <c r="D35518" s="6"/>
      <c r="E35518" s="8"/>
      <c r="O35518" s="9"/>
    </row>
    <row r="35519" spans="2:15" x14ac:dyDescent="0.2">
      <c r="B35519" s="3"/>
      <c r="C35519" s="3"/>
      <c r="D35519" s="6"/>
      <c r="E35519" s="8"/>
      <c r="O35519" s="9"/>
    </row>
    <row r="35520" spans="2:15" x14ac:dyDescent="0.2">
      <c r="B35520" s="3"/>
      <c r="C35520" s="3"/>
      <c r="D35520" s="6"/>
      <c r="E35520" s="8"/>
      <c r="O35520" s="9"/>
    </row>
    <row r="35521" spans="2:15" x14ac:dyDescent="0.2">
      <c r="B35521" s="3"/>
      <c r="C35521" s="3"/>
      <c r="D35521" s="6"/>
      <c r="E35521" s="8"/>
      <c r="O35521" s="9"/>
    </row>
    <row r="35522" spans="2:15" x14ac:dyDescent="0.2">
      <c r="B35522" s="3"/>
      <c r="C35522" s="3"/>
      <c r="D35522" s="6"/>
      <c r="E35522" s="8"/>
      <c r="O35522" s="9"/>
    </row>
    <row r="35523" spans="2:15" x14ac:dyDescent="0.2">
      <c r="B35523" s="3"/>
      <c r="C35523" s="3"/>
      <c r="D35523" s="6"/>
      <c r="E35523" s="8"/>
      <c r="O35523" s="9"/>
    </row>
    <row r="35524" spans="2:15" x14ac:dyDescent="0.2">
      <c r="B35524" s="3"/>
      <c r="C35524" s="3"/>
      <c r="D35524" s="6"/>
      <c r="E35524" s="8"/>
      <c r="O35524" s="9"/>
    </row>
    <row r="35525" spans="2:15" x14ac:dyDescent="0.2">
      <c r="B35525" s="3"/>
      <c r="C35525" s="3"/>
      <c r="D35525" s="6"/>
      <c r="E35525" s="8"/>
      <c r="O35525" s="9"/>
    </row>
    <row r="35526" spans="2:15" x14ac:dyDescent="0.2">
      <c r="B35526" s="3"/>
      <c r="C35526" s="3"/>
      <c r="D35526" s="6"/>
      <c r="E35526" s="8"/>
      <c r="O35526" s="9"/>
    </row>
    <row r="35527" spans="2:15" x14ac:dyDescent="0.2">
      <c r="B35527" s="3"/>
      <c r="C35527" s="3"/>
      <c r="D35527" s="6"/>
      <c r="E35527" s="8"/>
      <c r="O35527" s="9"/>
    </row>
    <row r="35528" spans="2:15" x14ac:dyDescent="0.2">
      <c r="B35528" s="3"/>
      <c r="C35528" s="3"/>
      <c r="D35528" s="6"/>
      <c r="E35528" s="8"/>
      <c r="O35528" s="9"/>
    </row>
    <row r="35529" spans="2:15" x14ac:dyDescent="0.2">
      <c r="B35529" s="3"/>
      <c r="C35529" s="3"/>
      <c r="D35529" s="6"/>
      <c r="E35529" s="8"/>
      <c r="O35529" s="9"/>
    </row>
    <row r="35530" spans="2:15" x14ac:dyDescent="0.2">
      <c r="B35530" s="3"/>
      <c r="C35530" s="3"/>
      <c r="D35530" s="6"/>
      <c r="E35530" s="8"/>
      <c r="O35530" s="9"/>
    </row>
    <row r="35531" spans="2:15" x14ac:dyDescent="0.2">
      <c r="B35531" s="3"/>
      <c r="C35531" s="3"/>
      <c r="D35531" s="6"/>
      <c r="E35531" s="8"/>
      <c r="O35531" s="9"/>
    </row>
    <row r="35532" spans="2:15" x14ac:dyDescent="0.2">
      <c r="B35532" s="3"/>
      <c r="C35532" s="3"/>
      <c r="D35532" s="6"/>
      <c r="E35532" s="8"/>
      <c r="O35532" s="9"/>
    </row>
    <row r="35533" spans="2:15" x14ac:dyDescent="0.2">
      <c r="B35533" s="3"/>
      <c r="C35533" s="3"/>
      <c r="D35533" s="6"/>
      <c r="E35533" s="8"/>
      <c r="O35533" s="9"/>
    </row>
    <row r="35534" spans="2:15" x14ac:dyDescent="0.2">
      <c r="B35534" s="3"/>
      <c r="C35534" s="3"/>
      <c r="D35534" s="6"/>
      <c r="E35534" s="8"/>
      <c r="O35534" s="9"/>
    </row>
    <row r="35535" spans="2:15" x14ac:dyDescent="0.2">
      <c r="B35535" s="3"/>
      <c r="C35535" s="3"/>
      <c r="D35535" s="6"/>
      <c r="E35535" s="8"/>
      <c r="O35535" s="9"/>
    </row>
    <row r="35536" spans="2:15" x14ac:dyDescent="0.2">
      <c r="B35536" s="3"/>
      <c r="C35536" s="3"/>
      <c r="D35536" s="6"/>
      <c r="E35536" s="8"/>
      <c r="O35536" s="9"/>
    </row>
    <row r="35537" spans="2:15" x14ac:dyDescent="0.2">
      <c r="B35537" s="3"/>
      <c r="C35537" s="3"/>
      <c r="D35537" s="6"/>
      <c r="E35537" s="8"/>
      <c r="O35537" s="9"/>
    </row>
    <row r="35538" spans="2:15" x14ac:dyDescent="0.2">
      <c r="B35538" s="3"/>
      <c r="C35538" s="3"/>
      <c r="D35538" s="6"/>
      <c r="E35538" s="8"/>
      <c r="O35538" s="9"/>
    </row>
    <row r="35539" spans="2:15" x14ac:dyDescent="0.2">
      <c r="B35539" s="3"/>
      <c r="C35539" s="3"/>
      <c r="D35539" s="6"/>
      <c r="E35539" s="8"/>
      <c r="O35539" s="9"/>
    </row>
    <row r="35540" spans="2:15" x14ac:dyDescent="0.2">
      <c r="B35540" s="3"/>
      <c r="C35540" s="3"/>
      <c r="D35540" s="6"/>
      <c r="E35540" s="8"/>
      <c r="O35540" s="9"/>
    </row>
    <row r="35541" spans="2:15" x14ac:dyDescent="0.2">
      <c r="B35541" s="3"/>
      <c r="C35541" s="3"/>
      <c r="D35541" s="6"/>
      <c r="E35541" s="8"/>
      <c r="O35541" s="9"/>
    </row>
    <row r="35542" spans="2:15" x14ac:dyDescent="0.2">
      <c r="B35542" s="3"/>
      <c r="C35542" s="3"/>
      <c r="D35542" s="6"/>
      <c r="E35542" s="8"/>
      <c r="O35542" s="9"/>
    </row>
    <row r="35543" spans="2:15" x14ac:dyDescent="0.2">
      <c r="B35543" s="3"/>
      <c r="C35543" s="3"/>
      <c r="D35543" s="6"/>
      <c r="E35543" s="8"/>
      <c r="O35543" s="9"/>
    </row>
    <row r="35544" spans="2:15" x14ac:dyDescent="0.2">
      <c r="B35544" s="3"/>
      <c r="C35544" s="3"/>
      <c r="D35544" s="6"/>
      <c r="E35544" s="8"/>
      <c r="O35544" s="9"/>
    </row>
    <row r="35545" spans="2:15" x14ac:dyDescent="0.2">
      <c r="B35545" s="3"/>
      <c r="C35545" s="3"/>
      <c r="D35545" s="6"/>
      <c r="E35545" s="8"/>
      <c r="O35545" s="9"/>
    </row>
    <row r="35546" spans="2:15" x14ac:dyDescent="0.2">
      <c r="B35546" s="3"/>
      <c r="C35546" s="3"/>
      <c r="D35546" s="6"/>
      <c r="E35546" s="8"/>
      <c r="O35546" s="9"/>
    </row>
    <row r="35547" spans="2:15" x14ac:dyDescent="0.2">
      <c r="B35547" s="3"/>
      <c r="C35547" s="3"/>
      <c r="D35547" s="6"/>
      <c r="E35547" s="8"/>
      <c r="O35547" s="9"/>
    </row>
    <row r="35548" spans="2:15" x14ac:dyDescent="0.2">
      <c r="B35548" s="3"/>
      <c r="C35548" s="3"/>
      <c r="D35548" s="6"/>
      <c r="E35548" s="8"/>
      <c r="O35548" s="9"/>
    </row>
    <row r="35549" spans="2:15" x14ac:dyDescent="0.2">
      <c r="B35549" s="3"/>
      <c r="C35549" s="3"/>
      <c r="D35549" s="6"/>
      <c r="E35549" s="8"/>
      <c r="O35549" s="9"/>
    </row>
    <row r="35550" spans="2:15" x14ac:dyDescent="0.2">
      <c r="B35550" s="3"/>
      <c r="C35550" s="3"/>
      <c r="D35550" s="6"/>
      <c r="E35550" s="8"/>
      <c r="O35550" s="9"/>
    </row>
    <row r="35551" spans="2:15" x14ac:dyDescent="0.2">
      <c r="B35551" s="3"/>
      <c r="C35551" s="3"/>
      <c r="D35551" s="6"/>
      <c r="E35551" s="8"/>
      <c r="O35551" s="9"/>
    </row>
    <row r="35552" spans="2:15" x14ac:dyDescent="0.2">
      <c r="B35552" s="3"/>
      <c r="C35552" s="3"/>
      <c r="D35552" s="6"/>
      <c r="E35552" s="8"/>
      <c r="O35552" s="9"/>
    </row>
    <row r="35553" spans="2:15" x14ac:dyDescent="0.2">
      <c r="B35553" s="3"/>
      <c r="C35553" s="3"/>
      <c r="D35553" s="6"/>
      <c r="E35553" s="8"/>
      <c r="O35553" s="9"/>
    </row>
    <row r="35554" spans="2:15" x14ac:dyDescent="0.2">
      <c r="B35554" s="3"/>
      <c r="C35554" s="3"/>
      <c r="D35554" s="6"/>
      <c r="E35554" s="8"/>
      <c r="O35554" s="9"/>
    </row>
    <row r="35555" spans="2:15" x14ac:dyDescent="0.2">
      <c r="B35555" s="3"/>
      <c r="C35555" s="3"/>
      <c r="D35555" s="6"/>
      <c r="E35555" s="8"/>
      <c r="O35555" s="9"/>
    </row>
    <row r="35556" spans="2:15" x14ac:dyDescent="0.2">
      <c r="B35556" s="3"/>
      <c r="C35556" s="3"/>
      <c r="D35556" s="6"/>
      <c r="E35556" s="8"/>
      <c r="O35556" s="9"/>
    </row>
    <row r="35557" spans="2:15" x14ac:dyDescent="0.2">
      <c r="B35557" s="3"/>
      <c r="C35557" s="3"/>
      <c r="D35557" s="6"/>
      <c r="E35557" s="8"/>
      <c r="O35557" s="9"/>
    </row>
    <row r="35558" spans="2:15" x14ac:dyDescent="0.2">
      <c r="B35558" s="3"/>
      <c r="C35558" s="3"/>
      <c r="D35558" s="6"/>
      <c r="E35558" s="8"/>
      <c r="O35558" s="9"/>
    </row>
    <row r="35559" spans="2:15" x14ac:dyDescent="0.2">
      <c r="B35559" s="3"/>
      <c r="C35559" s="3"/>
      <c r="D35559" s="6"/>
      <c r="E35559" s="8"/>
      <c r="O35559" s="9"/>
    </row>
    <row r="35560" spans="2:15" x14ac:dyDescent="0.2">
      <c r="B35560" s="3"/>
      <c r="C35560" s="3"/>
      <c r="D35560" s="6"/>
      <c r="E35560" s="8"/>
      <c r="O35560" s="9"/>
    </row>
    <row r="35561" spans="2:15" x14ac:dyDescent="0.2">
      <c r="B35561" s="3"/>
      <c r="C35561" s="3"/>
      <c r="D35561" s="6"/>
      <c r="E35561" s="8"/>
      <c r="O35561" s="9"/>
    </row>
    <row r="35562" spans="2:15" x14ac:dyDescent="0.2">
      <c r="B35562" s="3"/>
      <c r="C35562" s="3"/>
      <c r="D35562" s="6"/>
      <c r="E35562" s="8"/>
      <c r="O35562" s="9"/>
    </row>
    <row r="35563" spans="2:15" x14ac:dyDescent="0.2">
      <c r="B35563" s="3"/>
      <c r="C35563" s="3"/>
      <c r="D35563" s="6"/>
      <c r="E35563" s="8"/>
      <c r="O35563" s="9"/>
    </row>
    <row r="35564" spans="2:15" x14ac:dyDescent="0.2">
      <c r="B35564" s="3"/>
      <c r="C35564" s="3"/>
      <c r="D35564" s="6"/>
      <c r="E35564" s="8"/>
      <c r="O35564" s="9"/>
    </row>
    <row r="35565" spans="2:15" x14ac:dyDescent="0.2">
      <c r="B35565" s="3"/>
      <c r="C35565" s="3"/>
      <c r="D35565" s="6"/>
      <c r="E35565" s="8"/>
      <c r="O35565" s="9"/>
    </row>
    <row r="35566" spans="2:15" x14ac:dyDescent="0.2">
      <c r="B35566" s="3"/>
      <c r="C35566" s="3"/>
      <c r="D35566" s="6"/>
      <c r="E35566" s="8"/>
      <c r="O35566" s="9"/>
    </row>
    <row r="35567" spans="2:15" x14ac:dyDescent="0.2">
      <c r="B35567" s="3"/>
      <c r="C35567" s="3"/>
      <c r="D35567" s="6"/>
      <c r="E35567" s="8"/>
      <c r="O35567" s="9"/>
    </row>
    <row r="35568" spans="2:15" x14ac:dyDescent="0.2">
      <c r="B35568" s="3"/>
      <c r="C35568" s="3"/>
      <c r="D35568" s="6"/>
      <c r="E35568" s="8"/>
      <c r="O35568" s="9"/>
    </row>
    <row r="35569" spans="2:15" x14ac:dyDescent="0.2">
      <c r="B35569" s="3"/>
      <c r="C35569" s="3"/>
      <c r="D35569" s="6"/>
      <c r="E35569" s="8"/>
      <c r="O35569" s="9"/>
    </row>
    <row r="35570" spans="2:15" x14ac:dyDescent="0.2">
      <c r="B35570" s="3"/>
      <c r="C35570" s="3"/>
      <c r="D35570" s="6"/>
      <c r="E35570" s="8"/>
      <c r="O35570" s="9"/>
    </row>
    <row r="35571" spans="2:15" x14ac:dyDescent="0.2">
      <c r="B35571" s="3"/>
      <c r="C35571" s="3"/>
      <c r="D35571" s="6"/>
      <c r="E35571" s="8"/>
      <c r="O35571" s="9"/>
    </row>
    <row r="35572" spans="2:15" x14ac:dyDescent="0.2">
      <c r="B35572" s="3"/>
      <c r="C35572" s="3"/>
      <c r="D35572" s="6"/>
      <c r="E35572" s="8"/>
      <c r="O35572" s="9"/>
    </row>
    <row r="35573" spans="2:15" x14ac:dyDescent="0.2">
      <c r="B35573" s="3"/>
      <c r="C35573" s="3"/>
      <c r="D35573" s="6"/>
      <c r="E35573" s="8"/>
      <c r="O35573" s="9"/>
    </row>
    <row r="35574" spans="2:15" x14ac:dyDescent="0.2">
      <c r="B35574" s="3"/>
      <c r="C35574" s="3"/>
      <c r="D35574" s="6"/>
      <c r="E35574" s="8"/>
      <c r="O35574" s="9"/>
    </row>
    <row r="35575" spans="2:15" x14ac:dyDescent="0.2">
      <c r="B35575" s="3"/>
      <c r="C35575" s="3"/>
      <c r="D35575" s="6"/>
      <c r="E35575" s="8"/>
      <c r="O35575" s="9"/>
    </row>
    <row r="35576" spans="2:15" x14ac:dyDescent="0.2">
      <c r="B35576" s="3"/>
      <c r="C35576" s="3"/>
      <c r="D35576" s="6"/>
      <c r="E35576" s="8"/>
      <c r="O35576" s="9"/>
    </row>
    <row r="35577" spans="2:15" x14ac:dyDescent="0.2">
      <c r="B35577" s="3"/>
      <c r="C35577" s="3"/>
      <c r="D35577" s="6"/>
      <c r="E35577" s="8"/>
      <c r="O35577" s="9"/>
    </row>
    <row r="35578" spans="2:15" x14ac:dyDescent="0.2">
      <c r="B35578" s="3"/>
      <c r="C35578" s="3"/>
      <c r="D35578" s="6"/>
      <c r="E35578" s="8"/>
      <c r="O35578" s="9"/>
    </row>
    <row r="35579" spans="2:15" x14ac:dyDescent="0.2">
      <c r="B35579" s="3"/>
      <c r="C35579" s="3"/>
      <c r="D35579" s="6"/>
      <c r="E35579" s="8"/>
      <c r="O35579" s="9"/>
    </row>
    <row r="35580" spans="2:15" x14ac:dyDescent="0.2">
      <c r="B35580" s="3"/>
      <c r="C35580" s="3"/>
      <c r="D35580" s="6"/>
      <c r="E35580" s="8"/>
      <c r="O35580" s="9"/>
    </row>
    <row r="35581" spans="2:15" x14ac:dyDescent="0.2">
      <c r="B35581" s="3"/>
      <c r="C35581" s="3"/>
      <c r="D35581" s="6"/>
      <c r="E35581" s="8"/>
      <c r="O35581" s="9"/>
    </row>
    <row r="35582" spans="2:15" x14ac:dyDescent="0.2">
      <c r="B35582" s="3"/>
      <c r="C35582" s="3"/>
      <c r="D35582" s="6"/>
      <c r="E35582" s="8"/>
      <c r="O35582" s="9"/>
    </row>
    <row r="35583" spans="2:15" x14ac:dyDescent="0.2">
      <c r="B35583" s="3"/>
      <c r="C35583" s="3"/>
      <c r="D35583" s="6"/>
      <c r="E35583" s="8"/>
      <c r="O35583" s="9"/>
    </row>
    <row r="35584" spans="2:15" x14ac:dyDescent="0.2">
      <c r="B35584" s="3"/>
      <c r="C35584" s="3"/>
      <c r="D35584" s="6"/>
      <c r="E35584" s="8"/>
      <c r="O35584" s="9"/>
    </row>
    <row r="35585" spans="2:15" x14ac:dyDescent="0.2">
      <c r="B35585" s="3"/>
      <c r="C35585" s="3"/>
      <c r="D35585" s="6"/>
      <c r="E35585" s="8"/>
      <c r="O35585" s="9"/>
    </row>
    <row r="35586" spans="2:15" x14ac:dyDescent="0.2">
      <c r="B35586" s="3"/>
      <c r="C35586" s="3"/>
      <c r="D35586" s="6"/>
      <c r="E35586" s="8"/>
      <c r="O35586" s="9"/>
    </row>
    <row r="35587" spans="2:15" x14ac:dyDescent="0.2">
      <c r="B35587" s="3"/>
      <c r="C35587" s="3"/>
      <c r="D35587" s="6"/>
      <c r="E35587" s="8"/>
      <c r="O35587" s="9"/>
    </row>
    <row r="35588" spans="2:15" x14ac:dyDescent="0.2">
      <c r="B35588" s="3"/>
      <c r="C35588" s="3"/>
      <c r="D35588" s="6"/>
      <c r="E35588" s="8"/>
      <c r="O35588" s="9"/>
    </row>
    <row r="35589" spans="2:15" x14ac:dyDescent="0.2">
      <c r="B35589" s="3"/>
      <c r="C35589" s="3"/>
      <c r="D35589" s="6"/>
      <c r="E35589" s="8"/>
      <c r="O35589" s="9"/>
    </row>
    <row r="35590" spans="2:15" x14ac:dyDescent="0.2">
      <c r="B35590" s="3"/>
      <c r="C35590" s="3"/>
      <c r="D35590" s="6"/>
      <c r="E35590" s="8"/>
      <c r="O35590" s="9"/>
    </row>
    <row r="35591" spans="2:15" x14ac:dyDescent="0.2">
      <c r="B35591" s="3"/>
      <c r="C35591" s="3"/>
      <c r="D35591" s="6"/>
      <c r="E35591" s="8"/>
      <c r="O35591" s="9"/>
    </row>
    <row r="35592" spans="2:15" x14ac:dyDescent="0.2">
      <c r="B35592" s="3"/>
      <c r="C35592" s="3"/>
      <c r="D35592" s="6"/>
      <c r="E35592" s="8"/>
      <c r="O35592" s="9"/>
    </row>
    <row r="35593" spans="2:15" x14ac:dyDescent="0.2">
      <c r="B35593" s="3"/>
      <c r="C35593" s="3"/>
      <c r="D35593" s="6"/>
      <c r="E35593" s="8"/>
      <c r="O35593" s="9"/>
    </row>
    <row r="35594" spans="2:15" x14ac:dyDescent="0.2">
      <c r="B35594" s="3"/>
      <c r="C35594" s="3"/>
      <c r="D35594" s="6"/>
      <c r="E35594" s="8"/>
      <c r="O35594" s="9"/>
    </row>
    <row r="35595" spans="2:15" x14ac:dyDescent="0.2">
      <c r="B35595" s="3"/>
      <c r="C35595" s="3"/>
      <c r="D35595" s="6"/>
      <c r="E35595" s="8"/>
      <c r="O35595" s="9"/>
    </row>
    <row r="35596" spans="2:15" x14ac:dyDescent="0.2">
      <c r="B35596" s="3"/>
      <c r="C35596" s="3"/>
      <c r="D35596" s="6"/>
      <c r="E35596" s="8"/>
      <c r="O35596" s="9"/>
    </row>
    <row r="35597" spans="2:15" x14ac:dyDescent="0.2">
      <c r="B35597" s="3"/>
      <c r="C35597" s="3"/>
      <c r="D35597" s="6"/>
      <c r="E35597" s="8"/>
      <c r="O35597" s="9"/>
    </row>
    <row r="35598" spans="2:15" x14ac:dyDescent="0.2">
      <c r="B35598" s="3"/>
      <c r="C35598" s="3"/>
      <c r="D35598" s="6"/>
      <c r="E35598" s="8"/>
      <c r="O35598" s="9"/>
    </row>
    <row r="35599" spans="2:15" x14ac:dyDescent="0.2">
      <c r="B35599" s="3"/>
      <c r="C35599" s="3"/>
      <c r="D35599" s="6"/>
      <c r="E35599" s="8"/>
      <c r="O35599" s="9"/>
    </row>
    <row r="35600" spans="2:15" x14ac:dyDescent="0.2">
      <c r="B35600" s="3"/>
      <c r="C35600" s="3"/>
      <c r="D35600" s="6"/>
      <c r="E35600" s="8"/>
      <c r="O35600" s="9"/>
    </row>
    <row r="35601" spans="2:15" x14ac:dyDescent="0.2">
      <c r="B35601" s="3"/>
      <c r="C35601" s="3"/>
      <c r="D35601" s="6"/>
      <c r="E35601" s="8"/>
      <c r="O35601" s="9"/>
    </row>
    <row r="35602" spans="2:15" x14ac:dyDescent="0.2">
      <c r="B35602" s="3"/>
      <c r="C35602" s="3"/>
      <c r="D35602" s="6"/>
      <c r="E35602" s="8"/>
      <c r="O35602" s="9"/>
    </row>
    <row r="35603" spans="2:15" x14ac:dyDescent="0.2">
      <c r="B35603" s="3"/>
      <c r="C35603" s="3"/>
      <c r="D35603" s="6"/>
      <c r="E35603" s="8"/>
      <c r="O35603" s="9"/>
    </row>
    <row r="35604" spans="2:15" x14ac:dyDescent="0.2">
      <c r="B35604" s="3"/>
      <c r="C35604" s="3"/>
      <c r="D35604" s="6"/>
      <c r="E35604" s="8"/>
      <c r="O35604" s="9"/>
    </row>
    <row r="35605" spans="2:15" x14ac:dyDescent="0.2">
      <c r="B35605" s="3"/>
      <c r="C35605" s="3"/>
      <c r="D35605" s="6"/>
      <c r="E35605" s="8"/>
      <c r="O35605" s="9"/>
    </row>
    <row r="35606" spans="2:15" x14ac:dyDescent="0.2">
      <c r="B35606" s="3"/>
      <c r="C35606" s="3"/>
      <c r="D35606" s="6"/>
      <c r="E35606" s="8"/>
      <c r="O35606" s="9"/>
    </row>
    <row r="35607" spans="2:15" x14ac:dyDescent="0.2">
      <c r="B35607" s="3"/>
      <c r="C35607" s="3"/>
      <c r="D35607" s="6"/>
      <c r="E35607" s="8"/>
      <c r="O35607" s="9"/>
    </row>
    <row r="35608" spans="2:15" x14ac:dyDescent="0.2">
      <c r="B35608" s="3"/>
      <c r="C35608" s="3"/>
      <c r="D35608" s="6"/>
      <c r="E35608" s="8"/>
      <c r="O35608" s="9"/>
    </row>
    <row r="35609" spans="2:15" x14ac:dyDescent="0.2">
      <c r="B35609" s="3"/>
      <c r="C35609" s="3"/>
      <c r="D35609" s="6"/>
      <c r="E35609" s="8"/>
      <c r="O35609" s="9"/>
    </row>
    <row r="35610" spans="2:15" x14ac:dyDescent="0.2">
      <c r="B35610" s="3"/>
      <c r="C35610" s="3"/>
      <c r="D35610" s="6"/>
      <c r="E35610" s="8"/>
      <c r="O35610" s="9"/>
    </row>
    <row r="35611" spans="2:15" x14ac:dyDescent="0.2">
      <c r="B35611" s="3"/>
      <c r="C35611" s="3"/>
      <c r="D35611" s="6"/>
      <c r="E35611" s="8"/>
      <c r="O35611" s="9"/>
    </row>
    <row r="35612" spans="2:15" x14ac:dyDescent="0.2">
      <c r="B35612" s="3"/>
      <c r="C35612" s="3"/>
      <c r="D35612" s="6"/>
      <c r="E35612" s="8"/>
      <c r="O35612" s="9"/>
    </row>
    <row r="35613" spans="2:15" x14ac:dyDescent="0.2">
      <c r="B35613" s="3"/>
      <c r="C35613" s="3"/>
      <c r="D35613" s="6"/>
      <c r="E35613" s="8"/>
      <c r="O35613" s="9"/>
    </row>
    <row r="35614" spans="2:15" x14ac:dyDescent="0.2">
      <c r="B35614" s="3"/>
      <c r="C35614" s="3"/>
      <c r="D35614" s="6"/>
      <c r="E35614" s="8"/>
      <c r="O35614" s="9"/>
    </row>
    <row r="35615" spans="2:15" x14ac:dyDescent="0.2">
      <c r="B35615" s="3"/>
      <c r="C35615" s="3"/>
      <c r="D35615" s="6"/>
      <c r="E35615" s="8"/>
      <c r="O35615" s="9"/>
    </row>
    <row r="35616" spans="2:15" x14ac:dyDescent="0.2">
      <c r="B35616" s="3"/>
      <c r="C35616" s="3"/>
      <c r="D35616" s="6"/>
      <c r="E35616" s="8"/>
      <c r="O35616" s="9"/>
    </row>
    <row r="35617" spans="2:15" x14ac:dyDescent="0.2">
      <c r="B35617" s="3"/>
      <c r="C35617" s="3"/>
      <c r="D35617" s="6"/>
      <c r="E35617" s="8"/>
      <c r="O35617" s="9"/>
    </row>
    <row r="35618" spans="2:15" x14ac:dyDescent="0.2">
      <c r="B35618" s="3"/>
      <c r="C35618" s="3"/>
      <c r="D35618" s="6"/>
      <c r="E35618" s="8"/>
      <c r="O35618" s="9"/>
    </row>
    <row r="35619" spans="2:15" x14ac:dyDescent="0.2">
      <c r="B35619" s="3"/>
      <c r="C35619" s="3"/>
      <c r="D35619" s="6"/>
      <c r="E35619" s="8"/>
      <c r="O35619" s="9"/>
    </row>
    <row r="35620" spans="2:15" x14ac:dyDescent="0.2">
      <c r="B35620" s="3"/>
      <c r="C35620" s="3"/>
      <c r="D35620" s="6"/>
      <c r="E35620" s="8"/>
      <c r="O35620" s="9"/>
    </row>
    <row r="35621" spans="2:15" x14ac:dyDescent="0.2">
      <c r="B35621" s="3"/>
      <c r="C35621" s="3"/>
      <c r="D35621" s="6"/>
      <c r="E35621" s="8"/>
      <c r="O35621" s="9"/>
    </row>
    <row r="35622" spans="2:15" x14ac:dyDescent="0.2">
      <c r="B35622" s="3"/>
      <c r="C35622" s="3"/>
      <c r="D35622" s="6"/>
      <c r="E35622" s="8"/>
      <c r="O35622" s="9"/>
    </row>
    <row r="35623" spans="2:15" x14ac:dyDescent="0.2">
      <c r="B35623" s="3"/>
      <c r="C35623" s="3"/>
      <c r="D35623" s="6"/>
      <c r="E35623" s="8"/>
      <c r="O35623" s="9"/>
    </row>
    <row r="35624" spans="2:15" x14ac:dyDescent="0.2">
      <c r="B35624" s="3"/>
      <c r="C35624" s="3"/>
      <c r="D35624" s="6"/>
      <c r="E35624" s="8"/>
      <c r="O35624" s="9"/>
    </row>
    <row r="35625" spans="2:15" x14ac:dyDescent="0.2">
      <c r="B35625" s="3"/>
      <c r="C35625" s="3"/>
      <c r="D35625" s="6"/>
      <c r="E35625" s="8"/>
      <c r="O35625" s="9"/>
    </row>
    <row r="35626" spans="2:15" x14ac:dyDescent="0.2">
      <c r="B35626" s="3"/>
      <c r="C35626" s="3"/>
      <c r="D35626" s="6"/>
      <c r="E35626" s="8"/>
      <c r="O35626" s="9"/>
    </row>
    <row r="35627" spans="2:15" x14ac:dyDescent="0.2">
      <c r="B35627" s="3"/>
      <c r="C35627" s="3"/>
      <c r="D35627" s="6"/>
      <c r="E35627" s="8"/>
      <c r="O35627" s="9"/>
    </row>
    <row r="35628" spans="2:15" x14ac:dyDescent="0.2">
      <c r="B35628" s="3"/>
      <c r="C35628" s="3"/>
      <c r="D35628" s="6"/>
      <c r="E35628" s="8"/>
      <c r="O35628" s="9"/>
    </row>
    <row r="35629" spans="2:15" x14ac:dyDescent="0.2">
      <c r="B35629" s="3"/>
      <c r="C35629" s="3"/>
      <c r="D35629" s="6"/>
      <c r="E35629" s="8"/>
      <c r="O35629" s="9"/>
    </row>
    <row r="35630" spans="2:15" x14ac:dyDescent="0.2">
      <c r="B35630" s="3"/>
      <c r="C35630" s="3"/>
      <c r="D35630" s="6"/>
      <c r="E35630" s="8"/>
      <c r="O35630" s="9"/>
    </row>
    <row r="35631" spans="2:15" x14ac:dyDescent="0.2">
      <c r="B35631" s="3"/>
      <c r="C35631" s="3"/>
      <c r="D35631" s="6"/>
      <c r="E35631" s="8"/>
      <c r="O35631" s="9"/>
    </row>
    <row r="35632" spans="2:15" x14ac:dyDescent="0.2">
      <c r="B35632" s="3"/>
      <c r="C35632" s="3"/>
      <c r="D35632" s="6"/>
      <c r="E35632" s="8"/>
      <c r="O35632" s="9"/>
    </row>
    <row r="35633" spans="2:15" x14ac:dyDescent="0.2">
      <c r="B35633" s="3"/>
      <c r="C35633" s="3"/>
      <c r="D35633" s="6"/>
      <c r="E35633" s="8"/>
      <c r="O35633" s="9"/>
    </row>
    <row r="35634" spans="2:15" x14ac:dyDescent="0.2">
      <c r="B35634" s="3"/>
      <c r="C35634" s="3"/>
      <c r="D35634" s="6"/>
      <c r="E35634" s="8"/>
      <c r="O35634" s="9"/>
    </row>
    <row r="35635" spans="2:15" x14ac:dyDescent="0.2">
      <c r="B35635" s="3"/>
      <c r="C35635" s="3"/>
      <c r="D35635" s="6"/>
      <c r="E35635" s="8"/>
      <c r="O35635" s="9"/>
    </row>
    <row r="35636" spans="2:15" x14ac:dyDescent="0.2">
      <c r="B35636" s="3"/>
      <c r="C35636" s="3"/>
      <c r="D35636" s="6"/>
      <c r="E35636" s="8"/>
      <c r="O35636" s="9"/>
    </row>
    <row r="35637" spans="2:15" x14ac:dyDescent="0.2">
      <c r="B35637" s="3"/>
      <c r="C35637" s="3"/>
      <c r="D35637" s="6"/>
      <c r="E35637" s="8"/>
      <c r="O35637" s="9"/>
    </row>
    <row r="35638" spans="2:15" x14ac:dyDescent="0.2">
      <c r="B35638" s="3"/>
      <c r="C35638" s="3"/>
      <c r="D35638" s="6"/>
      <c r="E35638" s="8"/>
      <c r="O35638" s="9"/>
    </row>
    <row r="35639" spans="2:15" x14ac:dyDescent="0.2">
      <c r="B35639" s="3"/>
      <c r="C35639" s="3"/>
      <c r="D35639" s="6"/>
      <c r="E35639" s="8"/>
      <c r="O35639" s="9"/>
    </row>
    <row r="35640" spans="2:15" x14ac:dyDescent="0.2">
      <c r="B35640" s="3"/>
      <c r="C35640" s="3"/>
      <c r="D35640" s="6"/>
      <c r="E35640" s="8"/>
      <c r="O35640" s="9"/>
    </row>
    <row r="35641" spans="2:15" x14ac:dyDescent="0.2">
      <c r="B35641" s="3"/>
      <c r="C35641" s="3"/>
      <c r="D35641" s="6"/>
      <c r="E35641" s="8"/>
      <c r="O35641" s="9"/>
    </row>
    <row r="35642" spans="2:15" x14ac:dyDescent="0.2">
      <c r="B35642" s="3"/>
      <c r="C35642" s="3"/>
      <c r="D35642" s="6"/>
      <c r="E35642" s="8"/>
      <c r="O35642" s="9"/>
    </row>
    <row r="35643" spans="2:15" x14ac:dyDescent="0.2">
      <c r="B35643" s="3"/>
      <c r="C35643" s="3"/>
      <c r="D35643" s="6"/>
      <c r="E35643" s="8"/>
      <c r="O35643" s="9"/>
    </row>
    <row r="35644" spans="2:15" x14ac:dyDescent="0.2">
      <c r="B35644" s="3"/>
      <c r="C35644" s="3"/>
      <c r="D35644" s="6"/>
      <c r="E35644" s="8"/>
      <c r="O35644" s="9"/>
    </row>
    <row r="35645" spans="2:15" x14ac:dyDescent="0.2">
      <c r="B35645" s="3"/>
      <c r="C35645" s="3"/>
      <c r="D35645" s="6"/>
      <c r="E35645" s="8"/>
      <c r="O35645" s="9"/>
    </row>
    <row r="35646" spans="2:15" x14ac:dyDescent="0.2">
      <c r="B35646" s="3"/>
      <c r="C35646" s="3"/>
      <c r="D35646" s="6"/>
      <c r="E35646" s="8"/>
      <c r="O35646" s="9"/>
    </row>
    <row r="35647" spans="2:15" x14ac:dyDescent="0.2">
      <c r="B35647" s="3"/>
      <c r="C35647" s="3"/>
      <c r="D35647" s="6"/>
      <c r="E35647" s="8"/>
      <c r="O35647" s="9"/>
    </row>
    <row r="35648" spans="2:15" x14ac:dyDescent="0.2">
      <c r="B35648" s="3"/>
      <c r="C35648" s="3"/>
      <c r="D35648" s="6"/>
      <c r="E35648" s="8"/>
      <c r="O35648" s="9"/>
    </row>
    <row r="35649" spans="2:15" x14ac:dyDescent="0.2">
      <c r="B35649" s="3"/>
      <c r="C35649" s="3"/>
      <c r="D35649" s="6"/>
      <c r="E35649" s="8"/>
      <c r="O35649" s="9"/>
    </row>
    <row r="35650" spans="2:15" x14ac:dyDescent="0.2">
      <c r="B35650" s="3"/>
      <c r="C35650" s="3"/>
      <c r="D35650" s="6"/>
      <c r="E35650" s="8"/>
      <c r="O35650" s="9"/>
    </row>
    <row r="35651" spans="2:15" x14ac:dyDescent="0.2">
      <c r="B35651" s="3"/>
      <c r="C35651" s="3"/>
      <c r="D35651" s="6"/>
      <c r="E35651" s="8"/>
      <c r="O35651" s="9"/>
    </row>
    <row r="35652" spans="2:15" x14ac:dyDescent="0.2">
      <c r="B35652" s="3"/>
      <c r="C35652" s="3"/>
      <c r="D35652" s="6"/>
      <c r="E35652" s="8"/>
      <c r="O35652" s="9"/>
    </row>
    <row r="35653" spans="2:15" x14ac:dyDescent="0.2">
      <c r="B35653" s="3"/>
      <c r="C35653" s="3"/>
      <c r="D35653" s="6"/>
      <c r="E35653" s="8"/>
      <c r="O35653" s="9"/>
    </row>
    <row r="35654" spans="2:15" x14ac:dyDescent="0.2">
      <c r="B35654" s="3"/>
      <c r="C35654" s="3"/>
      <c r="D35654" s="6"/>
      <c r="E35654" s="8"/>
      <c r="O35654" s="9"/>
    </row>
    <row r="35655" spans="2:15" x14ac:dyDescent="0.2">
      <c r="B35655" s="3"/>
      <c r="C35655" s="3"/>
      <c r="D35655" s="6"/>
      <c r="E35655" s="8"/>
      <c r="O35655" s="9"/>
    </row>
    <row r="35656" spans="2:15" x14ac:dyDescent="0.2">
      <c r="B35656" s="3"/>
      <c r="C35656" s="3"/>
      <c r="D35656" s="6"/>
      <c r="E35656" s="8"/>
      <c r="O35656" s="9"/>
    </row>
    <row r="35657" spans="2:15" x14ac:dyDescent="0.2">
      <c r="B35657" s="3"/>
      <c r="C35657" s="3"/>
      <c r="D35657" s="6"/>
      <c r="E35657" s="8"/>
      <c r="O35657" s="9"/>
    </row>
    <row r="35658" spans="2:15" x14ac:dyDescent="0.2">
      <c r="B35658" s="3"/>
      <c r="C35658" s="3"/>
      <c r="D35658" s="6"/>
      <c r="E35658" s="8"/>
      <c r="O35658" s="9"/>
    </row>
    <row r="35659" spans="2:15" x14ac:dyDescent="0.2">
      <c r="B35659" s="3"/>
      <c r="C35659" s="3"/>
      <c r="D35659" s="6"/>
      <c r="E35659" s="8"/>
      <c r="O35659" s="9"/>
    </row>
    <row r="35660" spans="2:15" x14ac:dyDescent="0.2">
      <c r="B35660" s="3"/>
      <c r="C35660" s="3"/>
      <c r="D35660" s="6"/>
      <c r="E35660" s="8"/>
      <c r="O35660" s="9"/>
    </row>
    <row r="35661" spans="2:15" x14ac:dyDescent="0.2">
      <c r="B35661" s="3"/>
      <c r="C35661" s="3"/>
      <c r="D35661" s="6"/>
      <c r="E35661" s="8"/>
      <c r="O35661" s="9"/>
    </row>
    <row r="35662" spans="2:15" x14ac:dyDescent="0.2">
      <c r="B35662" s="3"/>
      <c r="C35662" s="3"/>
      <c r="D35662" s="6"/>
      <c r="E35662" s="8"/>
      <c r="O35662" s="9"/>
    </row>
    <row r="35663" spans="2:15" x14ac:dyDescent="0.2">
      <c r="B35663" s="3"/>
      <c r="C35663" s="3"/>
      <c r="D35663" s="6"/>
      <c r="E35663" s="8"/>
      <c r="O35663" s="9"/>
    </row>
    <row r="35664" spans="2:15" x14ac:dyDescent="0.2">
      <c r="B35664" s="3"/>
      <c r="C35664" s="3"/>
      <c r="D35664" s="6"/>
      <c r="E35664" s="8"/>
      <c r="O35664" s="9"/>
    </row>
    <row r="35665" spans="2:15" x14ac:dyDescent="0.2">
      <c r="B35665" s="3"/>
      <c r="C35665" s="3"/>
      <c r="D35665" s="6"/>
      <c r="E35665" s="8"/>
      <c r="O35665" s="9"/>
    </row>
    <row r="35666" spans="2:15" x14ac:dyDescent="0.2">
      <c r="B35666" s="3"/>
      <c r="C35666" s="3"/>
      <c r="D35666" s="6"/>
      <c r="E35666" s="8"/>
      <c r="O35666" s="9"/>
    </row>
    <row r="35667" spans="2:15" x14ac:dyDescent="0.2">
      <c r="B35667" s="3"/>
      <c r="C35667" s="3"/>
      <c r="D35667" s="6"/>
      <c r="E35667" s="8"/>
      <c r="O35667" s="9"/>
    </row>
    <row r="35668" spans="2:15" x14ac:dyDescent="0.2">
      <c r="B35668" s="3"/>
      <c r="C35668" s="3"/>
      <c r="D35668" s="6"/>
      <c r="E35668" s="8"/>
      <c r="O35668" s="9"/>
    </row>
    <row r="35669" spans="2:15" x14ac:dyDescent="0.2">
      <c r="B35669" s="3"/>
      <c r="C35669" s="3"/>
      <c r="D35669" s="6"/>
      <c r="E35669" s="8"/>
      <c r="O35669" s="9"/>
    </row>
    <row r="35670" spans="2:15" x14ac:dyDescent="0.2">
      <c r="B35670" s="3"/>
      <c r="C35670" s="3"/>
      <c r="D35670" s="6"/>
      <c r="E35670" s="8"/>
      <c r="O35670" s="9"/>
    </row>
    <row r="35671" spans="2:15" x14ac:dyDescent="0.2">
      <c r="B35671" s="3"/>
      <c r="C35671" s="3"/>
      <c r="D35671" s="6"/>
      <c r="E35671" s="8"/>
      <c r="O35671" s="9"/>
    </row>
    <row r="35672" spans="2:15" x14ac:dyDescent="0.2">
      <c r="B35672" s="3"/>
      <c r="C35672" s="3"/>
      <c r="D35672" s="6"/>
      <c r="E35672" s="8"/>
      <c r="O35672" s="9"/>
    </row>
    <row r="35673" spans="2:15" x14ac:dyDescent="0.2">
      <c r="B35673" s="3"/>
      <c r="C35673" s="3"/>
      <c r="D35673" s="6"/>
      <c r="E35673" s="8"/>
      <c r="O35673" s="9"/>
    </row>
    <row r="35674" spans="2:15" x14ac:dyDescent="0.2">
      <c r="B35674" s="3"/>
      <c r="C35674" s="3"/>
      <c r="D35674" s="6"/>
      <c r="E35674" s="8"/>
      <c r="O35674" s="9"/>
    </row>
    <row r="35675" spans="2:15" x14ac:dyDescent="0.2">
      <c r="B35675" s="3"/>
      <c r="C35675" s="3"/>
      <c r="D35675" s="6"/>
      <c r="E35675" s="8"/>
      <c r="O35675" s="9"/>
    </row>
    <row r="35676" spans="2:15" x14ac:dyDescent="0.2">
      <c r="B35676" s="3"/>
      <c r="C35676" s="3"/>
      <c r="D35676" s="6"/>
      <c r="E35676" s="8"/>
      <c r="O35676" s="9"/>
    </row>
    <row r="35677" spans="2:15" x14ac:dyDescent="0.2">
      <c r="B35677" s="3"/>
      <c r="C35677" s="3"/>
      <c r="D35677" s="6"/>
      <c r="E35677" s="8"/>
      <c r="O35677" s="9"/>
    </row>
    <row r="35678" spans="2:15" x14ac:dyDescent="0.2">
      <c r="B35678" s="3"/>
      <c r="C35678" s="3"/>
      <c r="D35678" s="6"/>
      <c r="E35678" s="8"/>
      <c r="O35678" s="9"/>
    </row>
    <row r="35679" spans="2:15" x14ac:dyDescent="0.2">
      <c r="B35679" s="3"/>
      <c r="C35679" s="3"/>
      <c r="D35679" s="6"/>
      <c r="E35679" s="8"/>
      <c r="O35679" s="9"/>
    </row>
    <row r="35680" spans="2:15" x14ac:dyDescent="0.2">
      <c r="B35680" s="3"/>
      <c r="C35680" s="3"/>
      <c r="D35680" s="6"/>
      <c r="E35680" s="8"/>
      <c r="O35680" s="9"/>
    </row>
    <row r="35681" spans="2:15" x14ac:dyDescent="0.2">
      <c r="B35681" s="3"/>
      <c r="C35681" s="3"/>
      <c r="D35681" s="6"/>
      <c r="E35681" s="8"/>
      <c r="O35681" s="9"/>
    </row>
    <row r="35682" spans="2:15" x14ac:dyDescent="0.2">
      <c r="B35682" s="3"/>
      <c r="C35682" s="3"/>
      <c r="D35682" s="6"/>
      <c r="E35682" s="8"/>
      <c r="O35682" s="9"/>
    </row>
    <row r="35683" spans="2:15" x14ac:dyDescent="0.2">
      <c r="B35683" s="3"/>
      <c r="C35683" s="3"/>
      <c r="D35683" s="6"/>
      <c r="E35683" s="8"/>
      <c r="O35683" s="9"/>
    </row>
    <row r="35684" spans="2:15" x14ac:dyDescent="0.2">
      <c r="B35684" s="3"/>
      <c r="C35684" s="3"/>
      <c r="D35684" s="6"/>
      <c r="E35684" s="8"/>
      <c r="O35684" s="9"/>
    </row>
    <row r="35685" spans="2:15" x14ac:dyDescent="0.2">
      <c r="B35685" s="3"/>
      <c r="C35685" s="3"/>
      <c r="D35685" s="6"/>
      <c r="E35685" s="8"/>
      <c r="O35685" s="9"/>
    </row>
    <row r="35686" spans="2:15" x14ac:dyDescent="0.2">
      <c r="B35686" s="3"/>
      <c r="C35686" s="3"/>
      <c r="D35686" s="6"/>
      <c r="E35686" s="8"/>
      <c r="O35686" s="9"/>
    </row>
    <row r="35687" spans="2:15" x14ac:dyDescent="0.2">
      <c r="B35687" s="3"/>
      <c r="C35687" s="3"/>
      <c r="D35687" s="6"/>
      <c r="E35687" s="8"/>
      <c r="O35687" s="9"/>
    </row>
    <row r="35688" spans="2:15" x14ac:dyDescent="0.2">
      <c r="B35688" s="3"/>
      <c r="C35688" s="3"/>
      <c r="D35688" s="6"/>
      <c r="E35688" s="8"/>
      <c r="O35688" s="9"/>
    </row>
    <row r="35689" spans="2:15" x14ac:dyDescent="0.2">
      <c r="B35689" s="3"/>
      <c r="C35689" s="3"/>
      <c r="D35689" s="6"/>
      <c r="E35689" s="8"/>
      <c r="O35689" s="9"/>
    </row>
    <row r="35690" spans="2:15" x14ac:dyDescent="0.2">
      <c r="B35690" s="3"/>
      <c r="C35690" s="3"/>
      <c r="D35690" s="6"/>
      <c r="E35690" s="8"/>
      <c r="O35690" s="9"/>
    </row>
    <row r="35691" spans="2:15" x14ac:dyDescent="0.2">
      <c r="B35691" s="3"/>
      <c r="C35691" s="3"/>
      <c r="D35691" s="6"/>
      <c r="E35691" s="8"/>
      <c r="O35691" s="9"/>
    </row>
    <row r="35692" spans="2:15" x14ac:dyDescent="0.2">
      <c r="B35692" s="3"/>
      <c r="C35692" s="3"/>
      <c r="D35692" s="6"/>
      <c r="E35692" s="8"/>
      <c r="O35692" s="9"/>
    </row>
    <row r="35693" spans="2:15" x14ac:dyDescent="0.2">
      <c r="B35693" s="3"/>
      <c r="C35693" s="3"/>
      <c r="D35693" s="6"/>
      <c r="E35693" s="8"/>
      <c r="O35693" s="9"/>
    </row>
    <row r="35694" spans="2:15" x14ac:dyDescent="0.2">
      <c r="B35694" s="3"/>
      <c r="C35694" s="3"/>
      <c r="D35694" s="6"/>
      <c r="E35694" s="8"/>
      <c r="O35694" s="9"/>
    </row>
    <row r="35695" spans="2:15" x14ac:dyDescent="0.2">
      <c r="B35695" s="3"/>
      <c r="C35695" s="3"/>
      <c r="D35695" s="6"/>
      <c r="E35695" s="8"/>
      <c r="O35695" s="9"/>
    </row>
    <row r="35696" spans="2:15" x14ac:dyDescent="0.2">
      <c r="B35696" s="3"/>
      <c r="C35696" s="3"/>
      <c r="D35696" s="6"/>
      <c r="E35696" s="8"/>
      <c r="O35696" s="9"/>
    </row>
    <row r="35697" spans="2:15" x14ac:dyDescent="0.2">
      <c r="B35697" s="3"/>
      <c r="C35697" s="3"/>
      <c r="D35697" s="6"/>
      <c r="E35697" s="8"/>
      <c r="O35697" s="9"/>
    </row>
    <row r="35698" spans="2:15" x14ac:dyDescent="0.2">
      <c r="B35698" s="3"/>
      <c r="C35698" s="3"/>
      <c r="D35698" s="6"/>
      <c r="E35698" s="8"/>
      <c r="O35698" s="9"/>
    </row>
    <row r="35699" spans="2:15" x14ac:dyDescent="0.2">
      <c r="B35699" s="3"/>
      <c r="C35699" s="3"/>
      <c r="D35699" s="6"/>
      <c r="E35699" s="8"/>
      <c r="O35699" s="9"/>
    </row>
    <row r="35700" spans="2:15" x14ac:dyDescent="0.2">
      <c r="B35700" s="3"/>
      <c r="C35700" s="3"/>
      <c r="D35700" s="6"/>
      <c r="E35700" s="8"/>
      <c r="O35700" s="9"/>
    </row>
    <row r="35701" spans="2:15" x14ac:dyDescent="0.2">
      <c r="B35701" s="3"/>
      <c r="C35701" s="3"/>
      <c r="D35701" s="6"/>
      <c r="E35701" s="8"/>
      <c r="O35701" s="9"/>
    </row>
    <row r="35702" spans="2:15" x14ac:dyDescent="0.2">
      <c r="B35702" s="3"/>
      <c r="C35702" s="3"/>
      <c r="D35702" s="6"/>
      <c r="E35702" s="8"/>
      <c r="O35702" s="9"/>
    </row>
    <row r="35703" spans="2:15" x14ac:dyDescent="0.2">
      <c r="B35703" s="3"/>
      <c r="C35703" s="3"/>
      <c r="D35703" s="6"/>
      <c r="E35703" s="8"/>
      <c r="O35703" s="9"/>
    </row>
    <row r="35704" spans="2:15" x14ac:dyDescent="0.2">
      <c r="B35704" s="3"/>
      <c r="C35704" s="3"/>
      <c r="D35704" s="6"/>
      <c r="E35704" s="8"/>
      <c r="O35704" s="9"/>
    </row>
    <row r="35705" spans="2:15" x14ac:dyDescent="0.2">
      <c r="B35705" s="3"/>
      <c r="C35705" s="3"/>
      <c r="D35705" s="6"/>
      <c r="E35705" s="8"/>
      <c r="O35705" s="9"/>
    </row>
    <row r="35706" spans="2:15" x14ac:dyDescent="0.2">
      <c r="B35706" s="3"/>
      <c r="C35706" s="3"/>
      <c r="D35706" s="6"/>
      <c r="E35706" s="8"/>
      <c r="O35706" s="9"/>
    </row>
    <row r="35707" spans="2:15" x14ac:dyDescent="0.2">
      <c r="B35707" s="3"/>
      <c r="C35707" s="3"/>
      <c r="D35707" s="6"/>
      <c r="E35707" s="8"/>
      <c r="O35707" s="9"/>
    </row>
    <row r="35708" spans="2:15" x14ac:dyDescent="0.2">
      <c r="B35708" s="3"/>
      <c r="C35708" s="3"/>
      <c r="D35708" s="6"/>
      <c r="E35708" s="8"/>
      <c r="O35708" s="9"/>
    </row>
    <row r="35709" spans="2:15" x14ac:dyDescent="0.2">
      <c r="B35709" s="3"/>
      <c r="C35709" s="3"/>
      <c r="D35709" s="6"/>
      <c r="E35709" s="8"/>
      <c r="O35709" s="9"/>
    </row>
    <row r="35710" spans="2:15" x14ac:dyDescent="0.2">
      <c r="B35710" s="3"/>
      <c r="C35710" s="3"/>
      <c r="D35710" s="6"/>
      <c r="E35710" s="8"/>
      <c r="O35710" s="9"/>
    </row>
    <row r="35711" spans="2:15" x14ac:dyDescent="0.2">
      <c r="B35711" s="3"/>
      <c r="C35711" s="3"/>
      <c r="D35711" s="6"/>
      <c r="E35711" s="8"/>
      <c r="O35711" s="9"/>
    </row>
    <row r="35712" spans="2:15" x14ac:dyDescent="0.2">
      <c r="B35712" s="3"/>
      <c r="C35712" s="3"/>
      <c r="D35712" s="6"/>
      <c r="E35712" s="8"/>
      <c r="O35712" s="9"/>
    </row>
    <row r="35713" spans="2:15" x14ac:dyDescent="0.2">
      <c r="B35713" s="3"/>
      <c r="C35713" s="3"/>
      <c r="D35713" s="6"/>
      <c r="E35713" s="8"/>
      <c r="O35713" s="9"/>
    </row>
    <row r="35714" spans="2:15" x14ac:dyDescent="0.2">
      <c r="B35714" s="3"/>
      <c r="C35714" s="3"/>
      <c r="D35714" s="6"/>
      <c r="E35714" s="8"/>
      <c r="O35714" s="9"/>
    </row>
    <row r="35715" spans="2:15" x14ac:dyDescent="0.2">
      <c r="B35715" s="3"/>
      <c r="C35715" s="3"/>
      <c r="D35715" s="6"/>
      <c r="E35715" s="8"/>
      <c r="O35715" s="9"/>
    </row>
    <row r="35716" spans="2:15" x14ac:dyDescent="0.2">
      <c r="B35716" s="3"/>
      <c r="C35716" s="3"/>
      <c r="D35716" s="6"/>
      <c r="E35716" s="8"/>
      <c r="O35716" s="9"/>
    </row>
    <row r="35717" spans="2:15" x14ac:dyDescent="0.2">
      <c r="B35717" s="3"/>
      <c r="C35717" s="3"/>
      <c r="D35717" s="6"/>
      <c r="E35717" s="8"/>
      <c r="O35717" s="9"/>
    </row>
    <row r="35718" spans="2:15" x14ac:dyDescent="0.2">
      <c r="B35718" s="3"/>
      <c r="C35718" s="3"/>
      <c r="D35718" s="6"/>
      <c r="E35718" s="8"/>
      <c r="O35718" s="9"/>
    </row>
    <row r="35719" spans="2:15" x14ac:dyDescent="0.2">
      <c r="B35719" s="3"/>
      <c r="C35719" s="3"/>
      <c r="D35719" s="6"/>
      <c r="E35719" s="8"/>
      <c r="O35719" s="9"/>
    </row>
    <row r="35720" spans="2:15" x14ac:dyDescent="0.2">
      <c r="B35720" s="3"/>
      <c r="C35720" s="3"/>
      <c r="D35720" s="6"/>
      <c r="E35720" s="8"/>
      <c r="O35720" s="9"/>
    </row>
    <row r="35721" spans="2:15" x14ac:dyDescent="0.2">
      <c r="B35721" s="3"/>
      <c r="C35721" s="3"/>
      <c r="D35721" s="6"/>
      <c r="E35721" s="8"/>
      <c r="O35721" s="9"/>
    </row>
    <row r="35722" spans="2:15" x14ac:dyDescent="0.2">
      <c r="B35722" s="3"/>
      <c r="C35722" s="3"/>
      <c r="D35722" s="6"/>
      <c r="E35722" s="8"/>
      <c r="O35722" s="9"/>
    </row>
    <row r="35723" spans="2:15" x14ac:dyDescent="0.2">
      <c r="B35723" s="3"/>
      <c r="C35723" s="3"/>
      <c r="D35723" s="6"/>
      <c r="E35723" s="8"/>
      <c r="O35723" s="9"/>
    </row>
    <row r="35724" spans="2:15" x14ac:dyDescent="0.2">
      <c r="B35724" s="3"/>
      <c r="C35724" s="3"/>
      <c r="D35724" s="6"/>
      <c r="E35724" s="8"/>
      <c r="O35724" s="9"/>
    </row>
    <row r="35725" spans="2:15" x14ac:dyDescent="0.2">
      <c r="B35725" s="3"/>
      <c r="C35725" s="3"/>
      <c r="D35725" s="6"/>
      <c r="E35725" s="8"/>
      <c r="O35725" s="9"/>
    </row>
    <row r="35726" spans="2:15" x14ac:dyDescent="0.2">
      <c r="B35726" s="3"/>
      <c r="C35726" s="3"/>
      <c r="D35726" s="6"/>
      <c r="E35726" s="8"/>
      <c r="O35726" s="9"/>
    </row>
    <row r="35727" spans="2:15" x14ac:dyDescent="0.2">
      <c r="B35727" s="3"/>
      <c r="C35727" s="3"/>
      <c r="D35727" s="6"/>
      <c r="E35727" s="8"/>
      <c r="O35727" s="9"/>
    </row>
    <row r="35728" spans="2:15" x14ac:dyDescent="0.2">
      <c r="B35728" s="3"/>
      <c r="C35728" s="3"/>
      <c r="D35728" s="6"/>
      <c r="E35728" s="8"/>
      <c r="O35728" s="9"/>
    </row>
    <row r="35729" spans="2:15" x14ac:dyDescent="0.2">
      <c r="B35729" s="3"/>
      <c r="C35729" s="3"/>
      <c r="D35729" s="6"/>
      <c r="E35729" s="8"/>
      <c r="O35729" s="9"/>
    </row>
    <row r="35730" spans="2:15" x14ac:dyDescent="0.2">
      <c r="B35730" s="3"/>
      <c r="C35730" s="3"/>
      <c r="D35730" s="6"/>
      <c r="E35730" s="8"/>
      <c r="O35730" s="9"/>
    </row>
    <row r="35731" spans="2:15" x14ac:dyDescent="0.2">
      <c r="B35731" s="3"/>
      <c r="C35731" s="3"/>
      <c r="D35731" s="6"/>
      <c r="E35731" s="8"/>
      <c r="O35731" s="9"/>
    </row>
    <row r="35732" spans="2:15" x14ac:dyDescent="0.2">
      <c r="B35732" s="3"/>
      <c r="C35732" s="3"/>
      <c r="D35732" s="6"/>
      <c r="E35732" s="8"/>
      <c r="O35732" s="9"/>
    </row>
    <row r="35733" spans="2:15" x14ac:dyDescent="0.2">
      <c r="B35733" s="3"/>
      <c r="C35733" s="3"/>
      <c r="D35733" s="6"/>
      <c r="E35733" s="8"/>
      <c r="O35733" s="9"/>
    </row>
    <row r="35734" spans="2:15" x14ac:dyDescent="0.2">
      <c r="B35734" s="3"/>
      <c r="C35734" s="3"/>
      <c r="D35734" s="6"/>
      <c r="E35734" s="8"/>
      <c r="O35734" s="9"/>
    </row>
    <row r="35735" spans="2:15" x14ac:dyDescent="0.2">
      <c r="B35735" s="3"/>
      <c r="C35735" s="3"/>
      <c r="D35735" s="6"/>
      <c r="E35735" s="8"/>
      <c r="O35735" s="9"/>
    </row>
    <row r="35736" spans="2:15" x14ac:dyDescent="0.2">
      <c r="B35736" s="3"/>
      <c r="C35736" s="3"/>
      <c r="D35736" s="6"/>
      <c r="E35736" s="8"/>
      <c r="O35736" s="9"/>
    </row>
    <row r="35737" spans="2:15" x14ac:dyDescent="0.2">
      <c r="B35737" s="3"/>
      <c r="C35737" s="3"/>
      <c r="D35737" s="6"/>
      <c r="E35737" s="8"/>
      <c r="O35737" s="9"/>
    </row>
    <row r="35738" spans="2:15" x14ac:dyDescent="0.2">
      <c r="B35738" s="3"/>
      <c r="C35738" s="3"/>
      <c r="D35738" s="6"/>
      <c r="E35738" s="8"/>
      <c r="O35738" s="9"/>
    </row>
    <row r="35739" spans="2:15" x14ac:dyDescent="0.2">
      <c r="B35739" s="3"/>
      <c r="C35739" s="3"/>
      <c r="D35739" s="6"/>
      <c r="E35739" s="8"/>
      <c r="O35739" s="9"/>
    </row>
    <row r="35740" spans="2:15" x14ac:dyDescent="0.2">
      <c r="B35740" s="3"/>
      <c r="C35740" s="3"/>
      <c r="D35740" s="6"/>
      <c r="E35740" s="8"/>
      <c r="O35740" s="9"/>
    </row>
    <row r="35741" spans="2:15" x14ac:dyDescent="0.2">
      <c r="B35741" s="3"/>
      <c r="C35741" s="3"/>
      <c r="D35741" s="6"/>
      <c r="E35741" s="8"/>
      <c r="O35741" s="9"/>
    </row>
    <row r="35742" spans="2:15" x14ac:dyDescent="0.2">
      <c r="B35742" s="3"/>
      <c r="C35742" s="3"/>
      <c r="D35742" s="6"/>
      <c r="E35742" s="8"/>
      <c r="O35742" s="9"/>
    </row>
    <row r="35743" spans="2:15" x14ac:dyDescent="0.2">
      <c r="B35743" s="3"/>
      <c r="C35743" s="3"/>
      <c r="D35743" s="6"/>
      <c r="E35743" s="8"/>
      <c r="O35743" s="9"/>
    </row>
    <row r="35744" spans="2:15" x14ac:dyDescent="0.2">
      <c r="B35744" s="3"/>
      <c r="C35744" s="3"/>
      <c r="D35744" s="6"/>
      <c r="E35744" s="8"/>
      <c r="O35744" s="9"/>
    </row>
    <row r="35745" spans="2:15" x14ac:dyDescent="0.2">
      <c r="B35745" s="3"/>
      <c r="C35745" s="3"/>
      <c r="D35745" s="6"/>
      <c r="E35745" s="8"/>
      <c r="O35745" s="9"/>
    </row>
    <row r="35746" spans="2:15" x14ac:dyDescent="0.2">
      <c r="B35746" s="3"/>
      <c r="C35746" s="3"/>
      <c r="D35746" s="6"/>
      <c r="E35746" s="8"/>
      <c r="O35746" s="9"/>
    </row>
    <row r="35747" spans="2:15" x14ac:dyDescent="0.2">
      <c r="B35747" s="3"/>
      <c r="C35747" s="3"/>
      <c r="D35747" s="6"/>
      <c r="E35747" s="8"/>
      <c r="O35747" s="9"/>
    </row>
    <row r="35748" spans="2:15" x14ac:dyDescent="0.2">
      <c r="B35748" s="3"/>
      <c r="C35748" s="3"/>
      <c r="D35748" s="6"/>
      <c r="E35748" s="8"/>
      <c r="O35748" s="9"/>
    </row>
    <row r="35749" spans="2:15" x14ac:dyDescent="0.2">
      <c r="B35749" s="3"/>
      <c r="C35749" s="3"/>
      <c r="D35749" s="6"/>
      <c r="E35749" s="8"/>
      <c r="O35749" s="9"/>
    </row>
    <row r="35750" spans="2:15" x14ac:dyDescent="0.2">
      <c r="B35750" s="3"/>
      <c r="C35750" s="3"/>
      <c r="D35750" s="6"/>
      <c r="E35750" s="8"/>
      <c r="O35750" s="9"/>
    </row>
    <row r="35751" spans="2:15" x14ac:dyDescent="0.2">
      <c r="B35751" s="3"/>
      <c r="C35751" s="3"/>
      <c r="D35751" s="6"/>
      <c r="E35751" s="8"/>
      <c r="O35751" s="9"/>
    </row>
    <row r="35752" spans="2:15" x14ac:dyDescent="0.2">
      <c r="B35752" s="3"/>
      <c r="C35752" s="3"/>
      <c r="D35752" s="6"/>
      <c r="E35752" s="8"/>
      <c r="O35752" s="9"/>
    </row>
    <row r="35753" spans="2:15" x14ac:dyDescent="0.2">
      <c r="B35753" s="3"/>
      <c r="C35753" s="3"/>
      <c r="D35753" s="6"/>
      <c r="E35753" s="8"/>
      <c r="O35753" s="9"/>
    </row>
    <row r="35754" spans="2:15" x14ac:dyDescent="0.2">
      <c r="B35754" s="3"/>
      <c r="C35754" s="3"/>
      <c r="D35754" s="6"/>
      <c r="E35754" s="8"/>
      <c r="O35754" s="9"/>
    </row>
    <row r="35755" spans="2:15" x14ac:dyDescent="0.2">
      <c r="B35755" s="3"/>
      <c r="C35755" s="3"/>
      <c r="D35755" s="6"/>
      <c r="E35755" s="8"/>
      <c r="O35755" s="9"/>
    </row>
    <row r="35756" spans="2:15" x14ac:dyDescent="0.2">
      <c r="B35756" s="3"/>
      <c r="C35756" s="3"/>
      <c r="D35756" s="6"/>
      <c r="E35756" s="8"/>
      <c r="O35756" s="9"/>
    </row>
    <row r="35757" spans="2:15" x14ac:dyDescent="0.2">
      <c r="B35757" s="3"/>
      <c r="C35757" s="3"/>
      <c r="D35757" s="6"/>
      <c r="E35757" s="8"/>
      <c r="O35757" s="9"/>
    </row>
    <row r="35758" spans="2:15" x14ac:dyDescent="0.2">
      <c r="B35758" s="3"/>
      <c r="C35758" s="3"/>
      <c r="D35758" s="6"/>
      <c r="E35758" s="8"/>
      <c r="O35758" s="9"/>
    </row>
    <row r="35759" spans="2:15" x14ac:dyDescent="0.2">
      <c r="B35759" s="3"/>
      <c r="C35759" s="3"/>
      <c r="D35759" s="6"/>
      <c r="E35759" s="8"/>
      <c r="O35759" s="9"/>
    </row>
    <row r="35760" spans="2:15" x14ac:dyDescent="0.2">
      <c r="B35760" s="3"/>
      <c r="C35760" s="3"/>
      <c r="D35760" s="6"/>
      <c r="E35760" s="8"/>
      <c r="O35760" s="9"/>
    </row>
    <row r="35761" spans="2:15" x14ac:dyDescent="0.2">
      <c r="B35761" s="3"/>
      <c r="C35761" s="3"/>
      <c r="D35761" s="6"/>
      <c r="E35761" s="8"/>
      <c r="O35761" s="9"/>
    </row>
    <row r="35762" spans="2:15" x14ac:dyDescent="0.2">
      <c r="B35762" s="3"/>
      <c r="C35762" s="3"/>
      <c r="D35762" s="6"/>
      <c r="E35762" s="8"/>
      <c r="O35762" s="9"/>
    </row>
    <row r="35763" spans="2:15" x14ac:dyDescent="0.2">
      <c r="B35763" s="3"/>
      <c r="C35763" s="3"/>
      <c r="D35763" s="6"/>
      <c r="E35763" s="8"/>
      <c r="O35763" s="9"/>
    </row>
    <row r="35764" spans="2:15" x14ac:dyDescent="0.2">
      <c r="B35764" s="3"/>
      <c r="C35764" s="3"/>
      <c r="D35764" s="6"/>
      <c r="E35764" s="8"/>
      <c r="O35764" s="9"/>
    </row>
    <row r="35765" spans="2:15" x14ac:dyDescent="0.2">
      <c r="B35765" s="3"/>
      <c r="C35765" s="3"/>
      <c r="D35765" s="6"/>
      <c r="E35765" s="8"/>
      <c r="O35765" s="9"/>
    </row>
    <row r="35766" spans="2:15" x14ac:dyDescent="0.2">
      <c r="B35766" s="3"/>
      <c r="C35766" s="3"/>
      <c r="D35766" s="6"/>
      <c r="E35766" s="8"/>
      <c r="O35766" s="9"/>
    </row>
    <row r="35767" spans="2:15" x14ac:dyDescent="0.2">
      <c r="B35767" s="3"/>
      <c r="C35767" s="3"/>
      <c r="D35767" s="6"/>
      <c r="E35767" s="8"/>
      <c r="O35767" s="9"/>
    </row>
    <row r="35768" spans="2:15" x14ac:dyDescent="0.2">
      <c r="B35768" s="3"/>
      <c r="C35768" s="3"/>
      <c r="D35768" s="6"/>
      <c r="E35768" s="8"/>
      <c r="O35768" s="9"/>
    </row>
    <row r="35769" spans="2:15" x14ac:dyDescent="0.2">
      <c r="B35769" s="3"/>
      <c r="C35769" s="3"/>
      <c r="D35769" s="6"/>
      <c r="E35769" s="8"/>
      <c r="O35769" s="9"/>
    </row>
    <row r="35770" spans="2:15" x14ac:dyDescent="0.2">
      <c r="B35770" s="3"/>
      <c r="C35770" s="3"/>
      <c r="D35770" s="6"/>
      <c r="E35770" s="8"/>
      <c r="O35770" s="9"/>
    </row>
    <row r="35771" spans="2:15" x14ac:dyDescent="0.2">
      <c r="B35771" s="3"/>
      <c r="C35771" s="3"/>
      <c r="D35771" s="6"/>
      <c r="E35771" s="8"/>
      <c r="O35771" s="9"/>
    </row>
    <row r="35772" spans="2:15" x14ac:dyDescent="0.2">
      <c r="B35772" s="3"/>
      <c r="C35772" s="3"/>
      <c r="D35772" s="6"/>
      <c r="E35772" s="8"/>
      <c r="O35772" s="9"/>
    </row>
    <row r="35773" spans="2:15" x14ac:dyDescent="0.2">
      <c r="B35773" s="3"/>
      <c r="C35773" s="3"/>
      <c r="D35773" s="6"/>
      <c r="E35773" s="8"/>
      <c r="O35773" s="9"/>
    </row>
    <row r="35774" spans="2:15" x14ac:dyDescent="0.2">
      <c r="B35774" s="3"/>
      <c r="C35774" s="3"/>
      <c r="D35774" s="6"/>
      <c r="E35774" s="8"/>
      <c r="O35774" s="9"/>
    </row>
    <row r="35775" spans="2:15" x14ac:dyDescent="0.2">
      <c r="B35775" s="3"/>
      <c r="C35775" s="3"/>
      <c r="D35775" s="6"/>
      <c r="E35775" s="8"/>
      <c r="O35775" s="9"/>
    </row>
    <row r="35776" spans="2:15" x14ac:dyDescent="0.2">
      <c r="B35776" s="3"/>
      <c r="C35776" s="3"/>
      <c r="D35776" s="6"/>
      <c r="E35776" s="8"/>
      <c r="O35776" s="9"/>
    </row>
    <row r="35777" spans="2:15" x14ac:dyDescent="0.2">
      <c r="B35777" s="3"/>
      <c r="C35777" s="3"/>
      <c r="D35777" s="6"/>
      <c r="E35777" s="8"/>
      <c r="O35777" s="9"/>
    </row>
    <row r="35778" spans="2:15" x14ac:dyDescent="0.2">
      <c r="B35778" s="3"/>
      <c r="C35778" s="3"/>
      <c r="D35778" s="6"/>
      <c r="E35778" s="8"/>
      <c r="O35778" s="9"/>
    </row>
    <row r="35779" spans="2:15" x14ac:dyDescent="0.2">
      <c r="B35779" s="3"/>
      <c r="C35779" s="3"/>
      <c r="D35779" s="6"/>
      <c r="E35779" s="8"/>
      <c r="O35779" s="9"/>
    </row>
    <row r="35780" spans="2:15" x14ac:dyDescent="0.2">
      <c r="B35780" s="3"/>
      <c r="C35780" s="3"/>
      <c r="D35780" s="6"/>
      <c r="E35780" s="8"/>
      <c r="O35780" s="9"/>
    </row>
    <row r="35781" spans="2:15" x14ac:dyDescent="0.2">
      <c r="B35781" s="3"/>
      <c r="C35781" s="3"/>
      <c r="D35781" s="6"/>
      <c r="E35781" s="8"/>
      <c r="O35781" s="9"/>
    </row>
    <row r="35782" spans="2:15" x14ac:dyDescent="0.2">
      <c r="B35782" s="3"/>
      <c r="C35782" s="3"/>
      <c r="D35782" s="6"/>
      <c r="E35782" s="8"/>
      <c r="O35782" s="9"/>
    </row>
    <row r="35783" spans="2:15" x14ac:dyDescent="0.2">
      <c r="B35783" s="3"/>
      <c r="C35783" s="3"/>
      <c r="D35783" s="6"/>
      <c r="E35783" s="8"/>
      <c r="O35783" s="9"/>
    </row>
    <row r="35784" spans="2:15" x14ac:dyDescent="0.2">
      <c r="B35784" s="3"/>
      <c r="C35784" s="3"/>
      <c r="D35784" s="6"/>
      <c r="E35784" s="8"/>
      <c r="O35784" s="9"/>
    </row>
    <row r="35785" spans="2:15" x14ac:dyDescent="0.2">
      <c r="B35785" s="3"/>
      <c r="C35785" s="3"/>
      <c r="D35785" s="6"/>
      <c r="E35785" s="8"/>
      <c r="O35785" s="9"/>
    </row>
    <row r="35786" spans="2:15" x14ac:dyDescent="0.2">
      <c r="B35786" s="3"/>
      <c r="C35786" s="3"/>
      <c r="D35786" s="6"/>
      <c r="E35786" s="8"/>
      <c r="O35786" s="9"/>
    </row>
    <row r="35787" spans="2:15" x14ac:dyDescent="0.2">
      <c r="B35787" s="3"/>
      <c r="C35787" s="3"/>
      <c r="D35787" s="6"/>
      <c r="E35787" s="8"/>
      <c r="O35787" s="9"/>
    </row>
    <row r="35788" spans="2:15" x14ac:dyDescent="0.2">
      <c r="B35788" s="3"/>
      <c r="C35788" s="3"/>
      <c r="D35788" s="6"/>
      <c r="E35788" s="8"/>
      <c r="O35788" s="9"/>
    </row>
    <row r="35789" spans="2:15" x14ac:dyDescent="0.2">
      <c r="B35789" s="3"/>
      <c r="C35789" s="3"/>
      <c r="D35789" s="6"/>
      <c r="E35789" s="8"/>
      <c r="O35789" s="9"/>
    </row>
    <row r="35790" spans="2:15" x14ac:dyDescent="0.2">
      <c r="B35790" s="3"/>
      <c r="C35790" s="3"/>
      <c r="D35790" s="6"/>
      <c r="E35790" s="8"/>
      <c r="O35790" s="9"/>
    </row>
    <row r="35791" spans="2:15" x14ac:dyDescent="0.2">
      <c r="B35791" s="3"/>
      <c r="C35791" s="3"/>
      <c r="D35791" s="6"/>
      <c r="E35791" s="8"/>
      <c r="O35791" s="9"/>
    </row>
    <row r="35792" spans="2:15" x14ac:dyDescent="0.2">
      <c r="B35792" s="3"/>
      <c r="C35792" s="3"/>
      <c r="D35792" s="6"/>
      <c r="E35792" s="8"/>
      <c r="O35792" s="9"/>
    </row>
    <row r="35793" spans="2:15" x14ac:dyDescent="0.2">
      <c r="B35793" s="3"/>
      <c r="C35793" s="3"/>
      <c r="D35793" s="6"/>
      <c r="E35793" s="8"/>
      <c r="O35793" s="9"/>
    </row>
    <row r="35794" spans="2:15" x14ac:dyDescent="0.2">
      <c r="B35794" s="3"/>
      <c r="C35794" s="3"/>
      <c r="D35794" s="6"/>
      <c r="E35794" s="8"/>
      <c r="O35794" s="9"/>
    </row>
    <row r="35795" spans="2:15" x14ac:dyDescent="0.2">
      <c r="B35795" s="3"/>
      <c r="C35795" s="3"/>
      <c r="D35795" s="6"/>
      <c r="E35795" s="8"/>
      <c r="O35795" s="9"/>
    </row>
    <row r="35796" spans="2:15" x14ac:dyDescent="0.2">
      <c r="B35796" s="3"/>
      <c r="C35796" s="3"/>
      <c r="D35796" s="6"/>
      <c r="E35796" s="8"/>
      <c r="O35796" s="9"/>
    </row>
    <row r="35797" spans="2:15" x14ac:dyDescent="0.2">
      <c r="B35797" s="3"/>
      <c r="C35797" s="3"/>
      <c r="D35797" s="6"/>
      <c r="E35797" s="8"/>
      <c r="O35797" s="9"/>
    </row>
    <row r="35798" spans="2:15" x14ac:dyDescent="0.2">
      <c r="B35798" s="3"/>
      <c r="C35798" s="3"/>
      <c r="D35798" s="6"/>
      <c r="E35798" s="8"/>
      <c r="O35798" s="9"/>
    </row>
    <row r="35799" spans="2:15" x14ac:dyDescent="0.2">
      <c r="B35799" s="3"/>
      <c r="C35799" s="3"/>
      <c r="D35799" s="6"/>
      <c r="E35799" s="8"/>
      <c r="O35799" s="9"/>
    </row>
    <row r="35800" spans="2:15" x14ac:dyDescent="0.2">
      <c r="B35800" s="3"/>
      <c r="C35800" s="3"/>
      <c r="D35800" s="6"/>
      <c r="E35800" s="8"/>
      <c r="O35800" s="9"/>
    </row>
    <row r="35801" spans="2:15" x14ac:dyDescent="0.2">
      <c r="B35801" s="3"/>
      <c r="C35801" s="3"/>
      <c r="D35801" s="6"/>
      <c r="E35801" s="8"/>
      <c r="O35801" s="9"/>
    </row>
    <row r="35802" spans="2:15" x14ac:dyDescent="0.2">
      <c r="B35802" s="3"/>
      <c r="C35802" s="3"/>
      <c r="D35802" s="6"/>
      <c r="E35802" s="8"/>
      <c r="O35802" s="9"/>
    </row>
    <row r="35803" spans="2:15" x14ac:dyDescent="0.2">
      <c r="B35803" s="3"/>
      <c r="C35803" s="3"/>
      <c r="D35803" s="6"/>
      <c r="E35803" s="8"/>
      <c r="O35803" s="9"/>
    </row>
    <row r="35804" spans="2:15" x14ac:dyDescent="0.2">
      <c r="B35804" s="3"/>
      <c r="C35804" s="3"/>
      <c r="D35804" s="6"/>
      <c r="E35804" s="8"/>
      <c r="O35804" s="9"/>
    </row>
    <row r="35805" spans="2:15" x14ac:dyDescent="0.2">
      <c r="B35805" s="3"/>
      <c r="C35805" s="3"/>
      <c r="D35805" s="6"/>
      <c r="E35805" s="8"/>
      <c r="O35805" s="9"/>
    </row>
    <row r="35806" spans="2:15" x14ac:dyDescent="0.2">
      <c r="B35806" s="3"/>
      <c r="C35806" s="3"/>
      <c r="D35806" s="6"/>
      <c r="E35806" s="8"/>
      <c r="O35806" s="9"/>
    </row>
    <row r="35807" spans="2:15" x14ac:dyDescent="0.2">
      <c r="B35807" s="3"/>
      <c r="C35807" s="3"/>
      <c r="D35807" s="6"/>
      <c r="E35807" s="8"/>
      <c r="O35807" s="9"/>
    </row>
    <row r="35808" spans="2:15" x14ac:dyDescent="0.2">
      <c r="B35808" s="3"/>
      <c r="C35808" s="3"/>
      <c r="D35808" s="6"/>
      <c r="E35808" s="8"/>
      <c r="O35808" s="9"/>
    </row>
    <row r="35809" spans="2:15" x14ac:dyDescent="0.2">
      <c r="B35809" s="3"/>
      <c r="C35809" s="3"/>
      <c r="D35809" s="6"/>
      <c r="E35809" s="8"/>
      <c r="O35809" s="9"/>
    </row>
    <row r="35810" spans="2:15" x14ac:dyDescent="0.2">
      <c r="B35810" s="3"/>
      <c r="C35810" s="3"/>
      <c r="D35810" s="6"/>
      <c r="E35810" s="8"/>
      <c r="O35810" s="9"/>
    </row>
    <row r="35811" spans="2:15" x14ac:dyDescent="0.2">
      <c r="B35811" s="3"/>
      <c r="C35811" s="3"/>
      <c r="D35811" s="6"/>
      <c r="E35811" s="8"/>
      <c r="O35811" s="9"/>
    </row>
    <row r="35812" spans="2:15" x14ac:dyDescent="0.2">
      <c r="B35812" s="3"/>
      <c r="C35812" s="3"/>
      <c r="D35812" s="6"/>
      <c r="E35812" s="8"/>
      <c r="O35812" s="9"/>
    </row>
    <row r="35813" spans="2:15" x14ac:dyDescent="0.2">
      <c r="B35813" s="3"/>
      <c r="C35813" s="3"/>
      <c r="D35813" s="6"/>
      <c r="E35813" s="8"/>
      <c r="O35813" s="9"/>
    </row>
    <row r="35814" spans="2:15" x14ac:dyDescent="0.2">
      <c r="B35814" s="3"/>
      <c r="C35814" s="3"/>
      <c r="D35814" s="6"/>
      <c r="E35814" s="8"/>
      <c r="O35814" s="9"/>
    </row>
    <row r="35815" spans="2:15" x14ac:dyDescent="0.2">
      <c r="B35815" s="3"/>
      <c r="C35815" s="3"/>
      <c r="D35815" s="6"/>
      <c r="E35815" s="8"/>
      <c r="O35815" s="9"/>
    </row>
    <row r="35816" spans="2:15" x14ac:dyDescent="0.2">
      <c r="B35816" s="3"/>
      <c r="C35816" s="3"/>
      <c r="D35816" s="6"/>
      <c r="E35816" s="8"/>
      <c r="O35816" s="9"/>
    </row>
    <row r="35817" spans="2:15" x14ac:dyDescent="0.2">
      <c r="B35817" s="3"/>
      <c r="C35817" s="3"/>
      <c r="D35817" s="6"/>
      <c r="E35817" s="8"/>
      <c r="O35817" s="9"/>
    </row>
    <row r="35818" spans="2:15" x14ac:dyDescent="0.2">
      <c r="B35818" s="3"/>
      <c r="C35818" s="3"/>
      <c r="D35818" s="6"/>
      <c r="E35818" s="8"/>
      <c r="O35818" s="9"/>
    </row>
    <row r="35819" spans="2:15" x14ac:dyDescent="0.2">
      <c r="B35819" s="3"/>
      <c r="C35819" s="3"/>
      <c r="D35819" s="6"/>
      <c r="E35819" s="8"/>
      <c r="O35819" s="9"/>
    </row>
    <row r="35820" spans="2:15" x14ac:dyDescent="0.2">
      <c r="B35820" s="3"/>
      <c r="C35820" s="3"/>
      <c r="D35820" s="6"/>
      <c r="E35820" s="8"/>
      <c r="O35820" s="9"/>
    </row>
    <row r="35821" spans="2:15" x14ac:dyDescent="0.2">
      <c r="B35821" s="3"/>
      <c r="C35821" s="3"/>
      <c r="D35821" s="6"/>
      <c r="E35821" s="8"/>
      <c r="O35821" s="9"/>
    </row>
    <row r="35822" spans="2:15" x14ac:dyDescent="0.2">
      <c r="B35822" s="3"/>
      <c r="C35822" s="3"/>
      <c r="D35822" s="6"/>
      <c r="E35822" s="8"/>
      <c r="O35822" s="9"/>
    </row>
    <row r="35823" spans="2:15" x14ac:dyDescent="0.2">
      <c r="B35823" s="3"/>
      <c r="C35823" s="3"/>
      <c r="D35823" s="6"/>
      <c r="E35823" s="8"/>
      <c r="O35823" s="9"/>
    </row>
    <row r="35824" spans="2:15" x14ac:dyDescent="0.2">
      <c r="B35824" s="3"/>
      <c r="C35824" s="3"/>
      <c r="D35824" s="6"/>
      <c r="E35824" s="8"/>
      <c r="O35824" s="9"/>
    </row>
    <row r="35825" spans="2:15" x14ac:dyDescent="0.2">
      <c r="B35825" s="3"/>
      <c r="C35825" s="3"/>
      <c r="D35825" s="6"/>
      <c r="E35825" s="8"/>
      <c r="O35825" s="9"/>
    </row>
    <row r="35826" spans="2:15" x14ac:dyDescent="0.2">
      <c r="B35826" s="3"/>
      <c r="C35826" s="3"/>
      <c r="D35826" s="6"/>
      <c r="E35826" s="8"/>
      <c r="O35826" s="9"/>
    </row>
    <row r="35827" spans="2:15" x14ac:dyDescent="0.2">
      <c r="B35827" s="3"/>
      <c r="C35827" s="3"/>
      <c r="D35827" s="6"/>
      <c r="E35827" s="8"/>
      <c r="O35827" s="9"/>
    </row>
    <row r="35828" spans="2:15" x14ac:dyDescent="0.2">
      <c r="B35828" s="3"/>
      <c r="C35828" s="3"/>
      <c r="D35828" s="6"/>
      <c r="E35828" s="8"/>
      <c r="O35828" s="9"/>
    </row>
    <row r="35829" spans="2:15" x14ac:dyDescent="0.2">
      <c r="B35829" s="3"/>
      <c r="C35829" s="3"/>
      <c r="D35829" s="6"/>
      <c r="E35829" s="8"/>
      <c r="O35829" s="9"/>
    </row>
    <row r="35830" spans="2:15" x14ac:dyDescent="0.2">
      <c r="B35830" s="3"/>
      <c r="C35830" s="3"/>
      <c r="D35830" s="6"/>
      <c r="E35830" s="8"/>
      <c r="O35830" s="9"/>
    </row>
    <row r="35831" spans="2:15" x14ac:dyDescent="0.2">
      <c r="B35831" s="3"/>
      <c r="C35831" s="3"/>
      <c r="D35831" s="6"/>
      <c r="E35831" s="8"/>
      <c r="O35831" s="9"/>
    </row>
    <row r="35832" spans="2:15" x14ac:dyDescent="0.2">
      <c r="B35832" s="3"/>
      <c r="C35832" s="3"/>
      <c r="D35832" s="6"/>
      <c r="E35832" s="8"/>
      <c r="O35832" s="9"/>
    </row>
    <row r="35833" spans="2:15" x14ac:dyDescent="0.2">
      <c r="B35833" s="3"/>
      <c r="C35833" s="3"/>
      <c r="D35833" s="6"/>
      <c r="E35833" s="8"/>
      <c r="O35833" s="9"/>
    </row>
    <row r="35834" spans="2:15" x14ac:dyDescent="0.2">
      <c r="B35834" s="3"/>
      <c r="C35834" s="3"/>
      <c r="D35834" s="6"/>
      <c r="E35834" s="8"/>
      <c r="O35834" s="9"/>
    </row>
    <row r="35835" spans="2:15" x14ac:dyDescent="0.2">
      <c r="B35835" s="3"/>
      <c r="C35835" s="3"/>
      <c r="D35835" s="6"/>
      <c r="E35835" s="8"/>
      <c r="O35835" s="9"/>
    </row>
    <row r="35836" spans="2:15" x14ac:dyDescent="0.2">
      <c r="B35836" s="3"/>
      <c r="C35836" s="3"/>
      <c r="D35836" s="6"/>
      <c r="E35836" s="8"/>
      <c r="O35836" s="9"/>
    </row>
    <row r="35837" spans="2:15" x14ac:dyDescent="0.2">
      <c r="B35837" s="3"/>
      <c r="C35837" s="3"/>
      <c r="D35837" s="6"/>
      <c r="E35837" s="8"/>
      <c r="O35837" s="9"/>
    </row>
    <row r="35838" spans="2:15" x14ac:dyDescent="0.2">
      <c r="B35838" s="3"/>
      <c r="C35838" s="3"/>
      <c r="D35838" s="6"/>
      <c r="E35838" s="8"/>
      <c r="O35838" s="9"/>
    </row>
    <row r="35839" spans="2:15" x14ac:dyDescent="0.2">
      <c r="B35839" s="3"/>
      <c r="C35839" s="3"/>
      <c r="D35839" s="6"/>
      <c r="E35839" s="8"/>
      <c r="O35839" s="9"/>
    </row>
    <row r="35840" spans="2:15" x14ac:dyDescent="0.2">
      <c r="B35840" s="3"/>
      <c r="C35840" s="3"/>
      <c r="D35840" s="6"/>
      <c r="E35840" s="8"/>
      <c r="O35840" s="9"/>
    </row>
    <row r="35841" spans="2:15" x14ac:dyDescent="0.2">
      <c r="B35841" s="3"/>
      <c r="C35841" s="3"/>
      <c r="D35841" s="6"/>
      <c r="E35841" s="8"/>
      <c r="O35841" s="9"/>
    </row>
    <row r="35842" spans="2:15" x14ac:dyDescent="0.2">
      <c r="B35842" s="3"/>
      <c r="C35842" s="3"/>
      <c r="D35842" s="6"/>
      <c r="E35842" s="8"/>
      <c r="O35842" s="9"/>
    </row>
    <row r="35843" spans="2:15" x14ac:dyDescent="0.2">
      <c r="B35843" s="3"/>
      <c r="C35843" s="3"/>
      <c r="D35843" s="6"/>
      <c r="E35843" s="8"/>
      <c r="O35843" s="9"/>
    </row>
    <row r="35844" spans="2:15" x14ac:dyDescent="0.2">
      <c r="B35844" s="3"/>
      <c r="C35844" s="3"/>
      <c r="D35844" s="6"/>
      <c r="E35844" s="8"/>
      <c r="O35844" s="9"/>
    </row>
    <row r="35845" spans="2:15" x14ac:dyDescent="0.2">
      <c r="B35845" s="3"/>
      <c r="C35845" s="3"/>
      <c r="D35845" s="6"/>
      <c r="E35845" s="8"/>
      <c r="O35845" s="9"/>
    </row>
    <row r="35846" spans="2:15" x14ac:dyDescent="0.2">
      <c r="B35846" s="3"/>
      <c r="C35846" s="3"/>
      <c r="D35846" s="6"/>
      <c r="E35846" s="8"/>
      <c r="O35846" s="9"/>
    </row>
    <row r="35847" spans="2:15" x14ac:dyDescent="0.2">
      <c r="B35847" s="3"/>
      <c r="C35847" s="3"/>
      <c r="D35847" s="6"/>
      <c r="E35847" s="8"/>
      <c r="O35847" s="9"/>
    </row>
    <row r="35848" spans="2:15" x14ac:dyDescent="0.2">
      <c r="B35848" s="3"/>
      <c r="C35848" s="3"/>
      <c r="D35848" s="6"/>
      <c r="E35848" s="8"/>
      <c r="O35848" s="9"/>
    </row>
    <row r="35849" spans="2:15" x14ac:dyDescent="0.2">
      <c r="B35849" s="3"/>
      <c r="C35849" s="3"/>
      <c r="D35849" s="6"/>
      <c r="E35849" s="8"/>
      <c r="O35849" s="9"/>
    </row>
    <row r="35850" spans="2:15" x14ac:dyDescent="0.2">
      <c r="B35850" s="3"/>
      <c r="C35850" s="3"/>
      <c r="D35850" s="6"/>
      <c r="E35850" s="8"/>
      <c r="O35850" s="9"/>
    </row>
    <row r="35851" spans="2:15" x14ac:dyDescent="0.2">
      <c r="B35851" s="3"/>
      <c r="C35851" s="3"/>
      <c r="D35851" s="6"/>
      <c r="E35851" s="8"/>
      <c r="O35851" s="9"/>
    </row>
    <row r="35852" spans="2:15" x14ac:dyDescent="0.2">
      <c r="B35852" s="3"/>
      <c r="C35852" s="3"/>
      <c r="D35852" s="6"/>
      <c r="E35852" s="8"/>
      <c r="O35852" s="9"/>
    </row>
    <row r="35853" spans="2:15" x14ac:dyDescent="0.2">
      <c r="B35853" s="3"/>
      <c r="C35853" s="3"/>
      <c r="D35853" s="6"/>
      <c r="E35853" s="8"/>
      <c r="O35853" s="9"/>
    </row>
    <row r="35854" spans="2:15" x14ac:dyDescent="0.2">
      <c r="B35854" s="3"/>
      <c r="C35854" s="3"/>
      <c r="D35854" s="6"/>
      <c r="E35854" s="8"/>
      <c r="O35854" s="9"/>
    </row>
    <row r="35855" spans="2:15" x14ac:dyDescent="0.2">
      <c r="B35855" s="3"/>
      <c r="C35855" s="3"/>
      <c r="D35855" s="6"/>
      <c r="E35855" s="8"/>
      <c r="O35855" s="9"/>
    </row>
    <row r="35856" spans="2:15" x14ac:dyDescent="0.2">
      <c r="B35856" s="3"/>
      <c r="C35856" s="3"/>
      <c r="D35856" s="6"/>
      <c r="E35856" s="8"/>
      <c r="O35856" s="9"/>
    </row>
    <row r="35857" spans="2:15" x14ac:dyDescent="0.2">
      <c r="B35857" s="3"/>
      <c r="C35857" s="3"/>
      <c r="D35857" s="6"/>
      <c r="E35857" s="8"/>
      <c r="O35857" s="9"/>
    </row>
    <row r="35858" spans="2:15" x14ac:dyDescent="0.2">
      <c r="B35858" s="3"/>
      <c r="C35858" s="3"/>
      <c r="D35858" s="6"/>
      <c r="E35858" s="8"/>
      <c r="O35858" s="9"/>
    </row>
    <row r="35859" spans="2:15" x14ac:dyDescent="0.2">
      <c r="B35859" s="3"/>
      <c r="C35859" s="3"/>
      <c r="D35859" s="6"/>
      <c r="E35859" s="8"/>
      <c r="O35859" s="9"/>
    </row>
    <row r="35860" spans="2:15" x14ac:dyDescent="0.2">
      <c r="B35860" s="3"/>
      <c r="C35860" s="3"/>
      <c r="D35860" s="6"/>
      <c r="E35860" s="8"/>
      <c r="O35860" s="9"/>
    </row>
    <row r="35861" spans="2:15" x14ac:dyDescent="0.2">
      <c r="B35861" s="3"/>
      <c r="C35861" s="3"/>
      <c r="D35861" s="6"/>
      <c r="E35861" s="8"/>
      <c r="O35861" s="9"/>
    </row>
    <row r="35862" spans="2:15" x14ac:dyDescent="0.2">
      <c r="B35862" s="3"/>
      <c r="C35862" s="3"/>
      <c r="D35862" s="6"/>
      <c r="E35862" s="8"/>
      <c r="O35862" s="9"/>
    </row>
    <row r="35863" spans="2:15" x14ac:dyDescent="0.2">
      <c r="B35863" s="3"/>
      <c r="C35863" s="3"/>
      <c r="D35863" s="6"/>
      <c r="E35863" s="8"/>
      <c r="O35863" s="9"/>
    </row>
    <row r="35864" spans="2:15" x14ac:dyDescent="0.2">
      <c r="B35864" s="3"/>
      <c r="C35864" s="3"/>
      <c r="D35864" s="6"/>
      <c r="E35864" s="8"/>
      <c r="O35864" s="9"/>
    </row>
    <row r="35865" spans="2:15" x14ac:dyDescent="0.2">
      <c r="B35865" s="3"/>
      <c r="C35865" s="3"/>
      <c r="D35865" s="6"/>
      <c r="E35865" s="8"/>
      <c r="O35865" s="9"/>
    </row>
    <row r="35866" spans="2:15" x14ac:dyDescent="0.2">
      <c r="B35866" s="3"/>
      <c r="C35866" s="3"/>
      <c r="D35866" s="6"/>
      <c r="E35866" s="8"/>
      <c r="O35866" s="9"/>
    </row>
    <row r="35867" spans="2:15" x14ac:dyDescent="0.2">
      <c r="B35867" s="3"/>
      <c r="C35867" s="3"/>
      <c r="D35867" s="6"/>
      <c r="E35867" s="8"/>
      <c r="O35867" s="9"/>
    </row>
    <row r="35868" spans="2:15" x14ac:dyDescent="0.2">
      <c r="B35868" s="3"/>
      <c r="C35868" s="3"/>
      <c r="D35868" s="6"/>
      <c r="E35868" s="8"/>
      <c r="O35868" s="9"/>
    </row>
    <row r="35869" spans="2:15" x14ac:dyDescent="0.2">
      <c r="B35869" s="3"/>
      <c r="C35869" s="3"/>
      <c r="D35869" s="6"/>
      <c r="E35869" s="8"/>
      <c r="O35869" s="9"/>
    </row>
    <row r="35870" spans="2:15" x14ac:dyDescent="0.2">
      <c r="B35870" s="3"/>
      <c r="C35870" s="3"/>
      <c r="D35870" s="6"/>
      <c r="E35870" s="8"/>
      <c r="O35870" s="9"/>
    </row>
    <row r="35871" spans="2:15" x14ac:dyDescent="0.2">
      <c r="B35871" s="3"/>
      <c r="C35871" s="3"/>
      <c r="D35871" s="6"/>
      <c r="E35871" s="8"/>
      <c r="O35871" s="9"/>
    </row>
    <row r="35872" spans="2:15" x14ac:dyDescent="0.2">
      <c r="B35872" s="3"/>
      <c r="C35872" s="3"/>
      <c r="D35872" s="6"/>
      <c r="E35872" s="8"/>
      <c r="O35872" s="9"/>
    </row>
    <row r="35873" spans="2:15" x14ac:dyDescent="0.2">
      <c r="B35873" s="3"/>
      <c r="C35873" s="3"/>
      <c r="D35873" s="6"/>
      <c r="E35873" s="8"/>
      <c r="O35873" s="9"/>
    </row>
    <row r="35874" spans="2:15" x14ac:dyDescent="0.2">
      <c r="B35874" s="3"/>
      <c r="C35874" s="3"/>
      <c r="D35874" s="6"/>
      <c r="E35874" s="8"/>
      <c r="O35874" s="9"/>
    </row>
    <row r="35875" spans="2:15" x14ac:dyDescent="0.2">
      <c r="B35875" s="3"/>
      <c r="C35875" s="3"/>
      <c r="D35875" s="6"/>
      <c r="E35875" s="8"/>
      <c r="O35875" s="9"/>
    </row>
    <row r="35876" spans="2:15" x14ac:dyDescent="0.2">
      <c r="B35876" s="3"/>
      <c r="C35876" s="3"/>
      <c r="D35876" s="6"/>
      <c r="E35876" s="8"/>
      <c r="O35876" s="9"/>
    </row>
    <row r="35877" spans="2:15" x14ac:dyDescent="0.2">
      <c r="B35877" s="3"/>
      <c r="C35877" s="3"/>
      <c r="D35877" s="6"/>
      <c r="E35877" s="8"/>
      <c r="O35877" s="9"/>
    </row>
    <row r="35878" spans="2:15" x14ac:dyDescent="0.2">
      <c r="B35878" s="3"/>
      <c r="C35878" s="3"/>
      <c r="D35878" s="6"/>
      <c r="E35878" s="8"/>
      <c r="O35878" s="9"/>
    </row>
    <row r="35879" spans="2:15" x14ac:dyDescent="0.2">
      <c r="B35879" s="3"/>
      <c r="C35879" s="3"/>
      <c r="D35879" s="6"/>
      <c r="E35879" s="8"/>
      <c r="O35879" s="9"/>
    </row>
    <row r="35880" spans="2:15" x14ac:dyDescent="0.2">
      <c r="B35880" s="3"/>
      <c r="C35880" s="3"/>
      <c r="D35880" s="6"/>
      <c r="E35880" s="8"/>
      <c r="O35880" s="9"/>
    </row>
    <row r="35881" spans="2:15" x14ac:dyDescent="0.2">
      <c r="B35881" s="3"/>
      <c r="C35881" s="3"/>
      <c r="D35881" s="6"/>
      <c r="E35881" s="8"/>
      <c r="O35881" s="9"/>
    </row>
    <row r="35882" spans="2:15" x14ac:dyDescent="0.2">
      <c r="B35882" s="3"/>
      <c r="C35882" s="3"/>
      <c r="D35882" s="6"/>
      <c r="E35882" s="8"/>
      <c r="O35882" s="9"/>
    </row>
    <row r="35883" spans="2:15" x14ac:dyDescent="0.2">
      <c r="B35883" s="3"/>
      <c r="C35883" s="3"/>
      <c r="D35883" s="6"/>
      <c r="E35883" s="8"/>
      <c r="O35883" s="9"/>
    </row>
    <row r="35884" spans="2:15" x14ac:dyDescent="0.2">
      <c r="B35884" s="3"/>
      <c r="C35884" s="3"/>
      <c r="D35884" s="6"/>
      <c r="E35884" s="8"/>
      <c r="O35884" s="9"/>
    </row>
    <row r="35885" spans="2:15" x14ac:dyDescent="0.2">
      <c r="B35885" s="3"/>
      <c r="C35885" s="3"/>
      <c r="D35885" s="6"/>
      <c r="E35885" s="8"/>
      <c r="O35885" s="9"/>
    </row>
    <row r="35886" spans="2:15" x14ac:dyDescent="0.2">
      <c r="B35886" s="3"/>
      <c r="C35886" s="3"/>
      <c r="D35886" s="6"/>
      <c r="E35886" s="8"/>
      <c r="O35886" s="9"/>
    </row>
    <row r="35887" spans="2:15" x14ac:dyDescent="0.2">
      <c r="B35887" s="3"/>
      <c r="C35887" s="3"/>
      <c r="D35887" s="6"/>
      <c r="E35887" s="8"/>
      <c r="O35887" s="9"/>
    </row>
    <row r="35888" spans="2:15" x14ac:dyDescent="0.2">
      <c r="B35888" s="3"/>
      <c r="C35888" s="3"/>
      <c r="D35888" s="6"/>
      <c r="E35888" s="8"/>
      <c r="O35888" s="9"/>
    </row>
    <row r="35889" spans="2:15" x14ac:dyDescent="0.2">
      <c r="B35889" s="3"/>
      <c r="C35889" s="3"/>
      <c r="D35889" s="6"/>
      <c r="E35889" s="8"/>
      <c r="O35889" s="9"/>
    </row>
    <row r="35890" spans="2:15" x14ac:dyDescent="0.2">
      <c r="B35890" s="3"/>
      <c r="C35890" s="3"/>
      <c r="D35890" s="6"/>
      <c r="E35890" s="8"/>
      <c r="O35890" s="9"/>
    </row>
    <row r="35891" spans="2:15" x14ac:dyDescent="0.2">
      <c r="B35891" s="3"/>
      <c r="C35891" s="3"/>
      <c r="D35891" s="6"/>
      <c r="E35891" s="8"/>
      <c r="O35891" s="9"/>
    </row>
    <row r="35892" spans="2:15" x14ac:dyDescent="0.2">
      <c r="B35892" s="3"/>
      <c r="C35892" s="3"/>
      <c r="D35892" s="6"/>
      <c r="E35892" s="8"/>
      <c r="O35892" s="9"/>
    </row>
    <row r="35893" spans="2:15" x14ac:dyDescent="0.2">
      <c r="B35893" s="3"/>
      <c r="C35893" s="3"/>
      <c r="D35893" s="6"/>
      <c r="E35893" s="8"/>
      <c r="O35893" s="9"/>
    </row>
    <row r="35894" spans="2:15" x14ac:dyDescent="0.2">
      <c r="B35894" s="3"/>
      <c r="C35894" s="3"/>
      <c r="D35894" s="6"/>
      <c r="E35894" s="8"/>
      <c r="O35894" s="9"/>
    </row>
    <row r="35895" spans="2:15" x14ac:dyDescent="0.2">
      <c r="B35895" s="3"/>
      <c r="C35895" s="3"/>
      <c r="D35895" s="6"/>
      <c r="E35895" s="8"/>
      <c r="O35895" s="9"/>
    </row>
    <row r="35896" spans="2:15" x14ac:dyDescent="0.2">
      <c r="B35896" s="3"/>
      <c r="C35896" s="3"/>
      <c r="D35896" s="6"/>
      <c r="E35896" s="8"/>
      <c r="O35896" s="9"/>
    </row>
    <row r="35897" spans="2:15" x14ac:dyDescent="0.2">
      <c r="B35897" s="3"/>
      <c r="C35897" s="3"/>
      <c r="D35897" s="6"/>
      <c r="E35897" s="8"/>
      <c r="O35897" s="9"/>
    </row>
    <row r="35898" spans="2:15" x14ac:dyDescent="0.2">
      <c r="B35898" s="3"/>
      <c r="C35898" s="3"/>
      <c r="D35898" s="6"/>
      <c r="E35898" s="8"/>
      <c r="O35898" s="9"/>
    </row>
    <row r="35899" spans="2:15" x14ac:dyDescent="0.2">
      <c r="B35899" s="3"/>
      <c r="C35899" s="3"/>
      <c r="D35899" s="6"/>
      <c r="E35899" s="8"/>
      <c r="O35899" s="9"/>
    </row>
    <row r="35900" spans="2:15" x14ac:dyDescent="0.2">
      <c r="B35900" s="3"/>
      <c r="C35900" s="3"/>
      <c r="D35900" s="6"/>
      <c r="E35900" s="8"/>
      <c r="O35900" s="9"/>
    </row>
    <row r="35901" spans="2:15" x14ac:dyDescent="0.2">
      <c r="B35901" s="3"/>
      <c r="C35901" s="3"/>
      <c r="D35901" s="6"/>
      <c r="E35901" s="8"/>
      <c r="O35901" s="9"/>
    </row>
    <row r="35902" spans="2:15" x14ac:dyDescent="0.2">
      <c r="B35902" s="3"/>
      <c r="C35902" s="3"/>
      <c r="D35902" s="6"/>
      <c r="E35902" s="8"/>
      <c r="O35902" s="9"/>
    </row>
    <row r="35903" spans="2:15" x14ac:dyDescent="0.2">
      <c r="B35903" s="3"/>
      <c r="C35903" s="3"/>
      <c r="D35903" s="6"/>
      <c r="E35903" s="8"/>
      <c r="O35903" s="9"/>
    </row>
    <row r="35904" spans="2:15" x14ac:dyDescent="0.2">
      <c r="B35904" s="3"/>
      <c r="C35904" s="3"/>
      <c r="D35904" s="6"/>
      <c r="E35904" s="8"/>
      <c r="O35904" s="9"/>
    </row>
    <row r="35905" spans="2:15" x14ac:dyDescent="0.2">
      <c r="B35905" s="3"/>
      <c r="C35905" s="3"/>
      <c r="D35905" s="6"/>
      <c r="E35905" s="8"/>
      <c r="O35905" s="9"/>
    </row>
    <row r="35906" spans="2:15" x14ac:dyDescent="0.2">
      <c r="B35906" s="3"/>
      <c r="C35906" s="3"/>
      <c r="D35906" s="6"/>
      <c r="E35906" s="8"/>
      <c r="O35906" s="9"/>
    </row>
    <row r="35907" spans="2:15" x14ac:dyDescent="0.2">
      <c r="B35907" s="3"/>
      <c r="C35907" s="3"/>
      <c r="D35907" s="6"/>
      <c r="E35907" s="8"/>
      <c r="O35907" s="9"/>
    </row>
    <row r="35908" spans="2:15" x14ac:dyDescent="0.2">
      <c r="B35908" s="3"/>
      <c r="C35908" s="3"/>
      <c r="D35908" s="6"/>
      <c r="E35908" s="8"/>
      <c r="O35908" s="9"/>
    </row>
    <row r="35909" spans="2:15" x14ac:dyDescent="0.2">
      <c r="B35909" s="3"/>
      <c r="C35909" s="3"/>
      <c r="D35909" s="6"/>
      <c r="E35909" s="8"/>
      <c r="O35909" s="9"/>
    </row>
    <row r="35910" spans="2:15" x14ac:dyDescent="0.2">
      <c r="B35910" s="3"/>
      <c r="C35910" s="3"/>
      <c r="D35910" s="6"/>
      <c r="E35910" s="8"/>
      <c r="O35910" s="9"/>
    </row>
    <row r="35911" spans="2:15" x14ac:dyDescent="0.2">
      <c r="B35911" s="3"/>
      <c r="C35911" s="3"/>
      <c r="D35911" s="6"/>
      <c r="E35911" s="8"/>
      <c r="O35911" s="9"/>
    </row>
    <row r="35912" spans="2:15" x14ac:dyDescent="0.2">
      <c r="B35912" s="3"/>
      <c r="C35912" s="3"/>
      <c r="D35912" s="6"/>
      <c r="E35912" s="8"/>
      <c r="O35912" s="9"/>
    </row>
    <row r="35913" spans="2:15" x14ac:dyDescent="0.2">
      <c r="B35913" s="3"/>
      <c r="C35913" s="3"/>
      <c r="D35913" s="6"/>
      <c r="E35913" s="8"/>
      <c r="O35913" s="9"/>
    </row>
    <row r="35914" spans="2:15" x14ac:dyDescent="0.2">
      <c r="B35914" s="3"/>
      <c r="C35914" s="3"/>
      <c r="D35914" s="6"/>
      <c r="E35914" s="8"/>
      <c r="O35914" s="9"/>
    </row>
    <row r="35915" spans="2:15" x14ac:dyDescent="0.2">
      <c r="B35915" s="3"/>
      <c r="C35915" s="3"/>
      <c r="D35915" s="6"/>
      <c r="E35915" s="8"/>
      <c r="O35915" s="9"/>
    </row>
    <row r="35916" spans="2:15" x14ac:dyDescent="0.2">
      <c r="B35916" s="3"/>
      <c r="C35916" s="3"/>
      <c r="D35916" s="6"/>
      <c r="E35916" s="8"/>
      <c r="O35916" s="9"/>
    </row>
    <row r="35917" spans="2:15" x14ac:dyDescent="0.2">
      <c r="B35917" s="3"/>
      <c r="C35917" s="3"/>
      <c r="D35917" s="6"/>
      <c r="E35917" s="8"/>
      <c r="O35917" s="9"/>
    </row>
    <row r="35918" spans="2:15" x14ac:dyDescent="0.2">
      <c r="B35918" s="3"/>
      <c r="C35918" s="3"/>
      <c r="D35918" s="6"/>
      <c r="E35918" s="8"/>
      <c r="O35918" s="9"/>
    </row>
    <row r="35919" spans="2:15" x14ac:dyDescent="0.2">
      <c r="B35919" s="3"/>
      <c r="C35919" s="3"/>
      <c r="D35919" s="6"/>
      <c r="E35919" s="8"/>
      <c r="O35919" s="9"/>
    </row>
    <row r="35920" spans="2:15" x14ac:dyDescent="0.2">
      <c r="B35920" s="3"/>
      <c r="C35920" s="3"/>
      <c r="D35920" s="6"/>
      <c r="E35920" s="8"/>
      <c r="O35920" s="9"/>
    </row>
    <row r="35921" spans="2:15" x14ac:dyDescent="0.2">
      <c r="B35921" s="3"/>
      <c r="C35921" s="3"/>
      <c r="D35921" s="6"/>
      <c r="E35921" s="8"/>
      <c r="O35921" s="9"/>
    </row>
    <row r="35922" spans="2:15" x14ac:dyDescent="0.2">
      <c r="B35922" s="3"/>
      <c r="C35922" s="3"/>
      <c r="D35922" s="6"/>
      <c r="E35922" s="8"/>
      <c r="O35922" s="9"/>
    </row>
    <row r="35923" spans="2:15" x14ac:dyDescent="0.2">
      <c r="B35923" s="3"/>
      <c r="C35923" s="3"/>
      <c r="D35923" s="6"/>
      <c r="E35923" s="8"/>
      <c r="O35923" s="9"/>
    </row>
    <row r="35924" spans="2:15" x14ac:dyDescent="0.2">
      <c r="B35924" s="3"/>
      <c r="C35924" s="3"/>
      <c r="D35924" s="6"/>
      <c r="E35924" s="8"/>
      <c r="O35924" s="9"/>
    </row>
    <row r="35925" spans="2:15" x14ac:dyDescent="0.2">
      <c r="B35925" s="3"/>
      <c r="C35925" s="3"/>
      <c r="D35925" s="6"/>
      <c r="E35925" s="8"/>
      <c r="O35925" s="9"/>
    </row>
    <row r="35926" spans="2:15" x14ac:dyDescent="0.2">
      <c r="B35926" s="3"/>
      <c r="C35926" s="3"/>
      <c r="D35926" s="6"/>
      <c r="E35926" s="8"/>
      <c r="O35926" s="9"/>
    </row>
    <row r="35927" spans="2:15" x14ac:dyDescent="0.2">
      <c r="B35927" s="3"/>
      <c r="C35927" s="3"/>
      <c r="D35927" s="6"/>
      <c r="E35927" s="8"/>
      <c r="O35927" s="9"/>
    </row>
    <row r="35928" spans="2:15" x14ac:dyDescent="0.2">
      <c r="B35928" s="3"/>
      <c r="C35928" s="3"/>
      <c r="D35928" s="6"/>
      <c r="E35928" s="8"/>
      <c r="O35928" s="9"/>
    </row>
    <row r="35929" spans="2:15" x14ac:dyDescent="0.2">
      <c r="B35929" s="3"/>
      <c r="C35929" s="3"/>
      <c r="D35929" s="6"/>
      <c r="E35929" s="8"/>
      <c r="O35929" s="9"/>
    </row>
    <row r="35930" spans="2:15" x14ac:dyDescent="0.2">
      <c r="B35930" s="3"/>
      <c r="C35930" s="3"/>
      <c r="D35930" s="6"/>
      <c r="E35930" s="8"/>
      <c r="O35930" s="9"/>
    </row>
    <row r="35931" spans="2:15" x14ac:dyDescent="0.2">
      <c r="B35931" s="3"/>
      <c r="C35931" s="3"/>
      <c r="D35931" s="6"/>
      <c r="E35931" s="8"/>
      <c r="O35931" s="9"/>
    </row>
    <row r="35932" spans="2:15" x14ac:dyDescent="0.2">
      <c r="B35932" s="3"/>
      <c r="C35932" s="3"/>
      <c r="D35932" s="6"/>
      <c r="E35932" s="8"/>
      <c r="O35932" s="9"/>
    </row>
    <row r="35933" spans="2:15" x14ac:dyDescent="0.2">
      <c r="B35933" s="3"/>
      <c r="C35933" s="3"/>
      <c r="D35933" s="6"/>
      <c r="E35933" s="8"/>
      <c r="O35933" s="9"/>
    </row>
    <row r="35934" spans="2:15" x14ac:dyDescent="0.2">
      <c r="B35934" s="3"/>
      <c r="C35934" s="3"/>
      <c r="D35934" s="6"/>
      <c r="E35934" s="8"/>
      <c r="O35934" s="9"/>
    </row>
    <row r="35935" spans="2:15" x14ac:dyDescent="0.2">
      <c r="B35935" s="3"/>
      <c r="C35935" s="3"/>
      <c r="D35935" s="6"/>
      <c r="E35935" s="8"/>
      <c r="O35935" s="9"/>
    </row>
    <row r="35936" spans="2:15" x14ac:dyDescent="0.2">
      <c r="B35936" s="3"/>
      <c r="C35936" s="3"/>
      <c r="D35936" s="6"/>
      <c r="E35936" s="8"/>
      <c r="O35936" s="9"/>
    </row>
    <row r="35937" spans="2:15" x14ac:dyDescent="0.2">
      <c r="B35937" s="3"/>
      <c r="C35937" s="3"/>
      <c r="D35937" s="6"/>
      <c r="E35937" s="8"/>
      <c r="O35937" s="9"/>
    </row>
    <row r="35938" spans="2:15" x14ac:dyDescent="0.2">
      <c r="B35938" s="3"/>
      <c r="C35938" s="3"/>
      <c r="D35938" s="6"/>
      <c r="E35938" s="8"/>
      <c r="O35938" s="9"/>
    </row>
    <row r="35939" spans="2:15" x14ac:dyDescent="0.2">
      <c r="B35939" s="3"/>
      <c r="C35939" s="3"/>
      <c r="D35939" s="6"/>
      <c r="E35939" s="8"/>
      <c r="O35939" s="9"/>
    </row>
    <row r="35940" spans="2:15" x14ac:dyDescent="0.2">
      <c r="B35940" s="3"/>
      <c r="C35940" s="3"/>
      <c r="D35940" s="6"/>
      <c r="E35940" s="8"/>
      <c r="O35940" s="9"/>
    </row>
    <row r="35941" spans="2:15" x14ac:dyDescent="0.2">
      <c r="B35941" s="3"/>
      <c r="C35941" s="3"/>
      <c r="D35941" s="6"/>
      <c r="E35941" s="8"/>
      <c r="O35941" s="9"/>
    </row>
    <row r="35942" spans="2:15" x14ac:dyDescent="0.2">
      <c r="B35942" s="3"/>
      <c r="C35942" s="3"/>
      <c r="D35942" s="6"/>
      <c r="E35942" s="8"/>
      <c r="O35942" s="9"/>
    </row>
    <row r="35943" spans="2:15" x14ac:dyDescent="0.2">
      <c r="B35943" s="3"/>
      <c r="C35943" s="3"/>
      <c r="D35943" s="6"/>
      <c r="E35943" s="8"/>
      <c r="O35943" s="9"/>
    </row>
    <row r="35944" spans="2:15" x14ac:dyDescent="0.2">
      <c r="B35944" s="3"/>
      <c r="C35944" s="3"/>
      <c r="D35944" s="6"/>
      <c r="E35944" s="8"/>
      <c r="O35944" s="9"/>
    </row>
    <row r="35945" spans="2:15" x14ac:dyDescent="0.2">
      <c r="B35945" s="3"/>
      <c r="C35945" s="3"/>
      <c r="D35945" s="6"/>
      <c r="E35945" s="8"/>
      <c r="O35945" s="9"/>
    </row>
    <row r="35946" spans="2:15" x14ac:dyDescent="0.2">
      <c r="B35946" s="3"/>
      <c r="C35946" s="3"/>
      <c r="D35946" s="6"/>
      <c r="E35946" s="8"/>
      <c r="O35946" s="9"/>
    </row>
    <row r="35947" spans="2:15" x14ac:dyDescent="0.2">
      <c r="B35947" s="3"/>
      <c r="C35947" s="3"/>
      <c r="D35947" s="6"/>
      <c r="E35947" s="8"/>
      <c r="O35947" s="9"/>
    </row>
    <row r="35948" spans="2:15" x14ac:dyDescent="0.2">
      <c r="B35948" s="3"/>
      <c r="C35948" s="3"/>
      <c r="D35948" s="6"/>
      <c r="E35948" s="8"/>
      <c r="O35948" s="9"/>
    </row>
    <row r="35949" spans="2:15" x14ac:dyDescent="0.2">
      <c r="B35949" s="3"/>
      <c r="C35949" s="3"/>
      <c r="D35949" s="6"/>
      <c r="E35949" s="8"/>
      <c r="O35949" s="9"/>
    </row>
    <row r="35950" spans="2:15" x14ac:dyDescent="0.2">
      <c r="B35950" s="3"/>
      <c r="C35950" s="3"/>
      <c r="D35950" s="6"/>
      <c r="E35950" s="8"/>
      <c r="O35950" s="9"/>
    </row>
    <row r="35951" spans="2:15" x14ac:dyDescent="0.2">
      <c r="B35951" s="3"/>
      <c r="C35951" s="3"/>
      <c r="D35951" s="6"/>
      <c r="E35951" s="8"/>
      <c r="O35951" s="9"/>
    </row>
    <row r="35952" spans="2:15" x14ac:dyDescent="0.2">
      <c r="B35952" s="3"/>
      <c r="C35952" s="3"/>
      <c r="D35952" s="6"/>
      <c r="E35952" s="8"/>
      <c r="O35952" s="9"/>
    </row>
    <row r="35953" spans="2:15" x14ac:dyDescent="0.2">
      <c r="B35953" s="3"/>
      <c r="C35953" s="3"/>
      <c r="D35953" s="6"/>
      <c r="E35953" s="8"/>
      <c r="O35953" s="9"/>
    </row>
    <row r="35954" spans="2:15" x14ac:dyDescent="0.2">
      <c r="B35954" s="3"/>
      <c r="C35954" s="3"/>
      <c r="D35954" s="6"/>
      <c r="E35954" s="8"/>
      <c r="O35954" s="9"/>
    </row>
    <row r="35955" spans="2:15" x14ac:dyDescent="0.2">
      <c r="B35955" s="3"/>
      <c r="C35955" s="3"/>
      <c r="D35955" s="6"/>
      <c r="E35955" s="8"/>
      <c r="O35955" s="9"/>
    </row>
    <row r="35956" spans="2:15" x14ac:dyDescent="0.2">
      <c r="B35956" s="3"/>
      <c r="C35956" s="3"/>
      <c r="D35956" s="6"/>
      <c r="E35956" s="8"/>
      <c r="O35956" s="9"/>
    </row>
    <row r="35957" spans="2:15" x14ac:dyDescent="0.2">
      <c r="B35957" s="3"/>
      <c r="C35957" s="3"/>
      <c r="D35957" s="6"/>
      <c r="E35957" s="8"/>
      <c r="O35957" s="9"/>
    </row>
    <row r="35958" spans="2:15" x14ac:dyDescent="0.2">
      <c r="B35958" s="3"/>
      <c r="C35958" s="3"/>
      <c r="D35958" s="6"/>
      <c r="E35958" s="8"/>
      <c r="O35958" s="9"/>
    </row>
    <row r="35959" spans="2:15" x14ac:dyDescent="0.2">
      <c r="B35959" s="3"/>
      <c r="C35959" s="3"/>
      <c r="D35959" s="6"/>
      <c r="E35959" s="8"/>
      <c r="O35959" s="9"/>
    </row>
    <row r="35960" spans="2:15" x14ac:dyDescent="0.2">
      <c r="B35960" s="3"/>
      <c r="C35960" s="3"/>
      <c r="D35960" s="6"/>
      <c r="E35960" s="8"/>
      <c r="O35960" s="9"/>
    </row>
    <row r="35961" spans="2:15" x14ac:dyDescent="0.2">
      <c r="B35961" s="3"/>
      <c r="C35961" s="3"/>
      <c r="D35961" s="6"/>
      <c r="E35961" s="8"/>
      <c r="O35961" s="9"/>
    </row>
    <row r="35962" spans="2:15" x14ac:dyDescent="0.2">
      <c r="B35962" s="3"/>
      <c r="C35962" s="3"/>
      <c r="D35962" s="6"/>
      <c r="E35962" s="8"/>
      <c r="O35962" s="9"/>
    </row>
    <row r="35963" spans="2:15" x14ac:dyDescent="0.2">
      <c r="B35963" s="3"/>
      <c r="C35963" s="3"/>
      <c r="D35963" s="6"/>
      <c r="E35963" s="8"/>
      <c r="O35963" s="9"/>
    </row>
    <row r="35964" spans="2:15" x14ac:dyDescent="0.2">
      <c r="B35964" s="3"/>
      <c r="C35964" s="3"/>
      <c r="D35964" s="6"/>
      <c r="E35964" s="8"/>
      <c r="O35964" s="9"/>
    </row>
    <row r="35965" spans="2:15" x14ac:dyDescent="0.2">
      <c r="B35965" s="3"/>
      <c r="C35965" s="3"/>
      <c r="D35965" s="6"/>
      <c r="E35965" s="8"/>
      <c r="O35965" s="9"/>
    </row>
    <row r="35966" spans="2:15" x14ac:dyDescent="0.2">
      <c r="B35966" s="3"/>
      <c r="C35966" s="3"/>
      <c r="D35966" s="6"/>
      <c r="E35966" s="8"/>
      <c r="O35966" s="9"/>
    </row>
    <row r="35967" spans="2:15" x14ac:dyDescent="0.2">
      <c r="B35967" s="3"/>
      <c r="C35967" s="3"/>
      <c r="D35967" s="6"/>
      <c r="E35967" s="8"/>
      <c r="O35967" s="9"/>
    </row>
    <row r="35968" spans="2:15" x14ac:dyDescent="0.2">
      <c r="B35968" s="3"/>
      <c r="C35968" s="3"/>
      <c r="D35968" s="6"/>
      <c r="E35968" s="8"/>
      <c r="O35968" s="9"/>
    </row>
    <row r="35969" spans="2:15" x14ac:dyDescent="0.2">
      <c r="B35969" s="3"/>
      <c r="C35969" s="3"/>
      <c r="D35969" s="6"/>
      <c r="E35969" s="8"/>
      <c r="O35969" s="9"/>
    </row>
    <row r="35970" spans="2:15" x14ac:dyDescent="0.2">
      <c r="B35970" s="3"/>
      <c r="C35970" s="3"/>
      <c r="D35970" s="6"/>
      <c r="E35970" s="8"/>
      <c r="O35970" s="9"/>
    </row>
    <row r="35971" spans="2:15" x14ac:dyDescent="0.2">
      <c r="B35971" s="3"/>
      <c r="C35971" s="3"/>
      <c r="D35971" s="6"/>
      <c r="E35971" s="8"/>
      <c r="O35971" s="9"/>
    </row>
    <row r="35972" spans="2:15" x14ac:dyDescent="0.2">
      <c r="B35972" s="3"/>
      <c r="C35972" s="3"/>
      <c r="D35972" s="6"/>
      <c r="E35972" s="8"/>
      <c r="O35972" s="9"/>
    </row>
    <row r="35973" spans="2:15" x14ac:dyDescent="0.2">
      <c r="B35973" s="3"/>
      <c r="C35973" s="3"/>
      <c r="D35973" s="6"/>
      <c r="E35973" s="8"/>
      <c r="O35973" s="9"/>
    </row>
    <row r="35974" spans="2:15" x14ac:dyDescent="0.2">
      <c r="B35974" s="3"/>
      <c r="C35974" s="3"/>
      <c r="D35974" s="6"/>
      <c r="E35974" s="8"/>
      <c r="O35974" s="9"/>
    </row>
    <row r="35975" spans="2:15" x14ac:dyDescent="0.2">
      <c r="B35975" s="3"/>
      <c r="C35975" s="3"/>
      <c r="D35975" s="6"/>
      <c r="E35975" s="8"/>
      <c r="O35975" s="9"/>
    </row>
    <row r="35976" spans="2:15" x14ac:dyDescent="0.2">
      <c r="B35976" s="3"/>
      <c r="C35976" s="3"/>
      <c r="D35976" s="6"/>
      <c r="E35976" s="8"/>
      <c r="O35976" s="9"/>
    </row>
    <row r="35977" spans="2:15" x14ac:dyDescent="0.2">
      <c r="B35977" s="3"/>
      <c r="C35977" s="3"/>
      <c r="D35977" s="6"/>
      <c r="E35977" s="8"/>
      <c r="O35977" s="9"/>
    </row>
    <row r="35978" spans="2:15" x14ac:dyDescent="0.2">
      <c r="B35978" s="3"/>
      <c r="C35978" s="3"/>
      <c r="D35978" s="6"/>
      <c r="E35978" s="8"/>
      <c r="O35978" s="9"/>
    </row>
    <row r="35979" spans="2:15" x14ac:dyDescent="0.2">
      <c r="B35979" s="3"/>
      <c r="C35979" s="3"/>
      <c r="D35979" s="6"/>
      <c r="E35979" s="8"/>
      <c r="O35979" s="9"/>
    </row>
    <row r="35980" spans="2:15" x14ac:dyDescent="0.2">
      <c r="B35980" s="3"/>
      <c r="C35980" s="3"/>
      <c r="D35980" s="6"/>
      <c r="E35980" s="8"/>
      <c r="O35980" s="9"/>
    </row>
    <row r="35981" spans="2:15" x14ac:dyDescent="0.2">
      <c r="B35981" s="3"/>
      <c r="C35981" s="3"/>
      <c r="D35981" s="6"/>
      <c r="E35981" s="8"/>
      <c r="O35981" s="9"/>
    </row>
    <row r="35982" spans="2:15" x14ac:dyDescent="0.2">
      <c r="B35982" s="3"/>
      <c r="C35982" s="3"/>
      <c r="D35982" s="6"/>
      <c r="E35982" s="8"/>
      <c r="O35982" s="9"/>
    </row>
    <row r="35983" spans="2:15" x14ac:dyDescent="0.2">
      <c r="B35983" s="3"/>
      <c r="C35983" s="3"/>
      <c r="D35983" s="6"/>
      <c r="E35983" s="8"/>
      <c r="O35983" s="9"/>
    </row>
    <row r="35984" spans="2:15" x14ac:dyDescent="0.2">
      <c r="B35984" s="3"/>
      <c r="C35984" s="3"/>
      <c r="D35984" s="6"/>
      <c r="E35984" s="8"/>
      <c r="O35984" s="9"/>
    </row>
    <row r="35985" spans="2:15" x14ac:dyDescent="0.2">
      <c r="B35985" s="3"/>
      <c r="C35985" s="3"/>
      <c r="D35985" s="6"/>
      <c r="E35985" s="8"/>
      <c r="O35985" s="9"/>
    </row>
    <row r="35986" spans="2:15" x14ac:dyDescent="0.2">
      <c r="B35986" s="3"/>
      <c r="C35986" s="3"/>
      <c r="D35986" s="6"/>
      <c r="E35986" s="8"/>
      <c r="O35986" s="9"/>
    </row>
    <row r="35987" spans="2:15" x14ac:dyDescent="0.2">
      <c r="B35987" s="3"/>
      <c r="C35987" s="3"/>
      <c r="D35987" s="6"/>
      <c r="E35987" s="8"/>
      <c r="O35987" s="9"/>
    </row>
    <row r="35988" spans="2:15" x14ac:dyDescent="0.2">
      <c r="B35988" s="3"/>
      <c r="C35988" s="3"/>
      <c r="D35988" s="6"/>
      <c r="E35988" s="8"/>
      <c r="O35988" s="9"/>
    </row>
    <row r="35989" spans="2:15" x14ac:dyDescent="0.2">
      <c r="B35989" s="3"/>
      <c r="C35989" s="3"/>
      <c r="D35989" s="6"/>
      <c r="E35989" s="8"/>
      <c r="O35989" s="9"/>
    </row>
    <row r="35990" spans="2:15" x14ac:dyDescent="0.2">
      <c r="B35990" s="3"/>
      <c r="C35990" s="3"/>
      <c r="D35990" s="6"/>
      <c r="E35990" s="8"/>
      <c r="O35990" s="9"/>
    </row>
    <row r="35991" spans="2:15" x14ac:dyDescent="0.2">
      <c r="B35991" s="3"/>
      <c r="C35991" s="3"/>
      <c r="D35991" s="6"/>
      <c r="E35991" s="8"/>
      <c r="O35991" s="9"/>
    </row>
    <row r="35992" spans="2:15" x14ac:dyDescent="0.2">
      <c r="B35992" s="3"/>
      <c r="C35992" s="3"/>
      <c r="D35992" s="6"/>
      <c r="E35992" s="8"/>
      <c r="O35992" s="9"/>
    </row>
    <row r="35993" spans="2:15" x14ac:dyDescent="0.2">
      <c r="B35993" s="3"/>
      <c r="C35993" s="3"/>
      <c r="D35993" s="6"/>
      <c r="E35993" s="8"/>
      <c r="O35993" s="9"/>
    </row>
    <row r="35994" spans="2:15" x14ac:dyDescent="0.2">
      <c r="B35994" s="3"/>
      <c r="C35994" s="3"/>
      <c r="D35994" s="6"/>
      <c r="E35994" s="8"/>
      <c r="O35994" s="9"/>
    </row>
    <row r="35995" spans="2:15" x14ac:dyDescent="0.2">
      <c r="B35995" s="3"/>
      <c r="C35995" s="3"/>
      <c r="D35995" s="6"/>
      <c r="E35995" s="8"/>
      <c r="O35995" s="9"/>
    </row>
    <row r="35996" spans="2:15" x14ac:dyDescent="0.2">
      <c r="B35996" s="3"/>
      <c r="C35996" s="3"/>
      <c r="D35996" s="6"/>
      <c r="E35996" s="8"/>
      <c r="O35996" s="9"/>
    </row>
    <row r="35997" spans="2:15" x14ac:dyDescent="0.2">
      <c r="B35997" s="3"/>
      <c r="C35997" s="3"/>
      <c r="D35997" s="6"/>
      <c r="E35997" s="8"/>
      <c r="O35997" s="9"/>
    </row>
    <row r="35998" spans="2:15" x14ac:dyDescent="0.2">
      <c r="B35998" s="3"/>
      <c r="C35998" s="3"/>
      <c r="D35998" s="6"/>
      <c r="E35998" s="8"/>
      <c r="O35998" s="9"/>
    </row>
    <row r="35999" spans="2:15" x14ac:dyDescent="0.2">
      <c r="B35999" s="3"/>
      <c r="C35999" s="3"/>
      <c r="D35999" s="6"/>
      <c r="E35999" s="8"/>
      <c r="O35999" s="9"/>
    </row>
    <row r="36000" spans="2:15" x14ac:dyDescent="0.2">
      <c r="B36000" s="3"/>
      <c r="C36000" s="3"/>
      <c r="D36000" s="6"/>
      <c r="E36000" s="8"/>
      <c r="O36000" s="9"/>
    </row>
    <row r="36001" spans="2:15" x14ac:dyDescent="0.2">
      <c r="B36001" s="3"/>
      <c r="C36001" s="3"/>
      <c r="D36001" s="6"/>
      <c r="E36001" s="8"/>
      <c r="O36001" s="9"/>
    </row>
    <row r="36002" spans="2:15" x14ac:dyDescent="0.2">
      <c r="B36002" s="3"/>
      <c r="C36002" s="3"/>
      <c r="D36002" s="6"/>
      <c r="E36002" s="8"/>
      <c r="O36002" s="9"/>
    </row>
    <row r="36003" spans="2:15" x14ac:dyDescent="0.2">
      <c r="B36003" s="3"/>
      <c r="C36003" s="3"/>
      <c r="D36003" s="6"/>
      <c r="E36003" s="8"/>
      <c r="O36003" s="9"/>
    </row>
    <row r="36004" spans="2:15" x14ac:dyDescent="0.2">
      <c r="B36004" s="3"/>
      <c r="C36004" s="3"/>
      <c r="D36004" s="6"/>
      <c r="E36004" s="8"/>
      <c r="O36004" s="9"/>
    </row>
    <row r="36005" spans="2:15" x14ac:dyDescent="0.2">
      <c r="B36005" s="3"/>
      <c r="C36005" s="3"/>
      <c r="D36005" s="6"/>
      <c r="E36005" s="8"/>
      <c r="O36005" s="9"/>
    </row>
    <row r="36006" spans="2:15" x14ac:dyDescent="0.2">
      <c r="B36006" s="3"/>
      <c r="C36006" s="3"/>
      <c r="D36006" s="6"/>
      <c r="E36006" s="8"/>
      <c r="O36006" s="9"/>
    </row>
    <row r="36007" spans="2:15" x14ac:dyDescent="0.2">
      <c r="B36007" s="3"/>
      <c r="C36007" s="3"/>
      <c r="D36007" s="6"/>
      <c r="E36007" s="8"/>
      <c r="O36007" s="9"/>
    </row>
    <row r="36008" spans="2:15" x14ac:dyDescent="0.2">
      <c r="B36008" s="3"/>
      <c r="C36008" s="3"/>
      <c r="D36008" s="6"/>
      <c r="E36008" s="8"/>
      <c r="O36008" s="9"/>
    </row>
    <row r="36009" spans="2:15" x14ac:dyDescent="0.2">
      <c r="B36009" s="3"/>
      <c r="C36009" s="3"/>
      <c r="D36009" s="6"/>
      <c r="E36009" s="8"/>
      <c r="O36009" s="9"/>
    </row>
    <row r="36010" spans="2:15" x14ac:dyDescent="0.2">
      <c r="B36010" s="3"/>
      <c r="C36010" s="3"/>
      <c r="D36010" s="6"/>
      <c r="E36010" s="8"/>
      <c r="O36010" s="9"/>
    </row>
    <row r="36011" spans="2:15" x14ac:dyDescent="0.2">
      <c r="B36011" s="3"/>
      <c r="C36011" s="3"/>
      <c r="D36011" s="6"/>
      <c r="E36011" s="8"/>
      <c r="O36011" s="9"/>
    </row>
    <row r="36012" spans="2:15" x14ac:dyDescent="0.2">
      <c r="B36012" s="3"/>
      <c r="C36012" s="3"/>
      <c r="D36012" s="6"/>
      <c r="E36012" s="8"/>
      <c r="O36012" s="9"/>
    </row>
    <row r="36013" spans="2:15" x14ac:dyDescent="0.2">
      <c r="B36013" s="3"/>
      <c r="C36013" s="3"/>
      <c r="D36013" s="6"/>
      <c r="E36013" s="8"/>
      <c r="O36013" s="9"/>
    </row>
    <row r="36014" spans="2:15" x14ac:dyDescent="0.2">
      <c r="B36014" s="3"/>
      <c r="C36014" s="3"/>
      <c r="D36014" s="6"/>
      <c r="E36014" s="8"/>
      <c r="O36014" s="9"/>
    </row>
    <row r="36015" spans="2:15" x14ac:dyDescent="0.2">
      <c r="B36015" s="3"/>
      <c r="C36015" s="3"/>
      <c r="D36015" s="6"/>
      <c r="E36015" s="8"/>
      <c r="O36015" s="9"/>
    </row>
    <row r="36016" spans="2:15" x14ac:dyDescent="0.2">
      <c r="B36016" s="3"/>
      <c r="C36016" s="3"/>
      <c r="D36016" s="6"/>
      <c r="E36016" s="8"/>
      <c r="O36016" s="9"/>
    </row>
    <row r="36017" spans="2:15" x14ac:dyDescent="0.2">
      <c r="B36017" s="3"/>
      <c r="C36017" s="3"/>
      <c r="D36017" s="6"/>
      <c r="E36017" s="8"/>
      <c r="O36017" s="9"/>
    </row>
    <row r="36018" spans="2:15" x14ac:dyDescent="0.2">
      <c r="B36018" s="3"/>
      <c r="C36018" s="3"/>
      <c r="D36018" s="6"/>
      <c r="E36018" s="8"/>
      <c r="O36018" s="9"/>
    </row>
    <row r="36019" spans="2:15" x14ac:dyDescent="0.2">
      <c r="B36019" s="3"/>
      <c r="C36019" s="3"/>
      <c r="D36019" s="6"/>
      <c r="E36019" s="8"/>
      <c r="O36019" s="9"/>
    </row>
    <row r="36020" spans="2:15" x14ac:dyDescent="0.2">
      <c r="B36020" s="3"/>
      <c r="C36020" s="3"/>
      <c r="D36020" s="6"/>
      <c r="E36020" s="8"/>
      <c r="O36020" s="9"/>
    </row>
    <row r="36021" spans="2:15" x14ac:dyDescent="0.2">
      <c r="B36021" s="3"/>
      <c r="C36021" s="3"/>
      <c r="D36021" s="6"/>
      <c r="E36021" s="8"/>
      <c r="O36021" s="9"/>
    </row>
    <row r="36022" spans="2:15" x14ac:dyDescent="0.2">
      <c r="B36022" s="3"/>
      <c r="C36022" s="3"/>
      <c r="D36022" s="6"/>
      <c r="E36022" s="8"/>
      <c r="O36022" s="9"/>
    </row>
    <row r="36023" spans="2:15" x14ac:dyDescent="0.2">
      <c r="B36023" s="3"/>
      <c r="C36023" s="3"/>
      <c r="D36023" s="6"/>
      <c r="E36023" s="8"/>
      <c r="O36023" s="9"/>
    </row>
    <row r="36024" spans="2:15" x14ac:dyDescent="0.2">
      <c r="B36024" s="3"/>
      <c r="C36024" s="3"/>
      <c r="D36024" s="6"/>
      <c r="E36024" s="8"/>
      <c r="O36024" s="9"/>
    </row>
    <row r="36025" spans="2:15" x14ac:dyDescent="0.2">
      <c r="B36025" s="3"/>
      <c r="C36025" s="3"/>
      <c r="D36025" s="6"/>
      <c r="E36025" s="8"/>
      <c r="O36025" s="9"/>
    </row>
    <row r="36026" spans="2:15" x14ac:dyDescent="0.2">
      <c r="B36026" s="3"/>
      <c r="C36026" s="3"/>
      <c r="D36026" s="6"/>
      <c r="E36026" s="8"/>
      <c r="O36026" s="9"/>
    </row>
    <row r="36027" spans="2:15" x14ac:dyDescent="0.2">
      <c r="B36027" s="3"/>
      <c r="C36027" s="3"/>
      <c r="D36027" s="6"/>
      <c r="E36027" s="8"/>
      <c r="O36027" s="9"/>
    </row>
    <row r="36028" spans="2:15" x14ac:dyDescent="0.2">
      <c r="B36028" s="3"/>
      <c r="C36028" s="3"/>
      <c r="D36028" s="6"/>
      <c r="E36028" s="8"/>
      <c r="O36028" s="9"/>
    </row>
    <row r="36029" spans="2:15" x14ac:dyDescent="0.2">
      <c r="B36029" s="3"/>
      <c r="C36029" s="3"/>
      <c r="D36029" s="6"/>
      <c r="E36029" s="8"/>
      <c r="O36029" s="9"/>
    </row>
    <row r="36030" spans="2:15" x14ac:dyDescent="0.2">
      <c r="B36030" s="3"/>
      <c r="C36030" s="3"/>
      <c r="D36030" s="6"/>
      <c r="E36030" s="8"/>
      <c r="O36030" s="9"/>
    </row>
    <row r="36031" spans="2:15" x14ac:dyDescent="0.2">
      <c r="B36031" s="3"/>
      <c r="C36031" s="3"/>
      <c r="D36031" s="6"/>
      <c r="E36031" s="8"/>
      <c r="O36031" s="9"/>
    </row>
    <row r="36032" spans="2:15" x14ac:dyDescent="0.2">
      <c r="B36032" s="3"/>
      <c r="C36032" s="3"/>
      <c r="D36032" s="6"/>
      <c r="E36032" s="8"/>
      <c r="O36032" s="9"/>
    </row>
    <row r="36033" spans="2:15" x14ac:dyDescent="0.2">
      <c r="B36033" s="3"/>
      <c r="C36033" s="3"/>
      <c r="D36033" s="6"/>
      <c r="E36033" s="8"/>
      <c r="O36033" s="9"/>
    </row>
    <row r="36034" spans="2:15" x14ac:dyDescent="0.2">
      <c r="B36034" s="3"/>
      <c r="C36034" s="3"/>
      <c r="D36034" s="6"/>
      <c r="E36034" s="8"/>
      <c r="O36034" s="9"/>
    </row>
    <row r="36035" spans="2:15" x14ac:dyDescent="0.2">
      <c r="B36035" s="3"/>
      <c r="C36035" s="3"/>
      <c r="D36035" s="6"/>
      <c r="E36035" s="8"/>
      <c r="O36035" s="9"/>
    </row>
    <row r="36036" spans="2:15" x14ac:dyDescent="0.2">
      <c r="B36036" s="3"/>
      <c r="C36036" s="3"/>
      <c r="D36036" s="6"/>
      <c r="E36036" s="8"/>
      <c r="O36036" s="9"/>
    </row>
    <row r="36037" spans="2:15" x14ac:dyDescent="0.2">
      <c r="B36037" s="3"/>
      <c r="C36037" s="3"/>
      <c r="D36037" s="6"/>
      <c r="E36037" s="8"/>
      <c r="O36037" s="9"/>
    </row>
    <row r="36038" spans="2:15" x14ac:dyDescent="0.2">
      <c r="B36038" s="3"/>
      <c r="C36038" s="3"/>
      <c r="D36038" s="6"/>
      <c r="E36038" s="8"/>
      <c r="O36038" s="9"/>
    </row>
    <row r="36039" spans="2:15" x14ac:dyDescent="0.2">
      <c r="B36039" s="3"/>
      <c r="C36039" s="3"/>
      <c r="D36039" s="6"/>
      <c r="E36039" s="8"/>
      <c r="O36039" s="9"/>
    </row>
    <row r="36040" spans="2:15" x14ac:dyDescent="0.2">
      <c r="B36040" s="3"/>
      <c r="C36040" s="3"/>
      <c r="D36040" s="6"/>
      <c r="E36040" s="8"/>
      <c r="O36040" s="9"/>
    </row>
    <row r="36041" spans="2:15" x14ac:dyDescent="0.2">
      <c r="B36041" s="3"/>
      <c r="C36041" s="3"/>
      <c r="D36041" s="6"/>
      <c r="E36041" s="8"/>
      <c r="O36041" s="9"/>
    </row>
    <row r="36042" spans="2:15" x14ac:dyDescent="0.2">
      <c r="B36042" s="3"/>
      <c r="C36042" s="3"/>
      <c r="D36042" s="6"/>
      <c r="E36042" s="8"/>
      <c r="O36042" s="9"/>
    </row>
    <row r="36043" spans="2:15" x14ac:dyDescent="0.2">
      <c r="B36043" s="3"/>
      <c r="C36043" s="3"/>
      <c r="D36043" s="6"/>
      <c r="E36043" s="8"/>
      <c r="O36043" s="9"/>
    </row>
    <row r="36044" spans="2:15" x14ac:dyDescent="0.2">
      <c r="B36044" s="3"/>
      <c r="C36044" s="3"/>
      <c r="D36044" s="6"/>
      <c r="E36044" s="8"/>
      <c r="O36044" s="9"/>
    </row>
    <row r="36045" spans="2:15" x14ac:dyDescent="0.2">
      <c r="B36045" s="3"/>
      <c r="C36045" s="3"/>
      <c r="D36045" s="6"/>
      <c r="E36045" s="8"/>
      <c r="O36045" s="9"/>
    </row>
    <row r="36046" spans="2:15" x14ac:dyDescent="0.2">
      <c r="B36046" s="3"/>
      <c r="C36046" s="3"/>
      <c r="D36046" s="6"/>
      <c r="E36046" s="8"/>
      <c r="O36046" s="9"/>
    </row>
    <row r="36047" spans="2:15" x14ac:dyDescent="0.2">
      <c r="B36047" s="3"/>
      <c r="C36047" s="3"/>
      <c r="D36047" s="6"/>
      <c r="E36047" s="8"/>
      <c r="O36047" s="9"/>
    </row>
    <row r="36048" spans="2:15" x14ac:dyDescent="0.2">
      <c r="B36048" s="3"/>
      <c r="C36048" s="3"/>
      <c r="D36048" s="6"/>
      <c r="E36048" s="8"/>
      <c r="O36048" s="9"/>
    </row>
    <row r="36049" spans="2:15" x14ac:dyDescent="0.2">
      <c r="B36049" s="3"/>
      <c r="C36049" s="3"/>
      <c r="D36049" s="6"/>
      <c r="E36049" s="8"/>
      <c r="O36049" s="9"/>
    </row>
    <row r="36050" spans="2:15" x14ac:dyDescent="0.2">
      <c r="B36050" s="3"/>
      <c r="C36050" s="3"/>
      <c r="D36050" s="6"/>
      <c r="E36050" s="8"/>
      <c r="O36050" s="9"/>
    </row>
    <row r="36051" spans="2:15" x14ac:dyDescent="0.2">
      <c r="B36051" s="3"/>
      <c r="C36051" s="3"/>
      <c r="D36051" s="6"/>
      <c r="E36051" s="8"/>
      <c r="O36051" s="9"/>
    </row>
    <row r="36052" spans="2:15" x14ac:dyDescent="0.2">
      <c r="B36052" s="3"/>
      <c r="C36052" s="3"/>
      <c r="D36052" s="6"/>
      <c r="E36052" s="8"/>
      <c r="O36052" s="9"/>
    </row>
    <row r="36053" spans="2:15" x14ac:dyDescent="0.2">
      <c r="B36053" s="3"/>
      <c r="C36053" s="3"/>
      <c r="D36053" s="6"/>
      <c r="E36053" s="8"/>
      <c r="O36053" s="9"/>
    </row>
    <row r="36054" spans="2:15" x14ac:dyDescent="0.2">
      <c r="B36054" s="3"/>
      <c r="C36054" s="3"/>
      <c r="D36054" s="6"/>
      <c r="E36054" s="8"/>
      <c r="O36054" s="9"/>
    </row>
    <row r="36055" spans="2:15" x14ac:dyDescent="0.2">
      <c r="B36055" s="3"/>
      <c r="C36055" s="3"/>
      <c r="D36055" s="6"/>
      <c r="E36055" s="8"/>
      <c r="O36055" s="9"/>
    </row>
    <row r="36056" spans="2:15" x14ac:dyDescent="0.2">
      <c r="B36056" s="3"/>
      <c r="C36056" s="3"/>
      <c r="D36056" s="6"/>
      <c r="E36056" s="8"/>
      <c r="O36056" s="9"/>
    </row>
    <row r="36057" spans="2:15" x14ac:dyDescent="0.2">
      <c r="B36057" s="3"/>
      <c r="C36057" s="3"/>
      <c r="D36057" s="6"/>
      <c r="E36057" s="8"/>
      <c r="O36057" s="9"/>
    </row>
    <row r="36058" spans="2:15" x14ac:dyDescent="0.2">
      <c r="B36058" s="3"/>
      <c r="C36058" s="3"/>
      <c r="D36058" s="6"/>
      <c r="E36058" s="8"/>
      <c r="O36058" s="9"/>
    </row>
    <row r="36059" spans="2:15" x14ac:dyDescent="0.2">
      <c r="B36059" s="3"/>
      <c r="C36059" s="3"/>
      <c r="D36059" s="6"/>
      <c r="E36059" s="8"/>
      <c r="O36059" s="9"/>
    </row>
    <row r="36060" spans="2:15" x14ac:dyDescent="0.2">
      <c r="B36060" s="3"/>
      <c r="C36060" s="3"/>
      <c r="D36060" s="6"/>
      <c r="E36060" s="8"/>
      <c r="O36060" s="9"/>
    </row>
    <row r="36061" spans="2:15" x14ac:dyDescent="0.2">
      <c r="B36061" s="3"/>
      <c r="C36061" s="3"/>
      <c r="D36061" s="6"/>
      <c r="E36061" s="8"/>
      <c r="O36061" s="9"/>
    </row>
    <row r="36062" spans="2:15" x14ac:dyDescent="0.2">
      <c r="B36062" s="3"/>
      <c r="C36062" s="3"/>
      <c r="D36062" s="6"/>
      <c r="E36062" s="8"/>
      <c r="O36062" s="9"/>
    </row>
    <row r="36063" spans="2:15" x14ac:dyDescent="0.2">
      <c r="B36063" s="3"/>
      <c r="C36063" s="3"/>
      <c r="D36063" s="6"/>
      <c r="E36063" s="8"/>
      <c r="O36063" s="9"/>
    </row>
    <row r="36064" spans="2:15" x14ac:dyDescent="0.2">
      <c r="B36064" s="3"/>
      <c r="C36064" s="3"/>
      <c r="D36064" s="6"/>
      <c r="E36064" s="8"/>
      <c r="O36064" s="9"/>
    </row>
    <row r="36065" spans="2:15" x14ac:dyDescent="0.2">
      <c r="B36065" s="3"/>
      <c r="C36065" s="3"/>
      <c r="D36065" s="6"/>
      <c r="E36065" s="8"/>
      <c r="O36065" s="9"/>
    </row>
    <row r="36066" spans="2:15" x14ac:dyDescent="0.2">
      <c r="B36066" s="3"/>
      <c r="C36066" s="3"/>
      <c r="D36066" s="6"/>
      <c r="E36066" s="8"/>
      <c r="O36066" s="9"/>
    </row>
    <row r="36067" spans="2:15" x14ac:dyDescent="0.2">
      <c r="B36067" s="3"/>
      <c r="C36067" s="3"/>
      <c r="D36067" s="6"/>
      <c r="E36067" s="8"/>
      <c r="O36067" s="9"/>
    </row>
    <row r="36068" spans="2:15" x14ac:dyDescent="0.2">
      <c r="B36068" s="3"/>
      <c r="C36068" s="3"/>
      <c r="D36068" s="6"/>
      <c r="E36068" s="8"/>
      <c r="O36068" s="9"/>
    </row>
    <row r="36069" spans="2:15" x14ac:dyDescent="0.2">
      <c r="B36069" s="3"/>
      <c r="C36069" s="3"/>
      <c r="D36069" s="6"/>
      <c r="E36069" s="8"/>
      <c r="O36069" s="9"/>
    </row>
    <row r="36070" spans="2:15" x14ac:dyDescent="0.2">
      <c r="B36070" s="3"/>
      <c r="C36070" s="3"/>
      <c r="D36070" s="6"/>
      <c r="E36070" s="8"/>
      <c r="O36070" s="9"/>
    </row>
    <row r="36071" spans="2:15" x14ac:dyDescent="0.2">
      <c r="B36071" s="3"/>
      <c r="C36071" s="3"/>
      <c r="D36071" s="6"/>
      <c r="E36071" s="8"/>
      <c r="O36071" s="9"/>
    </row>
    <row r="36072" spans="2:15" x14ac:dyDescent="0.2">
      <c r="B36072" s="3"/>
      <c r="C36072" s="3"/>
      <c r="D36072" s="6"/>
      <c r="E36072" s="8"/>
      <c r="O36072" s="9"/>
    </row>
    <row r="36073" spans="2:15" x14ac:dyDescent="0.2">
      <c r="B36073" s="3"/>
      <c r="C36073" s="3"/>
      <c r="D36073" s="6"/>
      <c r="E36073" s="8"/>
      <c r="O36073" s="9"/>
    </row>
    <row r="36074" spans="2:15" x14ac:dyDescent="0.2">
      <c r="B36074" s="3"/>
      <c r="C36074" s="3"/>
      <c r="D36074" s="6"/>
      <c r="E36074" s="8"/>
      <c r="O36074" s="9"/>
    </row>
    <row r="36075" spans="2:15" x14ac:dyDescent="0.2">
      <c r="B36075" s="3"/>
      <c r="C36075" s="3"/>
      <c r="D36075" s="6"/>
      <c r="E36075" s="8"/>
      <c r="O36075" s="9"/>
    </row>
    <row r="36076" spans="2:15" x14ac:dyDescent="0.2">
      <c r="B36076" s="3"/>
      <c r="C36076" s="3"/>
      <c r="D36076" s="6"/>
      <c r="E36076" s="8"/>
      <c r="O36076" s="9"/>
    </row>
    <row r="36077" spans="2:15" x14ac:dyDescent="0.2">
      <c r="B36077" s="3"/>
      <c r="C36077" s="3"/>
      <c r="D36077" s="6"/>
      <c r="E36077" s="8"/>
      <c r="O36077" s="9"/>
    </row>
    <row r="36078" spans="2:15" x14ac:dyDescent="0.2">
      <c r="B36078" s="3"/>
      <c r="C36078" s="3"/>
      <c r="D36078" s="6"/>
      <c r="E36078" s="8"/>
      <c r="O36078" s="9"/>
    </row>
    <row r="36079" spans="2:15" x14ac:dyDescent="0.2">
      <c r="B36079" s="3"/>
      <c r="C36079" s="3"/>
      <c r="D36079" s="6"/>
      <c r="E36079" s="8"/>
      <c r="O36079" s="9"/>
    </row>
    <row r="36080" spans="2:15" x14ac:dyDescent="0.2">
      <c r="B36080" s="3"/>
      <c r="C36080" s="3"/>
      <c r="D36080" s="6"/>
      <c r="E36080" s="8"/>
      <c r="O36080" s="9"/>
    </row>
    <row r="36081" spans="2:15" x14ac:dyDescent="0.2">
      <c r="B36081" s="3"/>
      <c r="C36081" s="3"/>
      <c r="D36081" s="6"/>
      <c r="E36081" s="8"/>
      <c r="O36081" s="9"/>
    </row>
    <row r="36082" spans="2:15" x14ac:dyDescent="0.2">
      <c r="B36082" s="3"/>
      <c r="C36082" s="3"/>
      <c r="D36082" s="6"/>
      <c r="E36082" s="8"/>
      <c r="O36082" s="9"/>
    </row>
    <row r="36083" spans="2:15" x14ac:dyDescent="0.2">
      <c r="B36083" s="3"/>
      <c r="C36083" s="3"/>
      <c r="D36083" s="6"/>
      <c r="E36083" s="8"/>
      <c r="O36083" s="9"/>
    </row>
    <row r="36084" spans="2:15" x14ac:dyDescent="0.2">
      <c r="B36084" s="3"/>
      <c r="C36084" s="3"/>
      <c r="D36084" s="6"/>
      <c r="E36084" s="8"/>
      <c r="O36084" s="9"/>
    </row>
    <row r="36085" spans="2:15" x14ac:dyDescent="0.2">
      <c r="B36085" s="3"/>
      <c r="C36085" s="3"/>
      <c r="D36085" s="6"/>
      <c r="E36085" s="8"/>
      <c r="O36085" s="9"/>
    </row>
    <row r="36086" spans="2:15" x14ac:dyDescent="0.2">
      <c r="B36086" s="3"/>
      <c r="C36086" s="3"/>
      <c r="D36086" s="6"/>
      <c r="E36086" s="8"/>
      <c r="O36086" s="9"/>
    </row>
    <row r="36087" spans="2:15" x14ac:dyDescent="0.2">
      <c r="B36087" s="3"/>
      <c r="C36087" s="3"/>
      <c r="D36087" s="6"/>
      <c r="E36087" s="8"/>
      <c r="O36087" s="9"/>
    </row>
    <row r="36088" spans="2:15" x14ac:dyDescent="0.2">
      <c r="B36088" s="3"/>
      <c r="C36088" s="3"/>
      <c r="D36088" s="6"/>
      <c r="E36088" s="8"/>
      <c r="O36088" s="9"/>
    </row>
    <row r="36089" spans="2:15" x14ac:dyDescent="0.2">
      <c r="B36089" s="3"/>
      <c r="C36089" s="3"/>
      <c r="D36089" s="6"/>
      <c r="E36089" s="8"/>
      <c r="O36089" s="9"/>
    </row>
    <row r="36090" spans="2:15" x14ac:dyDescent="0.2">
      <c r="B36090" s="3"/>
      <c r="C36090" s="3"/>
      <c r="D36090" s="6"/>
      <c r="E36090" s="8"/>
      <c r="O36090" s="9"/>
    </row>
    <row r="36091" spans="2:15" x14ac:dyDescent="0.2">
      <c r="B36091" s="3"/>
      <c r="C36091" s="3"/>
      <c r="D36091" s="6"/>
      <c r="E36091" s="8"/>
      <c r="O36091" s="9"/>
    </row>
    <row r="36092" spans="2:15" x14ac:dyDescent="0.2">
      <c r="B36092" s="3"/>
      <c r="C36092" s="3"/>
      <c r="D36092" s="6"/>
      <c r="E36092" s="8"/>
      <c r="O36092" s="9"/>
    </row>
    <row r="36093" spans="2:15" x14ac:dyDescent="0.2">
      <c r="B36093" s="3"/>
      <c r="C36093" s="3"/>
      <c r="D36093" s="6"/>
      <c r="E36093" s="8"/>
      <c r="O36093" s="9"/>
    </row>
    <row r="36094" spans="2:15" x14ac:dyDescent="0.2">
      <c r="B36094" s="3"/>
      <c r="C36094" s="3"/>
      <c r="D36094" s="6"/>
      <c r="E36094" s="8"/>
      <c r="O36094" s="9"/>
    </row>
    <row r="36095" spans="2:15" x14ac:dyDescent="0.2">
      <c r="B36095" s="3"/>
      <c r="C36095" s="3"/>
      <c r="D36095" s="6"/>
      <c r="E36095" s="8"/>
      <c r="O36095" s="9"/>
    </row>
    <row r="36096" spans="2:15" x14ac:dyDescent="0.2">
      <c r="B36096" s="3"/>
      <c r="C36096" s="3"/>
      <c r="D36096" s="6"/>
      <c r="E36096" s="8"/>
      <c r="O36096" s="9"/>
    </row>
    <row r="36097" spans="2:15" x14ac:dyDescent="0.2">
      <c r="B36097" s="3"/>
      <c r="C36097" s="3"/>
      <c r="D36097" s="6"/>
      <c r="E36097" s="8"/>
      <c r="O36097" s="9"/>
    </row>
    <row r="36098" spans="2:15" x14ac:dyDescent="0.2">
      <c r="B36098" s="3"/>
      <c r="C36098" s="3"/>
      <c r="D36098" s="6"/>
      <c r="E36098" s="8"/>
      <c r="O36098" s="9"/>
    </row>
    <row r="36099" spans="2:15" x14ac:dyDescent="0.2">
      <c r="B36099" s="3"/>
      <c r="C36099" s="3"/>
      <c r="D36099" s="6"/>
      <c r="E36099" s="8"/>
      <c r="O36099" s="9"/>
    </row>
    <row r="36100" spans="2:15" x14ac:dyDescent="0.2">
      <c r="B36100" s="3"/>
      <c r="C36100" s="3"/>
      <c r="D36100" s="6"/>
      <c r="E36100" s="8"/>
      <c r="O36100" s="9"/>
    </row>
    <row r="36101" spans="2:15" x14ac:dyDescent="0.2">
      <c r="B36101" s="3"/>
      <c r="C36101" s="3"/>
      <c r="D36101" s="6"/>
      <c r="E36101" s="8"/>
      <c r="O36101" s="9"/>
    </row>
    <row r="36102" spans="2:15" x14ac:dyDescent="0.2">
      <c r="B36102" s="3"/>
      <c r="C36102" s="3"/>
      <c r="D36102" s="6"/>
      <c r="E36102" s="8"/>
      <c r="O36102" s="9"/>
    </row>
    <row r="36103" spans="2:15" x14ac:dyDescent="0.2">
      <c r="B36103" s="3"/>
      <c r="C36103" s="3"/>
      <c r="D36103" s="6"/>
      <c r="E36103" s="8"/>
      <c r="O36103" s="9"/>
    </row>
    <row r="36104" spans="2:15" x14ac:dyDescent="0.2">
      <c r="B36104" s="3"/>
      <c r="C36104" s="3"/>
      <c r="D36104" s="6"/>
      <c r="E36104" s="8"/>
      <c r="O36104" s="9"/>
    </row>
    <row r="36105" spans="2:15" x14ac:dyDescent="0.2">
      <c r="B36105" s="3"/>
      <c r="C36105" s="3"/>
      <c r="D36105" s="6"/>
      <c r="E36105" s="8"/>
      <c r="O36105" s="9"/>
    </row>
    <row r="36106" spans="2:15" x14ac:dyDescent="0.2">
      <c r="B36106" s="3"/>
      <c r="C36106" s="3"/>
      <c r="D36106" s="6"/>
      <c r="E36106" s="8"/>
      <c r="O36106" s="9"/>
    </row>
    <row r="36107" spans="2:15" x14ac:dyDescent="0.2">
      <c r="B36107" s="3"/>
      <c r="C36107" s="3"/>
      <c r="D36107" s="6"/>
      <c r="E36107" s="8"/>
      <c r="O36107" s="9"/>
    </row>
    <row r="36108" spans="2:15" x14ac:dyDescent="0.2">
      <c r="B36108" s="3"/>
      <c r="C36108" s="3"/>
      <c r="D36108" s="6"/>
      <c r="E36108" s="8"/>
      <c r="O36108" s="9"/>
    </row>
    <row r="36109" spans="2:15" x14ac:dyDescent="0.2">
      <c r="B36109" s="3"/>
      <c r="C36109" s="3"/>
      <c r="D36109" s="6"/>
      <c r="E36109" s="8"/>
      <c r="O36109" s="9"/>
    </row>
    <row r="36110" spans="2:15" x14ac:dyDescent="0.2">
      <c r="B36110" s="3"/>
      <c r="C36110" s="3"/>
      <c r="D36110" s="6"/>
      <c r="E36110" s="8"/>
      <c r="O36110" s="9"/>
    </row>
    <row r="36111" spans="2:15" x14ac:dyDescent="0.2">
      <c r="B36111" s="3"/>
      <c r="C36111" s="3"/>
      <c r="D36111" s="6"/>
      <c r="E36111" s="8"/>
      <c r="O36111" s="9"/>
    </row>
    <row r="36112" spans="2:15" x14ac:dyDescent="0.2">
      <c r="B36112" s="3"/>
      <c r="C36112" s="3"/>
      <c r="D36112" s="6"/>
      <c r="E36112" s="8"/>
      <c r="O36112" s="9"/>
    </row>
    <row r="36113" spans="2:15" x14ac:dyDescent="0.2">
      <c r="B36113" s="3"/>
      <c r="C36113" s="3"/>
      <c r="D36113" s="6"/>
      <c r="E36113" s="8"/>
      <c r="O36113" s="9"/>
    </row>
    <row r="36114" spans="2:15" x14ac:dyDescent="0.2">
      <c r="B36114" s="3"/>
      <c r="C36114" s="3"/>
      <c r="D36114" s="6"/>
      <c r="E36114" s="8"/>
      <c r="O36114" s="9"/>
    </row>
    <row r="36115" spans="2:15" x14ac:dyDescent="0.2">
      <c r="B36115" s="3"/>
      <c r="C36115" s="3"/>
      <c r="D36115" s="6"/>
      <c r="E36115" s="8"/>
      <c r="O36115" s="9"/>
    </row>
    <row r="36116" spans="2:15" x14ac:dyDescent="0.2">
      <c r="B36116" s="3"/>
      <c r="C36116" s="3"/>
      <c r="D36116" s="6"/>
      <c r="E36116" s="8"/>
      <c r="O36116" s="9"/>
    </row>
    <row r="36117" spans="2:15" x14ac:dyDescent="0.2">
      <c r="B36117" s="3"/>
      <c r="C36117" s="3"/>
      <c r="D36117" s="6"/>
      <c r="E36117" s="8"/>
      <c r="O36117" s="9"/>
    </row>
    <row r="36118" spans="2:15" x14ac:dyDescent="0.2">
      <c r="B36118" s="3"/>
      <c r="C36118" s="3"/>
      <c r="D36118" s="6"/>
      <c r="E36118" s="8"/>
      <c r="O36118" s="9"/>
    </row>
    <row r="36119" spans="2:15" x14ac:dyDescent="0.2">
      <c r="B36119" s="3"/>
      <c r="C36119" s="3"/>
      <c r="D36119" s="6"/>
      <c r="E36119" s="8"/>
      <c r="O36119" s="9"/>
    </row>
    <row r="36120" spans="2:15" x14ac:dyDescent="0.2">
      <c r="B36120" s="3"/>
      <c r="C36120" s="3"/>
      <c r="D36120" s="6"/>
      <c r="E36120" s="8"/>
      <c r="O36120" s="9"/>
    </row>
    <row r="36121" spans="2:15" x14ac:dyDescent="0.2">
      <c r="B36121" s="3"/>
      <c r="C36121" s="3"/>
      <c r="D36121" s="6"/>
      <c r="E36121" s="8"/>
      <c r="O36121" s="9"/>
    </row>
    <row r="36122" spans="2:15" x14ac:dyDescent="0.2">
      <c r="B36122" s="3"/>
      <c r="C36122" s="3"/>
      <c r="D36122" s="6"/>
      <c r="E36122" s="8"/>
      <c r="O36122" s="9"/>
    </row>
    <row r="36123" spans="2:15" x14ac:dyDescent="0.2">
      <c r="B36123" s="3"/>
      <c r="C36123" s="3"/>
      <c r="D36123" s="6"/>
      <c r="E36123" s="8"/>
      <c r="O36123" s="9"/>
    </row>
    <row r="36124" spans="2:15" x14ac:dyDescent="0.2">
      <c r="B36124" s="3"/>
      <c r="C36124" s="3"/>
      <c r="D36124" s="6"/>
      <c r="E36124" s="8"/>
      <c r="O36124" s="9"/>
    </row>
    <row r="36125" spans="2:15" x14ac:dyDescent="0.2">
      <c r="B36125" s="3"/>
      <c r="C36125" s="3"/>
      <c r="D36125" s="6"/>
      <c r="E36125" s="8"/>
      <c r="O36125" s="9"/>
    </row>
    <row r="36126" spans="2:15" x14ac:dyDescent="0.2">
      <c r="B36126" s="3"/>
      <c r="C36126" s="3"/>
      <c r="D36126" s="6"/>
      <c r="E36126" s="8"/>
      <c r="O36126" s="9"/>
    </row>
    <row r="36127" spans="2:15" x14ac:dyDescent="0.2">
      <c r="B36127" s="3"/>
      <c r="C36127" s="3"/>
      <c r="D36127" s="6"/>
      <c r="E36127" s="8"/>
      <c r="O36127" s="9"/>
    </row>
    <row r="36128" spans="2:15" x14ac:dyDescent="0.2">
      <c r="B36128" s="3"/>
      <c r="C36128" s="3"/>
      <c r="D36128" s="6"/>
      <c r="E36128" s="8"/>
      <c r="O36128" s="9"/>
    </row>
    <row r="36129" spans="2:15" x14ac:dyDescent="0.2">
      <c r="B36129" s="3"/>
      <c r="C36129" s="3"/>
      <c r="D36129" s="6"/>
      <c r="E36129" s="8"/>
      <c r="O36129" s="9"/>
    </row>
    <row r="36130" spans="2:15" x14ac:dyDescent="0.2">
      <c r="B36130" s="3"/>
      <c r="C36130" s="3"/>
      <c r="D36130" s="6"/>
      <c r="E36130" s="8"/>
      <c r="O36130" s="9"/>
    </row>
    <row r="36131" spans="2:15" x14ac:dyDescent="0.2">
      <c r="B36131" s="3"/>
      <c r="C36131" s="3"/>
      <c r="D36131" s="6"/>
      <c r="E36131" s="8"/>
      <c r="O36131" s="9"/>
    </row>
    <row r="36132" spans="2:15" x14ac:dyDescent="0.2">
      <c r="B36132" s="3"/>
      <c r="C36132" s="3"/>
      <c r="D36132" s="6"/>
      <c r="E36132" s="8"/>
      <c r="O36132" s="9"/>
    </row>
    <row r="36133" spans="2:15" x14ac:dyDescent="0.2">
      <c r="B36133" s="3"/>
      <c r="C36133" s="3"/>
      <c r="D36133" s="6"/>
      <c r="E36133" s="8"/>
      <c r="O36133" s="9"/>
    </row>
    <row r="36134" spans="2:15" x14ac:dyDescent="0.2">
      <c r="B36134" s="3"/>
      <c r="C36134" s="3"/>
      <c r="D36134" s="6"/>
      <c r="E36134" s="8"/>
      <c r="O36134" s="9"/>
    </row>
    <row r="36135" spans="2:15" x14ac:dyDescent="0.2">
      <c r="B36135" s="3"/>
      <c r="C36135" s="3"/>
      <c r="D36135" s="6"/>
      <c r="E36135" s="8"/>
      <c r="O36135" s="9"/>
    </row>
    <row r="36136" spans="2:15" x14ac:dyDescent="0.2">
      <c r="B36136" s="3"/>
      <c r="C36136" s="3"/>
      <c r="D36136" s="6"/>
      <c r="E36136" s="8"/>
      <c r="O36136" s="9"/>
    </row>
    <row r="36137" spans="2:15" x14ac:dyDescent="0.2">
      <c r="B36137" s="3"/>
      <c r="C36137" s="3"/>
      <c r="D36137" s="6"/>
      <c r="E36137" s="8"/>
      <c r="O36137" s="9"/>
    </row>
    <row r="36138" spans="2:15" x14ac:dyDescent="0.2">
      <c r="B36138" s="3"/>
      <c r="C36138" s="3"/>
      <c r="D36138" s="6"/>
      <c r="E36138" s="8"/>
      <c r="O36138" s="9"/>
    </row>
    <row r="36139" spans="2:15" x14ac:dyDescent="0.2">
      <c r="B36139" s="3"/>
      <c r="C36139" s="3"/>
      <c r="D36139" s="6"/>
      <c r="E36139" s="8"/>
      <c r="O36139" s="9"/>
    </row>
    <row r="36140" spans="2:15" x14ac:dyDescent="0.2">
      <c r="B36140" s="3"/>
      <c r="C36140" s="3"/>
      <c r="D36140" s="6"/>
      <c r="E36140" s="8"/>
      <c r="O36140" s="9"/>
    </row>
    <row r="36141" spans="2:15" x14ac:dyDescent="0.2">
      <c r="B36141" s="3"/>
      <c r="C36141" s="3"/>
      <c r="D36141" s="6"/>
      <c r="E36141" s="8"/>
      <c r="O36141" s="9"/>
    </row>
    <row r="36142" spans="2:15" x14ac:dyDescent="0.2">
      <c r="B36142" s="3"/>
      <c r="C36142" s="3"/>
      <c r="D36142" s="6"/>
      <c r="E36142" s="8"/>
      <c r="O36142" s="9"/>
    </row>
    <row r="36143" spans="2:15" x14ac:dyDescent="0.2">
      <c r="B36143" s="3"/>
      <c r="C36143" s="3"/>
      <c r="D36143" s="6"/>
      <c r="E36143" s="8"/>
      <c r="O36143" s="9"/>
    </row>
    <row r="36144" spans="2:15" x14ac:dyDescent="0.2">
      <c r="B36144" s="3"/>
      <c r="C36144" s="3"/>
      <c r="D36144" s="6"/>
      <c r="E36144" s="8"/>
      <c r="O36144" s="9"/>
    </row>
    <row r="36145" spans="2:15" x14ac:dyDescent="0.2">
      <c r="B36145" s="3"/>
      <c r="C36145" s="3"/>
      <c r="D36145" s="6"/>
      <c r="E36145" s="8"/>
      <c r="O36145" s="9"/>
    </row>
    <row r="36146" spans="2:15" x14ac:dyDescent="0.2">
      <c r="B36146" s="3"/>
      <c r="C36146" s="3"/>
      <c r="D36146" s="6"/>
      <c r="E36146" s="8"/>
      <c r="O36146" s="9"/>
    </row>
    <row r="36147" spans="2:15" x14ac:dyDescent="0.2">
      <c r="B36147" s="3"/>
      <c r="C36147" s="3"/>
      <c r="D36147" s="6"/>
      <c r="E36147" s="8"/>
      <c r="O36147" s="9"/>
    </row>
    <row r="36148" spans="2:15" x14ac:dyDescent="0.2">
      <c r="B36148" s="3"/>
      <c r="C36148" s="3"/>
      <c r="D36148" s="6"/>
      <c r="E36148" s="8"/>
      <c r="O36148" s="9"/>
    </row>
    <row r="36149" spans="2:15" x14ac:dyDescent="0.2">
      <c r="B36149" s="3"/>
      <c r="C36149" s="3"/>
      <c r="D36149" s="6"/>
      <c r="E36149" s="8"/>
      <c r="O36149" s="9"/>
    </row>
    <row r="36150" spans="2:15" x14ac:dyDescent="0.2">
      <c r="B36150" s="3"/>
      <c r="C36150" s="3"/>
      <c r="D36150" s="6"/>
      <c r="E36150" s="8"/>
      <c r="O36150" s="9"/>
    </row>
    <row r="36151" spans="2:15" x14ac:dyDescent="0.2">
      <c r="B36151" s="3"/>
      <c r="C36151" s="3"/>
      <c r="D36151" s="6"/>
      <c r="E36151" s="8"/>
      <c r="O36151" s="9"/>
    </row>
    <row r="36152" spans="2:15" x14ac:dyDescent="0.2">
      <c r="B36152" s="3"/>
      <c r="C36152" s="3"/>
      <c r="D36152" s="6"/>
      <c r="E36152" s="8"/>
      <c r="O36152" s="9"/>
    </row>
    <row r="36153" spans="2:15" x14ac:dyDescent="0.2">
      <c r="B36153" s="3"/>
      <c r="C36153" s="3"/>
      <c r="D36153" s="6"/>
      <c r="E36153" s="8"/>
      <c r="O36153" s="9"/>
    </row>
    <row r="36154" spans="2:15" x14ac:dyDescent="0.2">
      <c r="B36154" s="3"/>
      <c r="C36154" s="3"/>
      <c r="D36154" s="6"/>
      <c r="E36154" s="8"/>
      <c r="O36154" s="9"/>
    </row>
    <row r="36155" spans="2:15" x14ac:dyDescent="0.2">
      <c r="B36155" s="3"/>
      <c r="C36155" s="3"/>
      <c r="D36155" s="6"/>
      <c r="E36155" s="8"/>
      <c r="O36155" s="9"/>
    </row>
    <row r="36156" spans="2:15" x14ac:dyDescent="0.2">
      <c r="B36156" s="3"/>
      <c r="C36156" s="3"/>
      <c r="D36156" s="6"/>
      <c r="E36156" s="8"/>
      <c r="O36156" s="9"/>
    </row>
    <row r="36157" spans="2:15" x14ac:dyDescent="0.2">
      <c r="B36157" s="3"/>
      <c r="C36157" s="3"/>
      <c r="D36157" s="6"/>
      <c r="E36157" s="8"/>
      <c r="O36157" s="9"/>
    </row>
    <row r="36158" spans="2:15" x14ac:dyDescent="0.2">
      <c r="B36158" s="3"/>
      <c r="C36158" s="3"/>
      <c r="D36158" s="6"/>
      <c r="E36158" s="8"/>
      <c r="O36158" s="9"/>
    </row>
    <row r="36159" spans="2:15" x14ac:dyDescent="0.2">
      <c r="B36159" s="3"/>
      <c r="C36159" s="3"/>
      <c r="D36159" s="6"/>
      <c r="E36159" s="8"/>
      <c r="O36159" s="9"/>
    </row>
    <row r="36160" spans="2:15" x14ac:dyDescent="0.2">
      <c r="B36160" s="3"/>
      <c r="C36160" s="3"/>
      <c r="D36160" s="6"/>
      <c r="E36160" s="8"/>
      <c r="O36160" s="9"/>
    </row>
    <row r="36161" spans="2:15" x14ac:dyDescent="0.2">
      <c r="B36161" s="3"/>
      <c r="C36161" s="3"/>
      <c r="D36161" s="6"/>
      <c r="E36161" s="8"/>
      <c r="O36161" s="9"/>
    </row>
    <row r="36162" spans="2:15" x14ac:dyDescent="0.2">
      <c r="B36162" s="3"/>
      <c r="C36162" s="3"/>
      <c r="D36162" s="6"/>
      <c r="E36162" s="8"/>
      <c r="O36162" s="9"/>
    </row>
    <row r="36163" spans="2:15" x14ac:dyDescent="0.2">
      <c r="B36163" s="3"/>
      <c r="C36163" s="3"/>
      <c r="D36163" s="6"/>
      <c r="E36163" s="8"/>
      <c r="O36163" s="9"/>
    </row>
    <row r="36164" spans="2:15" x14ac:dyDescent="0.2">
      <c r="B36164" s="3"/>
      <c r="C36164" s="3"/>
      <c r="D36164" s="6"/>
      <c r="E36164" s="8"/>
      <c r="O36164" s="9"/>
    </row>
    <row r="36165" spans="2:15" x14ac:dyDescent="0.2">
      <c r="B36165" s="3"/>
      <c r="C36165" s="3"/>
      <c r="D36165" s="6"/>
      <c r="E36165" s="8"/>
      <c r="O36165" s="9"/>
    </row>
    <row r="36166" spans="2:15" x14ac:dyDescent="0.2">
      <c r="B36166" s="3"/>
      <c r="C36166" s="3"/>
      <c r="D36166" s="6"/>
      <c r="E36166" s="8"/>
      <c r="O36166" s="9"/>
    </row>
    <row r="36167" spans="2:15" x14ac:dyDescent="0.2">
      <c r="B36167" s="3"/>
      <c r="C36167" s="3"/>
      <c r="D36167" s="6"/>
      <c r="E36167" s="8"/>
      <c r="O36167" s="9"/>
    </row>
    <row r="36168" spans="2:15" x14ac:dyDescent="0.2">
      <c r="B36168" s="3"/>
      <c r="C36168" s="3"/>
      <c r="D36168" s="6"/>
      <c r="E36168" s="8"/>
      <c r="O36168" s="9"/>
    </row>
    <row r="36169" spans="2:15" x14ac:dyDescent="0.2">
      <c r="B36169" s="3"/>
      <c r="C36169" s="3"/>
      <c r="D36169" s="6"/>
      <c r="E36169" s="8"/>
      <c r="O36169" s="9"/>
    </row>
    <row r="36170" spans="2:15" x14ac:dyDescent="0.2">
      <c r="B36170" s="3"/>
      <c r="C36170" s="3"/>
      <c r="D36170" s="6"/>
      <c r="E36170" s="8"/>
      <c r="O36170" s="9"/>
    </row>
    <row r="36171" spans="2:15" x14ac:dyDescent="0.2">
      <c r="B36171" s="3"/>
      <c r="C36171" s="3"/>
      <c r="D36171" s="6"/>
      <c r="E36171" s="8"/>
      <c r="O36171" s="9"/>
    </row>
    <row r="36172" spans="2:15" x14ac:dyDescent="0.2">
      <c r="B36172" s="3"/>
      <c r="C36172" s="3"/>
      <c r="D36172" s="6"/>
      <c r="E36172" s="8"/>
      <c r="O36172" s="9"/>
    </row>
    <row r="36173" spans="2:15" x14ac:dyDescent="0.2">
      <c r="B36173" s="3"/>
      <c r="C36173" s="3"/>
      <c r="D36173" s="6"/>
      <c r="E36173" s="8"/>
      <c r="O36173" s="9"/>
    </row>
    <row r="36174" spans="2:15" x14ac:dyDescent="0.2">
      <c r="B36174" s="3"/>
      <c r="C36174" s="3"/>
      <c r="D36174" s="6"/>
      <c r="E36174" s="8"/>
      <c r="O36174" s="9"/>
    </row>
    <row r="36175" spans="2:15" x14ac:dyDescent="0.2">
      <c r="B36175" s="3"/>
      <c r="C36175" s="3"/>
      <c r="D36175" s="6"/>
      <c r="E36175" s="8"/>
      <c r="O36175" s="9"/>
    </row>
    <row r="36176" spans="2:15" x14ac:dyDescent="0.2">
      <c r="B36176" s="3"/>
      <c r="C36176" s="3"/>
      <c r="D36176" s="6"/>
      <c r="E36176" s="8"/>
      <c r="O36176" s="9"/>
    </row>
    <row r="36177" spans="2:15" x14ac:dyDescent="0.2">
      <c r="B36177" s="3"/>
      <c r="C36177" s="3"/>
      <c r="D36177" s="6"/>
      <c r="E36177" s="8"/>
      <c r="O36177" s="9"/>
    </row>
    <row r="36178" spans="2:15" x14ac:dyDescent="0.2">
      <c r="B36178" s="3"/>
      <c r="C36178" s="3"/>
      <c r="D36178" s="6"/>
      <c r="E36178" s="8"/>
      <c r="O36178" s="9"/>
    </row>
    <row r="36179" spans="2:15" x14ac:dyDescent="0.2">
      <c r="B36179" s="3"/>
      <c r="C36179" s="3"/>
      <c r="D36179" s="6"/>
      <c r="E36179" s="8"/>
      <c r="O36179" s="9"/>
    </row>
    <row r="36180" spans="2:15" x14ac:dyDescent="0.2">
      <c r="B36180" s="3"/>
      <c r="C36180" s="3"/>
      <c r="D36180" s="6"/>
      <c r="E36180" s="8"/>
      <c r="O36180" s="9"/>
    </row>
    <row r="36181" spans="2:15" x14ac:dyDescent="0.2">
      <c r="B36181" s="3"/>
      <c r="C36181" s="3"/>
      <c r="D36181" s="6"/>
      <c r="E36181" s="8"/>
      <c r="O36181" s="9"/>
    </row>
    <row r="36182" spans="2:15" x14ac:dyDescent="0.2">
      <c r="B36182" s="3"/>
      <c r="C36182" s="3"/>
      <c r="D36182" s="6"/>
      <c r="E36182" s="8"/>
      <c r="O36182" s="9"/>
    </row>
    <row r="36183" spans="2:15" x14ac:dyDescent="0.2">
      <c r="B36183" s="3"/>
      <c r="C36183" s="3"/>
      <c r="D36183" s="6"/>
      <c r="E36183" s="8"/>
      <c r="O36183" s="9"/>
    </row>
    <row r="36184" spans="2:15" x14ac:dyDescent="0.2">
      <c r="B36184" s="3"/>
      <c r="C36184" s="3"/>
      <c r="D36184" s="6"/>
      <c r="E36184" s="8"/>
      <c r="O36184" s="9"/>
    </row>
    <row r="36185" spans="2:15" x14ac:dyDescent="0.2">
      <c r="B36185" s="3"/>
      <c r="C36185" s="3"/>
      <c r="D36185" s="6"/>
      <c r="E36185" s="8"/>
      <c r="O36185" s="9"/>
    </row>
    <row r="36186" spans="2:15" x14ac:dyDescent="0.2">
      <c r="B36186" s="3"/>
      <c r="C36186" s="3"/>
      <c r="D36186" s="6"/>
      <c r="E36186" s="8"/>
      <c r="O36186" s="9"/>
    </row>
    <row r="36187" spans="2:15" x14ac:dyDescent="0.2">
      <c r="B36187" s="3"/>
      <c r="C36187" s="3"/>
      <c r="D36187" s="6"/>
      <c r="E36187" s="8"/>
      <c r="O36187" s="9"/>
    </row>
    <row r="36188" spans="2:15" x14ac:dyDescent="0.2">
      <c r="B36188" s="3"/>
      <c r="C36188" s="3"/>
      <c r="D36188" s="6"/>
      <c r="E36188" s="8"/>
      <c r="O36188" s="9"/>
    </row>
    <row r="36189" spans="2:15" x14ac:dyDescent="0.2">
      <c r="B36189" s="3"/>
      <c r="C36189" s="3"/>
      <c r="D36189" s="6"/>
      <c r="E36189" s="8"/>
      <c r="O36189" s="9"/>
    </row>
    <row r="36190" spans="2:15" x14ac:dyDescent="0.2">
      <c r="B36190" s="3"/>
      <c r="C36190" s="3"/>
      <c r="D36190" s="6"/>
      <c r="E36190" s="8"/>
      <c r="O36190" s="9"/>
    </row>
    <row r="36191" spans="2:15" x14ac:dyDescent="0.2">
      <c r="B36191" s="3"/>
      <c r="C36191" s="3"/>
      <c r="D36191" s="6"/>
      <c r="E36191" s="8"/>
      <c r="O36191" s="9"/>
    </row>
    <row r="36192" spans="2:15" x14ac:dyDescent="0.2">
      <c r="B36192" s="3"/>
      <c r="C36192" s="3"/>
      <c r="D36192" s="6"/>
      <c r="E36192" s="8"/>
      <c r="O36192" s="9"/>
    </row>
    <row r="36193" spans="2:15" x14ac:dyDescent="0.2">
      <c r="B36193" s="3"/>
      <c r="C36193" s="3"/>
      <c r="D36193" s="6"/>
      <c r="E36193" s="8"/>
      <c r="O36193" s="9"/>
    </row>
    <row r="36194" spans="2:15" x14ac:dyDescent="0.2">
      <c r="B36194" s="3"/>
      <c r="C36194" s="3"/>
      <c r="D36194" s="6"/>
      <c r="E36194" s="8"/>
      <c r="O36194" s="9"/>
    </row>
    <row r="36195" spans="2:15" x14ac:dyDescent="0.2">
      <c r="B36195" s="3"/>
      <c r="C36195" s="3"/>
      <c r="D36195" s="6"/>
      <c r="E36195" s="8"/>
      <c r="O36195" s="9"/>
    </row>
    <row r="36196" spans="2:15" x14ac:dyDescent="0.2">
      <c r="B36196" s="3"/>
      <c r="C36196" s="3"/>
      <c r="D36196" s="6"/>
      <c r="E36196" s="8"/>
      <c r="O36196" s="9"/>
    </row>
    <row r="36197" spans="2:15" x14ac:dyDescent="0.2">
      <c r="B36197" s="3"/>
      <c r="C36197" s="3"/>
      <c r="D36197" s="6"/>
      <c r="E36197" s="8"/>
      <c r="O36197" s="9"/>
    </row>
    <row r="36198" spans="2:15" x14ac:dyDescent="0.2">
      <c r="B36198" s="3"/>
      <c r="C36198" s="3"/>
      <c r="D36198" s="6"/>
      <c r="E36198" s="8"/>
      <c r="O36198" s="9"/>
    </row>
    <row r="36199" spans="2:15" x14ac:dyDescent="0.2">
      <c r="B36199" s="3"/>
      <c r="C36199" s="3"/>
      <c r="D36199" s="6"/>
      <c r="E36199" s="8"/>
      <c r="O36199" s="9"/>
    </row>
    <row r="36200" spans="2:15" x14ac:dyDescent="0.2">
      <c r="B36200" s="3"/>
      <c r="C36200" s="3"/>
      <c r="D36200" s="6"/>
      <c r="E36200" s="8"/>
      <c r="O36200" s="9"/>
    </row>
    <row r="36201" spans="2:15" x14ac:dyDescent="0.2">
      <c r="B36201" s="3"/>
      <c r="C36201" s="3"/>
      <c r="D36201" s="6"/>
      <c r="E36201" s="8"/>
      <c r="O36201" s="9"/>
    </row>
    <row r="36202" spans="2:15" x14ac:dyDescent="0.2">
      <c r="B36202" s="3"/>
      <c r="C36202" s="3"/>
      <c r="D36202" s="6"/>
      <c r="E36202" s="8"/>
      <c r="O36202" s="9"/>
    </row>
    <row r="36203" spans="2:15" x14ac:dyDescent="0.2">
      <c r="B36203" s="3"/>
      <c r="C36203" s="3"/>
      <c r="D36203" s="6"/>
      <c r="E36203" s="8"/>
      <c r="O36203" s="9"/>
    </row>
    <row r="36204" spans="2:15" x14ac:dyDescent="0.2">
      <c r="B36204" s="3"/>
      <c r="C36204" s="3"/>
      <c r="D36204" s="6"/>
      <c r="E36204" s="8"/>
      <c r="O36204" s="9"/>
    </row>
    <row r="36205" spans="2:15" x14ac:dyDescent="0.2">
      <c r="B36205" s="3"/>
      <c r="C36205" s="3"/>
      <c r="D36205" s="6"/>
      <c r="E36205" s="8"/>
      <c r="O36205" s="9"/>
    </row>
    <row r="36206" spans="2:15" x14ac:dyDescent="0.2">
      <c r="B36206" s="3"/>
      <c r="C36206" s="3"/>
      <c r="D36206" s="6"/>
      <c r="E36206" s="8"/>
      <c r="O36206" s="9"/>
    </row>
    <row r="36207" spans="2:15" x14ac:dyDescent="0.2">
      <c r="B36207" s="3"/>
      <c r="C36207" s="3"/>
      <c r="D36207" s="6"/>
      <c r="E36207" s="8"/>
      <c r="O36207" s="9"/>
    </row>
    <row r="36208" spans="2:15" x14ac:dyDescent="0.2">
      <c r="B36208" s="3"/>
      <c r="C36208" s="3"/>
      <c r="D36208" s="6"/>
      <c r="E36208" s="8"/>
      <c r="O36208" s="9"/>
    </row>
    <row r="36209" spans="2:15" x14ac:dyDescent="0.2">
      <c r="B36209" s="3"/>
      <c r="C36209" s="3"/>
      <c r="D36209" s="6"/>
      <c r="E36209" s="8"/>
      <c r="O36209" s="9"/>
    </row>
    <row r="36210" spans="2:15" x14ac:dyDescent="0.2">
      <c r="B36210" s="3"/>
      <c r="C36210" s="3"/>
      <c r="D36210" s="6"/>
      <c r="E36210" s="8"/>
      <c r="O36210" s="9"/>
    </row>
    <row r="36211" spans="2:15" x14ac:dyDescent="0.2">
      <c r="B36211" s="3"/>
      <c r="C36211" s="3"/>
      <c r="D36211" s="6"/>
      <c r="E36211" s="8"/>
      <c r="O36211" s="9"/>
    </row>
    <row r="36212" spans="2:15" x14ac:dyDescent="0.2">
      <c r="B36212" s="3"/>
      <c r="C36212" s="3"/>
      <c r="D36212" s="6"/>
      <c r="E36212" s="8"/>
      <c r="O36212" s="9"/>
    </row>
    <row r="36213" spans="2:15" x14ac:dyDescent="0.2">
      <c r="B36213" s="3"/>
      <c r="C36213" s="3"/>
      <c r="D36213" s="6"/>
      <c r="E36213" s="8"/>
      <c r="O36213" s="9"/>
    </row>
    <row r="36214" spans="2:15" x14ac:dyDescent="0.2">
      <c r="B36214" s="3"/>
      <c r="C36214" s="3"/>
      <c r="D36214" s="6"/>
      <c r="E36214" s="8"/>
      <c r="O36214" s="9"/>
    </row>
    <row r="36215" spans="2:15" x14ac:dyDescent="0.2">
      <c r="B36215" s="3"/>
      <c r="C36215" s="3"/>
      <c r="D36215" s="6"/>
      <c r="E36215" s="8"/>
      <c r="O36215" s="9"/>
    </row>
    <row r="36216" spans="2:15" x14ac:dyDescent="0.2">
      <c r="B36216" s="3"/>
      <c r="C36216" s="3"/>
      <c r="D36216" s="6"/>
      <c r="E36216" s="8"/>
      <c r="O36216" s="9"/>
    </row>
    <row r="36217" spans="2:15" x14ac:dyDescent="0.2">
      <c r="B36217" s="3"/>
      <c r="C36217" s="3"/>
      <c r="D36217" s="6"/>
      <c r="E36217" s="8"/>
      <c r="O36217" s="9"/>
    </row>
    <row r="36218" spans="2:15" x14ac:dyDescent="0.2">
      <c r="B36218" s="3"/>
      <c r="C36218" s="3"/>
      <c r="D36218" s="6"/>
      <c r="E36218" s="8"/>
      <c r="O36218" s="9"/>
    </row>
    <row r="36219" spans="2:15" x14ac:dyDescent="0.2">
      <c r="B36219" s="3"/>
      <c r="C36219" s="3"/>
      <c r="D36219" s="6"/>
      <c r="E36219" s="8"/>
      <c r="O36219" s="9"/>
    </row>
    <row r="36220" spans="2:15" x14ac:dyDescent="0.2">
      <c r="B36220" s="3"/>
      <c r="C36220" s="3"/>
      <c r="D36220" s="6"/>
      <c r="E36220" s="8"/>
      <c r="O36220" s="9"/>
    </row>
    <row r="36221" spans="2:15" x14ac:dyDescent="0.2">
      <c r="B36221" s="3"/>
      <c r="C36221" s="3"/>
      <c r="D36221" s="6"/>
      <c r="E36221" s="8"/>
      <c r="O36221" s="9"/>
    </row>
    <row r="36222" spans="2:15" x14ac:dyDescent="0.2">
      <c r="B36222" s="3"/>
      <c r="C36222" s="3"/>
      <c r="D36222" s="6"/>
      <c r="E36222" s="8"/>
      <c r="O36222" s="9"/>
    </row>
    <row r="36223" spans="2:15" x14ac:dyDescent="0.2">
      <c r="B36223" s="3"/>
      <c r="C36223" s="3"/>
      <c r="D36223" s="6"/>
      <c r="E36223" s="8"/>
      <c r="O36223" s="9"/>
    </row>
    <row r="36224" spans="2:15" x14ac:dyDescent="0.2">
      <c r="B36224" s="3"/>
      <c r="C36224" s="3"/>
      <c r="D36224" s="6"/>
      <c r="E36224" s="8"/>
      <c r="O36224" s="9"/>
    </row>
    <row r="36225" spans="2:15" x14ac:dyDescent="0.2">
      <c r="B36225" s="3"/>
      <c r="C36225" s="3"/>
      <c r="D36225" s="6"/>
      <c r="E36225" s="8"/>
      <c r="O36225" s="9"/>
    </row>
    <row r="36226" spans="2:15" x14ac:dyDescent="0.2">
      <c r="B36226" s="3"/>
      <c r="C36226" s="3"/>
      <c r="D36226" s="6"/>
      <c r="E36226" s="8"/>
      <c r="O36226" s="9"/>
    </row>
    <row r="36227" spans="2:15" x14ac:dyDescent="0.2">
      <c r="B36227" s="3"/>
      <c r="C36227" s="3"/>
      <c r="D36227" s="6"/>
      <c r="E36227" s="8"/>
      <c r="O36227" s="9"/>
    </row>
    <row r="36228" spans="2:15" x14ac:dyDescent="0.2">
      <c r="B36228" s="3"/>
      <c r="C36228" s="3"/>
      <c r="D36228" s="6"/>
      <c r="E36228" s="8"/>
      <c r="O36228" s="9"/>
    </row>
    <row r="36229" spans="2:15" x14ac:dyDescent="0.2">
      <c r="B36229" s="3"/>
      <c r="C36229" s="3"/>
      <c r="D36229" s="6"/>
      <c r="E36229" s="8"/>
      <c r="O36229" s="9"/>
    </row>
    <row r="36230" spans="2:15" x14ac:dyDescent="0.2">
      <c r="B36230" s="3"/>
      <c r="C36230" s="3"/>
      <c r="D36230" s="6"/>
      <c r="E36230" s="8"/>
      <c r="O36230" s="9"/>
    </row>
    <row r="36231" spans="2:15" x14ac:dyDescent="0.2">
      <c r="B36231" s="3"/>
      <c r="C36231" s="3"/>
      <c r="D36231" s="6"/>
      <c r="E36231" s="8"/>
      <c r="O36231" s="9"/>
    </row>
    <row r="36232" spans="2:15" x14ac:dyDescent="0.2">
      <c r="B36232" s="3"/>
      <c r="C36232" s="3"/>
      <c r="D36232" s="6"/>
      <c r="E36232" s="8"/>
      <c r="O36232" s="9"/>
    </row>
    <row r="36233" spans="2:15" x14ac:dyDescent="0.2">
      <c r="B36233" s="3"/>
      <c r="C36233" s="3"/>
      <c r="D36233" s="6"/>
      <c r="E36233" s="8"/>
      <c r="O36233" s="9"/>
    </row>
    <row r="36234" spans="2:15" x14ac:dyDescent="0.2">
      <c r="B36234" s="3"/>
      <c r="C36234" s="3"/>
      <c r="D36234" s="6"/>
      <c r="E36234" s="8"/>
      <c r="O36234" s="9"/>
    </row>
    <row r="36235" spans="2:15" x14ac:dyDescent="0.2">
      <c r="B36235" s="3"/>
      <c r="C36235" s="3"/>
      <c r="D36235" s="6"/>
      <c r="E36235" s="8"/>
      <c r="O36235" s="9"/>
    </row>
    <row r="36236" spans="2:15" x14ac:dyDescent="0.2">
      <c r="B36236" s="3"/>
      <c r="C36236" s="3"/>
      <c r="D36236" s="6"/>
      <c r="E36236" s="8"/>
      <c r="O36236" s="9"/>
    </row>
    <row r="36237" spans="2:15" x14ac:dyDescent="0.2">
      <c r="B36237" s="3"/>
      <c r="C36237" s="3"/>
      <c r="D36237" s="6"/>
      <c r="E36237" s="8"/>
      <c r="O36237" s="9"/>
    </row>
    <row r="36238" spans="2:15" x14ac:dyDescent="0.2">
      <c r="B36238" s="3"/>
      <c r="C36238" s="3"/>
      <c r="D36238" s="6"/>
      <c r="E36238" s="8"/>
      <c r="O36238" s="9"/>
    </row>
    <row r="36239" spans="2:15" x14ac:dyDescent="0.2">
      <c r="B36239" s="3"/>
      <c r="C36239" s="3"/>
      <c r="D36239" s="6"/>
      <c r="E36239" s="8"/>
      <c r="O36239" s="9"/>
    </row>
    <row r="36240" spans="2:15" x14ac:dyDescent="0.2">
      <c r="B36240" s="3"/>
      <c r="C36240" s="3"/>
      <c r="D36240" s="6"/>
      <c r="E36240" s="8"/>
      <c r="O36240" s="9"/>
    </row>
    <row r="36241" spans="2:15" x14ac:dyDescent="0.2">
      <c r="B36241" s="3"/>
      <c r="C36241" s="3"/>
      <c r="D36241" s="6"/>
      <c r="E36241" s="8"/>
      <c r="O36241" s="9"/>
    </row>
    <row r="36242" spans="2:15" x14ac:dyDescent="0.2">
      <c r="B36242" s="3"/>
      <c r="C36242" s="3"/>
      <c r="D36242" s="6"/>
      <c r="E36242" s="8"/>
      <c r="O36242" s="9"/>
    </row>
    <row r="36243" spans="2:15" x14ac:dyDescent="0.2">
      <c r="B36243" s="3"/>
      <c r="C36243" s="3"/>
      <c r="D36243" s="6"/>
      <c r="E36243" s="8"/>
      <c r="O36243" s="9"/>
    </row>
    <row r="36244" spans="2:15" x14ac:dyDescent="0.2">
      <c r="B36244" s="3"/>
      <c r="C36244" s="3"/>
      <c r="D36244" s="6"/>
      <c r="E36244" s="8"/>
      <c r="O36244" s="9"/>
    </row>
    <row r="36245" spans="2:15" x14ac:dyDescent="0.2">
      <c r="B36245" s="3"/>
      <c r="C36245" s="3"/>
      <c r="D36245" s="6"/>
      <c r="E36245" s="8"/>
      <c r="O36245" s="9"/>
    </row>
    <row r="36246" spans="2:15" x14ac:dyDescent="0.2">
      <c r="B36246" s="3"/>
      <c r="C36246" s="3"/>
      <c r="D36246" s="6"/>
      <c r="E36246" s="8"/>
      <c r="O36246" s="9"/>
    </row>
    <row r="36247" spans="2:15" x14ac:dyDescent="0.2">
      <c r="B36247" s="3"/>
      <c r="C36247" s="3"/>
      <c r="D36247" s="6"/>
      <c r="E36247" s="8"/>
      <c r="O36247" s="9"/>
    </row>
    <row r="36248" spans="2:15" x14ac:dyDescent="0.2">
      <c r="B36248" s="3"/>
      <c r="C36248" s="3"/>
      <c r="D36248" s="6"/>
      <c r="E36248" s="8"/>
      <c r="O36248" s="9"/>
    </row>
    <row r="36249" spans="2:15" x14ac:dyDescent="0.2">
      <c r="B36249" s="3"/>
      <c r="C36249" s="3"/>
      <c r="D36249" s="6"/>
      <c r="E36249" s="8"/>
      <c r="O36249" s="9"/>
    </row>
    <row r="36250" spans="2:15" x14ac:dyDescent="0.2">
      <c r="B36250" s="3"/>
      <c r="C36250" s="3"/>
      <c r="D36250" s="6"/>
      <c r="E36250" s="8"/>
      <c r="O36250" s="9"/>
    </row>
    <row r="36251" spans="2:15" x14ac:dyDescent="0.2">
      <c r="B36251" s="3"/>
      <c r="C36251" s="3"/>
      <c r="D36251" s="6"/>
      <c r="E36251" s="8"/>
      <c r="O36251" s="9"/>
    </row>
    <row r="36252" spans="2:15" x14ac:dyDescent="0.2">
      <c r="B36252" s="3"/>
      <c r="C36252" s="3"/>
      <c r="D36252" s="6"/>
      <c r="E36252" s="8"/>
      <c r="O36252" s="9"/>
    </row>
    <row r="36253" spans="2:15" x14ac:dyDescent="0.2">
      <c r="B36253" s="3"/>
      <c r="C36253" s="3"/>
      <c r="D36253" s="6"/>
      <c r="E36253" s="8"/>
      <c r="O36253" s="9"/>
    </row>
    <row r="36254" spans="2:15" x14ac:dyDescent="0.2">
      <c r="B36254" s="3"/>
      <c r="C36254" s="3"/>
      <c r="D36254" s="6"/>
      <c r="E36254" s="8"/>
      <c r="O36254" s="9"/>
    </row>
    <row r="36255" spans="2:15" x14ac:dyDescent="0.2">
      <c r="B36255" s="3"/>
      <c r="C36255" s="3"/>
      <c r="D36255" s="6"/>
      <c r="E36255" s="8"/>
      <c r="O36255" s="9"/>
    </row>
    <row r="36256" spans="2:15" x14ac:dyDescent="0.2">
      <c r="B36256" s="3"/>
      <c r="C36256" s="3"/>
      <c r="D36256" s="6"/>
      <c r="E36256" s="8"/>
      <c r="O36256" s="9"/>
    </row>
    <row r="36257" spans="2:15" x14ac:dyDescent="0.2">
      <c r="B36257" s="3"/>
      <c r="C36257" s="3"/>
      <c r="D36257" s="6"/>
      <c r="E36257" s="8"/>
      <c r="O36257" s="9"/>
    </row>
    <row r="36258" spans="2:15" x14ac:dyDescent="0.2">
      <c r="B36258" s="3"/>
      <c r="C36258" s="3"/>
      <c r="D36258" s="6"/>
      <c r="E36258" s="8"/>
      <c r="O36258" s="9"/>
    </row>
    <row r="36259" spans="2:15" x14ac:dyDescent="0.2">
      <c r="B36259" s="3"/>
      <c r="C36259" s="3"/>
      <c r="D36259" s="6"/>
      <c r="E36259" s="8"/>
      <c r="O36259" s="9"/>
    </row>
    <row r="36260" spans="2:15" x14ac:dyDescent="0.2">
      <c r="B36260" s="3"/>
      <c r="C36260" s="3"/>
      <c r="D36260" s="6"/>
      <c r="E36260" s="8"/>
      <c r="O36260" s="9"/>
    </row>
    <row r="36261" spans="2:15" x14ac:dyDescent="0.2">
      <c r="B36261" s="3"/>
      <c r="C36261" s="3"/>
      <c r="D36261" s="6"/>
      <c r="E36261" s="8"/>
      <c r="O36261" s="9"/>
    </row>
    <row r="36262" spans="2:15" x14ac:dyDescent="0.2">
      <c r="B36262" s="3"/>
      <c r="C36262" s="3"/>
      <c r="D36262" s="6"/>
      <c r="E36262" s="8"/>
      <c r="O36262" s="9"/>
    </row>
    <row r="36263" spans="2:15" x14ac:dyDescent="0.2">
      <c r="B36263" s="3"/>
      <c r="C36263" s="3"/>
      <c r="D36263" s="6"/>
      <c r="E36263" s="8"/>
      <c r="O36263" s="9"/>
    </row>
    <row r="36264" spans="2:15" x14ac:dyDescent="0.2">
      <c r="B36264" s="3"/>
      <c r="C36264" s="3"/>
      <c r="D36264" s="6"/>
      <c r="E36264" s="8"/>
      <c r="O36264" s="9"/>
    </row>
    <row r="36265" spans="2:15" x14ac:dyDescent="0.2">
      <c r="B36265" s="3"/>
      <c r="C36265" s="3"/>
      <c r="D36265" s="6"/>
      <c r="E36265" s="8"/>
      <c r="O36265" s="9"/>
    </row>
    <row r="36266" spans="2:15" x14ac:dyDescent="0.2">
      <c r="B36266" s="3"/>
      <c r="C36266" s="3"/>
      <c r="D36266" s="6"/>
      <c r="E36266" s="8"/>
      <c r="O36266" s="9"/>
    </row>
    <row r="36267" spans="2:15" x14ac:dyDescent="0.2">
      <c r="B36267" s="3"/>
      <c r="C36267" s="3"/>
      <c r="D36267" s="6"/>
      <c r="E36267" s="8"/>
      <c r="O36267" s="9"/>
    </row>
    <row r="36268" spans="2:15" x14ac:dyDescent="0.2">
      <c r="B36268" s="3"/>
      <c r="C36268" s="3"/>
      <c r="D36268" s="6"/>
      <c r="E36268" s="8"/>
      <c r="O36268" s="9"/>
    </row>
    <row r="36269" spans="2:15" x14ac:dyDescent="0.2">
      <c r="B36269" s="3"/>
      <c r="C36269" s="3"/>
      <c r="D36269" s="6"/>
      <c r="E36269" s="8"/>
      <c r="O36269" s="9"/>
    </row>
    <row r="36270" spans="2:15" x14ac:dyDescent="0.2">
      <c r="B36270" s="3"/>
      <c r="C36270" s="3"/>
      <c r="D36270" s="6"/>
      <c r="E36270" s="8"/>
      <c r="O36270" s="9"/>
    </row>
    <row r="36271" spans="2:15" x14ac:dyDescent="0.2">
      <c r="B36271" s="3"/>
      <c r="C36271" s="3"/>
      <c r="D36271" s="6"/>
      <c r="E36271" s="8"/>
      <c r="O36271" s="9"/>
    </row>
    <row r="36272" spans="2:15" x14ac:dyDescent="0.2">
      <c r="B36272" s="3"/>
      <c r="C36272" s="3"/>
      <c r="D36272" s="6"/>
      <c r="E36272" s="8"/>
      <c r="O36272" s="9"/>
    </row>
    <row r="36273" spans="2:15" x14ac:dyDescent="0.2">
      <c r="B36273" s="3"/>
      <c r="C36273" s="3"/>
      <c r="D36273" s="6"/>
      <c r="E36273" s="8"/>
      <c r="O36273" s="9"/>
    </row>
    <row r="36274" spans="2:15" x14ac:dyDescent="0.2">
      <c r="B36274" s="3"/>
      <c r="C36274" s="3"/>
      <c r="D36274" s="6"/>
      <c r="E36274" s="8"/>
      <c r="O36274" s="9"/>
    </row>
    <row r="36275" spans="2:15" x14ac:dyDescent="0.2">
      <c r="B36275" s="3"/>
      <c r="C36275" s="3"/>
      <c r="D36275" s="6"/>
      <c r="E36275" s="8"/>
      <c r="O36275" s="9"/>
    </row>
    <row r="36276" spans="2:15" x14ac:dyDescent="0.2">
      <c r="B36276" s="3"/>
      <c r="C36276" s="3"/>
      <c r="D36276" s="6"/>
      <c r="E36276" s="8"/>
      <c r="O36276" s="9"/>
    </row>
    <row r="36277" spans="2:15" x14ac:dyDescent="0.2">
      <c r="B36277" s="3"/>
      <c r="C36277" s="3"/>
      <c r="D36277" s="6"/>
      <c r="E36277" s="8"/>
      <c r="O36277" s="9"/>
    </row>
    <row r="36278" spans="2:15" x14ac:dyDescent="0.2">
      <c r="B36278" s="3"/>
      <c r="C36278" s="3"/>
      <c r="D36278" s="6"/>
      <c r="E36278" s="8"/>
      <c r="O36278" s="9"/>
    </row>
    <row r="36279" spans="2:15" x14ac:dyDescent="0.2">
      <c r="B36279" s="3"/>
      <c r="C36279" s="3"/>
      <c r="D36279" s="6"/>
      <c r="E36279" s="8"/>
      <c r="O36279" s="9"/>
    </row>
    <row r="36280" spans="2:15" x14ac:dyDescent="0.2">
      <c r="B36280" s="3"/>
      <c r="C36280" s="3"/>
      <c r="D36280" s="6"/>
      <c r="E36280" s="8"/>
      <c r="O36280" s="9"/>
    </row>
    <row r="36281" spans="2:15" x14ac:dyDescent="0.2">
      <c r="B36281" s="3"/>
      <c r="C36281" s="3"/>
      <c r="D36281" s="6"/>
      <c r="E36281" s="8"/>
      <c r="O36281" s="9"/>
    </row>
    <row r="36282" spans="2:15" x14ac:dyDescent="0.2">
      <c r="B36282" s="3"/>
      <c r="C36282" s="3"/>
      <c r="D36282" s="6"/>
      <c r="E36282" s="8"/>
      <c r="O36282" s="9"/>
    </row>
    <row r="36283" spans="2:15" x14ac:dyDescent="0.2">
      <c r="B36283" s="3"/>
      <c r="C36283" s="3"/>
      <c r="D36283" s="6"/>
      <c r="E36283" s="8"/>
      <c r="O36283" s="9"/>
    </row>
    <row r="36284" spans="2:15" x14ac:dyDescent="0.2">
      <c r="B36284" s="3"/>
      <c r="C36284" s="3"/>
      <c r="D36284" s="6"/>
      <c r="E36284" s="8"/>
      <c r="O36284" s="9"/>
    </row>
    <row r="36285" spans="2:15" x14ac:dyDescent="0.2">
      <c r="B36285" s="3"/>
      <c r="C36285" s="3"/>
      <c r="D36285" s="6"/>
      <c r="E36285" s="8"/>
      <c r="O36285" s="9"/>
    </row>
    <row r="36286" spans="2:15" x14ac:dyDescent="0.2">
      <c r="B36286" s="3"/>
      <c r="C36286" s="3"/>
      <c r="D36286" s="6"/>
      <c r="E36286" s="8"/>
      <c r="O36286" s="9"/>
    </row>
    <row r="36287" spans="2:15" x14ac:dyDescent="0.2">
      <c r="B36287" s="3"/>
      <c r="C36287" s="3"/>
      <c r="D36287" s="6"/>
      <c r="E36287" s="8"/>
      <c r="O36287" s="9"/>
    </row>
    <row r="36288" spans="2:15" x14ac:dyDescent="0.2">
      <c r="B36288" s="3"/>
      <c r="C36288" s="3"/>
      <c r="D36288" s="6"/>
      <c r="E36288" s="8"/>
      <c r="O36288" s="9"/>
    </row>
    <row r="36289" spans="2:15" x14ac:dyDescent="0.2">
      <c r="B36289" s="3"/>
      <c r="C36289" s="3"/>
      <c r="D36289" s="6"/>
      <c r="E36289" s="8"/>
      <c r="O36289" s="9"/>
    </row>
    <row r="36290" spans="2:15" x14ac:dyDescent="0.2">
      <c r="B36290" s="3"/>
      <c r="C36290" s="3"/>
      <c r="D36290" s="6"/>
      <c r="E36290" s="8"/>
      <c r="O36290" s="9"/>
    </row>
    <row r="36291" spans="2:15" x14ac:dyDescent="0.2">
      <c r="B36291" s="3"/>
      <c r="C36291" s="3"/>
      <c r="D36291" s="6"/>
      <c r="E36291" s="8"/>
      <c r="O36291" s="9"/>
    </row>
    <row r="36292" spans="2:15" x14ac:dyDescent="0.2">
      <c r="B36292" s="3"/>
      <c r="C36292" s="3"/>
      <c r="D36292" s="6"/>
      <c r="E36292" s="8"/>
      <c r="O36292" s="9"/>
    </row>
    <row r="36293" spans="2:15" x14ac:dyDescent="0.2">
      <c r="B36293" s="3"/>
      <c r="C36293" s="3"/>
      <c r="D36293" s="6"/>
      <c r="E36293" s="8"/>
      <c r="O36293" s="9"/>
    </row>
    <row r="36294" spans="2:15" x14ac:dyDescent="0.2">
      <c r="B36294" s="3"/>
      <c r="C36294" s="3"/>
      <c r="D36294" s="6"/>
      <c r="E36294" s="8"/>
      <c r="O36294" s="9"/>
    </row>
    <row r="36295" spans="2:15" x14ac:dyDescent="0.2">
      <c r="B36295" s="3"/>
      <c r="C36295" s="3"/>
      <c r="D36295" s="6"/>
      <c r="E36295" s="8"/>
      <c r="O36295" s="9"/>
    </row>
    <row r="36296" spans="2:15" x14ac:dyDescent="0.2">
      <c r="B36296" s="3"/>
      <c r="C36296" s="3"/>
      <c r="D36296" s="6"/>
      <c r="E36296" s="8"/>
      <c r="O36296" s="9"/>
    </row>
    <row r="36297" spans="2:15" x14ac:dyDescent="0.2">
      <c r="B36297" s="3"/>
      <c r="C36297" s="3"/>
      <c r="D36297" s="6"/>
      <c r="E36297" s="8"/>
      <c r="O36297" s="9"/>
    </row>
    <row r="36298" spans="2:15" x14ac:dyDescent="0.2">
      <c r="B36298" s="3"/>
      <c r="C36298" s="3"/>
      <c r="D36298" s="6"/>
      <c r="E36298" s="8"/>
      <c r="O36298" s="9"/>
    </row>
    <row r="36299" spans="2:15" x14ac:dyDescent="0.2">
      <c r="B36299" s="3"/>
      <c r="C36299" s="3"/>
      <c r="D36299" s="6"/>
      <c r="E36299" s="8"/>
      <c r="O36299" s="9"/>
    </row>
    <row r="36300" spans="2:15" x14ac:dyDescent="0.2">
      <c r="B36300" s="3"/>
      <c r="C36300" s="3"/>
      <c r="D36300" s="6"/>
      <c r="E36300" s="8"/>
      <c r="O36300" s="9"/>
    </row>
    <row r="36301" spans="2:15" x14ac:dyDescent="0.2">
      <c r="B36301" s="3"/>
      <c r="C36301" s="3"/>
      <c r="D36301" s="6"/>
      <c r="E36301" s="8"/>
      <c r="O36301" s="9"/>
    </row>
    <row r="36302" spans="2:15" x14ac:dyDescent="0.2">
      <c r="B36302" s="3"/>
      <c r="C36302" s="3"/>
      <c r="D36302" s="6"/>
      <c r="E36302" s="8"/>
      <c r="O36302" s="9"/>
    </row>
    <row r="36303" spans="2:15" x14ac:dyDescent="0.2">
      <c r="B36303" s="3"/>
      <c r="C36303" s="3"/>
      <c r="D36303" s="6"/>
      <c r="E36303" s="8"/>
      <c r="O36303" s="9"/>
    </row>
    <row r="36304" spans="2:15" x14ac:dyDescent="0.2">
      <c r="B36304" s="3"/>
      <c r="C36304" s="3"/>
      <c r="D36304" s="6"/>
      <c r="E36304" s="8"/>
      <c r="O36304" s="9"/>
    </row>
    <row r="36305" spans="2:15" x14ac:dyDescent="0.2">
      <c r="B36305" s="3"/>
      <c r="C36305" s="3"/>
      <c r="D36305" s="6"/>
      <c r="E36305" s="8"/>
      <c r="O36305" s="9"/>
    </row>
    <row r="36306" spans="2:15" x14ac:dyDescent="0.2">
      <c r="B36306" s="3"/>
      <c r="C36306" s="3"/>
      <c r="D36306" s="6"/>
      <c r="E36306" s="8"/>
      <c r="O36306" s="9"/>
    </row>
    <row r="36307" spans="2:15" x14ac:dyDescent="0.2">
      <c r="B36307" s="3"/>
      <c r="C36307" s="3"/>
      <c r="D36307" s="6"/>
      <c r="E36307" s="8"/>
      <c r="O36307" s="9"/>
    </row>
    <row r="36308" spans="2:15" x14ac:dyDescent="0.2">
      <c r="B36308" s="3"/>
      <c r="C36308" s="3"/>
      <c r="D36308" s="6"/>
      <c r="E36308" s="8"/>
      <c r="O36308" s="9"/>
    </row>
    <row r="36309" spans="2:15" x14ac:dyDescent="0.2">
      <c r="B36309" s="3"/>
      <c r="C36309" s="3"/>
      <c r="D36309" s="6"/>
      <c r="E36309" s="8"/>
      <c r="O36309" s="9"/>
    </row>
    <row r="36310" spans="2:15" x14ac:dyDescent="0.2">
      <c r="B36310" s="3"/>
      <c r="C36310" s="3"/>
      <c r="D36310" s="6"/>
      <c r="E36310" s="8"/>
      <c r="O36310" s="9"/>
    </row>
    <row r="36311" spans="2:15" x14ac:dyDescent="0.2">
      <c r="B36311" s="3"/>
      <c r="C36311" s="3"/>
      <c r="D36311" s="6"/>
      <c r="E36311" s="8"/>
      <c r="O36311" s="9"/>
    </row>
    <row r="36312" spans="2:15" x14ac:dyDescent="0.2">
      <c r="B36312" s="3"/>
      <c r="C36312" s="3"/>
      <c r="D36312" s="6"/>
      <c r="E36312" s="8"/>
      <c r="O36312" s="9"/>
    </row>
    <row r="36313" spans="2:15" x14ac:dyDescent="0.2">
      <c r="B36313" s="3"/>
      <c r="C36313" s="3"/>
      <c r="D36313" s="6"/>
      <c r="E36313" s="8"/>
      <c r="O36313" s="9"/>
    </row>
    <row r="36314" spans="2:15" x14ac:dyDescent="0.2">
      <c r="B36314" s="3"/>
      <c r="C36314" s="3"/>
      <c r="D36314" s="6"/>
      <c r="E36314" s="8"/>
      <c r="O36314" s="9"/>
    </row>
    <row r="36315" spans="2:15" x14ac:dyDescent="0.2">
      <c r="B36315" s="3"/>
      <c r="C36315" s="3"/>
      <c r="D36315" s="6"/>
      <c r="E36315" s="8"/>
      <c r="O36315" s="9"/>
    </row>
    <row r="36316" spans="2:15" x14ac:dyDescent="0.2">
      <c r="B36316" s="3"/>
      <c r="C36316" s="3"/>
      <c r="D36316" s="6"/>
      <c r="E36316" s="8"/>
      <c r="O36316" s="9"/>
    </row>
    <row r="36317" spans="2:15" x14ac:dyDescent="0.2">
      <c r="B36317" s="3"/>
      <c r="C36317" s="3"/>
      <c r="D36317" s="6"/>
      <c r="E36317" s="8"/>
      <c r="O36317" s="9"/>
    </row>
    <row r="36318" spans="2:15" x14ac:dyDescent="0.2">
      <c r="B36318" s="3"/>
      <c r="C36318" s="3"/>
      <c r="D36318" s="6"/>
      <c r="E36318" s="8"/>
      <c r="O36318" s="9"/>
    </row>
    <row r="36319" spans="2:15" x14ac:dyDescent="0.2">
      <c r="B36319" s="3"/>
      <c r="C36319" s="3"/>
      <c r="D36319" s="6"/>
      <c r="E36319" s="8"/>
      <c r="O36319" s="9"/>
    </row>
    <row r="36320" spans="2:15" x14ac:dyDescent="0.2">
      <c r="B36320" s="3"/>
      <c r="C36320" s="3"/>
      <c r="D36320" s="6"/>
      <c r="E36320" s="8"/>
      <c r="O36320" s="9"/>
    </row>
    <row r="36321" spans="2:15" x14ac:dyDescent="0.2">
      <c r="B36321" s="3"/>
      <c r="C36321" s="3"/>
      <c r="D36321" s="6"/>
      <c r="E36321" s="8"/>
      <c r="O36321" s="9"/>
    </row>
    <row r="36322" spans="2:15" x14ac:dyDescent="0.2">
      <c r="B36322" s="3"/>
      <c r="C36322" s="3"/>
      <c r="D36322" s="6"/>
      <c r="E36322" s="8"/>
      <c r="O36322" s="9"/>
    </row>
    <row r="36323" spans="2:15" x14ac:dyDescent="0.2">
      <c r="B36323" s="3"/>
      <c r="C36323" s="3"/>
      <c r="D36323" s="6"/>
      <c r="E36323" s="8"/>
      <c r="O36323" s="9"/>
    </row>
    <row r="36324" spans="2:15" x14ac:dyDescent="0.2">
      <c r="B36324" s="3"/>
      <c r="C36324" s="3"/>
      <c r="D36324" s="6"/>
      <c r="E36324" s="8"/>
      <c r="O36324" s="9"/>
    </row>
    <row r="36325" spans="2:15" x14ac:dyDescent="0.2">
      <c r="B36325" s="3"/>
      <c r="C36325" s="3"/>
      <c r="D36325" s="6"/>
      <c r="E36325" s="8"/>
      <c r="O36325" s="9"/>
    </row>
    <row r="36326" spans="2:15" x14ac:dyDescent="0.2">
      <c r="B36326" s="3"/>
      <c r="C36326" s="3"/>
      <c r="D36326" s="6"/>
      <c r="E36326" s="8"/>
      <c r="O36326" s="9"/>
    </row>
    <row r="36327" spans="2:15" x14ac:dyDescent="0.2">
      <c r="B36327" s="3"/>
      <c r="C36327" s="3"/>
      <c r="D36327" s="6"/>
      <c r="E36327" s="8"/>
      <c r="O36327" s="9"/>
    </row>
    <row r="36328" spans="2:15" x14ac:dyDescent="0.2">
      <c r="B36328" s="3"/>
      <c r="C36328" s="3"/>
      <c r="D36328" s="6"/>
      <c r="E36328" s="8"/>
      <c r="O36328" s="9"/>
    </row>
    <row r="36329" spans="2:15" x14ac:dyDescent="0.2">
      <c r="B36329" s="3"/>
      <c r="C36329" s="3"/>
      <c r="D36329" s="6"/>
      <c r="E36329" s="8"/>
      <c r="O36329" s="9"/>
    </row>
    <row r="36330" spans="2:15" x14ac:dyDescent="0.2">
      <c r="B36330" s="3"/>
      <c r="C36330" s="3"/>
      <c r="D36330" s="6"/>
      <c r="E36330" s="8"/>
      <c r="O36330" s="9"/>
    </row>
    <row r="36331" spans="2:15" x14ac:dyDescent="0.2">
      <c r="B36331" s="3"/>
      <c r="C36331" s="3"/>
      <c r="D36331" s="6"/>
      <c r="E36331" s="8"/>
      <c r="O36331" s="9"/>
    </row>
    <row r="36332" spans="2:15" x14ac:dyDescent="0.2">
      <c r="B36332" s="3"/>
      <c r="C36332" s="3"/>
      <c r="D36332" s="6"/>
      <c r="E36332" s="8"/>
      <c r="O36332" s="9"/>
    </row>
    <row r="36333" spans="2:15" x14ac:dyDescent="0.2">
      <c r="B36333" s="3"/>
      <c r="C36333" s="3"/>
      <c r="D36333" s="6"/>
      <c r="E36333" s="8"/>
      <c r="O36333" s="9"/>
    </row>
    <row r="36334" spans="2:15" x14ac:dyDescent="0.2">
      <c r="B36334" s="3"/>
      <c r="C36334" s="3"/>
      <c r="D36334" s="6"/>
      <c r="E36334" s="8"/>
      <c r="O36334" s="9"/>
    </row>
    <row r="36335" spans="2:15" x14ac:dyDescent="0.2">
      <c r="B36335" s="3"/>
      <c r="C36335" s="3"/>
      <c r="D36335" s="6"/>
      <c r="E36335" s="8"/>
      <c r="O36335" s="9"/>
    </row>
    <row r="36336" spans="2:15" x14ac:dyDescent="0.2">
      <c r="B36336" s="3"/>
      <c r="C36336" s="3"/>
      <c r="D36336" s="6"/>
      <c r="E36336" s="8"/>
      <c r="O36336" s="9"/>
    </row>
    <row r="36337" spans="2:15" x14ac:dyDescent="0.2">
      <c r="B36337" s="3"/>
      <c r="C36337" s="3"/>
      <c r="D36337" s="6"/>
      <c r="E36337" s="8"/>
      <c r="O36337" s="9"/>
    </row>
    <row r="36338" spans="2:15" x14ac:dyDescent="0.2">
      <c r="B36338" s="3"/>
      <c r="C36338" s="3"/>
      <c r="D36338" s="6"/>
      <c r="E36338" s="8"/>
      <c r="O36338" s="9"/>
    </row>
    <row r="36339" spans="2:15" x14ac:dyDescent="0.2">
      <c r="B36339" s="3"/>
      <c r="C36339" s="3"/>
      <c r="D36339" s="6"/>
      <c r="E36339" s="8"/>
      <c r="O36339" s="9"/>
    </row>
    <row r="36340" spans="2:15" x14ac:dyDescent="0.2">
      <c r="B36340" s="3"/>
      <c r="C36340" s="3"/>
      <c r="D36340" s="6"/>
      <c r="E36340" s="8"/>
      <c r="O36340" s="9"/>
    </row>
    <row r="36341" spans="2:15" x14ac:dyDescent="0.2">
      <c r="B36341" s="3"/>
      <c r="C36341" s="3"/>
      <c r="D36341" s="6"/>
      <c r="E36341" s="8"/>
      <c r="O36341" s="9"/>
    </row>
    <row r="36342" spans="2:15" x14ac:dyDescent="0.2">
      <c r="B36342" s="3"/>
      <c r="C36342" s="3"/>
      <c r="D36342" s="6"/>
      <c r="E36342" s="8"/>
      <c r="O36342" s="9"/>
    </row>
    <row r="36343" spans="2:15" x14ac:dyDescent="0.2">
      <c r="B36343" s="3"/>
      <c r="C36343" s="3"/>
      <c r="D36343" s="6"/>
      <c r="E36343" s="8"/>
      <c r="O36343" s="9"/>
    </row>
    <row r="36344" spans="2:15" x14ac:dyDescent="0.2">
      <c r="B36344" s="3"/>
      <c r="C36344" s="3"/>
      <c r="D36344" s="6"/>
      <c r="E36344" s="8"/>
      <c r="O36344" s="9"/>
    </row>
    <row r="36345" spans="2:15" x14ac:dyDescent="0.2">
      <c r="B36345" s="3"/>
      <c r="C36345" s="3"/>
      <c r="D36345" s="6"/>
      <c r="E36345" s="8"/>
      <c r="O36345" s="9"/>
    </row>
    <row r="36346" spans="2:15" x14ac:dyDescent="0.2">
      <c r="B36346" s="3"/>
      <c r="C36346" s="3"/>
      <c r="D36346" s="6"/>
      <c r="E36346" s="8"/>
      <c r="O36346" s="9"/>
    </row>
    <row r="36347" spans="2:15" x14ac:dyDescent="0.2">
      <c r="B36347" s="3"/>
      <c r="C36347" s="3"/>
      <c r="D36347" s="6"/>
      <c r="E36347" s="8"/>
      <c r="O36347" s="9"/>
    </row>
    <row r="36348" spans="2:15" x14ac:dyDescent="0.2">
      <c r="B36348" s="3"/>
      <c r="C36348" s="3"/>
      <c r="D36348" s="6"/>
      <c r="E36348" s="8"/>
      <c r="O36348" s="9"/>
    </row>
    <row r="36349" spans="2:15" x14ac:dyDescent="0.2">
      <c r="B36349" s="3"/>
      <c r="C36349" s="3"/>
      <c r="D36349" s="6"/>
      <c r="E36349" s="8"/>
      <c r="O36349" s="9"/>
    </row>
    <row r="36350" spans="2:15" x14ac:dyDescent="0.2">
      <c r="B36350" s="3"/>
      <c r="C36350" s="3"/>
      <c r="D36350" s="6"/>
      <c r="E36350" s="8"/>
      <c r="O36350" s="9"/>
    </row>
    <row r="36351" spans="2:15" x14ac:dyDescent="0.2">
      <c r="B36351" s="3"/>
      <c r="C36351" s="3"/>
      <c r="D36351" s="6"/>
      <c r="E36351" s="8"/>
      <c r="O36351" s="9"/>
    </row>
    <row r="36352" spans="2:15" x14ac:dyDescent="0.2">
      <c r="B36352" s="3"/>
      <c r="C36352" s="3"/>
      <c r="D36352" s="6"/>
      <c r="E36352" s="8"/>
      <c r="O36352" s="9"/>
    </row>
    <row r="36353" spans="2:15" x14ac:dyDescent="0.2">
      <c r="B36353" s="3"/>
      <c r="C36353" s="3"/>
      <c r="D36353" s="6"/>
      <c r="E36353" s="8"/>
      <c r="O36353" s="9"/>
    </row>
    <row r="36354" spans="2:15" x14ac:dyDescent="0.2">
      <c r="B36354" s="3"/>
      <c r="C36354" s="3"/>
      <c r="D36354" s="6"/>
      <c r="E36354" s="8"/>
      <c r="O36354" s="9"/>
    </row>
    <row r="36355" spans="2:15" x14ac:dyDescent="0.2">
      <c r="B36355" s="3"/>
      <c r="C36355" s="3"/>
      <c r="D36355" s="6"/>
      <c r="E36355" s="8"/>
      <c r="O36355" s="9"/>
    </row>
    <row r="36356" spans="2:15" x14ac:dyDescent="0.2">
      <c r="B36356" s="3"/>
      <c r="C36356" s="3"/>
      <c r="D36356" s="6"/>
      <c r="E36356" s="8"/>
      <c r="O36356" s="9"/>
    </row>
    <row r="36357" spans="2:15" x14ac:dyDescent="0.2">
      <c r="B36357" s="3"/>
      <c r="C36357" s="3"/>
      <c r="D36357" s="6"/>
      <c r="E36357" s="8"/>
      <c r="O36357" s="9"/>
    </row>
    <row r="36358" spans="2:15" x14ac:dyDescent="0.2">
      <c r="B36358" s="3"/>
      <c r="C36358" s="3"/>
      <c r="D36358" s="6"/>
      <c r="E36358" s="8"/>
      <c r="O36358" s="9"/>
    </row>
    <row r="36359" spans="2:15" x14ac:dyDescent="0.2">
      <c r="B36359" s="3"/>
      <c r="C36359" s="3"/>
      <c r="D36359" s="6"/>
      <c r="E36359" s="8"/>
      <c r="O36359" s="9"/>
    </row>
    <row r="36360" spans="2:15" x14ac:dyDescent="0.2">
      <c r="B36360" s="3"/>
      <c r="C36360" s="3"/>
      <c r="D36360" s="6"/>
      <c r="E36360" s="8"/>
      <c r="O36360" s="9"/>
    </row>
    <row r="36361" spans="2:15" x14ac:dyDescent="0.2">
      <c r="B36361" s="3"/>
      <c r="C36361" s="3"/>
      <c r="D36361" s="6"/>
      <c r="E36361" s="8"/>
      <c r="O36361" s="9"/>
    </row>
    <row r="36362" spans="2:15" x14ac:dyDescent="0.2">
      <c r="B36362" s="3"/>
      <c r="C36362" s="3"/>
      <c r="D36362" s="6"/>
      <c r="E36362" s="8"/>
      <c r="O36362" s="9"/>
    </row>
    <row r="36363" spans="2:15" x14ac:dyDescent="0.2">
      <c r="B36363" s="3"/>
      <c r="C36363" s="3"/>
      <c r="D36363" s="6"/>
      <c r="E36363" s="8"/>
      <c r="O36363" s="9"/>
    </row>
    <row r="36364" spans="2:15" x14ac:dyDescent="0.2">
      <c r="B36364" s="3"/>
      <c r="C36364" s="3"/>
      <c r="D36364" s="6"/>
      <c r="E36364" s="8"/>
      <c r="O36364" s="9"/>
    </row>
    <row r="36365" spans="2:15" x14ac:dyDescent="0.2">
      <c r="B36365" s="3"/>
      <c r="C36365" s="3"/>
      <c r="D36365" s="6"/>
      <c r="E36365" s="8"/>
      <c r="O36365" s="9"/>
    </row>
    <row r="36366" spans="2:15" x14ac:dyDescent="0.2">
      <c r="B36366" s="3"/>
      <c r="C36366" s="3"/>
      <c r="D36366" s="6"/>
      <c r="E36366" s="8"/>
      <c r="O36366" s="9"/>
    </row>
    <row r="36367" spans="2:15" x14ac:dyDescent="0.2">
      <c r="B36367" s="3"/>
      <c r="C36367" s="3"/>
      <c r="D36367" s="6"/>
      <c r="E36367" s="8"/>
      <c r="O36367" s="9"/>
    </row>
    <row r="36368" spans="2:15" x14ac:dyDescent="0.2">
      <c r="B36368" s="3"/>
      <c r="C36368" s="3"/>
      <c r="D36368" s="6"/>
      <c r="E36368" s="8"/>
      <c r="O36368" s="9"/>
    </row>
    <row r="36369" spans="2:15" x14ac:dyDescent="0.2">
      <c r="B36369" s="3"/>
      <c r="C36369" s="3"/>
      <c r="D36369" s="6"/>
      <c r="E36369" s="8"/>
      <c r="O36369" s="9"/>
    </row>
    <row r="36370" spans="2:15" x14ac:dyDescent="0.2">
      <c r="B36370" s="3"/>
      <c r="C36370" s="3"/>
      <c r="D36370" s="6"/>
      <c r="E36370" s="8"/>
      <c r="O36370" s="9"/>
    </row>
    <row r="36371" spans="2:15" x14ac:dyDescent="0.2">
      <c r="B36371" s="3"/>
      <c r="C36371" s="3"/>
      <c r="D36371" s="6"/>
      <c r="E36371" s="8"/>
      <c r="O36371" s="9"/>
    </row>
    <row r="36372" spans="2:15" x14ac:dyDescent="0.2">
      <c r="B36372" s="3"/>
      <c r="C36372" s="3"/>
      <c r="D36372" s="6"/>
      <c r="E36372" s="8"/>
      <c r="O36372" s="9"/>
    </row>
    <row r="36373" spans="2:15" x14ac:dyDescent="0.2">
      <c r="B36373" s="3"/>
      <c r="C36373" s="3"/>
      <c r="D36373" s="6"/>
      <c r="E36373" s="8"/>
      <c r="O36373" s="9"/>
    </row>
    <row r="36374" spans="2:15" x14ac:dyDescent="0.2">
      <c r="B36374" s="3"/>
      <c r="C36374" s="3"/>
      <c r="D36374" s="6"/>
      <c r="E36374" s="8"/>
      <c r="O36374" s="9"/>
    </row>
    <row r="36375" spans="2:15" x14ac:dyDescent="0.2">
      <c r="B36375" s="3"/>
      <c r="C36375" s="3"/>
      <c r="D36375" s="6"/>
      <c r="E36375" s="8"/>
      <c r="O36375" s="9"/>
    </row>
    <row r="36376" spans="2:15" x14ac:dyDescent="0.2">
      <c r="B36376" s="3"/>
      <c r="C36376" s="3"/>
      <c r="D36376" s="6"/>
      <c r="E36376" s="8"/>
      <c r="O36376" s="9"/>
    </row>
    <row r="36377" spans="2:15" x14ac:dyDescent="0.2">
      <c r="B36377" s="3"/>
      <c r="C36377" s="3"/>
      <c r="D36377" s="6"/>
      <c r="E36377" s="8"/>
      <c r="O36377" s="9"/>
    </row>
    <row r="36378" spans="2:15" x14ac:dyDescent="0.2">
      <c r="B36378" s="3"/>
      <c r="C36378" s="3"/>
      <c r="D36378" s="6"/>
      <c r="E36378" s="8"/>
      <c r="O36378" s="9"/>
    </row>
    <row r="36379" spans="2:15" x14ac:dyDescent="0.2">
      <c r="B36379" s="3"/>
      <c r="C36379" s="3"/>
      <c r="D36379" s="6"/>
      <c r="E36379" s="8"/>
      <c r="O36379" s="9"/>
    </row>
    <row r="36380" spans="2:15" x14ac:dyDescent="0.2">
      <c r="B36380" s="3"/>
      <c r="C36380" s="3"/>
      <c r="D36380" s="6"/>
      <c r="E36380" s="8"/>
      <c r="O36380" s="9"/>
    </row>
    <row r="36381" spans="2:15" x14ac:dyDescent="0.2">
      <c r="B36381" s="3"/>
      <c r="C36381" s="3"/>
      <c r="D36381" s="6"/>
      <c r="E36381" s="8"/>
      <c r="O36381" s="9"/>
    </row>
    <row r="36382" spans="2:15" x14ac:dyDescent="0.2">
      <c r="B36382" s="3"/>
      <c r="C36382" s="3"/>
      <c r="D36382" s="6"/>
      <c r="E36382" s="8"/>
      <c r="O36382" s="9"/>
    </row>
    <row r="36383" spans="2:15" x14ac:dyDescent="0.2">
      <c r="B36383" s="3"/>
      <c r="C36383" s="3"/>
      <c r="D36383" s="6"/>
      <c r="E36383" s="8"/>
      <c r="O36383" s="9"/>
    </row>
    <row r="36384" spans="2:15" x14ac:dyDescent="0.2">
      <c r="B36384" s="3"/>
      <c r="C36384" s="3"/>
      <c r="D36384" s="6"/>
      <c r="E36384" s="8"/>
      <c r="O36384" s="9"/>
    </row>
    <row r="36385" spans="2:15" x14ac:dyDescent="0.2">
      <c r="B36385" s="3"/>
      <c r="C36385" s="3"/>
      <c r="D36385" s="6"/>
      <c r="E36385" s="8"/>
      <c r="O36385" s="9"/>
    </row>
    <row r="36386" spans="2:15" x14ac:dyDescent="0.2">
      <c r="B36386" s="3"/>
      <c r="C36386" s="3"/>
      <c r="D36386" s="6"/>
      <c r="E36386" s="8"/>
      <c r="O36386" s="9"/>
    </row>
    <row r="36387" spans="2:15" x14ac:dyDescent="0.2">
      <c r="B36387" s="3"/>
      <c r="C36387" s="3"/>
      <c r="D36387" s="6"/>
      <c r="E36387" s="8"/>
      <c r="O36387" s="9"/>
    </row>
    <row r="36388" spans="2:15" x14ac:dyDescent="0.2">
      <c r="B36388" s="3"/>
      <c r="C36388" s="3"/>
      <c r="D36388" s="6"/>
      <c r="E36388" s="8"/>
      <c r="O36388" s="9"/>
    </row>
    <row r="36389" spans="2:15" x14ac:dyDescent="0.2">
      <c r="B36389" s="3"/>
      <c r="C36389" s="3"/>
      <c r="D36389" s="6"/>
      <c r="E36389" s="8"/>
      <c r="O36389" s="9"/>
    </row>
    <row r="36390" spans="2:15" x14ac:dyDescent="0.2">
      <c r="B36390" s="3"/>
      <c r="C36390" s="3"/>
      <c r="D36390" s="6"/>
      <c r="E36390" s="8"/>
      <c r="O36390" s="9"/>
    </row>
    <row r="36391" spans="2:15" x14ac:dyDescent="0.2">
      <c r="B36391" s="3"/>
      <c r="C36391" s="3"/>
      <c r="D36391" s="6"/>
      <c r="E36391" s="8"/>
      <c r="O36391" s="9"/>
    </row>
    <row r="36392" spans="2:15" x14ac:dyDescent="0.2">
      <c r="B36392" s="3"/>
      <c r="C36392" s="3"/>
      <c r="D36392" s="6"/>
      <c r="E36392" s="8"/>
      <c r="O36392" s="9"/>
    </row>
    <row r="36393" spans="2:15" x14ac:dyDescent="0.2">
      <c r="B36393" s="3"/>
      <c r="C36393" s="3"/>
      <c r="D36393" s="6"/>
      <c r="E36393" s="8"/>
      <c r="O36393" s="9"/>
    </row>
    <row r="36394" spans="2:15" x14ac:dyDescent="0.2">
      <c r="B36394" s="3"/>
      <c r="C36394" s="3"/>
      <c r="D36394" s="6"/>
      <c r="E36394" s="8"/>
      <c r="O36394" s="9"/>
    </row>
    <row r="36395" spans="2:15" x14ac:dyDescent="0.2">
      <c r="B36395" s="3"/>
      <c r="C36395" s="3"/>
      <c r="D36395" s="6"/>
      <c r="E36395" s="8"/>
      <c r="O36395" s="9"/>
    </row>
    <row r="36396" spans="2:15" x14ac:dyDescent="0.2">
      <c r="B36396" s="3"/>
      <c r="C36396" s="3"/>
      <c r="D36396" s="6"/>
      <c r="E36396" s="8"/>
      <c r="O36396" s="9"/>
    </row>
    <row r="36397" spans="2:15" x14ac:dyDescent="0.2">
      <c r="B36397" s="3"/>
      <c r="C36397" s="3"/>
      <c r="D36397" s="6"/>
      <c r="E36397" s="8"/>
      <c r="O36397" s="9"/>
    </row>
    <row r="36398" spans="2:15" x14ac:dyDescent="0.2">
      <c r="B36398" s="3"/>
      <c r="C36398" s="3"/>
      <c r="D36398" s="6"/>
      <c r="E36398" s="8"/>
      <c r="O36398" s="9"/>
    </row>
    <row r="36399" spans="2:15" x14ac:dyDescent="0.2">
      <c r="B36399" s="3"/>
      <c r="C36399" s="3"/>
      <c r="D36399" s="6"/>
      <c r="E36399" s="8"/>
      <c r="O36399" s="9"/>
    </row>
    <row r="36400" spans="2:15" x14ac:dyDescent="0.2">
      <c r="B36400" s="3"/>
      <c r="C36400" s="3"/>
      <c r="D36400" s="6"/>
      <c r="E36400" s="8"/>
      <c r="O36400" s="9"/>
    </row>
    <row r="36401" spans="2:15" x14ac:dyDescent="0.2">
      <c r="B36401" s="3"/>
      <c r="C36401" s="3"/>
      <c r="D36401" s="6"/>
      <c r="E36401" s="8"/>
      <c r="O36401" s="9"/>
    </row>
    <row r="36402" spans="2:15" x14ac:dyDescent="0.2">
      <c r="B36402" s="3"/>
      <c r="C36402" s="3"/>
      <c r="D36402" s="6"/>
      <c r="E36402" s="8"/>
      <c r="O36402" s="9"/>
    </row>
    <row r="36403" spans="2:15" x14ac:dyDescent="0.2">
      <c r="B36403" s="3"/>
      <c r="C36403" s="3"/>
      <c r="D36403" s="6"/>
      <c r="E36403" s="8"/>
      <c r="O36403" s="9"/>
    </row>
    <row r="36404" spans="2:15" x14ac:dyDescent="0.2">
      <c r="B36404" s="3"/>
      <c r="C36404" s="3"/>
      <c r="D36404" s="6"/>
      <c r="E36404" s="8"/>
      <c r="O36404" s="9"/>
    </row>
    <row r="36405" spans="2:15" x14ac:dyDescent="0.2">
      <c r="B36405" s="3"/>
      <c r="C36405" s="3"/>
      <c r="D36405" s="6"/>
      <c r="E36405" s="8"/>
      <c r="O36405" s="9"/>
    </row>
    <row r="36406" spans="2:15" x14ac:dyDescent="0.2">
      <c r="B36406" s="3"/>
      <c r="C36406" s="3"/>
      <c r="D36406" s="6"/>
      <c r="E36406" s="8"/>
      <c r="O36406" s="9"/>
    </row>
    <row r="36407" spans="2:15" x14ac:dyDescent="0.2">
      <c r="B36407" s="3"/>
      <c r="C36407" s="3"/>
      <c r="D36407" s="6"/>
      <c r="E36407" s="8"/>
      <c r="O36407" s="9"/>
    </row>
    <row r="36408" spans="2:15" x14ac:dyDescent="0.2">
      <c r="B36408" s="3"/>
      <c r="C36408" s="3"/>
      <c r="D36408" s="6"/>
      <c r="E36408" s="8"/>
      <c r="O36408" s="9"/>
    </row>
    <row r="36409" spans="2:15" x14ac:dyDescent="0.2">
      <c r="B36409" s="3"/>
      <c r="C36409" s="3"/>
      <c r="D36409" s="6"/>
      <c r="E36409" s="8"/>
      <c r="O36409" s="9"/>
    </row>
    <row r="36410" spans="2:15" x14ac:dyDescent="0.2">
      <c r="B36410" s="3"/>
      <c r="C36410" s="3"/>
      <c r="D36410" s="6"/>
      <c r="E36410" s="8"/>
      <c r="O36410" s="9"/>
    </row>
    <row r="36411" spans="2:15" x14ac:dyDescent="0.2">
      <c r="B36411" s="3"/>
      <c r="C36411" s="3"/>
      <c r="D36411" s="6"/>
      <c r="E36411" s="8"/>
      <c r="O36411" s="9"/>
    </row>
    <row r="36412" spans="2:15" x14ac:dyDescent="0.2">
      <c r="B36412" s="3"/>
      <c r="C36412" s="3"/>
      <c r="D36412" s="6"/>
      <c r="E36412" s="8"/>
      <c r="O36412" s="9"/>
    </row>
    <row r="36413" spans="2:15" x14ac:dyDescent="0.2">
      <c r="B36413" s="3"/>
      <c r="C36413" s="3"/>
      <c r="D36413" s="6"/>
      <c r="E36413" s="8"/>
      <c r="O36413" s="9"/>
    </row>
    <row r="36414" spans="2:15" x14ac:dyDescent="0.2">
      <c r="B36414" s="3"/>
      <c r="C36414" s="3"/>
      <c r="D36414" s="6"/>
      <c r="E36414" s="8"/>
      <c r="O36414" s="9"/>
    </row>
    <row r="36415" spans="2:15" x14ac:dyDescent="0.2">
      <c r="B36415" s="3"/>
      <c r="C36415" s="3"/>
      <c r="D36415" s="6"/>
      <c r="E36415" s="8"/>
      <c r="O36415" s="9"/>
    </row>
    <row r="36416" spans="2:15" x14ac:dyDescent="0.2">
      <c r="B36416" s="3"/>
      <c r="C36416" s="3"/>
      <c r="D36416" s="6"/>
      <c r="E36416" s="8"/>
      <c r="O36416" s="9"/>
    </row>
    <row r="36417" spans="2:15" x14ac:dyDescent="0.2">
      <c r="B36417" s="3"/>
      <c r="C36417" s="3"/>
      <c r="D36417" s="6"/>
      <c r="E36417" s="8"/>
      <c r="O36417" s="9"/>
    </row>
    <row r="36418" spans="2:15" x14ac:dyDescent="0.2">
      <c r="B36418" s="3"/>
      <c r="C36418" s="3"/>
      <c r="D36418" s="6"/>
      <c r="E36418" s="8"/>
      <c r="O36418" s="9"/>
    </row>
    <row r="36419" spans="2:15" x14ac:dyDescent="0.2">
      <c r="B36419" s="3"/>
      <c r="C36419" s="3"/>
      <c r="D36419" s="6"/>
      <c r="E36419" s="8"/>
      <c r="O36419" s="9"/>
    </row>
    <row r="36420" spans="2:15" x14ac:dyDescent="0.2">
      <c r="B36420" s="3"/>
      <c r="C36420" s="3"/>
      <c r="D36420" s="6"/>
      <c r="E36420" s="8"/>
      <c r="O36420" s="9"/>
    </row>
    <row r="36421" spans="2:15" x14ac:dyDescent="0.2">
      <c r="B36421" s="3"/>
      <c r="C36421" s="3"/>
      <c r="D36421" s="6"/>
      <c r="E36421" s="8"/>
      <c r="O36421" s="9"/>
    </row>
    <row r="36422" spans="2:15" x14ac:dyDescent="0.2">
      <c r="B36422" s="3"/>
      <c r="C36422" s="3"/>
      <c r="D36422" s="6"/>
      <c r="E36422" s="8"/>
      <c r="O36422" s="9"/>
    </row>
    <row r="36423" spans="2:15" x14ac:dyDescent="0.2">
      <c r="B36423" s="3"/>
      <c r="C36423" s="3"/>
      <c r="D36423" s="6"/>
      <c r="E36423" s="8"/>
      <c r="O36423" s="9"/>
    </row>
    <row r="36424" spans="2:15" x14ac:dyDescent="0.2">
      <c r="B36424" s="3"/>
      <c r="C36424" s="3"/>
      <c r="D36424" s="6"/>
      <c r="E36424" s="8"/>
      <c r="O36424" s="9"/>
    </row>
    <row r="36425" spans="2:15" x14ac:dyDescent="0.2">
      <c r="B36425" s="3"/>
      <c r="C36425" s="3"/>
      <c r="D36425" s="6"/>
      <c r="E36425" s="8"/>
      <c r="O36425" s="9"/>
    </row>
    <row r="36426" spans="2:15" x14ac:dyDescent="0.2">
      <c r="B36426" s="3"/>
      <c r="C36426" s="3"/>
      <c r="D36426" s="6"/>
      <c r="E36426" s="8"/>
      <c r="O36426" s="9"/>
    </row>
    <row r="36427" spans="2:15" x14ac:dyDescent="0.2">
      <c r="B36427" s="3"/>
      <c r="C36427" s="3"/>
      <c r="D36427" s="6"/>
      <c r="E36427" s="8"/>
      <c r="O36427" s="9"/>
    </row>
    <row r="36428" spans="2:15" x14ac:dyDescent="0.2">
      <c r="B36428" s="3"/>
      <c r="C36428" s="3"/>
      <c r="D36428" s="6"/>
      <c r="E36428" s="8"/>
      <c r="O36428" s="9"/>
    </row>
    <row r="36429" spans="2:15" x14ac:dyDescent="0.2">
      <c r="B36429" s="3"/>
      <c r="C36429" s="3"/>
      <c r="D36429" s="6"/>
      <c r="E36429" s="8"/>
      <c r="O36429" s="9"/>
    </row>
    <row r="36430" spans="2:15" x14ac:dyDescent="0.2">
      <c r="B36430" s="3"/>
      <c r="C36430" s="3"/>
      <c r="D36430" s="6"/>
      <c r="E36430" s="8"/>
      <c r="O36430" s="9"/>
    </row>
    <row r="36431" spans="2:15" x14ac:dyDescent="0.2">
      <c r="B36431" s="3"/>
      <c r="C36431" s="3"/>
      <c r="D36431" s="6"/>
      <c r="E36431" s="8"/>
      <c r="O36431" s="9"/>
    </row>
    <row r="36432" spans="2:15" x14ac:dyDescent="0.2">
      <c r="B36432" s="3"/>
      <c r="C36432" s="3"/>
      <c r="D36432" s="6"/>
      <c r="E36432" s="8"/>
      <c r="O36432" s="9"/>
    </row>
    <row r="36433" spans="2:15" x14ac:dyDescent="0.2">
      <c r="B36433" s="3"/>
      <c r="C36433" s="3"/>
      <c r="D36433" s="6"/>
      <c r="E36433" s="8"/>
      <c r="O36433" s="9"/>
    </row>
    <row r="36434" spans="2:15" x14ac:dyDescent="0.2">
      <c r="B36434" s="3"/>
      <c r="C36434" s="3"/>
      <c r="D36434" s="6"/>
      <c r="E36434" s="8"/>
      <c r="O36434" s="9"/>
    </row>
    <row r="36435" spans="2:15" x14ac:dyDescent="0.2">
      <c r="B36435" s="3"/>
      <c r="C36435" s="3"/>
      <c r="D36435" s="6"/>
      <c r="E36435" s="8"/>
      <c r="O36435" s="9"/>
    </row>
    <row r="36436" spans="2:15" x14ac:dyDescent="0.2">
      <c r="B36436" s="3"/>
      <c r="C36436" s="3"/>
      <c r="D36436" s="6"/>
      <c r="E36436" s="8"/>
      <c r="O36436" s="9"/>
    </row>
    <row r="36437" spans="2:15" x14ac:dyDescent="0.2">
      <c r="B36437" s="3"/>
      <c r="C36437" s="3"/>
      <c r="D36437" s="6"/>
      <c r="E36437" s="8"/>
      <c r="O36437" s="9"/>
    </row>
    <row r="36438" spans="2:15" x14ac:dyDescent="0.2">
      <c r="B36438" s="3"/>
      <c r="C36438" s="3"/>
      <c r="D36438" s="6"/>
      <c r="E36438" s="8"/>
      <c r="O36438" s="9"/>
    </row>
    <row r="36439" spans="2:15" x14ac:dyDescent="0.2">
      <c r="B36439" s="3"/>
      <c r="C36439" s="3"/>
      <c r="D36439" s="6"/>
      <c r="E36439" s="8"/>
      <c r="O36439" s="9"/>
    </row>
    <row r="36440" spans="2:15" x14ac:dyDescent="0.2">
      <c r="B36440" s="3"/>
      <c r="C36440" s="3"/>
      <c r="D36440" s="6"/>
      <c r="E36440" s="8"/>
      <c r="O36440" s="9"/>
    </row>
    <row r="36441" spans="2:15" x14ac:dyDescent="0.2">
      <c r="B36441" s="3"/>
      <c r="C36441" s="3"/>
      <c r="D36441" s="6"/>
      <c r="E36441" s="8"/>
      <c r="O36441" s="9"/>
    </row>
    <row r="36442" spans="2:15" x14ac:dyDescent="0.2">
      <c r="B36442" s="3"/>
      <c r="C36442" s="3"/>
      <c r="D36442" s="6"/>
      <c r="E36442" s="8"/>
      <c r="O36442" s="9"/>
    </row>
    <row r="36443" spans="2:15" x14ac:dyDescent="0.2">
      <c r="B36443" s="3"/>
      <c r="C36443" s="3"/>
      <c r="D36443" s="6"/>
      <c r="E36443" s="8"/>
      <c r="O36443" s="9"/>
    </row>
    <row r="36444" spans="2:15" x14ac:dyDescent="0.2">
      <c r="B36444" s="3"/>
      <c r="C36444" s="3"/>
      <c r="D36444" s="6"/>
      <c r="E36444" s="8"/>
      <c r="O36444" s="9"/>
    </row>
    <row r="36445" spans="2:15" x14ac:dyDescent="0.2">
      <c r="B36445" s="3"/>
      <c r="C36445" s="3"/>
      <c r="D36445" s="6"/>
      <c r="E36445" s="8"/>
      <c r="O36445" s="9"/>
    </row>
    <row r="36446" spans="2:15" x14ac:dyDescent="0.2">
      <c r="B36446" s="3"/>
      <c r="C36446" s="3"/>
      <c r="D36446" s="6"/>
      <c r="E36446" s="8"/>
      <c r="O36446" s="9"/>
    </row>
    <row r="36447" spans="2:15" x14ac:dyDescent="0.2">
      <c r="B36447" s="3"/>
      <c r="C36447" s="3"/>
      <c r="D36447" s="6"/>
      <c r="E36447" s="8"/>
      <c r="O36447" s="9"/>
    </row>
    <row r="36448" spans="2:15" x14ac:dyDescent="0.2">
      <c r="B36448" s="3"/>
      <c r="C36448" s="3"/>
      <c r="D36448" s="6"/>
      <c r="E36448" s="8"/>
      <c r="O36448" s="9"/>
    </row>
    <row r="36449" spans="2:15" x14ac:dyDescent="0.2">
      <c r="B36449" s="3"/>
      <c r="C36449" s="3"/>
      <c r="D36449" s="6"/>
      <c r="E36449" s="8"/>
      <c r="O36449" s="9"/>
    </row>
    <row r="36450" spans="2:15" x14ac:dyDescent="0.2">
      <c r="B36450" s="3"/>
      <c r="C36450" s="3"/>
      <c r="D36450" s="6"/>
      <c r="E36450" s="8"/>
      <c r="O36450" s="9"/>
    </row>
    <row r="36451" spans="2:15" x14ac:dyDescent="0.2">
      <c r="B36451" s="3"/>
      <c r="C36451" s="3"/>
      <c r="D36451" s="6"/>
      <c r="E36451" s="8"/>
      <c r="O36451" s="9"/>
    </row>
    <row r="36452" spans="2:15" x14ac:dyDescent="0.2">
      <c r="B36452" s="3"/>
      <c r="C36452" s="3"/>
      <c r="D36452" s="6"/>
      <c r="E36452" s="8"/>
      <c r="O36452" s="9"/>
    </row>
    <row r="36453" spans="2:15" x14ac:dyDescent="0.2">
      <c r="B36453" s="3"/>
      <c r="C36453" s="3"/>
      <c r="D36453" s="6"/>
      <c r="E36453" s="8"/>
      <c r="O36453" s="9"/>
    </row>
    <row r="36454" spans="2:15" x14ac:dyDescent="0.2">
      <c r="B36454" s="3"/>
      <c r="C36454" s="3"/>
      <c r="D36454" s="6"/>
      <c r="E36454" s="8"/>
      <c r="O36454" s="9"/>
    </row>
    <row r="36455" spans="2:15" x14ac:dyDescent="0.2">
      <c r="B36455" s="3"/>
      <c r="C36455" s="3"/>
      <c r="D36455" s="6"/>
      <c r="E36455" s="8"/>
      <c r="O36455" s="9"/>
    </row>
    <row r="36456" spans="2:15" x14ac:dyDescent="0.2">
      <c r="B36456" s="3"/>
      <c r="C36456" s="3"/>
      <c r="D36456" s="6"/>
      <c r="E36456" s="8"/>
      <c r="O36456" s="9"/>
    </row>
    <row r="36457" spans="2:15" x14ac:dyDescent="0.2">
      <c r="B36457" s="3"/>
      <c r="C36457" s="3"/>
      <c r="D36457" s="6"/>
      <c r="E36457" s="8"/>
      <c r="O36457" s="9"/>
    </row>
    <row r="36458" spans="2:15" x14ac:dyDescent="0.2">
      <c r="B36458" s="3"/>
      <c r="C36458" s="3"/>
      <c r="D36458" s="6"/>
      <c r="E36458" s="8"/>
      <c r="O36458" s="9"/>
    </row>
    <row r="36459" spans="2:15" x14ac:dyDescent="0.2">
      <c r="B36459" s="3"/>
      <c r="C36459" s="3"/>
      <c r="D36459" s="6"/>
      <c r="E36459" s="8"/>
      <c r="O36459" s="9"/>
    </row>
    <row r="36460" spans="2:15" x14ac:dyDescent="0.2">
      <c r="B36460" s="3"/>
      <c r="C36460" s="3"/>
      <c r="D36460" s="6"/>
      <c r="E36460" s="8"/>
      <c r="O36460" s="9"/>
    </row>
    <row r="36461" spans="2:15" x14ac:dyDescent="0.2">
      <c r="B36461" s="3"/>
      <c r="C36461" s="3"/>
      <c r="D36461" s="6"/>
      <c r="E36461" s="8"/>
      <c r="O36461" s="9"/>
    </row>
    <row r="36462" spans="2:15" x14ac:dyDescent="0.2">
      <c r="B36462" s="3"/>
      <c r="C36462" s="3"/>
      <c r="D36462" s="6"/>
      <c r="E36462" s="8"/>
      <c r="O36462" s="9"/>
    </row>
    <row r="36463" spans="2:15" x14ac:dyDescent="0.2">
      <c r="B36463" s="3"/>
      <c r="C36463" s="3"/>
      <c r="D36463" s="6"/>
      <c r="E36463" s="8"/>
      <c r="O36463" s="9"/>
    </row>
    <row r="36464" spans="2:15" x14ac:dyDescent="0.2">
      <c r="B36464" s="3"/>
      <c r="C36464" s="3"/>
      <c r="D36464" s="6"/>
      <c r="E36464" s="8"/>
      <c r="O36464" s="9"/>
    </row>
    <row r="36465" spans="2:15" x14ac:dyDescent="0.2">
      <c r="B36465" s="3"/>
      <c r="C36465" s="3"/>
      <c r="D36465" s="6"/>
      <c r="E36465" s="8"/>
      <c r="O36465" s="9"/>
    </row>
    <row r="36466" spans="2:15" x14ac:dyDescent="0.2">
      <c r="B36466" s="3"/>
      <c r="C36466" s="3"/>
      <c r="D36466" s="6"/>
      <c r="E36466" s="8"/>
      <c r="O36466" s="9"/>
    </row>
    <row r="36467" spans="2:15" x14ac:dyDescent="0.2">
      <c r="B36467" s="3"/>
      <c r="C36467" s="3"/>
      <c r="D36467" s="6"/>
      <c r="E36467" s="8"/>
      <c r="O36467" s="9"/>
    </row>
    <row r="36468" spans="2:15" x14ac:dyDescent="0.2">
      <c r="B36468" s="3"/>
      <c r="C36468" s="3"/>
      <c r="D36468" s="6"/>
      <c r="E36468" s="8"/>
      <c r="O36468" s="9"/>
    </row>
    <row r="36469" spans="2:15" x14ac:dyDescent="0.2">
      <c r="B36469" s="3"/>
      <c r="C36469" s="3"/>
      <c r="D36469" s="6"/>
      <c r="E36469" s="8"/>
      <c r="O36469" s="9"/>
    </row>
    <row r="36470" spans="2:15" x14ac:dyDescent="0.2">
      <c r="B36470" s="3"/>
      <c r="C36470" s="3"/>
      <c r="D36470" s="6"/>
      <c r="E36470" s="8"/>
      <c r="O36470" s="9"/>
    </row>
    <row r="36471" spans="2:15" x14ac:dyDescent="0.2">
      <c r="B36471" s="3"/>
      <c r="C36471" s="3"/>
      <c r="D36471" s="6"/>
      <c r="E36471" s="8"/>
      <c r="O36471" s="9"/>
    </row>
    <row r="36472" spans="2:15" x14ac:dyDescent="0.2">
      <c r="B36472" s="3"/>
      <c r="C36472" s="3"/>
      <c r="D36472" s="6"/>
      <c r="E36472" s="8"/>
      <c r="O36472" s="9"/>
    </row>
    <row r="36473" spans="2:15" x14ac:dyDescent="0.2">
      <c r="B36473" s="3"/>
      <c r="C36473" s="3"/>
      <c r="D36473" s="6"/>
      <c r="E36473" s="8"/>
      <c r="O36473" s="9"/>
    </row>
    <row r="36474" spans="2:15" x14ac:dyDescent="0.2">
      <c r="B36474" s="3"/>
      <c r="C36474" s="3"/>
      <c r="D36474" s="6"/>
      <c r="E36474" s="8"/>
      <c r="O36474" s="9"/>
    </row>
    <row r="36475" spans="2:15" x14ac:dyDescent="0.2">
      <c r="B36475" s="3"/>
      <c r="C36475" s="3"/>
      <c r="D36475" s="6"/>
      <c r="E36475" s="8"/>
      <c r="O36475" s="9"/>
    </row>
    <row r="36476" spans="2:15" x14ac:dyDescent="0.2">
      <c r="B36476" s="3"/>
      <c r="C36476" s="3"/>
      <c r="D36476" s="6"/>
      <c r="E36476" s="8"/>
      <c r="O36476" s="9"/>
    </row>
    <row r="36477" spans="2:15" x14ac:dyDescent="0.2">
      <c r="B36477" s="3"/>
      <c r="C36477" s="3"/>
      <c r="D36477" s="6"/>
      <c r="E36477" s="8"/>
      <c r="O36477" s="9"/>
    </row>
    <row r="36478" spans="2:15" x14ac:dyDescent="0.2">
      <c r="B36478" s="3"/>
      <c r="C36478" s="3"/>
      <c r="D36478" s="6"/>
      <c r="E36478" s="8"/>
      <c r="O36478" s="9"/>
    </row>
    <row r="36479" spans="2:15" x14ac:dyDescent="0.2">
      <c r="B36479" s="3"/>
      <c r="C36479" s="3"/>
      <c r="D36479" s="6"/>
      <c r="E36479" s="8"/>
      <c r="O36479" s="9"/>
    </row>
    <row r="36480" spans="2:15" x14ac:dyDescent="0.2">
      <c r="B36480" s="3"/>
      <c r="C36480" s="3"/>
      <c r="D36480" s="6"/>
      <c r="E36480" s="8"/>
      <c r="O36480" s="9"/>
    </row>
    <row r="36481" spans="2:15" x14ac:dyDescent="0.2">
      <c r="B36481" s="3"/>
      <c r="C36481" s="3"/>
      <c r="D36481" s="6"/>
      <c r="E36481" s="8"/>
      <c r="O36481" s="9"/>
    </row>
    <row r="36482" spans="2:15" x14ac:dyDescent="0.2">
      <c r="B36482" s="3"/>
      <c r="C36482" s="3"/>
      <c r="D36482" s="6"/>
      <c r="E36482" s="8"/>
      <c r="O36482" s="9"/>
    </row>
    <row r="36483" spans="2:15" x14ac:dyDescent="0.2">
      <c r="B36483" s="3"/>
      <c r="C36483" s="3"/>
      <c r="D36483" s="6"/>
      <c r="E36483" s="8"/>
      <c r="O36483" s="9"/>
    </row>
    <row r="36484" spans="2:15" x14ac:dyDescent="0.2">
      <c r="B36484" s="3"/>
      <c r="C36484" s="3"/>
      <c r="D36484" s="6"/>
      <c r="E36484" s="8"/>
      <c r="O36484" s="9"/>
    </row>
    <row r="36485" spans="2:15" x14ac:dyDescent="0.2">
      <c r="B36485" s="3"/>
      <c r="C36485" s="3"/>
      <c r="D36485" s="6"/>
      <c r="E36485" s="8"/>
      <c r="O36485" s="9"/>
    </row>
    <row r="36486" spans="2:15" x14ac:dyDescent="0.2">
      <c r="B36486" s="3"/>
      <c r="C36486" s="3"/>
      <c r="D36486" s="6"/>
      <c r="E36486" s="8"/>
      <c r="O36486" s="9"/>
    </row>
    <row r="36487" spans="2:15" x14ac:dyDescent="0.2">
      <c r="B36487" s="3"/>
      <c r="C36487" s="3"/>
      <c r="D36487" s="6"/>
      <c r="E36487" s="8"/>
      <c r="O36487" s="9"/>
    </row>
    <row r="36488" spans="2:15" x14ac:dyDescent="0.2">
      <c r="B36488" s="3"/>
      <c r="C36488" s="3"/>
      <c r="D36488" s="6"/>
      <c r="E36488" s="8"/>
      <c r="O36488" s="9"/>
    </row>
    <row r="36489" spans="2:15" x14ac:dyDescent="0.2">
      <c r="B36489" s="3"/>
      <c r="C36489" s="3"/>
      <c r="D36489" s="6"/>
      <c r="E36489" s="8"/>
      <c r="O36489" s="9"/>
    </row>
    <row r="36490" spans="2:15" x14ac:dyDescent="0.2">
      <c r="B36490" s="3"/>
      <c r="C36490" s="3"/>
      <c r="D36490" s="6"/>
      <c r="E36490" s="8"/>
      <c r="O36490" s="9"/>
    </row>
    <row r="36491" spans="2:15" x14ac:dyDescent="0.2">
      <c r="B36491" s="3"/>
      <c r="C36491" s="3"/>
      <c r="D36491" s="6"/>
      <c r="E36491" s="8"/>
      <c r="O36491" s="9"/>
    </row>
    <row r="36492" spans="2:15" x14ac:dyDescent="0.2">
      <c r="B36492" s="3"/>
      <c r="C36492" s="3"/>
      <c r="D36492" s="6"/>
      <c r="E36492" s="8"/>
      <c r="O36492" s="9"/>
    </row>
    <row r="36493" spans="2:15" x14ac:dyDescent="0.2">
      <c r="B36493" s="3"/>
      <c r="C36493" s="3"/>
      <c r="D36493" s="6"/>
      <c r="E36493" s="8"/>
      <c r="O36493" s="9"/>
    </row>
    <row r="36494" spans="2:15" x14ac:dyDescent="0.2">
      <c r="B36494" s="3"/>
      <c r="C36494" s="3"/>
      <c r="D36494" s="6"/>
      <c r="E36494" s="8"/>
      <c r="O36494" s="9"/>
    </row>
    <row r="36495" spans="2:15" x14ac:dyDescent="0.2">
      <c r="B36495" s="3"/>
      <c r="C36495" s="3"/>
      <c r="D36495" s="6"/>
      <c r="E36495" s="8"/>
      <c r="O36495" s="9"/>
    </row>
    <row r="36496" spans="2:15" x14ac:dyDescent="0.2">
      <c r="B36496" s="3"/>
      <c r="C36496" s="3"/>
      <c r="D36496" s="6"/>
      <c r="E36496" s="8"/>
      <c r="O36496" s="9"/>
    </row>
    <row r="36497" spans="2:15" x14ac:dyDescent="0.2">
      <c r="B36497" s="3"/>
      <c r="C36497" s="3"/>
      <c r="D36497" s="6"/>
      <c r="E36497" s="8"/>
      <c r="O36497" s="9"/>
    </row>
    <row r="36498" spans="2:15" x14ac:dyDescent="0.2">
      <c r="B36498" s="3"/>
      <c r="C36498" s="3"/>
      <c r="D36498" s="6"/>
      <c r="E36498" s="8"/>
      <c r="O36498" s="9"/>
    </row>
    <row r="36499" spans="2:15" x14ac:dyDescent="0.2">
      <c r="B36499" s="3"/>
      <c r="C36499" s="3"/>
      <c r="D36499" s="6"/>
      <c r="E36499" s="8"/>
      <c r="O36499" s="9"/>
    </row>
    <row r="36500" spans="2:15" x14ac:dyDescent="0.2">
      <c r="B36500" s="3"/>
      <c r="C36500" s="3"/>
      <c r="D36500" s="6"/>
      <c r="E36500" s="8"/>
      <c r="O36500" s="9"/>
    </row>
    <row r="36501" spans="2:15" x14ac:dyDescent="0.2">
      <c r="B36501" s="3"/>
      <c r="C36501" s="3"/>
      <c r="D36501" s="6"/>
      <c r="E36501" s="8"/>
      <c r="O36501" s="9"/>
    </row>
    <row r="36502" spans="2:15" x14ac:dyDescent="0.2">
      <c r="B36502" s="3"/>
      <c r="C36502" s="3"/>
      <c r="D36502" s="6"/>
      <c r="E36502" s="8"/>
      <c r="O36502" s="9"/>
    </row>
    <row r="36503" spans="2:15" x14ac:dyDescent="0.2">
      <c r="B36503" s="3"/>
      <c r="C36503" s="3"/>
      <c r="D36503" s="6"/>
      <c r="E36503" s="8"/>
      <c r="O36503" s="9"/>
    </row>
    <row r="36504" spans="2:15" x14ac:dyDescent="0.2">
      <c r="B36504" s="3"/>
      <c r="C36504" s="3"/>
      <c r="D36504" s="6"/>
      <c r="E36504" s="8"/>
      <c r="O36504" s="9"/>
    </row>
    <row r="36505" spans="2:15" x14ac:dyDescent="0.2">
      <c r="B36505" s="3"/>
      <c r="C36505" s="3"/>
      <c r="D36505" s="6"/>
      <c r="E36505" s="8"/>
      <c r="O36505" s="9"/>
    </row>
    <row r="36506" spans="2:15" x14ac:dyDescent="0.2">
      <c r="B36506" s="3"/>
      <c r="C36506" s="3"/>
      <c r="D36506" s="6"/>
      <c r="E36506" s="8"/>
      <c r="O36506" s="9"/>
    </row>
    <row r="36507" spans="2:15" x14ac:dyDescent="0.2">
      <c r="B36507" s="3"/>
      <c r="C36507" s="3"/>
      <c r="D36507" s="6"/>
      <c r="E36507" s="8"/>
      <c r="O36507" s="9"/>
    </row>
    <row r="36508" spans="2:15" x14ac:dyDescent="0.2">
      <c r="B36508" s="3"/>
      <c r="C36508" s="3"/>
      <c r="D36508" s="6"/>
      <c r="E36508" s="8"/>
      <c r="O36508" s="9"/>
    </row>
    <row r="36509" spans="2:15" x14ac:dyDescent="0.2">
      <c r="B36509" s="3"/>
      <c r="C36509" s="3"/>
      <c r="D36509" s="6"/>
      <c r="E36509" s="8"/>
      <c r="O36509" s="9"/>
    </row>
    <row r="36510" spans="2:15" x14ac:dyDescent="0.2">
      <c r="B36510" s="3"/>
      <c r="C36510" s="3"/>
      <c r="D36510" s="6"/>
      <c r="E36510" s="8"/>
      <c r="O36510" s="9"/>
    </row>
    <row r="36511" spans="2:15" x14ac:dyDescent="0.2">
      <c r="B36511" s="3"/>
      <c r="C36511" s="3"/>
      <c r="D36511" s="6"/>
      <c r="E36511" s="8"/>
      <c r="O36511" s="9"/>
    </row>
    <row r="36512" spans="2:15" x14ac:dyDescent="0.2">
      <c r="B36512" s="3"/>
      <c r="C36512" s="3"/>
      <c r="D36512" s="6"/>
      <c r="E36512" s="8"/>
      <c r="O36512" s="9"/>
    </row>
    <row r="36513" spans="2:15" x14ac:dyDescent="0.2">
      <c r="B36513" s="3"/>
      <c r="C36513" s="3"/>
      <c r="D36513" s="6"/>
      <c r="E36513" s="8"/>
      <c r="O36513" s="9"/>
    </row>
    <row r="36514" spans="2:15" x14ac:dyDescent="0.2">
      <c r="B36514" s="3"/>
      <c r="C36514" s="3"/>
      <c r="D36514" s="6"/>
      <c r="E36514" s="8"/>
      <c r="O36514" s="9"/>
    </row>
    <row r="36515" spans="2:15" x14ac:dyDescent="0.2">
      <c r="B36515" s="3"/>
      <c r="C36515" s="3"/>
      <c r="D36515" s="6"/>
      <c r="E36515" s="8"/>
      <c r="O36515" s="9"/>
    </row>
    <row r="36516" spans="2:15" x14ac:dyDescent="0.2">
      <c r="B36516" s="3"/>
      <c r="C36516" s="3"/>
      <c r="D36516" s="6"/>
      <c r="E36516" s="8"/>
      <c r="O36516" s="9"/>
    </row>
    <row r="36517" spans="2:15" x14ac:dyDescent="0.2">
      <c r="B36517" s="3"/>
      <c r="C36517" s="3"/>
      <c r="D36517" s="6"/>
      <c r="E36517" s="8"/>
      <c r="O36517" s="9"/>
    </row>
    <row r="36518" spans="2:15" x14ac:dyDescent="0.2">
      <c r="B36518" s="3"/>
      <c r="C36518" s="3"/>
      <c r="D36518" s="6"/>
      <c r="E36518" s="8"/>
      <c r="O36518" s="9"/>
    </row>
    <row r="36519" spans="2:15" x14ac:dyDescent="0.2">
      <c r="B36519" s="3"/>
      <c r="C36519" s="3"/>
      <c r="D36519" s="6"/>
      <c r="E36519" s="8"/>
      <c r="O36519" s="9"/>
    </row>
    <row r="36520" spans="2:15" x14ac:dyDescent="0.2">
      <c r="B36520" s="3"/>
      <c r="C36520" s="3"/>
      <c r="D36520" s="6"/>
      <c r="E36520" s="8"/>
      <c r="O36520" s="9"/>
    </row>
    <row r="36521" spans="2:15" x14ac:dyDescent="0.2">
      <c r="B36521" s="3"/>
      <c r="C36521" s="3"/>
      <c r="D36521" s="6"/>
      <c r="E36521" s="8"/>
      <c r="O36521" s="9"/>
    </row>
    <row r="36522" spans="2:15" x14ac:dyDescent="0.2">
      <c r="B36522" s="3"/>
      <c r="C36522" s="3"/>
      <c r="D36522" s="6"/>
      <c r="E36522" s="8"/>
      <c r="O36522" s="9"/>
    </row>
    <row r="36523" spans="2:15" x14ac:dyDescent="0.2">
      <c r="B36523" s="3"/>
      <c r="C36523" s="3"/>
      <c r="D36523" s="6"/>
      <c r="E36523" s="8"/>
      <c r="O36523" s="9"/>
    </row>
    <row r="36524" spans="2:15" x14ac:dyDescent="0.2">
      <c r="B36524" s="3"/>
      <c r="C36524" s="3"/>
      <c r="D36524" s="6"/>
      <c r="E36524" s="8"/>
      <c r="O36524" s="9"/>
    </row>
    <row r="36525" spans="2:15" x14ac:dyDescent="0.2">
      <c r="B36525" s="3"/>
      <c r="C36525" s="3"/>
      <c r="D36525" s="6"/>
      <c r="E36525" s="8"/>
      <c r="O36525" s="9"/>
    </row>
    <row r="36526" spans="2:15" x14ac:dyDescent="0.2">
      <c r="B36526" s="3"/>
      <c r="C36526" s="3"/>
      <c r="D36526" s="6"/>
      <c r="E36526" s="8"/>
      <c r="O36526" s="9"/>
    </row>
    <row r="36527" spans="2:15" x14ac:dyDescent="0.2">
      <c r="B36527" s="3"/>
      <c r="C36527" s="3"/>
      <c r="D36527" s="6"/>
      <c r="E36527" s="8"/>
      <c r="O36527" s="9"/>
    </row>
    <row r="36528" spans="2:15" x14ac:dyDescent="0.2">
      <c r="B36528" s="3"/>
      <c r="C36528" s="3"/>
      <c r="D36528" s="6"/>
      <c r="E36528" s="8"/>
      <c r="O36528" s="9"/>
    </row>
    <row r="36529" spans="2:15" x14ac:dyDescent="0.2">
      <c r="B36529" s="3"/>
      <c r="C36529" s="3"/>
      <c r="D36529" s="6"/>
      <c r="E36529" s="8"/>
      <c r="O36529" s="9"/>
    </row>
    <row r="36530" spans="2:15" x14ac:dyDescent="0.2">
      <c r="B36530" s="3"/>
      <c r="C36530" s="3"/>
      <c r="D36530" s="6"/>
      <c r="E36530" s="8"/>
      <c r="O36530" s="9"/>
    </row>
    <row r="36531" spans="2:15" x14ac:dyDescent="0.2">
      <c r="B36531" s="3"/>
      <c r="C36531" s="3"/>
      <c r="D36531" s="6"/>
      <c r="E36531" s="8"/>
      <c r="O36531" s="9"/>
    </row>
    <row r="36532" spans="2:15" x14ac:dyDescent="0.2">
      <c r="B36532" s="3"/>
      <c r="C36532" s="3"/>
      <c r="D36532" s="6"/>
      <c r="E36532" s="8"/>
      <c r="O36532" s="9"/>
    </row>
    <row r="36533" spans="2:15" x14ac:dyDescent="0.2">
      <c r="B36533" s="3"/>
      <c r="C36533" s="3"/>
      <c r="D36533" s="6"/>
      <c r="E36533" s="8"/>
      <c r="O36533" s="9"/>
    </row>
    <row r="36534" spans="2:15" x14ac:dyDescent="0.2">
      <c r="B36534" s="3"/>
      <c r="C36534" s="3"/>
      <c r="D36534" s="6"/>
      <c r="E36534" s="8"/>
      <c r="O36534" s="9"/>
    </row>
    <row r="36535" spans="2:15" x14ac:dyDescent="0.2">
      <c r="B36535" s="3"/>
      <c r="C36535" s="3"/>
      <c r="D36535" s="6"/>
      <c r="E36535" s="8"/>
      <c r="O36535" s="9"/>
    </row>
    <row r="36536" spans="2:15" x14ac:dyDescent="0.2">
      <c r="B36536" s="3"/>
      <c r="C36536" s="3"/>
      <c r="D36536" s="6"/>
      <c r="E36536" s="8"/>
      <c r="O36536" s="9"/>
    </row>
    <row r="36537" spans="2:15" x14ac:dyDescent="0.2">
      <c r="B36537" s="3"/>
      <c r="C36537" s="3"/>
      <c r="D36537" s="6"/>
      <c r="E36537" s="8"/>
      <c r="O36537" s="9"/>
    </row>
    <row r="36538" spans="2:15" x14ac:dyDescent="0.2">
      <c r="B36538" s="3"/>
      <c r="C36538" s="3"/>
      <c r="D36538" s="6"/>
      <c r="E36538" s="8"/>
      <c r="O36538" s="9"/>
    </row>
    <row r="36539" spans="2:15" x14ac:dyDescent="0.2">
      <c r="B36539" s="3"/>
      <c r="C36539" s="3"/>
      <c r="D36539" s="6"/>
      <c r="E36539" s="8"/>
      <c r="O36539" s="9"/>
    </row>
    <row r="36540" spans="2:15" x14ac:dyDescent="0.2">
      <c r="B36540" s="3"/>
      <c r="C36540" s="3"/>
      <c r="D36540" s="6"/>
      <c r="E36540" s="8"/>
      <c r="O36540" s="9"/>
    </row>
    <row r="36541" spans="2:15" x14ac:dyDescent="0.2">
      <c r="B36541" s="3"/>
      <c r="C36541" s="3"/>
      <c r="D36541" s="6"/>
      <c r="E36541" s="8"/>
      <c r="O36541" s="9"/>
    </row>
    <row r="36542" spans="2:15" x14ac:dyDescent="0.2">
      <c r="B36542" s="3"/>
      <c r="C36542" s="3"/>
      <c r="D36542" s="6"/>
      <c r="E36542" s="8"/>
      <c r="O36542" s="9"/>
    </row>
    <row r="36543" spans="2:15" x14ac:dyDescent="0.2">
      <c r="B36543" s="3"/>
      <c r="C36543" s="3"/>
      <c r="D36543" s="6"/>
      <c r="E36543" s="8"/>
      <c r="O36543" s="9"/>
    </row>
    <row r="36544" spans="2:15" x14ac:dyDescent="0.2">
      <c r="B36544" s="3"/>
      <c r="C36544" s="3"/>
      <c r="D36544" s="6"/>
      <c r="E36544" s="8"/>
      <c r="O36544" s="9"/>
    </row>
    <row r="36545" spans="2:15" x14ac:dyDescent="0.2">
      <c r="B36545" s="3"/>
      <c r="C36545" s="3"/>
      <c r="D36545" s="6"/>
      <c r="E36545" s="8"/>
      <c r="O36545" s="9"/>
    </row>
    <row r="36546" spans="2:15" x14ac:dyDescent="0.2">
      <c r="B36546" s="3"/>
      <c r="C36546" s="3"/>
      <c r="D36546" s="6"/>
      <c r="E36546" s="8"/>
      <c r="O36546" s="9"/>
    </row>
    <row r="36547" spans="2:15" x14ac:dyDescent="0.2">
      <c r="B36547" s="3"/>
      <c r="C36547" s="3"/>
      <c r="D36547" s="6"/>
      <c r="E36547" s="8"/>
      <c r="O36547" s="9"/>
    </row>
    <row r="36548" spans="2:15" x14ac:dyDescent="0.2">
      <c r="B36548" s="3"/>
      <c r="C36548" s="3"/>
      <c r="D36548" s="6"/>
      <c r="E36548" s="8"/>
      <c r="O36548" s="9"/>
    </row>
    <row r="36549" spans="2:15" x14ac:dyDescent="0.2">
      <c r="B36549" s="3"/>
      <c r="C36549" s="3"/>
      <c r="D36549" s="6"/>
      <c r="E36549" s="8"/>
      <c r="O36549" s="9"/>
    </row>
    <row r="36550" spans="2:15" x14ac:dyDescent="0.2">
      <c r="B36550" s="3"/>
      <c r="C36550" s="3"/>
      <c r="D36550" s="6"/>
      <c r="E36550" s="8"/>
      <c r="O36550" s="9"/>
    </row>
    <row r="36551" spans="2:15" x14ac:dyDescent="0.2">
      <c r="B36551" s="3"/>
      <c r="C36551" s="3"/>
      <c r="D36551" s="6"/>
      <c r="E36551" s="8"/>
      <c r="O36551" s="9"/>
    </row>
    <row r="36552" spans="2:15" x14ac:dyDescent="0.2">
      <c r="B36552" s="3"/>
      <c r="C36552" s="3"/>
      <c r="D36552" s="6"/>
      <c r="E36552" s="8"/>
      <c r="O36552" s="9"/>
    </row>
    <row r="36553" spans="2:15" x14ac:dyDescent="0.2">
      <c r="B36553" s="3"/>
      <c r="C36553" s="3"/>
      <c r="D36553" s="6"/>
      <c r="E36553" s="8"/>
      <c r="O36553" s="9"/>
    </row>
    <row r="36554" spans="2:15" x14ac:dyDescent="0.2">
      <c r="B36554" s="3"/>
      <c r="C36554" s="3"/>
      <c r="D36554" s="6"/>
      <c r="E36554" s="8"/>
      <c r="O36554" s="9"/>
    </row>
    <row r="36555" spans="2:15" x14ac:dyDescent="0.2">
      <c r="B36555" s="3"/>
      <c r="C36555" s="3"/>
      <c r="D36555" s="6"/>
      <c r="E36555" s="8"/>
      <c r="O36555" s="9"/>
    </row>
    <row r="36556" spans="2:15" x14ac:dyDescent="0.2">
      <c r="B36556" s="3"/>
      <c r="C36556" s="3"/>
      <c r="D36556" s="6"/>
      <c r="E36556" s="8"/>
      <c r="O36556" s="9"/>
    </row>
    <row r="36557" spans="2:15" x14ac:dyDescent="0.2">
      <c r="B36557" s="3"/>
      <c r="C36557" s="3"/>
      <c r="D36557" s="6"/>
      <c r="E36557" s="8"/>
      <c r="O36557" s="9"/>
    </row>
    <row r="36558" spans="2:15" x14ac:dyDescent="0.2">
      <c r="B36558" s="3"/>
      <c r="C36558" s="3"/>
      <c r="D36558" s="6"/>
      <c r="E36558" s="8"/>
      <c r="O36558" s="9"/>
    </row>
    <row r="36559" spans="2:15" x14ac:dyDescent="0.2">
      <c r="B36559" s="3"/>
      <c r="C36559" s="3"/>
      <c r="D36559" s="6"/>
      <c r="E36559" s="8"/>
      <c r="O36559" s="9"/>
    </row>
    <row r="36560" spans="2:15" x14ac:dyDescent="0.2">
      <c r="B36560" s="3"/>
      <c r="C36560" s="3"/>
      <c r="D36560" s="6"/>
      <c r="E36560" s="8"/>
      <c r="O36560" s="9"/>
    </row>
    <row r="36561" spans="2:15" x14ac:dyDescent="0.2">
      <c r="B36561" s="3"/>
      <c r="C36561" s="3"/>
      <c r="D36561" s="6"/>
      <c r="E36561" s="8"/>
      <c r="O36561" s="9"/>
    </row>
    <row r="36562" spans="2:15" x14ac:dyDescent="0.2">
      <c r="B36562" s="3"/>
      <c r="C36562" s="3"/>
      <c r="D36562" s="6"/>
      <c r="E36562" s="8"/>
      <c r="O36562" s="9"/>
    </row>
    <row r="36563" spans="2:15" x14ac:dyDescent="0.2">
      <c r="B36563" s="3"/>
      <c r="C36563" s="3"/>
      <c r="D36563" s="6"/>
      <c r="E36563" s="8"/>
      <c r="O36563" s="9"/>
    </row>
    <row r="36564" spans="2:15" x14ac:dyDescent="0.2">
      <c r="B36564" s="3"/>
      <c r="C36564" s="3"/>
      <c r="D36564" s="6"/>
      <c r="E36564" s="8"/>
      <c r="O36564" s="9"/>
    </row>
    <row r="36565" spans="2:15" x14ac:dyDescent="0.2">
      <c r="B36565" s="3"/>
      <c r="C36565" s="3"/>
      <c r="D36565" s="6"/>
      <c r="E36565" s="8"/>
      <c r="O36565" s="9"/>
    </row>
    <row r="36566" spans="2:15" x14ac:dyDescent="0.2">
      <c r="B36566" s="3"/>
      <c r="C36566" s="3"/>
      <c r="D36566" s="6"/>
      <c r="E36566" s="8"/>
      <c r="O36566" s="9"/>
    </row>
    <row r="36567" spans="2:15" x14ac:dyDescent="0.2">
      <c r="B36567" s="3"/>
      <c r="C36567" s="3"/>
      <c r="D36567" s="6"/>
      <c r="E36567" s="8"/>
      <c r="O36567" s="9"/>
    </row>
    <row r="36568" spans="2:15" x14ac:dyDescent="0.2">
      <c r="B36568" s="3"/>
      <c r="C36568" s="3"/>
      <c r="D36568" s="6"/>
      <c r="E36568" s="8"/>
      <c r="O36568" s="9"/>
    </row>
    <row r="36569" spans="2:15" x14ac:dyDescent="0.2">
      <c r="B36569" s="3"/>
      <c r="C36569" s="3"/>
      <c r="D36569" s="6"/>
      <c r="E36569" s="8"/>
      <c r="O36569" s="9"/>
    </row>
    <row r="36570" spans="2:15" x14ac:dyDescent="0.2">
      <c r="B36570" s="3"/>
      <c r="C36570" s="3"/>
      <c r="D36570" s="6"/>
      <c r="E36570" s="8"/>
      <c r="O36570" s="9"/>
    </row>
    <row r="36571" spans="2:15" x14ac:dyDescent="0.2">
      <c r="B36571" s="3"/>
      <c r="C36571" s="3"/>
      <c r="D36571" s="6"/>
      <c r="E36571" s="8"/>
      <c r="O36571" s="9"/>
    </row>
    <row r="36572" spans="2:15" x14ac:dyDescent="0.2">
      <c r="B36572" s="3"/>
      <c r="C36572" s="3"/>
      <c r="D36572" s="6"/>
      <c r="E36572" s="8"/>
      <c r="O36572" s="9"/>
    </row>
    <row r="36573" spans="2:15" x14ac:dyDescent="0.2">
      <c r="B36573" s="3"/>
      <c r="C36573" s="3"/>
      <c r="D36573" s="6"/>
      <c r="E36573" s="8"/>
      <c r="O36573" s="9"/>
    </row>
    <row r="36574" spans="2:15" x14ac:dyDescent="0.2">
      <c r="B36574" s="3"/>
      <c r="C36574" s="3"/>
      <c r="D36574" s="6"/>
      <c r="E36574" s="8"/>
      <c r="O36574" s="9"/>
    </row>
    <row r="36575" spans="2:15" x14ac:dyDescent="0.2">
      <c r="B36575" s="3"/>
      <c r="C36575" s="3"/>
      <c r="D36575" s="6"/>
      <c r="E36575" s="8"/>
      <c r="O36575" s="9"/>
    </row>
    <row r="36576" spans="2:15" x14ac:dyDescent="0.2">
      <c r="B36576" s="3"/>
      <c r="C36576" s="3"/>
      <c r="D36576" s="6"/>
      <c r="E36576" s="8"/>
      <c r="O36576" s="9"/>
    </row>
    <row r="36577" spans="2:15" x14ac:dyDescent="0.2">
      <c r="B36577" s="3"/>
      <c r="C36577" s="3"/>
      <c r="D36577" s="6"/>
      <c r="E36577" s="8"/>
      <c r="O36577" s="9"/>
    </row>
    <row r="36578" spans="2:15" x14ac:dyDescent="0.2">
      <c r="B36578" s="3"/>
      <c r="C36578" s="3"/>
      <c r="D36578" s="6"/>
      <c r="E36578" s="8"/>
      <c r="O36578" s="9"/>
    </row>
    <row r="36579" spans="2:15" x14ac:dyDescent="0.2">
      <c r="B36579" s="3"/>
      <c r="C36579" s="3"/>
      <c r="D36579" s="6"/>
      <c r="E36579" s="8"/>
      <c r="O36579" s="9"/>
    </row>
    <row r="36580" spans="2:15" x14ac:dyDescent="0.2">
      <c r="B36580" s="3"/>
      <c r="C36580" s="3"/>
      <c r="D36580" s="6"/>
      <c r="E36580" s="8"/>
      <c r="O36580" s="9"/>
    </row>
    <row r="36581" spans="2:15" x14ac:dyDescent="0.2">
      <c r="B36581" s="3"/>
      <c r="C36581" s="3"/>
      <c r="D36581" s="6"/>
      <c r="E36581" s="8"/>
      <c r="O36581" s="9"/>
    </row>
    <row r="36582" spans="2:15" x14ac:dyDescent="0.2">
      <c r="B36582" s="3"/>
      <c r="C36582" s="3"/>
      <c r="D36582" s="6"/>
      <c r="E36582" s="8"/>
      <c r="O36582" s="9"/>
    </row>
    <row r="36583" spans="2:15" x14ac:dyDescent="0.2">
      <c r="B36583" s="3"/>
      <c r="C36583" s="3"/>
      <c r="D36583" s="6"/>
      <c r="E36583" s="8"/>
      <c r="O36583" s="9"/>
    </row>
    <row r="36584" spans="2:15" x14ac:dyDescent="0.2">
      <c r="B36584" s="3"/>
      <c r="C36584" s="3"/>
      <c r="D36584" s="6"/>
      <c r="E36584" s="8"/>
      <c r="O36584" s="9"/>
    </row>
    <row r="36585" spans="2:15" x14ac:dyDescent="0.2">
      <c r="B36585" s="3"/>
      <c r="C36585" s="3"/>
      <c r="D36585" s="6"/>
      <c r="E36585" s="8"/>
      <c r="O36585" s="9"/>
    </row>
    <row r="36586" spans="2:15" x14ac:dyDescent="0.2">
      <c r="B36586" s="3"/>
      <c r="C36586" s="3"/>
      <c r="D36586" s="6"/>
      <c r="E36586" s="8"/>
      <c r="O36586" s="9"/>
    </row>
    <row r="36587" spans="2:15" x14ac:dyDescent="0.2">
      <c r="B36587" s="3"/>
      <c r="C36587" s="3"/>
      <c r="D36587" s="6"/>
      <c r="E36587" s="8"/>
      <c r="O36587" s="9"/>
    </row>
    <row r="36588" spans="2:15" x14ac:dyDescent="0.2">
      <c r="B36588" s="3"/>
      <c r="C36588" s="3"/>
      <c r="D36588" s="6"/>
      <c r="E36588" s="8"/>
      <c r="O36588" s="9"/>
    </row>
    <row r="36589" spans="2:15" x14ac:dyDescent="0.2">
      <c r="B36589" s="3"/>
      <c r="C36589" s="3"/>
      <c r="D36589" s="6"/>
      <c r="E36589" s="8"/>
      <c r="O36589" s="9"/>
    </row>
    <row r="36590" spans="2:15" x14ac:dyDescent="0.2">
      <c r="B36590" s="3"/>
      <c r="C36590" s="3"/>
      <c r="D36590" s="6"/>
      <c r="E36590" s="8"/>
      <c r="O36590" s="9"/>
    </row>
    <row r="36591" spans="2:15" x14ac:dyDescent="0.2">
      <c r="B36591" s="3"/>
      <c r="C36591" s="3"/>
      <c r="D36591" s="6"/>
      <c r="E36591" s="8"/>
      <c r="O36591" s="9"/>
    </row>
    <row r="36592" spans="2:15" x14ac:dyDescent="0.2">
      <c r="B36592" s="3"/>
      <c r="C36592" s="3"/>
      <c r="D36592" s="6"/>
      <c r="E36592" s="8"/>
      <c r="O36592" s="9"/>
    </row>
    <row r="36593" spans="2:15" x14ac:dyDescent="0.2">
      <c r="B36593" s="3"/>
      <c r="C36593" s="3"/>
      <c r="D36593" s="6"/>
      <c r="E36593" s="8"/>
      <c r="O36593" s="9"/>
    </row>
    <row r="36594" spans="2:15" x14ac:dyDescent="0.2">
      <c r="B36594" s="3"/>
      <c r="C36594" s="3"/>
      <c r="D36594" s="6"/>
      <c r="E36594" s="8"/>
      <c r="O36594" s="9"/>
    </row>
    <row r="36595" spans="2:15" x14ac:dyDescent="0.2">
      <c r="B36595" s="3"/>
      <c r="C36595" s="3"/>
      <c r="D36595" s="6"/>
      <c r="E36595" s="8"/>
      <c r="O36595" s="9"/>
    </row>
    <row r="36596" spans="2:15" x14ac:dyDescent="0.2">
      <c r="B36596" s="3"/>
      <c r="C36596" s="3"/>
      <c r="D36596" s="6"/>
      <c r="E36596" s="8"/>
      <c r="O36596" s="9"/>
    </row>
    <row r="36597" spans="2:15" x14ac:dyDescent="0.2">
      <c r="B36597" s="3"/>
      <c r="C36597" s="3"/>
      <c r="D36597" s="6"/>
      <c r="E36597" s="8"/>
      <c r="O36597" s="9"/>
    </row>
    <row r="36598" spans="2:15" x14ac:dyDescent="0.2">
      <c r="B36598" s="3"/>
      <c r="C36598" s="3"/>
      <c r="D36598" s="6"/>
      <c r="E36598" s="8"/>
      <c r="O36598" s="9"/>
    </row>
    <row r="36599" spans="2:15" x14ac:dyDescent="0.2">
      <c r="B36599" s="3"/>
      <c r="C36599" s="3"/>
      <c r="D36599" s="6"/>
      <c r="E36599" s="8"/>
      <c r="O36599" s="9"/>
    </row>
    <row r="36600" spans="2:15" x14ac:dyDescent="0.2">
      <c r="B36600" s="3"/>
      <c r="C36600" s="3"/>
      <c r="D36600" s="6"/>
      <c r="E36600" s="8"/>
      <c r="O36600" s="9"/>
    </row>
    <row r="36601" spans="2:15" x14ac:dyDescent="0.2">
      <c r="B36601" s="3"/>
      <c r="C36601" s="3"/>
      <c r="D36601" s="6"/>
      <c r="E36601" s="8"/>
      <c r="O36601" s="9"/>
    </row>
    <row r="36602" spans="2:15" x14ac:dyDescent="0.2">
      <c r="B36602" s="3"/>
      <c r="C36602" s="3"/>
      <c r="D36602" s="6"/>
      <c r="E36602" s="8"/>
      <c r="O36602" s="9"/>
    </row>
    <row r="36603" spans="2:15" x14ac:dyDescent="0.2">
      <c r="B36603" s="3"/>
      <c r="C36603" s="3"/>
      <c r="D36603" s="6"/>
      <c r="E36603" s="8"/>
      <c r="O36603" s="9"/>
    </row>
    <row r="36604" spans="2:15" x14ac:dyDescent="0.2">
      <c r="B36604" s="3"/>
      <c r="C36604" s="3"/>
      <c r="D36604" s="6"/>
      <c r="E36604" s="8"/>
      <c r="O36604" s="9"/>
    </row>
    <row r="36605" spans="2:15" x14ac:dyDescent="0.2">
      <c r="B36605" s="3"/>
      <c r="C36605" s="3"/>
      <c r="D36605" s="6"/>
      <c r="E36605" s="8"/>
      <c r="O36605" s="9"/>
    </row>
    <row r="36606" spans="2:15" x14ac:dyDescent="0.2">
      <c r="B36606" s="3"/>
      <c r="C36606" s="3"/>
      <c r="D36606" s="6"/>
      <c r="E36606" s="8"/>
      <c r="O36606" s="9"/>
    </row>
    <row r="36607" spans="2:15" x14ac:dyDescent="0.2">
      <c r="B36607" s="3"/>
      <c r="C36607" s="3"/>
      <c r="D36607" s="6"/>
      <c r="E36607" s="8"/>
      <c r="O36607" s="9"/>
    </row>
    <row r="36608" spans="2:15" x14ac:dyDescent="0.2">
      <c r="B36608" s="3"/>
      <c r="C36608" s="3"/>
      <c r="D36608" s="6"/>
      <c r="E36608" s="8"/>
      <c r="O36608" s="9"/>
    </row>
    <row r="36609" spans="2:15" x14ac:dyDescent="0.2">
      <c r="B36609" s="3"/>
      <c r="C36609" s="3"/>
      <c r="D36609" s="6"/>
      <c r="E36609" s="8"/>
      <c r="O36609" s="9"/>
    </row>
    <row r="36610" spans="2:15" x14ac:dyDescent="0.2">
      <c r="B36610" s="3"/>
      <c r="C36610" s="3"/>
      <c r="D36610" s="6"/>
      <c r="E36610" s="8"/>
      <c r="O36610" s="9"/>
    </row>
    <row r="36611" spans="2:15" x14ac:dyDescent="0.2">
      <c r="B36611" s="3"/>
      <c r="C36611" s="3"/>
      <c r="D36611" s="6"/>
      <c r="E36611" s="8"/>
      <c r="O36611" s="9"/>
    </row>
    <row r="36612" spans="2:15" x14ac:dyDescent="0.2">
      <c r="B36612" s="3"/>
      <c r="C36612" s="3"/>
      <c r="D36612" s="6"/>
      <c r="E36612" s="8"/>
      <c r="O36612" s="9"/>
    </row>
    <row r="36613" spans="2:15" x14ac:dyDescent="0.2">
      <c r="B36613" s="3"/>
      <c r="C36613" s="3"/>
      <c r="D36613" s="6"/>
      <c r="E36613" s="8"/>
      <c r="O36613" s="9"/>
    </row>
    <row r="36614" spans="2:15" x14ac:dyDescent="0.2">
      <c r="B36614" s="3"/>
      <c r="C36614" s="3"/>
      <c r="D36614" s="6"/>
      <c r="E36614" s="8"/>
      <c r="O36614" s="9"/>
    </row>
    <row r="36615" spans="2:15" x14ac:dyDescent="0.2">
      <c r="B36615" s="3"/>
      <c r="C36615" s="3"/>
      <c r="D36615" s="6"/>
      <c r="E36615" s="8"/>
      <c r="O36615" s="9"/>
    </row>
    <row r="36616" spans="2:15" x14ac:dyDescent="0.2">
      <c r="B36616" s="3"/>
      <c r="C36616" s="3"/>
      <c r="D36616" s="6"/>
      <c r="E36616" s="8"/>
      <c r="O36616" s="9"/>
    </row>
    <row r="36617" spans="2:15" x14ac:dyDescent="0.2">
      <c r="B36617" s="3"/>
      <c r="C36617" s="3"/>
      <c r="D36617" s="6"/>
      <c r="E36617" s="8"/>
      <c r="O36617" s="9"/>
    </row>
    <row r="36618" spans="2:15" x14ac:dyDescent="0.2">
      <c r="B36618" s="3"/>
      <c r="C36618" s="3"/>
      <c r="D36618" s="6"/>
      <c r="E36618" s="8"/>
      <c r="O36618" s="9"/>
    </row>
    <row r="36619" spans="2:15" x14ac:dyDescent="0.2">
      <c r="B36619" s="3"/>
      <c r="C36619" s="3"/>
      <c r="D36619" s="6"/>
      <c r="E36619" s="8"/>
      <c r="O36619" s="9"/>
    </row>
    <row r="36620" spans="2:15" x14ac:dyDescent="0.2">
      <c r="B36620" s="3"/>
      <c r="C36620" s="3"/>
      <c r="D36620" s="6"/>
      <c r="E36620" s="8"/>
      <c r="O36620" s="9"/>
    </row>
    <row r="36621" spans="2:15" x14ac:dyDescent="0.2">
      <c r="B36621" s="3"/>
      <c r="C36621" s="3"/>
      <c r="D36621" s="6"/>
      <c r="E36621" s="8"/>
      <c r="O36621" s="9"/>
    </row>
    <row r="36622" spans="2:15" x14ac:dyDescent="0.2">
      <c r="B36622" s="3"/>
      <c r="C36622" s="3"/>
      <c r="D36622" s="6"/>
      <c r="E36622" s="8"/>
      <c r="O36622" s="9"/>
    </row>
    <row r="36623" spans="2:15" x14ac:dyDescent="0.2">
      <c r="B36623" s="3"/>
      <c r="C36623" s="3"/>
      <c r="D36623" s="6"/>
      <c r="E36623" s="8"/>
      <c r="O36623" s="9"/>
    </row>
    <row r="36624" spans="2:15" x14ac:dyDescent="0.2">
      <c r="B36624" s="3"/>
      <c r="C36624" s="3"/>
      <c r="D36624" s="6"/>
      <c r="E36624" s="8"/>
      <c r="O36624" s="9"/>
    </row>
    <row r="36625" spans="2:15" x14ac:dyDescent="0.2">
      <c r="B36625" s="3"/>
      <c r="C36625" s="3"/>
      <c r="D36625" s="6"/>
      <c r="E36625" s="8"/>
      <c r="O36625" s="9"/>
    </row>
    <row r="36626" spans="2:15" x14ac:dyDescent="0.2">
      <c r="B36626" s="3"/>
      <c r="C36626" s="3"/>
      <c r="D36626" s="6"/>
      <c r="E36626" s="8"/>
      <c r="O36626" s="9"/>
    </row>
    <row r="36627" spans="2:15" x14ac:dyDescent="0.2">
      <c r="B36627" s="3"/>
      <c r="C36627" s="3"/>
      <c r="D36627" s="6"/>
      <c r="E36627" s="8"/>
      <c r="O36627" s="9"/>
    </row>
    <row r="36628" spans="2:15" x14ac:dyDescent="0.2">
      <c r="B36628" s="3"/>
      <c r="C36628" s="3"/>
      <c r="D36628" s="6"/>
      <c r="E36628" s="8"/>
      <c r="O36628" s="9"/>
    </row>
    <row r="36629" spans="2:15" x14ac:dyDescent="0.2">
      <c r="B36629" s="3"/>
      <c r="C36629" s="3"/>
      <c r="D36629" s="6"/>
      <c r="E36629" s="8"/>
      <c r="O36629" s="9"/>
    </row>
    <row r="36630" spans="2:15" x14ac:dyDescent="0.2">
      <c r="B36630" s="3"/>
      <c r="C36630" s="3"/>
      <c r="D36630" s="6"/>
      <c r="E36630" s="8"/>
      <c r="O36630" s="9"/>
    </row>
    <row r="36631" spans="2:15" x14ac:dyDescent="0.2">
      <c r="B36631" s="3"/>
      <c r="C36631" s="3"/>
      <c r="D36631" s="6"/>
      <c r="E36631" s="8"/>
      <c r="O36631" s="9"/>
    </row>
    <row r="36632" spans="2:15" x14ac:dyDescent="0.2">
      <c r="B36632" s="3"/>
      <c r="C36632" s="3"/>
      <c r="D36632" s="6"/>
      <c r="E36632" s="8"/>
      <c r="O36632" s="9"/>
    </row>
    <row r="36633" spans="2:15" x14ac:dyDescent="0.2">
      <c r="B36633" s="3"/>
      <c r="C36633" s="3"/>
      <c r="D36633" s="6"/>
      <c r="E36633" s="8"/>
      <c r="O36633" s="9"/>
    </row>
    <row r="36634" spans="2:15" x14ac:dyDescent="0.2">
      <c r="B36634" s="3"/>
      <c r="C36634" s="3"/>
      <c r="D36634" s="6"/>
      <c r="E36634" s="8"/>
      <c r="O36634" s="9"/>
    </row>
    <row r="36635" spans="2:15" x14ac:dyDescent="0.2">
      <c r="B36635" s="3"/>
      <c r="C36635" s="3"/>
      <c r="D36635" s="6"/>
      <c r="E36635" s="8"/>
      <c r="O36635" s="9"/>
    </row>
    <row r="36636" spans="2:15" x14ac:dyDescent="0.2">
      <c r="B36636" s="3"/>
      <c r="C36636" s="3"/>
      <c r="D36636" s="6"/>
      <c r="E36636" s="8"/>
      <c r="O36636" s="9"/>
    </row>
    <row r="36637" spans="2:15" x14ac:dyDescent="0.2">
      <c r="B36637" s="3"/>
      <c r="C36637" s="3"/>
      <c r="D36637" s="6"/>
      <c r="E36637" s="8"/>
      <c r="O36637" s="9"/>
    </row>
    <row r="36638" spans="2:15" x14ac:dyDescent="0.2">
      <c r="B36638" s="3"/>
      <c r="C36638" s="3"/>
      <c r="D36638" s="6"/>
      <c r="E36638" s="8"/>
      <c r="O36638" s="9"/>
    </row>
    <row r="36639" spans="2:15" x14ac:dyDescent="0.2">
      <c r="B36639" s="3"/>
      <c r="C36639" s="3"/>
      <c r="D36639" s="6"/>
      <c r="E36639" s="8"/>
      <c r="O36639" s="9"/>
    </row>
    <row r="36640" spans="2:15" x14ac:dyDescent="0.2">
      <c r="B36640" s="3"/>
      <c r="C36640" s="3"/>
      <c r="D36640" s="6"/>
      <c r="E36640" s="8"/>
      <c r="O36640" s="9"/>
    </row>
    <row r="36641" spans="2:15" x14ac:dyDescent="0.2">
      <c r="B36641" s="3"/>
      <c r="C36641" s="3"/>
      <c r="D36641" s="6"/>
      <c r="E36641" s="8"/>
      <c r="O36641" s="9"/>
    </row>
    <row r="36642" spans="2:15" x14ac:dyDescent="0.2">
      <c r="B36642" s="3"/>
      <c r="C36642" s="3"/>
      <c r="D36642" s="6"/>
      <c r="E36642" s="8"/>
      <c r="O36642" s="9"/>
    </row>
    <row r="36643" spans="2:15" x14ac:dyDescent="0.2">
      <c r="B36643" s="3"/>
      <c r="C36643" s="3"/>
      <c r="D36643" s="6"/>
      <c r="E36643" s="8"/>
      <c r="O36643" s="9"/>
    </row>
    <row r="36644" spans="2:15" x14ac:dyDescent="0.2">
      <c r="B36644" s="3"/>
      <c r="C36644" s="3"/>
      <c r="D36644" s="6"/>
      <c r="E36644" s="8"/>
      <c r="O36644" s="9"/>
    </row>
    <row r="36645" spans="2:15" x14ac:dyDescent="0.2">
      <c r="B36645" s="3"/>
      <c r="C36645" s="3"/>
      <c r="D36645" s="6"/>
      <c r="E36645" s="8"/>
      <c r="O36645" s="9"/>
    </row>
    <row r="36646" spans="2:15" x14ac:dyDescent="0.2">
      <c r="B36646" s="3"/>
      <c r="C36646" s="3"/>
      <c r="D36646" s="6"/>
      <c r="E36646" s="8"/>
      <c r="O36646" s="9"/>
    </row>
    <row r="36647" spans="2:15" x14ac:dyDescent="0.2">
      <c r="B36647" s="3"/>
      <c r="C36647" s="3"/>
      <c r="D36647" s="6"/>
      <c r="E36647" s="8"/>
      <c r="O36647" s="9"/>
    </row>
    <row r="36648" spans="2:15" x14ac:dyDescent="0.2">
      <c r="B36648" s="3"/>
      <c r="C36648" s="3"/>
      <c r="D36648" s="6"/>
      <c r="E36648" s="8"/>
      <c r="O36648" s="9"/>
    </row>
    <row r="36649" spans="2:15" x14ac:dyDescent="0.2">
      <c r="B36649" s="3"/>
      <c r="C36649" s="3"/>
      <c r="D36649" s="6"/>
      <c r="E36649" s="8"/>
      <c r="O36649" s="9"/>
    </row>
    <row r="36650" spans="2:15" x14ac:dyDescent="0.2">
      <c r="B36650" s="3"/>
      <c r="C36650" s="3"/>
      <c r="D36650" s="6"/>
      <c r="E36650" s="8"/>
      <c r="O36650" s="9"/>
    </row>
    <row r="36651" spans="2:15" x14ac:dyDescent="0.2">
      <c r="B36651" s="3"/>
      <c r="C36651" s="3"/>
      <c r="D36651" s="6"/>
      <c r="E36651" s="8"/>
      <c r="O36651" s="9"/>
    </row>
    <row r="36652" spans="2:15" x14ac:dyDescent="0.2">
      <c r="B36652" s="3"/>
      <c r="C36652" s="3"/>
      <c r="D36652" s="6"/>
      <c r="E36652" s="8"/>
      <c r="O36652" s="9"/>
    </row>
    <row r="36653" spans="2:15" x14ac:dyDescent="0.2">
      <c r="B36653" s="3"/>
      <c r="C36653" s="3"/>
      <c r="D36653" s="6"/>
      <c r="E36653" s="8"/>
      <c r="O36653" s="9"/>
    </row>
    <row r="36654" spans="2:15" x14ac:dyDescent="0.2">
      <c r="B36654" s="3"/>
      <c r="C36654" s="3"/>
      <c r="D36654" s="6"/>
      <c r="E36654" s="8"/>
      <c r="O36654" s="9"/>
    </row>
    <row r="36655" spans="2:15" x14ac:dyDescent="0.2">
      <c r="B36655" s="3"/>
      <c r="C36655" s="3"/>
      <c r="D36655" s="6"/>
      <c r="E36655" s="8"/>
      <c r="O36655" s="9"/>
    </row>
    <row r="36656" spans="2:15" x14ac:dyDescent="0.2">
      <c r="B36656" s="3"/>
      <c r="C36656" s="3"/>
      <c r="D36656" s="6"/>
      <c r="E36656" s="8"/>
      <c r="O36656" s="9"/>
    </row>
    <row r="36657" spans="2:15" x14ac:dyDescent="0.2">
      <c r="B36657" s="3"/>
      <c r="C36657" s="3"/>
      <c r="D36657" s="6"/>
      <c r="E36657" s="8"/>
      <c r="O36657" s="9"/>
    </row>
    <row r="36658" spans="2:15" x14ac:dyDescent="0.2">
      <c r="B36658" s="3"/>
      <c r="C36658" s="3"/>
      <c r="D36658" s="6"/>
      <c r="E36658" s="8"/>
      <c r="O36658" s="9"/>
    </row>
    <row r="36659" spans="2:15" x14ac:dyDescent="0.2">
      <c r="B36659" s="3"/>
      <c r="C36659" s="3"/>
      <c r="D36659" s="6"/>
      <c r="E36659" s="8"/>
      <c r="O36659" s="9"/>
    </row>
    <row r="36660" spans="2:15" x14ac:dyDescent="0.2">
      <c r="B36660" s="3"/>
      <c r="C36660" s="3"/>
      <c r="D36660" s="6"/>
      <c r="E36660" s="8"/>
      <c r="O36660" s="9"/>
    </row>
    <row r="36661" spans="2:15" x14ac:dyDescent="0.2">
      <c r="B36661" s="3"/>
      <c r="C36661" s="3"/>
      <c r="D36661" s="6"/>
      <c r="E36661" s="8"/>
      <c r="O36661" s="9"/>
    </row>
    <row r="36662" spans="2:15" x14ac:dyDescent="0.2">
      <c r="B36662" s="3"/>
      <c r="C36662" s="3"/>
      <c r="D36662" s="6"/>
      <c r="E36662" s="8"/>
      <c r="O36662" s="9"/>
    </row>
    <row r="36663" spans="2:15" x14ac:dyDescent="0.2">
      <c r="B36663" s="3"/>
      <c r="C36663" s="3"/>
      <c r="D36663" s="6"/>
      <c r="E36663" s="8"/>
      <c r="O36663" s="9"/>
    </row>
    <row r="36664" spans="2:15" x14ac:dyDescent="0.2">
      <c r="B36664" s="3"/>
      <c r="C36664" s="3"/>
      <c r="D36664" s="6"/>
      <c r="E36664" s="8"/>
      <c r="O36664" s="9"/>
    </row>
    <row r="36665" spans="2:15" x14ac:dyDescent="0.2">
      <c r="B36665" s="3"/>
      <c r="C36665" s="3"/>
      <c r="D36665" s="6"/>
      <c r="E36665" s="8"/>
      <c r="O36665" s="9"/>
    </row>
    <row r="36666" spans="2:15" x14ac:dyDescent="0.2">
      <c r="B36666" s="3"/>
      <c r="C36666" s="3"/>
      <c r="D36666" s="6"/>
      <c r="E36666" s="8"/>
      <c r="O36666" s="9"/>
    </row>
    <row r="36667" spans="2:15" x14ac:dyDescent="0.2">
      <c r="B36667" s="3"/>
      <c r="C36667" s="3"/>
      <c r="D36667" s="6"/>
      <c r="E36667" s="8"/>
      <c r="O36667" s="9"/>
    </row>
    <row r="36668" spans="2:15" x14ac:dyDescent="0.2">
      <c r="B36668" s="3"/>
      <c r="C36668" s="3"/>
      <c r="D36668" s="6"/>
      <c r="E36668" s="8"/>
      <c r="O36668" s="9"/>
    </row>
    <row r="36669" spans="2:15" x14ac:dyDescent="0.2">
      <c r="B36669" s="3"/>
      <c r="C36669" s="3"/>
      <c r="D36669" s="6"/>
      <c r="E36669" s="8"/>
      <c r="O36669" s="9"/>
    </row>
    <row r="36670" spans="2:15" x14ac:dyDescent="0.2">
      <c r="B36670" s="3"/>
      <c r="C36670" s="3"/>
      <c r="D36670" s="6"/>
      <c r="E36670" s="8"/>
      <c r="O36670" s="9"/>
    </row>
    <row r="36671" spans="2:15" x14ac:dyDescent="0.2">
      <c r="B36671" s="3"/>
      <c r="C36671" s="3"/>
      <c r="D36671" s="6"/>
      <c r="E36671" s="8"/>
      <c r="O36671" s="9"/>
    </row>
    <row r="36672" spans="2:15" x14ac:dyDescent="0.2">
      <c r="B36672" s="3"/>
      <c r="C36672" s="3"/>
      <c r="D36672" s="6"/>
      <c r="E36672" s="8"/>
      <c r="O36672" s="9"/>
    </row>
    <row r="36673" spans="2:15" x14ac:dyDescent="0.2">
      <c r="B36673" s="3"/>
      <c r="C36673" s="3"/>
      <c r="D36673" s="6"/>
      <c r="E36673" s="8"/>
      <c r="O36673" s="9"/>
    </row>
    <row r="36674" spans="2:15" x14ac:dyDescent="0.2">
      <c r="B36674" s="3"/>
      <c r="C36674" s="3"/>
      <c r="D36674" s="6"/>
      <c r="E36674" s="8"/>
      <c r="O36674" s="9"/>
    </row>
    <row r="36675" spans="2:15" x14ac:dyDescent="0.2">
      <c r="B36675" s="3"/>
      <c r="C36675" s="3"/>
      <c r="D36675" s="6"/>
      <c r="E36675" s="8"/>
      <c r="O36675" s="9"/>
    </row>
    <row r="36676" spans="2:15" x14ac:dyDescent="0.2">
      <c r="B36676" s="3"/>
      <c r="C36676" s="3"/>
      <c r="D36676" s="6"/>
      <c r="E36676" s="8"/>
      <c r="O36676" s="9"/>
    </row>
    <row r="36677" spans="2:15" x14ac:dyDescent="0.2">
      <c r="B36677" s="3"/>
      <c r="C36677" s="3"/>
      <c r="D36677" s="6"/>
      <c r="E36677" s="8"/>
      <c r="O36677" s="9"/>
    </row>
    <row r="36678" spans="2:15" x14ac:dyDescent="0.2">
      <c r="B36678" s="3"/>
      <c r="C36678" s="3"/>
      <c r="D36678" s="6"/>
      <c r="E36678" s="8"/>
      <c r="O36678" s="9"/>
    </row>
    <row r="36679" spans="2:15" x14ac:dyDescent="0.2">
      <c r="B36679" s="3"/>
      <c r="C36679" s="3"/>
      <c r="D36679" s="6"/>
      <c r="E36679" s="8"/>
      <c r="O36679" s="9"/>
    </row>
    <row r="36680" spans="2:15" x14ac:dyDescent="0.2">
      <c r="B36680" s="3"/>
      <c r="C36680" s="3"/>
      <c r="D36680" s="6"/>
      <c r="E36680" s="8"/>
      <c r="O36680" s="9"/>
    </row>
    <row r="36681" spans="2:15" x14ac:dyDescent="0.2">
      <c r="B36681" s="3"/>
      <c r="C36681" s="3"/>
      <c r="D36681" s="6"/>
      <c r="E36681" s="8"/>
      <c r="O36681" s="9"/>
    </row>
    <row r="36682" spans="2:15" x14ac:dyDescent="0.2">
      <c r="B36682" s="3"/>
      <c r="C36682" s="3"/>
      <c r="D36682" s="6"/>
      <c r="E36682" s="8"/>
      <c r="O36682" s="9"/>
    </row>
    <row r="36683" spans="2:15" x14ac:dyDescent="0.2">
      <c r="B36683" s="3"/>
      <c r="C36683" s="3"/>
      <c r="D36683" s="6"/>
      <c r="E36683" s="8"/>
      <c r="O36683" s="9"/>
    </row>
    <row r="36684" spans="2:15" x14ac:dyDescent="0.2">
      <c r="B36684" s="3"/>
      <c r="C36684" s="3"/>
      <c r="D36684" s="6"/>
      <c r="E36684" s="8"/>
      <c r="O36684" s="9"/>
    </row>
    <row r="36685" spans="2:15" x14ac:dyDescent="0.2">
      <c r="B36685" s="3"/>
      <c r="C36685" s="3"/>
      <c r="D36685" s="6"/>
      <c r="E36685" s="8"/>
      <c r="O36685" s="9"/>
    </row>
    <row r="36686" spans="2:15" x14ac:dyDescent="0.2">
      <c r="B36686" s="3"/>
      <c r="C36686" s="3"/>
      <c r="D36686" s="6"/>
      <c r="E36686" s="8"/>
      <c r="O36686" s="9"/>
    </row>
    <row r="36687" spans="2:15" x14ac:dyDescent="0.2">
      <c r="B36687" s="3"/>
      <c r="C36687" s="3"/>
      <c r="D36687" s="6"/>
      <c r="E36687" s="8"/>
      <c r="O36687" s="9"/>
    </row>
    <row r="36688" spans="2:15" x14ac:dyDescent="0.2">
      <c r="B36688" s="3"/>
      <c r="C36688" s="3"/>
      <c r="D36688" s="6"/>
      <c r="E36688" s="8"/>
      <c r="O36688" s="9"/>
    </row>
    <row r="36689" spans="2:15" x14ac:dyDescent="0.2">
      <c r="B36689" s="3"/>
      <c r="C36689" s="3"/>
      <c r="D36689" s="6"/>
      <c r="E36689" s="8"/>
      <c r="O36689" s="9"/>
    </row>
    <row r="36690" spans="2:15" x14ac:dyDescent="0.2">
      <c r="B36690" s="3"/>
      <c r="C36690" s="3"/>
      <c r="D36690" s="6"/>
      <c r="E36690" s="8"/>
      <c r="O36690" s="9"/>
    </row>
    <row r="36691" spans="2:15" x14ac:dyDescent="0.2">
      <c r="B36691" s="3"/>
      <c r="C36691" s="3"/>
      <c r="D36691" s="6"/>
      <c r="E36691" s="8"/>
      <c r="O36691" s="9"/>
    </row>
    <row r="36692" spans="2:15" x14ac:dyDescent="0.2">
      <c r="B36692" s="3"/>
      <c r="C36692" s="3"/>
      <c r="D36692" s="6"/>
      <c r="E36692" s="8"/>
      <c r="O36692" s="9"/>
    </row>
    <row r="36693" spans="2:15" x14ac:dyDescent="0.2">
      <c r="B36693" s="3"/>
      <c r="C36693" s="3"/>
      <c r="D36693" s="6"/>
      <c r="E36693" s="8"/>
      <c r="O36693" s="9"/>
    </row>
    <row r="36694" spans="2:15" x14ac:dyDescent="0.2">
      <c r="B36694" s="3"/>
      <c r="C36694" s="3"/>
      <c r="D36694" s="6"/>
      <c r="E36694" s="8"/>
      <c r="O36694" s="9"/>
    </row>
    <row r="36695" spans="2:15" x14ac:dyDescent="0.2">
      <c r="B36695" s="3"/>
      <c r="C36695" s="3"/>
      <c r="D36695" s="6"/>
      <c r="E36695" s="8"/>
      <c r="O36695" s="9"/>
    </row>
    <row r="36696" spans="2:15" x14ac:dyDescent="0.2">
      <c r="B36696" s="3"/>
      <c r="C36696" s="3"/>
      <c r="D36696" s="6"/>
      <c r="E36696" s="8"/>
      <c r="O36696" s="9"/>
    </row>
    <row r="36697" spans="2:15" x14ac:dyDescent="0.2">
      <c r="B36697" s="3"/>
      <c r="C36697" s="3"/>
      <c r="D36697" s="6"/>
      <c r="E36697" s="8"/>
      <c r="O36697" s="9"/>
    </row>
    <row r="36698" spans="2:15" x14ac:dyDescent="0.2">
      <c r="B36698" s="3"/>
      <c r="C36698" s="3"/>
      <c r="D36698" s="6"/>
      <c r="E36698" s="8"/>
      <c r="O36698" s="9"/>
    </row>
    <row r="36699" spans="2:15" x14ac:dyDescent="0.2">
      <c r="B36699" s="3"/>
      <c r="C36699" s="3"/>
      <c r="D36699" s="6"/>
      <c r="E36699" s="8"/>
      <c r="O36699" s="9"/>
    </row>
    <row r="36700" spans="2:15" x14ac:dyDescent="0.2">
      <c r="B36700" s="3"/>
      <c r="C36700" s="3"/>
      <c r="D36700" s="6"/>
      <c r="E36700" s="8"/>
      <c r="O36700" s="9"/>
    </row>
    <row r="36701" spans="2:15" x14ac:dyDescent="0.2">
      <c r="B36701" s="3"/>
      <c r="C36701" s="3"/>
      <c r="D36701" s="6"/>
      <c r="E36701" s="8"/>
      <c r="O36701" s="9"/>
    </row>
    <row r="36702" spans="2:15" x14ac:dyDescent="0.2">
      <c r="B36702" s="3"/>
      <c r="C36702" s="3"/>
      <c r="D36702" s="6"/>
      <c r="E36702" s="8"/>
      <c r="O36702" s="9"/>
    </row>
    <row r="36703" spans="2:15" x14ac:dyDescent="0.2">
      <c r="B36703" s="3"/>
      <c r="C36703" s="3"/>
      <c r="D36703" s="6"/>
      <c r="E36703" s="8"/>
      <c r="O36703" s="9"/>
    </row>
    <row r="36704" spans="2:15" x14ac:dyDescent="0.2">
      <c r="B36704" s="3"/>
      <c r="C36704" s="3"/>
      <c r="D36704" s="6"/>
      <c r="E36704" s="8"/>
      <c r="O36704" s="9"/>
    </row>
    <row r="36705" spans="2:15" x14ac:dyDescent="0.2">
      <c r="B36705" s="3"/>
      <c r="C36705" s="3"/>
      <c r="D36705" s="6"/>
      <c r="E36705" s="8"/>
      <c r="O36705" s="9"/>
    </row>
    <row r="36706" spans="2:15" x14ac:dyDescent="0.2">
      <c r="B36706" s="3"/>
      <c r="C36706" s="3"/>
      <c r="D36706" s="6"/>
      <c r="E36706" s="8"/>
      <c r="O36706" s="9"/>
    </row>
    <row r="36707" spans="2:15" x14ac:dyDescent="0.2">
      <c r="B36707" s="3"/>
      <c r="C36707" s="3"/>
      <c r="D36707" s="6"/>
      <c r="E36707" s="8"/>
      <c r="O36707" s="9"/>
    </row>
    <row r="36708" spans="2:15" x14ac:dyDescent="0.2">
      <c r="B36708" s="3"/>
      <c r="C36708" s="3"/>
      <c r="D36708" s="6"/>
      <c r="E36708" s="8"/>
      <c r="O36708" s="9"/>
    </row>
    <row r="36709" spans="2:15" x14ac:dyDescent="0.2">
      <c r="B36709" s="3"/>
      <c r="C36709" s="3"/>
      <c r="D36709" s="6"/>
      <c r="E36709" s="8"/>
      <c r="O36709" s="9"/>
    </row>
    <row r="36710" spans="2:15" x14ac:dyDescent="0.2">
      <c r="B36710" s="3"/>
      <c r="C36710" s="3"/>
      <c r="D36710" s="6"/>
      <c r="E36710" s="8"/>
      <c r="O36710" s="9"/>
    </row>
    <row r="36711" spans="2:15" x14ac:dyDescent="0.2">
      <c r="B36711" s="3"/>
      <c r="C36711" s="3"/>
      <c r="D36711" s="6"/>
      <c r="E36711" s="8"/>
      <c r="O36711" s="9"/>
    </row>
    <row r="36712" spans="2:15" x14ac:dyDescent="0.2">
      <c r="B36712" s="3"/>
      <c r="C36712" s="3"/>
      <c r="D36712" s="6"/>
      <c r="E36712" s="8"/>
      <c r="O36712" s="9"/>
    </row>
    <row r="36713" spans="2:15" x14ac:dyDescent="0.2">
      <c r="B36713" s="3"/>
      <c r="C36713" s="3"/>
      <c r="D36713" s="6"/>
      <c r="E36713" s="8"/>
      <c r="O36713" s="9"/>
    </row>
    <row r="36714" spans="2:15" x14ac:dyDescent="0.2">
      <c r="B36714" s="3"/>
      <c r="C36714" s="3"/>
      <c r="D36714" s="6"/>
      <c r="E36714" s="8"/>
      <c r="O36714" s="9"/>
    </row>
    <row r="36715" spans="2:15" x14ac:dyDescent="0.2">
      <c r="B36715" s="3"/>
      <c r="C36715" s="3"/>
      <c r="D36715" s="6"/>
      <c r="E36715" s="8"/>
      <c r="O36715" s="9"/>
    </row>
    <row r="36716" spans="2:15" x14ac:dyDescent="0.2">
      <c r="B36716" s="3"/>
      <c r="C36716" s="3"/>
      <c r="D36716" s="6"/>
      <c r="E36716" s="8"/>
      <c r="O36716" s="9"/>
    </row>
    <row r="36717" spans="2:15" x14ac:dyDescent="0.2">
      <c r="B36717" s="3"/>
      <c r="C36717" s="3"/>
      <c r="D36717" s="6"/>
      <c r="E36717" s="8"/>
      <c r="O36717" s="9"/>
    </row>
    <row r="36718" spans="2:15" x14ac:dyDescent="0.2">
      <c r="B36718" s="3"/>
      <c r="C36718" s="3"/>
      <c r="D36718" s="6"/>
      <c r="E36718" s="8"/>
      <c r="O36718" s="9"/>
    </row>
    <row r="36719" spans="2:15" x14ac:dyDescent="0.2">
      <c r="B36719" s="3"/>
      <c r="C36719" s="3"/>
      <c r="D36719" s="6"/>
      <c r="E36719" s="8"/>
      <c r="O36719" s="9"/>
    </row>
    <row r="36720" spans="2:15" x14ac:dyDescent="0.2">
      <c r="B36720" s="3"/>
      <c r="C36720" s="3"/>
      <c r="D36720" s="6"/>
      <c r="E36720" s="8"/>
      <c r="O36720" s="9"/>
    </row>
    <row r="36721" spans="2:15" x14ac:dyDescent="0.2">
      <c r="B36721" s="3"/>
      <c r="C36721" s="3"/>
      <c r="D36721" s="6"/>
      <c r="E36721" s="8"/>
      <c r="O36721" s="9"/>
    </row>
    <row r="36722" spans="2:15" x14ac:dyDescent="0.2">
      <c r="B36722" s="3"/>
      <c r="C36722" s="3"/>
      <c r="D36722" s="6"/>
      <c r="E36722" s="8"/>
      <c r="O36722" s="9"/>
    </row>
    <row r="36723" spans="2:15" x14ac:dyDescent="0.2">
      <c r="B36723" s="3"/>
      <c r="C36723" s="3"/>
      <c r="D36723" s="6"/>
      <c r="E36723" s="8"/>
      <c r="O36723" s="9"/>
    </row>
    <row r="36724" spans="2:15" x14ac:dyDescent="0.2">
      <c r="B36724" s="3"/>
      <c r="C36724" s="3"/>
      <c r="D36724" s="6"/>
      <c r="E36724" s="8"/>
      <c r="O36724" s="9"/>
    </row>
    <row r="36725" spans="2:15" x14ac:dyDescent="0.2">
      <c r="B36725" s="3"/>
      <c r="C36725" s="3"/>
      <c r="D36725" s="6"/>
      <c r="E36725" s="8"/>
      <c r="O36725" s="9"/>
    </row>
    <row r="36726" spans="2:15" x14ac:dyDescent="0.2">
      <c r="B36726" s="3"/>
      <c r="C36726" s="3"/>
      <c r="D36726" s="6"/>
      <c r="E36726" s="8"/>
      <c r="O36726" s="9"/>
    </row>
    <row r="36727" spans="2:15" x14ac:dyDescent="0.2">
      <c r="B36727" s="3"/>
      <c r="C36727" s="3"/>
      <c r="D36727" s="6"/>
      <c r="E36727" s="8"/>
      <c r="O36727" s="9"/>
    </row>
    <row r="36728" spans="2:15" x14ac:dyDescent="0.2">
      <c r="B36728" s="3"/>
      <c r="C36728" s="3"/>
      <c r="D36728" s="6"/>
      <c r="E36728" s="8"/>
      <c r="O36728" s="9"/>
    </row>
    <row r="36729" spans="2:15" x14ac:dyDescent="0.2">
      <c r="B36729" s="3"/>
      <c r="C36729" s="3"/>
      <c r="D36729" s="6"/>
      <c r="E36729" s="8"/>
      <c r="O36729" s="9"/>
    </row>
    <row r="36730" spans="2:15" x14ac:dyDescent="0.2">
      <c r="B36730" s="3"/>
      <c r="C36730" s="3"/>
      <c r="D36730" s="6"/>
      <c r="E36730" s="8"/>
      <c r="O36730" s="9"/>
    </row>
    <row r="36731" spans="2:15" x14ac:dyDescent="0.2">
      <c r="B36731" s="3"/>
      <c r="C36731" s="3"/>
      <c r="D36731" s="6"/>
      <c r="E36731" s="8"/>
      <c r="O36731" s="9"/>
    </row>
    <row r="36732" spans="2:15" x14ac:dyDescent="0.2">
      <c r="B36732" s="3"/>
      <c r="C36732" s="3"/>
      <c r="D36732" s="6"/>
      <c r="E36732" s="8"/>
      <c r="O36732" s="9"/>
    </row>
    <row r="36733" spans="2:15" x14ac:dyDescent="0.2">
      <c r="B36733" s="3"/>
      <c r="C36733" s="3"/>
      <c r="D36733" s="6"/>
      <c r="E36733" s="8"/>
      <c r="O36733" s="9"/>
    </row>
    <row r="36734" spans="2:15" x14ac:dyDescent="0.2">
      <c r="B36734" s="3"/>
      <c r="C36734" s="3"/>
      <c r="D36734" s="6"/>
      <c r="E36734" s="8"/>
      <c r="O36734" s="9"/>
    </row>
    <row r="36735" spans="2:15" x14ac:dyDescent="0.2">
      <c r="B36735" s="3"/>
      <c r="C36735" s="3"/>
      <c r="D36735" s="6"/>
      <c r="E36735" s="8"/>
      <c r="O36735" s="9"/>
    </row>
    <row r="36736" spans="2:15" x14ac:dyDescent="0.2">
      <c r="B36736" s="3"/>
      <c r="C36736" s="3"/>
      <c r="D36736" s="6"/>
      <c r="E36736" s="8"/>
      <c r="O36736" s="9"/>
    </row>
    <row r="36737" spans="2:15" x14ac:dyDescent="0.2">
      <c r="B36737" s="3"/>
      <c r="C36737" s="3"/>
      <c r="D36737" s="6"/>
      <c r="E36737" s="8"/>
      <c r="O36737" s="9"/>
    </row>
    <row r="36738" spans="2:15" x14ac:dyDescent="0.2">
      <c r="B36738" s="3"/>
      <c r="C36738" s="3"/>
      <c r="D36738" s="6"/>
      <c r="E36738" s="8"/>
      <c r="O36738" s="9"/>
    </row>
    <row r="36739" spans="2:15" x14ac:dyDescent="0.2">
      <c r="B36739" s="3"/>
      <c r="C36739" s="3"/>
      <c r="D36739" s="6"/>
      <c r="E36739" s="8"/>
      <c r="O36739" s="9"/>
    </row>
    <row r="36740" spans="2:15" x14ac:dyDescent="0.2">
      <c r="B36740" s="3"/>
      <c r="C36740" s="3"/>
      <c r="D36740" s="6"/>
      <c r="E36740" s="8"/>
      <c r="O36740" s="9"/>
    </row>
    <row r="36741" spans="2:15" x14ac:dyDescent="0.2">
      <c r="B36741" s="3"/>
      <c r="C36741" s="3"/>
      <c r="D36741" s="6"/>
      <c r="E36741" s="8"/>
      <c r="O36741" s="9"/>
    </row>
    <row r="36742" spans="2:15" x14ac:dyDescent="0.2">
      <c r="B36742" s="3"/>
      <c r="C36742" s="3"/>
      <c r="D36742" s="6"/>
      <c r="E36742" s="8"/>
      <c r="O36742" s="9"/>
    </row>
    <row r="36743" spans="2:15" x14ac:dyDescent="0.2">
      <c r="B36743" s="3"/>
      <c r="C36743" s="3"/>
      <c r="D36743" s="6"/>
      <c r="E36743" s="8"/>
      <c r="O36743" s="9"/>
    </row>
    <row r="36744" spans="2:15" x14ac:dyDescent="0.2">
      <c r="B36744" s="3"/>
      <c r="C36744" s="3"/>
      <c r="D36744" s="6"/>
      <c r="E36744" s="8"/>
      <c r="O36744" s="9"/>
    </row>
    <row r="36745" spans="2:15" x14ac:dyDescent="0.2">
      <c r="B36745" s="3"/>
      <c r="C36745" s="3"/>
      <c r="D36745" s="6"/>
      <c r="E36745" s="8"/>
      <c r="O36745" s="9"/>
    </row>
    <row r="36746" spans="2:15" x14ac:dyDescent="0.2">
      <c r="B36746" s="3"/>
      <c r="C36746" s="3"/>
      <c r="D36746" s="6"/>
      <c r="E36746" s="8"/>
      <c r="O36746" s="9"/>
    </row>
    <row r="36747" spans="2:15" x14ac:dyDescent="0.2">
      <c r="B36747" s="3"/>
      <c r="C36747" s="3"/>
      <c r="D36747" s="6"/>
      <c r="E36747" s="8"/>
      <c r="O36747" s="9"/>
    </row>
    <row r="36748" spans="2:15" x14ac:dyDescent="0.2">
      <c r="B36748" s="3"/>
      <c r="C36748" s="3"/>
      <c r="D36748" s="6"/>
      <c r="E36748" s="8"/>
      <c r="O36748" s="9"/>
    </row>
    <row r="36749" spans="2:15" x14ac:dyDescent="0.2">
      <c r="B36749" s="3"/>
      <c r="C36749" s="3"/>
      <c r="D36749" s="6"/>
      <c r="E36749" s="8"/>
      <c r="O36749" s="9"/>
    </row>
    <row r="36750" spans="2:15" x14ac:dyDescent="0.2">
      <c r="B36750" s="3"/>
      <c r="C36750" s="3"/>
      <c r="D36750" s="6"/>
      <c r="E36750" s="8"/>
      <c r="O36750" s="9"/>
    </row>
    <row r="36751" spans="2:15" x14ac:dyDescent="0.2">
      <c r="B36751" s="3"/>
      <c r="C36751" s="3"/>
      <c r="D36751" s="6"/>
      <c r="E36751" s="8"/>
      <c r="O36751" s="9"/>
    </row>
    <row r="36752" spans="2:15" x14ac:dyDescent="0.2">
      <c r="B36752" s="3"/>
      <c r="C36752" s="3"/>
      <c r="D36752" s="6"/>
      <c r="E36752" s="8"/>
      <c r="O36752" s="9"/>
    </row>
    <row r="36753" spans="2:15" x14ac:dyDescent="0.2">
      <c r="B36753" s="3"/>
      <c r="C36753" s="3"/>
      <c r="D36753" s="6"/>
      <c r="E36753" s="8"/>
      <c r="O36753" s="9"/>
    </row>
    <row r="36754" spans="2:15" x14ac:dyDescent="0.2">
      <c r="B36754" s="3"/>
      <c r="C36754" s="3"/>
      <c r="D36754" s="6"/>
      <c r="E36754" s="8"/>
      <c r="O36754" s="9"/>
    </row>
    <row r="36755" spans="2:15" x14ac:dyDescent="0.2">
      <c r="B36755" s="3"/>
      <c r="C36755" s="3"/>
      <c r="D36755" s="6"/>
      <c r="E36755" s="8"/>
      <c r="O36755" s="9"/>
    </row>
    <row r="36756" spans="2:15" x14ac:dyDescent="0.2">
      <c r="B36756" s="3"/>
      <c r="C36756" s="3"/>
      <c r="D36756" s="6"/>
      <c r="E36756" s="8"/>
      <c r="O36756" s="9"/>
    </row>
    <row r="36757" spans="2:15" x14ac:dyDescent="0.2">
      <c r="B36757" s="3"/>
      <c r="C36757" s="3"/>
      <c r="D36757" s="6"/>
      <c r="E36757" s="8"/>
      <c r="O36757" s="9"/>
    </row>
    <row r="36758" spans="2:15" x14ac:dyDescent="0.2">
      <c r="B36758" s="3"/>
      <c r="C36758" s="3"/>
      <c r="D36758" s="6"/>
      <c r="E36758" s="8"/>
      <c r="O36758" s="9"/>
    </row>
    <row r="36759" spans="2:15" x14ac:dyDescent="0.2">
      <c r="B36759" s="3"/>
      <c r="C36759" s="3"/>
      <c r="D36759" s="6"/>
      <c r="E36759" s="8"/>
      <c r="O36759" s="9"/>
    </row>
    <row r="36760" spans="2:15" x14ac:dyDescent="0.2">
      <c r="B36760" s="3"/>
      <c r="C36760" s="3"/>
      <c r="D36760" s="6"/>
      <c r="E36760" s="8"/>
      <c r="O36760" s="9"/>
    </row>
    <row r="36761" spans="2:15" x14ac:dyDescent="0.2">
      <c r="B36761" s="3"/>
      <c r="C36761" s="3"/>
      <c r="D36761" s="6"/>
      <c r="E36761" s="8"/>
      <c r="O36761" s="9"/>
    </row>
    <row r="36762" spans="2:15" x14ac:dyDescent="0.2">
      <c r="B36762" s="3"/>
      <c r="C36762" s="3"/>
      <c r="D36762" s="6"/>
      <c r="E36762" s="8"/>
      <c r="O36762" s="9"/>
    </row>
    <row r="36763" spans="2:15" x14ac:dyDescent="0.2">
      <c r="B36763" s="3"/>
      <c r="C36763" s="3"/>
      <c r="D36763" s="6"/>
      <c r="E36763" s="8"/>
      <c r="O36763" s="9"/>
    </row>
    <row r="36764" spans="2:15" x14ac:dyDescent="0.2">
      <c r="B36764" s="3"/>
      <c r="C36764" s="3"/>
      <c r="D36764" s="6"/>
      <c r="E36764" s="8"/>
      <c r="O36764" s="9"/>
    </row>
    <row r="36765" spans="2:15" x14ac:dyDescent="0.2">
      <c r="B36765" s="3"/>
      <c r="C36765" s="3"/>
      <c r="D36765" s="6"/>
      <c r="E36765" s="8"/>
      <c r="O36765" s="9"/>
    </row>
    <row r="36766" spans="2:15" x14ac:dyDescent="0.2">
      <c r="B36766" s="3"/>
      <c r="C36766" s="3"/>
      <c r="D36766" s="6"/>
      <c r="E36766" s="8"/>
      <c r="O36766" s="9"/>
    </row>
    <row r="36767" spans="2:15" x14ac:dyDescent="0.2">
      <c r="B36767" s="3"/>
      <c r="C36767" s="3"/>
      <c r="D36767" s="6"/>
      <c r="E36767" s="8"/>
      <c r="O36767" s="9"/>
    </row>
    <row r="36768" spans="2:15" x14ac:dyDescent="0.2">
      <c r="B36768" s="3"/>
      <c r="C36768" s="3"/>
      <c r="D36768" s="6"/>
      <c r="E36768" s="8"/>
      <c r="O36768" s="9"/>
    </row>
    <row r="36769" spans="2:15" x14ac:dyDescent="0.2">
      <c r="B36769" s="3"/>
      <c r="C36769" s="3"/>
      <c r="D36769" s="6"/>
      <c r="E36769" s="8"/>
      <c r="O36769" s="9"/>
    </row>
    <row r="36770" spans="2:15" x14ac:dyDescent="0.2">
      <c r="B36770" s="3"/>
      <c r="C36770" s="3"/>
      <c r="D36770" s="6"/>
      <c r="E36770" s="8"/>
      <c r="O36770" s="9"/>
    </row>
    <row r="36771" spans="2:15" x14ac:dyDescent="0.2">
      <c r="B36771" s="3"/>
      <c r="C36771" s="3"/>
      <c r="D36771" s="6"/>
      <c r="E36771" s="8"/>
      <c r="O36771" s="9"/>
    </row>
    <row r="36772" spans="2:15" x14ac:dyDescent="0.2">
      <c r="B36772" s="3"/>
      <c r="C36772" s="3"/>
      <c r="D36772" s="6"/>
      <c r="E36772" s="8"/>
      <c r="O36772" s="9"/>
    </row>
    <row r="36773" spans="2:15" x14ac:dyDescent="0.2">
      <c r="B36773" s="3"/>
      <c r="C36773" s="3"/>
      <c r="D36773" s="6"/>
      <c r="E36773" s="8"/>
      <c r="O36773" s="9"/>
    </row>
    <row r="36774" spans="2:15" x14ac:dyDescent="0.2">
      <c r="B36774" s="3"/>
      <c r="C36774" s="3"/>
      <c r="D36774" s="6"/>
      <c r="E36774" s="8"/>
      <c r="O36774" s="9"/>
    </row>
    <row r="36775" spans="2:15" x14ac:dyDescent="0.2">
      <c r="B36775" s="3"/>
      <c r="C36775" s="3"/>
      <c r="D36775" s="6"/>
      <c r="E36775" s="8"/>
      <c r="O36775" s="9"/>
    </row>
    <row r="36776" spans="2:15" x14ac:dyDescent="0.2">
      <c r="B36776" s="3"/>
      <c r="C36776" s="3"/>
      <c r="D36776" s="6"/>
      <c r="E36776" s="8"/>
      <c r="O36776" s="9"/>
    </row>
    <row r="36777" spans="2:15" x14ac:dyDescent="0.2">
      <c r="B36777" s="3"/>
      <c r="C36777" s="3"/>
      <c r="D36777" s="6"/>
      <c r="E36777" s="8"/>
      <c r="O36777" s="9"/>
    </row>
    <row r="36778" spans="2:15" x14ac:dyDescent="0.2">
      <c r="B36778" s="3"/>
      <c r="C36778" s="3"/>
      <c r="D36778" s="6"/>
      <c r="E36778" s="8"/>
      <c r="O36778" s="9"/>
    </row>
    <row r="36779" spans="2:15" x14ac:dyDescent="0.2">
      <c r="B36779" s="3"/>
      <c r="C36779" s="3"/>
      <c r="D36779" s="6"/>
      <c r="E36779" s="8"/>
      <c r="O36779" s="9"/>
    </row>
    <row r="36780" spans="2:15" x14ac:dyDescent="0.2">
      <c r="B36780" s="3"/>
      <c r="C36780" s="3"/>
      <c r="D36780" s="6"/>
      <c r="E36780" s="8"/>
      <c r="O36780" s="9"/>
    </row>
    <row r="36781" spans="2:15" x14ac:dyDescent="0.2">
      <c r="B36781" s="3"/>
      <c r="C36781" s="3"/>
      <c r="D36781" s="6"/>
      <c r="E36781" s="8"/>
      <c r="O36781" s="9"/>
    </row>
    <row r="36782" spans="2:15" x14ac:dyDescent="0.2">
      <c r="B36782" s="3"/>
      <c r="C36782" s="3"/>
      <c r="D36782" s="6"/>
      <c r="E36782" s="8"/>
      <c r="O36782" s="9"/>
    </row>
    <row r="36783" spans="2:15" x14ac:dyDescent="0.2">
      <c r="B36783" s="3"/>
      <c r="C36783" s="3"/>
      <c r="D36783" s="6"/>
      <c r="E36783" s="8"/>
      <c r="O36783" s="9"/>
    </row>
    <row r="36784" spans="2:15" x14ac:dyDescent="0.2">
      <c r="B36784" s="3"/>
      <c r="C36784" s="3"/>
      <c r="D36784" s="6"/>
      <c r="E36784" s="8"/>
      <c r="O36784" s="9"/>
    </row>
    <row r="36785" spans="2:15" x14ac:dyDescent="0.2">
      <c r="B36785" s="3"/>
      <c r="C36785" s="3"/>
      <c r="D36785" s="6"/>
      <c r="E36785" s="8"/>
      <c r="O36785" s="9"/>
    </row>
    <row r="36786" spans="2:15" x14ac:dyDescent="0.2">
      <c r="B36786" s="3"/>
      <c r="C36786" s="3"/>
      <c r="D36786" s="6"/>
      <c r="E36786" s="8"/>
      <c r="O36786" s="9"/>
    </row>
    <row r="36787" spans="2:15" x14ac:dyDescent="0.2">
      <c r="B36787" s="3"/>
      <c r="C36787" s="3"/>
      <c r="D36787" s="6"/>
      <c r="E36787" s="8"/>
      <c r="O36787" s="9"/>
    </row>
    <row r="36788" spans="2:15" x14ac:dyDescent="0.2">
      <c r="B36788" s="3"/>
      <c r="C36788" s="3"/>
      <c r="D36788" s="6"/>
      <c r="E36788" s="8"/>
      <c r="O36788" s="9"/>
    </row>
    <row r="36789" spans="2:15" x14ac:dyDescent="0.2">
      <c r="B36789" s="3"/>
      <c r="C36789" s="3"/>
      <c r="D36789" s="6"/>
      <c r="E36789" s="8"/>
      <c r="O36789" s="9"/>
    </row>
    <row r="36790" spans="2:15" x14ac:dyDescent="0.2">
      <c r="B36790" s="3"/>
      <c r="C36790" s="3"/>
      <c r="D36790" s="6"/>
      <c r="E36790" s="8"/>
      <c r="O36790" s="9"/>
    </row>
    <row r="36791" spans="2:15" x14ac:dyDescent="0.2">
      <c r="B36791" s="3"/>
      <c r="C36791" s="3"/>
      <c r="D36791" s="6"/>
      <c r="E36791" s="8"/>
      <c r="O36791" s="9"/>
    </row>
    <row r="36792" spans="2:15" x14ac:dyDescent="0.2">
      <c r="B36792" s="3"/>
      <c r="C36792" s="3"/>
      <c r="D36792" s="6"/>
      <c r="E36792" s="8"/>
      <c r="O36792" s="9"/>
    </row>
    <row r="36793" spans="2:15" x14ac:dyDescent="0.2">
      <c r="B36793" s="3"/>
      <c r="C36793" s="3"/>
      <c r="D36793" s="6"/>
      <c r="E36793" s="8"/>
      <c r="O36793" s="9"/>
    </row>
    <row r="36794" spans="2:15" x14ac:dyDescent="0.2">
      <c r="B36794" s="3"/>
      <c r="C36794" s="3"/>
      <c r="D36794" s="6"/>
      <c r="E36794" s="8"/>
      <c r="O36794" s="9"/>
    </row>
    <row r="36795" spans="2:15" x14ac:dyDescent="0.2">
      <c r="B36795" s="3"/>
      <c r="C36795" s="3"/>
      <c r="D36795" s="6"/>
      <c r="E36795" s="8"/>
      <c r="O36795" s="9"/>
    </row>
    <row r="36796" spans="2:15" x14ac:dyDescent="0.2">
      <c r="B36796" s="3"/>
      <c r="C36796" s="3"/>
      <c r="D36796" s="6"/>
      <c r="E36796" s="8"/>
      <c r="O36796" s="9"/>
    </row>
    <row r="36797" spans="2:15" x14ac:dyDescent="0.2">
      <c r="B36797" s="3"/>
      <c r="C36797" s="3"/>
      <c r="D36797" s="6"/>
      <c r="E36797" s="8"/>
      <c r="O36797" s="9"/>
    </row>
    <row r="36798" spans="2:15" x14ac:dyDescent="0.2">
      <c r="B36798" s="3"/>
      <c r="C36798" s="3"/>
      <c r="D36798" s="6"/>
      <c r="E36798" s="8"/>
      <c r="O36798" s="9"/>
    </row>
    <row r="36799" spans="2:15" x14ac:dyDescent="0.2">
      <c r="B36799" s="3"/>
      <c r="C36799" s="3"/>
      <c r="D36799" s="6"/>
      <c r="E36799" s="8"/>
      <c r="O36799" s="9"/>
    </row>
    <row r="36800" spans="2:15" x14ac:dyDescent="0.2">
      <c r="B36800" s="3"/>
      <c r="C36800" s="3"/>
      <c r="D36800" s="6"/>
      <c r="E36800" s="8"/>
      <c r="O36800" s="9"/>
    </row>
    <row r="36801" spans="2:15" x14ac:dyDescent="0.2">
      <c r="B36801" s="3"/>
      <c r="C36801" s="3"/>
      <c r="D36801" s="6"/>
      <c r="E36801" s="8"/>
      <c r="O36801" s="9"/>
    </row>
    <row r="36802" spans="2:15" x14ac:dyDescent="0.2">
      <c r="B36802" s="3"/>
      <c r="C36802" s="3"/>
      <c r="D36802" s="6"/>
      <c r="E36802" s="8"/>
      <c r="O36802" s="9"/>
    </row>
    <row r="36803" spans="2:15" x14ac:dyDescent="0.2">
      <c r="B36803" s="3"/>
      <c r="C36803" s="3"/>
      <c r="D36803" s="6"/>
      <c r="E36803" s="8"/>
      <c r="O36803" s="9"/>
    </row>
    <row r="36804" spans="2:15" x14ac:dyDescent="0.2">
      <c r="B36804" s="3"/>
      <c r="C36804" s="3"/>
      <c r="D36804" s="6"/>
      <c r="E36804" s="8"/>
      <c r="O36804" s="9"/>
    </row>
    <row r="36805" spans="2:15" x14ac:dyDescent="0.2">
      <c r="B36805" s="3"/>
      <c r="C36805" s="3"/>
      <c r="D36805" s="6"/>
      <c r="E36805" s="8"/>
      <c r="O36805" s="9"/>
    </row>
    <row r="36806" spans="2:15" x14ac:dyDescent="0.2">
      <c r="B36806" s="3"/>
      <c r="C36806" s="3"/>
      <c r="D36806" s="6"/>
      <c r="E36806" s="8"/>
      <c r="O36806" s="9"/>
    </row>
    <row r="36807" spans="2:15" x14ac:dyDescent="0.2">
      <c r="B36807" s="3"/>
      <c r="C36807" s="3"/>
      <c r="D36807" s="6"/>
      <c r="E36807" s="8"/>
      <c r="O36807" s="9"/>
    </row>
    <row r="36808" spans="2:15" x14ac:dyDescent="0.2">
      <c r="B36808" s="3"/>
      <c r="C36808" s="3"/>
      <c r="D36808" s="6"/>
      <c r="E36808" s="8"/>
      <c r="O36808" s="9"/>
    </row>
    <row r="36809" spans="2:15" x14ac:dyDescent="0.2">
      <c r="B36809" s="3"/>
      <c r="C36809" s="3"/>
      <c r="D36809" s="6"/>
      <c r="E36809" s="8"/>
      <c r="O36809" s="9"/>
    </row>
    <row r="36810" spans="2:15" x14ac:dyDescent="0.2">
      <c r="B36810" s="3"/>
      <c r="C36810" s="3"/>
      <c r="D36810" s="6"/>
      <c r="E36810" s="8"/>
      <c r="O36810" s="9"/>
    </row>
    <row r="36811" spans="2:15" x14ac:dyDescent="0.2">
      <c r="B36811" s="3"/>
      <c r="C36811" s="3"/>
      <c r="D36811" s="6"/>
      <c r="E36811" s="8"/>
      <c r="O36811" s="9"/>
    </row>
    <row r="36812" spans="2:15" x14ac:dyDescent="0.2">
      <c r="B36812" s="3"/>
      <c r="C36812" s="3"/>
      <c r="D36812" s="6"/>
      <c r="E36812" s="8"/>
      <c r="O36812" s="9"/>
    </row>
    <row r="36813" spans="2:15" x14ac:dyDescent="0.2">
      <c r="B36813" s="3"/>
      <c r="C36813" s="3"/>
      <c r="D36813" s="6"/>
      <c r="E36813" s="8"/>
      <c r="O36813" s="9"/>
    </row>
    <row r="36814" spans="2:15" x14ac:dyDescent="0.2">
      <c r="B36814" s="3"/>
      <c r="C36814" s="3"/>
      <c r="D36814" s="6"/>
      <c r="E36814" s="8"/>
      <c r="O36814" s="9"/>
    </row>
    <row r="36815" spans="2:15" x14ac:dyDescent="0.2">
      <c r="B36815" s="3"/>
      <c r="C36815" s="3"/>
      <c r="D36815" s="6"/>
      <c r="E36815" s="8"/>
      <c r="O36815" s="9"/>
    </row>
    <row r="36816" spans="2:15" x14ac:dyDescent="0.2">
      <c r="B36816" s="3"/>
      <c r="C36816" s="3"/>
      <c r="D36816" s="6"/>
      <c r="E36816" s="8"/>
      <c r="O36816" s="9"/>
    </row>
    <row r="36817" spans="2:15" x14ac:dyDescent="0.2">
      <c r="B36817" s="3"/>
      <c r="C36817" s="3"/>
      <c r="D36817" s="6"/>
      <c r="E36817" s="8"/>
      <c r="O36817" s="9"/>
    </row>
    <row r="36818" spans="2:15" x14ac:dyDescent="0.2">
      <c r="B36818" s="3"/>
      <c r="C36818" s="3"/>
      <c r="D36818" s="6"/>
      <c r="E36818" s="8"/>
      <c r="O36818" s="9"/>
    </row>
    <row r="36819" spans="2:15" x14ac:dyDescent="0.2">
      <c r="B36819" s="3"/>
      <c r="C36819" s="3"/>
      <c r="D36819" s="6"/>
      <c r="E36819" s="8"/>
      <c r="O36819" s="9"/>
    </row>
    <row r="36820" spans="2:15" x14ac:dyDescent="0.2">
      <c r="B36820" s="3"/>
      <c r="C36820" s="3"/>
      <c r="D36820" s="6"/>
      <c r="E36820" s="8"/>
      <c r="O36820" s="9"/>
    </row>
    <row r="36821" spans="2:15" x14ac:dyDescent="0.2">
      <c r="B36821" s="3"/>
      <c r="C36821" s="3"/>
      <c r="D36821" s="6"/>
      <c r="E36821" s="8"/>
      <c r="O36821" s="9"/>
    </row>
    <row r="36822" spans="2:15" x14ac:dyDescent="0.2">
      <c r="B36822" s="3"/>
      <c r="C36822" s="3"/>
      <c r="D36822" s="6"/>
      <c r="E36822" s="8"/>
      <c r="O36822" s="9"/>
    </row>
    <row r="36823" spans="2:15" x14ac:dyDescent="0.2">
      <c r="B36823" s="3"/>
      <c r="C36823" s="3"/>
      <c r="D36823" s="6"/>
      <c r="E36823" s="8"/>
      <c r="O36823" s="9"/>
    </row>
    <row r="36824" spans="2:15" x14ac:dyDescent="0.2">
      <c r="B36824" s="3"/>
      <c r="C36824" s="3"/>
      <c r="D36824" s="6"/>
      <c r="E36824" s="8"/>
      <c r="O36824" s="9"/>
    </row>
    <row r="36825" spans="2:15" x14ac:dyDescent="0.2">
      <c r="B36825" s="3"/>
      <c r="C36825" s="3"/>
      <c r="D36825" s="6"/>
      <c r="E36825" s="8"/>
      <c r="O36825" s="9"/>
    </row>
    <row r="36826" spans="2:15" x14ac:dyDescent="0.2">
      <c r="B36826" s="3"/>
      <c r="C36826" s="3"/>
      <c r="D36826" s="6"/>
      <c r="E36826" s="8"/>
      <c r="O36826" s="9"/>
    </row>
    <row r="36827" spans="2:15" x14ac:dyDescent="0.2">
      <c r="B36827" s="3"/>
      <c r="C36827" s="3"/>
      <c r="D36827" s="6"/>
      <c r="E36827" s="8"/>
      <c r="O36827" s="9"/>
    </row>
    <row r="36828" spans="2:15" x14ac:dyDescent="0.2">
      <c r="B36828" s="3"/>
      <c r="C36828" s="3"/>
      <c r="D36828" s="6"/>
      <c r="E36828" s="8"/>
      <c r="O36828" s="9"/>
    </row>
    <row r="36829" spans="2:15" x14ac:dyDescent="0.2">
      <c r="B36829" s="3"/>
      <c r="C36829" s="3"/>
      <c r="D36829" s="6"/>
      <c r="E36829" s="8"/>
      <c r="O36829" s="9"/>
    </row>
    <row r="36830" spans="2:15" x14ac:dyDescent="0.2">
      <c r="B36830" s="3"/>
      <c r="C36830" s="3"/>
      <c r="D36830" s="6"/>
      <c r="E36830" s="8"/>
      <c r="O36830" s="9"/>
    </row>
    <row r="36831" spans="2:15" x14ac:dyDescent="0.2">
      <c r="B36831" s="3"/>
      <c r="C36831" s="3"/>
      <c r="D36831" s="6"/>
      <c r="E36831" s="8"/>
      <c r="O36831" s="9"/>
    </row>
    <row r="36832" spans="2:15" x14ac:dyDescent="0.2">
      <c r="B36832" s="3"/>
      <c r="C36832" s="3"/>
      <c r="D36832" s="6"/>
      <c r="E36832" s="8"/>
      <c r="O36832" s="9"/>
    </row>
    <row r="36833" spans="2:15" x14ac:dyDescent="0.2">
      <c r="B36833" s="3"/>
      <c r="C36833" s="3"/>
      <c r="D36833" s="6"/>
      <c r="E36833" s="8"/>
      <c r="O36833" s="9"/>
    </row>
    <row r="36834" spans="2:15" x14ac:dyDescent="0.2">
      <c r="B36834" s="3"/>
      <c r="C36834" s="3"/>
      <c r="D36834" s="6"/>
      <c r="E36834" s="8"/>
      <c r="O36834" s="9"/>
    </row>
    <row r="36835" spans="2:15" x14ac:dyDescent="0.2">
      <c r="B36835" s="3"/>
      <c r="C36835" s="3"/>
      <c r="D36835" s="6"/>
      <c r="E36835" s="8"/>
      <c r="O36835" s="9"/>
    </row>
    <row r="36836" spans="2:15" x14ac:dyDescent="0.2">
      <c r="B36836" s="3"/>
      <c r="C36836" s="3"/>
      <c r="D36836" s="6"/>
      <c r="E36836" s="8"/>
      <c r="O36836" s="9"/>
    </row>
    <row r="36837" spans="2:15" x14ac:dyDescent="0.2">
      <c r="B36837" s="3"/>
      <c r="C36837" s="3"/>
      <c r="D36837" s="6"/>
      <c r="E36837" s="8"/>
      <c r="O36837" s="9"/>
    </row>
    <row r="36838" spans="2:15" x14ac:dyDescent="0.2">
      <c r="B36838" s="3"/>
      <c r="C36838" s="3"/>
      <c r="D36838" s="6"/>
      <c r="E36838" s="8"/>
      <c r="O36838" s="9"/>
    </row>
    <row r="36839" spans="2:15" x14ac:dyDescent="0.2">
      <c r="B36839" s="3"/>
      <c r="C36839" s="3"/>
      <c r="D36839" s="6"/>
      <c r="E36839" s="8"/>
      <c r="O36839" s="9"/>
    </row>
    <row r="36840" spans="2:15" x14ac:dyDescent="0.2">
      <c r="B36840" s="3"/>
      <c r="C36840" s="3"/>
      <c r="D36840" s="6"/>
      <c r="E36840" s="8"/>
      <c r="O36840" s="9"/>
    </row>
    <row r="36841" spans="2:15" x14ac:dyDescent="0.2">
      <c r="B36841" s="3"/>
      <c r="C36841" s="3"/>
      <c r="D36841" s="6"/>
      <c r="E36841" s="8"/>
      <c r="O36841" s="9"/>
    </row>
    <row r="36842" spans="2:15" x14ac:dyDescent="0.2">
      <c r="B36842" s="3"/>
      <c r="C36842" s="3"/>
      <c r="D36842" s="6"/>
      <c r="E36842" s="8"/>
      <c r="O36842" s="9"/>
    </row>
    <row r="36843" spans="2:15" x14ac:dyDescent="0.2">
      <c r="B36843" s="3"/>
      <c r="C36843" s="3"/>
      <c r="D36843" s="6"/>
      <c r="E36843" s="8"/>
      <c r="O36843" s="9"/>
    </row>
    <row r="36844" spans="2:15" x14ac:dyDescent="0.2">
      <c r="B36844" s="3"/>
      <c r="C36844" s="3"/>
      <c r="D36844" s="6"/>
      <c r="E36844" s="8"/>
      <c r="O36844" s="9"/>
    </row>
    <row r="36845" spans="2:15" x14ac:dyDescent="0.2">
      <c r="B36845" s="3"/>
      <c r="C36845" s="3"/>
      <c r="D36845" s="6"/>
      <c r="E36845" s="8"/>
      <c r="O36845" s="9"/>
    </row>
    <row r="36846" spans="2:15" x14ac:dyDescent="0.2">
      <c r="B36846" s="3"/>
      <c r="C36846" s="3"/>
      <c r="D36846" s="6"/>
      <c r="E36846" s="8"/>
      <c r="O36846" s="9"/>
    </row>
    <row r="36847" spans="2:15" x14ac:dyDescent="0.2">
      <c r="B36847" s="3"/>
      <c r="C36847" s="3"/>
      <c r="D36847" s="6"/>
      <c r="E36847" s="8"/>
      <c r="O36847" s="9"/>
    </row>
    <row r="36848" spans="2:15" x14ac:dyDescent="0.2">
      <c r="B36848" s="3"/>
      <c r="C36848" s="3"/>
      <c r="D36848" s="6"/>
      <c r="E36848" s="8"/>
      <c r="O36848" s="9"/>
    </row>
    <row r="36849" spans="2:15" x14ac:dyDescent="0.2">
      <c r="B36849" s="3"/>
      <c r="C36849" s="3"/>
      <c r="D36849" s="6"/>
      <c r="E36849" s="8"/>
      <c r="O36849" s="9"/>
    </row>
    <row r="36850" spans="2:15" x14ac:dyDescent="0.2">
      <c r="B36850" s="3"/>
      <c r="C36850" s="3"/>
      <c r="D36850" s="6"/>
      <c r="E36850" s="8"/>
      <c r="O36850" s="9"/>
    </row>
    <row r="36851" spans="2:15" x14ac:dyDescent="0.2">
      <c r="B36851" s="3"/>
      <c r="C36851" s="3"/>
      <c r="D36851" s="6"/>
      <c r="E36851" s="8"/>
      <c r="O36851" s="9"/>
    </row>
    <row r="36852" spans="2:15" x14ac:dyDescent="0.2">
      <c r="B36852" s="3"/>
      <c r="C36852" s="3"/>
      <c r="D36852" s="6"/>
      <c r="E36852" s="8"/>
      <c r="O36852" s="9"/>
    </row>
    <row r="36853" spans="2:15" x14ac:dyDescent="0.2">
      <c r="B36853" s="3"/>
      <c r="C36853" s="3"/>
      <c r="D36853" s="6"/>
      <c r="E36853" s="8"/>
      <c r="O36853" s="9"/>
    </row>
    <row r="36854" spans="2:15" x14ac:dyDescent="0.2">
      <c r="B36854" s="3"/>
      <c r="C36854" s="3"/>
      <c r="D36854" s="6"/>
      <c r="E36854" s="8"/>
      <c r="O36854" s="9"/>
    </row>
    <row r="36855" spans="2:15" x14ac:dyDescent="0.2">
      <c r="B36855" s="3"/>
      <c r="C36855" s="3"/>
      <c r="D36855" s="6"/>
      <c r="E36855" s="8"/>
      <c r="O36855" s="9"/>
    </row>
    <row r="36856" spans="2:15" x14ac:dyDescent="0.2">
      <c r="B36856" s="3"/>
      <c r="C36856" s="3"/>
      <c r="D36856" s="6"/>
      <c r="E36856" s="8"/>
      <c r="O36856" s="9"/>
    </row>
    <row r="36857" spans="2:15" x14ac:dyDescent="0.2">
      <c r="B36857" s="3"/>
      <c r="C36857" s="3"/>
      <c r="D36857" s="6"/>
      <c r="E36857" s="8"/>
      <c r="O36857" s="9"/>
    </row>
    <row r="36858" spans="2:15" x14ac:dyDescent="0.2">
      <c r="B36858" s="3"/>
      <c r="C36858" s="3"/>
      <c r="D36858" s="6"/>
      <c r="E36858" s="8"/>
      <c r="O36858" s="9"/>
    </row>
    <row r="36859" spans="2:15" x14ac:dyDescent="0.2">
      <c r="B36859" s="3"/>
      <c r="C36859" s="3"/>
      <c r="D36859" s="6"/>
      <c r="E36859" s="8"/>
      <c r="O36859" s="9"/>
    </row>
    <row r="36860" spans="2:15" x14ac:dyDescent="0.2">
      <c r="B36860" s="3"/>
      <c r="C36860" s="3"/>
      <c r="D36860" s="6"/>
      <c r="E36860" s="8"/>
      <c r="O36860" s="9"/>
    </row>
    <row r="36861" spans="2:15" x14ac:dyDescent="0.2">
      <c r="B36861" s="3"/>
      <c r="C36861" s="3"/>
      <c r="D36861" s="6"/>
      <c r="E36861" s="8"/>
      <c r="O36861" s="9"/>
    </row>
    <row r="36862" spans="2:15" x14ac:dyDescent="0.2">
      <c r="B36862" s="3"/>
      <c r="C36862" s="3"/>
      <c r="D36862" s="6"/>
      <c r="E36862" s="8"/>
      <c r="O36862" s="9"/>
    </row>
    <row r="36863" spans="2:15" x14ac:dyDescent="0.2">
      <c r="B36863" s="3"/>
      <c r="C36863" s="3"/>
      <c r="D36863" s="6"/>
      <c r="E36863" s="8"/>
      <c r="O36863" s="9"/>
    </row>
    <row r="36864" spans="2:15" x14ac:dyDescent="0.2">
      <c r="B36864" s="3"/>
      <c r="C36864" s="3"/>
      <c r="D36864" s="6"/>
      <c r="E36864" s="8"/>
      <c r="O36864" s="9"/>
    </row>
    <row r="36865" spans="2:15" x14ac:dyDescent="0.2">
      <c r="B36865" s="3"/>
      <c r="C36865" s="3"/>
      <c r="D36865" s="6"/>
      <c r="E36865" s="8"/>
      <c r="O36865" s="9"/>
    </row>
    <row r="36866" spans="2:15" x14ac:dyDescent="0.2">
      <c r="B36866" s="3"/>
      <c r="C36866" s="3"/>
      <c r="D36866" s="6"/>
      <c r="E36866" s="8"/>
      <c r="O36866" s="9"/>
    </row>
    <row r="36867" spans="2:15" x14ac:dyDescent="0.2">
      <c r="B36867" s="3"/>
      <c r="C36867" s="3"/>
      <c r="D36867" s="6"/>
      <c r="E36867" s="8"/>
      <c r="O36867" s="9"/>
    </row>
    <row r="36868" spans="2:15" x14ac:dyDescent="0.2">
      <c r="B36868" s="3"/>
      <c r="C36868" s="3"/>
      <c r="D36868" s="6"/>
      <c r="E36868" s="8"/>
      <c r="O36868" s="9"/>
    </row>
    <row r="36869" spans="2:15" x14ac:dyDescent="0.2">
      <c r="B36869" s="3"/>
      <c r="C36869" s="3"/>
      <c r="D36869" s="6"/>
      <c r="E36869" s="8"/>
      <c r="O36869" s="9"/>
    </row>
    <row r="36870" spans="2:15" x14ac:dyDescent="0.2">
      <c r="B36870" s="3"/>
      <c r="C36870" s="3"/>
      <c r="D36870" s="6"/>
      <c r="E36870" s="8"/>
      <c r="O36870" s="9"/>
    </row>
    <row r="36871" spans="2:15" x14ac:dyDescent="0.2">
      <c r="B36871" s="3"/>
      <c r="C36871" s="3"/>
      <c r="D36871" s="6"/>
      <c r="E36871" s="8"/>
      <c r="O36871" s="9"/>
    </row>
    <row r="36872" spans="2:15" x14ac:dyDescent="0.2">
      <c r="B36872" s="3"/>
      <c r="C36872" s="3"/>
      <c r="D36872" s="6"/>
      <c r="E36872" s="8"/>
      <c r="O36872" s="9"/>
    </row>
    <row r="36873" spans="2:15" x14ac:dyDescent="0.2">
      <c r="B36873" s="3"/>
      <c r="C36873" s="3"/>
      <c r="D36873" s="6"/>
      <c r="E36873" s="8"/>
      <c r="O36873" s="9"/>
    </row>
    <row r="36874" spans="2:15" x14ac:dyDescent="0.2">
      <c r="B36874" s="3"/>
      <c r="C36874" s="3"/>
      <c r="D36874" s="6"/>
      <c r="E36874" s="8"/>
      <c r="O36874" s="9"/>
    </row>
    <row r="36875" spans="2:15" x14ac:dyDescent="0.2">
      <c r="B36875" s="3"/>
      <c r="C36875" s="3"/>
      <c r="D36875" s="6"/>
      <c r="E36875" s="8"/>
      <c r="O36875" s="9"/>
    </row>
    <row r="36876" spans="2:15" x14ac:dyDescent="0.2">
      <c r="B36876" s="3"/>
      <c r="C36876" s="3"/>
      <c r="D36876" s="6"/>
      <c r="E36876" s="8"/>
      <c r="O36876" s="9"/>
    </row>
    <row r="36877" spans="2:15" x14ac:dyDescent="0.2">
      <c r="B36877" s="3"/>
      <c r="C36877" s="3"/>
      <c r="D36877" s="6"/>
      <c r="E36877" s="8"/>
      <c r="O36877" s="9"/>
    </row>
    <row r="36878" spans="2:15" x14ac:dyDescent="0.2">
      <c r="B36878" s="3"/>
      <c r="C36878" s="3"/>
      <c r="D36878" s="6"/>
      <c r="E36878" s="8"/>
      <c r="O36878" s="9"/>
    </row>
    <row r="36879" spans="2:15" x14ac:dyDescent="0.2">
      <c r="B36879" s="3"/>
      <c r="C36879" s="3"/>
      <c r="D36879" s="6"/>
      <c r="E36879" s="8"/>
      <c r="O36879" s="9"/>
    </row>
    <row r="36880" spans="2:15" x14ac:dyDescent="0.2">
      <c r="B36880" s="3"/>
      <c r="C36880" s="3"/>
      <c r="D36880" s="6"/>
      <c r="E36880" s="8"/>
      <c r="O36880" s="9"/>
    </row>
    <row r="36881" spans="2:15" x14ac:dyDescent="0.2">
      <c r="B36881" s="3"/>
      <c r="C36881" s="3"/>
      <c r="D36881" s="6"/>
      <c r="E36881" s="8"/>
      <c r="O36881" s="9"/>
    </row>
    <row r="36882" spans="2:15" x14ac:dyDescent="0.2">
      <c r="B36882" s="3"/>
      <c r="C36882" s="3"/>
      <c r="D36882" s="6"/>
      <c r="E36882" s="8"/>
      <c r="O36882" s="9"/>
    </row>
    <row r="36883" spans="2:15" x14ac:dyDescent="0.2">
      <c r="B36883" s="3"/>
      <c r="C36883" s="3"/>
      <c r="D36883" s="6"/>
      <c r="E36883" s="8"/>
      <c r="O36883" s="9"/>
    </row>
    <row r="36884" spans="2:15" x14ac:dyDescent="0.2">
      <c r="B36884" s="3"/>
      <c r="C36884" s="3"/>
      <c r="D36884" s="6"/>
      <c r="E36884" s="8"/>
      <c r="O36884" s="9"/>
    </row>
    <row r="36885" spans="2:15" x14ac:dyDescent="0.2">
      <c r="B36885" s="3"/>
      <c r="C36885" s="3"/>
      <c r="D36885" s="6"/>
      <c r="E36885" s="8"/>
      <c r="O36885" s="9"/>
    </row>
    <row r="36886" spans="2:15" x14ac:dyDescent="0.2">
      <c r="B36886" s="3"/>
      <c r="C36886" s="3"/>
      <c r="D36886" s="6"/>
      <c r="E36886" s="8"/>
      <c r="O36886" s="9"/>
    </row>
    <row r="36887" spans="2:15" x14ac:dyDescent="0.2">
      <c r="B36887" s="3"/>
      <c r="C36887" s="3"/>
      <c r="D36887" s="6"/>
      <c r="E36887" s="8"/>
      <c r="O36887" s="9"/>
    </row>
    <row r="36888" spans="2:15" x14ac:dyDescent="0.2">
      <c r="B36888" s="3"/>
      <c r="C36888" s="3"/>
      <c r="D36888" s="6"/>
      <c r="E36888" s="8"/>
      <c r="O36888" s="9"/>
    </row>
    <row r="36889" spans="2:15" x14ac:dyDescent="0.2">
      <c r="B36889" s="3"/>
      <c r="C36889" s="3"/>
      <c r="D36889" s="6"/>
      <c r="E36889" s="8"/>
      <c r="O36889" s="9"/>
    </row>
    <row r="36890" spans="2:15" x14ac:dyDescent="0.2">
      <c r="B36890" s="3"/>
      <c r="C36890" s="3"/>
      <c r="D36890" s="6"/>
      <c r="E36890" s="8"/>
      <c r="O36890" s="9"/>
    </row>
    <row r="36891" spans="2:15" x14ac:dyDescent="0.2">
      <c r="B36891" s="3"/>
      <c r="C36891" s="3"/>
      <c r="D36891" s="6"/>
      <c r="E36891" s="8"/>
      <c r="O36891" s="9"/>
    </row>
    <row r="36892" spans="2:15" x14ac:dyDescent="0.2">
      <c r="B36892" s="3"/>
      <c r="C36892" s="3"/>
      <c r="D36892" s="6"/>
      <c r="E36892" s="8"/>
      <c r="O36892" s="9"/>
    </row>
    <row r="36893" spans="2:15" x14ac:dyDescent="0.2">
      <c r="B36893" s="3"/>
      <c r="C36893" s="3"/>
      <c r="D36893" s="6"/>
      <c r="E36893" s="8"/>
      <c r="O36893" s="9"/>
    </row>
    <row r="36894" spans="2:15" x14ac:dyDescent="0.2">
      <c r="B36894" s="3"/>
      <c r="C36894" s="3"/>
      <c r="D36894" s="6"/>
      <c r="E36894" s="8"/>
      <c r="O36894" s="9"/>
    </row>
    <row r="36895" spans="2:15" x14ac:dyDescent="0.2">
      <c r="B36895" s="3"/>
      <c r="C36895" s="3"/>
      <c r="D36895" s="6"/>
      <c r="E36895" s="8"/>
      <c r="O36895" s="9"/>
    </row>
    <row r="36896" spans="2:15" x14ac:dyDescent="0.2">
      <c r="B36896" s="3"/>
      <c r="C36896" s="3"/>
      <c r="D36896" s="6"/>
      <c r="E36896" s="8"/>
      <c r="O36896" s="9"/>
    </row>
    <row r="36897" spans="2:15" x14ac:dyDescent="0.2">
      <c r="B36897" s="3"/>
      <c r="C36897" s="3"/>
      <c r="D36897" s="6"/>
      <c r="E36897" s="8"/>
      <c r="O36897" s="9"/>
    </row>
    <row r="36898" spans="2:15" x14ac:dyDescent="0.2">
      <c r="B36898" s="3"/>
      <c r="C36898" s="3"/>
      <c r="D36898" s="6"/>
      <c r="E36898" s="8"/>
      <c r="O36898" s="9"/>
    </row>
    <row r="36899" spans="2:15" x14ac:dyDescent="0.2">
      <c r="B36899" s="3"/>
      <c r="C36899" s="3"/>
      <c r="D36899" s="6"/>
      <c r="E36899" s="8"/>
      <c r="O36899" s="9"/>
    </row>
    <row r="36900" spans="2:15" x14ac:dyDescent="0.2">
      <c r="B36900" s="3"/>
      <c r="C36900" s="3"/>
      <c r="D36900" s="6"/>
      <c r="E36900" s="8"/>
      <c r="O36900" s="9"/>
    </row>
    <row r="36901" spans="2:15" x14ac:dyDescent="0.2">
      <c r="B36901" s="3"/>
      <c r="C36901" s="3"/>
      <c r="D36901" s="6"/>
      <c r="E36901" s="8"/>
      <c r="O36901" s="9"/>
    </row>
    <row r="36902" spans="2:15" x14ac:dyDescent="0.2">
      <c r="B36902" s="3"/>
      <c r="C36902" s="3"/>
      <c r="D36902" s="6"/>
      <c r="E36902" s="8"/>
      <c r="O36902" s="9"/>
    </row>
    <row r="36903" spans="2:15" x14ac:dyDescent="0.2">
      <c r="B36903" s="3"/>
      <c r="C36903" s="3"/>
      <c r="D36903" s="6"/>
      <c r="E36903" s="8"/>
      <c r="O36903" s="9"/>
    </row>
    <row r="36904" spans="2:15" x14ac:dyDescent="0.2">
      <c r="B36904" s="3"/>
      <c r="C36904" s="3"/>
      <c r="D36904" s="6"/>
      <c r="E36904" s="8"/>
      <c r="O36904" s="9"/>
    </row>
    <row r="36905" spans="2:15" x14ac:dyDescent="0.2">
      <c r="B36905" s="3"/>
      <c r="C36905" s="3"/>
      <c r="D36905" s="6"/>
      <c r="E36905" s="8"/>
      <c r="O36905" s="9"/>
    </row>
    <row r="36906" spans="2:15" x14ac:dyDescent="0.2">
      <c r="B36906" s="3"/>
      <c r="C36906" s="3"/>
      <c r="D36906" s="6"/>
      <c r="E36906" s="8"/>
      <c r="O36906" s="9"/>
    </row>
    <row r="36907" spans="2:15" x14ac:dyDescent="0.2">
      <c r="B36907" s="3"/>
      <c r="C36907" s="3"/>
      <c r="D36907" s="6"/>
      <c r="E36907" s="8"/>
      <c r="O36907" s="9"/>
    </row>
    <row r="36908" spans="2:15" x14ac:dyDescent="0.2">
      <c r="B36908" s="3"/>
      <c r="C36908" s="3"/>
      <c r="D36908" s="6"/>
      <c r="E36908" s="8"/>
      <c r="O36908" s="9"/>
    </row>
    <row r="36909" spans="2:15" x14ac:dyDescent="0.2">
      <c r="B36909" s="3"/>
      <c r="C36909" s="3"/>
      <c r="D36909" s="6"/>
      <c r="E36909" s="8"/>
      <c r="O36909" s="9"/>
    </row>
    <row r="36910" spans="2:15" x14ac:dyDescent="0.2">
      <c r="B36910" s="3"/>
      <c r="C36910" s="3"/>
      <c r="D36910" s="6"/>
      <c r="E36910" s="8"/>
      <c r="O36910" s="9"/>
    </row>
    <row r="36911" spans="2:15" x14ac:dyDescent="0.2">
      <c r="B36911" s="3"/>
      <c r="C36911" s="3"/>
      <c r="D36911" s="6"/>
      <c r="E36911" s="8"/>
      <c r="O36911" s="9"/>
    </row>
    <row r="36912" spans="2:15" x14ac:dyDescent="0.2">
      <c r="B36912" s="3"/>
      <c r="C36912" s="3"/>
      <c r="D36912" s="6"/>
      <c r="E36912" s="8"/>
      <c r="O36912" s="9"/>
    </row>
    <row r="36913" spans="2:15" x14ac:dyDescent="0.2">
      <c r="B36913" s="3"/>
      <c r="C36913" s="3"/>
      <c r="D36913" s="6"/>
      <c r="E36913" s="8"/>
      <c r="O36913" s="9"/>
    </row>
    <row r="36914" spans="2:15" x14ac:dyDescent="0.2">
      <c r="B36914" s="3"/>
      <c r="C36914" s="3"/>
      <c r="D36914" s="6"/>
      <c r="E36914" s="8"/>
      <c r="O36914" s="9"/>
    </row>
    <row r="36915" spans="2:15" x14ac:dyDescent="0.2">
      <c r="B36915" s="3"/>
      <c r="C36915" s="3"/>
      <c r="D36915" s="6"/>
      <c r="E36915" s="8"/>
      <c r="O36915" s="9"/>
    </row>
    <row r="36916" spans="2:15" x14ac:dyDescent="0.2">
      <c r="B36916" s="3"/>
      <c r="C36916" s="3"/>
      <c r="D36916" s="6"/>
      <c r="E36916" s="8"/>
      <c r="O36916" s="9"/>
    </row>
    <row r="36917" spans="2:15" x14ac:dyDescent="0.2">
      <c r="B36917" s="3"/>
      <c r="C36917" s="3"/>
      <c r="D36917" s="6"/>
      <c r="E36917" s="8"/>
      <c r="O36917" s="9"/>
    </row>
    <row r="36918" spans="2:15" x14ac:dyDescent="0.2">
      <c r="B36918" s="3"/>
      <c r="C36918" s="3"/>
      <c r="D36918" s="6"/>
      <c r="E36918" s="8"/>
      <c r="O36918" s="9"/>
    </row>
    <row r="36919" spans="2:15" x14ac:dyDescent="0.2">
      <c r="B36919" s="3"/>
      <c r="C36919" s="3"/>
      <c r="D36919" s="6"/>
      <c r="E36919" s="8"/>
      <c r="O36919" s="9"/>
    </row>
    <row r="36920" spans="2:15" x14ac:dyDescent="0.2">
      <c r="B36920" s="3"/>
      <c r="C36920" s="3"/>
      <c r="D36920" s="6"/>
      <c r="E36920" s="8"/>
      <c r="O36920" s="9"/>
    </row>
    <row r="36921" spans="2:15" x14ac:dyDescent="0.2">
      <c r="B36921" s="3"/>
      <c r="C36921" s="3"/>
      <c r="D36921" s="6"/>
      <c r="E36921" s="8"/>
      <c r="O36921" s="9"/>
    </row>
    <row r="36922" spans="2:15" x14ac:dyDescent="0.2">
      <c r="B36922" s="3"/>
      <c r="C36922" s="3"/>
      <c r="D36922" s="6"/>
      <c r="E36922" s="8"/>
      <c r="O36922" s="9"/>
    </row>
    <row r="36923" spans="2:15" x14ac:dyDescent="0.2">
      <c r="B36923" s="3"/>
      <c r="C36923" s="3"/>
      <c r="D36923" s="6"/>
      <c r="E36923" s="8"/>
      <c r="O36923" s="9"/>
    </row>
    <row r="36924" spans="2:15" x14ac:dyDescent="0.2">
      <c r="B36924" s="3"/>
      <c r="C36924" s="3"/>
      <c r="D36924" s="6"/>
      <c r="E36924" s="8"/>
      <c r="O36924" s="9"/>
    </row>
    <row r="36925" spans="2:15" x14ac:dyDescent="0.2">
      <c r="B36925" s="3"/>
      <c r="C36925" s="3"/>
      <c r="D36925" s="6"/>
      <c r="E36925" s="8"/>
      <c r="O36925" s="9"/>
    </row>
    <row r="36926" spans="2:15" x14ac:dyDescent="0.2">
      <c r="B36926" s="3"/>
      <c r="C36926" s="3"/>
      <c r="D36926" s="6"/>
      <c r="E36926" s="8"/>
      <c r="O36926" s="9"/>
    </row>
    <row r="36927" spans="2:15" x14ac:dyDescent="0.2">
      <c r="B36927" s="3"/>
      <c r="C36927" s="3"/>
      <c r="D36927" s="6"/>
      <c r="E36927" s="8"/>
      <c r="O36927" s="9"/>
    </row>
    <row r="36928" spans="2:15" x14ac:dyDescent="0.2">
      <c r="B36928" s="3"/>
      <c r="C36928" s="3"/>
      <c r="D36928" s="6"/>
      <c r="E36928" s="8"/>
      <c r="O36928" s="9"/>
    </row>
    <row r="36929" spans="2:15" x14ac:dyDescent="0.2">
      <c r="B36929" s="3"/>
      <c r="C36929" s="3"/>
      <c r="D36929" s="6"/>
      <c r="E36929" s="8"/>
      <c r="O36929" s="9"/>
    </row>
    <row r="36930" spans="2:15" x14ac:dyDescent="0.2">
      <c r="B36930" s="3"/>
      <c r="C36930" s="3"/>
      <c r="D36930" s="6"/>
      <c r="E36930" s="8"/>
      <c r="O36930" s="9"/>
    </row>
    <row r="36931" spans="2:15" x14ac:dyDescent="0.2">
      <c r="B36931" s="3"/>
      <c r="C36931" s="3"/>
      <c r="D36931" s="6"/>
      <c r="E36931" s="8"/>
      <c r="O36931" s="9"/>
    </row>
    <row r="36932" spans="2:15" x14ac:dyDescent="0.2">
      <c r="B36932" s="3"/>
      <c r="C36932" s="3"/>
      <c r="D36932" s="6"/>
      <c r="E36932" s="8"/>
      <c r="O36932" s="9"/>
    </row>
    <row r="36933" spans="2:15" x14ac:dyDescent="0.2">
      <c r="B36933" s="3"/>
      <c r="C36933" s="3"/>
      <c r="D36933" s="6"/>
      <c r="E36933" s="8"/>
      <c r="O36933" s="9"/>
    </row>
    <row r="36934" spans="2:15" x14ac:dyDescent="0.2">
      <c r="B36934" s="3"/>
      <c r="C36934" s="3"/>
      <c r="D36934" s="6"/>
      <c r="E36934" s="8"/>
      <c r="O36934" s="9"/>
    </row>
    <row r="36935" spans="2:15" x14ac:dyDescent="0.2">
      <c r="B36935" s="3"/>
      <c r="C36935" s="3"/>
      <c r="D36935" s="6"/>
      <c r="E36935" s="8"/>
      <c r="O36935" s="9"/>
    </row>
    <row r="36936" spans="2:15" x14ac:dyDescent="0.2">
      <c r="B36936" s="3"/>
      <c r="C36936" s="3"/>
      <c r="D36936" s="6"/>
      <c r="E36936" s="8"/>
      <c r="O36936" s="9"/>
    </row>
    <row r="36937" spans="2:15" x14ac:dyDescent="0.2">
      <c r="B36937" s="3"/>
      <c r="C36937" s="3"/>
      <c r="D36937" s="6"/>
      <c r="E36937" s="8"/>
      <c r="O36937" s="9"/>
    </row>
    <row r="36938" spans="2:15" x14ac:dyDescent="0.2">
      <c r="B36938" s="3"/>
      <c r="C36938" s="3"/>
      <c r="D36938" s="6"/>
      <c r="E36938" s="8"/>
      <c r="O36938" s="9"/>
    </row>
    <row r="36939" spans="2:15" x14ac:dyDescent="0.2">
      <c r="B36939" s="3"/>
      <c r="C36939" s="3"/>
      <c r="D36939" s="6"/>
      <c r="E36939" s="8"/>
      <c r="O36939" s="9"/>
    </row>
    <row r="36940" spans="2:15" x14ac:dyDescent="0.2">
      <c r="B36940" s="3"/>
      <c r="C36940" s="3"/>
      <c r="D36940" s="6"/>
      <c r="E36940" s="8"/>
      <c r="O36940" s="9"/>
    </row>
    <row r="36941" spans="2:15" x14ac:dyDescent="0.2">
      <c r="B36941" s="3"/>
      <c r="C36941" s="3"/>
      <c r="D36941" s="6"/>
      <c r="E36941" s="8"/>
      <c r="O36941" s="9"/>
    </row>
    <row r="36942" spans="2:15" x14ac:dyDescent="0.2">
      <c r="B36942" s="3"/>
      <c r="C36942" s="3"/>
      <c r="D36942" s="6"/>
      <c r="E36942" s="8"/>
      <c r="O36942" s="9"/>
    </row>
    <row r="36943" spans="2:15" x14ac:dyDescent="0.2">
      <c r="B36943" s="3"/>
      <c r="C36943" s="3"/>
      <c r="D36943" s="6"/>
      <c r="E36943" s="8"/>
      <c r="O36943" s="9"/>
    </row>
    <row r="36944" spans="2:15" x14ac:dyDescent="0.2">
      <c r="B36944" s="3"/>
      <c r="C36944" s="3"/>
      <c r="D36944" s="6"/>
      <c r="E36944" s="8"/>
      <c r="O36944" s="9"/>
    </row>
    <row r="36945" spans="2:15" x14ac:dyDescent="0.2">
      <c r="B36945" s="3"/>
      <c r="C36945" s="3"/>
      <c r="D36945" s="6"/>
      <c r="E36945" s="8"/>
      <c r="O36945" s="9"/>
    </row>
    <row r="36946" spans="2:15" x14ac:dyDescent="0.2">
      <c r="B36946" s="3"/>
      <c r="C36946" s="3"/>
      <c r="D36946" s="6"/>
      <c r="E36946" s="8"/>
      <c r="O36946" s="9"/>
    </row>
    <row r="36947" spans="2:15" x14ac:dyDescent="0.2">
      <c r="B36947" s="3"/>
      <c r="C36947" s="3"/>
      <c r="D36947" s="6"/>
      <c r="E36947" s="8"/>
      <c r="O36947" s="9"/>
    </row>
    <row r="36948" spans="2:15" x14ac:dyDescent="0.2">
      <c r="B36948" s="3"/>
      <c r="C36948" s="3"/>
      <c r="D36948" s="6"/>
      <c r="E36948" s="8"/>
      <c r="O36948" s="9"/>
    </row>
    <row r="36949" spans="2:15" x14ac:dyDescent="0.2">
      <c r="B36949" s="3"/>
      <c r="C36949" s="3"/>
      <c r="D36949" s="6"/>
      <c r="E36949" s="8"/>
      <c r="O36949" s="9"/>
    </row>
    <row r="36950" spans="2:15" x14ac:dyDescent="0.2">
      <c r="B36950" s="3"/>
      <c r="C36950" s="3"/>
      <c r="D36950" s="6"/>
      <c r="E36950" s="8"/>
      <c r="O36950" s="9"/>
    </row>
    <row r="36951" spans="2:15" x14ac:dyDescent="0.2">
      <c r="B36951" s="3"/>
      <c r="C36951" s="3"/>
      <c r="D36951" s="6"/>
      <c r="E36951" s="8"/>
      <c r="O36951" s="9"/>
    </row>
    <row r="36952" spans="2:15" x14ac:dyDescent="0.2">
      <c r="B36952" s="3"/>
      <c r="C36952" s="3"/>
      <c r="D36952" s="6"/>
      <c r="E36952" s="8"/>
      <c r="O36952" s="9"/>
    </row>
    <row r="36953" spans="2:15" x14ac:dyDescent="0.2">
      <c r="B36953" s="3"/>
      <c r="C36953" s="3"/>
      <c r="D36953" s="6"/>
      <c r="E36953" s="8"/>
      <c r="O36953" s="9"/>
    </row>
    <row r="36954" spans="2:15" x14ac:dyDescent="0.2">
      <c r="B36954" s="3"/>
      <c r="C36954" s="3"/>
      <c r="D36954" s="6"/>
      <c r="E36954" s="8"/>
      <c r="O36954" s="9"/>
    </row>
    <row r="36955" spans="2:15" x14ac:dyDescent="0.2">
      <c r="B36955" s="3"/>
      <c r="C36955" s="3"/>
      <c r="D36955" s="6"/>
      <c r="E36955" s="8"/>
      <c r="O36955" s="9"/>
    </row>
    <row r="36956" spans="2:15" x14ac:dyDescent="0.2">
      <c r="B36956" s="3"/>
      <c r="C36956" s="3"/>
      <c r="D36956" s="6"/>
      <c r="E36956" s="8"/>
      <c r="O36956" s="9"/>
    </row>
    <row r="36957" spans="2:15" x14ac:dyDescent="0.2">
      <c r="B36957" s="3"/>
      <c r="C36957" s="3"/>
      <c r="D36957" s="6"/>
      <c r="E36957" s="8"/>
      <c r="O36957" s="9"/>
    </row>
    <row r="36958" spans="2:15" x14ac:dyDescent="0.2">
      <c r="B36958" s="3"/>
      <c r="C36958" s="3"/>
      <c r="D36958" s="6"/>
      <c r="E36958" s="8"/>
      <c r="O36958" s="9"/>
    </row>
    <row r="36959" spans="2:15" x14ac:dyDescent="0.2">
      <c r="B36959" s="3"/>
      <c r="C36959" s="3"/>
      <c r="D36959" s="6"/>
      <c r="E36959" s="8"/>
      <c r="O36959" s="9"/>
    </row>
    <row r="36960" spans="2:15" x14ac:dyDescent="0.2">
      <c r="B36960" s="3"/>
      <c r="C36960" s="3"/>
      <c r="D36960" s="6"/>
      <c r="E36960" s="8"/>
      <c r="O36960" s="9"/>
    </row>
    <row r="36961" spans="2:15" x14ac:dyDescent="0.2">
      <c r="B36961" s="3"/>
      <c r="C36961" s="3"/>
      <c r="D36961" s="6"/>
      <c r="E36961" s="8"/>
      <c r="O36961" s="9"/>
    </row>
    <row r="36962" spans="2:15" x14ac:dyDescent="0.2">
      <c r="B36962" s="3"/>
      <c r="C36962" s="3"/>
      <c r="D36962" s="6"/>
      <c r="E36962" s="8"/>
      <c r="O36962" s="9"/>
    </row>
    <row r="36963" spans="2:15" x14ac:dyDescent="0.2">
      <c r="B36963" s="3"/>
      <c r="C36963" s="3"/>
      <c r="D36963" s="6"/>
      <c r="E36963" s="8"/>
      <c r="O36963" s="9"/>
    </row>
    <row r="36964" spans="2:15" x14ac:dyDescent="0.2">
      <c r="B36964" s="3"/>
      <c r="C36964" s="3"/>
      <c r="D36964" s="6"/>
      <c r="E36964" s="8"/>
      <c r="O36964" s="9"/>
    </row>
    <row r="36965" spans="2:15" x14ac:dyDescent="0.2">
      <c r="B36965" s="3"/>
      <c r="C36965" s="3"/>
      <c r="D36965" s="6"/>
      <c r="E36965" s="8"/>
      <c r="O36965" s="9"/>
    </row>
    <row r="36966" spans="2:15" x14ac:dyDescent="0.2">
      <c r="B36966" s="3"/>
      <c r="C36966" s="3"/>
      <c r="D36966" s="6"/>
      <c r="E36966" s="8"/>
      <c r="O36966" s="9"/>
    </row>
    <row r="36967" spans="2:15" x14ac:dyDescent="0.2">
      <c r="B36967" s="3"/>
      <c r="C36967" s="3"/>
      <c r="D36967" s="6"/>
      <c r="E36967" s="8"/>
      <c r="O36967" s="9"/>
    </row>
    <row r="36968" spans="2:15" x14ac:dyDescent="0.2">
      <c r="B36968" s="3"/>
      <c r="C36968" s="3"/>
      <c r="D36968" s="6"/>
      <c r="E36968" s="8"/>
      <c r="O36968" s="9"/>
    </row>
    <row r="36969" spans="2:15" x14ac:dyDescent="0.2">
      <c r="B36969" s="3"/>
      <c r="C36969" s="3"/>
      <c r="D36969" s="6"/>
      <c r="E36969" s="8"/>
      <c r="O36969" s="9"/>
    </row>
    <row r="36970" spans="2:15" x14ac:dyDescent="0.2">
      <c r="B36970" s="3"/>
      <c r="C36970" s="3"/>
      <c r="D36970" s="6"/>
      <c r="E36970" s="8"/>
      <c r="O36970" s="9"/>
    </row>
    <row r="36971" spans="2:15" x14ac:dyDescent="0.2">
      <c r="B36971" s="3"/>
      <c r="C36971" s="3"/>
      <c r="D36971" s="6"/>
      <c r="E36971" s="8"/>
      <c r="O36971" s="9"/>
    </row>
    <row r="36972" spans="2:15" x14ac:dyDescent="0.2">
      <c r="B36972" s="3"/>
      <c r="C36972" s="3"/>
      <c r="D36972" s="6"/>
      <c r="E36972" s="8"/>
      <c r="O36972" s="9"/>
    </row>
    <row r="36973" spans="2:15" x14ac:dyDescent="0.2">
      <c r="B36973" s="3"/>
      <c r="C36973" s="3"/>
      <c r="D36973" s="6"/>
      <c r="E36973" s="8"/>
      <c r="O36973" s="9"/>
    </row>
    <row r="36974" spans="2:15" x14ac:dyDescent="0.2">
      <c r="B36974" s="3"/>
      <c r="C36974" s="3"/>
      <c r="D36974" s="6"/>
      <c r="E36974" s="8"/>
      <c r="O36974" s="9"/>
    </row>
    <row r="36975" spans="2:15" x14ac:dyDescent="0.2">
      <c r="B36975" s="3"/>
      <c r="C36975" s="3"/>
      <c r="D36975" s="6"/>
      <c r="E36975" s="8"/>
      <c r="O36975" s="9"/>
    </row>
    <row r="36976" spans="2:15" x14ac:dyDescent="0.2">
      <c r="B36976" s="3"/>
      <c r="C36976" s="3"/>
      <c r="D36976" s="6"/>
      <c r="E36976" s="8"/>
      <c r="O36976" s="9"/>
    </row>
    <row r="36977" spans="2:15" x14ac:dyDescent="0.2">
      <c r="B36977" s="3"/>
      <c r="C36977" s="3"/>
      <c r="D36977" s="6"/>
      <c r="E36977" s="8"/>
      <c r="O36977" s="9"/>
    </row>
    <row r="36978" spans="2:15" x14ac:dyDescent="0.2">
      <c r="B36978" s="3"/>
      <c r="C36978" s="3"/>
      <c r="D36978" s="6"/>
      <c r="E36978" s="8"/>
      <c r="O36978" s="9"/>
    </row>
    <row r="36979" spans="2:15" x14ac:dyDescent="0.2">
      <c r="B36979" s="3"/>
      <c r="C36979" s="3"/>
      <c r="D36979" s="6"/>
      <c r="E36979" s="8"/>
      <c r="O36979" s="9"/>
    </row>
    <row r="36980" spans="2:15" x14ac:dyDescent="0.2">
      <c r="B36980" s="3"/>
      <c r="C36980" s="3"/>
      <c r="D36980" s="6"/>
      <c r="E36980" s="8"/>
      <c r="O36980" s="9"/>
    </row>
    <row r="36981" spans="2:15" x14ac:dyDescent="0.2">
      <c r="B36981" s="3"/>
      <c r="C36981" s="3"/>
      <c r="D36981" s="6"/>
      <c r="E36981" s="8"/>
      <c r="O36981" s="9"/>
    </row>
    <row r="36982" spans="2:15" x14ac:dyDescent="0.2">
      <c r="B36982" s="3"/>
      <c r="C36982" s="3"/>
      <c r="D36982" s="6"/>
      <c r="E36982" s="8"/>
      <c r="O36982" s="9"/>
    </row>
    <row r="36983" spans="2:15" x14ac:dyDescent="0.2">
      <c r="B36983" s="3"/>
      <c r="C36983" s="3"/>
      <c r="D36983" s="6"/>
      <c r="E36983" s="8"/>
      <c r="O36983" s="9"/>
    </row>
    <row r="36984" spans="2:15" x14ac:dyDescent="0.2">
      <c r="B36984" s="3"/>
      <c r="C36984" s="3"/>
      <c r="D36984" s="6"/>
      <c r="E36984" s="8"/>
      <c r="O36984" s="9"/>
    </row>
    <row r="36985" spans="2:15" x14ac:dyDescent="0.2">
      <c r="B36985" s="3"/>
      <c r="C36985" s="3"/>
      <c r="D36985" s="6"/>
      <c r="E36985" s="8"/>
      <c r="O36985" s="9"/>
    </row>
    <row r="36986" spans="2:15" x14ac:dyDescent="0.2">
      <c r="B36986" s="3"/>
      <c r="C36986" s="3"/>
      <c r="D36986" s="6"/>
      <c r="E36986" s="8"/>
      <c r="O36986" s="9"/>
    </row>
    <row r="36987" spans="2:15" x14ac:dyDescent="0.2">
      <c r="B36987" s="3"/>
      <c r="C36987" s="3"/>
      <c r="D36987" s="6"/>
      <c r="E36987" s="8"/>
      <c r="O36987" s="9"/>
    </row>
    <row r="36988" spans="2:15" x14ac:dyDescent="0.2">
      <c r="B36988" s="3"/>
      <c r="C36988" s="3"/>
      <c r="D36988" s="6"/>
      <c r="E36988" s="8"/>
      <c r="O36988" s="9"/>
    </row>
    <row r="36989" spans="2:15" x14ac:dyDescent="0.2">
      <c r="B36989" s="3"/>
      <c r="C36989" s="3"/>
      <c r="D36989" s="6"/>
      <c r="E36989" s="8"/>
      <c r="O36989" s="9"/>
    </row>
    <row r="36990" spans="2:15" x14ac:dyDescent="0.2">
      <c r="B36990" s="3"/>
      <c r="C36990" s="3"/>
      <c r="D36990" s="6"/>
      <c r="E36990" s="8"/>
      <c r="O36990" s="9"/>
    </row>
    <row r="36991" spans="2:15" x14ac:dyDescent="0.2">
      <c r="B36991" s="3"/>
      <c r="C36991" s="3"/>
      <c r="D36991" s="6"/>
      <c r="E36991" s="8"/>
      <c r="O36991" s="9"/>
    </row>
    <row r="36992" spans="2:15" x14ac:dyDescent="0.2">
      <c r="B36992" s="3"/>
      <c r="C36992" s="3"/>
      <c r="D36992" s="6"/>
      <c r="E36992" s="8"/>
      <c r="O36992" s="9"/>
    </row>
    <row r="36993" spans="2:15" x14ac:dyDescent="0.2">
      <c r="B36993" s="3"/>
      <c r="C36993" s="3"/>
      <c r="D36993" s="6"/>
      <c r="E36993" s="8"/>
      <c r="O36993" s="9"/>
    </row>
    <row r="36994" spans="2:15" x14ac:dyDescent="0.2">
      <c r="B36994" s="3"/>
      <c r="C36994" s="3"/>
      <c r="D36994" s="6"/>
      <c r="E36994" s="8"/>
      <c r="O36994" s="9"/>
    </row>
    <row r="36995" spans="2:15" x14ac:dyDescent="0.2">
      <c r="B36995" s="3"/>
      <c r="C36995" s="3"/>
      <c r="D36995" s="6"/>
      <c r="E36995" s="8"/>
      <c r="O36995" s="9"/>
    </row>
    <row r="36996" spans="2:15" x14ac:dyDescent="0.2">
      <c r="B36996" s="3"/>
      <c r="C36996" s="3"/>
      <c r="D36996" s="6"/>
      <c r="E36996" s="8"/>
      <c r="O36996" s="9"/>
    </row>
    <row r="36997" spans="2:15" x14ac:dyDescent="0.2">
      <c r="B36997" s="3"/>
      <c r="C36997" s="3"/>
      <c r="D36997" s="6"/>
      <c r="E36997" s="8"/>
      <c r="O36997" s="9"/>
    </row>
    <row r="36998" spans="2:15" x14ac:dyDescent="0.2">
      <c r="B36998" s="3"/>
      <c r="C36998" s="3"/>
      <c r="D36998" s="6"/>
      <c r="E36998" s="8"/>
      <c r="O36998" s="9"/>
    </row>
    <row r="36999" spans="2:15" x14ac:dyDescent="0.2">
      <c r="B36999" s="3"/>
      <c r="C36999" s="3"/>
      <c r="D36999" s="6"/>
      <c r="E36999" s="8"/>
      <c r="O36999" s="9"/>
    </row>
    <row r="37000" spans="2:15" x14ac:dyDescent="0.2">
      <c r="B37000" s="3"/>
      <c r="C37000" s="3"/>
      <c r="D37000" s="6"/>
      <c r="E37000" s="8"/>
      <c r="O37000" s="9"/>
    </row>
    <row r="37001" spans="2:15" x14ac:dyDescent="0.2">
      <c r="B37001" s="3"/>
      <c r="C37001" s="3"/>
      <c r="D37001" s="6"/>
      <c r="E37001" s="8"/>
      <c r="O37001" s="9"/>
    </row>
    <row r="37002" spans="2:15" x14ac:dyDescent="0.2">
      <c r="B37002" s="3"/>
      <c r="C37002" s="3"/>
      <c r="D37002" s="6"/>
      <c r="E37002" s="8"/>
      <c r="O37002" s="9"/>
    </row>
    <row r="37003" spans="2:15" x14ac:dyDescent="0.2">
      <c r="B37003" s="3"/>
      <c r="C37003" s="3"/>
      <c r="D37003" s="6"/>
      <c r="E37003" s="8"/>
      <c r="O37003" s="9"/>
    </row>
    <row r="37004" spans="2:15" x14ac:dyDescent="0.2">
      <c r="B37004" s="3"/>
      <c r="C37004" s="3"/>
      <c r="D37004" s="6"/>
      <c r="E37004" s="8"/>
      <c r="O37004" s="9"/>
    </row>
    <row r="37005" spans="2:15" x14ac:dyDescent="0.2">
      <c r="B37005" s="3"/>
      <c r="C37005" s="3"/>
      <c r="D37005" s="6"/>
      <c r="E37005" s="8"/>
      <c r="O37005" s="9"/>
    </row>
    <row r="37006" spans="2:15" x14ac:dyDescent="0.2">
      <c r="B37006" s="3"/>
      <c r="C37006" s="3"/>
      <c r="D37006" s="6"/>
      <c r="E37006" s="8"/>
      <c r="O37006" s="9"/>
    </row>
    <row r="37007" spans="2:15" x14ac:dyDescent="0.2">
      <c r="B37007" s="3"/>
      <c r="C37007" s="3"/>
      <c r="D37007" s="6"/>
      <c r="E37007" s="8"/>
      <c r="O37007" s="9"/>
    </row>
    <row r="37008" spans="2:15" x14ac:dyDescent="0.2">
      <c r="B37008" s="3"/>
      <c r="C37008" s="3"/>
      <c r="D37008" s="6"/>
      <c r="E37008" s="8"/>
      <c r="O37008" s="9"/>
    </row>
    <row r="37009" spans="2:15" x14ac:dyDescent="0.2">
      <c r="B37009" s="3"/>
      <c r="C37009" s="3"/>
      <c r="D37009" s="6"/>
      <c r="E37009" s="8"/>
      <c r="O37009" s="9"/>
    </row>
    <row r="37010" spans="2:15" x14ac:dyDescent="0.2">
      <c r="B37010" s="3"/>
      <c r="C37010" s="3"/>
      <c r="D37010" s="6"/>
      <c r="E37010" s="8"/>
      <c r="O37010" s="9"/>
    </row>
    <row r="37011" spans="2:15" x14ac:dyDescent="0.2">
      <c r="B37011" s="3"/>
      <c r="C37011" s="3"/>
      <c r="D37011" s="6"/>
      <c r="E37011" s="8"/>
      <c r="O37011" s="9"/>
    </row>
    <row r="37012" spans="2:15" x14ac:dyDescent="0.2">
      <c r="B37012" s="3"/>
      <c r="C37012" s="3"/>
      <c r="D37012" s="6"/>
      <c r="E37012" s="8"/>
      <c r="O37012" s="9"/>
    </row>
    <row r="37013" spans="2:15" x14ac:dyDescent="0.2">
      <c r="B37013" s="3"/>
      <c r="C37013" s="3"/>
      <c r="D37013" s="6"/>
      <c r="E37013" s="8"/>
      <c r="O37013" s="9"/>
    </row>
    <row r="37014" spans="2:15" x14ac:dyDescent="0.2">
      <c r="B37014" s="3"/>
      <c r="C37014" s="3"/>
      <c r="D37014" s="6"/>
      <c r="E37014" s="8"/>
      <c r="O37014" s="9"/>
    </row>
    <row r="37015" spans="2:15" x14ac:dyDescent="0.2">
      <c r="B37015" s="3"/>
      <c r="C37015" s="3"/>
      <c r="D37015" s="6"/>
      <c r="E37015" s="8"/>
      <c r="O37015" s="9"/>
    </row>
    <row r="37016" spans="2:15" x14ac:dyDescent="0.2">
      <c r="B37016" s="3"/>
      <c r="C37016" s="3"/>
      <c r="D37016" s="6"/>
      <c r="E37016" s="8"/>
      <c r="O37016" s="9"/>
    </row>
    <row r="37017" spans="2:15" x14ac:dyDescent="0.2">
      <c r="B37017" s="3"/>
      <c r="C37017" s="3"/>
      <c r="D37017" s="6"/>
      <c r="E37017" s="8"/>
      <c r="O37017" s="9"/>
    </row>
    <row r="37018" spans="2:15" x14ac:dyDescent="0.2">
      <c r="B37018" s="3"/>
      <c r="C37018" s="3"/>
      <c r="D37018" s="6"/>
      <c r="E37018" s="8"/>
      <c r="O37018" s="9"/>
    </row>
    <row r="37019" spans="2:15" x14ac:dyDescent="0.2">
      <c r="B37019" s="3"/>
      <c r="C37019" s="3"/>
      <c r="D37019" s="6"/>
      <c r="E37019" s="8"/>
      <c r="O37019" s="9"/>
    </row>
    <row r="37020" spans="2:15" x14ac:dyDescent="0.2">
      <c r="B37020" s="3"/>
      <c r="C37020" s="3"/>
      <c r="D37020" s="6"/>
      <c r="E37020" s="8"/>
      <c r="O37020" s="9"/>
    </row>
    <row r="37021" spans="2:15" x14ac:dyDescent="0.2">
      <c r="B37021" s="3"/>
      <c r="C37021" s="3"/>
      <c r="D37021" s="6"/>
      <c r="E37021" s="8"/>
      <c r="O37021" s="9"/>
    </row>
    <row r="37022" spans="2:15" x14ac:dyDescent="0.2">
      <c r="B37022" s="3"/>
      <c r="C37022" s="3"/>
      <c r="D37022" s="6"/>
      <c r="E37022" s="8"/>
      <c r="O37022" s="9"/>
    </row>
    <row r="37023" spans="2:15" x14ac:dyDescent="0.2">
      <c r="B37023" s="3"/>
      <c r="C37023" s="3"/>
      <c r="D37023" s="6"/>
      <c r="E37023" s="8"/>
      <c r="O37023" s="9"/>
    </row>
    <row r="37024" spans="2:15" x14ac:dyDescent="0.2">
      <c r="B37024" s="3"/>
      <c r="C37024" s="3"/>
      <c r="D37024" s="6"/>
      <c r="E37024" s="8"/>
      <c r="O37024" s="9"/>
    </row>
    <row r="37025" spans="2:15" x14ac:dyDescent="0.2">
      <c r="B37025" s="3"/>
      <c r="C37025" s="3"/>
      <c r="D37025" s="6"/>
      <c r="E37025" s="8"/>
      <c r="O37025" s="9"/>
    </row>
    <row r="37026" spans="2:15" x14ac:dyDescent="0.2">
      <c r="B37026" s="3"/>
      <c r="C37026" s="3"/>
      <c r="D37026" s="6"/>
      <c r="E37026" s="8"/>
      <c r="O37026" s="9"/>
    </row>
    <row r="37027" spans="2:15" x14ac:dyDescent="0.2">
      <c r="B37027" s="3"/>
      <c r="C37027" s="3"/>
      <c r="D37027" s="6"/>
      <c r="E37027" s="8"/>
      <c r="O37027" s="9"/>
    </row>
    <row r="37028" spans="2:15" x14ac:dyDescent="0.2">
      <c r="B37028" s="3"/>
      <c r="C37028" s="3"/>
      <c r="D37028" s="6"/>
      <c r="E37028" s="8"/>
      <c r="O37028" s="9"/>
    </row>
    <row r="37029" spans="2:15" x14ac:dyDescent="0.2">
      <c r="B37029" s="3"/>
      <c r="C37029" s="3"/>
      <c r="D37029" s="6"/>
      <c r="E37029" s="8"/>
      <c r="O37029" s="9"/>
    </row>
    <row r="37030" spans="2:15" x14ac:dyDescent="0.2">
      <c r="B37030" s="3"/>
      <c r="C37030" s="3"/>
      <c r="D37030" s="6"/>
      <c r="E37030" s="8"/>
      <c r="O37030" s="9"/>
    </row>
    <row r="37031" spans="2:15" x14ac:dyDescent="0.2">
      <c r="B37031" s="3"/>
      <c r="C37031" s="3"/>
      <c r="D37031" s="6"/>
      <c r="E37031" s="8"/>
      <c r="O37031" s="9"/>
    </row>
    <row r="37032" spans="2:15" x14ac:dyDescent="0.2">
      <c r="B37032" s="3"/>
      <c r="C37032" s="3"/>
      <c r="D37032" s="6"/>
      <c r="E37032" s="8"/>
      <c r="O37032" s="9"/>
    </row>
    <row r="37033" spans="2:15" x14ac:dyDescent="0.2">
      <c r="B37033" s="3"/>
      <c r="C37033" s="3"/>
      <c r="D37033" s="6"/>
      <c r="E37033" s="8"/>
      <c r="O37033" s="9"/>
    </row>
    <row r="37034" spans="2:15" x14ac:dyDescent="0.2">
      <c r="B37034" s="3"/>
      <c r="C37034" s="3"/>
      <c r="D37034" s="6"/>
      <c r="E37034" s="8"/>
      <c r="O37034" s="9"/>
    </row>
    <row r="37035" spans="2:15" x14ac:dyDescent="0.2">
      <c r="B37035" s="3"/>
      <c r="C37035" s="3"/>
      <c r="D37035" s="6"/>
      <c r="E37035" s="8"/>
      <c r="O37035" s="9"/>
    </row>
    <row r="37036" spans="2:15" x14ac:dyDescent="0.2">
      <c r="B37036" s="3"/>
      <c r="C37036" s="3"/>
      <c r="D37036" s="6"/>
      <c r="E37036" s="8"/>
      <c r="O37036" s="9"/>
    </row>
    <row r="37037" spans="2:15" x14ac:dyDescent="0.2">
      <c r="B37037" s="3"/>
      <c r="C37037" s="3"/>
      <c r="D37037" s="6"/>
      <c r="E37037" s="8"/>
      <c r="O37037" s="9"/>
    </row>
    <row r="37038" spans="2:15" x14ac:dyDescent="0.2">
      <c r="B37038" s="3"/>
      <c r="C37038" s="3"/>
      <c r="D37038" s="6"/>
      <c r="E37038" s="8"/>
      <c r="O37038" s="9"/>
    </row>
    <row r="37039" spans="2:15" x14ac:dyDescent="0.2">
      <c r="B37039" s="3"/>
      <c r="C37039" s="3"/>
      <c r="D37039" s="6"/>
      <c r="E37039" s="8"/>
      <c r="O37039" s="9"/>
    </row>
    <row r="37040" spans="2:15" x14ac:dyDescent="0.2">
      <c r="B37040" s="3"/>
      <c r="C37040" s="3"/>
      <c r="D37040" s="6"/>
      <c r="E37040" s="8"/>
      <c r="O37040" s="9"/>
    </row>
    <row r="37041" spans="2:15" x14ac:dyDescent="0.2">
      <c r="B37041" s="3"/>
      <c r="C37041" s="3"/>
      <c r="D37041" s="6"/>
      <c r="E37041" s="8"/>
      <c r="O37041" s="9"/>
    </row>
    <row r="37042" spans="2:15" x14ac:dyDescent="0.2">
      <c r="B37042" s="3"/>
      <c r="C37042" s="3"/>
      <c r="D37042" s="6"/>
      <c r="E37042" s="8"/>
      <c r="O37042" s="9"/>
    </row>
    <row r="37043" spans="2:15" x14ac:dyDescent="0.2">
      <c r="B37043" s="3"/>
      <c r="C37043" s="3"/>
      <c r="D37043" s="6"/>
      <c r="E37043" s="8"/>
      <c r="O37043" s="9"/>
    </row>
    <row r="37044" spans="2:15" x14ac:dyDescent="0.2">
      <c r="B37044" s="3"/>
      <c r="C37044" s="3"/>
      <c r="D37044" s="6"/>
      <c r="E37044" s="8"/>
      <c r="O37044" s="9"/>
    </row>
    <row r="37045" spans="2:15" x14ac:dyDescent="0.2">
      <c r="B37045" s="3"/>
      <c r="C37045" s="3"/>
      <c r="D37045" s="6"/>
      <c r="E37045" s="8"/>
      <c r="O37045" s="9"/>
    </row>
    <row r="37046" spans="2:15" x14ac:dyDescent="0.2">
      <c r="B37046" s="3"/>
      <c r="C37046" s="3"/>
      <c r="D37046" s="6"/>
      <c r="E37046" s="8"/>
      <c r="O37046" s="9"/>
    </row>
    <row r="37047" spans="2:15" x14ac:dyDescent="0.2">
      <c r="B37047" s="3"/>
      <c r="C37047" s="3"/>
      <c r="D37047" s="6"/>
      <c r="E37047" s="8"/>
      <c r="O37047" s="9"/>
    </row>
    <row r="37048" spans="2:15" x14ac:dyDescent="0.2">
      <c r="B37048" s="3"/>
      <c r="C37048" s="3"/>
      <c r="D37048" s="6"/>
      <c r="E37048" s="8"/>
      <c r="O37048" s="9"/>
    </row>
    <row r="37049" spans="2:15" x14ac:dyDescent="0.2">
      <c r="B37049" s="3"/>
      <c r="C37049" s="3"/>
      <c r="D37049" s="6"/>
      <c r="E37049" s="8"/>
      <c r="O37049" s="9"/>
    </row>
    <row r="37050" spans="2:15" x14ac:dyDescent="0.2">
      <c r="B37050" s="3"/>
      <c r="C37050" s="3"/>
      <c r="D37050" s="6"/>
      <c r="E37050" s="8"/>
      <c r="O37050" s="9"/>
    </row>
    <row r="37051" spans="2:15" x14ac:dyDescent="0.2">
      <c r="B37051" s="3"/>
      <c r="C37051" s="3"/>
      <c r="D37051" s="6"/>
      <c r="E37051" s="8"/>
      <c r="O37051" s="9"/>
    </row>
    <row r="37052" spans="2:15" x14ac:dyDescent="0.2">
      <c r="B37052" s="3"/>
      <c r="C37052" s="3"/>
      <c r="D37052" s="6"/>
      <c r="E37052" s="8"/>
      <c r="O37052" s="9"/>
    </row>
    <row r="37053" spans="2:15" x14ac:dyDescent="0.2">
      <c r="B37053" s="3"/>
      <c r="C37053" s="3"/>
      <c r="D37053" s="6"/>
      <c r="E37053" s="8"/>
      <c r="O37053" s="9"/>
    </row>
    <row r="37054" spans="2:15" x14ac:dyDescent="0.2">
      <c r="B37054" s="3"/>
      <c r="C37054" s="3"/>
      <c r="D37054" s="6"/>
      <c r="E37054" s="8"/>
      <c r="O37054" s="9"/>
    </row>
    <row r="37055" spans="2:15" x14ac:dyDescent="0.2">
      <c r="B37055" s="3"/>
      <c r="C37055" s="3"/>
      <c r="D37055" s="6"/>
      <c r="E37055" s="8"/>
      <c r="O37055" s="9"/>
    </row>
    <row r="37056" spans="2:15" x14ac:dyDescent="0.2">
      <c r="B37056" s="3"/>
      <c r="C37056" s="3"/>
      <c r="D37056" s="6"/>
      <c r="E37056" s="8"/>
      <c r="O37056" s="9"/>
    </row>
    <row r="37057" spans="2:15" x14ac:dyDescent="0.2">
      <c r="B37057" s="3"/>
      <c r="C37057" s="3"/>
      <c r="D37057" s="6"/>
      <c r="E37057" s="8"/>
      <c r="O37057" s="9"/>
    </row>
    <row r="37058" spans="2:15" x14ac:dyDescent="0.2">
      <c r="B37058" s="3"/>
      <c r="C37058" s="3"/>
      <c r="D37058" s="6"/>
      <c r="E37058" s="8"/>
      <c r="O37058" s="9"/>
    </row>
    <row r="37059" spans="2:15" x14ac:dyDescent="0.2">
      <c r="B37059" s="3"/>
      <c r="C37059" s="3"/>
      <c r="D37059" s="6"/>
      <c r="E37059" s="8"/>
      <c r="O37059" s="9"/>
    </row>
    <row r="37060" spans="2:15" x14ac:dyDescent="0.2">
      <c r="B37060" s="3"/>
      <c r="C37060" s="3"/>
      <c r="D37060" s="6"/>
      <c r="E37060" s="8"/>
      <c r="O37060" s="9"/>
    </row>
    <row r="37061" spans="2:15" x14ac:dyDescent="0.2">
      <c r="B37061" s="3"/>
      <c r="C37061" s="3"/>
      <c r="D37061" s="6"/>
      <c r="E37061" s="8"/>
      <c r="O37061" s="9"/>
    </row>
    <row r="37062" spans="2:15" x14ac:dyDescent="0.2">
      <c r="B37062" s="3"/>
      <c r="C37062" s="3"/>
      <c r="D37062" s="6"/>
      <c r="E37062" s="8"/>
      <c r="O37062" s="9"/>
    </row>
    <row r="37063" spans="2:15" x14ac:dyDescent="0.2">
      <c r="B37063" s="3"/>
      <c r="C37063" s="3"/>
      <c r="D37063" s="6"/>
      <c r="E37063" s="8"/>
      <c r="O37063" s="9"/>
    </row>
    <row r="37064" spans="2:15" x14ac:dyDescent="0.2">
      <c r="B37064" s="3"/>
      <c r="C37064" s="3"/>
      <c r="D37064" s="6"/>
      <c r="E37064" s="8"/>
      <c r="O37064" s="9"/>
    </row>
    <row r="37065" spans="2:15" x14ac:dyDescent="0.2">
      <c r="B37065" s="3"/>
      <c r="C37065" s="3"/>
      <c r="D37065" s="6"/>
      <c r="E37065" s="8"/>
      <c r="O37065" s="9"/>
    </row>
    <row r="37066" spans="2:15" x14ac:dyDescent="0.2">
      <c r="B37066" s="3"/>
      <c r="C37066" s="3"/>
      <c r="D37066" s="6"/>
      <c r="E37066" s="8"/>
      <c r="O37066" s="9"/>
    </row>
    <row r="37067" spans="2:15" x14ac:dyDescent="0.2">
      <c r="B37067" s="3"/>
      <c r="C37067" s="3"/>
      <c r="D37067" s="6"/>
      <c r="E37067" s="8"/>
      <c r="O37067" s="9"/>
    </row>
    <row r="37068" spans="2:15" x14ac:dyDescent="0.2">
      <c r="B37068" s="3"/>
      <c r="C37068" s="3"/>
      <c r="D37068" s="6"/>
      <c r="E37068" s="8"/>
      <c r="O37068" s="9"/>
    </row>
    <row r="37069" spans="2:15" x14ac:dyDescent="0.2">
      <c r="B37069" s="3"/>
      <c r="C37069" s="3"/>
      <c r="D37069" s="6"/>
      <c r="E37069" s="8"/>
      <c r="O37069" s="9"/>
    </row>
    <row r="37070" spans="2:15" x14ac:dyDescent="0.2">
      <c r="B37070" s="3"/>
      <c r="C37070" s="3"/>
      <c r="D37070" s="6"/>
      <c r="E37070" s="8"/>
      <c r="O37070" s="9"/>
    </row>
    <row r="37071" spans="2:15" x14ac:dyDescent="0.2">
      <c r="B37071" s="3"/>
      <c r="C37071" s="3"/>
      <c r="D37071" s="6"/>
      <c r="E37071" s="8"/>
      <c r="O37071" s="9"/>
    </row>
    <row r="37072" spans="2:15" x14ac:dyDescent="0.2">
      <c r="B37072" s="3"/>
      <c r="C37072" s="3"/>
      <c r="D37072" s="6"/>
      <c r="E37072" s="8"/>
      <c r="O37072" s="9"/>
    </row>
    <row r="37073" spans="2:15" x14ac:dyDescent="0.2">
      <c r="B37073" s="3"/>
      <c r="C37073" s="3"/>
      <c r="D37073" s="6"/>
      <c r="E37073" s="8"/>
      <c r="O37073" s="9"/>
    </row>
    <row r="37074" spans="2:15" x14ac:dyDescent="0.2">
      <c r="B37074" s="3"/>
      <c r="C37074" s="3"/>
      <c r="D37074" s="6"/>
      <c r="E37074" s="8"/>
      <c r="O37074" s="9"/>
    </row>
    <row r="37075" spans="2:15" x14ac:dyDescent="0.2">
      <c r="B37075" s="3"/>
      <c r="C37075" s="3"/>
      <c r="D37075" s="6"/>
      <c r="E37075" s="8"/>
      <c r="O37075" s="9"/>
    </row>
    <row r="37076" spans="2:15" x14ac:dyDescent="0.2">
      <c r="B37076" s="3"/>
      <c r="C37076" s="3"/>
      <c r="D37076" s="6"/>
      <c r="E37076" s="8"/>
      <c r="O37076" s="9"/>
    </row>
    <row r="37077" spans="2:15" x14ac:dyDescent="0.2">
      <c r="B37077" s="3"/>
      <c r="C37077" s="3"/>
      <c r="D37077" s="6"/>
      <c r="E37077" s="8"/>
      <c r="O37077" s="9"/>
    </row>
    <row r="37078" spans="2:15" x14ac:dyDescent="0.2">
      <c r="B37078" s="3"/>
      <c r="C37078" s="3"/>
      <c r="D37078" s="6"/>
      <c r="E37078" s="8"/>
      <c r="O37078" s="9"/>
    </row>
    <row r="37079" spans="2:15" x14ac:dyDescent="0.2">
      <c r="B37079" s="3"/>
      <c r="C37079" s="3"/>
      <c r="D37079" s="6"/>
      <c r="E37079" s="8"/>
      <c r="O37079" s="9"/>
    </row>
    <row r="37080" spans="2:15" x14ac:dyDescent="0.2">
      <c r="B37080" s="3"/>
      <c r="C37080" s="3"/>
      <c r="D37080" s="6"/>
      <c r="E37080" s="8"/>
      <c r="O37080" s="9"/>
    </row>
    <row r="37081" spans="2:15" x14ac:dyDescent="0.2">
      <c r="B37081" s="3"/>
      <c r="C37081" s="3"/>
      <c r="D37081" s="6"/>
      <c r="E37081" s="8"/>
      <c r="O37081" s="9"/>
    </row>
    <row r="37082" spans="2:15" x14ac:dyDescent="0.2">
      <c r="B37082" s="3"/>
      <c r="C37082" s="3"/>
      <c r="D37082" s="6"/>
      <c r="E37082" s="8"/>
      <c r="O37082" s="9"/>
    </row>
    <row r="37083" spans="2:15" x14ac:dyDescent="0.2">
      <c r="B37083" s="3"/>
      <c r="C37083" s="3"/>
      <c r="D37083" s="6"/>
      <c r="E37083" s="8"/>
      <c r="O37083" s="9"/>
    </row>
    <row r="37084" spans="2:15" x14ac:dyDescent="0.2">
      <c r="B37084" s="3"/>
      <c r="C37084" s="3"/>
      <c r="D37084" s="6"/>
      <c r="E37084" s="8"/>
      <c r="O37084" s="9"/>
    </row>
    <row r="37085" spans="2:15" x14ac:dyDescent="0.2">
      <c r="B37085" s="3"/>
      <c r="C37085" s="3"/>
      <c r="D37085" s="6"/>
      <c r="E37085" s="8"/>
      <c r="O37085" s="9"/>
    </row>
    <row r="37086" spans="2:15" x14ac:dyDescent="0.2">
      <c r="B37086" s="3"/>
      <c r="C37086" s="3"/>
      <c r="D37086" s="6"/>
      <c r="E37086" s="8"/>
      <c r="O37086" s="9"/>
    </row>
    <row r="37087" spans="2:15" x14ac:dyDescent="0.2">
      <c r="B37087" s="3"/>
      <c r="C37087" s="3"/>
      <c r="D37087" s="6"/>
      <c r="E37087" s="8"/>
      <c r="O37087" s="9"/>
    </row>
    <row r="37088" spans="2:15" x14ac:dyDescent="0.2">
      <c r="B37088" s="3"/>
      <c r="C37088" s="3"/>
      <c r="D37088" s="6"/>
      <c r="E37088" s="8"/>
      <c r="O37088" s="9"/>
    </row>
    <row r="37089" spans="2:15" x14ac:dyDescent="0.2">
      <c r="B37089" s="3"/>
      <c r="C37089" s="3"/>
      <c r="D37089" s="6"/>
      <c r="E37089" s="8"/>
      <c r="O37089" s="9"/>
    </row>
    <row r="37090" spans="2:15" x14ac:dyDescent="0.2">
      <c r="B37090" s="3"/>
      <c r="C37090" s="3"/>
      <c r="D37090" s="6"/>
      <c r="E37090" s="8"/>
      <c r="O37090" s="9"/>
    </row>
    <row r="37091" spans="2:15" x14ac:dyDescent="0.2">
      <c r="B37091" s="3"/>
      <c r="C37091" s="3"/>
      <c r="D37091" s="6"/>
      <c r="E37091" s="8"/>
      <c r="O37091" s="9"/>
    </row>
    <row r="37092" spans="2:15" x14ac:dyDescent="0.2">
      <c r="B37092" s="3"/>
      <c r="C37092" s="3"/>
      <c r="D37092" s="6"/>
      <c r="E37092" s="8"/>
      <c r="O37092" s="9"/>
    </row>
    <row r="37093" spans="2:15" x14ac:dyDescent="0.2">
      <c r="B37093" s="3"/>
      <c r="C37093" s="3"/>
      <c r="D37093" s="6"/>
      <c r="E37093" s="8"/>
      <c r="O37093" s="9"/>
    </row>
    <row r="37094" spans="2:15" x14ac:dyDescent="0.2">
      <c r="B37094" s="3"/>
      <c r="C37094" s="3"/>
      <c r="D37094" s="6"/>
      <c r="E37094" s="8"/>
      <c r="O37094" s="9"/>
    </row>
    <row r="37095" spans="2:15" x14ac:dyDescent="0.2">
      <c r="B37095" s="3"/>
      <c r="C37095" s="3"/>
      <c r="D37095" s="6"/>
      <c r="E37095" s="8"/>
      <c r="O37095" s="9"/>
    </row>
    <row r="37096" spans="2:15" x14ac:dyDescent="0.2">
      <c r="B37096" s="3"/>
      <c r="C37096" s="3"/>
      <c r="D37096" s="6"/>
      <c r="E37096" s="8"/>
      <c r="O37096" s="9"/>
    </row>
    <row r="37097" spans="2:15" x14ac:dyDescent="0.2">
      <c r="B37097" s="3"/>
      <c r="C37097" s="3"/>
      <c r="D37097" s="6"/>
      <c r="E37097" s="8"/>
      <c r="O37097" s="9"/>
    </row>
    <row r="37098" spans="2:15" x14ac:dyDescent="0.2">
      <c r="B37098" s="3"/>
      <c r="C37098" s="3"/>
      <c r="D37098" s="6"/>
      <c r="E37098" s="8"/>
      <c r="O37098" s="9"/>
    </row>
    <row r="37099" spans="2:15" x14ac:dyDescent="0.2">
      <c r="B37099" s="3"/>
      <c r="C37099" s="3"/>
      <c r="D37099" s="6"/>
      <c r="E37099" s="8"/>
      <c r="O37099" s="9"/>
    </row>
    <row r="37100" spans="2:15" x14ac:dyDescent="0.2">
      <c r="B37100" s="3"/>
      <c r="C37100" s="3"/>
      <c r="D37100" s="6"/>
      <c r="E37100" s="8"/>
      <c r="O37100" s="9"/>
    </row>
    <row r="37101" spans="2:15" x14ac:dyDescent="0.2">
      <c r="B37101" s="3"/>
      <c r="C37101" s="3"/>
      <c r="D37101" s="6"/>
      <c r="E37101" s="8"/>
      <c r="O37101" s="9"/>
    </row>
    <row r="37102" spans="2:15" x14ac:dyDescent="0.2">
      <c r="B37102" s="3"/>
      <c r="C37102" s="3"/>
      <c r="D37102" s="6"/>
      <c r="E37102" s="8"/>
      <c r="O37102" s="9"/>
    </row>
    <row r="37103" spans="2:15" x14ac:dyDescent="0.2">
      <c r="B37103" s="3"/>
      <c r="C37103" s="3"/>
      <c r="D37103" s="6"/>
      <c r="E37103" s="8"/>
      <c r="O37103" s="9"/>
    </row>
    <row r="37104" spans="2:15" x14ac:dyDescent="0.2">
      <c r="B37104" s="3"/>
      <c r="C37104" s="3"/>
      <c r="D37104" s="6"/>
      <c r="E37104" s="8"/>
      <c r="O37104" s="9"/>
    </row>
    <row r="37105" spans="2:15" x14ac:dyDescent="0.2">
      <c r="B37105" s="3"/>
      <c r="C37105" s="3"/>
      <c r="D37105" s="6"/>
      <c r="E37105" s="8"/>
      <c r="O37105" s="9"/>
    </row>
    <row r="37106" spans="2:15" x14ac:dyDescent="0.2">
      <c r="B37106" s="3"/>
      <c r="C37106" s="3"/>
      <c r="D37106" s="6"/>
      <c r="E37106" s="8"/>
      <c r="O37106" s="9"/>
    </row>
    <row r="37107" spans="2:15" x14ac:dyDescent="0.2">
      <c r="B37107" s="3"/>
      <c r="C37107" s="3"/>
      <c r="D37107" s="6"/>
      <c r="E37107" s="8"/>
      <c r="O37107" s="9"/>
    </row>
    <row r="37108" spans="2:15" x14ac:dyDescent="0.2">
      <c r="B37108" s="3"/>
      <c r="C37108" s="3"/>
      <c r="D37108" s="6"/>
      <c r="E37108" s="8"/>
      <c r="O37108" s="9"/>
    </row>
    <row r="37109" spans="2:15" x14ac:dyDescent="0.2">
      <c r="B37109" s="3"/>
      <c r="C37109" s="3"/>
      <c r="D37109" s="6"/>
      <c r="E37109" s="8"/>
      <c r="O37109" s="9"/>
    </row>
    <row r="37110" spans="2:15" x14ac:dyDescent="0.2">
      <c r="B37110" s="3"/>
      <c r="C37110" s="3"/>
      <c r="D37110" s="6"/>
      <c r="E37110" s="8"/>
      <c r="O37110" s="9"/>
    </row>
    <row r="37111" spans="2:15" x14ac:dyDescent="0.2">
      <c r="B37111" s="3"/>
      <c r="C37111" s="3"/>
      <c r="D37111" s="6"/>
      <c r="E37111" s="8"/>
      <c r="O37111" s="9"/>
    </row>
    <row r="37112" spans="2:15" x14ac:dyDescent="0.2">
      <c r="B37112" s="3"/>
      <c r="C37112" s="3"/>
      <c r="D37112" s="6"/>
      <c r="E37112" s="8"/>
      <c r="O37112" s="9"/>
    </row>
    <row r="37113" spans="2:15" x14ac:dyDescent="0.2">
      <c r="B37113" s="3"/>
      <c r="C37113" s="3"/>
      <c r="D37113" s="6"/>
      <c r="E37113" s="8"/>
      <c r="O37113" s="9"/>
    </row>
    <row r="37114" spans="2:15" x14ac:dyDescent="0.2">
      <c r="B37114" s="3"/>
      <c r="C37114" s="3"/>
      <c r="D37114" s="6"/>
      <c r="E37114" s="8"/>
      <c r="O37114" s="9"/>
    </row>
    <row r="37115" spans="2:15" x14ac:dyDescent="0.2">
      <c r="B37115" s="3"/>
      <c r="C37115" s="3"/>
      <c r="D37115" s="6"/>
      <c r="E37115" s="8"/>
      <c r="O37115" s="9"/>
    </row>
    <row r="37116" spans="2:15" x14ac:dyDescent="0.2">
      <c r="B37116" s="3"/>
      <c r="C37116" s="3"/>
      <c r="D37116" s="6"/>
      <c r="E37116" s="8"/>
      <c r="O37116" s="9"/>
    </row>
    <row r="37117" spans="2:15" x14ac:dyDescent="0.2">
      <c r="B37117" s="3"/>
      <c r="C37117" s="3"/>
      <c r="D37117" s="6"/>
      <c r="E37117" s="8"/>
      <c r="O37117" s="9"/>
    </row>
    <row r="37118" spans="2:15" x14ac:dyDescent="0.2">
      <c r="B37118" s="3"/>
      <c r="C37118" s="3"/>
      <c r="D37118" s="6"/>
      <c r="E37118" s="8"/>
      <c r="O37118" s="9"/>
    </row>
    <row r="37119" spans="2:15" x14ac:dyDescent="0.2">
      <c r="B37119" s="3"/>
      <c r="C37119" s="3"/>
      <c r="D37119" s="6"/>
      <c r="E37119" s="8"/>
      <c r="O37119" s="9"/>
    </row>
    <row r="37120" spans="2:15" x14ac:dyDescent="0.2">
      <c r="B37120" s="3"/>
      <c r="C37120" s="3"/>
      <c r="D37120" s="6"/>
      <c r="E37120" s="8"/>
      <c r="O37120" s="9"/>
    </row>
    <row r="37121" spans="2:15" x14ac:dyDescent="0.2">
      <c r="B37121" s="3"/>
      <c r="C37121" s="3"/>
      <c r="D37121" s="6"/>
      <c r="E37121" s="8"/>
      <c r="O37121" s="9"/>
    </row>
    <row r="37122" spans="2:15" x14ac:dyDescent="0.2">
      <c r="B37122" s="3"/>
      <c r="C37122" s="3"/>
      <c r="D37122" s="6"/>
      <c r="E37122" s="8"/>
      <c r="O37122" s="9"/>
    </row>
    <row r="37123" spans="2:15" x14ac:dyDescent="0.2">
      <c r="B37123" s="3"/>
      <c r="C37123" s="3"/>
      <c r="D37123" s="6"/>
      <c r="E37123" s="8"/>
      <c r="O37123" s="9"/>
    </row>
    <row r="37124" spans="2:15" x14ac:dyDescent="0.2">
      <c r="B37124" s="3"/>
      <c r="C37124" s="3"/>
      <c r="D37124" s="6"/>
      <c r="E37124" s="8"/>
      <c r="O37124" s="9"/>
    </row>
    <row r="37125" spans="2:15" x14ac:dyDescent="0.2">
      <c r="B37125" s="3"/>
      <c r="C37125" s="3"/>
      <c r="D37125" s="6"/>
      <c r="E37125" s="8"/>
      <c r="O37125" s="9"/>
    </row>
    <row r="37126" spans="2:15" x14ac:dyDescent="0.2">
      <c r="B37126" s="3"/>
      <c r="C37126" s="3"/>
      <c r="D37126" s="6"/>
      <c r="E37126" s="8"/>
      <c r="O37126" s="9"/>
    </row>
    <row r="37127" spans="2:15" x14ac:dyDescent="0.2">
      <c r="B37127" s="3"/>
      <c r="C37127" s="3"/>
      <c r="D37127" s="6"/>
      <c r="E37127" s="8"/>
      <c r="O37127" s="9"/>
    </row>
    <row r="37128" spans="2:15" x14ac:dyDescent="0.2">
      <c r="B37128" s="3"/>
      <c r="C37128" s="3"/>
      <c r="D37128" s="6"/>
      <c r="E37128" s="8"/>
      <c r="O37128" s="9"/>
    </row>
    <row r="37129" spans="2:15" x14ac:dyDescent="0.2">
      <c r="B37129" s="3"/>
      <c r="C37129" s="3"/>
      <c r="D37129" s="6"/>
      <c r="E37129" s="8"/>
      <c r="O37129" s="9"/>
    </row>
    <row r="37130" spans="2:15" x14ac:dyDescent="0.2">
      <c r="B37130" s="3"/>
      <c r="C37130" s="3"/>
      <c r="D37130" s="6"/>
      <c r="E37130" s="8"/>
      <c r="O37130" s="9"/>
    </row>
    <row r="37131" spans="2:15" x14ac:dyDescent="0.2">
      <c r="B37131" s="3"/>
      <c r="C37131" s="3"/>
      <c r="D37131" s="6"/>
      <c r="E37131" s="8"/>
      <c r="O37131" s="9"/>
    </row>
    <row r="37132" spans="2:15" x14ac:dyDescent="0.2">
      <c r="B37132" s="3"/>
      <c r="C37132" s="3"/>
      <c r="D37132" s="6"/>
      <c r="E37132" s="8"/>
      <c r="O37132" s="9"/>
    </row>
    <row r="37133" spans="2:15" x14ac:dyDescent="0.2">
      <c r="B37133" s="3"/>
      <c r="C37133" s="3"/>
      <c r="D37133" s="6"/>
      <c r="E37133" s="8"/>
      <c r="O37133" s="9"/>
    </row>
    <row r="37134" spans="2:15" x14ac:dyDescent="0.2">
      <c r="B37134" s="3"/>
      <c r="C37134" s="3"/>
      <c r="D37134" s="6"/>
      <c r="E37134" s="8"/>
      <c r="O37134" s="9"/>
    </row>
    <row r="37135" spans="2:15" x14ac:dyDescent="0.2">
      <c r="B37135" s="3"/>
      <c r="C37135" s="3"/>
      <c r="D37135" s="6"/>
      <c r="E37135" s="8"/>
      <c r="O37135" s="9"/>
    </row>
    <row r="37136" spans="2:15" x14ac:dyDescent="0.2">
      <c r="B37136" s="3"/>
      <c r="C37136" s="3"/>
      <c r="D37136" s="6"/>
      <c r="E37136" s="8"/>
      <c r="O37136" s="9"/>
    </row>
    <row r="37137" spans="2:15" x14ac:dyDescent="0.2">
      <c r="B37137" s="3"/>
      <c r="C37137" s="3"/>
      <c r="D37137" s="6"/>
      <c r="E37137" s="8"/>
      <c r="O37137" s="9"/>
    </row>
    <row r="37138" spans="2:15" x14ac:dyDescent="0.2">
      <c r="B37138" s="3"/>
      <c r="C37138" s="3"/>
      <c r="D37138" s="6"/>
      <c r="E37138" s="8"/>
      <c r="O37138" s="9"/>
    </row>
    <row r="37139" spans="2:15" x14ac:dyDescent="0.2">
      <c r="B37139" s="3"/>
      <c r="C37139" s="3"/>
      <c r="D37139" s="6"/>
      <c r="E37139" s="8"/>
      <c r="O37139" s="9"/>
    </row>
    <row r="37140" spans="2:15" x14ac:dyDescent="0.2">
      <c r="B37140" s="3"/>
      <c r="C37140" s="3"/>
      <c r="D37140" s="6"/>
      <c r="E37140" s="8"/>
      <c r="O37140" s="9"/>
    </row>
    <row r="37141" spans="2:15" x14ac:dyDescent="0.2">
      <c r="B37141" s="3"/>
      <c r="C37141" s="3"/>
      <c r="D37141" s="6"/>
      <c r="E37141" s="8"/>
      <c r="O37141" s="9"/>
    </row>
    <row r="37142" spans="2:15" x14ac:dyDescent="0.2">
      <c r="B37142" s="3"/>
      <c r="C37142" s="3"/>
      <c r="D37142" s="6"/>
      <c r="E37142" s="8"/>
      <c r="O37142" s="9"/>
    </row>
    <row r="37143" spans="2:15" x14ac:dyDescent="0.2">
      <c r="B37143" s="3"/>
      <c r="C37143" s="3"/>
      <c r="D37143" s="6"/>
      <c r="E37143" s="8"/>
      <c r="O37143" s="9"/>
    </row>
    <row r="37144" spans="2:15" x14ac:dyDescent="0.2">
      <c r="B37144" s="3"/>
      <c r="C37144" s="3"/>
      <c r="D37144" s="6"/>
      <c r="E37144" s="8"/>
      <c r="O37144" s="9"/>
    </row>
    <row r="37145" spans="2:15" x14ac:dyDescent="0.2">
      <c r="B37145" s="3"/>
      <c r="C37145" s="3"/>
      <c r="D37145" s="6"/>
      <c r="E37145" s="8"/>
      <c r="O37145" s="9"/>
    </row>
    <row r="37146" spans="2:15" x14ac:dyDescent="0.2">
      <c r="B37146" s="3"/>
      <c r="C37146" s="3"/>
      <c r="D37146" s="6"/>
      <c r="E37146" s="8"/>
      <c r="O37146" s="9"/>
    </row>
    <row r="37147" spans="2:15" x14ac:dyDescent="0.2">
      <c r="B37147" s="3"/>
      <c r="C37147" s="3"/>
      <c r="D37147" s="6"/>
      <c r="E37147" s="8"/>
      <c r="O37147" s="9"/>
    </row>
    <row r="37148" spans="2:15" x14ac:dyDescent="0.2">
      <c r="B37148" s="3"/>
      <c r="C37148" s="3"/>
      <c r="D37148" s="6"/>
      <c r="E37148" s="8"/>
      <c r="O37148" s="9"/>
    </row>
    <row r="37149" spans="2:15" x14ac:dyDescent="0.2">
      <c r="B37149" s="3"/>
      <c r="C37149" s="3"/>
      <c r="D37149" s="6"/>
      <c r="E37149" s="8"/>
      <c r="O37149" s="9"/>
    </row>
    <row r="37150" spans="2:15" x14ac:dyDescent="0.2">
      <c r="B37150" s="3"/>
      <c r="C37150" s="3"/>
      <c r="D37150" s="6"/>
      <c r="E37150" s="8"/>
      <c r="O37150" s="9"/>
    </row>
    <row r="37151" spans="2:15" x14ac:dyDescent="0.2">
      <c r="B37151" s="3"/>
      <c r="C37151" s="3"/>
      <c r="D37151" s="6"/>
      <c r="E37151" s="8"/>
      <c r="O37151" s="9"/>
    </row>
    <row r="37152" spans="2:15" x14ac:dyDescent="0.2">
      <c r="B37152" s="3"/>
      <c r="C37152" s="3"/>
      <c r="D37152" s="6"/>
      <c r="E37152" s="8"/>
      <c r="O37152" s="9"/>
    </row>
    <row r="37153" spans="2:15" x14ac:dyDescent="0.2">
      <c r="B37153" s="3"/>
      <c r="C37153" s="3"/>
      <c r="D37153" s="6"/>
      <c r="E37153" s="8"/>
      <c r="O37153" s="9"/>
    </row>
    <row r="37154" spans="2:15" x14ac:dyDescent="0.2">
      <c r="B37154" s="3"/>
      <c r="C37154" s="3"/>
      <c r="D37154" s="6"/>
      <c r="E37154" s="8"/>
      <c r="O37154" s="9"/>
    </row>
    <row r="37155" spans="2:15" x14ac:dyDescent="0.2">
      <c r="B37155" s="3"/>
      <c r="C37155" s="3"/>
      <c r="D37155" s="6"/>
      <c r="E37155" s="8"/>
      <c r="O37155" s="9"/>
    </row>
    <row r="37156" spans="2:15" x14ac:dyDescent="0.2">
      <c r="B37156" s="3"/>
      <c r="C37156" s="3"/>
      <c r="D37156" s="6"/>
      <c r="E37156" s="8"/>
      <c r="O37156" s="9"/>
    </row>
    <row r="37157" spans="2:15" x14ac:dyDescent="0.2">
      <c r="B37157" s="3"/>
      <c r="C37157" s="3"/>
      <c r="D37157" s="6"/>
      <c r="E37157" s="8"/>
      <c r="O37157" s="9"/>
    </row>
    <row r="37158" spans="2:15" x14ac:dyDescent="0.2">
      <c r="B37158" s="3"/>
      <c r="C37158" s="3"/>
      <c r="D37158" s="6"/>
      <c r="E37158" s="8"/>
      <c r="O37158" s="9"/>
    </row>
    <row r="37159" spans="2:15" x14ac:dyDescent="0.2">
      <c r="B37159" s="3"/>
      <c r="C37159" s="3"/>
      <c r="D37159" s="6"/>
      <c r="E37159" s="8"/>
      <c r="O37159" s="9"/>
    </row>
    <row r="37160" spans="2:15" x14ac:dyDescent="0.2">
      <c r="B37160" s="3"/>
      <c r="C37160" s="3"/>
      <c r="D37160" s="6"/>
      <c r="E37160" s="8"/>
      <c r="O37160" s="9"/>
    </row>
    <row r="37161" spans="2:15" x14ac:dyDescent="0.2">
      <c r="B37161" s="3"/>
      <c r="C37161" s="3"/>
      <c r="D37161" s="6"/>
      <c r="E37161" s="8"/>
      <c r="O37161" s="9"/>
    </row>
    <row r="37162" spans="2:15" x14ac:dyDescent="0.2">
      <c r="B37162" s="3"/>
      <c r="C37162" s="3"/>
      <c r="D37162" s="6"/>
      <c r="E37162" s="8"/>
      <c r="O37162" s="9"/>
    </row>
    <row r="37163" spans="2:15" x14ac:dyDescent="0.2">
      <c r="B37163" s="3"/>
      <c r="C37163" s="3"/>
      <c r="D37163" s="6"/>
      <c r="E37163" s="8"/>
      <c r="O37163" s="9"/>
    </row>
    <row r="37164" spans="2:15" x14ac:dyDescent="0.2">
      <c r="B37164" s="3"/>
      <c r="C37164" s="3"/>
      <c r="D37164" s="6"/>
      <c r="E37164" s="8"/>
      <c r="O37164" s="9"/>
    </row>
    <row r="37165" spans="2:15" x14ac:dyDescent="0.2">
      <c r="B37165" s="3"/>
      <c r="C37165" s="3"/>
      <c r="D37165" s="6"/>
      <c r="E37165" s="8"/>
      <c r="O37165" s="9"/>
    </row>
    <row r="37166" spans="2:15" x14ac:dyDescent="0.2">
      <c r="B37166" s="3"/>
      <c r="C37166" s="3"/>
      <c r="D37166" s="6"/>
      <c r="E37166" s="8"/>
      <c r="O37166" s="9"/>
    </row>
    <row r="37167" spans="2:15" x14ac:dyDescent="0.2">
      <c r="B37167" s="3"/>
      <c r="C37167" s="3"/>
      <c r="D37167" s="6"/>
      <c r="E37167" s="8"/>
      <c r="O37167" s="9"/>
    </row>
    <row r="37168" spans="2:15" x14ac:dyDescent="0.2">
      <c r="B37168" s="3"/>
      <c r="C37168" s="3"/>
      <c r="D37168" s="6"/>
      <c r="E37168" s="8"/>
      <c r="O37168" s="9"/>
    </row>
    <row r="37169" spans="2:15" x14ac:dyDescent="0.2">
      <c r="B37169" s="3"/>
      <c r="C37169" s="3"/>
      <c r="D37169" s="6"/>
      <c r="E37169" s="8"/>
      <c r="O37169" s="9"/>
    </row>
    <row r="37170" spans="2:15" x14ac:dyDescent="0.2">
      <c r="B37170" s="3"/>
      <c r="C37170" s="3"/>
      <c r="D37170" s="6"/>
      <c r="E37170" s="8"/>
      <c r="O37170" s="9"/>
    </row>
    <row r="37171" spans="2:15" x14ac:dyDescent="0.2">
      <c r="B37171" s="3"/>
      <c r="C37171" s="3"/>
      <c r="D37171" s="6"/>
      <c r="E37171" s="8"/>
      <c r="O37171" s="9"/>
    </row>
    <row r="37172" spans="2:15" x14ac:dyDescent="0.2">
      <c r="B37172" s="3"/>
      <c r="C37172" s="3"/>
      <c r="D37172" s="6"/>
      <c r="E37172" s="8"/>
      <c r="O37172" s="9"/>
    </row>
    <row r="37173" spans="2:15" x14ac:dyDescent="0.2">
      <c r="B37173" s="3"/>
      <c r="C37173" s="3"/>
      <c r="D37173" s="6"/>
      <c r="E37173" s="8"/>
      <c r="O37173" s="9"/>
    </row>
    <row r="37174" spans="2:15" x14ac:dyDescent="0.2">
      <c r="B37174" s="3"/>
      <c r="C37174" s="3"/>
      <c r="D37174" s="6"/>
      <c r="E37174" s="8"/>
      <c r="O37174" s="9"/>
    </row>
    <row r="37175" spans="2:15" x14ac:dyDescent="0.2">
      <c r="B37175" s="3"/>
      <c r="C37175" s="3"/>
      <c r="D37175" s="6"/>
      <c r="E37175" s="8"/>
      <c r="O37175" s="9"/>
    </row>
    <row r="37176" spans="2:15" x14ac:dyDescent="0.2">
      <c r="B37176" s="3"/>
      <c r="C37176" s="3"/>
      <c r="D37176" s="6"/>
      <c r="E37176" s="8"/>
      <c r="O37176" s="9"/>
    </row>
    <row r="37177" spans="2:15" x14ac:dyDescent="0.2">
      <c r="B37177" s="3"/>
      <c r="C37177" s="3"/>
      <c r="D37177" s="6"/>
      <c r="E37177" s="8"/>
      <c r="O37177" s="9"/>
    </row>
    <row r="37178" spans="2:15" x14ac:dyDescent="0.2">
      <c r="B37178" s="3"/>
      <c r="C37178" s="3"/>
      <c r="D37178" s="6"/>
      <c r="E37178" s="8"/>
      <c r="O37178" s="9"/>
    </row>
    <row r="37179" spans="2:15" x14ac:dyDescent="0.2">
      <c r="B37179" s="3"/>
      <c r="C37179" s="3"/>
      <c r="D37179" s="6"/>
      <c r="E37179" s="8"/>
      <c r="O37179" s="9"/>
    </row>
    <row r="37180" spans="2:15" x14ac:dyDescent="0.2">
      <c r="B37180" s="3"/>
      <c r="C37180" s="3"/>
      <c r="D37180" s="6"/>
      <c r="E37180" s="8"/>
      <c r="O37180" s="9"/>
    </row>
    <row r="37181" spans="2:15" x14ac:dyDescent="0.2">
      <c r="B37181" s="3"/>
      <c r="C37181" s="3"/>
      <c r="D37181" s="6"/>
      <c r="E37181" s="8"/>
      <c r="O37181" s="9"/>
    </row>
    <row r="37182" spans="2:15" x14ac:dyDescent="0.2">
      <c r="B37182" s="3"/>
      <c r="C37182" s="3"/>
      <c r="D37182" s="6"/>
      <c r="E37182" s="8"/>
      <c r="O37182" s="9"/>
    </row>
    <row r="37183" spans="2:15" x14ac:dyDescent="0.2">
      <c r="B37183" s="3"/>
      <c r="C37183" s="3"/>
      <c r="D37183" s="6"/>
      <c r="E37183" s="8"/>
      <c r="O37183" s="9"/>
    </row>
    <row r="37184" spans="2:15" x14ac:dyDescent="0.2">
      <c r="B37184" s="3"/>
      <c r="C37184" s="3"/>
      <c r="D37184" s="6"/>
      <c r="E37184" s="8"/>
      <c r="O37184" s="9"/>
    </row>
    <row r="37185" spans="2:15" x14ac:dyDescent="0.2">
      <c r="B37185" s="3"/>
      <c r="C37185" s="3"/>
      <c r="D37185" s="6"/>
      <c r="E37185" s="8"/>
      <c r="O37185" s="9"/>
    </row>
    <row r="37186" spans="2:15" x14ac:dyDescent="0.2">
      <c r="B37186" s="3"/>
      <c r="C37186" s="3"/>
      <c r="D37186" s="6"/>
      <c r="E37186" s="8"/>
      <c r="O37186" s="9"/>
    </row>
    <row r="37187" spans="2:15" x14ac:dyDescent="0.2">
      <c r="B37187" s="3"/>
      <c r="C37187" s="3"/>
      <c r="D37187" s="6"/>
      <c r="E37187" s="8"/>
      <c r="O37187" s="9"/>
    </row>
    <row r="37188" spans="2:15" x14ac:dyDescent="0.2">
      <c r="B37188" s="3"/>
      <c r="C37188" s="3"/>
      <c r="D37188" s="6"/>
      <c r="E37188" s="8"/>
      <c r="O37188" s="9"/>
    </row>
    <row r="37189" spans="2:15" x14ac:dyDescent="0.2">
      <c r="B37189" s="3"/>
      <c r="C37189" s="3"/>
      <c r="D37189" s="6"/>
      <c r="E37189" s="8"/>
      <c r="O37189" s="9"/>
    </row>
    <row r="37190" spans="2:15" x14ac:dyDescent="0.2">
      <c r="B37190" s="3"/>
      <c r="C37190" s="3"/>
      <c r="D37190" s="6"/>
      <c r="E37190" s="8"/>
      <c r="O37190" s="9"/>
    </row>
    <row r="37191" spans="2:15" x14ac:dyDescent="0.2">
      <c r="B37191" s="3"/>
      <c r="C37191" s="3"/>
      <c r="D37191" s="6"/>
      <c r="E37191" s="8"/>
      <c r="O37191" s="9"/>
    </row>
    <row r="37192" spans="2:15" x14ac:dyDescent="0.2">
      <c r="B37192" s="3"/>
      <c r="C37192" s="3"/>
      <c r="D37192" s="6"/>
      <c r="E37192" s="8"/>
      <c r="O37192" s="9"/>
    </row>
    <row r="37193" spans="2:15" x14ac:dyDescent="0.2">
      <c r="B37193" s="3"/>
      <c r="C37193" s="3"/>
      <c r="D37193" s="6"/>
      <c r="E37193" s="8"/>
      <c r="O37193" s="9"/>
    </row>
    <row r="37194" spans="2:15" x14ac:dyDescent="0.2">
      <c r="B37194" s="3"/>
      <c r="C37194" s="3"/>
      <c r="D37194" s="6"/>
      <c r="E37194" s="8"/>
      <c r="O37194" s="9"/>
    </row>
    <row r="37195" spans="2:15" x14ac:dyDescent="0.2">
      <c r="B37195" s="3"/>
      <c r="C37195" s="3"/>
      <c r="D37195" s="6"/>
      <c r="E37195" s="8"/>
      <c r="O37195" s="9"/>
    </row>
    <row r="37196" spans="2:15" x14ac:dyDescent="0.2">
      <c r="B37196" s="3"/>
      <c r="C37196" s="3"/>
      <c r="D37196" s="6"/>
      <c r="E37196" s="8"/>
      <c r="O37196" s="9"/>
    </row>
    <row r="37197" spans="2:15" x14ac:dyDescent="0.2">
      <c r="B37197" s="3"/>
      <c r="C37197" s="3"/>
      <c r="D37197" s="6"/>
      <c r="E37197" s="8"/>
      <c r="O37197" s="9"/>
    </row>
    <row r="37198" spans="2:15" x14ac:dyDescent="0.2">
      <c r="B37198" s="3"/>
      <c r="C37198" s="3"/>
      <c r="D37198" s="6"/>
      <c r="E37198" s="8"/>
      <c r="O37198" s="9"/>
    </row>
    <row r="37199" spans="2:15" x14ac:dyDescent="0.2">
      <c r="B37199" s="3"/>
      <c r="C37199" s="3"/>
      <c r="D37199" s="6"/>
      <c r="E37199" s="8"/>
      <c r="O37199" s="9"/>
    </row>
    <row r="37200" spans="2:15" x14ac:dyDescent="0.2">
      <c r="B37200" s="3"/>
      <c r="C37200" s="3"/>
      <c r="D37200" s="6"/>
      <c r="E37200" s="8"/>
      <c r="O37200" s="9"/>
    </row>
    <row r="37201" spans="2:15" x14ac:dyDescent="0.2">
      <c r="B37201" s="3"/>
      <c r="C37201" s="3"/>
      <c r="D37201" s="6"/>
      <c r="E37201" s="8"/>
      <c r="O37201" s="9"/>
    </row>
    <row r="37202" spans="2:15" x14ac:dyDescent="0.2">
      <c r="B37202" s="3"/>
      <c r="C37202" s="3"/>
      <c r="D37202" s="6"/>
      <c r="E37202" s="8"/>
      <c r="O37202" s="9"/>
    </row>
    <row r="37203" spans="2:15" x14ac:dyDescent="0.2">
      <c r="B37203" s="3"/>
      <c r="C37203" s="3"/>
      <c r="D37203" s="6"/>
      <c r="E37203" s="8"/>
      <c r="O37203" s="9"/>
    </row>
    <row r="37204" spans="2:15" x14ac:dyDescent="0.2">
      <c r="B37204" s="3"/>
      <c r="C37204" s="3"/>
      <c r="D37204" s="6"/>
      <c r="E37204" s="8"/>
      <c r="O37204" s="9"/>
    </row>
    <row r="37205" spans="2:15" x14ac:dyDescent="0.2">
      <c r="B37205" s="3"/>
      <c r="C37205" s="3"/>
      <c r="D37205" s="6"/>
      <c r="E37205" s="8"/>
      <c r="O37205" s="9"/>
    </row>
    <row r="37206" spans="2:15" x14ac:dyDescent="0.2">
      <c r="B37206" s="3"/>
      <c r="C37206" s="3"/>
      <c r="D37206" s="6"/>
      <c r="E37206" s="8"/>
      <c r="O37206" s="9"/>
    </row>
    <row r="37207" spans="2:15" x14ac:dyDescent="0.2">
      <c r="B37207" s="3"/>
      <c r="C37207" s="3"/>
      <c r="D37207" s="6"/>
      <c r="E37207" s="8"/>
      <c r="O37207" s="9"/>
    </row>
    <row r="37208" spans="2:15" x14ac:dyDescent="0.2">
      <c r="B37208" s="3"/>
      <c r="C37208" s="3"/>
      <c r="D37208" s="6"/>
      <c r="E37208" s="8"/>
      <c r="O37208" s="9"/>
    </row>
    <row r="37209" spans="2:15" x14ac:dyDescent="0.2">
      <c r="B37209" s="3"/>
      <c r="C37209" s="3"/>
      <c r="D37209" s="6"/>
      <c r="E37209" s="8"/>
      <c r="O37209" s="9"/>
    </row>
    <row r="37210" spans="2:15" x14ac:dyDescent="0.2">
      <c r="B37210" s="3"/>
      <c r="C37210" s="3"/>
      <c r="D37210" s="6"/>
      <c r="E37210" s="8"/>
      <c r="O37210" s="9"/>
    </row>
    <row r="37211" spans="2:15" x14ac:dyDescent="0.2">
      <c r="B37211" s="3"/>
      <c r="C37211" s="3"/>
      <c r="D37211" s="6"/>
      <c r="E37211" s="8"/>
      <c r="O37211" s="9"/>
    </row>
    <row r="37212" spans="2:15" x14ac:dyDescent="0.2">
      <c r="B37212" s="3"/>
      <c r="C37212" s="3"/>
      <c r="D37212" s="6"/>
      <c r="E37212" s="8"/>
      <c r="O37212" s="9"/>
    </row>
    <row r="37213" spans="2:15" x14ac:dyDescent="0.2">
      <c r="B37213" s="3"/>
      <c r="C37213" s="3"/>
      <c r="D37213" s="6"/>
      <c r="E37213" s="8"/>
      <c r="O37213" s="9"/>
    </row>
    <row r="37214" spans="2:15" x14ac:dyDescent="0.2">
      <c r="B37214" s="3"/>
      <c r="C37214" s="3"/>
      <c r="D37214" s="6"/>
      <c r="E37214" s="8"/>
      <c r="O37214" s="9"/>
    </row>
    <row r="37215" spans="2:15" x14ac:dyDescent="0.2">
      <c r="B37215" s="3"/>
      <c r="C37215" s="3"/>
      <c r="D37215" s="6"/>
      <c r="E37215" s="8"/>
      <c r="O37215" s="9"/>
    </row>
    <row r="37216" spans="2:15" x14ac:dyDescent="0.2">
      <c r="B37216" s="3"/>
      <c r="C37216" s="3"/>
      <c r="D37216" s="6"/>
      <c r="E37216" s="8"/>
      <c r="O37216" s="9"/>
    </row>
    <row r="37217" spans="2:15" x14ac:dyDescent="0.2">
      <c r="B37217" s="3"/>
      <c r="C37217" s="3"/>
      <c r="D37217" s="6"/>
      <c r="E37217" s="8"/>
      <c r="O37217" s="9"/>
    </row>
    <row r="37218" spans="2:15" x14ac:dyDescent="0.2">
      <c r="B37218" s="3"/>
      <c r="C37218" s="3"/>
      <c r="D37218" s="6"/>
      <c r="E37218" s="8"/>
      <c r="O37218" s="9"/>
    </row>
    <row r="37219" spans="2:15" x14ac:dyDescent="0.2">
      <c r="B37219" s="3"/>
      <c r="C37219" s="3"/>
      <c r="D37219" s="6"/>
      <c r="E37219" s="8"/>
      <c r="O37219" s="9"/>
    </row>
    <row r="37220" spans="2:15" x14ac:dyDescent="0.2">
      <c r="B37220" s="3"/>
      <c r="C37220" s="3"/>
      <c r="D37220" s="6"/>
      <c r="E37220" s="8"/>
      <c r="O37220" s="9"/>
    </row>
    <row r="37221" spans="2:15" x14ac:dyDescent="0.2">
      <c r="B37221" s="3"/>
      <c r="C37221" s="3"/>
      <c r="D37221" s="6"/>
      <c r="E37221" s="8"/>
      <c r="O37221" s="9"/>
    </row>
    <row r="37222" spans="2:15" x14ac:dyDescent="0.2">
      <c r="B37222" s="3"/>
      <c r="C37222" s="3"/>
      <c r="D37222" s="6"/>
      <c r="E37222" s="8"/>
      <c r="O37222" s="9"/>
    </row>
    <row r="37223" spans="2:15" x14ac:dyDescent="0.2">
      <c r="B37223" s="3"/>
      <c r="C37223" s="3"/>
      <c r="D37223" s="6"/>
      <c r="E37223" s="8"/>
      <c r="O37223" s="9"/>
    </row>
    <row r="37224" spans="2:15" x14ac:dyDescent="0.2">
      <c r="B37224" s="3"/>
      <c r="C37224" s="3"/>
      <c r="D37224" s="6"/>
      <c r="E37224" s="8"/>
      <c r="O37224" s="9"/>
    </row>
    <row r="37225" spans="2:15" x14ac:dyDescent="0.2">
      <c r="B37225" s="3"/>
      <c r="C37225" s="3"/>
      <c r="D37225" s="6"/>
      <c r="E37225" s="8"/>
      <c r="O37225" s="9"/>
    </row>
    <row r="37226" spans="2:15" x14ac:dyDescent="0.2">
      <c r="B37226" s="3"/>
      <c r="C37226" s="3"/>
      <c r="D37226" s="6"/>
      <c r="E37226" s="8"/>
      <c r="O37226" s="9"/>
    </row>
    <row r="37227" spans="2:15" x14ac:dyDescent="0.2">
      <c r="B37227" s="3"/>
      <c r="C37227" s="3"/>
      <c r="D37227" s="6"/>
      <c r="E37227" s="8"/>
      <c r="O37227" s="9"/>
    </row>
    <row r="37228" spans="2:15" x14ac:dyDescent="0.2">
      <c r="B37228" s="3"/>
      <c r="C37228" s="3"/>
      <c r="D37228" s="6"/>
      <c r="E37228" s="8"/>
      <c r="O37228" s="9"/>
    </row>
    <row r="37229" spans="2:15" x14ac:dyDescent="0.2">
      <c r="B37229" s="3"/>
      <c r="C37229" s="3"/>
      <c r="D37229" s="6"/>
      <c r="E37229" s="8"/>
      <c r="O37229" s="9"/>
    </row>
    <row r="37230" spans="2:15" x14ac:dyDescent="0.2">
      <c r="B37230" s="3"/>
      <c r="C37230" s="3"/>
      <c r="D37230" s="6"/>
      <c r="E37230" s="8"/>
      <c r="O37230" s="9"/>
    </row>
    <row r="37231" spans="2:15" x14ac:dyDescent="0.2">
      <c r="B37231" s="3"/>
      <c r="C37231" s="3"/>
      <c r="D37231" s="6"/>
      <c r="E37231" s="8"/>
      <c r="O37231" s="9"/>
    </row>
    <row r="37232" spans="2:15" x14ac:dyDescent="0.2">
      <c r="B37232" s="3"/>
      <c r="C37232" s="3"/>
      <c r="D37232" s="6"/>
      <c r="E37232" s="8"/>
      <c r="O37232" s="9"/>
    </row>
    <row r="37233" spans="2:15" x14ac:dyDescent="0.2">
      <c r="B37233" s="3"/>
      <c r="C37233" s="3"/>
      <c r="D37233" s="6"/>
      <c r="E37233" s="8"/>
      <c r="O37233" s="9"/>
    </row>
    <row r="37234" spans="2:15" x14ac:dyDescent="0.2">
      <c r="B37234" s="3"/>
      <c r="C37234" s="3"/>
      <c r="D37234" s="6"/>
      <c r="E37234" s="8"/>
      <c r="O37234" s="9"/>
    </row>
    <row r="37235" spans="2:15" x14ac:dyDescent="0.2">
      <c r="B37235" s="3"/>
      <c r="C37235" s="3"/>
      <c r="D37235" s="6"/>
      <c r="E37235" s="8"/>
      <c r="O37235" s="9"/>
    </row>
    <row r="37236" spans="2:15" x14ac:dyDescent="0.2">
      <c r="B37236" s="3"/>
      <c r="C37236" s="3"/>
      <c r="D37236" s="6"/>
      <c r="E37236" s="8"/>
      <c r="O37236" s="9"/>
    </row>
    <row r="37237" spans="2:15" x14ac:dyDescent="0.2">
      <c r="B37237" s="3"/>
      <c r="C37237" s="3"/>
      <c r="D37237" s="6"/>
      <c r="E37237" s="8"/>
      <c r="O37237" s="9"/>
    </row>
    <row r="37238" spans="2:15" x14ac:dyDescent="0.2">
      <c r="B37238" s="3"/>
      <c r="C37238" s="3"/>
      <c r="D37238" s="6"/>
      <c r="E37238" s="8"/>
      <c r="O37238" s="9"/>
    </row>
    <row r="37239" spans="2:15" x14ac:dyDescent="0.2">
      <c r="B37239" s="3"/>
      <c r="C37239" s="3"/>
      <c r="D37239" s="6"/>
      <c r="E37239" s="8"/>
      <c r="O37239" s="9"/>
    </row>
    <row r="37240" spans="2:15" x14ac:dyDescent="0.2">
      <c r="B37240" s="3"/>
      <c r="C37240" s="3"/>
      <c r="D37240" s="6"/>
      <c r="E37240" s="8"/>
      <c r="O37240" s="9"/>
    </row>
    <row r="37241" spans="2:15" x14ac:dyDescent="0.2">
      <c r="B37241" s="3"/>
      <c r="C37241" s="3"/>
      <c r="D37241" s="6"/>
      <c r="E37241" s="8"/>
      <c r="O37241" s="9"/>
    </row>
    <row r="37242" spans="2:15" x14ac:dyDescent="0.2">
      <c r="B37242" s="3"/>
      <c r="C37242" s="3"/>
      <c r="D37242" s="6"/>
      <c r="E37242" s="8"/>
      <c r="O37242" s="9"/>
    </row>
    <row r="37243" spans="2:15" x14ac:dyDescent="0.2">
      <c r="B37243" s="3"/>
      <c r="C37243" s="3"/>
      <c r="D37243" s="6"/>
      <c r="E37243" s="8"/>
      <c r="O37243" s="9"/>
    </row>
    <row r="37244" spans="2:15" x14ac:dyDescent="0.2">
      <c r="B37244" s="3"/>
      <c r="C37244" s="3"/>
      <c r="D37244" s="6"/>
      <c r="E37244" s="8"/>
      <c r="O37244" s="9"/>
    </row>
    <row r="37245" spans="2:15" x14ac:dyDescent="0.2">
      <c r="B37245" s="3"/>
      <c r="C37245" s="3"/>
      <c r="D37245" s="6"/>
      <c r="E37245" s="8"/>
      <c r="O37245" s="9"/>
    </row>
    <row r="37246" spans="2:15" x14ac:dyDescent="0.2">
      <c r="B37246" s="3"/>
      <c r="C37246" s="3"/>
      <c r="D37246" s="6"/>
      <c r="E37246" s="8"/>
      <c r="O37246" s="9"/>
    </row>
    <row r="37247" spans="2:15" x14ac:dyDescent="0.2">
      <c r="B37247" s="3"/>
      <c r="C37247" s="3"/>
      <c r="D37247" s="6"/>
      <c r="E37247" s="8"/>
      <c r="O37247" s="9"/>
    </row>
    <row r="37248" spans="2:15" x14ac:dyDescent="0.2">
      <c r="B37248" s="3"/>
      <c r="C37248" s="3"/>
      <c r="D37248" s="6"/>
      <c r="E37248" s="8"/>
      <c r="O37248" s="9"/>
    </row>
    <row r="37249" spans="2:15" x14ac:dyDescent="0.2">
      <c r="B37249" s="3"/>
      <c r="C37249" s="3"/>
      <c r="D37249" s="6"/>
      <c r="E37249" s="8"/>
      <c r="O37249" s="9"/>
    </row>
    <row r="37250" spans="2:15" x14ac:dyDescent="0.2">
      <c r="B37250" s="3"/>
      <c r="C37250" s="3"/>
      <c r="D37250" s="6"/>
      <c r="E37250" s="8"/>
      <c r="O37250" s="9"/>
    </row>
    <row r="37251" spans="2:15" x14ac:dyDescent="0.2">
      <c r="B37251" s="3"/>
      <c r="C37251" s="3"/>
      <c r="D37251" s="6"/>
      <c r="E37251" s="8"/>
      <c r="O37251" s="9"/>
    </row>
    <row r="37252" spans="2:15" x14ac:dyDescent="0.2">
      <c r="B37252" s="3"/>
      <c r="C37252" s="3"/>
      <c r="D37252" s="6"/>
      <c r="E37252" s="8"/>
      <c r="O37252" s="9"/>
    </row>
    <row r="37253" spans="2:15" x14ac:dyDescent="0.2">
      <c r="B37253" s="3"/>
      <c r="C37253" s="3"/>
      <c r="D37253" s="6"/>
      <c r="E37253" s="8"/>
      <c r="O37253" s="9"/>
    </row>
    <row r="37254" spans="2:15" x14ac:dyDescent="0.2">
      <c r="B37254" s="3"/>
      <c r="C37254" s="3"/>
      <c r="D37254" s="6"/>
      <c r="E37254" s="8"/>
      <c r="O37254" s="9"/>
    </row>
    <row r="37255" spans="2:15" x14ac:dyDescent="0.2">
      <c r="B37255" s="3"/>
      <c r="C37255" s="3"/>
      <c r="D37255" s="6"/>
      <c r="E37255" s="8"/>
      <c r="O37255" s="9"/>
    </row>
    <row r="37256" spans="2:15" x14ac:dyDescent="0.2">
      <c r="B37256" s="3"/>
      <c r="C37256" s="3"/>
      <c r="D37256" s="6"/>
      <c r="E37256" s="8"/>
      <c r="O37256" s="9"/>
    </row>
    <row r="37257" spans="2:15" x14ac:dyDescent="0.2">
      <c r="B37257" s="3"/>
      <c r="C37257" s="3"/>
      <c r="D37257" s="6"/>
      <c r="E37257" s="8"/>
      <c r="O37257" s="9"/>
    </row>
    <row r="37258" spans="2:15" x14ac:dyDescent="0.2">
      <c r="B37258" s="3"/>
      <c r="C37258" s="3"/>
      <c r="D37258" s="6"/>
      <c r="E37258" s="8"/>
      <c r="O37258" s="9"/>
    </row>
    <row r="37259" spans="2:15" x14ac:dyDescent="0.2">
      <c r="B37259" s="3"/>
      <c r="C37259" s="3"/>
      <c r="D37259" s="6"/>
      <c r="E37259" s="8"/>
      <c r="O37259" s="9"/>
    </row>
    <row r="37260" spans="2:15" x14ac:dyDescent="0.2">
      <c r="B37260" s="3"/>
      <c r="C37260" s="3"/>
      <c r="D37260" s="6"/>
      <c r="E37260" s="8"/>
      <c r="O37260" s="9"/>
    </row>
    <row r="37261" spans="2:15" x14ac:dyDescent="0.2">
      <c r="B37261" s="3"/>
      <c r="C37261" s="3"/>
      <c r="D37261" s="6"/>
      <c r="E37261" s="8"/>
      <c r="O37261" s="9"/>
    </row>
    <row r="37262" spans="2:15" x14ac:dyDescent="0.2">
      <c r="B37262" s="3"/>
      <c r="C37262" s="3"/>
      <c r="D37262" s="6"/>
      <c r="E37262" s="8"/>
      <c r="O37262" s="9"/>
    </row>
    <row r="37263" spans="2:15" x14ac:dyDescent="0.2">
      <c r="B37263" s="3"/>
      <c r="C37263" s="3"/>
      <c r="D37263" s="6"/>
      <c r="E37263" s="8"/>
      <c r="O37263" s="9"/>
    </row>
    <row r="37264" spans="2:15" x14ac:dyDescent="0.2">
      <c r="B37264" s="3"/>
      <c r="C37264" s="3"/>
      <c r="D37264" s="6"/>
      <c r="E37264" s="8"/>
      <c r="O37264" s="9"/>
    </row>
    <row r="37265" spans="2:15" x14ac:dyDescent="0.2">
      <c r="B37265" s="3"/>
      <c r="C37265" s="3"/>
      <c r="D37265" s="6"/>
      <c r="E37265" s="8"/>
      <c r="O37265" s="9"/>
    </row>
    <row r="37266" spans="2:15" x14ac:dyDescent="0.2">
      <c r="B37266" s="3"/>
      <c r="C37266" s="3"/>
      <c r="D37266" s="6"/>
      <c r="E37266" s="8"/>
      <c r="O37266" s="9"/>
    </row>
    <row r="37267" spans="2:15" x14ac:dyDescent="0.2">
      <c r="B37267" s="3"/>
      <c r="C37267" s="3"/>
      <c r="D37267" s="6"/>
      <c r="E37267" s="8"/>
      <c r="O37267" s="9"/>
    </row>
    <row r="37268" spans="2:15" x14ac:dyDescent="0.2">
      <c r="B37268" s="3"/>
      <c r="C37268" s="3"/>
      <c r="D37268" s="6"/>
      <c r="E37268" s="8"/>
      <c r="O37268" s="9"/>
    </row>
    <row r="37269" spans="2:15" x14ac:dyDescent="0.2">
      <c r="B37269" s="3"/>
      <c r="C37269" s="3"/>
      <c r="D37269" s="6"/>
      <c r="E37269" s="8"/>
      <c r="O37269" s="9"/>
    </row>
    <row r="37270" spans="2:15" x14ac:dyDescent="0.2">
      <c r="B37270" s="3"/>
      <c r="C37270" s="3"/>
      <c r="D37270" s="6"/>
      <c r="E37270" s="8"/>
      <c r="O37270" s="9"/>
    </row>
    <row r="37271" spans="2:15" x14ac:dyDescent="0.2">
      <c r="B37271" s="3"/>
      <c r="C37271" s="3"/>
      <c r="D37271" s="6"/>
      <c r="E37271" s="8"/>
      <c r="O37271" s="9"/>
    </row>
    <row r="37272" spans="2:15" x14ac:dyDescent="0.2">
      <c r="B37272" s="3"/>
      <c r="C37272" s="3"/>
      <c r="D37272" s="6"/>
      <c r="E37272" s="8"/>
      <c r="O37272" s="9"/>
    </row>
    <row r="37273" spans="2:15" x14ac:dyDescent="0.2">
      <c r="B37273" s="3"/>
      <c r="C37273" s="3"/>
      <c r="D37273" s="6"/>
      <c r="E37273" s="8"/>
      <c r="O37273" s="9"/>
    </row>
    <row r="37274" spans="2:15" x14ac:dyDescent="0.2">
      <c r="B37274" s="3"/>
      <c r="C37274" s="3"/>
      <c r="D37274" s="6"/>
      <c r="E37274" s="8"/>
      <c r="O37274" s="9"/>
    </row>
    <row r="37275" spans="2:15" x14ac:dyDescent="0.2">
      <c r="B37275" s="3"/>
      <c r="C37275" s="3"/>
      <c r="D37275" s="6"/>
      <c r="E37275" s="8"/>
      <c r="O37275" s="9"/>
    </row>
    <row r="37276" spans="2:15" x14ac:dyDescent="0.2">
      <c r="B37276" s="3"/>
      <c r="C37276" s="3"/>
      <c r="D37276" s="6"/>
      <c r="E37276" s="8"/>
      <c r="O37276" s="9"/>
    </row>
    <row r="37277" spans="2:15" x14ac:dyDescent="0.2">
      <c r="B37277" s="3"/>
      <c r="C37277" s="3"/>
      <c r="D37277" s="6"/>
      <c r="E37277" s="8"/>
      <c r="O37277" s="9"/>
    </row>
    <row r="37278" spans="2:15" x14ac:dyDescent="0.2">
      <c r="B37278" s="3"/>
      <c r="C37278" s="3"/>
      <c r="D37278" s="6"/>
      <c r="E37278" s="8"/>
      <c r="O37278" s="9"/>
    </row>
    <row r="37279" spans="2:15" x14ac:dyDescent="0.2">
      <c r="B37279" s="3"/>
      <c r="C37279" s="3"/>
      <c r="D37279" s="6"/>
      <c r="E37279" s="8"/>
      <c r="O37279" s="9"/>
    </row>
    <row r="37280" spans="2:15" x14ac:dyDescent="0.2">
      <c r="B37280" s="3"/>
      <c r="C37280" s="3"/>
      <c r="D37280" s="6"/>
      <c r="E37280" s="8"/>
      <c r="O37280" s="9"/>
    </row>
    <row r="37281" spans="2:15" x14ac:dyDescent="0.2">
      <c r="B37281" s="3"/>
      <c r="C37281" s="3"/>
      <c r="D37281" s="6"/>
      <c r="E37281" s="8"/>
      <c r="O37281" s="9"/>
    </row>
    <row r="37282" spans="2:15" x14ac:dyDescent="0.2">
      <c r="B37282" s="3"/>
      <c r="C37282" s="3"/>
      <c r="D37282" s="6"/>
      <c r="E37282" s="8"/>
      <c r="O37282" s="9"/>
    </row>
    <row r="37283" spans="2:15" x14ac:dyDescent="0.2">
      <c r="B37283" s="3"/>
      <c r="C37283" s="3"/>
      <c r="D37283" s="6"/>
      <c r="E37283" s="8"/>
      <c r="O37283" s="9"/>
    </row>
    <row r="37284" spans="2:15" x14ac:dyDescent="0.2">
      <c r="B37284" s="3"/>
      <c r="C37284" s="3"/>
      <c r="D37284" s="6"/>
      <c r="E37284" s="8"/>
      <c r="O37284" s="9"/>
    </row>
    <row r="37285" spans="2:15" x14ac:dyDescent="0.2">
      <c r="B37285" s="3"/>
      <c r="C37285" s="3"/>
      <c r="D37285" s="6"/>
      <c r="E37285" s="8"/>
      <c r="O37285" s="9"/>
    </row>
    <row r="37286" spans="2:15" x14ac:dyDescent="0.2">
      <c r="B37286" s="3"/>
      <c r="C37286" s="3"/>
      <c r="D37286" s="6"/>
      <c r="E37286" s="8"/>
      <c r="O37286" s="9"/>
    </row>
    <row r="37287" spans="2:15" x14ac:dyDescent="0.2">
      <c r="B37287" s="3"/>
      <c r="C37287" s="3"/>
      <c r="D37287" s="6"/>
      <c r="E37287" s="8"/>
      <c r="O37287" s="9"/>
    </row>
    <row r="37288" spans="2:15" x14ac:dyDescent="0.2">
      <c r="B37288" s="3"/>
      <c r="C37288" s="3"/>
      <c r="D37288" s="6"/>
      <c r="E37288" s="8"/>
      <c r="O37288" s="9"/>
    </row>
    <row r="37289" spans="2:15" x14ac:dyDescent="0.2">
      <c r="B37289" s="3"/>
      <c r="C37289" s="3"/>
      <c r="D37289" s="6"/>
      <c r="E37289" s="8"/>
      <c r="O37289" s="9"/>
    </row>
    <row r="37290" spans="2:15" x14ac:dyDescent="0.2">
      <c r="B37290" s="3"/>
      <c r="C37290" s="3"/>
      <c r="D37290" s="6"/>
      <c r="E37290" s="8"/>
      <c r="O37290" s="9"/>
    </row>
    <row r="37291" spans="2:15" x14ac:dyDescent="0.2">
      <c r="B37291" s="3"/>
      <c r="C37291" s="3"/>
      <c r="D37291" s="6"/>
      <c r="E37291" s="8"/>
      <c r="O37291" s="9"/>
    </row>
    <row r="37292" spans="2:15" x14ac:dyDescent="0.2">
      <c r="B37292" s="3"/>
      <c r="C37292" s="3"/>
      <c r="D37292" s="6"/>
      <c r="E37292" s="8"/>
      <c r="O37292" s="9"/>
    </row>
    <row r="37293" spans="2:15" x14ac:dyDescent="0.2">
      <c r="B37293" s="3"/>
      <c r="C37293" s="3"/>
      <c r="D37293" s="6"/>
      <c r="E37293" s="8"/>
      <c r="O37293" s="9"/>
    </row>
    <row r="37294" spans="2:15" x14ac:dyDescent="0.2">
      <c r="B37294" s="3"/>
      <c r="C37294" s="3"/>
      <c r="D37294" s="6"/>
      <c r="E37294" s="8"/>
      <c r="O37294" s="9"/>
    </row>
    <row r="37295" spans="2:15" x14ac:dyDescent="0.2">
      <c r="B37295" s="3"/>
      <c r="C37295" s="3"/>
      <c r="D37295" s="6"/>
      <c r="E37295" s="8"/>
      <c r="O37295" s="9"/>
    </row>
    <row r="37296" spans="2:15" x14ac:dyDescent="0.2">
      <c r="B37296" s="3"/>
      <c r="C37296" s="3"/>
      <c r="D37296" s="6"/>
      <c r="E37296" s="8"/>
      <c r="O37296" s="9"/>
    </row>
    <row r="37297" spans="2:15" x14ac:dyDescent="0.2">
      <c r="B37297" s="3"/>
      <c r="C37297" s="3"/>
      <c r="D37297" s="6"/>
      <c r="E37297" s="8"/>
      <c r="O37297" s="9"/>
    </row>
    <row r="37298" spans="2:15" x14ac:dyDescent="0.2">
      <c r="B37298" s="3"/>
      <c r="C37298" s="3"/>
      <c r="D37298" s="6"/>
      <c r="E37298" s="8"/>
      <c r="O37298" s="9"/>
    </row>
    <row r="37299" spans="2:15" x14ac:dyDescent="0.2">
      <c r="B37299" s="3"/>
      <c r="C37299" s="3"/>
      <c r="D37299" s="6"/>
      <c r="E37299" s="8"/>
      <c r="O37299" s="9"/>
    </row>
    <row r="37300" spans="2:15" x14ac:dyDescent="0.2">
      <c r="B37300" s="3"/>
      <c r="C37300" s="3"/>
      <c r="D37300" s="6"/>
      <c r="E37300" s="8"/>
      <c r="O37300" s="9"/>
    </row>
    <row r="37301" spans="2:15" x14ac:dyDescent="0.2">
      <c r="B37301" s="3"/>
      <c r="C37301" s="3"/>
      <c r="D37301" s="6"/>
      <c r="E37301" s="8"/>
      <c r="O37301" s="9"/>
    </row>
    <row r="37302" spans="2:15" x14ac:dyDescent="0.2">
      <c r="B37302" s="3"/>
      <c r="C37302" s="3"/>
      <c r="D37302" s="6"/>
      <c r="E37302" s="8"/>
      <c r="O37302" s="9"/>
    </row>
    <row r="37303" spans="2:15" x14ac:dyDescent="0.2">
      <c r="B37303" s="3"/>
      <c r="C37303" s="3"/>
      <c r="D37303" s="6"/>
      <c r="E37303" s="8"/>
      <c r="O37303" s="9"/>
    </row>
    <row r="37304" spans="2:15" x14ac:dyDescent="0.2">
      <c r="B37304" s="3"/>
      <c r="C37304" s="3"/>
      <c r="D37304" s="6"/>
      <c r="E37304" s="8"/>
      <c r="O37304" s="9"/>
    </row>
    <row r="37305" spans="2:15" x14ac:dyDescent="0.2">
      <c r="B37305" s="3"/>
      <c r="C37305" s="3"/>
      <c r="D37305" s="6"/>
      <c r="E37305" s="8"/>
      <c r="O37305" s="9"/>
    </row>
    <row r="37306" spans="2:15" x14ac:dyDescent="0.2">
      <c r="B37306" s="3"/>
      <c r="C37306" s="3"/>
      <c r="D37306" s="6"/>
      <c r="E37306" s="8"/>
      <c r="O37306" s="9"/>
    </row>
    <row r="37307" spans="2:15" x14ac:dyDescent="0.2">
      <c r="B37307" s="3"/>
      <c r="C37307" s="3"/>
      <c r="D37307" s="6"/>
      <c r="E37307" s="8"/>
      <c r="O37307" s="9"/>
    </row>
    <row r="37308" spans="2:15" x14ac:dyDescent="0.2">
      <c r="B37308" s="3"/>
      <c r="C37308" s="3"/>
      <c r="D37308" s="6"/>
      <c r="E37308" s="8"/>
      <c r="O37308" s="9"/>
    </row>
    <row r="37309" spans="2:15" x14ac:dyDescent="0.2">
      <c r="B37309" s="3"/>
      <c r="C37309" s="3"/>
      <c r="D37309" s="6"/>
      <c r="E37309" s="8"/>
      <c r="O37309" s="9"/>
    </row>
    <row r="37310" spans="2:15" x14ac:dyDescent="0.2">
      <c r="B37310" s="3"/>
      <c r="C37310" s="3"/>
      <c r="D37310" s="6"/>
      <c r="E37310" s="8"/>
      <c r="O37310" s="9"/>
    </row>
    <row r="37311" spans="2:15" x14ac:dyDescent="0.2">
      <c r="B37311" s="3"/>
      <c r="C37311" s="3"/>
      <c r="D37311" s="6"/>
      <c r="E37311" s="8"/>
      <c r="O37311" s="9"/>
    </row>
    <row r="37312" spans="2:15" x14ac:dyDescent="0.2">
      <c r="B37312" s="3"/>
      <c r="C37312" s="3"/>
      <c r="D37312" s="6"/>
      <c r="E37312" s="8"/>
      <c r="O37312" s="9"/>
    </row>
    <row r="37313" spans="2:15" x14ac:dyDescent="0.2">
      <c r="B37313" s="3"/>
      <c r="C37313" s="3"/>
      <c r="D37313" s="6"/>
      <c r="E37313" s="8"/>
      <c r="O37313" s="9"/>
    </row>
    <row r="37314" spans="2:15" x14ac:dyDescent="0.2">
      <c r="B37314" s="3"/>
      <c r="C37314" s="3"/>
      <c r="D37314" s="6"/>
      <c r="E37314" s="8"/>
      <c r="O37314" s="9"/>
    </row>
    <row r="37315" spans="2:15" x14ac:dyDescent="0.2">
      <c r="B37315" s="3"/>
      <c r="C37315" s="3"/>
      <c r="D37315" s="6"/>
      <c r="E37315" s="8"/>
      <c r="O37315" s="9"/>
    </row>
    <row r="37316" spans="2:15" x14ac:dyDescent="0.2">
      <c r="B37316" s="3"/>
      <c r="C37316" s="3"/>
      <c r="D37316" s="6"/>
      <c r="E37316" s="8"/>
      <c r="O37316" s="9"/>
    </row>
    <row r="37317" spans="2:15" x14ac:dyDescent="0.2">
      <c r="B37317" s="3"/>
      <c r="C37317" s="3"/>
      <c r="D37317" s="6"/>
      <c r="E37317" s="8"/>
      <c r="O37317" s="9"/>
    </row>
    <row r="37318" spans="2:15" x14ac:dyDescent="0.2">
      <c r="B37318" s="3"/>
      <c r="C37318" s="3"/>
      <c r="D37318" s="6"/>
      <c r="E37318" s="8"/>
      <c r="O37318" s="9"/>
    </row>
    <row r="37319" spans="2:15" x14ac:dyDescent="0.2">
      <c r="B37319" s="3"/>
      <c r="C37319" s="3"/>
      <c r="D37319" s="6"/>
      <c r="E37319" s="8"/>
      <c r="O37319" s="9"/>
    </row>
    <row r="37320" spans="2:15" x14ac:dyDescent="0.2">
      <c r="B37320" s="3"/>
      <c r="C37320" s="3"/>
      <c r="D37320" s="6"/>
      <c r="E37320" s="8"/>
      <c r="O37320" s="9"/>
    </row>
    <row r="37321" spans="2:15" x14ac:dyDescent="0.2">
      <c r="B37321" s="3"/>
      <c r="C37321" s="3"/>
      <c r="D37321" s="6"/>
      <c r="E37321" s="8"/>
      <c r="O37321" s="9"/>
    </row>
    <row r="37322" spans="2:15" x14ac:dyDescent="0.2">
      <c r="B37322" s="3"/>
      <c r="C37322" s="3"/>
      <c r="D37322" s="6"/>
      <c r="E37322" s="8"/>
      <c r="O37322" s="9"/>
    </row>
    <row r="37323" spans="2:15" x14ac:dyDescent="0.2">
      <c r="B37323" s="3"/>
      <c r="C37323" s="3"/>
      <c r="D37323" s="6"/>
      <c r="E37323" s="8"/>
      <c r="O37323" s="9"/>
    </row>
    <row r="37324" spans="2:15" x14ac:dyDescent="0.2">
      <c r="B37324" s="3"/>
      <c r="C37324" s="3"/>
      <c r="D37324" s="6"/>
      <c r="E37324" s="8"/>
      <c r="O37324" s="9"/>
    </row>
    <row r="37325" spans="2:15" x14ac:dyDescent="0.2">
      <c r="B37325" s="3"/>
      <c r="C37325" s="3"/>
      <c r="D37325" s="6"/>
      <c r="E37325" s="8"/>
      <c r="O37325" s="9"/>
    </row>
    <row r="37326" spans="2:15" x14ac:dyDescent="0.2">
      <c r="B37326" s="3"/>
      <c r="C37326" s="3"/>
      <c r="D37326" s="6"/>
      <c r="E37326" s="8"/>
      <c r="O37326" s="9"/>
    </row>
    <row r="37327" spans="2:15" x14ac:dyDescent="0.2">
      <c r="B37327" s="3"/>
      <c r="C37327" s="3"/>
      <c r="D37327" s="6"/>
      <c r="E37327" s="8"/>
      <c r="O37327" s="9"/>
    </row>
    <row r="37328" spans="2:15" x14ac:dyDescent="0.2">
      <c r="B37328" s="3"/>
      <c r="C37328" s="3"/>
      <c r="D37328" s="6"/>
      <c r="E37328" s="8"/>
      <c r="O37328" s="9"/>
    </row>
    <row r="37329" spans="2:15" x14ac:dyDescent="0.2">
      <c r="B37329" s="3"/>
      <c r="C37329" s="3"/>
      <c r="D37329" s="6"/>
      <c r="E37329" s="8"/>
      <c r="O37329" s="9"/>
    </row>
    <row r="37330" spans="2:15" x14ac:dyDescent="0.2">
      <c r="B37330" s="3"/>
      <c r="C37330" s="3"/>
      <c r="D37330" s="6"/>
      <c r="E37330" s="8"/>
      <c r="O37330" s="9"/>
    </row>
    <row r="37331" spans="2:15" x14ac:dyDescent="0.2">
      <c r="B37331" s="3"/>
      <c r="C37331" s="3"/>
      <c r="D37331" s="6"/>
      <c r="E37331" s="8"/>
      <c r="O37331" s="9"/>
    </row>
    <row r="37332" spans="2:15" x14ac:dyDescent="0.2">
      <c r="B37332" s="3"/>
      <c r="C37332" s="3"/>
      <c r="D37332" s="6"/>
      <c r="E37332" s="8"/>
      <c r="O37332" s="9"/>
    </row>
    <row r="37333" spans="2:15" x14ac:dyDescent="0.2">
      <c r="B37333" s="3"/>
      <c r="C37333" s="3"/>
      <c r="D37333" s="6"/>
      <c r="E37333" s="8"/>
      <c r="O37333" s="9"/>
    </row>
    <row r="37334" spans="2:15" x14ac:dyDescent="0.2">
      <c r="B37334" s="3"/>
      <c r="C37334" s="3"/>
      <c r="D37334" s="6"/>
      <c r="E37334" s="8"/>
      <c r="O37334" s="9"/>
    </row>
    <row r="37335" spans="2:15" x14ac:dyDescent="0.2">
      <c r="B37335" s="3"/>
      <c r="C37335" s="3"/>
      <c r="D37335" s="6"/>
      <c r="E37335" s="8"/>
      <c r="O37335" s="9"/>
    </row>
    <row r="37336" spans="2:15" x14ac:dyDescent="0.2">
      <c r="B37336" s="3"/>
      <c r="C37336" s="3"/>
      <c r="D37336" s="6"/>
      <c r="E37336" s="8"/>
      <c r="O37336" s="9"/>
    </row>
    <row r="37337" spans="2:15" x14ac:dyDescent="0.2">
      <c r="B37337" s="3"/>
      <c r="C37337" s="3"/>
      <c r="D37337" s="6"/>
      <c r="E37337" s="8"/>
      <c r="O37337" s="9"/>
    </row>
    <row r="37338" spans="2:15" x14ac:dyDescent="0.2">
      <c r="B37338" s="3"/>
      <c r="C37338" s="3"/>
      <c r="D37338" s="6"/>
      <c r="E37338" s="8"/>
      <c r="O37338" s="9"/>
    </row>
    <row r="37339" spans="2:15" x14ac:dyDescent="0.2">
      <c r="B37339" s="3"/>
      <c r="C37339" s="3"/>
      <c r="D37339" s="6"/>
      <c r="E37339" s="8"/>
      <c r="O37339" s="9"/>
    </row>
    <row r="37340" spans="2:15" x14ac:dyDescent="0.2">
      <c r="B37340" s="3"/>
      <c r="C37340" s="3"/>
      <c r="D37340" s="6"/>
      <c r="E37340" s="8"/>
      <c r="O37340" s="9"/>
    </row>
    <row r="37341" spans="2:15" x14ac:dyDescent="0.2">
      <c r="B37341" s="3"/>
      <c r="C37341" s="3"/>
      <c r="D37341" s="6"/>
      <c r="E37341" s="8"/>
      <c r="O37341" s="9"/>
    </row>
    <row r="37342" spans="2:15" x14ac:dyDescent="0.2">
      <c r="B37342" s="3"/>
      <c r="C37342" s="3"/>
      <c r="D37342" s="6"/>
      <c r="E37342" s="8"/>
      <c r="O37342" s="9"/>
    </row>
    <row r="37343" spans="2:15" x14ac:dyDescent="0.2">
      <c r="B37343" s="3"/>
      <c r="C37343" s="3"/>
      <c r="D37343" s="6"/>
      <c r="E37343" s="8"/>
      <c r="O37343" s="9"/>
    </row>
    <row r="37344" spans="2:15" x14ac:dyDescent="0.2">
      <c r="B37344" s="3"/>
      <c r="C37344" s="3"/>
      <c r="D37344" s="6"/>
      <c r="E37344" s="8"/>
      <c r="O37344" s="9"/>
    </row>
    <row r="37345" spans="2:15" x14ac:dyDescent="0.2">
      <c r="B37345" s="3"/>
      <c r="C37345" s="3"/>
      <c r="D37345" s="6"/>
      <c r="E37345" s="8"/>
      <c r="O37345" s="9"/>
    </row>
    <row r="37346" spans="2:15" x14ac:dyDescent="0.2">
      <c r="B37346" s="3"/>
      <c r="C37346" s="3"/>
      <c r="D37346" s="6"/>
      <c r="E37346" s="8"/>
      <c r="O37346" s="9"/>
    </row>
    <row r="37347" spans="2:15" x14ac:dyDescent="0.2">
      <c r="B37347" s="3"/>
      <c r="C37347" s="3"/>
      <c r="D37347" s="6"/>
      <c r="E37347" s="8"/>
      <c r="O37347" s="9"/>
    </row>
    <row r="37348" spans="2:15" x14ac:dyDescent="0.2">
      <c r="B37348" s="3"/>
      <c r="C37348" s="3"/>
      <c r="D37348" s="6"/>
      <c r="E37348" s="8"/>
      <c r="O37348" s="9"/>
    </row>
    <row r="37349" spans="2:15" x14ac:dyDescent="0.2">
      <c r="B37349" s="3"/>
      <c r="C37349" s="3"/>
      <c r="D37349" s="6"/>
      <c r="E37349" s="8"/>
      <c r="O37349" s="9"/>
    </row>
    <row r="37350" spans="2:15" x14ac:dyDescent="0.2">
      <c r="B37350" s="3"/>
      <c r="C37350" s="3"/>
      <c r="D37350" s="6"/>
      <c r="E37350" s="8"/>
      <c r="O37350" s="9"/>
    </row>
    <row r="37351" spans="2:15" x14ac:dyDescent="0.2">
      <c r="B37351" s="3"/>
      <c r="C37351" s="3"/>
      <c r="D37351" s="6"/>
      <c r="E37351" s="8"/>
      <c r="O37351" s="9"/>
    </row>
    <row r="37352" spans="2:15" x14ac:dyDescent="0.2">
      <c r="B37352" s="3"/>
      <c r="C37352" s="3"/>
      <c r="D37352" s="6"/>
      <c r="E37352" s="8"/>
      <c r="O37352" s="9"/>
    </row>
    <row r="37353" spans="2:15" x14ac:dyDescent="0.2">
      <c r="B37353" s="3"/>
      <c r="C37353" s="3"/>
      <c r="D37353" s="6"/>
      <c r="E37353" s="8"/>
      <c r="O37353" s="9"/>
    </row>
    <row r="37354" spans="2:15" x14ac:dyDescent="0.2">
      <c r="B37354" s="3"/>
      <c r="C37354" s="3"/>
      <c r="D37354" s="6"/>
      <c r="E37354" s="8"/>
      <c r="O37354" s="9"/>
    </row>
    <row r="37355" spans="2:15" x14ac:dyDescent="0.2">
      <c r="B37355" s="3"/>
      <c r="C37355" s="3"/>
      <c r="D37355" s="6"/>
      <c r="E37355" s="8"/>
      <c r="O37355" s="9"/>
    </row>
    <row r="37356" spans="2:15" x14ac:dyDescent="0.2">
      <c r="B37356" s="3"/>
      <c r="C37356" s="3"/>
      <c r="D37356" s="6"/>
      <c r="E37356" s="8"/>
      <c r="O37356" s="9"/>
    </row>
    <row r="37357" spans="2:15" x14ac:dyDescent="0.2">
      <c r="B37357" s="3"/>
      <c r="C37357" s="3"/>
      <c r="D37357" s="6"/>
      <c r="E37357" s="8"/>
      <c r="O37357" s="9"/>
    </row>
    <row r="37358" spans="2:15" x14ac:dyDescent="0.2">
      <c r="B37358" s="3"/>
      <c r="C37358" s="3"/>
      <c r="D37358" s="6"/>
      <c r="E37358" s="8"/>
      <c r="O37358" s="9"/>
    </row>
    <row r="37359" spans="2:15" x14ac:dyDescent="0.2">
      <c r="B37359" s="3"/>
      <c r="C37359" s="3"/>
      <c r="D37359" s="6"/>
      <c r="E37359" s="8"/>
      <c r="O37359" s="9"/>
    </row>
    <row r="37360" spans="2:15" x14ac:dyDescent="0.2">
      <c r="B37360" s="3"/>
      <c r="C37360" s="3"/>
      <c r="D37360" s="6"/>
      <c r="E37360" s="8"/>
      <c r="O37360" s="9"/>
    </row>
    <row r="37361" spans="2:15" x14ac:dyDescent="0.2">
      <c r="B37361" s="3"/>
      <c r="C37361" s="3"/>
      <c r="D37361" s="6"/>
      <c r="E37361" s="8"/>
      <c r="O37361" s="9"/>
    </row>
    <row r="37362" spans="2:15" x14ac:dyDescent="0.2">
      <c r="B37362" s="3"/>
      <c r="C37362" s="3"/>
      <c r="D37362" s="6"/>
      <c r="E37362" s="8"/>
      <c r="O37362" s="9"/>
    </row>
    <row r="37363" spans="2:15" x14ac:dyDescent="0.2">
      <c r="B37363" s="3"/>
      <c r="C37363" s="3"/>
      <c r="D37363" s="6"/>
      <c r="E37363" s="8"/>
      <c r="O37363" s="9"/>
    </row>
    <row r="37364" spans="2:15" x14ac:dyDescent="0.2">
      <c r="B37364" s="3"/>
      <c r="C37364" s="3"/>
      <c r="D37364" s="6"/>
      <c r="E37364" s="8"/>
      <c r="O37364" s="9"/>
    </row>
    <row r="37365" spans="2:15" x14ac:dyDescent="0.2">
      <c r="B37365" s="3"/>
      <c r="C37365" s="3"/>
      <c r="D37365" s="6"/>
      <c r="E37365" s="8"/>
      <c r="O37365" s="9"/>
    </row>
    <row r="37366" spans="2:15" x14ac:dyDescent="0.2">
      <c r="B37366" s="3"/>
      <c r="C37366" s="3"/>
      <c r="D37366" s="6"/>
      <c r="E37366" s="8"/>
      <c r="O37366" s="9"/>
    </row>
    <row r="37367" spans="2:15" x14ac:dyDescent="0.2">
      <c r="B37367" s="3"/>
      <c r="C37367" s="3"/>
      <c r="D37367" s="6"/>
      <c r="E37367" s="8"/>
      <c r="O37367" s="9"/>
    </row>
    <row r="37368" spans="2:15" x14ac:dyDescent="0.2">
      <c r="B37368" s="3"/>
      <c r="C37368" s="3"/>
      <c r="D37368" s="6"/>
      <c r="E37368" s="8"/>
      <c r="O37368" s="9"/>
    </row>
    <row r="37369" spans="2:15" x14ac:dyDescent="0.2">
      <c r="B37369" s="3"/>
      <c r="C37369" s="3"/>
      <c r="D37369" s="6"/>
      <c r="E37369" s="8"/>
      <c r="O37369" s="9"/>
    </row>
    <row r="37370" spans="2:15" x14ac:dyDescent="0.2">
      <c r="B37370" s="3"/>
      <c r="C37370" s="3"/>
      <c r="D37370" s="6"/>
      <c r="E37370" s="8"/>
      <c r="O37370" s="9"/>
    </row>
    <row r="37371" spans="2:15" x14ac:dyDescent="0.2">
      <c r="B37371" s="3"/>
      <c r="C37371" s="3"/>
      <c r="D37371" s="6"/>
      <c r="E37371" s="8"/>
      <c r="O37371" s="9"/>
    </row>
    <row r="37372" spans="2:15" x14ac:dyDescent="0.2">
      <c r="B37372" s="3"/>
      <c r="C37372" s="3"/>
      <c r="D37372" s="6"/>
      <c r="E37372" s="8"/>
      <c r="O37372" s="9"/>
    </row>
    <row r="37373" spans="2:15" x14ac:dyDescent="0.2">
      <c r="B37373" s="3"/>
      <c r="C37373" s="3"/>
      <c r="D37373" s="6"/>
      <c r="E37373" s="8"/>
      <c r="O37373" s="9"/>
    </row>
    <row r="37374" spans="2:15" x14ac:dyDescent="0.2">
      <c r="B37374" s="3"/>
      <c r="C37374" s="3"/>
      <c r="D37374" s="6"/>
      <c r="E37374" s="8"/>
      <c r="O37374" s="9"/>
    </row>
    <row r="37375" spans="2:15" x14ac:dyDescent="0.2">
      <c r="B37375" s="3"/>
      <c r="C37375" s="3"/>
      <c r="D37375" s="6"/>
      <c r="E37375" s="8"/>
      <c r="O37375" s="9"/>
    </row>
    <row r="37376" spans="2:15" x14ac:dyDescent="0.2">
      <c r="B37376" s="3"/>
      <c r="C37376" s="3"/>
      <c r="D37376" s="6"/>
      <c r="E37376" s="8"/>
      <c r="O37376" s="9"/>
    </row>
    <row r="37377" spans="2:15" x14ac:dyDescent="0.2">
      <c r="B37377" s="3"/>
      <c r="C37377" s="3"/>
      <c r="D37377" s="6"/>
      <c r="E37377" s="8"/>
      <c r="O37377" s="9"/>
    </row>
    <row r="37378" spans="2:15" x14ac:dyDescent="0.2">
      <c r="B37378" s="3"/>
      <c r="C37378" s="3"/>
      <c r="D37378" s="6"/>
      <c r="E37378" s="8"/>
      <c r="O37378" s="9"/>
    </row>
    <row r="37379" spans="2:15" x14ac:dyDescent="0.2">
      <c r="B37379" s="3"/>
      <c r="C37379" s="3"/>
      <c r="D37379" s="6"/>
      <c r="E37379" s="8"/>
      <c r="O37379" s="9"/>
    </row>
    <row r="37380" spans="2:15" x14ac:dyDescent="0.2">
      <c r="B37380" s="3"/>
      <c r="C37380" s="3"/>
      <c r="D37380" s="6"/>
      <c r="E37380" s="8"/>
      <c r="O37380" s="9"/>
    </row>
    <row r="37381" spans="2:15" x14ac:dyDescent="0.2">
      <c r="B37381" s="3"/>
      <c r="C37381" s="3"/>
      <c r="D37381" s="6"/>
      <c r="E37381" s="8"/>
      <c r="O37381" s="9"/>
    </row>
    <row r="37382" spans="2:15" x14ac:dyDescent="0.2">
      <c r="B37382" s="3"/>
      <c r="C37382" s="3"/>
      <c r="D37382" s="6"/>
      <c r="E37382" s="8"/>
      <c r="O37382" s="9"/>
    </row>
    <row r="37383" spans="2:15" x14ac:dyDescent="0.2">
      <c r="B37383" s="3"/>
      <c r="C37383" s="3"/>
      <c r="D37383" s="6"/>
      <c r="E37383" s="8"/>
      <c r="O37383" s="9"/>
    </row>
    <row r="37384" spans="2:15" x14ac:dyDescent="0.2">
      <c r="B37384" s="3"/>
      <c r="C37384" s="3"/>
      <c r="D37384" s="6"/>
      <c r="E37384" s="8"/>
      <c r="O37384" s="9"/>
    </row>
    <row r="37385" spans="2:15" x14ac:dyDescent="0.2">
      <c r="B37385" s="3"/>
      <c r="C37385" s="3"/>
      <c r="D37385" s="6"/>
      <c r="E37385" s="8"/>
      <c r="O37385" s="9"/>
    </row>
    <row r="37386" spans="2:15" x14ac:dyDescent="0.2">
      <c r="B37386" s="3"/>
      <c r="C37386" s="3"/>
      <c r="D37386" s="6"/>
      <c r="E37386" s="8"/>
      <c r="O37386" s="9"/>
    </row>
    <row r="37387" spans="2:15" x14ac:dyDescent="0.2">
      <c r="B37387" s="3"/>
      <c r="C37387" s="3"/>
      <c r="D37387" s="6"/>
      <c r="E37387" s="8"/>
      <c r="O37387" s="9"/>
    </row>
    <row r="37388" spans="2:15" x14ac:dyDescent="0.2">
      <c r="B37388" s="3"/>
      <c r="C37388" s="3"/>
      <c r="D37388" s="6"/>
      <c r="E37388" s="8"/>
      <c r="O37388" s="9"/>
    </row>
    <row r="37389" spans="2:15" x14ac:dyDescent="0.2">
      <c r="B37389" s="3"/>
      <c r="C37389" s="3"/>
      <c r="D37389" s="6"/>
      <c r="E37389" s="8"/>
      <c r="O37389" s="9"/>
    </row>
    <row r="37390" spans="2:15" x14ac:dyDescent="0.2">
      <c r="B37390" s="3"/>
      <c r="C37390" s="3"/>
      <c r="D37390" s="6"/>
      <c r="E37390" s="8"/>
      <c r="O37390" s="9"/>
    </row>
    <row r="37391" spans="2:15" x14ac:dyDescent="0.2">
      <c r="B37391" s="3"/>
      <c r="C37391" s="3"/>
      <c r="D37391" s="6"/>
      <c r="E37391" s="8"/>
      <c r="O37391" s="9"/>
    </row>
    <row r="37392" spans="2:15" x14ac:dyDescent="0.2">
      <c r="B37392" s="3"/>
      <c r="C37392" s="3"/>
      <c r="D37392" s="6"/>
      <c r="E37392" s="8"/>
      <c r="O37392" s="9"/>
    </row>
    <row r="37393" spans="2:15" x14ac:dyDescent="0.2">
      <c r="B37393" s="3"/>
      <c r="C37393" s="3"/>
      <c r="D37393" s="6"/>
      <c r="E37393" s="8"/>
      <c r="O37393" s="9"/>
    </row>
    <row r="37394" spans="2:15" x14ac:dyDescent="0.2">
      <c r="B37394" s="3"/>
      <c r="C37394" s="3"/>
      <c r="D37394" s="6"/>
      <c r="E37394" s="8"/>
      <c r="O37394" s="9"/>
    </row>
    <row r="37395" spans="2:15" x14ac:dyDescent="0.2">
      <c r="B37395" s="3"/>
      <c r="C37395" s="3"/>
      <c r="D37395" s="6"/>
      <c r="E37395" s="8"/>
      <c r="O37395" s="9"/>
    </row>
    <row r="37396" spans="2:15" x14ac:dyDescent="0.2">
      <c r="B37396" s="3"/>
      <c r="C37396" s="3"/>
      <c r="D37396" s="6"/>
      <c r="E37396" s="8"/>
      <c r="O37396" s="9"/>
    </row>
    <row r="37397" spans="2:15" x14ac:dyDescent="0.2">
      <c r="B37397" s="3"/>
      <c r="C37397" s="3"/>
      <c r="D37397" s="6"/>
      <c r="E37397" s="8"/>
      <c r="O37397" s="9"/>
    </row>
    <row r="37398" spans="2:15" x14ac:dyDescent="0.2">
      <c r="B37398" s="3"/>
      <c r="C37398" s="3"/>
      <c r="D37398" s="6"/>
      <c r="E37398" s="8"/>
      <c r="O37398" s="9"/>
    </row>
    <row r="37399" spans="2:15" x14ac:dyDescent="0.2">
      <c r="B37399" s="3"/>
      <c r="C37399" s="3"/>
      <c r="D37399" s="6"/>
      <c r="E37399" s="8"/>
      <c r="O37399" s="9"/>
    </row>
    <row r="37400" spans="2:15" x14ac:dyDescent="0.2">
      <c r="B37400" s="3"/>
      <c r="C37400" s="3"/>
      <c r="D37400" s="6"/>
      <c r="E37400" s="8"/>
      <c r="O37400" s="9"/>
    </row>
    <row r="37401" spans="2:15" x14ac:dyDescent="0.2">
      <c r="B37401" s="3"/>
      <c r="C37401" s="3"/>
      <c r="D37401" s="6"/>
      <c r="E37401" s="8"/>
      <c r="O37401" s="9"/>
    </row>
    <row r="37402" spans="2:15" x14ac:dyDescent="0.2">
      <c r="B37402" s="3"/>
      <c r="C37402" s="3"/>
      <c r="D37402" s="6"/>
      <c r="E37402" s="8"/>
      <c r="O37402" s="9"/>
    </row>
    <row r="37403" spans="2:15" x14ac:dyDescent="0.2">
      <c r="B37403" s="3"/>
      <c r="C37403" s="3"/>
      <c r="D37403" s="6"/>
      <c r="E37403" s="8"/>
      <c r="O37403" s="9"/>
    </row>
    <row r="37404" spans="2:15" x14ac:dyDescent="0.2">
      <c r="B37404" s="3"/>
      <c r="C37404" s="3"/>
      <c r="D37404" s="6"/>
      <c r="E37404" s="8"/>
      <c r="O37404" s="9"/>
    </row>
    <row r="37405" spans="2:15" x14ac:dyDescent="0.2">
      <c r="B37405" s="3"/>
      <c r="C37405" s="3"/>
      <c r="D37405" s="6"/>
      <c r="E37405" s="8"/>
      <c r="O37405" s="9"/>
    </row>
    <row r="37406" spans="2:15" x14ac:dyDescent="0.2">
      <c r="B37406" s="3"/>
      <c r="C37406" s="3"/>
      <c r="D37406" s="6"/>
      <c r="E37406" s="8"/>
      <c r="O37406" s="9"/>
    </row>
    <row r="37407" spans="2:15" x14ac:dyDescent="0.2">
      <c r="B37407" s="3"/>
      <c r="C37407" s="3"/>
      <c r="D37407" s="6"/>
      <c r="E37407" s="8"/>
      <c r="O37407" s="9"/>
    </row>
    <row r="37408" spans="2:15" x14ac:dyDescent="0.2">
      <c r="B37408" s="3"/>
      <c r="C37408" s="3"/>
      <c r="D37408" s="6"/>
      <c r="E37408" s="8"/>
      <c r="O37408" s="9"/>
    </row>
    <row r="37409" spans="2:15" x14ac:dyDescent="0.2">
      <c r="B37409" s="3"/>
      <c r="C37409" s="3"/>
      <c r="D37409" s="6"/>
      <c r="E37409" s="8"/>
      <c r="O37409" s="9"/>
    </row>
    <row r="37410" spans="2:15" x14ac:dyDescent="0.2">
      <c r="B37410" s="3"/>
      <c r="C37410" s="3"/>
      <c r="D37410" s="6"/>
      <c r="E37410" s="8"/>
      <c r="O37410" s="9"/>
    </row>
    <row r="37411" spans="2:15" x14ac:dyDescent="0.2">
      <c r="B37411" s="3"/>
      <c r="C37411" s="3"/>
      <c r="D37411" s="6"/>
      <c r="E37411" s="8"/>
      <c r="O37411" s="9"/>
    </row>
    <row r="37412" spans="2:15" x14ac:dyDescent="0.2">
      <c r="B37412" s="3"/>
      <c r="C37412" s="3"/>
      <c r="D37412" s="6"/>
      <c r="E37412" s="8"/>
      <c r="O37412" s="9"/>
    </row>
    <row r="37413" spans="2:15" x14ac:dyDescent="0.2">
      <c r="B37413" s="3"/>
      <c r="C37413" s="3"/>
      <c r="D37413" s="6"/>
      <c r="E37413" s="8"/>
      <c r="O37413" s="9"/>
    </row>
    <row r="37414" spans="2:15" x14ac:dyDescent="0.2">
      <c r="B37414" s="3"/>
      <c r="C37414" s="3"/>
      <c r="D37414" s="6"/>
      <c r="E37414" s="8"/>
      <c r="O37414" s="9"/>
    </row>
    <row r="37415" spans="2:15" x14ac:dyDescent="0.2">
      <c r="B37415" s="3"/>
      <c r="C37415" s="3"/>
      <c r="D37415" s="6"/>
      <c r="E37415" s="8"/>
      <c r="O37415" s="9"/>
    </row>
    <row r="37416" spans="2:15" x14ac:dyDescent="0.2">
      <c r="B37416" s="3"/>
      <c r="C37416" s="3"/>
      <c r="D37416" s="6"/>
      <c r="E37416" s="8"/>
      <c r="O37416" s="9"/>
    </row>
    <row r="37417" spans="2:15" x14ac:dyDescent="0.2">
      <c r="B37417" s="3"/>
      <c r="C37417" s="3"/>
      <c r="D37417" s="6"/>
      <c r="E37417" s="8"/>
      <c r="O37417" s="9"/>
    </row>
    <row r="37418" spans="2:15" x14ac:dyDescent="0.2">
      <c r="B37418" s="3"/>
      <c r="C37418" s="3"/>
      <c r="D37418" s="6"/>
      <c r="E37418" s="8"/>
      <c r="O37418" s="9"/>
    </row>
    <row r="37419" spans="2:15" x14ac:dyDescent="0.2">
      <c r="B37419" s="3"/>
      <c r="C37419" s="3"/>
      <c r="D37419" s="6"/>
      <c r="E37419" s="8"/>
      <c r="O37419" s="9"/>
    </row>
    <row r="37420" spans="2:15" x14ac:dyDescent="0.2">
      <c r="B37420" s="3"/>
      <c r="C37420" s="3"/>
      <c r="D37420" s="6"/>
      <c r="E37420" s="8"/>
      <c r="O37420" s="9"/>
    </row>
    <row r="37421" spans="2:15" x14ac:dyDescent="0.2">
      <c r="B37421" s="3"/>
      <c r="C37421" s="3"/>
      <c r="D37421" s="6"/>
      <c r="E37421" s="8"/>
      <c r="O37421" s="9"/>
    </row>
    <row r="37422" spans="2:15" x14ac:dyDescent="0.2">
      <c r="B37422" s="3"/>
      <c r="C37422" s="3"/>
      <c r="D37422" s="6"/>
      <c r="E37422" s="8"/>
      <c r="O37422" s="9"/>
    </row>
    <row r="37423" spans="2:15" x14ac:dyDescent="0.2">
      <c r="B37423" s="3"/>
      <c r="C37423" s="3"/>
      <c r="D37423" s="6"/>
      <c r="E37423" s="8"/>
      <c r="O37423" s="9"/>
    </row>
    <row r="37424" spans="2:15" x14ac:dyDescent="0.2">
      <c r="B37424" s="3"/>
      <c r="C37424" s="3"/>
      <c r="D37424" s="6"/>
      <c r="E37424" s="8"/>
      <c r="O37424" s="9"/>
    </row>
    <row r="37425" spans="2:15" x14ac:dyDescent="0.2">
      <c r="B37425" s="3"/>
      <c r="C37425" s="3"/>
      <c r="D37425" s="6"/>
      <c r="E37425" s="8"/>
      <c r="O37425" s="9"/>
    </row>
    <row r="37426" spans="2:15" x14ac:dyDescent="0.2">
      <c r="B37426" s="3"/>
      <c r="C37426" s="3"/>
      <c r="D37426" s="6"/>
      <c r="E37426" s="8"/>
      <c r="O37426" s="9"/>
    </row>
    <row r="37427" spans="2:15" x14ac:dyDescent="0.2">
      <c r="B37427" s="3"/>
      <c r="C37427" s="3"/>
      <c r="D37427" s="6"/>
      <c r="E37427" s="8"/>
      <c r="O37427" s="9"/>
    </row>
    <row r="37428" spans="2:15" x14ac:dyDescent="0.2">
      <c r="B37428" s="3"/>
      <c r="C37428" s="3"/>
      <c r="D37428" s="6"/>
      <c r="E37428" s="8"/>
      <c r="O37428" s="9"/>
    </row>
    <row r="37429" spans="2:15" x14ac:dyDescent="0.2">
      <c r="B37429" s="3"/>
      <c r="C37429" s="3"/>
      <c r="D37429" s="6"/>
      <c r="E37429" s="8"/>
      <c r="O37429" s="9"/>
    </row>
    <row r="37430" spans="2:15" x14ac:dyDescent="0.2">
      <c r="B37430" s="3"/>
      <c r="C37430" s="3"/>
      <c r="D37430" s="6"/>
      <c r="E37430" s="8"/>
      <c r="O37430" s="9"/>
    </row>
    <row r="37431" spans="2:15" x14ac:dyDescent="0.2">
      <c r="B37431" s="3"/>
      <c r="C37431" s="3"/>
      <c r="D37431" s="6"/>
      <c r="E37431" s="8"/>
      <c r="O37431" s="9"/>
    </row>
    <row r="37432" spans="2:15" x14ac:dyDescent="0.2">
      <c r="B37432" s="3"/>
      <c r="C37432" s="3"/>
      <c r="D37432" s="6"/>
      <c r="E37432" s="8"/>
      <c r="O37432" s="9"/>
    </row>
    <row r="37433" spans="2:15" x14ac:dyDescent="0.2">
      <c r="B37433" s="3"/>
      <c r="C37433" s="3"/>
      <c r="D37433" s="6"/>
      <c r="E37433" s="8"/>
      <c r="O37433" s="9"/>
    </row>
    <row r="37434" spans="2:15" x14ac:dyDescent="0.2">
      <c r="B37434" s="3"/>
      <c r="C37434" s="3"/>
      <c r="D37434" s="6"/>
      <c r="E37434" s="8"/>
      <c r="O37434" s="9"/>
    </row>
    <row r="37435" spans="2:15" x14ac:dyDescent="0.2">
      <c r="B37435" s="3"/>
      <c r="C37435" s="3"/>
      <c r="D37435" s="6"/>
      <c r="E37435" s="8"/>
      <c r="O37435" s="9"/>
    </row>
    <row r="37436" spans="2:15" x14ac:dyDescent="0.2">
      <c r="B37436" s="3"/>
      <c r="C37436" s="3"/>
      <c r="D37436" s="6"/>
      <c r="E37436" s="8"/>
      <c r="O37436" s="9"/>
    </row>
    <row r="37437" spans="2:15" x14ac:dyDescent="0.2">
      <c r="B37437" s="3"/>
      <c r="C37437" s="3"/>
      <c r="D37437" s="6"/>
      <c r="E37437" s="8"/>
      <c r="O37437" s="9"/>
    </row>
    <row r="37438" spans="2:15" x14ac:dyDescent="0.2">
      <c r="B37438" s="3"/>
      <c r="C37438" s="3"/>
      <c r="D37438" s="6"/>
      <c r="E37438" s="8"/>
      <c r="O37438" s="9"/>
    </row>
    <row r="37439" spans="2:15" x14ac:dyDescent="0.2">
      <c r="B37439" s="3"/>
      <c r="C37439" s="3"/>
      <c r="D37439" s="6"/>
      <c r="E37439" s="8"/>
      <c r="O37439" s="9"/>
    </row>
    <row r="37440" spans="2:15" x14ac:dyDescent="0.2">
      <c r="B37440" s="3"/>
      <c r="C37440" s="3"/>
      <c r="D37440" s="6"/>
      <c r="E37440" s="8"/>
      <c r="O37440" s="9"/>
    </row>
    <row r="37441" spans="2:15" x14ac:dyDescent="0.2">
      <c r="B37441" s="3"/>
      <c r="C37441" s="3"/>
      <c r="D37441" s="6"/>
      <c r="E37441" s="8"/>
      <c r="O37441" s="9"/>
    </row>
    <row r="37442" spans="2:15" x14ac:dyDescent="0.2">
      <c r="B37442" s="3"/>
      <c r="C37442" s="3"/>
      <c r="D37442" s="6"/>
      <c r="E37442" s="8"/>
      <c r="O37442" s="9"/>
    </row>
    <row r="37443" spans="2:15" x14ac:dyDescent="0.2">
      <c r="B37443" s="3"/>
      <c r="C37443" s="3"/>
      <c r="D37443" s="6"/>
      <c r="E37443" s="8"/>
      <c r="O37443" s="9"/>
    </row>
    <row r="37444" spans="2:15" x14ac:dyDescent="0.2">
      <c r="B37444" s="3"/>
      <c r="C37444" s="3"/>
      <c r="D37444" s="6"/>
      <c r="E37444" s="8"/>
      <c r="O37444" s="9"/>
    </row>
    <row r="37445" spans="2:15" x14ac:dyDescent="0.2">
      <c r="B37445" s="3"/>
      <c r="C37445" s="3"/>
      <c r="D37445" s="6"/>
      <c r="E37445" s="8"/>
      <c r="O37445" s="9"/>
    </row>
    <row r="37446" spans="2:15" x14ac:dyDescent="0.2">
      <c r="B37446" s="3"/>
      <c r="C37446" s="3"/>
      <c r="D37446" s="6"/>
      <c r="E37446" s="8"/>
      <c r="O37446" s="9"/>
    </row>
    <row r="37447" spans="2:15" x14ac:dyDescent="0.2">
      <c r="B37447" s="3"/>
      <c r="C37447" s="3"/>
      <c r="D37447" s="6"/>
      <c r="E37447" s="8"/>
      <c r="O37447" s="9"/>
    </row>
    <row r="37448" spans="2:15" x14ac:dyDescent="0.2">
      <c r="B37448" s="3"/>
      <c r="C37448" s="3"/>
      <c r="D37448" s="6"/>
      <c r="E37448" s="8"/>
      <c r="O37448" s="9"/>
    </row>
    <row r="37449" spans="2:15" x14ac:dyDescent="0.2">
      <c r="B37449" s="3"/>
      <c r="C37449" s="3"/>
      <c r="D37449" s="6"/>
      <c r="E37449" s="8"/>
      <c r="O37449" s="9"/>
    </row>
    <row r="37450" spans="2:15" x14ac:dyDescent="0.2">
      <c r="B37450" s="3"/>
      <c r="C37450" s="3"/>
      <c r="D37450" s="6"/>
      <c r="E37450" s="8"/>
      <c r="O37450" s="9"/>
    </row>
    <row r="37451" spans="2:15" x14ac:dyDescent="0.2">
      <c r="B37451" s="3"/>
      <c r="C37451" s="3"/>
      <c r="D37451" s="6"/>
      <c r="E37451" s="8"/>
      <c r="O37451" s="9"/>
    </row>
    <row r="37452" spans="2:15" x14ac:dyDescent="0.2">
      <c r="B37452" s="3"/>
      <c r="C37452" s="3"/>
      <c r="D37452" s="6"/>
      <c r="E37452" s="8"/>
      <c r="O37452" s="9"/>
    </row>
    <row r="37453" spans="2:15" x14ac:dyDescent="0.2">
      <c r="B37453" s="3"/>
      <c r="C37453" s="3"/>
      <c r="D37453" s="6"/>
      <c r="E37453" s="8"/>
      <c r="O37453" s="9"/>
    </row>
    <row r="37454" spans="2:15" x14ac:dyDescent="0.2">
      <c r="B37454" s="3"/>
      <c r="C37454" s="3"/>
      <c r="D37454" s="6"/>
      <c r="E37454" s="8"/>
      <c r="O37454" s="9"/>
    </row>
    <row r="37455" spans="2:15" x14ac:dyDescent="0.2">
      <c r="B37455" s="3"/>
      <c r="C37455" s="3"/>
      <c r="D37455" s="6"/>
      <c r="E37455" s="8"/>
      <c r="O37455" s="9"/>
    </row>
    <row r="37456" spans="2:15" x14ac:dyDescent="0.2">
      <c r="B37456" s="3"/>
      <c r="C37456" s="3"/>
      <c r="D37456" s="6"/>
      <c r="E37456" s="8"/>
      <c r="O37456" s="9"/>
    </row>
    <row r="37457" spans="2:15" x14ac:dyDescent="0.2">
      <c r="B37457" s="3"/>
      <c r="C37457" s="3"/>
      <c r="D37457" s="6"/>
      <c r="E37457" s="8"/>
      <c r="O37457" s="9"/>
    </row>
    <row r="37458" spans="2:15" x14ac:dyDescent="0.2">
      <c r="B37458" s="3"/>
      <c r="C37458" s="3"/>
      <c r="D37458" s="6"/>
      <c r="E37458" s="8"/>
      <c r="O37458" s="9"/>
    </row>
    <row r="37459" spans="2:15" x14ac:dyDescent="0.2">
      <c r="B37459" s="3"/>
      <c r="C37459" s="3"/>
      <c r="D37459" s="6"/>
      <c r="E37459" s="8"/>
      <c r="O37459" s="9"/>
    </row>
    <row r="37460" spans="2:15" x14ac:dyDescent="0.2">
      <c r="B37460" s="3"/>
      <c r="C37460" s="3"/>
      <c r="D37460" s="6"/>
      <c r="E37460" s="8"/>
      <c r="O37460" s="9"/>
    </row>
    <row r="37461" spans="2:15" x14ac:dyDescent="0.2">
      <c r="B37461" s="3"/>
      <c r="C37461" s="3"/>
      <c r="D37461" s="6"/>
      <c r="E37461" s="8"/>
      <c r="O37461" s="9"/>
    </row>
    <row r="37462" spans="2:15" x14ac:dyDescent="0.2">
      <c r="B37462" s="3"/>
      <c r="C37462" s="3"/>
      <c r="D37462" s="6"/>
      <c r="E37462" s="8"/>
      <c r="O37462" s="9"/>
    </row>
    <row r="37463" spans="2:15" x14ac:dyDescent="0.2">
      <c r="B37463" s="3"/>
      <c r="C37463" s="3"/>
      <c r="D37463" s="6"/>
      <c r="E37463" s="8"/>
      <c r="O37463" s="9"/>
    </row>
    <row r="37464" spans="2:15" x14ac:dyDescent="0.2">
      <c r="B37464" s="3"/>
      <c r="C37464" s="3"/>
      <c r="D37464" s="6"/>
      <c r="E37464" s="8"/>
      <c r="O37464" s="9"/>
    </row>
    <row r="37465" spans="2:15" x14ac:dyDescent="0.2">
      <c r="B37465" s="3"/>
      <c r="C37465" s="3"/>
      <c r="D37465" s="6"/>
      <c r="E37465" s="8"/>
      <c r="O37465" s="9"/>
    </row>
    <row r="37466" spans="2:15" x14ac:dyDescent="0.2">
      <c r="B37466" s="3"/>
      <c r="C37466" s="3"/>
      <c r="D37466" s="6"/>
      <c r="E37466" s="8"/>
      <c r="O37466" s="9"/>
    </row>
    <row r="37467" spans="2:15" x14ac:dyDescent="0.2">
      <c r="B37467" s="3"/>
      <c r="C37467" s="3"/>
      <c r="D37467" s="6"/>
      <c r="E37467" s="8"/>
      <c r="O37467" s="9"/>
    </row>
    <row r="37468" spans="2:15" x14ac:dyDescent="0.2">
      <c r="B37468" s="3"/>
      <c r="C37468" s="3"/>
      <c r="D37468" s="6"/>
      <c r="E37468" s="8"/>
      <c r="O37468" s="9"/>
    </row>
    <row r="37469" spans="2:15" x14ac:dyDescent="0.2">
      <c r="B37469" s="3"/>
      <c r="C37469" s="3"/>
      <c r="D37469" s="6"/>
      <c r="E37469" s="8"/>
      <c r="O37469" s="9"/>
    </row>
    <row r="37470" spans="2:15" x14ac:dyDescent="0.2">
      <c r="B37470" s="3"/>
      <c r="C37470" s="3"/>
      <c r="D37470" s="6"/>
      <c r="E37470" s="8"/>
      <c r="O37470" s="9"/>
    </row>
    <row r="37471" spans="2:15" x14ac:dyDescent="0.2">
      <c r="B37471" s="3"/>
      <c r="C37471" s="3"/>
      <c r="D37471" s="6"/>
      <c r="E37471" s="8"/>
      <c r="O37471" s="9"/>
    </row>
    <row r="37472" spans="2:15" x14ac:dyDescent="0.2">
      <c r="B37472" s="3"/>
      <c r="C37472" s="3"/>
      <c r="D37472" s="6"/>
      <c r="E37472" s="8"/>
      <c r="O37472" s="9"/>
    </row>
    <row r="37473" spans="2:15" x14ac:dyDescent="0.2">
      <c r="B37473" s="3"/>
      <c r="C37473" s="3"/>
      <c r="D37473" s="6"/>
      <c r="E37473" s="8"/>
      <c r="O37473" s="9"/>
    </row>
    <row r="37474" spans="2:15" x14ac:dyDescent="0.2">
      <c r="B37474" s="3"/>
      <c r="C37474" s="3"/>
      <c r="D37474" s="6"/>
      <c r="E37474" s="8"/>
      <c r="O37474" s="9"/>
    </row>
    <row r="37475" spans="2:15" x14ac:dyDescent="0.2">
      <c r="B37475" s="3"/>
      <c r="C37475" s="3"/>
      <c r="D37475" s="6"/>
      <c r="E37475" s="8"/>
      <c r="O37475" s="9"/>
    </row>
    <row r="37476" spans="2:15" x14ac:dyDescent="0.2">
      <c r="B37476" s="3"/>
      <c r="C37476" s="3"/>
      <c r="D37476" s="6"/>
      <c r="E37476" s="8"/>
      <c r="O37476" s="9"/>
    </row>
    <row r="37477" spans="2:15" x14ac:dyDescent="0.2">
      <c r="B37477" s="3"/>
      <c r="C37477" s="3"/>
      <c r="D37477" s="6"/>
      <c r="E37477" s="8"/>
      <c r="O37477" s="9"/>
    </row>
    <row r="37478" spans="2:15" x14ac:dyDescent="0.2">
      <c r="B37478" s="3"/>
      <c r="C37478" s="3"/>
      <c r="D37478" s="6"/>
      <c r="E37478" s="8"/>
      <c r="O37478" s="9"/>
    </row>
    <row r="37479" spans="2:15" x14ac:dyDescent="0.2">
      <c r="B37479" s="3"/>
      <c r="C37479" s="3"/>
      <c r="D37479" s="6"/>
      <c r="E37479" s="8"/>
      <c r="O37479" s="9"/>
    </row>
    <row r="37480" spans="2:15" x14ac:dyDescent="0.2">
      <c r="B37480" s="3"/>
      <c r="C37480" s="3"/>
      <c r="D37480" s="6"/>
      <c r="E37480" s="8"/>
      <c r="O37480" s="9"/>
    </row>
    <row r="37481" spans="2:15" x14ac:dyDescent="0.2">
      <c r="B37481" s="3"/>
      <c r="C37481" s="3"/>
      <c r="D37481" s="6"/>
      <c r="E37481" s="8"/>
      <c r="O37481" s="9"/>
    </row>
    <row r="37482" spans="2:15" x14ac:dyDescent="0.2">
      <c r="B37482" s="3"/>
      <c r="C37482" s="3"/>
      <c r="D37482" s="6"/>
      <c r="E37482" s="8"/>
      <c r="O37482" s="9"/>
    </row>
    <row r="37483" spans="2:15" x14ac:dyDescent="0.2">
      <c r="B37483" s="3"/>
      <c r="C37483" s="3"/>
      <c r="D37483" s="6"/>
      <c r="E37483" s="8"/>
      <c r="O37483" s="9"/>
    </row>
    <row r="37484" spans="2:15" x14ac:dyDescent="0.2">
      <c r="B37484" s="3"/>
      <c r="C37484" s="3"/>
      <c r="D37484" s="6"/>
      <c r="E37484" s="8"/>
      <c r="O37484" s="9"/>
    </row>
    <row r="37485" spans="2:15" x14ac:dyDescent="0.2">
      <c r="B37485" s="3"/>
      <c r="C37485" s="3"/>
      <c r="D37485" s="6"/>
      <c r="E37485" s="8"/>
      <c r="O37485" s="9"/>
    </row>
    <row r="37486" spans="2:15" x14ac:dyDescent="0.2">
      <c r="B37486" s="3"/>
      <c r="C37486" s="3"/>
      <c r="D37486" s="6"/>
      <c r="E37486" s="8"/>
      <c r="O37486" s="9"/>
    </row>
    <row r="37487" spans="2:15" x14ac:dyDescent="0.2">
      <c r="B37487" s="3"/>
      <c r="C37487" s="3"/>
      <c r="D37487" s="6"/>
      <c r="E37487" s="8"/>
      <c r="O37487" s="9"/>
    </row>
    <row r="37488" spans="2:15" x14ac:dyDescent="0.2">
      <c r="B37488" s="3"/>
      <c r="C37488" s="3"/>
      <c r="D37488" s="6"/>
      <c r="E37488" s="8"/>
      <c r="O37488" s="9"/>
    </row>
    <row r="37489" spans="2:15" x14ac:dyDescent="0.2">
      <c r="B37489" s="3"/>
      <c r="C37489" s="3"/>
      <c r="D37489" s="6"/>
      <c r="E37489" s="8"/>
      <c r="O37489" s="9"/>
    </row>
    <row r="37490" spans="2:15" x14ac:dyDescent="0.2">
      <c r="B37490" s="3"/>
      <c r="C37490" s="3"/>
      <c r="D37490" s="6"/>
      <c r="E37490" s="8"/>
      <c r="O37490" s="9"/>
    </row>
    <row r="37491" spans="2:15" x14ac:dyDescent="0.2">
      <c r="B37491" s="3"/>
      <c r="C37491" s="3"/>
      <c r="D37491" s="6"/>
      <c r="E37491" s="8"/>
      <c r="O37491" s="9"/>
    </row>
    <row r="37492" spans="2:15" x14ac:dyDescent="0.2">
      <c r="B37492" s="3"/>
      <c r="C37492" s="3"/>
      <c r="D37492" s="6"/>
      <c r="E37492" s="8"/>
      <c r="O37492" s="9"/>
    </row>
    <row r="37493" spans="2:15" x14ac:dyDescent="0.2">
      <c r="B37493" s="3"/>
      <c r="C37493" s="3"/>
      <c r="D37493" s="6"/>
      <c r="E37493" s="8"/>
      <c r="O37493" s="9"/>
    </row>
    <row r="37494" spans="2:15" x14ac:dyDescent="0.2">
      <c r="B37494" s="3"/>
      <c r="C37494" s="3"/>
      <c r="D37494" s="6"/>
      <c r="E37494" s="8"/>
      <c r="O37494" s="9"/>
    </row>
    <row r="37495" spans="2:15" x14ac:dyDescent="0.2">
      <c r="B37495" s="3"/>
      <c r="C37495" s="3"/>
      <c r="D37495" s="6"/>
      <c r="E37495" s="8"/>
      <c r="O37495" s="9"/>
    </row>
    <row r="37496" spans="2:15" x14ac:dyDescent="0.2">
      <c r="B37496" s="3"/>
      <c r="C37496" s="3"/>
      <c r="D37496" s="6"/>
      <c r="E37496" s="8"/>
      <c r="O37496" s="9"/>
    </row>
    <row r="37497" spans="2:15" x14ac:dyDescent="0.2">
      <c r="B37497" s="3"/>
      <c r="C37497" s="3"/>
      <c r="D37497" s="6"/>
      <c r="E37497" s="8"/>
      <c r="O37497" s="9"/>
    </row>
    <row r="37498" spans="2:15" x14ac:dyDescent="0.2">
      <c r="B37498" s="3"/>
      <c r="C37498" s="3"/>
      <c r="D37498" s="6"/>
      <c r="E37498" s="8"/>
      <c r="O37498" s="9"/>
    </row>
    <row r="37499" spans="2:15" x14ac:dyDescent="0.2">
      <c r="B37499" s="3"/>
      <c r="C37499" s="3"/>
      <c r="D37499" s="6"/>
      <c r="E37499" s="8"/>
      <c r="O37499" s="9"/>
    </row>
    <row r="37500" spans="2:15" x14ac:dyDescent="0.2">
      <c r="B37500" s="3"/>
      <c r="C37500" s="3"/>
      <c r="D37500" s="6"/>
      <c r="E37500" s="8"/>
      <c r="O37500" s="9"/>
    </row>
    <row r="37501" spans="2:15" x14ac:dyDescent="0.2">
      <c r="B37501" s="3"/>
      <c r="C37501" s="3"/>
      <c r="D37501" s="6"/>
      <c r="E37501" s="8"/>
      <c r="O37501" s="9"/>
    </row>
    <row r="37502" spans="2:15" x14ac:dyDescent="0.2">
      <c r="B37502" s="3"/>
      <c r="C37502" s="3"/>
      <c r="D37502" s="6"/>
      <c r="E37502" s="8"/>
      <c r="O37502" s="9"/>
    </row>
    <row r="37503" spans="2:15" x14ac:dyDescent="0.2">
      <c r="B37503" s="3"/>
      <c r="C37503" s="3"/>
      <c r="D37503" s="6"/>
      <c r="E37503" s="8"/>
      <c r="O37503" s="9"/>
    </row>
    <row r="37504" spans="2:15" x14ac:dyDescent="0.2">
      <c r="B37504" s="3"/>
      <c r="C37504" s="3"/>
      <c r="D37504" s="6"/>
      <c r="E37504" s="8"/>
      <c r="O37504" s="9"/>
    </row>
    <row r="37505" spans="2:15" x14ac:dyDescent="0.2">
      <c r="B37505" s="3"/>
      <c r="C37505" s="3"/>
      <c r="D37505" s="6"/>
      <c r="E37505" s="8"/>
      <c r="O37505" s="9"/>
    </row>
    <row r="37506" spans="2:15" x14ac:dyDescent="0.2">
      <c r="B37506" s="3"/>
      <c r="C37506" s="3"/>
      <c r="D37506" s="6"/>
      <c r="E37506" s="8"/>
      <c r="O37506" s="9"/>
    </row>
    <row r="37507" spans="2:15" x14ac:dyDescent="0.2">
      <c r="B37507" s="3"/>
      <c r="C37507" s="3"/>
      <c r="D37507" s="6"/>
      <c r="E37507" s="8"/>
      <c r="O37507" s="9"/>
    </row>
    <row r="37508" spans="2:15" x14ac:dyDescent="0.2">
      <c r="B37508" s="3"/>
      <c r="C37508" s="3"/>
      <c r="D37508" s="6"/>
      <c r="E37508" s="8"/>
      <c r="O37508" s="9"/>
    </row>
    <row r="37509" spans="2:15" x14ac:dyDescent="0.2">
      <c r="B37509" s="3"/>
      <c r="C37509" s="3"/>
      <c r="D37509" s="6"/>
      <c r="E37509" s="8"/>
      <c r="O37509" s="9"/>
    </row>
    <row r="37510" spans="2:15" x14ac:dyDescent="0.2">
      <c r="B37510" s="3"/>
      <c r="C37510" s="3"/>
      <c r="D37510" s="6"/>
      <c r="E37510" s="8"/>
      <c r="O37510" s="9"/>
    </row>
    <row r="37511" spans="2:15" x14ac:dyDescent="0.2">
      <c r="B37511" s="3"/>
      <c r="C37511" s="3"/>
      <c r="D37511" s="6"/>
      <c r="E37511" s="8"/>
      <c r="O37511" s="9"/>
    </row>
    <row r="37512" spans="2:15" x14ac:dyDescent="0.2">
      <c r="B37512" s="3"/>
      <c r="C37512" s="3"/>
      <c r="D37512" s="6"/>
      <c r="E37512" s="8"/>
      <c r="O37512" s="9"/>
    </row>
    <row r="37513" spans="2:15" x14ac:dyDescent="0.2">
      <c r="B37513" s="3"/>
      <c r="C37513" s="3"/>
      <c r="D37513" s="6"/>
      <c r="E37513" s="8"/>
      <c r="O37513" s="9"/>
    </row>
    <row r="37514" spans="2:15" x14ac:dyDescent="0.2">
      <c r="B37514" s="3"/>
      <c r="C37514" s="3"/>
      <c r="D37514" s="6"/>
      <c r="E37514" s="8"/>
      <c r="O37514" s="9"/>
    </row>
    <row r="37515" spans="2:15" x14ac:dyDescent="0.2">
      <c r="B37515" s="3"/>
      <c r="C37515" s="3"/>
      <c r="D37515" s="6"/>
      <c r="E37515" s="8"/>
      <c r="O37515" s="9"/>
    </row>
    <row r="37516" spans="2:15" x14ac:dyDescent="0.2">
      <c r="B37516" s="3"/>
      <c r="C37516" s="3"/>
      <c r="D37516" s="6"/>
      <c r="E37516" s="8"/>
      <c r="O37516" s="9"/>
    </row>
    <row r="37517" spans="2:15" x14ac:dyDescent="0.2">
      <c r="B37517" s="3"/>
      <c r="C37517" s="3"/>
      <c r="D37517" s="6"/>
      <c r="E37517" s="8"/>
      <c r="O37517" s="9"/>
    </row>
    <row r="37518" spans="2:15" x14ac:dyDescent="0.2">
      <c r="B37518" s="3"/>
      <c r="C37518" s="3"/>
      <c r="D37518" s="6"/>
      <c r="E37518" s="8"/>
      <c r="O37518" s="9"/>
    </row>
    <row r="37519" spans="2:15" x14ac:dyDescent="0.2">
      <c r="B37519" s="3"/>
      <c r="C37519" s="3"/>
      <c r="D37519" s="6"/>
      <c r="E37519" s="8"/>
      <c r="O37519" s="9"/>
    </row>
    <row r="37520" spans="2:15" x14ac:dyDescent="0.2">
      <c r="B37520" s="3"/>
      <c r="C37520" s="3"/>
      <c r="D37520" s="6"/>
      <c r="E37520" s="8"/>
      <c r="O37520" s="9"/>
    </row>
    <row r="37521" spans="2:15" x14ac:dyDescent="0.2">
      <c r="B37521" s="3"/>
      <c r="C37521" s="3"/>
      <c r="D37521" s="6"/>
      <c r="E37521" s="8"/>
      <c r="O37521" s="9"/>
    </row>
    <row r="37522" spans="2:15" x14ac:dyDescent="0.2">
      <c r="B37522" s="3"/>
      <c r="C37522" s="3"/>
      <c r="D37522" s="6"/>
      <c r="E37522" s="8"/>
      <c r="O37522" s="9"/>
    </row>
    <row r="37523" spans="2:15" x14ac:dyDescent="0.2">
      <c r="B37523" s="3"/>
      <c r="C37523" s="3"/>
      <c r="D37523" s="6"/>
      <c r="E37523" s="8"/>
      <c r="O37523" s="9"/>
    </row>
    <row r="37524" spans="2:15" x14ac:dyDescent="0.2">
      <c r="B37524" s="3"/>
      <c r="C37524" s="3"/>
      <c r="D37524" s="6"/>
      <c r="E37524" s="8"/>
      <c r="O37524" s="9"/>
    </row>
    <row r="37525" spans="2:15" x14ac:dyDescent="0.2">
      <c r="B37525" s="3"/>
      <c r="C37525" s="3"/>
      <c r="D37525" s="6"/>
      <c r="E37525" s="8"/>
      <c r="O37525" s="9"/>
    </row>
    <row r="37526" spans="2:15" x14ac:dyDescent="0.2">
      <c r="B37526" s="3"/>
      <c r="C37526" s="3"/>
      <c r="D37526" s="6"/>
      <c r="E37526" s="8"/>
      <c r="O37526" s="9"/>
    </row>
    <row r="37527" spans="2:15" x14ac:dyDescent="0.2">
      <c r="B37527" s="3"/>
      <c r="C37527" s="3"/>
      <c r="D37527" s="6"/>
      <c r="E37527" s="8"/>
      <c r="O37527" s="9"/>
    </row>
    <row r="37528" spans="2:15" x14ac:dyDescent="0.2">
      <c r="B37528" s="3"/>
      <c r="C37528" s="3"/>
      <c r="D37528" s="6"/>
      <c r="E37528" s="8"/>
      <c r="O37528" s="9"/>
    </row>
    <row r="37529" spans="2:15" x14ac:dyDescent="0.2">
      <c r="B37529" s="3"/>
      <c r="C37529" s="3"/>
      <c r="D37529" s="6"/>
      <c r="E37529" s="8"/>
      <c r="O37529" s="9"/>
    </row>
    <row r="37530" spans="2:15" x14ac:dyDescent="0.2">
      <c r="B37530" s="3"/>
      <c r="C37530" s="3"/>
      <c r="D37530" s="6"/>
      <c r="E37530" s="8"/>
      <c r="O37530" s="9"/>
    </row>
    <row r="37531" spans="2:15" x14ac:dyDescent="0.2">
      <c r="B37531" s="3"/>
      <c r="C37531" s="3"/>
      <c r="D37531" s="6"/>
      <c r="E37531" s="8"/>
      <c r="O37531" s="9"/>
    </row>
    <row r="37532" spans="2:15" x14ac:dyDescent="0.2">
      <c r="B37532" s="3"/>
      <c r="C37532" s="3"/>
      <c r="D37532" s="6"/>
      <c r="E37532" s="8"/>
      <c r="O37532" s="9"/>
    </row>
    <row r="37533" spans="2:15" x14ac:dyDescent="0.2">
      <c r="B37533" s="3"/>
      <c r="C37533" s="3"/>
      <c r="D37533" s="6"/>
      <c r="E37533" s="8"/>
      <c r="O37533" s="9"/>
    </row>
    <row r="37534" spans="2:15" x14ac:dyDescent="0.2">
      <c r="B37534" s="3"/>
      <c r="C37534" s="3"/>
      <c r="D37534" s="6"/>
      <c r="E37534" s="8"/>
      <c r="O37534" s="9"/>
    </row>
    <row r="37535" spans="2:15" x14ac:dyDescent="0.2">
      <c r="B37535" s="3"/>
      <c r="C37535" s="3"/>
      <c r="D37535" s="6"/>
      <c r="E37535" s="8"/>
      <c r="O37535" s="9"/>
    </row>
    <row r="37536" spans="2:15" x14ac:dyDescent="0.2">
      <c r="B37536" s="3"/>
      <c r="C37536" s="3"/>
      <c r="D37536" s="6"/>
      <c r="E37536" s="8"/>
      <c r="O37536" s="9"/>
    </row>
    <row r="37537" spans="2:15" x14ac:dyDescent="0.2">
      <c r="B37537" s="3"/>
      <c r="C37537" s="3"/>
      <c r="D37537" s="6"/>
      <c r="E37537" s="8"/>
      <c r="O37537" s="9"/>
    </row>
    <row r="37538" spans="2:15" x14ac:dyDescent="0.2">
      <c r="B37538" s="3"/>
      <c r="C37538" s="3"/>
      <c r="D37538" s="6"/>
      <c r="E37538" s="8"/>
      <c r="O37538" s="9"/>
    </row>
    <row r="37539" spans="2:15" x14ac:dyDescent="0.2">
      <c r="B37539" s="3"/>
      <c r="C37539" s="3"/>
      <c r="D37539" s="6"/>
      <c r="E37539" s="8"/>
      <c r="O37539" s="9"/>
    </row>
    <row r="37540" spans="2:15" x14ac:dyDescent="0.2">
      <c r="B37540" s="3"/>
      <c r="C37540" s="3"/>
      <c r="D37540" s="6"/>
      <c r="E37540" s="8"/>
      <c r="O37540" s="9"/>
    </row>
    <row r="37541" spans="2:15" x14ac:dyDescent="0.2">
      <c r="B37541" s="3"/>
      <c r="C37541" s="3"/>
      <c r="D37541" s="6"/>
      <c r="E37541" s="8"/>
      <c r="O37541" s="9"/>
    </row>
    <row r="37542" spans="2:15" x14ac:dyDescent="0.2">
      <c r="B37542" s="3"/>
      <c r="C37542" s="3"/>
      <c r="D37542" s="6"/>
      <c r="E37542" s="8"/>
      <c r="O37542" s="9"/>
    </row>
    <row r="37543" spans="2:15" x14ac:dyDescent="0.2">
      <c r="B37543" s="3"/>
      <c r="C37543" s="3"/>
      <c r="D37543" s="6"/>
      <c r="E37543" s="8"/>
      <c r="O37543" s="9"/>
    </row>
    <row r="37544" spans="2:15" x14ac:dyDescent="0.2">
      <c r="B37544" s="3"/>
      <c r="C37544" s="3"/>
      <c r="D37544" s="6"/>
      <c r="E37544" s="8"/>
      <c r="O37544" s="9"/>
    </row>
    <row r="37545" spans="2:15" x14ac:dyDescent="0.2">
      <c r="B37545" s="3"/>
      <c r="C37545" s="3"/>
      <c r="D37545" s="6"/>
      <c r="E37545" s="8"/>
      <c r="O37545" s="9"/>
    </row>
    <row r="37546" spans="2:15" x14ac:dyDescent="0.2">
      <c r="B37546" s="3"/>
      <c r="C37546" s="3"/>
      <c r="D37546" s="6"/>
      <c r="E37546" s="8"/>
      <c r="O37546" s="9"/>
    </row>
    <row r="37547" spans="2:15" x14ac:dyDescent="0.2">
      <c r="B37547" s="3"/>
      <c r="C37547" s="3"/>
      <c r="D37547" s="6"/>
      <c r="E37547" s="8"/>
      <c r="O37547" s="9"/>
    </row>
    <row r="37548" spans="2:15" x14ac:dyDescent="0.2">
      <c r="B37548" s="3"/>
      <c r="C37548" s="3"/>
      <c r="D37548" s="6"/>
      <c r="E37548" s="8"/>
      <c r="O37548" s="9"/>
    </row>
    <row r="37549" spans="2:15" x14ac:dyDescent="0.2">
      <c r="B37549" s="3"/>
      <c r="C37549" s="3"/>
      <c r="D37549" s="6"/>
      <c r="E37549" s="8"/>
      <c r="O37549" s="9"/>
    </row>
    <row r="37550" spans="2:15" x14ac:dyDescent="0.2">
      <c r="B37550" s="3"/>
      <c r="C37550" s="3"/>
      <c r="D37550" s="6"/>
      <c r="E37550" s="8"/>
      <c r="O37550" s="9"/>
    </row>
    <row r="37551" spans="2:15" x14ac:dyDescent="0.2">
      <c r="B37551" s="3"/>
      <c r="C37551" s="3"/>
      <c r="D37551" s="6"/>
      <c r="E37551" s="8"/>
      <c r="O37551" s="9"/>
    </row>
    <row r="37552" spans="2:15" x14ac:dyDescent="0.2">
      <c r="B37552" s="3"/>
      <c r="C37552" s="3"/>
      <c r="D37552" s="6"/>
      <c r="E37552" s="8"/>
      <c r="O37552" s="9"/>
    </row>
    <row r="37553" spans="2:15" x14ac:dyDescent="0.2">
      <c r="B37553" s="3"/>
      <c r="C37553" s="3"/>
      <c r="D37553" s="6"/>
      <c r="E37553" s="8"/>
      <c r="O37553" s="9"/>
    </row>
    <row r="37554" spans="2:15" x14ac:dyDescent="0.2">
      <c r="B37554" s="3"/>
      <c r="C37554" s="3"/>
      <c r="D37554" s="6"/>
      <c r="E37554" s="8"/>
      <c r="O37554" s="9"/>
    </row>
    <row r="37555" spans="2:15" x14ac:dyDescent="0.2">
      <c r="B37555" s="3"/>
      <c r="C37555" s="3"/>
      <c r="D37555" s="6"/>
      <c r="E37555" s="8"/>
      <c r="O37555" s="9"/>
    </row>
    <row r="37556" spans="2:15" x14ac:dyDescent="0.2">
      <c r="B37556" s="3"/>
      <c r="C37556" s="3"/>
      <c r="D37556" s="6"/>
      <c r="E37556" s="8"/>
      <c r="O37556" s="9"/>
    </row>
    <row r="37557" spans="2:15" x14ac:dyDescent="0.2">
      <c r="B37557" s="3"/>
      <c r="C37557" s="3"/>
      <c r="D37557" s="6"/>
      <c r="E37557" s="8"/>
      <c r="O37557" s="9"/>
    </row>
    <row r="37558" spans="2:15" x14ac:dyDescent="0.2">
      <c r="B37558" s="3"/>
      <c r="C37558" s="3"/>
      <c r="D37558" s="6"/>
      <c r="E37558" s="8"/>
      <c r="O37558" s="9"/>
    </row>
    <row r="37559" spans="2:15" x14ac:dyDescent="0.2">
      <c r="B37559" s="3"/>
      <c r="C37559" s="3"/>
      <c r="D37559" s="6"/>
      <c r="E37559" s="8"/>
      <c r="O37559" s="9"/>
    </row>
    <row r="37560" spans="2:15" x14ac:dyDescent="0.2">
      <c r="B37560" s="3"/>
      <c r="C37560" s="3"/>
      <c r="D37560" s="6"/>
      <c r="E37560" s="8"/>
      <c r="O37560" s="9"/>
    </row>
    <row r="37561" spans="2:15" x14ac:dyDescent="0.2">
      <c r="B37561" s="3"/>
      <c r="C37561" s="3"/>
      <c r="D37561" s="6"/>
      <c r="E37561" s="8"/>
      <c r="O37561" s="9"/>
    </row>
    <row r="37562" spans="2:15" x14ac:dyDescent="0.2">
      <c r="B37562" s="3"/>
      <c r="C37562" s="3"/>
      <c r="D37562" s="6"/>
      <c r="E37562" s="8"/>
      <c r="O37562" s="9"/>
    </row>
    <row r="37563" spans="2:15" x14ac:dyDescent="0.2">
      <c r="B37563" s="3"/>
      <c r="C37563" s="3"/>
      <c r="D37563" s="6"/>
      <c r="E37563" s="8"/>
      <c r="O37563" s="9"/>
    </row>
    <row r="37564" spans="2:15" x14ac:dyDescent="0.2">
      <c r="B37564" s="3"/>
      <c r="C37564" s="3"/>
      <c r="D37564" s="6"/>
      <c r="E37564" s="8"/>
      <c r="O37564" s="9"/>
    </row>
    <row r="37565" spans="2:15" x14ac:dyDescent="0.2">
      <c r="B37565" s="3"/>
      <c r="C37565" s="3"/>
      <c r="D37565" s="6"/>
      <c r="E37565" s="8"/>
      <c r="O37565" s="9"/>
    </row>
    <row r="37566" spans="2:15" x14ac:dyDescent="0.2">
      <c r="B37566" s="3"/>
      <c r="C37566" s="3"/>
      <c r="D37566" s="6"/>
      <c r="E37566" s="8"/>
      <c r="O37566" s="9"/>
    </row>
    <row r="37567" spans="2:15" x14ac:dyDescent="0.2">
      <c r="B37567" s="3"/>
      <c r="C37567" s="3"/>
      <c r="D37567" s="6"/>
      <c r="E37567" s="8"/>
      <c r="O37567" s="9"/>
    </row>
    <row r="37568" spans="2:15" x14ac:dyDescent="0.2">
      <c r="B37568" s="3"/>
      <c r="C37568" s="3"/>
      <c r="D37568" s="6"/>
      <c r="E37568" s="8"/>
      <c r="O37568" s="9"/>
    </row>
    <row r="37569" spans="2:15" x14ac:dyDescent="0.2">
      <c r="B37569" s="3"/>
      <c r="C37569" s="3"/>
      <c r="D37569" s="6"/>
      <c r="E37569" s="8"/>
      <c r="O37569" s="9"/>
    </row>
    <row r="37570" spans="2:15" x14ac:dyDescent="0.2">
      <c r="B37570" s="3"/>
      <c r="C37570" s="3"/>
      <c r="D37570" s="6"/>
      <c r="E37570" s="8"/>
      <c r="O37570" s="9"/>
    </row>
    <row r="37571" spans="2:15" x14ac:dyDescent="0.2">
      <c r="B37571" s="3"/>
      <c r="C37571" s="3"/>
      <c r="D37571" s="6"/>
      <c r="E37571" s="8"/>
      <c r="O37571" s="9"/>
    </row>
    <row r="37572" spans="2:15" x14ac:dyDescent="0.2">
      <c r="B37572" s="3"/>
      <c r="C37572" s="3"/>
      <c r="D37572" s="6"/>
      <c r="E37572" s="8"/>
      <c r="O37572" s="9"/>
    </row>
    <row r="37573" spans="2:15" x14ac:dyDescent="0.2">
      <c r="B37573" s="3"/>
      <c r="C37573" s="3"/>
      <c r="D37573" s="6"/>
      <c r="E37573" s="8"/>
      <c r="O37573" s="9"/>
    </row>
    <row r="37574" spans="2:15" x14ac:dyDescent="0.2">
      <c r="B37574" s="3"/>
      <c r="C37574" s="3"/>
      <c r="D37574" s="6"/>
      <c r="E37574" s="8"/>
      <c r="O37574" s="9"/>
    </row>
    <row r="37575" spans="2:15" x14ac:dyDescent="0.2">
      <c r="B37575" s="3"/>
      <c r="C37575" s="3"/>
      <c r="D37575" s="6"/>
      <c r="E37575" s="8"/>
      <c r="O37575" s="9"/>
    </row>
    <row r="37576" spans="2:15" x14ac:dyDescent="0.2">
      <c r="B37576" s="3"/>
      <c r="C37576" s="3"/>
      <c r="D37576" s="6"/>
      <c r="E37576" s="8"/>
      <c r="O37576" s="9"/>
    </row>
    <row r="37577" spans="2:15" x14ac:dyDescent="0.2">
      <c r="B37577" s="3"/>
      <c r="C37577" s="3"/>
      <c r="D37577" s="6"/>
      <c r="E37577" s="8"/>
      <c r="O37577" s="9"/>
    </row>
    <row r="37578" spans="2:15" x14ac:dyDescent="0.2">
      <c r="B37578" s="3"/>
      <c r="C37578" s="3"/>
      <c r="D37578" s="6"/>
      <c r="E37578" s="8"/>
      <c r="O37578" s="9"/>
    </row>
    <row r="37579" spans="2:15" x14ac:dyDescent="0.2">
      <c r="B37579" s="3"/>
      <c r="C37579" s="3"/>
      <c r="D37579" s="6"/>
      <c r="E37579" s="8"/>
      <c r="O37579" s="9"/>
    </row>
    <row r="37580" spans="2:15" x14ac:dyDescent="0.2">
      <c r="B37580" s="3"/>
      <c r="C37580" s="3"/>
      <c r="D37580" s="6"/>
      <c r="E37580" s="8"/>
      <c r="O37580" s="9"/>
    </row>
    <row r="37581" spans="2:15" x14ac:dyDescent="0.2">
      <c r="B37581" s="3"/>
      <c r="C37581" s="3"/>
      <c r="D37581" s="6"/>
      <c r="E37581" s="8"/>
      <c r="O37581" s="9"/>
    </row>
    <row r="37582" spans="2:15" x14ac:dyDescent="0.2">
      <c r="B37582" s="3"/>
      <c r="C37582" s="3"/>
      <c r="D37582" s="6"/>
      <c r="E37582" s="8"/>
      <c r="O37582" s="9"/>
    </row>
    <row r="37583" spans="2:15" x14ac:dyDescent="0.2">
      <c r="B37583" s="3"/>
      <c r="C37583" s="3"/>
      <c r="D37583" s="6"/>
      <c r="E37583" s="8"/>
      <c r="O37583" s="9"/>
    </row>
    <row r="37584" spans="2:15" x14ac:dyDescent="0.2">
      <c r="B37584" s="3"/>
      <c r="C37584" s="3"/>
      <c r="D37584" s="6"/>
      <c r="E37584" s="8"/>
      <c r="O37584" s="9"/>
    </row>
    <row r="37585" spans="2:15" x14ac:dyDescent="0.2">
      <c r="B37585" s="3"/>
      <c r="C37585" s="3"/>
      <c r="D37585" s="6"/>
      <c r="E37585" s="8"/>
      <c r="O37585" s="9"/>
    </row>
    <row r="37586" spans="2:15" x14ac:dyDescent="0.2">
      <c r="B37586" s="3"/>
      <c r="C37586" s="3"/>
      <c r="D37586" s="6"/>
      <c r="E37586" s="8"/>
      <c r="O37586" s="9"/>
    </row>
    <row r="37587" spans="2:15" x14ac:dyDescent="0.2">
      <c r="B37587" s="3"/>
      <c r="C37587" s="3"/>
      <c r="D37587" s="6"/>
      <c r="E37587" s="8"/>
      <c r="O37587" s="9"/>
    </row>
    <row r="37588" spans="2:15" x14ac:dyDescent="0.2">
      <c r="B37588" s="3"/>
      <c r="C37588" s="3"/>
      <c r="D37588" s="6"/>
      <c r="E37588" s="8"/>
      <c r="O37588" s="9"/>
    </row>
    <row r="37589" spans="2:15" x14ac:dyDescent="0.2">
      <c r="B37589" s="3"/>
      <c r="C37589" s="3"/>
      <c r="D37589" s="6"/>
      <c r="E37589" s="8"/>
      <c r="O37589" s="9"/>
    </row>
    <row r="37590" spans="2:15" x14ac:dyDescent="0.2">
      <c r="B37590" s="3"/>
      <c r="C37590" s="3"/>
      <c r="D37590" s="6"/>
      <c r="E37590" s="8"/>
      <c r="O37590" s="9"/>
    </row>
    <row r="37591" spans="2:15" x14ac:dyDescent="0.2">
      <c r="B37591" s="3"/>
      <c r="C37591" s="3"/>
      <c r="D37591" s="6"/>
      <c r="E37591" s="8"/>
      <c r="O37591" s="9"/>
    </row>
    <row r="37592" spans="2:15" x14ac:dyDescent="0.2">
      <c r="B37592" s="3"/>
      <c r="C37592" s="3"/>
      <c r="D37592" s="6"/>
      <c r="E37592" s="8"/>
      <c r="O37592" s="9"/>
    </row>
    <row r="37593" spans="2:15" x14ac:dyDescent="0.2">
      <c r="B37593" s="3"/>
      <c r="C37593" s="3"/>
      <c r="D37593" s="6"/>
      <c r="E37593" s="8"/>
      <c r="O37593" s="9"/>
    </row>
    <row r="37594" spans="2:15" x14ac:dyDescent="0.2">
      <c r="B37594" s="3"/>
      <c r="C37594" s="3"/>
      <c r="D37594" s="6"/>
      <c r="E37594" s="8"/>
      <c r="O37594" s="9"/>
    </row>
    <row r="37595" spans="2:15" x14ac:dyDescent="0.2">
      <c r="B37595" s="3"/>
      <c r="C37595" s="3"/>
      <c r="D37595" s="6"/>
      <c r="E37595" s="8"/>
      <c r="O37595" s="9"/>
    </row>
    <row r="37596" spans="2:15" x14ac:dyDescent="0.2">
      <c r="B37596" s="3"/>
      <c r="C37596" s="3"/>
      <c r="D37596" s="6"/>
      <c r="E37596" s="8"/>
      <c r="O37596" s="9"/>
    </row>
    <row r="37597" spans="2:15" x14ac:dyDescent="0.2">
      <c r="B37597" s="3"/>
      <c r="C37597" s="3"/>
      <c r="D37597" s="6"/>
      <c r="E37597" s="8"/>
      <c r="O37597" s="9"/>
    </row>
    <row r="37598" spans="2:15" x14ac:dyDescent="0.2">
      <c r="B37598" s="3"/>
      <c r="C37598" s="3"/>
      <c r="D37598" s="6"/>
      <c r="E37598" s="8"/>
      <c r="O37598" s="9"/>
    </row>
    <row r="37599" spans="2:15" x14ac:dyDescent="0.2">
      <c r="B37599" s="3"/>
      <c r="C37599" s="3"/>
      <c r="D37599" s="6"/>
      <c r="E37599" s="8"/>
      <c r="O37599" s="9"/>
    </row>
    <row r="37600" spans="2:15" x14ac:dyDescent="0.2">
      <c r="B37600" s="3"/>
      <c r="C37600" s="3"/>
      <c r="D37600" s="6"/>
      <c r="E37600" s="8"/>
      <c r="O37600" s="9"/>
    </row>
    <row r="37601" spans="2:15" x14ac:dyDescent="0.2">
      <c r="B37601" s="3"/>
      <c r="C37601" s="3"/>
      <c r="D37601" s="6"/>
      <c r="E37601" s="8"/>
      <c r="O37601" s="9"/>
    </row>
    <row r="37602" spans="2:15" x14ac:dyDescent="0.2">
      <c r="B37602" s="3"/>
      <c r="C37602" s="3"/>
      <c r="D37602" s="6"/>
      <c r="E37602" s="8"/>
      <c r="O37602" s="9"/>
    </row>
    <row r="37603" spans="2:15" x14ac:dyDescent="0.2">
      <c r="B37603" s="3"/>
      <c r="C37603" s="3"/>
      <c r="D37603" s="6"/>
      <c r="E37603" s="8"/>
      <c r="O37603" s="9"/>
    </row>
    <row r="37604" spans="2:15" x14ac:dyDescent="0.2">
      <c r="B37604" s="3"/>
      <c r="C37604" s="3"/>
      <c r="D37604" s="6"/>
      <c r="E37604" s="8"/>
      <c r="O37604" s="9"/>
    </row>
    <row r="37605" spans="2:15" x14ac:dyDescent="0.2">
      <c r="B37605" s="3"/>
      <c r="C37605" s="3"/>
      <c r="D37605" s="6"/>
      <c r="E37605" s="8"/>
      <c r="O37605" s="9"/>
    </row>
    <row r="37606" spans="2:15" x14ac:dyDescent="0.2">
      <c r="B37606" s="3"/>
      <c r="C37606" s="3"/>
      <c r="D37606" s="6"/>
      <c r="E37606" s="8"/>
      <c r="O37606" s="9"/>
    </row>
    <row r="37607" spans="2:15" x14ac:dyDescent="0.2">
      <c r="B37607" s="3"/>
      <c r="C37607" s="3"/>
      <c r="D37607" s="6"/>
      <c r="E37607" s="8"/>
      <c r="O37607" s="9"/>
    </row>
    <row r="37608" spans="2:15" x14ac:dyDescent="0.2">
      <c r="B37608" s="3"/>
      <c r="C37608" s="3"/>
      <c r="D37608" s="6"/>
      <c r="E37608" s="8"/>
      <c r="O37608" s="9"/>
    </row>
    <row r="37609" spans="2:15" x14ac:dyDescent="0.2">
      <c r="B37609" s="3"/>
      <c r="C37609" s="3"/>
      <c r="D37609" s="6"/>
      <c r="E37609" s="8"/>
      <c r="O37609" s="9"/>
    </row>
    <row r="37610" spans="2:15" x14ac:dyDescent="0.2">
      <c r="B37610" s="3"/>
      <c r="C37610" s="3"/>
      <c r="D37610" s="6"/>
      <c r="E37610" s="8"/>
      <c r="O37610" s="9"/>
    </row>
    <row r="37611" spans="2:15" x14ac:dyDescent="0.2">
      <c r="B37611" s="3"/>
      <c r="C37611" s="3"/>
      <c r="D37611" s="6"/>
      <c r="E37611" s="8"/>
      <c r="O37611" s="9"/>
    </row>
    <row r="37612" spans="2:15" x14ac:dyDescent="0.2">
      <c r="B37612" s="3"/>
      <c r="C37612" s="3"/>
      <c r="D37612" s="6"/>
      <c r="E37612" s="8"/>
      <c r="O37612" s="9"/>
    </row>
    <row r="37613" spans="2:15" x14ac:dyDescent="0.2">
      <c r="B37613" s="3"/>
      <c r="C37613" s="3"/>
      <c r="D37613" s="6"/>
      <c r="E37613" s="8"/>
      <c r="O37613" s="9"/>
    </row>
    <row r="37614" spans="2:15" x14ac:dyDescent="0.2">
      <c r="B37614" s="3"/>
      <c r="C37614" s="3"/>
      <c r="D37614" s="6"/>
      <c r="E37614" s="8"/>
      <c r="O37614" s="9"/>
    </row>
    <row r="37615" spans="2:15" x14ac:dyDescent="0.2">
      <c r="B37615" s="3"/>
      <c r="C37615" s="3"/>
      <c r="D37615" s="6"/>
      <c r="E37615" s="8"/>
      <c r="O37615" s="9"/>
    </row>
    <row r="37616" spans="2:15" x14ac:dyDescent="0.2">
      <c r="B37616" s="3"/>
      <c r="C37616" s="3"/>
      <c r="D37616" s="6"/>
      <c r="E37616" s="8"/>
      <c r="O37616" s="9"/>
    </row>
    <row r="37617" spans="2:15" x14ac:dyDescent="0.2">
      <c r="B37617" s="3"/>
      <c r="C37617" s="3"/>
      <c r="D37617" s="6"/>
      <c r="E37617" s="8"/>
      <c r="O37617" s="9"/>
    </row>
    <row r="37618" spans="2:15" x14ac:dyDescent="0.2">
      <c r="B37618" s="3"/>
      <c r="C37618" s="3"/>
      <c r="D37618" s="6"/>
      <c r="E37618" s="8"/>
      <c r="O37618" s="9"/>
    </row>
    <row r="37619" spans="2:15" x14ac:dyDescent="0.2">
      <c r="B37619" s="3"/>
      <c r="C37619" s="3"/>
      <c r="D37619" s="6"/>
      <c r="E37619" s="8"/>
      <c r="O37619" s="9"/>
    </row>
    <row r="37620" spans="2:15" x14ac:dyDescent="0.2">
      <c r="B37620" s="3"/>
      <c r="C37620" s="3"/>
      <c r="D37620" s="6"/>
      <c r="E37620" s="8"/>
      <c r="O37620" s="9"/>
    </row>
    <row r="37621" spans="2:15" x14ac:dyDescent="0.2">
      <c r="B37621" s="3"/>
      <c r="C37621" s="3"/>
      <c r="D37621" s="6"/>
      <c r="E37621" s="8"/>
      <c r="O37621" s="9"/>
    </row>
    <row r="37622" spans="2:15" x14ac:dyDescent="0.2">
      <c r="B37622" s="3"/>
      <c r="C37622" s="3"/>
      <c r="D37622" s="6"/>
      <c r="E37622" s="8"/>
      <c r="O37622" s="9"/>
    </row>
    <row r="37623" spans="2:15" x14ac:dyDescent="0.2">
      <c r="B37623" s="3"/>
      <c r="C37623" s="3"/>
      <c r="D37623" s="6"/>
      <c r="E37623" s="8"/>
      <c r="O37623" s="9"/>
    </row>
    <row r="37624" spans="2:15" x14ac:dyDescent="0.2">
      <c r="B37624" s="3"/>
      <c r="C37624" s="3"/>
      <c r="D37624" s="6"/>
      <c r="E37624" s="8"/>
      <c r="O37624" s="9"/>
    </row>
    <row r="37625" spans="2:15" x14ac:dyDescent="0.2">
      <c r="B37625" s="3"/>
      <c r="C37625" s="3"/>
      <c r="D37625" s="6"/>
      <c r="E37625" s="8"/>
      <c r="O37625" s="9"/>
    </row>
    <row r="37626" spans="2:15" x14ac:dyDescent="0.2">
      <c r="B37626" s="3"/>
      <c r="C37626" s="3"/>
      <c r="D37626" s="6"/>
      <c r="E37626" s="8"/>
      <c r="O37626" s="9"/>
    </row>
    <row r="37627" spans="2:15" x14ac:dyDescent="0.2">
      <c r="B37627" s="3"/>
      <c r="C37627" s="3"/>
      <c r="D37627" s="6"/>
      <c r="E37627" s="8"/>
      <c r="O37627" s="9"/>
    </row>
    <row r="37628" spans="2:15" x14ac:dyDescent="0.2">
      <c r="B37628" s="3"/>
      <c r="C37628" s="3"/>
      <c r="D37628" s="6"/>
      <c r="E37628" s="8"/>
      <c r="O37628" s="9"/>
    </row>
    <row r="37629" spans="2:15" x14ac:dyDescent="0.2">
      <c r="B37629" s="3"/>
      <c r="C37629" s="3"/>
      <c r="D37629" s="6"/>
      <c r="E37629" s="8"/>
      <c r="O37629" s="9"/>
    </row>
    <row r="37630" spans="2:15" x14ac:dyDescent="0.2">
      <c r="B37630" s="3"/>
      <c r="C37630" s="3"/>
      <c r="D37630" s="6"/>
      <c r="E37630" s="8"/>
      <c r="O37630" s="9"/>
    </row>
    <row r="37631" spans="2:15" x14ac:dyDescent="0.2">
      <c r="B37631" s="3"/>
      <c r="C37631" s="3"/>
      <c r="D37631" s="6"/>
      <c r="E37631" s="8"/>
      <c r="O37631" s="9"/>
    </row>
    <row r="37632" spans="2:15" x14ac:dyDescent="0.2">
      <c r="B37632" s="3"/>
      <c r="C37632" s="3"/>
      <c r="D37632" s="6"/>
      <c r="E37632" s="8"/>
      <c r="O37632" s="9"/>
    </row>
    <row r="37633" spans="2:15" x14ac:dyDescent="0.2">
      <c r="B37633" s="3"/>
      <c r="C37633" s="3"/>
      <c r="D37633" s="6"/>
      <c r="E37633" s="8"/>
      <c r="O37633" s="9"/>
    </row>
    <row r="37634" spans="2:15" x14ac:dyDescent="0.2">
      <c r="B37634" s="3"/>
      <c r="C37634" s="3"/>
      <c r="D37634" s="6"/>
      <c r="E37634" s="8"/>
      <c r="O37634" s="9"/>
    </row>
    <row r="37635" spans="2:15" x14ac:dyDescent="0.2">
      <c r="B37635" s="3"/>
      <c r="C37635" s="3"/>
      <c r="D37635" s="6"/>
      <c r="E37635" s="8"/>
      <c r="O37635" s="9"/>
    </row>
    <row r="37636" spans="2:15" x14ac:dyDescent="0.2">
      <c r="B37636" s="3"/>
      <c r="C37636" s="3"/>
      <c r="D37636" s="6"/>
      <c r="E37636" s="8"/>
      <c r="O37636" s="9"/>
    </row>
    <row r="37637" spans="2:15" x14ac:dyDescent="0.2">
      <c r="B37637" s="3"/>
      <c r="C37637" s="3"/>
      <c r="D37637" s="6"/>
      <c r="E37637" s="8"/>
      <c r="O37637" s="9"/>
    </row>
    <row r="37638" spans="2:15" x14ac:dyDescent="0.2">
      <c r="B37638" s="3"/>
      <c r="C37638" s="3"/>
      <c r="D37638" s="6"/>
      <c r="E37638" s="8"/>
      <c r="O37638" s="9"/>
    </row>
    <row r="37639" spans="2:15" x14ac:dyDescent="0.2">
      <c r="B37639" s="3"/>
      <c r="C37639" s="3"/>
      <c r="D37639" s="6"/>
      <c r="E37639" s="8"/>
      <c r="O37639" s="9"/>
    </row>
    <row r="37640" spans="2:15" x14ac:dyDescent="0.2">
      <c r="B37640" s="3"/>
      <c r="C37640" s="3"/>
      <c r="D37640" s="6"/>
      <c r="E37640" s="8"/>
      <c r="O37640" s="9"/>
    </row>
    <row r="37641" spans="2:15" x14ac:dyDescent="0.2">
      <c r="B37641" s="3"/>
      <c r="C37641" s="3"/>
      <c r="D37641" s="6"/>
      <c r="E37641" s="8"/>
      <c r="O37641" s="9"/>
    </row>
    <row r="37642" spans="2:15" x14ac:dyDescent="0.2">
      <c r="B37642" s="3"/>
      <c r="C37642" s="3"/>
      <c r="D37642" s="6"/>
      <c r="E37642" s="8"/>
      <c r="O37642" s="9"/>
    </row>
    <row r="37643" spans="2:15" x14ac:dyDescent="0.2">
      <c r="B37643" s="3"/>
      <c r="C37643" s="3"/>
      <c r="D37643" s="6"/>
      <c r="E37643" s="8"/>
      <c r="O37643" s="9"/>
    </row>
    <row r="37644" spans="2:15" x14ac:dyDescent="0.2">
      <c r="B37644" s="3"/>
      <c r="C37644" s="3"/>
      <c r="D37644" s="6"/>
      <c r="E37644" s="8"/>
      <c r="O37644" s="9"/>
    </row>
    <row r="37645" spans="2:15" x14ac:dyDescent="0.2">
      <c r="B37645" s="3"/>
      <c r="C37645" s="3"/>
      <c r="D37645" s="6"/>
      <c r="E37645" s="8"/>
      <c r="O37645" s="9"/>
    </row>
    <row r="37646" spans="2:15" x14ac:dyDescent="0.2">
      <c r="B37646" s="3"/>
      <c r="C37646" s="3"/>
      <c r="D37646" s="6"/>
      <c r="E37646" s="8"/>
      <c r="O37646" s="9"/>
    </row>
    <row r="37647" spans="2:15" x14ac:dyDescent="0.2">
      <c r="B37647" s="3"/>
      <c r="C37647" s="3"/>
      <c r="D37647" s="6"/>
      <c r="E37647" s="8"/>
      <c r="O37647" s="9"/>
    </row>
    <row r="37648" spans="2:15" x14ac:dyDescent="0.2">
      <c r="B37648" s="3"/>
      <c r="C37648" s="3"/>
      <c r="D37648" s="6"/>
      <c r="E37648" s="8"/>
      <c r="O37648" s="9"/>
    </row>
    <row r="37649" spans="2:15" x14ac:dyDescent="0.2">
      <c r="B37649" s="3"/>
      <c r="C37649" s="3"/>
      <c r="D37649" s="6"/>
      <c r="E37649" s="8"/>
      <c r="O37649" s="9"/>
    </row>
    <row r="37650" spans="2:15" x14ac:dyDescent="0.2">
      <c r="B37650" s="3"/>
      <c r="C37650" s="3"/>
      <c r="D37650" s="6"/>
      <c r="E37650" s="8"/>
      <c r="O37650" s="9"/>
    </row>
    <row r="37651" spans="2:15" x14ac:dyDescent="0.2">
      <c r="B37651" s="3"/>
      <c r="C37651" s="3"/>
      <c r="D37651" s="6"/>
      <c r="E37651" s="8"/>
      <c r="O37651" s="9"/>
    </row>
    <row r="37652" spans="2:15" x14ac:dyDescent="0.2">
      <c r="B37652" s="3"/>
      <c r="C37652" s="3"/>
      <c r="D37652" s="6"/>
      <c r="E37652" s="8"/>
      <c r="O37652" s="9"/>
    </row>
    <row r="37653" spans="2:15" x14ac:dyDescent="0.2">
      <c r="B37653" s="3"/>
      <c r="C37653" s="3"/>
      <c r="D37653" s="6"/>
      <c r="E37653" s="8"/>
      <c r="O37653" s="9"/>
    </row>
    <row r="37654" spans="2:15" x14ac:dyDescent="0.2">
      <c r="B37654" s="3"/>
      <c r="C37654" s="3"/>
      <c r="D37654" s="6"/>
      <c r="E37654" s="8"/>
      <c r="O37654" s="9"/>
    </row>
    <row r="37655" spans="2:15" x14ac:dyDescent="0.2">
      <c r="B37655" s="3"/>
      <c r="C37655" s="3"/>
      <c r="D37655" s="6"/>
      <c r="E37655" s="8"/>
      <c r="O37655" s="9"/>
    </row>
    <row r="37656" spans="2:15" x14ac:dyDescent="0.2">
      <c r="B37656" s="3"/>
      <c r="C37656" s="3"/>
      <c r="D37656" s="6"/>
      <c r="E37656" s="8"/>
      <c r="O37656" s="9"/>
    </row>
    <row r="37657" spans="2:15" x14ac:dyDescent="0.2">
      <c r="B37657" s="3"/>
      <c r="C37657" s="3"/>
      <c r="D37657" s="6"/>
      <c r="E37657" s="8"/>
      <c r="O37657" s="9"/>
    </row>
    <row r="37658" spans="2:15" x14ac:dyDescent="0.2">
      <c r="B37658" s="3"/>
      <c r="C37658" s="3"/>
      <c r="D37658" s="6"/>
      <c r="E37658" s="8"/>
      <c r="O37658" s="9"/>
    </row>
    <row r="37659" spans="2:15" x14ac:dyDescent="0.2">
      <c r="B37659" s="3"/>
      <c r="C37659" s="3"/>
      <c r="D37659" s="6"/>
      <c r="E37659" s="8"/>
      <c r="O37659" s="9"/>
    </row>
    <row r="37660" spans="2:15" x14ac:dyDescent="0.2">
      <c r="B37660" s="3"/>
      <c r="C37660" s="3"/>
      <c r="D37660" s="6"/>
      <c r="E37660" s="8"/>
      <c r="O37660" s="9"/>
    </row>
    <row r="37661" spans="2:15" x14ac:dyDescent="0.2">
      <c r="B37661" s="3"/>
      <c r="C37661" s="3"/>
      <c r="D37661" s="6"/>
      <c r="E37661" s="8"/>
      <c r="O37661" s="9"/>
    </row>
    <row r="37662" spans="2:15" x14ac:dyDescent="0.2">
      <c r="B37662" s="3"/>
      <c r="C37662" s="3"/>
      <c r="D37662" s="6"/>
      <c r="E37662" s="8"/>
      <c r="O37662" s="9"/>
    </row>
    <row r="37663" spans="2:15" x14ac:dyDescent="0.2">
      <c r="B37663" s="3"/>
      <c r="C37663" s="3"/>
      <c r="D37663" s="6"/>
      <c r="E37663" s="8"/>
      <c r="O37663" s="9"/>
    </row>
    <row r="37664" spans="2:15" x14ac:dyDescent="0.2">
      <c r="B37664" s="3"/>
      <c r="C37664" s="3"/>
      <c r="D37664" s="6"/>
      <c r="E37664" s="8"/>
      <c r="O37664" s="9"/>
    </row>
    <row r="37665" spans="2:15" x14ac:dyDescent="0.2">
      <c r="B37665" s="3"/>
      <c r="C37665" s="3"/>
      <c r="D37665" s="6"/>
      <c r="E37665" s="8"/>
      <c r="O37665" s="9"/>
    </row>
    <row r="37666" spans="2:15" x14ac:dyDescent="0.2">
      <c r="B37666" s="3"/>
      <c r="C37666" s="3"/>
      <c r="D37666" s="6"/>
      <c r="E37666" s="8"/>
      <c r="O37666" s="9"/>
    </row>
    <row r="37667" spans="2:15" x14ac:dyDescent="0.2">
      <c r="B37667" s="3"/>
      <c r="C37667" s="3"/>
      <c r="D37667" s="6"/>
      <c r="E37667" s="8"/>
      <c r="O37667" s="9"/>
    </row>
    <row r="37668" spans="2:15" x14ac:dyDescent="0.2">
      <c r="B37668" s="3"/>
      <c r="C37668" s="3"/>
      <c r="D37668" s="6"/>
      <c r="E37668" s="8"/>
      <c r="O37668" s="9"/>
    </row>
    <row r="37669" spans="2:15" x14ac:dyDescent="0.2">
      <c r="B37669" s="3"/>
      <c r="C37669" s="3"/>
      <c r="D37669" s="6"/>
      <c r="E37669" s="8"/>
      <c r="O37669" s="9"/>
    </row>
    <row r="37670" spans="2:15" x14ac:dyDescent="0.2">
      <c r="B37670" s="3"/>
      <c r="C37670" s="3"/>
      <c r="D37670" s="6"/>
      <c r="E37670" s="8"/>
      <c r="O37670" s="9"/>
    </row>
    <row r="37671" spans="2:15" x14ac:dyDescent="0.2">
      <c r="B37671" s="3"/>
      <c r="C37671" s="3"/>
      <c r="D37671" s="6"/>
      <c r="E37671" s="8"/>
      <c r="O37671" s="9"/>
    </row>
    <row r="37672" spans="2:15" x14ac:dyDescent="0.2">
      <c r="B37672" s="3"/>
      <c r="C37672" s="3"/>
      <c r="D37672" s="6"/>
      <c r="E37672" s="8"/>
      <c r="O37672" s="9"/>
    </row>
    <row r="37673" spans="2:15" x14ac:dyDescent="0.2">
      <c r="B37673" s="3"/>
      <c r="C37673" s="3"/>
      <c r="D37673" s="6"/>
      <c r="E37673" s="8"/>
      <c r="O37673" s="9"/>
    </row>
    <row r="37674" spans="2:15" x14ac:dyDescent="0.2">
      <c r="B37674" s="3"/>
      <c r="C37674" s="3"/>
      <c r="D37674" s="6"/>
      <c r="E37674" s="8"/>
      <c r="O37674" s="9"/>
    </row>
    <row r="37675" spans="2:15" x14ac:dyDescent="0.2">
      <c r="B37675" s="3"/>
      <c r="C37675" s="3"/>
      <c r="D37675" s="6"/>
      <c r="E37675" s="8"/>
      <c r="O37675" s="9"/>
    </row>
    <row r="37676" spans="2:15" x14ac:dyDescent="0.2">
      <c r="B37676" s="3"/>
      <c r="C37676" s="3"/>
      <c r="D37676" s="6"/>
      <c r="E37676" s="8"/>
      <c r="O37676" s="9"/>
    </row>
    <row r="37677" spans="2:15" x14ac:dyDescent="0.2">
      <c r="B37677" s="3"/>
      <c r="C37677" s="3"/>
      <c r="D37677" s="6"/>
      <c r="E37677" s="8"/>
      <c r="O37677" s="9"/>
    </row>
    <row r="37678" spans="2:15" x14ac:dyDescent="0.2">
      <c r="B37678" s="3"/>
      <c r="C37678" s="3"/>
      <c r="D37678" s="6"/>
      <c r="E37678" s="8"/>
      <c r="O37678" s="9"/>
    </row>
    <row r="37679" spans="2:15" x14ac:dyDescent="0.2">
      <c r="B37679" s="3"/>
      <c r="C37679" s="3"/>
      <c r="D37679" s="6"/>
      <c r="E37679" s="8"/>
      <c r="O37679" s="9"/>
    </row>
    <row r="37680" spans="2:15" x14ac:dyDescent="0.2">
      <c r="B37680" s="3"/>
      <c r="C37680" s="3"/>
      <c r="D37680" s="6"/>
      <c r="E37680" s="8"/>
      <c r="O37680" s="9"/>
    </row>
    <row r="37681" spans="2:15" x14ac:dyDescent="0.2">
      <c r="B37681" s="3"/>
      <c r="C37681" s="3"/>
      <c r="D37681" s="6"/>
      <c r="E37681" s="8"/>
      <c r="O37681" s="9"/>
    </row>
    <row r="37682" spans="2:15" x14ac:dyDescent="0.2">
      <c r="B37682" s="3"/>
      <c r="C37682" s="3"/>
      <c r="D37682" s="6"/>
      <c r="E37682" s="8"/>
      <c r="O37682" s="9"/>
    </row>
    <row r="37683" spans="2:15" x14ac:dyDescent="0.2">
      <c r="B37683" s="3"/>
      <c r="C37683" s="3"/>
      <c r="D37683" s="6"/>
      <c r="E37683" s="8"/>
      <c r="O37683" s="9"/>
    </row>
    <row r="37684" spans="2:15" x14ac:dyDescent="0.2">
      <c r="B37684" s="3"/>
      <c r="C37684" s="3"/>
      <c r="D37684" s="6"/>
      <c r="E37684" s="8"/>
      <c r="O37684" s="9"/>
    </row>
    <row r="37685" spans="2:15" x14ac:dyDescent="0.2">
      <c r="B37685" s="3"/>
      <c r="C37685" s="3"/>
      <c r="D37685" s="6"/>
      <c r="E37685" s="8"/>
      <c r="O37685" s="9"/>
    </row>
    <row r="37686" spans="2:15" x14ac:dyDescent="0.2">
      <c r="B37686" s="3"/>
      <c r="C37686" s="3"/>
      <c r="D37686" s="6"/>
      <c r="E37686" s="8"/>
      <c r="O37686" s="9"/>
    </row>
    <row r="37687" spans="2:15" x14ac:dyDescent="0.2">
      <c r="B37687" s="3"/>
      <c r="C37687" s="3"/>
      <c r="D37687" s="6"/>
      <c r="E37687" s="8"/>
      <c r="O37687" s="9"/>
    </row>
    <row r="37688" spans="2:15" x14ac:dyDescent="0.2">
      <c r="B37688" s="3"/>
      <c r="C37688" s="3"/>
      <c r="D37688" s="6"/>
      <c r="E37688" s="8"/>
      <c r="O37688" s="9"/>
    </row>
    <row r="37689" spans="2:15" x14ac:dyDescent="0.2">
      <c r="B37689" s="3"/>
      <c r="C37689" s="3"/>
      <c r="D37689" s="6"/>
      <c r="E37689" s="8"/>
      <c r="O37689" s="9"/>
    </row>
    <row r="37690" spans="2:15" x14ac:dyDescent="0.2">
      <c r="B37690" s="3"/>
      <c r="C37690" s="3"/>
      <c r="D37690" s="6"/>
      <c r="E37690" s="8"/>
      <c r="O37690" s="9"/>
    </row>
    <row r="37691" spans="2:15" x14ac:dyDescent="0.2">
      <c r="B37691" s="3"/>
      <c r="C37691" s="3"/>
      <c r="D37691" s="6"/>
      <c r="E37691" s="8"/>
      <c r="O37691" s="9"/>
    </row>
    <row r="37692" spans="2:15" x14ac:dyDescent="0.2">
      <c r="B37692" s="3"/>
      <c r="C37692" s="3"/>
      <c r="D37692" s="6"/>
      <c r="E37692" s="8"/>
      <c r="O37692" s="9"/>
    </row>
    <row r="37693" spans="2:15" x14ac:dyDescent="0.2">
      <c r="B37693" s="3"/>
      <c r="C37693" s="3"/>
      <c r="D37693" s="6"/>
      <c r="E37693" s="8"/>
      <c r="O37693" s="9"/>
    </row>
    <row r="37694" spans="2:15" x14ac:dyDescent="0.2">
      <c r="B37694" s="3"/>
      <c r="C37694" s="3"/>
      <c r="D37694" s="6"/>
      <c r="E37694" s="8"/>
      <c r="O37694" s="9"/>
    </row>
    <row r="37695" spans="2:15" x14ac:dyDescent="0.2">
      <c r="B37695" s="3"/>
      <c r="C37695" s="3"/>
      <c r="D37695" s="6"/>
      <c r="E37695" s="8"/>
      <c r="O37695" s="9"/>
    </row>
    <row r="37696" spans="2:15" x14ac:dyDescent="0.2">
      <c r="B37696" s="3"/>
      <c r="C37696" s="3"/>
      <c r="D37696" s="6"/>
      <c r="E37696" s="8"/>
      <c r="O37696" s="9"/>
    </row>
    <row r="37697" spans="2:15" x14ac:dyDescent="0.2">
      <c r="B37697" s="3"/>
      <c r="C37697" s="3"/>
      <c r="D37697" s="6"/>
      <c r="E37697" s="8"/>
      <c r="O37697" s="9"/>
    </row>
    <row r="37698" spans="2:15" x14ac:dyDescent="0.2">
      <c r="B37698" s="3"/>
      <c r="C37698" s="3"/>
      <c r="D37698" s="6"/>
      <c r="E37698" s="8"/>
      <c r="O37698" s="9"/>
    </row>
    <row r="37699" spans="2:15" x14ac:dyDescent="0.2">
      <c r="B37699" s="3"/>
      <c r="C37699" s="3"/>
      <c r="D37699" s="6"/>
      <c r="E37699" s="8"/>
      <c r="O37699" s="9"/>
    </row>
    <row r="37700" spans="2:15" x14ac:dyDescent="0.2">
      <c r="B37700" s="3"/>
      <c r="C37700" s="3"/>
      <c r="D37700" s="6"/>
      <c r="E37700" s="8"/>
      <c r="O37700" s="9"/>
    </row>
    <row r="37701" spans="2:15" x14ac:dyDescent="0.2">
      <c r="B37701" s="3"/>
      <c r="C37701" s="3"/>
      <c r="D37701" s="6"/>
      <c r="E37701" s="8"/>
      <c r="O37701" s="9"/>
    </row>
    <row r="37702" spans="2:15" x14ac:dyDescent="0.2">
      <c r="B37702" s="3"/>
      <c r="C37702" s="3"/>
      <c r="D37702" s="6"/>
      <c r="E37702" s="8"/>
      <c r="O37702" s="9"/>
    </row>
    <row r="37703" spans="2:15" x14ac:dyDescent="0.2">
      <c r="B37703" s="3"/>
      <c r="C37703" s="3"/>
      <c r="D37703" s="6"/>
      <c r="E37703" s="8"/>
      <c r="O37703" s="9"/>
    </row>
    <row r="37704" spans="2:15" x14ac:dyDescent="0.2">
      <c r="B37704" s="3"/>
      <c r="C37704" s="3"/>
      <c r="D37704" s="6"/>
      <c r="E37704" s="8"/>
      <c r="O37704" s="9"/>
    </row>
    <row r="37705" spans="2:15" x14ac:dyDescent="0.2">
      <c r="B37705" s="3"/>
      <c r="C37705" s="3"/>
      <c r="D37705" s="6"/>
      <c r="E37705" s="8"/>
      <c r="O37705" s="9"/>
    </row>
    <row r="37706" spans="2:15" x14ac:dyDescent="0.2">
      <c r="B37706" s="3"/>
      <c r="C37706" s="3"/>
      <c r="D37706" s="6"/>
      <c r="E37706" s="8"/>
      <c r="O37706" s="9"/>
    </row>
    <row r="37707" spans="2:15" x14ac:dyDescent="0.2">
      <c r="B37707" s="3"/>
      <c r="C37707" s="3"/>
      <c r="D37707" s="6"/>
      <c r="E37707" s="8"/>
      <c r="O37707" s="9"/>
    </row>
    <row r="37708" spans="2:15" x14ac:dyDescent="0.2">
      <c r="B37708" s="3"/>
      <c r="C37708" s="3"/>
      <c r="D37708" s="6"/>
      <c r="E37708" s="8"/>
      <c r="O37708" s="9"/>
    </row>
    <row r="37709" spans="2:15" x14ac:dyDescent="0.2">
      <c r="B37709" s="3"/>
      <c r="C37709" s="3"/>
      <c r="D37709" s="6"/>
      <c r="E37709" s="8"/>
      <c r="O37709" s="9"/>
    </row>
    <row r="37710" spans="2:15" x14ac:dyDescent="0.2">
      <c r="B37710" s="3"/>
      <c r="C37710" s="3"/>
      <c r="D37710" s="6"/>
      <c r="E37710" s="8"/>
      <c r="O37710" s="9"/>
    </row>
    <row r="37711" spans="2:15" x14ac:dyDescent="0.2">
      <c r="B37711" s="3"/>
      <c r="C37711" s="3"/>
      <c r="D37711" s="6"/>
      <c r="E37711" s="8"/>
      <c r="O37711" s="9"/>
    </row>
    <row r="37712" spans="2:15" x14ac:dyDescent="0.2">
      <c r="B37712" s="3"/>
      <c r="C37712" s="3"/>
      <c r="D37712" s="6"/>
      <c r="E37712" s="8"/>
      <c r="O37712" s="9"/>
    </row>
    <row r="37713" spans="2:15" x14ac:dyDescent="0.2">
      <c r="B37713" s="3"/>
      <c r="C37713" s="3"/>
      <c r="D37713" s="6"/>
      <c r="E37713" s="8"/>
      <c r="O37713" s="9"/>
    </row>
    <row r="37714" spans="2:15" x14ac:dyDescent="0.2">
      <c r="B37714" s="3"/>
      <c r="C37714" s="3"/>
      <c r="D37714" s="6"/>
      <c r="E37714" s="8"/>
      <c r="O37714" s="9"/>
    </row>
    <row r="37715" spans="2:15" x14ac:dyDescent="0.2">
      <c r="B37715" s="3"/>
      <c r="C37715" s="3"/>
      <c r="D37715" s="6"/>
      <c r="E37715" s="8"/>
      <c r="O37715" s="9"/>
    </row>
    <row r="37716" spans="2:15" x14ac:dyDescent="0.2">
      <c r="B37716" s="3"/>
      <c r="C37716" s="3"/>
      <c r="D37716" s="6"/>
      <c r="E37716" s="8"/>
      <c r="O37716" s="9"/>
    </row>
    <row r="37717" spans="2:15" x14ac:dyDescent="0.2">
      <c r="B37717" s="3"/>
      <c r="C37717" s="3"/>
      <c r="D37717" s="6"/>
      <c r="E37717" s="8"/>
      <c r="O37717" s="9"/>
    </row>
    <row r="37718" spans="2:15" x14ac:dyDescent="0.2">
      <c r="B37718" s="3"/>
      <c r="C37718" s="3"/>
      <c r="D37718" s="6"/>
      <c r="E37718" s="8"/>
      <c r="O37718" s="9"/>
    </row>
    <row r="37719" spans="2:15" x14ac:dyDescent="0.2">
      <c r="B37719" s="3"/>
      <c r="C37719" s="3"/>
      <c r="D37719" s="6"/>
      <c r="E37719" s="8"/>
      <c r="O37719" s="9"/>
    </row>
    <row r="37720" spans="2:15" x14ac:dyDescent="0.2">
      <c r="B37720" s="3"/>
      <c r="C37720" s="3"/>
      <c r="D37720" s="6"/>
      <c r="E37720" s="8"/>
      <c r="O37720" s="9"/>
    </row>
    <row r="37721" spans="2:15" x14ac:dyDescent="0.2">
      <c r="B37721" s="3"/>
      <c r="C37721" s="3"/>
      <c r="D37721" s="6"/>
      <c r="E37721" s="8"/>
      <c r="O37721" s="9"/>
    </row>
    <row r="37722" spans="2:15" x14ac:dyDescent="0.2">
      <c r="B37722" s="3"/>
      <c r="C37722" s="3"/>
      <c r="D37722" s="6"/>
      <c r="E37722" s="8"/>
      <c r="O37722" s="9"/>
    </row>
    <row r="37723" spans="2:15" x14ac:dyDescent="0.2">
      <c r="B37723" s="3"/>
      <c r="C37723" s="3"/>
      <c r="D37723" s="6"/>
      <c r="E37723" s="8"/>
      <c r="O37723" s="9"/>
    </row>
    <row r="37724" spans="2:15" x14ac:dyDescent="0.2">
      <c r="B37724" s="3"/>
      <c r="C37724" s="3"/>
      <c r="D37724" s="6"/>
      <c r="E37724" s="8"/>
      <c r="O37724" s="9"/>
    </row>
    <row r="37725" spans="2:15" x14ac:dyDescent="0.2">
      <c r="B37725" s="3"/>
      <c r="C37725" s="3"/>
      <c r="D37725" s="6"/>
      <c r="E37725" s="8"/>
      <c r="O37725" s="9"/>
    </row>
    <row r="37726" spans="2:15" x14ac:dyDescent="0.2">
      <c r="B37726" s="3"/>
      <c r="C37726" s="3"/>
      <c r="D37726" s="6"/>
      <c r="E37726" s="8"/>
      <c r="O37726" s="9"/>
    </row>
    <row r="37727" spans="2:15" x14ac:dyDescent="0.2">
      <c r="B37727" s="3"/>
      <c r="C37727" s="3"/>
      <c r="D37727" s="6"/>
      <c r="E37727" s="8"/>
      <c r="O37727" s="9"/>
    </row>
    <row r="37728" spans="2:15" x14ac:dyDescent="0.2">
      <c r="B37728" s="3"/>
      <c r="C37728" s="3"/>
      <c r="D37728" s="6"/>
      <c r="E37728" s="8"/>
      <c r="O37728" s="9"/>
    </row>
    <row r="37729" spans="2:15" x14ac:dyDescent="0.2">
      <c r="B37729" s="3"/>
      <c r="C37729" s="3"/>
      <c r="D37729" s="6"/>
      <c r="E37729" s="8"/>
      <c r="O37729" s="9"/>
    </row>
    <row r="37730" spans="2:15" x14ac:dyDescent="0.2">
      <c r="B37730" s="3"/>
      <c r="C37730" s="3"/>
      <c r="D37730" s="6"/>
      <c r="E37730" s="8"/>
      <c r="O37730" s="9"/>
    </row>
    <row r="37731" spans="2:15" x14ac:dyDescent="0.2">
      <c r="B37731" s="3"/>
      <c r="C37731" s="3"/>
      <c r="D37731" s="6"/>
      <c r="E37731" s="8"/>
      <c r="O37731" s="9"/>
    </row>
    <row r="37732" spans="2:15" x14ac:dyDescent="0.2">
      <c r="B37732" s="3"/>
      <c r="C37732" s="3"/>
      <c r="D37732" s="6"/>
      <c r="E37732" s="8"/>
      <c r="O37732" s="9"/>
    </row>
    <row r="37733" spans="2:15" x14ac:dyDescent="0.2">
      <c r="B37733" s="3"/>
      <c r="C37733" s="3"/>
      <c r="D37733" s="6"/>
      <c r="E37733" s="8"/>
      <c r="O37733" s="9"/>
    </row>
    <row r="37734" spans="2:15" x14ac:dyDescent="0.2">
      <c r="B37734" s="3"/>
      <c r="C37734" s="3"/>
      <c r="D37734" s="6"/>
      <c r="E37734" s="8"/>
      <c r="O37734" s="9"/>
    </row>
    <row r="37735" spans="2:15" x14ac:dyDescent="0.2">
      <c r="B37735" s="3"/>
      <c r="C37735" s="3"/>
      <c r="D37735" s="6"/>
      <c r="E37735" s="8"/>
      <c r="O37735" s="9"/>
    </row>
    <row r="37736" spans="2:15" x14ac:dyDescent="0.2">
      <c r="B37736" s="3"/>
      <c r="C37736" s="3"/>
      <c r="D37736" s="6"/>
      <c r="E37736" s="8"/>
      <c r="O37736" s="9"/>
    </row>
    <row r="37737" spans="2:15" x14ac:dyDescent="0.2">
      <c r="B37737" s="3"/>
      <c r="C37737" s="3"/>
      <c r="D37737" s="6"/>
      <c r="E37737" s="8"/>
      <c r="O37737" s="9"/>
    </row>
    <row r="37738" spans="2:15" x14ac:dyDescent="0.2">
      <c r="B37738" s="3"/>
      <c r="C37738" s="3"/>
      <c r="D37738" s="6"/>
      <c r="E37738" s="8"/>
      <c r="O37738" s="9"/>
    </row>
    <row r="37739" spans="2:15" x14ac:dyDescent="0.2">
      <c r="B37739" s="3"/>
      <c r="C37739" s="3"/>
      <c r="D37739" s="6"/>
      <c r="E37739" s="8"/>
      <c r="O37739" s="9"/>
    </row>
    <row r="37740" spans="2:15" x14ac:dyDescent="0.2">
      <c r="B37740" s="3"/>
      <c r="C37740" s="3"/>
      <c r="D37740" s="6"/>
      <c r="E37740" s="8"/>
      <c r="O37740" s="9"/>
    </row>
    <row r="37741" spans="2:15" x14ac:dyDescent="0.2">
      <c r="B37741" s="3"/>
      <c r="C37741" s="3"/>
      <c r="D37741" s="6"/>
      <c r="E37741" s="8"/>
      <c r="O37741" s="9"/>
    </row>
    <row r="37742" spans="2:15" x14ac:dyDescent="0.2">
      <c r="B37742" s="3"/>
      <c r="C37742" s="3"/>
      <c r="D37742" s="6"/>
      <c r="E37742" s="8"/>
      <c r="O37742" s="9"/>
    </row>
    <row r="37743" spans="2:15" x14ac:dyDescent="0.2">
      <c r="B37743" s="3"/>
      <c r="C37743" s="3"/>
      <c r="D37743" s="6"/>
      <c r="E37743" s="8"/>
      <c r="O37743" s="9"/>
    </row>
    <row r="37744" spans="2:15" x14ac:dyDescent="0.2">
      <c r="B37744" s="3"/>
      <c r="C37744" s="3"/>
      <c r="D37744" s="6"/>
      <c r="E37744" s="8"/>
      <c r="O37744" s="9"/>
    </row>
    <row r="37745" spans="2:15" x14ac:dyDescent="0.2">
      <c r="B37745" s="3"/>
      <c r="C37745" s="3"/>
      <c r="D37745" s="6"/>
      <c r="E37745" s="8"/>
      <c r="O37745" s="9"/>
    </row>
    <row r="37746" spans="2:15" x14ac:dyDescent="0.2">
      <c r="B37746" s="3"/>
      <c r="C37746" s="3"/>
      <c r="D37746" s="6"/>
      <c r="E37746" s="8"/>
      <c r="O37746" s="9"/>
    </row>
    <row r="37747" spans="2:15" x14ac:dyDescent="0.2">
      <c r="B37747" s="3"/>
      <c r="C37747" s="3"/>
      <c r="D37747" s="6"/>
      <c r="E37747" s="8"/>
      <c r="O37747" s="9"/>
    </row>
    <row r="37748" spans="2:15" x14ac:dyDescent="0.2">
      <c r="B37748" s="3"/>
      <c r="C37748" s="3"/>
      <c r="D37748" s="6"/>
      <c r="E37748" s="8"/>
      <c r="O37748" s="9"/>
    </row>
    <row r="37749" spans="2:15" x14ac:dyDescent="0.2">
      <c r="B37749" s="3"/>
      <c r="C37749" s="3"/>
      <c r="D37749" s="6"/>
      <c r="E37749" s="8"/>
      <c r="O37749" s="9"/>
    </row>
    <row r="37750" spans="2:15" x14ac:dyDescent="0.2">
      <c r="B37750" s="3"/>
      <c r="C37750" s="3"/>
      <c r="D37750" s="6"/>
      <c r="E37750" s="8"/>
      <c r="O37750" s="9"/>
    </row>
    <row r="37751" spans="2:15" x14ac:dyDescent="0.2">
      <c r="B37751" s="3"/>
      <c r="C37751" s="3"/>
      <c r="D37751" s="6"/>
      <c r="E37751" s="8"/>
      <c r="O37751" s="9"/>
    </row>
    <row r="37752" spans="2:15" x14ac:dyDescent="0.2">
      <c r="B37752" s="3"/>
      <c r="C37752" s="3"/>
      <c r="D37752" s="6"/>
      <c r="E37752" s="8"/>
      <c r="O37752" s="9"/>
    </row>
    <row r="37753" spans="2:15" x14ac:dyDescent="0.2">
      <c r="B37753" s="3"/>
      <c r="C37753" s="3"/>
      <c r="D37753" s="6"/>
      <c r="E37753" s="8"/>
      <c r="O37753" s="9"/>
    </row>
    <row r="37754" spans="2:15" x14ac:dyDescent="0.2">
      <c r="B37754" s="3"/>
      <c r="C37754" s="3"/>
      <c r="D37754" s="6"/>
      <c r="E37754" s="8"/>
      <c r="O37754" s="9"/>
    </row>
    <row r="37755" spans="2:15" x14ac:dyDescent="0.2">
      <c r="B37755" s="3"/>
      <c r="C37755" s="3"/>
      <c r="D37755" s="6"/>
      <c r="E37755" s="8"/>
      <c r="O37755" s="9"/>
    </row>
    <row r="37756" spans="2:15" x14ac:dyDescent="0.2">
      <c r="B37756" s="3"/>
      <c r="C37756" s="3"/>
      <c r="D37756" s="6"/>
      <c r="E37756" s="8"/>
      <c r="O37756" s="9"/>
    </row>
    <row r="37757" spans="2:15" x14ac:dyDescent="0.2">
      <c r="B37757" s="3"/>
      <c r="C37757" s="3"/>
      <c r="D37757" s="6"/>
      <c r="E37757" s="8"/>
      <c r="O37757" s="9"/>
    </row>
    <row r="37758" spans="2:15" x14ac:dyDescent="0.2">
      <c r="B37758" s="3"/>
      <c r="C37758" s="3"/>
      <c r="D37758" s="6"/>
      <c r="E37758" s="8"/>
      <c r="O37758" s="9"/>
    </row>
    <row r="37759" spans="2:15" x14ac:dyDescent="0.2">
      <c r="B37759" s="3"/>
      <c r="C37759" s="3"/>
      <c r="D37759" s="6"/>
      <c r="E37759" s="8"/>
      <c r="O37759" s="9"/>
    </row>
    <row r="37760" spans="2:15" x14ac:dyDescent="0.2">
      <c r="B37760" s="3"/>
      <c r="C37760" s="3"/>
      <c r="D37760" s="6"/>
      <c r="E37760" s="8"/>
      <c r="O37760" s="9"/>
    </row>
    <row r="37761" spans="2:15" x14ac:dyDescent="0.2">
      <c r="B37761" s="3"/>
      <c r="C37761" s="3"/>
      <c r="D37761" s="6"/>
      <c r="E37761" s="8"/>
      <c r="O37761" s="9"/>
    </row>
    <row r="37762" spans="2:15" x14ac:dyDescent="0.2">
      <c r="B37762" s="3"/>
      <c r="C37762" s="3"/>
      <c r="D37762" s="6"/>
      <c r="E37762" s="8"/>
      <c r="O37762" s="9"/>
    </row>
    <row r="37763" spans="2:15" x14ac:dyDescent="0.2">
      <c r="B37763" s="3"/>
      <c r="C37763" s="3"/>
      <c r="D37763" s="6"/>
      <c r="E37763" s="8"/>
      <c r="O37763" s="9"/>
    </row>
    <row r="37764" spans="2:15" x14ac:dyDescent="0.2">
      <c r="B37764" s="3"/>
      <c r="C37764" s="3"/>
      <c r="D37764" s="6"/>
      <c r="E37764" s="8"/>
      <c r="O37764" s="9"/>
    </row>
    <row r="37765" spans="2:15" x14ac:dyDescent="0.2">
      <c r="B37765" s="3"/>
      <c r="C37765" s="3"/>
      <c r="D37765" s="6"/>
      <c r="E37765" s="8"/>
      <c r="O37765" s="9"/>
    </row>
    <row r="37766" spans="2:15" x14ac:dyDescent="0.2">
      <c r="B37766" s="3"/>
      <c r="C37766" s="3"/>
      <c r="D37766" s="6"/>
      <c r="E37766" s="8"/>
      <c r="O37766" s="9"/>
    </row>
    <row r="37767" spans="2:15" x14ac:dyDescent="0.2">
      <c r="B37767" s="3"/>
      <c r="C37767" s="3"/>
      <c r="D37767" s="6"/>
      <c r="E37767" s="8"/>
      <c r="O37767" s="9"/>
    </row>
    <row r="37768" spans="2:15" x14ac:dyDescent="0.2">
      <c r="B37768" s="3"/>
      <c r="C37768" s="3"/>
      <c r="D37768" s="6"/>
      <c r="E37768" s="8"/>
      <c r="O37768" s="9"/>
    </row>
    <row r="37769" spans="2:15" x14ac:dyDescent="0.2">
      <c r="B37769" s="3"/>
      <c r="C37769" s="3"/>
      <c r="D37769" s="6"/>
      <c r="E37769" s="8"/>
      <c r="O37769" s="9"/>
    </row>
    <row r="37770" spans="2:15" x14ac:dyDescent="0.2">
      <c r="B37770" s="3"/>
      <c r="C37770" s="3"/>
      <c r="D37770" s="6"/>
      <c r="E37770" s="8"/>
      <c r="O37770" s="9"/>
    </row>
    <row r="37771" spans="2:15" x14ac:dyDescent="0.2">
      <c r="B37771" s="3"/>
      <c r="C37771" s="3"/>
      <c r="D37771" s="6"/>
      <c r="E37771" s="8"/>
      <c r="O37771" s="9"/>
    </row>
    <row r="37772" spans="2:15" x14ac:dyDescent="0.2">
      <c r="B37772" s="3"/>
      <c r="C37772" s="3"/>
      <c r="D37772" s="6"/>
      <c r="E37772" s="8"/>
      <c r="O37772" s="9"/>
    </row>
    <row r="37773" spans="2:15" x14ac:dyDescent="0.2">
      <c r="B37773" s="3"/>
      <c r="C37773" s="3"/>
      <c r="D37773" s="6"/>
      <c r="E37773" s="8"/>
      <c r="O37773" s="9"/>
    </row>
    <row r="37774" spans="2:15" x14ac:dyDescent="0.2">
      <c r="B37774" s="3"/>
      <c r="C37774" s="3"/>
      <c r="D37774" s="6"/>
      <c r="E37774" s="8"/>
      <c r="O37774" s="9"/>
    </row>
    <row r="37775" spans="2:15" x14ac:dyDescent="0.2">
      <c r="B37775" s="3"/>
      <c r="C37775" s="3"/>
      <c r="D37775" s="6"/>
      <c r="E37775" s="8"/>
      <c r="O37775" s="9"/>
    </row>
    <row r="37776" spans="2:15" x14ac:dyDescent="0.2">
      <c r="B37776" s="3"/>
      <c r="C37776" s="3"/>
      <c r="D37776" s="6"/>
      <c r="E37776" s="8"/>
      <c r="O37776" s="9"/>
    </row>
    <row r="37777" spans="2:15" x14ac:dyDescent="0.2">
      <c r="B37777" s="3"/>
      <c r="C37777" s="3"/>
      <c r="D37777" s="6"/>
      <c r="E37777" s="8"/>
      <c r="O37777" s="9"/>
    </row>
    <row r="37778" spans="2:15" x14ac:dyDescent="0.2">
      <c r="B37778" s="3"/>
      <c r="C37778" s="3"/>
      <c r="D37778" s="6"/>
      <c r="E37778" s="8"/>
      <c r="O37778" s="9"/>
    </row>
    <row r="37779" spans="2:15" x14ac:dyDescent="0.2">
      <c r="B37779" s="3"/>
      <c r="C37779" s="3"/>
      <c r="D37779" s="6"/>
      <c r="E37779" s="8"/>
      <c r="O37779" s="9"/>
    </row>
    <row r="37780" spans="2:15" x14ac:dyDescent="0.2">
      <c r="B37780" s="3"/>
      <c r="C37780" s="3"/>
      <c r="D37780" s="6"/>
      <c r="E37780" s="8"/>
      <c r="O37780" s="9"/>
    </row>
    <row r="37781" spans="2:15" x14ac:dyDescent="0.2">
      <c r="B37781" s="3"/>
      <c r="C37781" s="3"/>
      <c r="D37781" s="6"/>
      <c r="E37781" s="8"/>
      <c r="O37781" s="9"/>
    </row>
    <row r="37782" spans="2:15" x14ac:dyDescent="0.2">
      <c r="B37782" s="3"/>
      <c r="C37782" s="3"/>
      <c r="D37782" s="6"/>
      <c r="E37782" s="8"/>
      <c r="O37782" s="9"/>
    </row>
    <row r="37783" spans="2:15" x14ac:dyDescent="0.2">
      <c r="B37783" s="3"/>
      <c r="C37783" s="3"/>
      <c r="D37783" s="6"/>
      <c r="E37783" s="8"/>
      <c r="O37783" s="9"/>
    </row>
    <row r="37784" spans="2:15" x14ac:dyDescent="0.2">
      <c r="B37784" s="3"/>
      <c r="C37784" s="3"/>
      <c r="D37784" s="6"/>
      <c r="E37784" s="8"/>
      <c r="O37784" s="9"/>
    </row>
    <row r="37785" spans="2:15" x14ac:dyDescent="0.2">
      <c r="B37785" s="3"/>
      <c r="C37785" s="3"/>
      <c r="D37785" s="6"/>
      <c r="E37785" s="8"/>
      <c r="O37785" s="9"/>
    </row>
    <row r="37786" spans="2:15" x14ac:dyDescent="0.2">
      <c r="B37786" s="3"/>
      <c r="C37786" s="3"/>
      <c r="D37786" s="6"/>
      <c r="E37786" s="8"/>
      <c r="O37786" s="9"/>
    </row>
    <row r="37787" spans="2:15" x14ac:dyDescent="0.2">
      <c r="B37787" s="3"/>
      <c r="C37787" s="3"/>
      <c r="D37787" s="6"/>
      <c r="E37787" s="8"/>
      <c r="O37787" s="9"/>
    </row>
    <row r="37788" spans="2:15" x14ac:dyDescent="0.2">
      <c r="B37788" s="3"/>
      <c r="C37788" s="3"/>
      <c r="D37788" s="6"/>
      <c r="E37788" s="8"/>
      <c r="O37788" s="9"/>
    </row>
    <row r="37789" spans="2:15" x14ac:dyDescent="0.2">
      <c r="B37789" s="3"/>
      <c r="C37789" s="3"/>
      <c r="D37789" s="6"/>
      <c r="E37789" s="8"/>
      <c r="O37789" s="9"/>
    </row>
    <row r="37790" spans="2:15" x14ac:dyDescent="0.2">
      <c r="B37790" s="3"/>
      <c r="C37790" s="3"/>
      <c r="D37790" s="6"/>
      <c r="E37790" s="8"/>
      <c r="O37790" s="9"/>
    </row>
    <row r="37791" spans="2:15" x14ac:dyDescent="0.2">
      <c r="B37791" s="3"/>
      <c r="C37791" s="3"/>
      <c r="D37791" s="6"/>
      <c r="E37791" s="8"/>
      <c r="O37791" s="9"/>
    </row>
    <row r="37792" spans="2:15" x14ac:dyDescent="0.2">
      <c r="B37792" s="3"/>
      <c r="C37792" s="3"/>
      <c r="D37792" s="6"/>
      <c r="E37792" s="8"/>
      <c r="O37792" s="9"/>
    </row>
    <row r="37793" spans="2:15" x14ac:dyDescent="0.2">
      <c r="B37793" s="3"/>
      <c r="C37793" s="3"/>
      <c r="D37793" s="6"/>
      <c r="E37793" s="8"/>
      <c r="O37793" s="9"/>
    </row>
    <row r="37794" spans="2:15" x14ac:dyDescent="0.2">
      <c r="B37794" s="3"/>
      <c r="C37794" s="3"/>
      <c r="D37794" s="6"/>
      <c r="E37794" s="8"/>
      <c r="O37794" s="9"/>
    </row>
    <row r="37795" spans="2:15" x14ac:dyDescent="0.2">
      <c r="B37795" s="3"/>
      <c r="C37795" s="3"/>
      <c r="D37795" s="6"/>
      <c r="E37795" s="8"/>
      <c r="O37795" s="9"/>
    </row>
    <row r="37796" spans="2:15" x14ac:dyDescent="0.2">
      <c r="B37796" s="3"/>
      <c r="C37796" s="3"/>
      <c r="D37796" s="6"/>
      <c r="E37796" s="8"/>
      <c r="O37796" s="9"/>
    </row>
    <row r="37797" spans="2:15" x14ac:dyDescent="0.2">
      <c r="B37797" s="3"/>
      <c r="C37797" s="3"/>
      <c r="D37797" s="6"/>
      <c r="E37797" s="8"/>
      <c r="O37797" s="9"/>
    </row>
    <row r="37798" spans="2:15" x14ac:dyDescent="0.2">
      <c r="B37798" s="3"/>
      <c r="C37798" s="3"/>
      <c r="D37798" s="6"/>
      <c r="E37798" s="8"/>
      <c r="O37798" s="9"/>
    </row>
    <row r="37799" spans="2:15" x14ac:dyDescent="0.2">
      <c r="B37799" s="3"/>
      <c r="C37799" s="3"/>
      <c r="D37799" s="6"/>
      <c r="E37799" s="8"/>
      <c r="O37799" s="9"/>
    </row>
    <row r="37800" spans="2:15" x14ac:dyDescent="0.2">
      <c r="B37800" s="3"/>
      <c r="C37800" s="3"/>
      <c r="D37800" s="6"/>
      <c r="E37800" s="8"/>
      <c r="O37800" s="9"/>
    </row>
    <row r="37801" spans="2:15" x14ac:dyDescent="0.2">
      <c r="B37801" s="3"/>
      <c r="C37801" s="3"/>
      <c r="D37801" s="6"/>
      <c r="E37801" s="8"/>
      <c r="O37801" s="9"/>
    </row>
    <row r="37802" spans="2:15" x14ac:dyDescent="0.2">
      <c r="B37802" s="3"/>
      <c r="C37802" s="3"/>
      <c r="D37802" s="6"/>
      <c r="E37802" s="8"/>
      <c r="O37802" s="9"/>
    </row>
    <row r="37803" spans="2:15" x14ac:dyDescent="0.2">
      <c r="B37803" s="3"/>
      <c r="C37803" s="3"/>
      <c r="D37803" s="6"/>
      <c r="E37803" s="8"/>
      <c r="O37803" s="9"/>
    </row>
    <row r="37804" spans="2:15" x14ac:dyDescent="0.2">
      <c r="B37804" s="3"/>
      <c r="C37804" s="3"/>
      <c r="D37804" s="6"/>
      <c r="E37804" s="8"/>
      <c r="O37804" s="9"/>
    </row>
    <row r="37805" spans="2:15" x14ac:dyDescent="0.2">
      <c r="B37805" s="3"/>
      <c r="C37805" s="3"/>
      <c r="D37805" s="6"/>
      <c r="E37805" s="8"/>
      <c r="O37805" s="9"/>
    </row>
    <row r="37806" spans="2:15" x14ac:dyDescent="0.2">
      <c r="B37806" s="3"/>
      <c r="C37806" s="3"/>
      <c r="D37806" s="6"/>
      <c r="E37806" s="8"/>
      <c r="O37806" s="9"/>
    </row>
    <row r="37807" spans="2:15" x14ac:dyDescent="0.2">
      <c r="B37807" s="3"/>
      <c r="C37807" s="3"/>
      <c r="D37807" s="6"/>
      <c r="E37807" s="8"/>
      <c r="O37807" s="9"/>
    </row>
    <row r="37808" spans="2:15" x14ac:dyDescent="0.2">
      <c r="B37808" s="3"/>
      <c r="C37808" s="3"/>
      <c r="D37808" s="6"/>
      <c r="E37808" s="8"/>
      <c r="O37808" s="9"/>
    </row>
    <row r="37809" spans="2:15" x14ac:dyDescent="0.2">
      <c r="B37809" s="3"/>
      <c r="C37809" s="3"/>
      <c r="D37809" s="6"/>
      <c r="E37809" s="8"/>
      <c r="O37809" s="9"/>
    </row>
    <row r="37810" spans="2:15" x14ac:dyDescent="0.2">
      <c r="B37810" s="3"/>
      <c r="C37810" s="3"/>
      <c r="D37810" s="6"/>
      <c r="E37810" s="8"/>
      <c r="O37810" s="9"/>
    </row>
    <row r="37811" spans="2:15" x14ac:dyDescent="0.2">
      <c r="B37811" s="3"/>
      <c r="C37811" s="3"/>
      <c r="D37811" s="6"/>
      <c r="E37811" s="8"/>
      <c r="O37811" s="9"/>
    </row>
    <row r="37812" spans="2:15" x14ac:dyDescent="0.2">
      <c r="B37812" s="3"/>
      <c r="C37812" s="3"/>
      <c r="D37812" s="6"/>
      <c r="E37812" s="8"/>
      <c r="O37812" s="9"/>
    </row>
    <row r="37813" spans="2:15" x14ac:dyDescent="0.2">
      <c r="B37813" s="3"/>
      <c r="C37813" s="3"/>
      <c r="D37813" s="6"/>
      <c r="E37813" s="8"/>
      <c r="O37813" s="9"/>
    </row>
    <row r="37814" spans="2:15" x14ac:dyDescent="0.2">
      <c r="B37814" s="3"/>
      <c r="C37814" s="3"/>
      <c r="D37814" s="6"/>
      <c r="E37814" s="8"/>
      <c r="O37814" s="9"/>
    </row>
    <row r="37815" spans="2:15" x14ac:dyDescent="0.2">
      <c r="B37815" s="3"/>
      <c r="C37815" s="3"/>
      <c r="D37815" s="6"/>
      <c r="E37815" s="8"/>
      <c r="O37815" s="9"/>
    </row>
    <row r="37816" spans="2:15" x14ac:dyDescent="0.2">
      <c r="B37816" s="3"/>
      <c r="C37816" s="3"/>
      <c r="D37816" s="6"/>
      <c r="E37816" s="8"/>
      <c r="O37816" s="9"/>
    </row>
    <row r="37817" spans="2:15" x14ac:dyDescent="0.2">
      <c r="B37817" s="3"/>
      <c r="C37817" s="3"/>
      <c r="D37817" s="6"/>
      <c r="E37817" s="8"/>
      <c r="O37817" s="9"/>
    </row>
    <row r="37818" spans="2:15" x14ac:dyDescent="0.2">
      <c r="B37818" s="3"/>
      <c r="C37818" s="3"/>
      <c r="D37818" s="6"/>
      <c r="E37818" s="8"/>
      <c r="O37818" s="9"/>
    </row>
    <row r="37819" spans="2:15" x14ac:dyDescent="0.2">
      <c r="B37819" s="3"/>
      <c r="C37819" s="3"/>
      <c r="D37819" s="6"/>
      <c r="E37819" s="8"/>
      <c r="O37819" s="9"/>
    </row>
    <row r="37820" spans="2:15" x14ac:dyDescent="0.2">
      <c r="B37820" s="3"/>
      <c r="C37820" s="3"/>
      <c r="D37820" s="6"/>
      <c r="E37820" s="8"/>
      <c r="O37820" s="9"/>
    </row>
    <row r="37821" spans="2:15" x14ac:dyDescent="0.2">
      <c r="B37821" s="3"/>
      <c r="C37821" s="3"/>
      <c r="D37821" s="6"/>
      <c r="E37821" s="8"/>
      <c r="O37821" s="9"/>
    </row>
    <row r="37822" spans="2:15" x14ac:dyDescent="0.2">
      <c r="B37822" s="3"/>
      <c r="C37822" s="3"/>
      <c r="D37822" s="6"/>
      <c r="E37822" s="8"/>
      <c r="O37822" s="9"/>
    </row>
    <row r="37823" spans="2:15" x14ac:dyDescent="0.2">
      <c r="B37823" s="3"/>
      <c r="C37823" s="3"/>
      <c r="D37823" s="6"/>
      <c r="E37823" s="8"/>
      <c r="O37823" s="9"/>
    </row>
    <row r="37824" spans="2:15" x14ac:dyDescent="0.2">
      <c r="B37824" s="3"/>
      <c r="C37824" s="3"/>
      <c r="D37824" s="6"/>
      <c r="E37824" s="8"/>
      <c r="O37824" s="9"/>
    </row>
    <row r="37825" spans="2:15" x14ac:dyDescent="0.2">
      <c r="B37825" s="3"/>
      <c r="C37825" s="3"/>
      <c r="D37825" s="6"/>
      <c r="E37825" s="8"/>
      <c r="O37825" s="9"/>
    </row>
    <row r="37826" spans="2:15" x14ac:dyDescent="0.2">
      <c r="B37826" s="3"/>
      <c r="C37826" s="3"/>
      <c r="D37826" s="6"/>
      <c r="E37826" s="8"/>
      <c r="O37826" s="9"/>
    </row>
    <row r="37827" spans="2:15" x14ac:dyDescent="0.2">
      <c r="B37827" s="3"/>
      <c r="C37827" s="3"/>
      <c r="D37827" s="6"/>
      <c r="E37827" s="8"/>
      <c r="O37827" s="9"/>
    </row>
    <row r="37828" spans="2:15" x14ac:dyDescent="0.2">
      <c r="B37828" s="3"/>
      <c r="C37828" s="3"/>
      <c r="D37828" s="6"/>
      <c r="E37828" s="8"/>
      <c r="O37828" s="9"/>
    </row>
    <row r="37829" spans="2:15" x14ac:dyDescent="0.2">
      <c r="B37829" s="3"/>
      <c r="C37829" s="3"/>
      <c r="D37829" s="6"/>
      <c r="E37829" s="8"/>
      <c r="O37829" s="9"/>
    </row>
    <row r="37830" spans="2:15" x14ac:dyDescent="0.2">
      <c r="B37830" s="3"/>
      <c r="C37830" s="3"/>
      <c r="D37830" s="6"/>
      <c r="E37830" s="8"/>
      <c r="O37830" s="9"/>
    </row>
    <row r="37831" spans="2:15" x14ac:dyDescent="0.2">
      <c r="B37831" s="3"/>
      <c r="C37831" s="3"/>
      <c r="D37831" s="6"/>
      <c r="E37831" s="8"/>
      <c r="O37831" s="9"/>
    </row>
    <row r="37832" spans="2:15" x14ac:dyDescent="0.2">
      <c r="B37832" s="3"/>
      <c r="C37832" s="3"/>
      <c r="D37832" s="6"/>
      <c r="E37832" s="8"/>
      <c r="O37832" s="9"/>
    </row>
    <row r="37833" spans="2:15" x14ac:dyDescent="0.2">
      <c r="B37833" s="3"/>
      <c r="C37833" s="3"/>
      <c r="D37833" s="6"/>
      <c r="E37833" s="8"/>
      <c r="O37833" s="9"/>
    </row>
    <row r="37834" spans="2:15" x14ac:dyDescent="0.2">
      <c r="B37834" s="3"/>
      <c r="C37834" s="3"/>
      <c r="D37834" s="6"/>
      <c r="E37834" s="8"/>
      <c r="O37834" s="9"/>
    </row>
    <row r="37835" spans="2:15" x14ac:dyDescent="0.2">
      <c r="B37835" s="3"/>
      <c r="C37835" s="3"/>
      <c r="D37835" s="6"/>
      <c r="E37835" s="8"/>
      <c r="O37835" s="9"/>
    </row>
    <row r="37836" spans="2:15" x14ac:dyDescent="0.2">
      <c r="B37836" s="3"/>
      <c r="C37836" s="3"/>
      <c r="D37836" s="6"/>
      <c r="E37836" s="8"/>
      <c r="O37836" s="9"/>
    </row>
    <row r="37837" spans="2:15" x14ac:dyDescent="0.2">
      <c r="B37837" s="3"/>
      <c r="C37837" s="3"/>
      <c r="D37837" s="6"/>
      <c r="E37837" s="8"/>
      <c r="O37837" s="9"/>
    </row>
    <row r="37838" spans="2:15" x14ac:dyDescent="0.2">
      <c r="B37838" s="3"/>
      <c r="C37838" s="3"/>
      <c r="D37838" s="6"/>
      <c r="E37838" s="8"/>
      <c r="O37838" s="9"/>
    </row>
    <row r="37839" spans="2:15" x14ac:dyDescent="0.2">
      <c r="B37839" s="3"/>
      <c r="C37839" s="3"/>
      <c r="D37839" s="6"/>
      <c r="E37839" s="8"/>
      <c r="O37839" s="9"/>
    </row>
    <row r="37840" spans="2:15" x14ac:dyDescent="0.2">
      <c r="B37840" s="3"/>
      <c r="C37840" s="3"/>
      <c r="D37840" s="6"/>
      <c r="E37840" s="8"/>
      <c r="O37840" s="9"/>
    </row>
    <row r="37841" spans="2:15" x14ac:dyDescent="0.2">
      <c r="B37841" s="3"/>
      <c r="C37841" s="3"/>
      <c r="D37841" s="6"/>
      <c r="E37841" s="8"/>
      <c r="O37841" s="9"/>
    </row>
    <row r="37842" spans="2:15" x14ac:dyDescent="0.2">
      <c r="B37842" s="3"/>
      <c r="C37842" s="3"/>
      <c r="D37842" s="6"/>
      <c r="E37842" s="8"/>
      <c r="O37842" s="9"/>
    </row>
    <row r="37843" spans="2:15" x14ac:dyDescent="0.2">
      <c r="B37843" s="3"/>
      <c r="C37843" s="3"/>
      <c r="D37843" s="6"/>
      <c r="E37843" s="8"/>
      <c r="O37843" s="9"/>
    </row>
    <row r="37844" spans="2:15" x14ac:dyDescent="0.2">
      <c r="B37844" s="3"/>
      <c r="C37844" s="3"/>
      <c r="D37844" s="6"/>
      <c r="E37844" s="8"/>
      <c r="O37844" s="9"/>
    </row>
    <row r="37845" spans="2:15" x14ac:dyDescent="0.2">
      <c r="B37845" s="3"/>
      <c r="C37845" s="3"/>
      <c r="D37845" s="6"/>
      <c r="E37845" s="8"/>
      <c r="O37845" s="9"/>
    </row>
    <row r="37846" spans="2:15" x14ac:dyDescent="0.2">
      <c r="B37846" s="3"/>
      <c r="C37846" s="3"/>
      <c r="D37846" s="6"/>
      <c r="E37846" s="8"/>
      <c r="O37846" s="9"/>
    </row>
    <row r="37847" spans="2:15" x14ac:dyDescent="0.2">
      <c r="B37847" s="3"/>
      <c r="C37847" s="3"/>
      <c r="D37847" s="6"/>
      <c r="E37847" s="8"/>
      <c r="O37847" s="9"/>
    </row>
    <row r="37848" spans="2:15" x14ac:dyDescent="0.2">
      <c r="B37848" s="3"/>
      <c r="C37848" s="3"/>
      <c r="D37848" s="6"/>
      <c r="E37848" s="8"/>
      <c r="O37848" s="9"/>
    </row>
    <row r="37849" spans="2:15" x14ac:dyDescent="0.2">
      <c r="B37849" s="3"/>
      <c r="C37849" s="3"/>
      <c r="D37849" s="6"/>
      <c r="E37849" s="8"/>
      <c r="O37849" s="9"/>
    </row>
    <row r="37850" spans="2:15" x14ac:dyDescent="0.2">
      <c r="B37850" s="3"/>
      <c r="C37850" s="3"/>
      <c r="D37850" s="6"/>
      <c r="E37850" s="8"/>
      <c r="O37850" s="9"/>
    </row>
    <row r="37851" spans="2:15" x14ac:dyDescent="0.2">
      <c r="B37851" s="3"/>
      <c r="C37851" s="3"/>
      <c r="D37851" s="6"/>
      <c r="E37851" s="8"/>
      <c r="O37851" s="9"/>
    </row>
    <row r="37852" spans="2:15" x14ac:dyDescent="0.2">
      <c r="B37852" s="3"/>
      <c r="C37852" s="3"/>
      <c r="D37852" s="6"/>
      <c r="E37852" s="8"/>
      <c r="O37852" s="9"/>
    </row>
    <row r="37853" spans="2:15" x14ac:dyDescent="0.2">
      <c r="B37853" s="3"/>
      <c r="C37853" s="3"/>
      <c r="D37853" s="6"/>
      <c r="E37853" s="8"/>
      <c r="O37853" s="9"/>
    </row>
    <row r="37854" spans="2:15" x14ac:dyDescent="0.2">
      <c r="B37854" s="3"/>
      <c r="C37854" s="3"/>
      <c r="D37854" s="6"/>
      <c r="E37854" s="8"/>
      <c r="O37854" s="9"/>
    </row>
    <row r="37855" spans="2:15" x14ac:dyDescent="0.2">
      <c r="B37855" s="3"/>
      <c r="C37855" s="3"/>
      <c r="D37855" s="6"/>
      <c r="E37855" s="8"/>
      <c r="O37855" s="9"/>
    </row>
    <row r="37856" spans="2:15" x14ac:dyDescent="0.2">
      <c r="B37856" s="3"/>
      <c r="C37856" s="3"/>
      <c r="D37856" s="6"/>
      <c r="E37856" s="8"/>
      <c r="O37856" s="9"/>
    </row>
    <row r="37857" spans="2:15" x14ac:dyDescent="0.2">
      <c r="B37857" s="3"/>
      <c r="C37857" s="3"/>
      <c r="D37857" s="6"/>
      <c r="E37857" s="8"/>
      <c r="O37857" s="9"/>
    </row>
    <row r="37858" spans="2:15" x14ac:dyDescent="0.2">
      <c r="B37858" s="3"/>
      <c r="C37858" s="3"/>
      <c r="D37858" s="6"/>
      <c r="E37858" s="8"/>
      <c r="O37858" s="9"/>
    </row>
    <row r="37859" spans="2:15" x14ac:dyDescent="0.2">
      <c r="B37859" s="3"/>
      <c r="C37859" s="3"/>
      <c r="D37859" s="6"/>
      <c r="E37859" s="8"/>
      <c r="O37859" s="9"/>
    </row>
    <row r="37860" spans="2:15" x14ac:dyDescent="0.2">
      <c r="B37860" s="3"/>
      <c r="C37860" s="3"/>
      <c r="D37860" s="6"/>
      <c r="E37860" s="8"/>
      <c r="O37860" s="9"/>
    </row>
    <row r="37861" spans="2:15" x14ac:dyDescent="0.2">
      <c r="B37861" s="3"/>
      <c r="C37861" s="3"/>
      <c r="D37861" s="6"/>
      <c r="E37861" s="8"/>
      <c r="O37861" s="9"/>
    </row>
    <row r="37862" spans="2:15" x14ac:dyDescent="0.2">
      <c r="B37862" s="3"/>
      <c r="C37862" s="3"/>
      <c r="D37862" s="6"/>
      <c r="E37862" s="8"/>
      <c r="O37862" s="9"/>
    </row>
    <row r="37863" spans="2:15" x14ac:dyDescent="0.2">
      <c r="B37863" s="3"/>
      <c r="C37863" s="3"/>
      <c r="D37863" s="6"/>
      <c r="E37863" s="8"/>
      <c r="O37863" s="9"/>
    </row>
    <row r="37864" spans="2:15" x14ac:dyDescent="0.2">
      <c r="B37864" s="3"/>
      <c r="C37864" s="3"/>
      <c r="D37864" s="6"/>
      <c r="E37864" s="8"/>
      <c r="O37864" s="9"/>
    </row>
    <row r="37865" spans="2:15" x14ac:dyDescent="0.2">
      <c r="B37865" s="3"/>
      <c r="C37865" s="3"/>
      <c r="D37865" s="6"/>
      <c r="E37865" s="8"/>
      <c r="O37865" s="9"/>
    </row>
    <row r="37866" spans="2:15" x14ac:dyDescent="0.2">
      <c r="B37866" s="3"/>
      <c r="C37866" s="3"/>
      <c r="D37866" s="6"/>
      <c r="E37866" s="8"/>
      <c r="O37866" s="9"/>
    </row>
    <row r="37867" spans="2:15" x14ac:dyDescent="0.2">
      <c r="B37867" s="3"/>
      <c r="C37867" s="3"/>
      <c r="D37867" s="6"/>
      <c r="E37867" s="8"/>
      <c r="O37867" s="9"/>
    </row>
    <row r="37868" spans="2:15" x14ac:dyDescent="0.2">
      <c r="B37868" s="3"/>
      <c r="C37868" s="3"/>
      <c r="D37868" s="6"/>
      <c r="E37868" s="8"/>
      <c r="O37868" s="9"/>
    </row>
    <row r="37869" spans="2:15" x14ac:dyDescent="0.2">
      <c r="B37869" s="3"/>
      <c r="C37869" s="3"/>
      <c r="D37869" s="6"/>
      <c r="E37869" s="8"/>
      <c r="O37869" s="9"/>
    </row>
    <row r="37870" spans="2:15" x14ac:dyDescent="0.2">
      <c r="B37870" s="3"/>
      <c r="C37870" s="3"/>
      <c r="D37870" s="6"/>
      <c r="E37870" s="8"/>
      <c r="O37870" s="9"/>
    </row>
    <row r="37871" spans="2:15" x14ac:dyDescent="0.2">
      <c r="B37871" s="3"/>
      <c r="C37871" s="3"/>
      <c r="D37871" s="6"/>
      <c r="E37871" s="8"/>
      <c r="O37871" s="9"/>
    </row>
    <row r="37872" spans="2:15" x14ac:dyDescent="0.2">
      <c r="B37872" s="3"/>
      <c r="C37872" s="3"/>
      <c r="D37872" s="6"/>
      <c r="E37872" s="8"/>
      <c r="O37872" s="9"/>
    </row>
    <row r="37873" spans="2:15" x14ac:dyDescent="0.2">
      <c r="B37873" s="3"/>
      <c r="C37873" s="3"/>
      <c r="D37873" s="6"/>
      <c r="E37873" s="8"/>
      <c r="O37873" s="9"/>
    </row>
    <row r="37874" spans="2:15" x14ac:dyDescent="0.2">
      <c r="B37874" s="3"/>
      <c r="C37874" s="3"/>
      <c r="D37874" s="6"/>
      <c r="E37874" s="8"/>
      <c r="O37874" s="9"/>
    </row>
    <row r="37875" spans="2:15" x14ac:dyDescent="0.2">
      <c r="B37875" s="3"/>
      <c r="C37875" s="3"/>
      <c r="D37875" s="6"/>
      <c r="E37875" s="8"/>
      <c r="O37875" s="9"/>
    </row>
    <row r="37876" spans="2:15" x14ac:dyDescent="0.2">
      <c r="B37876" s="3"/>
      <c r="C37876" s="3"/>
      <c r="D37876" s="6"/>
      <c r="E37876" s="8"/>
      <c r="O37876" s="9"/>
    </row>
    <row r="37877" spans="2:15" x14ac:dyDescent="0.2">
      <c r="B37877" s="3"/>
      <c r="C37877" s="3"/>
      <c r="D37877" s="6"/>
      <c r="E37877" s="8"/>
      <c r="O37877" s="9"/>
    </row>
    <row r="37878" spans="2:15" x14ac:dyDescent="0.2">
      <c r="B37878" s="3"/>
      <c r="C37878" s="3"/>
      <c r="D37878" s="6"/>
      <c r="E37878" s="8"/>
      <c r="O37878" s="9"/>
    </row>
    <row r="37879" spans="2:15" x14ac:dyDescent="0.2">
      <c r="B37879" s="3"/>
      <c r="C37879" s="3"/>
      <c r="D37879" s="6"/>
      <c r="E37879" s="8"/>
      <c r="O37879" s="9"/>
    </row>
    <row r="37880" spans="2:15" x14ac:dyDescent="0.2">
      <c r="B37880" s="3"/>
      <c r="C37880" s="3"/>
      <c r="D37880" s="6"/>
      <c r="E37880" s="8"/>
      <c r="O37880" s="9"/>
    </row>
    <row r="37881" spans="2:15" x14ac:dyDescent="0.2">
      <c r="B37881" s="3"/>
      <c r="C37881" s="3"/>
      <c r="D37881" s="6"/>
      <c r="E37881" s="8"/>
      <c r="O37881" s="9"/>
    </row>
    <row r="37882" spans="2:15" x14ac:dyDescent="0.2">
      <c r="B37882" s="3"/>
      <c r="C37882" s="3"/>
      <c r="D37882" s="6"/>
      <c r="E37882" s="8"/>
      <c r="O37882" s="9"/>
    </row>
    <row r="37883" spans="2:15" x14ac:dyDescent="0.2">
      <c r="B37883" s="3"/>
      <c r="C37883" s="3"/>
      <c r="D37883" s="6"/>
      <c r="E37883" s="8"/>
      <c r="O37883" s="9"/>
    </row>
    <row r="37884" spans="2:15" x14ac:dyDescent="0.2">
      <c r="B37884" s="3"/>
      <c r="C37884" s="3"/>
      <c r="D37884" s="6"/>
      <c r="E37884" s="8"/>
      <c r="O37884" s="9"/>
    </row>
    <row r="37885" spans="2:15" x14ac:dyDescent="0.2">
      <c r="B37885" s="3"/>
      <c r="C37885" s="3"/>
      <c r="D37885" s="6"/>
      <c r="E37885" s="8"/>
      <c r="O37885" s="9"/>
    </row>
    <row r="37886" spans="2:15" x14ac:dyDescent="0.2">
      <c r="B37886" s="3"/>
      <c r="C37886" s="3"/>
      <c r="D37886" s="6"/>
      <c r="E37886" s="8"/>
      <c r="O37886" s="9"/>
    </row>
    <row r="37887" spans="2:15" x14ac:dyDescent="0.2">
      <c r="B37887" s="3"/>
      <c r="C37887" s="3"/>
      <c r="D37887" s="6"/>
      <c r="E37887" s="8"/>
      <c r="O37887" s="9"/>
    </row>
    <row r="37888" spans="2:15" x14ac:dyDescent="0.2">
      <c r="B37888" s="3"/>
      <c r="C37888" s="3"/>
      <c r="D37888" s="6"/>
      <c r="E37888" s="8"/>
      <c r="O37888" s="9"/>
    </row>
    <row r="37889" spans="2:15" x14ac:dyDescent="0.2">
      <c r="B37889" s="3"/>
      <c r="C37889" s="3"/>
      <c r="D37889" s="6"/>
      <c r="E37889" s="8"/>
      <c r="O37889" s="9"/>
    </row>
    <row r="37890" spans="2:15" x14ac:dyDescent="0.2">
      <c r="B37890" s="3"/>
      <c r="C37890" s="3"/>
      <c r="D37890" s="6"/>
      <c r="E37890" s="8"/>
      <c r="O37890" s="9"/>
    </row>
    <row r="37891" spans="2:15" x14ac:dyDescent="0.2">
      <c r="B37891" s="3"/>
      <c r="C37891" s="3"/>
      <c r="D37891" s="6"/>
      <c r="E37891" s="8"/>
      <c r="O37891" s="9"/>
    </row>
    <row r="37892" spans="2:15" x14ac:dyDescent="0.2">
      <c r="B37892" s="3"/>
      <c r="C37892" s="3"/>
      <c r="D37892" s="6"/>
      <c r="E37892" s="8"/>
      <c r="O37892" s="9"/>
    </row>
    <row r="37893" spans="2:15" x14ac:dyDescent="0.2">
      <c r="B37893" s="3"/>
      <c r="C37893" s="3"/>
      <c r="D37893" s="6"/>
      <c r="E37893" s="8"/>
      <c r="O37893" s="9"/>
    </row>
    <row r="37894" spans="2:15" x14ac:dyDescent="0.2">
      <c r="B37894" s="3"/>
      <c r="C37894" s="3"/>
      <c r="D37894" s="6"/>
      <c r="E37894" s="8"/>
      <c r="O37894" s="9"/>
    </row>
    <row r="37895" spans="2:15" x14ac:dyDescent="0.2">
      <c r="B37895" s="3"/>
      <c r="C37895" s="3"/>
      <c r="D37895" s="6"/>
      <c r="E37895" s="8"/>
      <c r="O37895" s="9"/>
    </row>
    <row r="37896" spans="2:15" x14ac:dyDescent="0.2">
      <c r="B37896" s="3"/>
      <c r="C37896" s="3"/>
      <c r="D37896" s="6"/>
      <c r="E37896" s="8"/>
      <c r="O37896" s="9"/>
    </row>
    <row r="37897" spans="2:15" x14ac:dyDescent="0.2">
      <c r="B37897" s="3"/>
      <c r="C37897" s="3"/>
      <c r="D37897" s="6"/>
      <c r="E37897" s="8"/>
      <c r="O37897" s="9"/>
    </row>
    <row r="37898" spans="2:15" x14ac:dyDescent="0.2">
      <c r="B37898" s="3"/>
      <c r="C37898" s="3"/>
      <c r="D37898" s="6"/>
      <c r="E37898" s="8"/>
      <c r="O37898" s="9"/>
    </row>
    <row r="37899" spans="2:15" x14ac:dyDescent="0.2">
      <c r="B37899" s="3"/>
      <c r="C37899" s="3"/>
      <c r="D37899" s="6"/>
      <c r="E37899" s="8"/>
      <c r="O37899" s="9"/>
    </row>
    <row r="37900" spans="2:15" x14ac:dyDescent="0.2">
      <c r="B37900" s="3"/>
      <c r="C37900" s="3"/>
      <c r="D37900" s="6"/>
      <c r="E37900" s="8"/>
      <c r="O37900" s="9"/>
    </row>
    <row r="37901" spans="2:15" x14ac:dyDescent="0.2">
      <c r="B37901" s="3"/>
      <c r="C37901" s="3"/>
      <c r="D37901" s="6"/>
      <c r="E37901" s="8"/>
      <c r="O37901" s="9"/>
    </row>
    <row r="37902" spans="2:15" x14ac:dyDescent="0.2">
      <c r="B37902" s="3"/>
      <c r="C37902" s="3"/>
      <c r="D37902" s="6"/>
      <c r="E37902" s="8"/>
      <c r="O37902" s="9"/>
    </row>
    <row r="37903" spans="2:15" x14ac:dyDescent="0.2">
      <c r="B37903" s="3"/>
      <c r="C37903" s="3"/>
      <c r="D37903" s="6"/>
      <c r="E37903" s="8"/>
      <c r="O37903" s="9"/>
    </row>
    <row r="37904" spans="2:15" x14ac:dyDescent="0.2">
      <c r="B37904" s="3"/>
      <c r="C37904" s="3"/>
      <c r="D37904" s="6"/>
      <c r="E37904" s="8"/>
      <c r="O37904" s="9"/>
    </row>
    <row r="37905" spans="2:15" x14ac:dyDescent="0.2">
      <c r="B37905" s="3"/>
      <c r="C37905" s="3"/>
      <c r="D37905" s="6"/>
      <c r="E37905" s="8"/>
      <c r="O37905" s="9"/>
    </row>
    <row r="37906" spans="2:15" x14ac:dyDescent="0.2">
      <c r="B37906" s="3"/>
      <c r="C37906" s="3"/>
      <c r="D37906" s="6"/>
      <c r="E37906" s="8"/>
      <c r="O37906" s="9"/>
    </row>
    <row r="37907" spans="2:15" x14ac:dyDescent="0.2">
      <c r="B37907" s="3"/>
      <c r="C37907" s="3"/>
      <c r="D37907" s="6"/>
      <c r="E37907" s="8"/>
      <c r="O37907" s="9"/>
    </row>
    <row r="37908" spans="2:15" x14ac:dyDescent="0.2">
      <c r="B37908" s="3"/>
      <c r="C37908" s="3"/>
      <c r="D37908" s="6"/>
      <c r="E37908" s="8"/>
      <c r="O37908" s="9"/>
    </row>
    <row r="37909" spans="2:15" x14ac:dyDescent="0.2">
      <c r="B37909" s="3"/>
      <c r="C37909" s="3"/>
      <c r="D37909" s="6"/>
      <c r="E37909" s="8"/>
      <c r="O37909" s="9"/>
    </row>
    <row r="37910" spans="2:15" x14ac:dyDescent="0.2">
      <c r="B37910" s="3"/>
      <c r="C37910" s="3"/>
      <c r="D37910" s="6"/>
      <c r="E37910" s="8"/>
      <c r="O37910" s="9"/>
    </row>
    <row r="37911" spans="2:15" x14ac:dyDescent="0.2">
      <c r="B37911" s="3"/>
      <c r="C37911" s="3"/>
      <c r="D37911" s="6"/>
      <c r="E37911" s="8"/>
      <c r="O37911" s="9"/>
    </row>
    <row r="37912" spans="2:15" x14ac:dyDescent="0.2">
      <c r="B37912" s="3"/>
      <c r="C37912" s="3"/>
      <c r="D37912" s="6"/>
      <c r="E37912" s="8"/>
      <c r="O37912" s="9"/>
    </row>
    <row r="37913" spans="2:15" x14ac:dyDescent="0.2">
      <c r="B37913" s="3"/>
      <c r="C37913" s="3"/>
      <c r="D37913" s="6"/>
      <c r="E37913" s="8"/>
      <c r="O37913" s="9"/>
    </row>
    <row r="37914" spans="2:15" x14ac:dyDescent="0.2">
      <c r="B37914" s="3"/>
      <c r="C37914" s="3"/>
      <c r="D37914" s="6"/>
      <c r="E37914" s="8"/>
      <c r="O37914" s="9"/>
    </row>
    <row r="37915" spans="2:15" x14ac:dyDescent="0.2">
      <c r="B37915" s="3"/>
      <c r="C37915" s="3"/>
      <c r="D37915" s="6"/>
      <c r="E37915" s="8"/>
      <c r="O37915" s="9"/>
    </row>
    <row r="37916" spans="2:15" x14ac:dyDescent="0.2">
      <c r="B37916" s="3"/>
      <c r="C37916" s="3"/>
      <c r="D37916" s="6"/>
      <c r="E37916" s="8"/>
      <c r="O37916" s="9"/>
    </row>
    <row r="37917" spans="2:15" x14ac:dyDescent="0.2">
      <c r="B37917" s="3"/>
      <c r="C37917" s="3"/>
      <c r="D37917" s="6"/>
      <c r="E37917" s="8"/>
      <c r="O37917" s="9"/>
    </row>
    <row r="37918" spans="2:15" x14ac:dyDescent="0.2">
      <c r="B37918" s="3"/>
      <c r="C37918" s="3"/>
      <c r="D37918" s="6"/>
      <c r="E37918" s="8"/>
      <c r="O37918" s="9"/>
    </row>
    <row r="37919" spans="2:15" x14ac:dyDescent="0.2">
      <c r="B37919" s="3"/>
      <c r="C37919" s="3"/>
      <c r="D37919" s="6"/>
      <c r="E37919" s="8"/>
      <c r="O37919" s="9"/>
    </row>
    <row r="37920" spans="2:15" x14ac:dyDescent="0.2">
      <c r="B37920" s="3"/>
      <c r="C37920" s="3"/>
      <c r="D37920" s="6"/>
      <c r="E37920" s="8"/>
      <c r="O37920" s="9"/>
    </row>
    <row r="37921" spans="2:15" x14ac:dyDescent="0.2">
      <c r="B37921" s="3"/>
      <c r="C37921" s="3"/>
      <c r="D37921" s="6"/>
      <c r="E37921" s="8"/>
      <c r="O37921" s="9"/>
    </row>
    <row r="37922" spans="2:15" x14ac:dyDescent="0.2">
      <c r="B37922" s="3"/>
      <c r="C37922" s="3"/>
      <c r="D37922" s="6"/>
      <c r="E37922" s="8"/>
      <c r="O37922" s="9"/>
    </row>
    <row r="37923" spans="2:15" x14ac:dyDescent="0.2">
      <c r="B37923" s="3"/>
      <c r="C37923" s="3"/>
      <c r="D37923" s="6"/>
      <c r="E37923" s="8"/>
      <c r="O37923" s="9"/>
    </row>
    <row r="37924" spans="2:15" x14ac:dyDescent="0.2">
      <c r="B37924" s="3"/>
      <c r="C37924" s="3"/>
      <c r="D37924" s="6"/>
      <c r="E37924" s="8"/>
      <c r="O37924" s="9"/>
    </row>
    <row r="37925" spans="2:15" x14ac:dyDescent="0.2">
      <c r="B37925" s="3"/>
      <c r="C37925" s="3"/>
      <c r="D37925" s="6"/>
      <c r="E37925" s="8"/>
      <c r="O37925" s="9"/>
    </row>
    <row r="37926" spans="2:15" x14ac:dyDescent="0.2">
      <c r="B37926" s="3"/>
      <c r="C37926" s="3"/>
      <c r="D37926" s="6"/>
      <c r="E37926" s="8"/>
      <c r="O37926" s="9"/>
    </row>
    <row r="37927" spans="2:15" x14ac:dyDescent="0.2">
      <c r="B37927" s="3"/>
      <c r="C37927" s="3"/>
      <c r="D37927" s="6"/>
      <c r="E37927" s="8"/>
      <c r="O37927" s="9"/>
    </row>
    <row r="37928" spans="2:15" x14ac:dyDescent="0.2">
      <c r="B37928" s="3"/>
      <c r="C37928" s="3"/>
      <c r="D37928" s="6"/>
      <c r="E37928" s="8"/>
      <c r="O37928" s="9"/>
    </row>
    <row r="37929" spans="2:15" x14ac:dyDescent="0.2">
      <c r="B37929" s="3"/>
      <c r="C37929" s="3"/>
      <c r="D37929" s="6"/>
      <c r="E37929" s="8"/>
      <c r="O37929" s="9"/>
    </row>
    <row r="37930" spans="2:15" x14ac:dyDescent="0.2">
      <c r="B37930" s="3"/>
      <c r="C37930" s="3"/>
      <c r="D37930" s="6"/>
      <c r="E37930" s="8"/>
      <c r="O37930" s="9"/>
    </row>
    <row r="37931" spans="2:15" x14ac:dyDescent="0.2">
      <c r="B37931" s="3"/>
      <c r="C37931" s="3"/>
      <c r="D37931" s="6"/>
      <c r="E37931" s="8"/>
      <c r="O37931" s="9"/>
    </row>
    <row r="37932" spans="2:15" x14ac:dyDescent="0.2">
      <c r="B37932" s="3"/>
      <c r="C37932" s="3"/>
      <c r="D37932" s="6"/>
      <c r="E37932" s="8"/>
      <c r="O37932" s="9"/>
    </row>
    <row r="37933" spans="2:15" x14ac:dyDescent="0.2">
      <c r="B37933" s="3"/>
      <c r="C37933" s="3"/>
      <c r="D37933" s="6"/>
      <c r="E37933" s="8"/>
      <c r="O37933" s="9"/>
    </row>
    <row r="37934" spans="2:15" x14ac:dyDescent="0.2">
      <c r="B37934" s="3"/>
      <c r="C37934" s="3"/>
      <c r="D37934" s="6"/>
      <c r="E37934" s="8"/>
      <c r="O37934" s="9"/>
    </row>
    <row r="37935" spans="2:15" x14ac:dyDescent="0.2">
      <c r="B37935" s="3"/>
      <c r="C37935" s="3"/>
      <c r="D37935" s="6"/>
      <c r="E37935" s="8"/>
      <c r="O37935" s="9"/>
    </row>
    <row r="37936" spans="2:15" x14ac:dyDescent="0.2">
      <c r="B37936" s="3"/>
      <c r="C37936" s="3"/>
      <c r="D37936" s="6"/>
      <c r="E37936" s="8"/>
      <c r="O37936" s="9"/>
    </row>
    <row r="37937" spans="2:15" x14ac:dyDescent="0.2">
      <c r="B37937" s="3"/>
      <c r="C37937" s="3"/>
      <c r="D37937" s="6"/>
      <c r="E37937" s="8"/>
      <c r="O37937" s="9"/>
    </row>
    <row r="37938" spans="2:15" x14ac:dyDescent="0.2">
      <c r="B37938" s="3"/>
      <c r="C37938" s="3"/>
      <c r="D37938" s="6"/>
      <c r="E37938" s="8"/>
      <c r="O37938" s="9"/>
    </row>
    <row r="37939" spans="2:15" x14ac:dyDescent="0.2">
      <c r="B37939" s="3"/>
      <c r="C37939" s="3"/>
      <c r="D37939" s="6"/>
      <c r="E37939" s="8"/>
      <c r="O37939" s="9"/>
    </row>
    <row r="37940" spans="2:15" x14ac:dyDescent="0.2">
      <c r="B37940" s="3"/>
      <c r="C37940" s="3"/>
      <c r="D37940" s="6"/>
      <c r="E37940" s="8"/>
      <c r="O37940" s="9"/>
    </row>
    <row r="37941" spans="2:15" x14ac:dyDescent="0.2">
      <c r="B37941" s="3"/>
      <c r="C37941" s="3"/>
      <c r="D37941" s="6"/>
      <c r="E37941" s="8"/>
      <c r="O37941" s="9"/>
    </row>
    <row r="37942" spans="2:15" x14ac:dyDescent="0.2">
      <c r="B37942" s="3"/>
      <c r="C37942" s="3"/>
      <c r="D37942" s="6"/>
      <c r="E37942" s="8"/>
      <c r="O37942" s="9"/>
    </row>
    <row r="37943" spans="2:15" x14ac:dyDescent="0.2">
      <c r="B37943" s="3"/>
      <c r="C37943" s="3"/>
      <c r="D37943" s="6"/>
      <c r="E37943" s="8"/>
      <c r="O37943" s="9"/>
    </row>
    <row r="37944" spans="2:15" x14ac:dyDescent="0.2">
      <c r="B37944" s="3"/>
      <c r="C37944" s="3"/>
      <c r="D37944" s="6"/>
      <c r="E37944" s="8"/>
      <c r="O37944" s="9"/>
    </row>
    <row r="37945" spans="2:15" x14ac:dyDescent="0.2">
      <c r="B37945" s="3"/>
      <c r="C37945" s="3"/>
      <c r="D37945" s="6"/>
      <c r="E37945" s="8"/>
      <c r="O37945" s="9"/>
    </row>
    <row r="37946" spans="2:15" x14ac:dyDescent="0.2">
      <c r="B37946" s="3"/>
      <c r="C37946" s="3"/>
      <c r="D37946" s="6"/>
      <c r="E37946" s="8"/>
      <c r="O37946" s="9"/>
    </row>
    <row r="37947" spans="2:15" x14ac:dyDescent="0.2">
      <c r="B37947" s="3"/>
      <c r="C37947" s="3"/>
      <c r="D37947" s="6"/>
      <c r="E37947" s="8"/>
      <c r="O37947" s="9"/>
    </row>
    <row r="37948" spans="2:15" x14ac:dyDescent="0.2">
      <c r="B37948" s="3"/>
      <c r="C37948" s="3"/>
      <c r="D37948" s="6"/>
      <c r="E37948" s="8"/>
      <c r="O37948" s="9"/>
    </row>
    <row r="37949" spans="2:15" x14ac:dyDescent="0.2">
      <c r="B37949" s="3"/>
      <c r="C37949" s="3"/>
      <c r="D37949" s="6"/>
      <c r="E37949" s="8"/>
      <c r="O37949" s="9"/>
    </row>
    <row r="37950" spans="2:15" x14ac:dyDescent="0.2">
      <c r="B37950" s="3"/>
      <c r="C37950" s="3"/>
      <c r="D37950" s="6"/>
      <c r="E37950" s="8"/>
      <c r="O37950" s="9"/>
    </row>
    <row r="37951" spans="2:15" x14ac:dyDescent="0.2">
      <c r="B37951" s="3"/>
      <c r="C37951" s="3"/>
      <c r="D37951" s="6"/>
      <c r="E37951" s="8"/>
      <c r="O37951" s="9"/>
    </row>
    <row r="37952" spans="2:15" x14ac:dyDescent="0.2">
      <c r="B37952" s="3"/>
      <c r="C37952" s="3"/>
      <c r="D37952" s="6"/>
      <c r="E37952" s="8"/>
      <c r="O37952" s="9"/>
    </row>
    <row r="37953" spans="2:15" x14ac:dyDescent="0.2">
      <c r="B37953" s="3"/>
      <c r="C37953" s="3"/>
      <c r="D37953" s="6"/>
      <c r="E37953" s="8"/>
      <c r="O37953" s="9"/>
    </row>
    <row r="37954" spans="2:15" x14ac:dyDescent="0.2">
      <c r="B37954" s="3"/>
      <c r="C37954" s="3"/>
      <c r="D37954" s="6"/>
      <c r="E37954" s="8"/>
      <c r="O37954" s="9"/>
    </row>
    <row r="37955" spans="2:15" x14ac:dyDescent="0.2">
      <c r="B37955" s="3"/>
      <c r="C37955" s="3"/>
      <c r="D37955" s="6"/>
      <c r="E37955" s="8"/>
      <c r="O37955" s="9"/>
    </row>
    <row r="37956" spans="2:15" x14ac:dyDescent="0.2">
      <c r="B37956" s="3"/>
      <c r="C37956" s="3"/>
      <c r="D37956" s="6"/>
      <c r="E37956" s="8"/>
      <c r="O37956" s="9"/>
    </row>
    <row r="37957" spans="2:15" x14ac:dyDescent="0.2">
      <c r="B37957" s="3"/>
      <c r="C37957" s="3"/>
      <c r="D37957" s="6"/>
      <c r="E37957" s="8"/>
      <c r="O37957" s="9"/>
    </row>
    <row r="37958" spans="2:15" x14ac:dyDescent="0.2">
      <c r="B37958" s="3"/>
      <c r="C37958" s="3"/>
      <c r="D37958" s="6"/>
      <c r="E37958" s="8"/>
      <c r="O37958" s="9"/>
    </row>
    <row r="37959" spans="2:15" x14ac:dyDescent="0.2">
      <c r="B37959" s="3"/>
      <c r="C37959" s="3"/>
      <c r="D37959" s="6"/>
      <c r="E37959" s="8"/>
      <c r="O37959" s="9"/>
    </row>
    <row r="37960" spans="2:15" x14ac:dyDescent="0.2">
      <c r="B37960" s="3"/>
      <c r="C37960" s="3"/>
      <c r="D37960" s="6"/>
      <c r="E37960" s="8"/>
      <c r="O37960" s="9"/>
    </row>
    <row r="37961" spans="2:15" x14ac:dyDescent="0.2">
      <c r="B37961" s="3"/>
      <c r="C37961" s="3"/>
      <c r="D37961" s="6"/>
      <c r="E37961" s="8"/>
      <c r="O37961" s="9"/>
    </row>
    <row r="37962" spans="2:15" x14ac:dyDescent="0.2">
      <c r="B37962" s="3"/>
      <c r="C37962" s="3"/>
      <c r="D37962" s="6"/>
      <c r="E37962" s="8"/>
      <c r="O37962" s="9"/>
    </row>
    <row r="37963" spans="2:15" x14ac:dyDescent="0.2">
      <c r="B37963" s="3"/>
      <c r="C37963" s="3"/>
      <c r="D37963" s="6"/>
      <c r="E37963" s="8"/>
      <c r="O37963" s="9"/>
    </row>
    <row r="37964" spans="2:15" x14ac:dyDescent="0.2">
      <c r="B37964" s="3"/>
      <c r="C37964" s="3"/>
      <c r="D37964" s="6"/>
      <c r="E37964" s="8"/>
      <c r="O37964" s="9"/>
    </row>
    <row r="37965" spans="2:15" x14ac:dyDescent="0.2">
      <c r="B37965" s="3"/>
      <c r="C37965" s="3"/>
      <c r="D37965" s="6"/>
      <c r="E37965" s="8"/>
      <c r="O37965" s="9"/>
    </row>
    <row r="37966" spans="2:15" x14ac:dyDescent="0.2">
      <c r="B37966" s="3"/>
      <c r="C37966" s="3"/>
      <c r="D37966" s="6"/>
      <c r="E37966" s="8"/>
      <c r="O37966" s="9"/>
    </row>
    <row r="37967" spans="2:15" x14ac:dyDescent="0.2">
      <c r="B37967" s="3"/>
      <c r="C37967" s="3"/>
      <c r="D37967" s="6"/>
      <c r="E37967" s="8"/>
      <c r="O37967" s="9"/>
    </row>
    <row r="37968" spans="2:15" x14ac:dyDescent="0.2">
      <c r="B37968" s="3"/>
      <c r="C37968" s="3"/>
      <c r="D37968" s="6"/>
      <c r="E37968" s="8"/>
      <c r="O37968" s="9"/>
    </row>
    <row r="37969" spans="2:15" x14ac:dyDescent="0.2">
      <c r="B37969" s="3"/>
      <c r="C37969" s="3"/>
      <c r="D37969" s="6"/>
      <c r="E37969" s="8"/>
      <c r="O37969" s="9"/>
    </row>
    <row r="37970" spans="2:15" x14ac:dyDescent="0.2">
      <c r="B37970" s="3"/>
      <c r="C37970" s="3"/>
      <c r="D37970" s="6"/>
      <c r="E37970" s="8"/>
      <c r="O37970" s="9"/>
    </row>
    <row r="37971" spans="2:15" x14ac:dyDescent="0.2">
      <c r="B37971" s="3"/>
      <c r="C37971" s="3"/>
      <c r="D37971" s="6"/>
      <c r="E37971" s="8"/>
      <c r="O37971" s="9"/>
    </row>
    <row r="37972" spans="2:15" x14ac:dyDescent="0.2">
      <c r="B37972" s="3"/>
      <c r="C37972" s="3"/>
      <c r="D37972" s="6"/>
      <c r="E37972" s="8"/>
      <c r="O37972" s="9"/>
    </row>
    <row r="37973" spans="2:15" x14ac:dyDescent="0.2">
      <c r="B37973" s="3"/>
      <c r="C37973" s="3"/>
      <c r="D37973" s="6"/>
      <c r="E37973" s="8"/>
      <c r="O37973" s="9"/>
    </row>
    <row r="37974" spans="2:15" x14ac:dyDescent="0.2">
      <c r="B37974" s="3"/>
      <c r="C37974" s="3"/>
      <c r="D37974" s="6"/>
      <c r="E37974" s="8"/>
      <c r="O37974" s="9"/>
    </row>
    <row r="37975" spans="2:15" x14ac:dyDescent="0.2">
      <c r="B37975" s="3"/>
      <c r="C37975" s="3"/>
      <c r="D37975" s="6"/>
      <c r="E37975" s="8"/>
      <c r="O37975" s="9"/>
    </row>
    <row r="37976" spans="2:15" x14ac:dyDescent="0.2">
      <c r="B37976" s="3"/>
      <c r="C37976" s="3"/>
      <c r="D37976" s="6"/>
      <c r="E37976" s="8"/>
      <c r="O37976" s="9"/>
    </row>
    <row r="37977" spans="2:15" x14ac:dyDescent="0.2">
      <c r="B37977" s="3"/>
      <c r="C37977" s="3"/>
      <c r="D37977" s="6"/>
      <c r="E37977" s="8"/>
      <c r="O37977" s="9"/>
    </row>
    <row r="37978" spans="2:15" x14ac:dyDescent="0.2">
      <c r="B37978" s="3"/>
      <c r="C37978" s="3"/>
      <c r="D37978" s="6"/>
      <c r="E37978" s="8"/>
      <c r="O37978" s="9"/>
    </row>
    <row r="37979" spans="2:15" x14ac:dyDescent="0.2">
      <c r="B37979" s="3"/>
      <c r="C37979" s="3"/>
      <c r="D37979" s="6"/>
      <c r="E37979" s="8"/>
      <c r="O37979" s="9"/>
    </row>
    <row r="37980" spans="2:15" x14ac:dyDescent="0.2">
      <c r="B37980" s="3"/>
      <c r="C37980" s="3"/>
      <c r="D37980" s="6"/>
      <c r="E37980" s="8"/>
      <c r="O37980" s="9"/>
    </row>
    <row r="37981" spans="2:15" x14ac:dyDescent="0.2">
      <c r="B37981" s="3"/>
      <c r="C37981" s="3"/>
      <c r="D37981" s="6"/>
      <c r="E37981" s="8"/>
      <c r="O37981" s="9"/>
    </row>
    <row r="37982" spans="2:15" x14ac:dyDescent="0.2">
      <c r="B37982" s="3"/>
      <c r="C37982" s="3"/>
      <c r="D37982" s="6"/>
      <c r="E37982" s="8"/>
      <c r="O37982" s="9"/>
    </row>
    <row r="37983" spans="2:15" x14ac:dyDescent="0.2">
      <c r="B37983" s="3"/>
      <c r="C37983" s="3"/>
      <c r="D37983" s="6"/>
      <c r="E37983" s="8"/>
      <c r="O37983" s="9"/>
    </row>
    <row r="37984" spans="2:15" x14ac:dyDescent="0.2">
      <c r="B37984" s="3"/>
      <c r="C37984" s="3"/>
      <c r="D37984" s="6"/>
      <c r="E37984" s="8"/>
      <c r="O37984" s="9"/>
    </row>
    <row r="37985" spans="2:15" x14ac:dyDescent="0.2">
      <c r="B37985" s="3"/>
      <c r="C37985" s="3"/>
      <c r="D37985" s="6"/>
      <c r="E37985" s="8"/>
      <c r="O37985" s="9"/>
    </row>
    <row r="37986" spans="2:15" x14ac:dyDescent="0.2">
      <c r="B37986" s="3"/>
      <c r="C37986" s="3"/>
      <c r="D37986" s="6"/>
      <c r="E37986" s="8"/>
      <c r="O37986" s="9"/>
    </row>
    <row r="37987" spans="2:15" x14ac:dyDescent="0.2">
      <c r="B37987" s="3"/>
      <c r="C37987" s="3"/>
      <c r="D37987" s="6"/>
      <c r="E37987" s="8"/>
      <c r="O37987" s="9"/>
    </row>
    <row r="37988" spans="2:15" x14ac:dyDescent="0.2">
      <c r="B37988" s="3"/>
      <c r="C37988" s="3"/>
      <c r="D37988" s="6"/>
      <c r="E37988" s="8"/>
      <c r="O37988" s="9"/>
    </row>
    <row r="37989" spans="2:15" x14ac:dyDescent="0.2">
      <c r="B37989" s="3"/>
      <c r="C37989" s="3"/>
      <c r="D37989" s="6"/>
      <c r="E37989" s="8"/>
      <c r="O37989" s="9"/>
    </row>
    <row r="37990" spans="2:15" x14ac:dyDescent="0.2">
      <c r="B37990" s="3"/>
      <c r="C37990" s="3"/>
      <c r="D37990" s="6"/>
      <c r="E37990" s="8"/>
      <c r="O37990" s="9"/>
    </row>
    <row r="37991" spans="2:15" x14ac:dyDescent="0.2">
      <c r="B37991" s="3"/>
      <c r="C37991" s="3"/>
      <c r="D37991" s="6"/>
      <c r="E37991" s="8"/>
      <c r="O37991" s="9"/>
    </row>
    <row r="37992" spans="2:15" x14ac:dyDescent="0.2">
      <c r="B37992" s="3"/>
      <c r="C37992" s="3"/>
      <c r="D37992" s="6"/>
      <c r="E37992" s="8"/>
      <c r="O37992" s="9"/>
    </row>
    <row r="37993" spans="2:15" x14ac:dyDescent="0.2">
      <c r="B37993" s="3"/>
      <c r="C37993" s="3"/>
      <c r="D37993" s="6"/>
      <c r="E37993" s="8"/>
      <c r="O37993" s="9"/>
    </row>
    <row r="37994" spans="2:15" x14ac:dyDescent="0.2">
      <c r="B37994" s="3"/>
      <c r="C37994" s="3"/>
      <c r="D37994" s="6"/>
      <c r="E37994" s="8"/>
      <c r="O37994" s="9"/>
    </row>
    <row r="37995" spans="2:15" x14ac:dyDescent="0.2">
      <c r="B37995" s="3"/>
      <c r="C37995" s="3"/>
      <c r="D37995" s="6"/>
      <c r="E37995" s="8"/>
      <c r="O37995" s="9"/>
    </row>
    <row r="37996" spans="2:15" x14ac:dyDescent="0.2">
      <c r="B37996" s="3"/>
      <c r="C37996" s="3"/>
      <c r="D37996" s="6"/>
      <c r="E37996" s="8"/>
      <c r="O37996" s="9"/>
    </row>
    <row r="37997" spans="2:15" x14ac:dyDescent="0.2">
      <c r="B37997" s="3"/>
      <c r="C37997" s="3"/>
      <c r="D37997" s="6"/>
      <c r="E37997" s="8"/>
      <c r="O37997" s="9"/>
    </row>
    <row r="37998" spans="2:15" x14ac:dyDescent="0.2">
      <c r="B37998" s="3"/>
      <c r="C37998" s="3"/>
      <c r="D37998" s="6"/>
      <c r="E37998" s="8"/>
      <c r="O37998" s="9"/>
    </row>
    <row r="37999" spans="2:15" x14ac:dyDescent="0.2">
      <c r="B37999" s="3"/>
      <c r="C37999" s="3"/>
      <c r="D37999" s="6"/>
      <c r="E37999" s="8"/>
      <c r="O37999" s="9"/>
    </row>
    <row r="38000" spans="2:15" x14ac:dyDescent="0.2">
      <c r="B38000" s="3"/>
      <c r="C38000" s="3"/>
      <c r="D38000" s="6"/>
      <c r="E38000" s="8"/>
      <c r="O38000" s="9"/>
    </row>
    <row r="38001" spans="2:15" x14ac:dyDescent="0.2">
      <c r="B38001" s="3"/>
      <c r="C38001" s="3"/>
      <c r="D38001" s="6"/>
      <c r="E38001" s="8"/>
      <c r="O38001" s="9"/>
    </row>
    <row r="38002" spans="2:15" x14ac:dyDescent="0.2">
      <c r="B38002" s="3"/>
      <c r="C38002" s="3"/>
      <c r="D38002" s="6"/>
      <c r="E38002" s="8"/>
      <c r="O38002" s="9"/>
    </row>
    <row r="38003" spans="2:15" x14ac:dyDescent="0.2">
      <c r="B38003" s="3"/>
      <c r="C38003" s="3"/>
      <c r="D38003" s="6"/>
      <c r="E38003" s="8"/>
      <c r="O38003" s="9"/>
    </row>
    <row r="38004" spans="2:15" x14ac:dyDescent="0.2">
      <c r="B38004" s="3"/>
      <c r="C38004" s="3"/>
      <c r="D38004" s="6"/>
      <c r="E38004" s="8"/>
      <c r="O38004" s="9"/>
    </row>
    <row r="38005" spans="2:15" x14ac:dyDescent="0.2">
      <c r="B38005" s="3"/>
      <c r="C38005" s="3"/>
      <c r="D38005" s="6"/>
      <c r="E38005" s="8"/>
      <c r="O38005" s="9"/>
    </row>
    <row r="38006" spans="2:15" x14ac:dyDescent="0.2">
      <c r="B38006" s="3"/>
      <c r="C38006" s="3"/>
      <c r="D38006" s="6"/>
      <c r="E38006" s="8"/>
      <c r="O38006" s="9"/>
    </row>
    <row r="38007" spans="2:15" x14ac:dyDescent="0.2">
      <c r="B38007" s="3"/>
      <c r="C38007" s="3"/>
      <c r="D38007" s="6"/>
      <c r="E38007" s="8"/>
      <c r="O38007" s="9"/>
    </row>
    <row r="38008" spans="2:15" x14ac:dyDescent="0.2">
      <c r="B38008" s="3"/>
      <c r="C38008" s="3"/>
      <c r="D38008" s="6"/>
      <c r="E38008" s="8"/>
      <c r="O38008" s="9"/>
    </row>
    <row r="38009" spans="2:15" x14ac:dyDescent="0.2">
      <c r="B38009" s="3"/>
      <c r="C38009" s="3"/>
      <c r="D38009" s="6"/>
      <c r="E38009" s="8"/>
      <c r="O38009" s="9"/>
    </row>
    <row r="38010" spans="2:15" x14ac:dyDescent="0.2">
      <c r="B38010" s="3"/>
      <c r="C38010" s="3"/>
      <c r="D38010" s="6"/>
      <c r="E38010" s="8"/>
      <c r="O38010" s="9"/>
    </row>
    <row r="38011" spans="2:15" x14ac:dyDescent="0.2">
      <c r="B38011" s="3"/>
      <c r="C38011" s="3"/>
      <c r="D38011" s="6"/>
      <c r="E38011" s="8"/>
      <c r="O38011" s="9"/>
    </row>
    <row r="38012" spans="2:15" x14ac:dyDescent="0.2">
      <c r="B38012" s="3"/>
      <c r="C38012" s="3"/>
      <c r="D38012" s="6"/>
      <c r="E38012" s="8"/>
      <c r="O38012" s="9"/>
    </row>
    <row r="38013" spans="2:15" x14ac:dyDescent="0.2">
      <c r="B38013" s="3"/>
      <c r="C38013" s="3"/>
      <c r="D38013" s="6"/>
      <c r="E38013" s="8"/>
      <c r="O38013" s="9"/>
    </row>
    <row r="38014" spans="2:15" x14ac:dyDescent="0.2">
      <c r="B38014" s="3"/>
      <c r="C38014" s="3"/>
      <c r="D38014" s="6"/>
      <c r="E38014" s="8"/>
      <c r="O38014" s="9"/>
    </row>
    <row r="38015" spans="2:15" x14ac:dyDescent="0.2">
      <c r="B38015" s="3"/>
      <c r="C38015" s="3"/>
      <c r="D38015" s="6"/>
      <c r="E38015" s="8"/>
      <c r="O38015" s="9"/>
    </row>
    <row r="38016" spans="2:15" x14ac:dyDescent="0.2">
      <c r="B38016" s="3"/>
      <c r="C38016" s="3"/>
      <c r="D38016" s="6"/>
      <c r="E38016" s="8"/>
      <c r="O38016" s="9"/>
    </row>
    <row r="38017" spans="2:15" x14ac:dyDescent="0.2">
      <c r="B38017" s="3"/>
      <c r="C38017" s="3"/>
      <c r="D38017" s="6"/>
      <c r="E38017" s="8"/>
      <c r="O38017" s="9"/>
    </row>
    <row r="38018" spans="2:15" x14ac:dyDescent="0.2">
      <c r="B38018" s="3"/>
      <c r="C38018" s="3"/>
      <c r="D38018" s="6"/>
      <c r="E38018" s="8"/>
      <c r="O38018" s="9"/>
    </row>
    <row r="38019" spans="2:15" x14ac:dyDescent="0.2">
      <c r="B38019" s="3"/>
      <c r="C38019" s="3"/>
      <c r="D38019" s="6"/>
      <c r="E38019" s="8"/>
      <c r="O38019" s="9"/>
    </row>
    <row r="38020" spans="2:15" x14ac:dyDescent="0.2">
      <c r="B38020" s="3"/>
      <c r="C38020" s="3"/>
      <c r="D38020" s="6"/>
      <c r="E38020" s="8"/>
      <c r="O38020" s="9"/>
    </row>
    <row r="38021" spans="2:15" x14ac:dyDescent="0.2">
      <c r="B38021" s="3"/>
      <c r="C38021" s="3"/>
      <c r="D38021" s="6"/>
      <c r="E38021" s="8"/>
      <c r="O38021" s="9"/>
    </row>
    <row r="38022" spans="2:15" x14ac:dyDescent="0.2">
      <c r="B38022" s="3"/>
      <c r="C38022" s="3"/>
      <c r="D38022" s="6"/>
      <c r="E38022" s="8"/>
      <c r="O38022" s="9"/>
    </row>
    <row r="38023" spans="2:15" x14ac:dyDescent="0.2">
      <c r="B38023" s="3"/>
      <c r="C38023" s="3"/>
      <c r="D38023" s="6"/>
      <c r="E38023" s="8"/>
      <c r="O38023" s="9"/>
    </row>
    <row r="38024" spans="2:15" x14ac:dyDescent="0.2">
      <c r="B38024" s="3"/>
      <c r="C38024" s="3"/>
      <c r="D38024" s="6"/>
      <c r="E38024" s="8"/>
      <c r="O38024" s="9"/>
    </row>
    <row r="38025" spans="2:15" x14ac:dyDescent="0.2">
      <c r="B38025" s="3"/>
      <c r="C38025" s="3"/>
      <c r="D38025" s="6"/>
      <c r="E38025" s="8"/>
      <c r="O38025" s="9"/>
    </row>
    <row r="38026" spans="2:15" x14ac:dyDescent="0.2">
      <c r="B38026" s="3"/>
      <c r="C38026" s="3"/>
      <c r="D38026" s="6"/>
      <c r="E38026" s="8"/>
      <c r="O38026" s="9"/>
    </row>
    <row r="38027" spans="2:15" x14ac:dyDescent="0.2">
      <c r="B38027" s="3"/>
      <c r="C38027" s="3"/>
      <c r="D38027" s="6"/>
      <c r="E38027" s="8"/>
      <c r="O38027" s="9"/>
    </row>
    <row r="38028" spans="2:15" x14ac:dyDescent="0.2">
      <c r="B38028" s="3"/>
      <c r="C38028" s="3"/>
      <c r="D38028" s="6"/>
      <c r="E38028" s="8"/>
      <c r="O38028" s="9"/>
    </row>
    <row r="38029" spans="2:15" x14ac:dyDescent="0.2">
      <c r="B38029" s="3"/>
      <c r="C38029" s="3"/>
      <c r="D38029" s="6"/>
      <c r="E38029" s="8"/>
      <c r="O38029" s="9"/>
    </row>
    <row r="38030" spans="2:15" x14ac:dyDescent="0.2">
      <c r="B38030" s="3"/>
      <c r="C38030" s="3"/>
      <c r="D38030" s="6"/>
      <c r="E38030" s="8"/>
      <c r="O38030" s="9"/>
    </row>
    <row r="38031" spans="2:15" x14ac:dyDescent="0.2">
      <c r="B38031" s="3"/>
      <c r="C38031" s="3"/>
      <c r="D38031" s="6"/>
      <c r="E38031" s="8"/>
      <c r="O38031" s="9"/>
    </row>
    <row r="38032" spans="2:15" x14ac:dyDescent="0.2">
      <c r="B38032" s="3"/>
      <c r="C38032" s="3"/>
      <c r="D38032" s="6"/>
      <c r="E38032" s="8"/>
      <c r="O38032" s="9"/>
    </row>
    <row r="38033" spans="2:15" x14ac:dyDescent="0.2">
      <c r="B38033" s="3"/>
      <c r="C38033" s="3"/>
      <c r="D38033" s="6"/>
      <c r="E38033" s="8"/>
      <c r="O38033" s="9"/>
    </row>
    <row r="38034" spans="2:15" x14ac:dyDescent="0.2">
      <c r="B38034" s="3"/>
      <c r="C38034" s="3"/>
      <c r="D38034" s="6"/>
      <c r="E38034" s="8"/>
      <c r="O38034" s="9"/>
    </row>
    <row r="38035" spans="2:15" x14ac:dyDescent="0.2">
      <c r="B38035" s="3"/>
      <c r="C38035" s="3"/>
      <c r="D38035" s="6"/>
      <c r="E38035" s="8"/>
      <c r="O38035" s="9"/>
    </row>
    <row r="38036" spans="2:15" x14ac:dyDescent="0.2">
      <c r="B38036" s="3"/>
      <c r="C38036" s="3"/>
      <c r="D38036" s="6"/>
      <c r="E38036" s="8"/>
      <c r="O38036" s="9"/>
    </row>
    <row r="38037" spans="2:15" x14ac:dyDescent="0.2">
      <c r="B38037" s="3"/>
      <c r="C38037" s="3"/>
      <c r="D38037" s="6"/>
      <c r="E38037" s="8"/>
      <c r="O38037" s="9"/>
    </row>
    <row r="38038" spans="2:15" x14ac:dyDescent="0.2">
      <c r="B38038" s="3"/>
      <c r="C38038" s="3"/>
      <c r="D38038" s="6"/>
      <c r="E38038" s="8"/>
      <c r="O38038" s="9"/>
    </row>
    <row r="38039" spans="2:15" x14ac:dyDescent="0.2">
      <c r="B38039" s="3"/>
      <c r="C38039" s="3"/>
      <c r="D38039" s="6"/>
      <c r="E38039" s="8"/>
      <c r="O38039" s="9"/>
    </row>
    <row r="38040" spans="2:15" x14ac:dyDescent="0.2">
      <c r="B38040" s="3"/>
      <c r="C38040" s="3"/>
      <c r="D38040" s="6"/>
      <c r="E38040" s="8"/>
      <c r="O38040" s="9"/>
    </row>
    <row r="38041" spans="2:15" x14ac:dyDescent="0.2">
      <c r="B38041" s="3"/>
      <c r="C38041" s="3"/>
      <c r="D38041" s="6"/>
      <c r="E38041" s="8"/>
      <c r="O38041" s="9"/>
    </row>
    <row r="38042" spans="2:15" x14ac:dyDescent="0.2">
      <c r="B38042" s="3"/>
      <c r="C38042" s="3"/>
      <c r="D38042" s="6"/>
      <c r="E38042" s="8"/>
      <c r="O38042" s="9"/>
    </row>
    <row r="38043" spans="2:15" x14ac:dyDescent="0.2">
      <c r="B38043" s="3"/>
      <c r="C38043" s="3"/>
      <c r="D38043" s="6"/>
      <c r="E38043" s="8"/>
      <c r="O38043" s="9"/>
    </row>
    <row r="38044" spans="2:15" x14ac:dyDescent="0.2">
      <c r="B38044" s="3"/>
      <c r="C38044" s="3"/>
      <c r="D38044" s="6"/>
      <c r="E38044" s="8"/>
      <c r="O38044" s="9"/>
    </row>
    <row r="38045" spans="2:15" x14ac:dyDescent="0.2">
      <c r="B38045" s="3"/>
      <c r="C38045" s="3"/>
      <c r="D38045" s="6"/>
      <c r="E38045" s="8"/>
      <c r="O38045" s="9"/>
    </row>
    <row r="38046" spans="2:15" x14ac:dyDescent="0.2">
      <c r="B38046" s="3"/>
      <c r="C38046" s="3"/>
      <c r="D38046" s="6"/>
      <c r="E38046" s="8"/>
      <c r="O38046" s="9"/>
    </row>
    <row r="38047" spans="2:15" x14ac:dyDescent="0.2">
      <c r="B38047" s="3"/>
      <c r="C38047" s="3"/>
      <c r="D38047" s="6"/>
      <c r="E38047" s="8"/>
      <c r="O38047" s="9"/>
    </row>
    <row r="38048" spans="2:15" x14ac:dyDescent="0.2">
      <c r="B38048" s="3"/>
      <c r="C38048" s="3"/>
      <c r="D38048" s="6"/>
      <c r="E38048" s="8"/>
      <c r="O38048" s="9"/>
    </row>
    <row r="38049" spans="2:15" x14ac:dyDescent="0.2">
      <c r="B38049" s="3"/>
      <c r="C38049" s="3"/>
      <c r="D38049" s="6"/>
      <c r="E38049" s="8"/>
      <c r="O38049" s="9"/>
    </row>
    <row r="38050" spans="2:15" x14ac:dyDescent="0.2">
      <c r="B38050" s="3"/>
      <c r="C38050" s="3"/>
      <c r="D38050" s="6"/>
      <c r="E38050" s="8"/>
      <c r="O38050" s="9"/>
    </row>
    <row r="38051" spans="2:15" x14ac:dyDescent="0.2">
      <c r="B38051" s="3"/>
      <c r="C38051" s="3"/>
      <c r="D38051" s="6"/>
      <c r="E38051" s="8"/>
      <c r="O38051" s="9"/>
    </row>
    <row r="38052" spans="2:15" x14ac:dyDescent="0.2">
      <c r="B38052" s="3"/>
      <c r="C38052" s="3"/>
      <c r="D38052" s="6"/>
      <c r="E38052" s="8"/>
      <c r="O38052" s="9"/>
    </row>
    <row r="38053" spans="2:15" x14ac:dyDescent="0.2">
      <c r="B38053" s="3"/>
      <c r="C38053" s="3"/>
      <c r="D38053" s="6"/>
      <c r="E38053" s="8"/>
      <c r="O38053" s="9"/>
    </row>
    <row r="38054" spans="2:15" x14ac:dyDescent="0.2">
      <c r="B38054" s="3"/>
      <c r="C38054" s="3"/>
      <c r="D38054" s="6"/>
      <c r="E38054" s="8"/>
      <c r="O38054" s="9"/>
    </row>
    <row r="38055" spans="2:15" x14ac:dyDescent="0.2">
      <c r="B38055" s="3"/>
      <c r="C38055" s="3"/>
      <c r="D38055" s="6"/>
      <c r="E38055" s="8"/>
      <c r="O38055" s="9"/>
    </row>
    <row r="38056" spans="2:15" x14ac:dyDescent="0.2">
      <c r="B38056" s="3"/>
      <c r="C38056" s="3"/>
      <c r="D38056" s="6"/>
      <c r="E38056" s="8"/>
      <c r="O38056" s="9"/>
    </row>
    <row r="38057" spans="2:15" x14ac:dyDescent="0.2">
      <c r="B38057" s="3"/>
      <c r="C38057" s="3"/>
      <c r="D38057" s="6"/>
      <c r="E38057" s="8"/>
      <c r="O38057" s="9"/>
    </row>
    <row r="38058" spans="2:15" x14ac:dyDescent="0.2">
      <c r="B38058" s="3"/>
      <c r="C38058" s="3"/>
      <c r="D38058" s="6"/>
      <c r="E38058" s="8"/>
      <c r="O38058" s="9"/>
    </row>
    <row r="38059" spans="2:15" x14ac:dyDescent="0.2">
      <c r="B38059" s="3"/>
      <c r="C38059" s="3"/>
      <c r="D38059" s="6"/>
      <c r="E38059" s="8"/>
      <c r="O38059" s="9"/>
    </row>
    <row r="38060" spans="2:15" x14ac:dyDescent="0.2">
      <c r="B38060" s="3"/>
      <c r="C38060" s="3"/>
      <c r="D38060" s="6"/>
      <c r="E38060" s="8"/>
      <c r="O38060" s="9"/>
    </row>
    <row r="38061" spans="2:15" x14ac:dyDescent="0.2">
      <c r="B38061" s="3"/>
      <c r="C38061" s="3"/>
      <c r="D38061" s="6"/>
      <c r="E38061" s="8"/>
      <c r="O38061" s="9"/>
    </row>
    <row r="38062" spans="2:15" x14ac:dyDescent="0.2">
      <c r="B38062" s="3"/>
      <c r="C38062" s="3"/>
      <c r="D38062" s="6"/>
      <c r="E38062" s="8"/>
      <c r="O38062" s="9"/>
    </row>
    <row r="38063" spans="2:15" x14ac:dyDescent="0.2">
      <c r="B38063" s="3"/>
      <c r="C38063" s="3"/>
      <c r="D38063" s="6"/>
      <c r="E38063" s="8"/>
      <c r="O38063" s="9"/>
    </row>
    <row r="38064" spans="2:15" x14ac:dyDescent="0.2">
      <c r="B38064" s="3"/>
      <c r="C38064" s="3"/>
      <c r="D38064" s="6"/>
      <c r="E38064" s="8"/>
      <c r="O38064" s="9"/>
    </row>
    <row r="38065" spans="2:15" x14ac:dyDescent="0.2">
      <c r="B38065" s="3"/>
      <c r="C38065" s="3"/>
      <c r="D38065" s="6"/>
      <c r="E38065" s="8"/>
      <c r="O38065" s="9"/>
    </row>
    <row r="38066" spans="2:15" x14ac:dyDescent="0.2">
      <c r="B38066" s="3"/>
      <c r="C38066" s="3"/>
      <c r="D38066" s="6"/>
      <c r="E38066" s="8"/>
      <c r="O38066" s="9"/>
    </row>
    <row r="38067" spans="2:15" x14ac:dyDescent="0.2">
      <c r="B38067" s="3"/>
      <c r="C38067" s="3"/>
      <c r="D38067" s="6"/>
      <c r="E38067" s="8"/>
      <c r="O38067" s="9"/>
    </row>
    <row r="38068" spans="2:15" x14ac:dyDescent="0.2">
      <c r="B38068" s="3"/>
      <c r="C38068" s="3"/>
      <c r="D38068" s="6"/>
      <c r="E38068" s="8"/>
      <c r="O38068" s="9"/>
    </row>
    <row r="38069" spans="2:15" x14ac:dyDescent="0.2">
      <c r="B38069" s="3"/>
      <c r="C38069" s="3"/>
      <c r="D38069" s="6"/>
      <c r="E38069" s="8"/>
      <c r="O38069" s="9"/>
    </row>
    <row r="38070" spans="2:15" x14ac:dyDescent="0.2">
      <c r="B38070" s="3"/>
      <c r="C38070" s="3"/>
      <c r="D38070" s="6"/>
      <c r="E38070" s="8"/>
      <c r="O38070" s="9"/>
    </row>
    <row r="38071" spans="2:15" x14ac:dyDescent="0.2">
      <c r="B38071" s="3"/>
      <c r="C38071" s="3"/>
      <c r="D38071" s="6"/>
      <c r="E38071" s="8"/>
      <c r="O38071" s="9"/>
    </row>
    <row r="38072" spans="2:15" x14ac:dyDescent="0.2">
      <c r="B38072" s="3"/>
      <c r="C38072" s="3"/>
      <c r="D38072" s="6"/>
      <c r="E38072" s="8"/>
      <c r="O38072" s="9"/>
    </row>
    <row r="38073" spans="2:15" x14ac:dyDescent="0.2">
      <c r="B38073" s="3"/>
      <c r="C38073" s="3"/>
      <c r="D38073" s="6"/>
      <c r="E38073" s="8"/>
      <c r="O38073" s="9"/>
    </row>
    <row r="38074" spans="2:15" x14ac:dyDescent="0.2">
      <c r="B38074" s="3"/>
      <c r="C38074" s="3"/>
      <c r="D38074" s="6"/>
      <c r="E38074" s="8"/>
      <c r="O38074" s="9"/>
    </row>
    <row r="38075" spans="2:15" x14ac:dyDescent="0.2">
      <c r="B38075" s="3"/>
      <c r="C38075" s="3"/>
      <c r="D38075" s="6"/>
      <c r="E38075" s="8"/>
      <c r="O38075" s="9"/>
    </row>
    <row r="38076" spans="2:15" x14ac:dyDescent="0.2">
      <c r="B38076" s="3"/>
      <c r="C38076" s="3"/>
      <c r="D38076" s="6"/>
      <c r="E38076" s="8"/>
      <c r="O38076" s="9"/>
    </row>
    <row r="38077" spans="2:15" x14ac:dyDescent="0.2">
      <c r="B38077" s="3"/>
      <c r="C38077" s="3"/>
      <c r="D38077" s="6"/>
      <c r="E38077" s="8"/>
      <c r="O38077" s="9"/>
    </row>
    <row r="38078" spans="2:15" x14ac:dyDescent="0.2">
      <c r="B38078" s="3"/>
      <c r="C38078" s="3"/>
      <c r="D38078" s="6"/>
      <c r="E38078" s="8"/>
      <c r="O38078" s="9"/>
    </row>
    <row r="38079" spans="2:15" x14ac:dyDescent="0.2">
      <c r="B38079" s="3"/>
      <c r="C38079" s="3"/>
      <c r="D38079" s="6"/>
      <c r="E38079" s="8"/>
      <c r="O38079" s="9"/>
    </row>
    <row r="38080" spans="2:15" x14ac:dyDescent="0.2">
      <c r="B38080" s="3"/>
      <c r="C38080" s="3"/>
      <c r="D38080" s="6"/>
      <c r="E38080" s="8"/>
      <c r="O38080" s="9"/>
    </row>
    <row r="38081" spans="2:15" x14ac:dyDescent="0.2">
      <c r="B38081" s="3"/>
      <c r="C38081" s="3"/>
      <c r="D38081" s="6"/>
      <c r="E38081" s="8"/>
      <c r="O38081" s="9"/>
    </row>
    <row r="38082" spans="2:15" x14ac:dyDescent="0.2">
      <c r="B38082" s="3"/>
      <c r="C38082" s="3"/>
      <c r="D38082" s="6"/>
      <c r="E38082" s="8"/>
      <c r="O38082" s="9"/>
    </row>
    <row r="38083" spans="2:15" x14ac:dyDescent="0.2">
      <c r="B38083" s="3"/>
      <c r="C38083" s="3"/>
      <c r="D38083" s="6"/>
      <c r="E38083" s="8"/>
      <c r="O38083" s="9"/>
    </row>
    <row r="38084" spans="2:15" x14ac:dyDescent="0.2">
      <c r="B38084" s="3"/>
      <c r="C38084" s="3"/>
      <c r="D38084" s="6"/>
      <c r="E38084" s="8"/>
      <c r="O38084" s="9"/>
    </row>
    <row r="38085" spans="2:15" x14ac:dyDescent="0.2">
      <c r="B38085" s="3"/>
      <c r="C38085" s="3"/>
      <c r="D38085" s="6"/>
      <c r="E38085" s="8"/>
      <c r="O38085" s="9"/>
    </row>
    <row r="38086" spans="2:15" x14ac:dyDescent="0.2">
      <c r="B38086" s="3"/>
      <c r="C38086" s="3"/>
      <c r="D38086" s="6"/>
      <c r="E38086" s="8"/>
      <c r="O38086" s="9"/>
    </row>
    <row r="38087" spans="2:15" x14ac:dyDescent="0.2">
      <c r="B38087" s="3"/>
      <c r="C38087" s="3"/>
      <c r="D38087" s="6"/>
      <c r="E38087" s="8"/>
      <c r="O38087" s="9"/>
    </row>
    <row r="38088" spans="2:15" x14ac:dyDescent="0.2">
      <c r="B38088" s="3"/>
      <c r="C38088" s="3"/>
      <c r="D38088" s="6"/>
      <c r="E38088" s="8"/>
      <c r="O38088" s="9"/>
    </row>
    <row r="38089" spans="2:15" x14ac:dyDescent="0.2">
      <c r="B38089" s="3"/>
      <c r="C38089" s="3"/>
      <c r="D38089" s="6"/>
      <c r="E38089" s="8"/>
      <c r="O38089" s="9"/>
    </row>
    <row r="38090" spans="2:15" x14ac:dyDescent="0.2">
      <c r="B38090" s="3"/>
      <c r="C38090" s="3"/>
      <c r="D38090" s="6"/>
      <c r="E38090" s="8"/>
      <c r="O38090" s="9"/>
    </row>
    <row r="38091" spans="2:15" x14ac:dyDescent="0.2">
      <c r="B38091" s="3"/>
      <c r="C38091" s="3"/>
      <c r="D38091" s="6"/>
      <c r="E38091" s="8"/>
      <c r="O38091" s="9"/>
    </row>
    <row r="38092" spans="2:15" x14ac:dyDescent="0.2">
      <c r="B38092" s="3"/>
      <c r="C38092" s="3"/>
      <c r="D38092" s="6"/>
      <c r="E38092" s="8"/>
      <c r="O38092" s="9"/>
    </row>
    <row r="38093" spans="2:15" x14ac:dyDescent="0.2">
      <c r="B38093" s="3"/>
      <c r="C38093" s="3"/>
      <c r="D38093" s="6"/>
      <c r="E38093" s="8"/>
      <c r="O38093" s="9"/>
    </row>
    <row r="38094" spans="2:15" x14ac:dyDescent="0.2">
      <c r="B38094" s="3"/>
      <c r="C38094" s="3"/>
      <c r="D38094" s="6"/>
      <c r="E38094" s="8"/>
      <c r="O38094" s="9"/>
    </row>
    <row r="38095" spans="2:15" x14ac:dyDescent="0.2">
      <c r="B38095" s="3"/>
      <c r="C38095" s="3"/>
      <c r="D38095" s="6"/>
      <c r="E38095" s="8"/>
      <c r="O38095" s="9"/>
    </row>
    <row r="38096" spans="2:15" x14ac:dyDescent="0.2">
      <c r="B38096" s="3"/>
      <c r="C38096" s="3"/>
      <c r="D38096" s="6"/>
      <c r="E38096" s="8"/>
      <c r="O38096" s="9"/>
    </row>
    <row r="38097" spans="2:15" x14ac:dyDescent="0.2">
      <c r="B38097" s="3"/>
      <c r="C38097" s="3"/>
      <c r="D38097" s="6"/>
      <c r="E38097" s="8"/>
      <c r="O38097" s="9"/>
    </row>
    <row r="38098" spans="2:15" x14ac:dyDescent="0.2">
      <c r="B38098" s="3"/>
      <c r="C38098" s="3"/>
      <c r="D38098" s="6"/>
      <c r="E38098" s="8"/>
      <c r="O38098" s="9"/>
    </row>
    <row r="38099" spans="2:15" x14ac:dyDescent="0.2">
      <c r="B38099" s="3"/>
      <c r="C38099" s="3"/>
      <c r="D38099" s="6"/>
      <c r="E38099" s="8"/>
      <c r="O38099" s="9"/>
    </row>
    <row r="38100" spans="2:15" x14ac:dyDescent="0.2">
      <c r="B38100" s="3"/>
      <c r="C38100" s="3"/>
      <c r="D38100" s="6"/>
      <c r="E38100" s="8"/>
      <c r="O38100" s="9"/>
    </row>
    <row r="38101" spans="2:15" x14ac:dyDescent="0.2">
      <c r="B38101" s="3"/>
      <c r="C38101" s="3"/>
      <c r="D38101" s="6"/>
      <c r="E38101" s="8"/>
      <c r="O38101" s="9"/>
    </row>
    <row r="38102" spans="2:15" x14ac:dyDescent="0.2">
      <c r="B38102" s="3"/>
      <c r="C38102" s="3"/>
      <c r="D38102" s="6"/>
      <c r="E38102" s="8"/>
      <c r="O38102" s="9"/>
    </row>
    <row r="38103" spans="2:15" x14ac:dyDescent="0.2">
      <c r="B38103" s="3"/>
      <c r="C38103" s="3"/>
      <c r="D38103" s="6"/>
      <c r="E38103" s="8"/>
      <c r="O38103" s="9"/>
    </row>
    <row r="38104" spans="2:15" x14ac:dyDescent="0.2">
      <c r="B38104" s="3"/>
      <c r="C38104" s="3"/>
      <c r="D38104" s="6"/>
      <c r="E38104" s="8"/>
      <c r="O38104" s="9"/>
    </row>
    <row r="38105" spans="2:15" x14ac:dyDescent="0.2">
      <c r="B38105" s="3"/>
      <c r="C38105" s="3"/>
      <c r="D38105" s="6"/>
      <c r="E38105" s="8"/>
      <c r="O38105" s="9"/>
    </row>
    <row r="38106" spans="2:15" x14ac:dyDescent="0.2">
      <c r="B38106" s="3"/>
      <c r="C38106" s="3"/>
      <c r="D38106" s="6"/>
      <c r="E38106" s="8"/>
      <c r="O38106" s="9"/>
    </row>
    <row r="38107" spans="2:15" x14ac:dyDescent="0.2">
      <c r="B38107" s="3"/>
      <c r="C38107" s="3"/>
      <c r="D38107" s="6"/>
      <c r="E38107" s="8"/>
      <c r="O38107" s="9"/>
    </row>
    <row r="38108" spans="2:15" x14ac:dyDescent="0.2">
      <c r="B38108" s="3"/>
      <c r="C38108" s="3"/>
      <c r="D38108" s="6"/>
      <c r="E38108" s="8"/>
      <c r="O38108" s="9"/>
    </row>
    <row r="38109" spans="2:15" x14ac:dyDescent="0.2">
      <c r="B38109" s="3"/>
      <c r="C38109" s="3"/>
      <c r="D38109" s="6"/>
      <c r="E38109" s="8"/>
      <c r="O38109" s="9"/>
    </row>
    <row r="38110" spans="2:15" x14ac:dyDescent="0.2">
      <c r="B38110" s="3"/>
      <c r="C38110" s="3"/>
      <c r="D38110" s="6"/>
      <c r="E38110" s="8"/>
      <c r="O38110" s="9"/>
    </row>
    <row r="38111" spans="2:15" x14ac:dyDescent="0.2">
      <c r="B38111" s="3"/>
      <c r="C38111" s="3"/>
      <c r="D38111" s="6"/>
      <c r="E38111" s="8"/>
      <c r="O38111" s="9"/>
    </row>
    <row r="38112" spans="2:15" x14ac:dyDescent="0.2">
      <c r="B38112" s="3"/>
      <c r="C38112" s="3"/>
      <c r="D38112" s="6"/>
      <c r="E38112" s="8"/>
      <c r="O38112" s="9"/>
    </row>
    <row r="38113" spans="2:15" x14ac:dyDescent="0.2">
      <c r="B38113" s="3"/>
      <c r="C38113" s="3"/>
      <c r="D38113" s="6"/>
      <c r="E38113" s="8"/>
      <c r="O38113" s="9"/>
    </row>
    <row r="38114" spans="2:15" x14ac:dyDescent="0.2">
      <c r="B38114" s="3"/>
      <c r="C38114" s="3"/>
      <c r="D38114" s="6"/>
      <c r="E38114" s="8"/>
      <c r="O38114" s="9"/>
    </row>
    <row r="38115" spans="2:15" x14ac:dyDescent="0.2">
      <c r="B38115" s="3"/>
      <c r="C38115" s="3"/>
      <c r="D38115" s="6"/>
      <c r="E38115" s="8"/>
      <c r="O38115" s="9"/>
    </row>
    <row r="38116" spans="2:15" x14ac:dyDescent="0.2">
      <c r="B38116" s="3"/>
      <c r="C38116" s="3"/>
      <c r="D38116" s="6"/>
      <c r="E38116" s="8"/>
      <c r="O38116" s="9"/>
    </row>
    <row r="38117" spans="2:15" x14ac:dyDescent="0.2">
      <c r="B38117" s="3"/>
      <c r="C38117" s="3"/>
      <c r="D38117" s="6"/>
      <c r="E38117" s="8"/>
      <c r="O38117" s="9"/>
    </row>
    <row r="38118" spans="2:15" x14ac:dyDescent="0.2">
      <c r="B38118" s="3"/>
      <c r="C38118" s="3"/>
      <c r="D38118" s="6"/>
      <c r="E38118" s="8"/>
      <c r="O38118" s="9"/>
    </row>
    <row r="38119" spans="2:15" x14ac:dyDescent="0.2">
      <c r="B38119" s="3"/>
      <c r="C38119" s="3"/>
      <c r="D38119" s="6"/>
      <c r="E38119" s="8"/>
      <c r="O38119" s="9"/>
    </row>
    <row r="38120" spans="2:15" x14ac:dyDescent="0.2">
      <c r="B38120" s="3"/>
      <c r="C38120" s="3"/>
      <c r="D38120" s="6"/>
      <c r="E38120" s="8"/>
      <c r="O38120" s="9"/>
    </row>
    <row r="38121" spans="2:15" x14ac:dyDescent="0.2">
      <c r="B38121" s="3"/>
      <c r="C38121" s="3"/>
      <c r="D38121" s="6"/>
      <c r="E38121" s="8"/>
      <c r="O38121" s="9"/>
    </row>
    <row r="38122" spans="2:15" x14ac:dyDescent="0.2">
      <c r="B38122" s="3"/>
      <c r="C38122" s="3"/>
      <c r="D38122" s="6"/>
      <c r="E38122" s="8"/>
      <c r="O38122" s="9"/>
    </row>
    <row r="38123" spans="2:15" x14ac:dyDescent="0.2">
      <c r="B38123" s="3"/>
      <c r="C38123" s="3"/>
      <c r="D38123" s="6"/>
      <c r="E38123" s="8"/>
      <c r="O38123" s="9"/>
    </row>
    <row r="38124" spans="2:15" x14ac:dyDescent="0.2">
      <c r="B38124" s="3"/>
      <c r="C38124" s="3"/>
      <c r="D38124" s="6"/>
      <c r="E38124" s="8"/>
      <c r="O38124" s="9"/>
    </row>
    <row r="38125" spans="2:15" x14ac:dyDescent="0.2">
      <c r="B38125" s="3"/>
      <c r="C38125" s="3"/>
      <c r="D38125" s="6"/>
      <c r="E38125" s="8"/>
      <c r="O38125" s="9"/>
    </row>
    <row r="38126" spans="2:15" x14ac:dyDescent="0.2">
      <c r="B38126" s="3"/>
      <c r="C38126" s="3"/>
      <c r="D38126" s="6"/>
      <c r="E38126" s="8"/>
      <c r="O38126" s="9"/>
    </row>
    <row r="38127" spans="2:15" x14ac:dyDescent="0.2">
      <c r="B38127" s="3"/>
      <c r="C38127" s="3"/>
      <c r="D38127" s="6"/>
      <c r="E38127" s="8"/>
      <c r="O38127" s="9"/>
    </row>
    <row r="38128" spans="2:15" x14ac:dyDescent="0.2">
      <c r="B38128" s="3"/>
      <c r="C38128" s="3"/>
      <c r="D38128" s="6"/>
      <c r="E38128" s="8"/>
      <c r="O38128" s="9"/>
    </row>
    <row r="38129" spans="2:15" x14ac:dyDescent="0.2">
      <c r="B38129" s="3"/>
      <c r="C38129" s="3"/>
      <c r="D38129" s="6"/>
      <c r="E38129" s="8"/>
      <c r="O38129" s="9"/>
    </row>
    <row r="38130" spans="2:15" x14ac:dyDescent="0.2">
      <c r="B38130" s="3"/>
      <c r="C38130" s="3"/>
      <c r="D38130" s="6"/>
      <c r="E38130" s="8"/>
      <c r="O38130" s="9"/>
    </row>
    <row r="38131" spans="2:15" x14ac:dyDescent="0.2">
      <c r="B38131" s="3"/>
      <c r="C38131" s="3"/>
      <c r="D38131" s="6"/>
      <c r="E38131" s="8"/>
      <c r="O38131" s="9"/>
    </row>
    <row r="38132" spans="2:15" x14ac:dyDescent="0.2">
      <c r="B38132" s="3"/>
      <c r="C38132" s="3"/>
      <c r="D38132" s="6"/>
      <c r="E38132" s="8"/>
      <c r="O38132" s="9"/>
    </row>
    <row r="38133" spans="2:15" x14ac:dyDescent="0.2">
      <c r="B38133" s="3"/>
      <c r="C38133" s="3"/>
      <c r="D38133" s="6"/>
      <c r="E38133" s="8"/>
      <c r="O38133" s="9"/>
    </row>
    <row r="38134" spans="2:15" x14ac:dyDescent="0.2">
      <c r="B38134" s="3"/>
      <c r="C38134" s="3"/>
      <c r="D38134" s="6"/>
      <c r="E38134" s="8"/>
      <c r="O38134" s="9"/>
    </row>
    <row r="38135" spans="2:15" x14ac:dyDescent="0.2">
      <c r="B38135" s="3"/>
      <c r="C38135" s="3"/>
      <c r="D38135" s="6"/>
      <c r="E38135" s="8"/>
      <c r="O38135" s="9"/>
    </row>
    <row r="38136" spans="2:15" x14ac:dyDescent="0.2">
      <c r="B38136" s="3"/>
      <c r="C38136" s="3"/>
      <c r="D38136" s="6"/>
      <c r="E38136" s="8"/>
      <c r="O38136" s="9"/>
    </row>
    <row r="38137" spans="2:15" x14ac:dyDescent="0.2">
      <c r="B38137" s="3"/>
      <c r="C38137" s="3"/>
      <c r="D38137" s="6"/>
      <c r="E38137" s="8"/>
      <c r="O38137" s="9"/>
    </row>
    <row r="38138" spans="2:15" x14ac:dyDescent="0.2">
      <c r="B38138" s="3"/>
      <c r="C38138" s="3"/>
      <c r="D38138" s="6"/>
      <c r="E38138" s="8"/>
      <c r="O38138" s="9"/>
    </row>
    <row r="38139" spans="2:15" x14ac:dyDescent="0.2">
      <c r="B38139" s="3"/>
      <c r="C38139" s="3"/>
      <c r="D38139" s="6"/>
      <c r="E38139" s="8"/>
      <c r="O38139" s="9"/>
    </row>
    <row r="38140" spans="2:15" x14ac:dyDescent="0.2">
      <c r="B38140" s="3"/>
      <c r="C38140" s="3"/>
      <c r="D38140" s="6"/>
      <c r="E38140" s="8"/>
      <c r="O38140" s="9"/>
    </row>
    <row r="38141" spans="2:15" x14ac:dyDescent="0.2">
      <c r="B38141" s="3"/>
      <c r="C38141" s="3"/>
      <c r="D38141" s="6"/>
      <c r="E38141" s="8"/>
      <c r="O38141" s="9"/>
    </row>
    <row r="38142" spans="2:15" x14ac:dyDescent="0.2">
      <c r="B38142" s="3"/>
      <c r="C38142" s="3"/>
      <c r="D38142" s="6"/>
      <c r="E38142" s="8"/>
      <c r="O38142" s="9"/>
    </row>
    <row r="38143" spans="2:15" x14ac:dyDescent="0.2">
      <c r="B38143" s="3"/>
      <c r="C38143" s="3"/>
      <c r="D38143" s="6"/>
      <c r="E38143" s="8"/>
      <c r="O38143" s="9"/>
    </row>
    <row r="38144" spans="2:15" x14ac:dyDescent="0.2">
      <c r="B38144" s="3"/>
      <c r="C38144" s="3"/>
      <c r="D38144" s="6"/>
      <c r="E38144" s="8"/>
      <c r="O38144" s="9"/>
    </row>
    <row r="38145" spans="2:15" x14ac:dyDescent="0.2">
      <c r="B38145" s="3"/>
      <c r="C38145" s="3"/>
      <c r="D38145" s="6"/>
      <c r="E38145" s="8"/>
      <c r="O38145" s="9"/>
    </row>
    <row r="38146" spans="2:15" x14ac:dyDescent="0.2">
      <c r="B38146" s="3"/>
      <c r="C38146" s="3"/>
      <c r="D38146" s="6"/>
      <c r="E38146" s="8"/>
      <c r="O38146" s="9"/>
    </row>
    <row r="38147" spans="2:15" x14ac:dyDescent="0.2">
      <c r="B38147" s="3"/>
      <c r="C38147" s="3"/>
      <c r="D38147" s="6"/>
      <c r="E38147" s="8"/>
      <c r="O38147" s="9"/>
    </row>
    <row r="38148" spans="2:15" x14ac:dyDescent="0.2">
      <c r="B38148" s="3"/>
      <c r="C38148" s="3"/>
      <c r="D38148" s="6"/>
      <c r="E38148" s="8"/>
      <c r="O38148" s="9"/>
    </row>
    <row r="38149" spans="2:15" x14ac:dyDescent="0.2">
      <c r="B38149" s="3"/>
      <c r="C38149" s="3"/>
      <c r="D38149" s="6"/>
      <c r="E38149" s="8"/>
      <c r="O38149" s="9"/>
    </row>
    <row r="38150" spans="2:15" x14ac:dyDescent="0.2">
      <c r="B38150" s="3"/>
      <c r="C38150" s="3"/>
      <c r="D38150" s="6"/>
      <c r="E38150" s="8"/>
      <c r="O38150" s="9"/>
    </row>
    <row r="38151" spans="2:15" x14ac:dyDescent="0.2">
      <c r="B38151" s="3"/>
      <c r="C38151" s="3"/>
      <c r="D38151" s="6"/>
      <c r="E38151" s="8"/>
      <c r="O38151" s="9"/>
    </row>
    <row r="38152" spans="2:15" x14ac:dyDescent="0.2">
      <c r="B38152" s="3"/>
      <c r="C38152" s="3"/>
      <c r="D38152" s="6"/>
      <c r="E38152" s="8"/>
      <c r="O38152" s="9"/>
    </row>
    <row r="38153" spans="2:15" x14ac:dyDescent="0.2">
      <c r="B38153" s="3"/>
      <c r="C38153" s="3"/>
      <c r="D38153" s="6"/>
      <c r="E38153" s="8"/>
      <c r="O38153" s="9"/>
    </row>
    <row r="38154" spans="2:15" x14ac:dyDescent="0.2">
      <c r="B38154" s="3"/>
      <c r="C38154" s="3"/>
      <c r="D38154" s="6"/>
      <c r="E38154" s="8"/>
      <c r="O38154" s="9"/>
    </row>
    <row r="38155" spans="2:15" x14ac:dyDescent="0.2">
      <c r="B38155" s="3"/>
      <c r="C38155" s="3"/>
      <c r="D38155" s="6"/>
      <c r="E38155" s="8"/>
      <c r="O38155" s="9"/>
    </row>
    <row r="38156" spans="2:15" x14ac:dyDescent="0.2">
      <c r="B38156" s="3"/>
      <c r="C38156" s="3"/>
      <c r="D38156" s="6"/>
      <c r="E38156" s="8"/>
      <c r="O38156" s="9"/>
    </row>
    <row r="38157" spans="2:15" x14ac:dyDescent="0.2">
      <c r="B38157" s="3"/>
      <c r="C38157" s="3"/>
      <c r="D38157" s="6"/>
      <c r="E38157" s="8"/>
      <c r="O38157" s="9"/>
    </row>
    <row r="38158" spans="2:15" x14ac:dyDescent="0.2">
      <c r="B38158" s="3"/>
      <c r="C38158" s="3"/>
      <c r="D38158" s="6"/>
      <c r="E38158" s="8"/>
      <c r="O38158" s="9"/>
    </row>
    <row r="38159" spans="2:15" x14ac:dyDescent="0.2">
      <c r="B38159" s="3"/>
      <c r="C38159" s="3"/>
      <c r="D38159" s="6"/>
      <c r="E38159" s="8"/>
      <c r="O38159" s="9"/>
    </row>
    <row r="38160" spans="2:15" x14ac:dyDescent="0.2">
      <c r="B38160" s="3"/>
      <c r="C38160" s="3"/>
      <c r="D38160" s="6"/>
      <c r="E38160" s="8"/>
      <c r="O38160" s="9"/>
    </row>
    <row r="38161" spans="2:15" x14ac:dyDescent="0.2">
      <c r="B38161" s="3"/>
      <c r="C38161" s="3"/>
      <c r="D38161" s="6"/>
      <c r="E38161" s="8"/>
      <c r="O38161" s="9"/>
    </row>
    <row r="38162" spans="2:15" x14ac:dyDescent="0.2">
      <c r="B38162" s="3"/>
      <c r="C38162" s="3"/>
      <c r="D38162" s="6"/>
      <c r="E38162" s="8"/>
      <c r="O38162" s="9"/>
    </row>
    <row r="38163" spans="2:15" x14ac:dyDescent="0.2">
      <c r="B38163" s="3"/>
      <c r="C38163" s="3"/>
      <c r="D38163" s="6"/>
      <c r="E38163" s="8"/>
      <c r="O38163" s="9"/>
    </row>
    <row r="38164" spans="2:15" x14ac:dyDescent="0.2">
      <c r="B38164" s="3"/>
      <c r="C38164" s="3"/>
      <c r="D38164" s="6"/>
      <c r="E38164" s="8"/>
      <c r="O38164" s="9"/>
    </row>
    <row r="38165" spans="2:15" x14ac:dyDescent="0.2">
      <c r="B38165" s="3"/>
      <c r="C38165" s="3"/>
      <c r="D38165" s="6"/>
      <c r="E38165" s="8"/>
      <c r="O38165" s="9"/>
    </row>
    <row r="38166" spans="2:15" x14ac:dyDescent="0.2">
      <c r="B38166" s="3"/>
      <c r="C38166" s="3"/>
      <c r="D38166" s="6"/>
      <c r="E38166" s="8"/>
      <c r="O38166" s="9"/>
    </row>
    <row r="38167" spans="2:15" x14ac:dyDescent="0.2">
      <c r="B38167" s="3"/>
      <c r="C38167" s="3"/>
      <c r="D38167" s="6"/>
      <c r="E38167" s="8"/>
      <c r="O38167" s="9"/>
    </row>
    <row r="38168" spans="2:15" x14ac:dyDescent="0.2">
      <c r="B38168" s="3"/>
      <c r="C38168" s="3"/>
      <c r="D38168" s="6"/>
      <c r="E38168" s="8"/>
      <c r="O38168" s="9"/>
    </row>
    <row r="38169" spans="2:15" x14ac:dyDescent="0.2">
      <c r="B38169" s="3"/>
      <c r="C38169" s="3"/>
      <c r="D38169" s="6"/>
      <c r="E38169" s="8"/>
      <c r="O38169" s="9"/>
    </row>
    <row r="38170" spans="2:15" x14ac:dyDescent="0.2">
      <c r="B38170" s="3"/>
      <c r="C38170" s="3"/>
      <c r="D38170" s="6"/>
      <c r="E38170" s="8"/>
      <c r="O38170" s="9"/>
    </row>
    <row r="38171" spans="2:15" x14ac:dyDescent="0.2">
      <c r="B38171" s="3"/>
      <c r="C38171" s="3"/>
      <c r="D38171" s="6"/>
      <c r="E38171" s="8"/>
      <c r="O38171" s="9"/>
    </row>
    <row r="38172" spans="2:15" x14ac:dyDescent="0.2">
      <c r="B38172" s="3"/>
      <c r="C38172" s="3"/>
      <c r="D38172" s="6"/>
      <c r="E38172" s="8"/>
      <c r="O38172" s="9"/>
    </row>
    <row r="38173" spans="2:15" x14ac:dyDescent="0.2">
      <c r="B38173" s="3"/>
      <c r="C38173" s="3"/>
      <c r="D38173" s="6"/>
      <c r="E38173" s="8"/>
      <c r="O38173" s="9"/>
    </row>
    <row r="38174" spans="2:15" x14ac:dyDescent="0.2">
      <c r="B38174" s="3"/>
      <c r="C38174" s="3"/>
      <c r="D38174" s="6"/>
      <c r="E38174" s="8"/>
      <c r="O38174" s="9"/>
    </row>
    <row r="38175" spans="2:15" x14ac:dyDescent="0.2">
      <c r="B38175" s="3"/>
      <c r="C38175" s="3"/>
      <c r="D38175" s="6"/>
      <c r="E38175" s="8"/>
      <c r="O38175" s="9"/>
    </row>
    <row r="38176" spans="2:15" x14ac:dyDescent="0.2">
      <c r="B38176" s="3"/>
      <c r="C38176" s="3"/>
      <c r="D38176" s="6"/>
      <c r="E38176" s="8"/>
      <c r="O38176" s="9"/>
    </row>
    <row r="38177" spans="2:15" x14ac:dyDescent="0.2">
      <c r="B38177" s="3"/>
      <c r="C38177" s="3"/>
      <c r="D38177" s="6"/>
      <c r="E38177" s="8"/>
      <c r="O38177" s="9"/>
    </row>
    <row r="38178" spans="2:15" x14ac:dyDescent="0.2">
      <c r="B38178" s="3"/>
      <c r="C38178" s="3"/>
      <c r="D38178" s="6"/>
      <c r="E38178" s="8"/>
      <c r="O38178" s="9"/>
    </row>
    <row r="38179" spans="2:15" x14ac:dyDescent="0.2">
      <c r="B38179" s="3"/>
      <c r="C38179" s="3"/>
      <c r="D38179" s="6"/>
      <c r="E38179" s="8"/>
      <c r="O38179" s="9"/>
    </row>
    <row r="38180" spans="2:15" x14ac:dyDescent="0.2">
      <c r="B38180" s="3"/>
      <c r="C38180" s="3"/>
      <c r="D38180" s="6"/>
      <c r="E38180" s="8"/>
      <c r="O38180" s="9"/>
    </row>
    <row r="38181" spans="2:15" x14ac:dyDescent="0.2">
      <c r="B38181" s="3"/>
      <c r="C38181" s="3"/>
      <c r="D38181" s="6"/>
      <c r="E38181" s="8"/>
      <c r="O38181" s="9"/>
    </row>
    <row r="38182" spans="2:15" x14ac:dyDescent="0.2">
      <c r="B38182" s="3"/>
      <c r="C38182" s="3"/>
      <c r="D38182" s="6"/>
      <c r="E38182" s="8"/>
      <c r="O38182" s="9"/>
    </row>
    <row r="38183" spans="2:15" x14ac:dyDescent="0.2">
      <c r="B38183" s="3"/>
      <c r="C38183" s="3"/>
      <c r="D38183" s="6"/>
      <c r="E38183" s="8"/>
      <c r="O38183" s="9"/>
    </row>
    <row r="38184" spans="2:15" x14ac:dyDescent="0.2">
      <c r="B38184" s="3"/>
      <c r="C38184" s="3"/>
      <c r="D38184" s="6"/>
      <c r="E38184" s="8"/>
      <c r="O38184" s="9"/>
    </row>
    <row r="38185" spans="2:15" x14ac:dyDescent="0.2">
      <c r="B38185" s="3"/>
      <c r="C38185" s="3"/>
      <c r="D38185" s="6"/>
      <c r="E38185" s="8"/>
      <c r="O38185" s="9"/>
    </row>
    <row r="38186" spans="2:15" x14ac:dyDescent="0.2">
      <c r="B38186" s="3"/>
      <c r="C38186" s="3"/>
      <c r="D38186" s="6"/>
      <c r="E38186" s="8"/>
      <c r="O38186" s="9"/>
    </row>
    <row r="38187" spans="2:15" x14ac:dyDescent="0.2">
      <c r="B38187" s="3"/>
      <c r="C38187" s="3"/>
      <c r="D38187" s="6"/>
      <c r="E38187" s="8"/>
      <c r="O38187" s="9"/>
    </row>
    <row r="38188" spans="2:15" x14ac:dyDescent="0.2">
      <c r="B38188" s="3"/>
      <c r="C38188" s="3"/>
      <c r="D38188" s="6"/>
      <c r="E38188" s="8"/>
      <c r="O38188" s="9"/>
    </row>
    <row r="38189" spans="2:15" x14ac:dyDescent="0.2">
      <c r="B38189" s="3"/>
      <c r="C38189" s="3"/>
      <c r="D38189" s="6"/>
      <c r="E38189" s="8"/>
      <c r="O38189" s="9"/>
    </row>
    <row r="38190" spans="2:15" x14ac:dyDescent="0.2">
      <c r="B38190" s="3"/>
      <c r="C38190" s="3"/>
      <c r="D38190" s="6"/>
      <c r="E38190" s="8"/>
      <c r="O38190" s="9"/>
    </row>
    <row r="38191" spans="2:15" x14ac:dyDescent="0.2">
      <c r="B38191" s="3"/>
      <c r="C38191" s="3"/>
      <c r="D38191" s="6"/>
      <c r="E38191" s="8"/>
      <c r="O38191" s="9"/>
    </row>
    <row r="38192" spans="2:15" x14ac:dyDescent="0.2">
      <c r="B38192" s="3"/>
      <c r="C38192" s="3"/>
      <c r="D38192" s="6"/>
      <c r="E38192" s="8"/>
      <c r="O38192" s="9"/>
    </row>
    <row r="38193" spans="2:15" x14ac:dyDescent="0.2">
      <c r="B38193" s="3"/>
      <c r="C38193" s="3"/>
      <c r="D38193" s="6"/>
      <c r="E38193" s="8"/>
      <c r="O38193" s="9"/>
    </row>
    <row r="38194" spans="2:15" x14ac:dyDescent="0.2">
      <c r="B38194" s="3"/>
      <c r="C38194" s="3"/>
      <c r="D38194" s="6"/>
      <c r="E38194" s="8"/>
      <c r="O38194" s="9"/>
    </row>
    <row r="38195" spans="2:15" x14ac:dyDescent="0.2">
      <c r="B38195" s="3"/>
      <c r="C38195" s="3"/>
      <c r="D38195" s="6"/>
      <c r="E38195" s="8"/>
      <c r="O38195" s="9"/>
    </row>
    <row r="38196" spans="2:15" x14ac:dyDescent="0.2">
      <c r="B38196" s="3"/>
      <c r="C38196" s="3"/>
      <c r="D38196" s="6"/>
      <c r="E38196" s="8"/>
      <c r="O38196" s="9"/>
    </row>
    <row r="38197" spans="2:15" x14ac:dyDescent="0.2">
      <c r="B38197" s="3"/>
      <c r="C38197" s="3"/>
      <c r="D38197" s="6"/>
      <c r="E38197" s="8"/>
      <c r="O38197" s="9"/>
    </row>
    <row r="38198" spans="2:15" x14ac:dyDescent="0.2">
      <c r="B38198" s="3"/>
      <c r="C38198" s="3"/>
      <c r="D38198" s="6"/>
      <c r="E38198" s="8"/>
      <c r="O38198" s="9"/>
    </row>
    <row r="38199" spans="2:15" x14ac:dyDescent="0.2">
      <c r="B38199" s="3"/>
      <c r="C38199" s="3"/>
      <c r="D38199" s="6"/>
      <c r="E38199" s="8"/>
      <c r="O38199" s="9"/>
    </row>
    <row r="38200" spans="2:15" x14ac:dyDescent="0.2">
      <c r="B38200" s="3"/>
      <c r="C38200" s="3"/>
      <c r="D38200" s="6"/>
      <c r="E38200" s="8"/>
      <c r="O38200" s="9"/>
    </row>
    <row r="38201" spans="2:15" x14ac:dyDescent="0.2">
      <c r="B38201" s="3"/>
      <c r="C38201" s="3"/>
      <c r="D38201" s="6"/>
      <c r="E38201" s="8"/>
      <c r="O38201" s="9"/>
    </row>
    <row r="38202" spans="2:15" x14ac:dyDescent="0.2">
      <c r="B38202" s="3"/>
      <c r="C38202" s="3"/>
      <c r="D38202" s="6"/>
      <c r="E38202" s="8"/>
      <c r="O38202" s="9"/>
    </row>
    <row r="38203" spans="2:15" x14ac:dyDescent="0.2">
      <c r="B38203" s="3"/>
      <c r="C38203" s="3"/>
      <c r="D38203" s="6"/>
      <c r="E38203" s="8"/>
      <c r="O38203" s="9"/>
    </row>
    <row r="38204" spans="2:15" x14ac:dyDescent="0.2">
      <c r="B38204" s="3"/>
      <c r="C38204" s="3"/>
      <c r="D38204" s="6"/>
      <c r="E38204" s="8"/>
      <c r="O38204" s="9"/>
    </row>
    <row r="38205" spans="2:15" x14ac:dyDescent="0.2">
      <c r="B38205" s="3"/>
      <c r="C38205" s="3"/>
      <c r="D38205" s="6"/>
      <c r="E38205" s="8"/>
      <c r="O38205" s="9"/>
    </row>
    <row r="38206" spans="2:15" x14ac:dyDescent="0.2">
      <c r="B38206" s="3"/>
      <c r="C38206" s="3"/>
      <c r="D38206" s="6"/>
      <c r="E38206" s="8"/>
      <c r="O38206" s="9"/>
    </row>
    <row r="38207" spans="2:15" x14ac:dyDescent="0.2">
      <c r="B38207" s="3"/>
      <c r="C38207" s="3"/>
      <c r="D38207" s="6"/>
      <c r="E38207" s="8"/>
      <c r="O38207" s="9"/>
    </row>
    <row r="38208" spans="2:15" x14ac:dyDescent="0.2">
      <c r="B38208" s="3"/>
      <c r="C38208" s="3"/>
      <c r="D38208" s="6"/>
      <c r="E38208" s="8"/>
      <c r="O38208" s="9"/>
    </row>
    <row r="38209" spans="2:15" x14ac:dyDescent="0.2">
      <c r="B38209" s="3"/>
      <c r="C38209" s="3"/>
      <c r="D38209" s="6"/>
      <c r="E38209" s="8"/>
      <c r="O38209" s="9"/>
    </row>
    <row r="38210" spans="2:15" x14ac:dyDescent="0.2">
      <c r="B38210" s="3"/>
      <c r="C38210" s="3"/>
      <c r="D38210" s="6"/>
      <c r="E38210" s="8"/>
      <c r="O38210" s="9"/>
    </row>
    <row r="38211" spans="2:15" x14ac:dyDescent="0.2">
      <c r="B38211" s="3"/>
      <c r="C38211" s="3"/>
      <c r="D38211" s="6"/>
      <c r="E38211" s="8"/>
      <c r="O38211" s="9"/>
    </row>
    <row r="38212" spans="2:15" x14ac:dyDescent="0.2">
      <c r="B38212" s="3"/>
      <c r="C38212" s="3"/>
      <c r="D38212" s="6"/>
      <c r="E38212" s="8"/>
      <c r="O38212" s="9"/>
    </row>
    <row r="38213" spans="2:15" x14ac:dyDescent="0.2">
      <c r="B38213" s="3"/>
      <c r="C38213" s="3"/>
      <c r="D38213" s="6"/>
      <c r="E38213" s="8"/>
      <c r="O38213" s="9"/>
    </row>
    <row r="38214" spans="2:15" x14ac:dyDescent="0.2">
      <c r="B38214" s="3"/>
      <c r="C38214" s="3"/>
      <c r="D38214" s="6"/>
      <c r="E38214" s="8"/>
      <c r="O38214" s="9"/>
    </row>
    <row r="38215" spans="2:15" x14ac:dyDescent="0.2">
      <c r="B38215" s="3"/>
      <c r="C38215" s="3"/>
      <c r="D38215" s="6"/>
      <c r="E38215" s="8"/>
      <c r="O38215" s="9"/>
    </row>
    <row r="38216" spans="2:15" x14ac:dyDescent="0.2">
      <c r="B38216" s="3"/>
      <c r="C38216" s="3"/>
      <c r="D38216" s="6"/>
      <c r="E38216" s="8"/>
      <c r="O38216" s="9"/>
    </row>
    <row r="38217" spans="2:15" x14ac:dyDescent="0.2">
      <c r="B38217" s="3"/>
      <c r="C38217" s="3"/>
      <c r="D38217" s="6"/>
      <c r="E38217" s="8"/>
      <c r="O38217" s="9"/>
    </row>
    <row r="38218" spans="2:15" x14ac:dyDescent="0.2">
      <c r="B38218" s="3"/>
      <c r="C38218" s="3"/>
      <c r="D38218" s="6"/>
      <c r="E38218" s="8"/>
      <c r="O38218" s="9"/>
    </row>
    <row r="38219" spans="2:15" x14ac:dyDescent="0.2">
      <c r="B38219" s="3"/>
      <c r="C38219" s="3"/>
      <c r="D38219" s="6"/>
      <c r="E38219" s="8"/>
      <c r="O38219" s="9"/>
    </row>
    <row r="38220" spans="2:15" x14ac:dyDescent="0.2">
      <c r="B38220" s="3"/>
      <c r="C38220" s="3"/>
      <c r="D38220" s="6"/>
      <c r="E38220" s="8"/>
      <c r="O38220" s="9"/>
    </row>
    <row r="38221" spans="2:15" x14ac:dyDescent="0.2">
      <c r="B38221" s="3"/>
      <c r="C38221" s="3"/>
      <c r="D38221" s="6"/>
      <c r="E38221" s="8"/>
      <c r="O38221" s="9"/>
    </row>
    <row r="38222" spans="2:15" x14ac:dyDescent="0.2">
      <c r="B38222" s="3"/>
      <c r="C38222" s="3"/>
      <c r="D38222" s="6"/>
      <c r="E38222" s="8"/>
      <c r="O38222" s="9"/>
    </row>
    <row r="38223" spans="2:15" x14ac:dyDescent="0.2">
      <c r="B38223" s="3"/>
      <c r="C38223" s="3"/>
      <c r="D38223" s="6"/>
      <c r="E38223" s="8"/>
      <c r="O38223" s="9"/>
    </row>
    <row r="38224" spans="2:15" x14ac:dyDescent="0.2">
      <c r="B38224" s="3"/>
      <c r="C38224" s="3"/>
      <c r="D38224" s="6"/>
      <c r="E38224" s="8"/>
      <c r="O38224" s="9"/>
    </row>
    <row r="38225" spans="2:15" x14ac:dyDescent="0.2">
      <c r="B38225" s="3"/>
      <c r="C38225" s="3"/>
      <c r="D38225" s="6"/>
      <c r="E38225" s="8"/>
      <c r="O38225" s="9"/>
    </row>
    <row r="38226" spans="2:15" x14ac:dyDescent="0.2">
      <c r="B38226" s="3"/>
      <c r="C38226" s="3"/>
      <c r="D38226" s="6"/>
      <c r="E38226" s="8"/>
      <c r="O38226" s="9"/>
    </row>
    <row r="38227" spans="2:15" x14ac:dyDescent="0.2">
      <c r="B38227" s="3"/>
      <c r="C38227" s="3"/>
      <c r="D38227" s="6"/>
      <c r="E38227" s="8"/>
      <c r="O38227" s="9"/>
    </row>
    <row r="38228" spans="2:15" x14ac:dyDescent="0.2">
      <c r="B38228" s="3"/>
      <c r="C38228" s="3"/>
      <c r="D38228" s="6"/>
      <c r="E38228" s="8"/>
      <c r="O38228" s="9"/>
    </row>
    <row r="38229" spans="2:15" x14ac:dyDescent="0.2">
      <c r="B38229" s="3"/>
      <c r="C38229" s="3"/>
      <c r="D38229" s="6"/>
      <c r="E38229" s="8"/>
      <c r="O38229" s="9"/>
    </row>
    <row r="38230" spans="2:15" x14ac:dyDescent="0.2">
      <c r="B38230" s="3"/>
      <c r="C38230" s="3"/>
      <c r="D38230" s="6"/>
      <c r="E38230" s="8"/>
      <c r="O38230" s="9"/>
    </row>
    <row r="38231" spans="2:15" x14ac:dyDescent="0.2">
      <c r="B38231" s="3"/>
      <c r="C38231" s="3"/>
      <c r="D38231" s="6"/>
      <c r="E38231" s="8"/>
      <c r="O38231" s="9"/>
    </row>
    <row r="38232" spans="2:15" x14ac:dyDescent="0.2">
      <c r="B38232" s="3"/>
      <c r="C38232" s="3"/>
      <c r="D38232" s="6"/>
      <c r="E38232" s="8"/>
      <c r="O38232" s="9"/>
    </row>
    <row r="38233" spans="2:15" x14ac:dyDescent="0.2">
      <c r="B38233" s="3"/>
      <c r="C38233" s="3"/>
      <c r="D38233" s="6"/>
      <c r="E38233" s="8"/>
      <c r="O38233" s="9"/>
    </row>
    <row r="38234" spans="2:15" x14ac:dyDescent="0.2">
      <c r="B38234" s="3"/>
      <c r="C38234" s="3"/>
      <c r="D38234" s="6"/>
      <c r="E38234" s="8"/>
      <c r="O38234" s="9"/>
    </row>
    <row r="38235" spans="2:15" x14ac:dyDescent="0.2">
      <c r="B38235" s="3"/>
      <c r="C38235" s="3"/>
      <c r="D38235" s="6"/>
      <c r="E38235" s="8"/>
      <c r="O38235" s="9"/>
    </row>
    <row r="38236" spans="2:15" x14ac:dyDescent="0.2">
      <c r="B38236" s="3"/>
      <c r="C38236" s="3"/>
      <c r="D38236" s="6"/>
      <c r="E38236" s="8"/>
      <c r="O38236" s="9"/>
    </row>
    <row r="38237" spans="2:15" x14ac:dyDescent="0.2">
      <c r="B38237" s="3"/>
      <c r="C38237" s="3"/>
      <c r="D38237" s="6"/>
      <c r="E38237" s="8"/>
      <c r="O38237" s="9"/>
    </row>
    <row r="38238" spans="2:15" x14ac:dyDescent="0.2">
      <c r="B38238" s="3"/>
      <c r="C38238" s="3"/>
      <c r="D38238" s="6"/>
      <c r="E38238" s="8"/>
      <c r="O38238" s="9"/>
    </row>
    <row r="38239" spans="2:15" x14ac:dyDescent="0.2">
      <c r="B38239" s="3"/>
      <c r="C38239" s="3"/>
      <c r="D38239" s="6"/>
      <c r="E38239" s="8"/>
      <c r="O38239" s="9"/>
    </row>
    <row r="38240" spans="2:15" x14ac:dyDescent="0.2">
      <c r="B38240" s="3"/>
      <c r="C38240" s="3"/>
      <c r="D38240" s="6"/>
      <c r="E38240" s="8"/>
      <c r="O38240" s="9"/>
    </row>
    <row r="38241" spans="2:15" x14ac:dyDescent="0.2">
      <c r="B38241" s="3"/>
      <c r="C38241" s="3"/>
      <c r="D38241" s="6"/>
      <c r="E38241" s="8"/>
      <c r="O38241" s="9"/>
    </row>
    <row r="38242" spans="2:15" x14ac:dyDescent="0.2">
      <c r="B38242" s="3"/>
      <c r="C38242" s="3"/>
      <c r="D38242" s="6"/>
      <c r="E38242" s="8"/>
      <c r="O38242" s="9"/>
    </row>
    <row r="38243" spans="2:15" x14ac:dyDescent="0.2">
      <c r="B38243" s="3"/>
      <c r="C38243" s="3"/>
      <c r="D38243" s="6"/>
      <c r="E38243" s="8"/>
      <c r="O38243" s="9"/>
    </row>
    <row r="38244" spans="2:15" x14ac:dyDescent="0.2">
      <c r="B38244" s="3"/>
      <c r="C38244" s="3"/>
      <c r="D38244" s="6"/>
      <c r="E38244" s="8"/>
      <c r="O38244" s="9"/>
    </row>
    <row r="38245" spans="2:15" x14ac:dyDescent="0.2">
      <c r="B38245" s="3"/>
      <c r="C38245" s="3"/>
      <c r="D38245" s="6"/>
      <c r="E38245" s="8"/>
      <c r="O38245" s="9"/>
    </row>
    <row r="38246" spans="2:15" x14ac:dyDescent="0.2">
      <c r="B38246" s="3"/>
      <c r="C38246" s="3"/>
      <c r="D38246" s="6"/>
      <c r="E38246" s="8"/>
      <c r="O38246" s="9"/>
    </row>
    <row r="38247" spans="2:15" x14ac:dyDescent="0.2">
      <c r="B38247" s="3"/>
      <c r="C38247" s="3"/>
      <c r="D38247" s="6"/>
      <c r="E38247" s="8"/>
      <c r="O38247" s="9"/>
    </row>
    <row r="38248" spans="2:15" x14ac:dyDescent="0.2">
      <c r="B38248" s="3"/>
      <c r="C38248" s="3"/>
      <c r="D38248" s="6"/>
      <c r="E38248" s="8"/>
      <c r="O38248" s="9"/>
    </row>
    <row r="38249" spans="2:15" x14ac:dyDescent="0.2">
      <c r="B38249" s="3"/>
      <c r="C38249" s="3"/>
      <c r="D38249" s="6"/>
      <c r="E38249" s="8"/>
      <c r="O38249" s="9"/>
    </row>
    <row r="38250" spans="2:15" x14ac:dyDescent="0.2">
      <c r="B38250" s="3"/>
      <c r="C38250" s="3"/>
      <c r="D38250" s="6"/>
      <c r="E38250" s="8"/>
      <c r="O38250" s="9"/>
    </row>
    <row r="38251" spans="2:15" x14ac:dyDescent="0.2">
      <c r="B38251" s="3"/>
      <c r="C38251" s="3"/>
      <c r="D38251" s="6"/>
      <c r="E38251" s="8"/>
      <c r="O38251" s="9"/>
    </row>
    <row r="38252" spans="2:15" x14ac:dyDescent="0.2">
      <c r="B38252" s="3"/>
      <c r="C38252" s="3"/>
      <c r="D38252" s="6"/>
      <c r="E38252" s="8"/>
      <c r="O38252" s="9"/>
    </row>
    <row r="38253" spans="2:15" x14ac:dyDescent="0.2">
      <c r="B38253" s="3"/>
      <c r="C38253" s="3"/>
      <c r="D38253" s="6"/>
      <c r="E38253" s="8"/>
      <c r="O38253" s="9"/>
    </row>
    <row r="38254" spans="2:15" x14ac:dyDescent="0.2">
      <c r="B38254" s="3"/>
      <c r="C38254" s="3"/>
      <c r="D38254" s="6"/>
      <c r="E38254" s="8"/>
      <c r="O38254" s="9"/>
    </row>
    <row r="38255" spans="2:15" x14ac:dyDescent="0.2">
      <c r="B38255" s="3"/>
      <c r="C38255" s="3"/>
      <c r="D38255" s="6"/>
      <c r="E38255" s="8"/>
      <c r="O38255" s="9"/>
    </row>
    <row r="38256" spans="2:15" x14ac:dyDescent="0.2">
      <c r="B38256" s="3"/>
      <c r="C38256" s="3"/>
      <c r="D38256" s="6"/>
      <c r="E38256" s="8"/>
      <c r="O38256" s="9"/>
    </row>
    <row r="38257" spans="2:15" x14ac:dyDescent="0.2">
      <c r="B38257" s="3"/>
      <c r="C38257" s="3"/>
      <c r="D38257" s="6"/>
      <c r="E38257" s="8"/>
      <c r="O38257" s="9"/>
    </row>
    <row r="38258" spans="2:15" x14ac:dyDescent="0.2">
      <c r="B38258" s="3"/>
      <c r="C38258" s="3"/>
      <c r="D38258" s="6"/>
      <c r="E38258" s="8"/>
      <c r="O38258" s="9"/>
    </row>
    <row r="38259" spans="2:15" x14ac:dyDescent="0.2">
      <c r="B38259" s="3"/>
      <c r="C38259" s="3"/>
      <c r="D38259" s="6"/>
      <c r="E38259" s="8"/>
      <c r="O38259" s="9"/>
    </row>
    <row r="38260" spans="2:15" x14ac:dyDescent="0.2">
      <c r="B38260" s="3"/>
      <c r="C38260" s="3"/>
      <c r="D38260" s="6"/>
      <c r="E38260" s="8"/>
      <c r="O38260" s="9"/>
    </row>
    <row r="38261" spans="2:15" x14ac:dyDescent="0.2">
      <c r="B38261" s="3"/>
      <c r="C38261" s="3"/>
      <c r="D38261" s="6"/>
      <c r="E38261" s="8"/>
      <c r="O38261" s="9"/>
    </row>
    <row r="38262" spans="2:15" x14ac:dyDescent="0.2">
      <c r="B38262" s="3"/>
      <c r="C38262" s="3"/>
      <c r="D38262" s="6"/>
      <c r="E38262" s="8"/>
      <c r="O38262" s="9"/>
    </row>
    <row r="38263" spans="2:15" x14ac:dyDescent="0.2">
      <c r="B38263" s="3"/>
      <c r="C38263" s="3"/>
      <c r="D38263" s="6"/>
      <c r="E38263" s="8"/>
      <c r="O38263" s="9"/>
    </row>
    <row r="38264" spans="2:15" x14ac:dyDescent="0.2">
      <c r="B38264" s="3"/>
      <c r="C38264" s="3"/>
      <c r="D38264" s="6"/>
      <c r="E38264" s="8"/>
      <c r="O38264" s="9"/>
    </row>
    <row r="38265" spans="2:15" x14ac:dyDescent="0.2">
      <c r="B38265" s="3"/>
      <c r="C38265" s="3"/>
      <c r="D38265" s="6"/>
      <c r="E38265" s="8"/>
      <c r="O38265" s="9"/>
    </row>
    <row r="38266" spans="2:15" x14ac:dyDescent="0.2">
      <c r="B38266" s="3"/>
      <c r="C38266" s="3"/>
      <c r="D38266" s="6"/>
      <c r="E38266" s="8"/>
      <c r="O38266" s="9"/>
    </row>
    <row r="38267" spans="2:15" x14ac:dyDescent="0.2">
      <c r="B38267" s="3"/>
      <c r="C38267" s="3"/>
      <c r="D38267" s="6"/>
      <c r="E38267" s="8"/>
      <c r="O38267" s="9"/>
    </row>
    <row r="38268" spans="2:15" x14ac:dyDescent="0.2">
      <c r="B38268" s="3"/>
      <c r="C38268" s="3"/>
      <c r="D38268" s="6"/>
      <c r="E38268" s="8"/>
      <c r="O38268" s="9"/>
    </row>
    <row r="38269" spans="2:15" x14ac:dyDescent="0.2">
      <c r="B38269" s="3"/>
      <c r="C38269" s="3"/>
      <c r="D38269" s="6"/>
      <c r="E38269" s="8"/>
      <c r="O38269" s="9"/>
    </row>
    <row r="38270" spans="2:15" x14ac:dyDescent="0.2">
      <c r="B38270" s="3"/>
      <c r="C38270" s="3"/>
      <c r="D38270" s="6"/>
      <c r="E38270" s="8"/>
      <c r="O38270" s="9"/>
    </row>
    <row r="38271" spans="2:15" x14ac:dyDescent="0.2">
      <c r="B38271" s="3"/>
      <c r="C38271" s="3"/>
      <c r="D38271" s="6"/>
      <c r="E38271" s="8"/>
      <c r="O38271" s="9"/>
    </row>
    <row r="38272" spans="2:15" x14ac:dyDescent="0.2">
      <c r="B38272" s="3"/>
      <c r="C38272" s="3"/>
      <c r="D38272" s="6"/>
      <c r="E38272" s="8"/>
      <c r="O38272" s="9"/>
    </row>
    <row r="38273" spans="2:15" x14ac:dyDescent="0.2">
      <c r="B38273" s="3"/>
      <c r="C38273" s="3"/>
      <c r="D38273" s="6"/>
      <c r="E38273" s="8"/>
      <c r="O38273" s="9"/>
    </row>
    <row r="38274" spans="2:15" x14ac:dyDescent="0.2">
      <c r="B38274" s="3"/>
      <c r="C38274" s="3"/>
      <c r="D38274" s="6"/>
      <c r="E38274" s="8"/>
      <c r="O38274" s="9"/>
    </row>
    <row r="38275" spans="2:15" x14ac:dyDescent="0.2">
      <c r="B38275" s="3"/>
      <c r="C38275" s="3"/>
      <c r="D38275" s="6"/>
      <c r="E38275" s="8"/>
      <c r="O38275" s="9"/>
    </row>
    <row r="38276" spans="2:15" x14ac:dyDescent="0.2">
      <c r="B38276" s="3"/>
      <c r="C38276" s="3"/>
      <c r="D38276" s="6"/>
      <c r="E38276" s="8"/>
      <c r="O38276" s="9"/>
    </row>
    <row r="38277" spans="2:15" x14ac:dyDescent="0.2">
      <c r="B38277" s="3"/>
      <c r="C38277" s="3"/>
      <c r="D38277" s="6"/>
      <c r="E38277" s="8"/>
      <c r="O38277" s="9"/>
    </row>
    <row r="38278" spans="2:15" x14ac:dyDescent="0.2">
      <c r="B38278" s="3"/>
      <c r="C38278" s="3"/>
      <c r="D38278" s="6"/>
      <c r="E38278" s="8"/>
      <c r="O38278" s="9"/>
    </row>
    <row r="38279" spans="2:15" x14ac:dyDescent="0.2">
      <c r="B38279" s="3"/>
      <c r="C38279" s="3"/>
      <c r="D38279" s="6"/>
      <c r="E38279" s="8"/>
      <c r="O38279" s="9"/>
    </row>
    <row r="38280" spans="2:15" x14ac:dyDescent="0.2">
      <c r="B38280" s="3"/>
      <c r="C38280" s="3"/>
      <c r="D38280" s="6"/>
      <c r="E38280" s="8"/>
      <c r="O38280" s="9"/>
    </row>
    <row r="38281" spans="2:15" x14ac:dyDescent="0.2">
      <c r="B38281" s="3"/>
      <c r="C38281" s="3"/>
      <c r="D38281" s="6"/>
      <c r="E38281" s="8"/>
      <c r="O38281" s="9"/>
    </row>
    <row r="38282" spans="2:15" x14ac:dyDescent="0.2">
      <c r="B38282" s="3"/>
      <c r="C38282" s="3"/>
      <c r="D38282" s="6"/>
      <c r="E38282" s="8"/>
      <c r="O38282" s="9"/>
    </row>
    <row r="38283" spans="2:15" x14ac:dyDescent="0.2">
      <c r="B38283" s="3"/>
      <c r="C38283" s="3"/>
      <c r="D38283" s="6"/>
      <c r="E38283" s="8"/>
      <c r="O38283" s="9"/>
    </row>
    <row r="38284" spans="2:15" x14ac:dyDescent="0.2">
      <c r="B38284" s="3"/>
      <c r="C38284" s="3"/>
      <c r="D38284" s="6"/>
      <c r="E38284" s="8"/>
      <c r="O38284" s="9"/>
    </row>
    <row r="38285" spans="2:15" x14ac:dyDescent="0.2">
      <c r="B38285" s="3"/>
      <c r="C38285" s="3"/>
      <c r="D38285" s="6"/>
      <c r="E38285" s="8"/>
      <c r="O38285" s="9"/>
    </row>
    <row r="38286" spans="2:15" x14ac:dyDescent="0.2">
      <c r="B38286" s="3"/>
      <c r="C38286" s="3"/>
      <c r="D38286" s="6"/>
      <c r="E38286" s="8"/>
      <c r="O38286" s="9"/>
    </row>
    <row r="38287" spans="2:15" x14ac:dyDescent="0.2">
      <c r="B38287" s="3"/>
      <c r="C38287" s="3"/>
      <c r="D38287" s="6"/>
      <c r="E38287" s="8"/>
      <c r="O38287" s="9"/>
    </row>
    <row r="38288" spans="2:15" x14ac:dyDescent="0.2">
      <c r="B38288" s="3"/>
      <c r="C38288" s="3"/>
      <c r="D38288" s="6"/>
      <c r="E38288" s="8"/>
      <c r="O38288" s="9"/>
    </row>
    <row r="38289" spans="2:15" x14ac:dyDescent="0.2">
      <c r="B38289" s="3"/>
      <c r="C38289" s="3"/>
      <c r="D38289" s="6"/>
      <c r="E38289" s="8"/>
      <c r="O38289" s="9"/>
    </row>
    <row r="38290" spans="2:15" x14ac:dyDescent="0.2">
      <c r="B38290" s="3"/>
      <c r="C38290" s="3"/>
      <c r="D38290" s="6"/>
      <c r="E38290" s="8"/>
      <c r="O38290" s="9"/>
    </row>
    <row r="38291" spans="2:15" x14ac:dyDescent="0.2">
      <c r="B38291" s="3"/>
      <c r="C38291" s="3"/>
      <c r="D38291" s="6"/>
      <c r="E38291" s="8"/>
      <c r="O38291" s="9"/>
    </row>
    <row r="38292" spans="2:15" x14ac:dyDescent="0.2">
      <c r="B38292" s="3"/>
      <c r="C38292" s="3"/>
      <c r="D38292" s="6"/>
      <c r="E38292" s="8"/>
      <c r="O38292" s="9"/>
    </row>
    <row r="38293" spans="2:15" x14ac:dyDescent="0.2">
      <c r="B38293" s="3"/>
      <c r="C38293" s="3"/>
      <c r="D38293" s="6"/>
      <c r="E38293" s="8"/>
      <c r="O38293" s="9"/>
    </row>
    <row r="38294" spans="2:15" x14ac:dyDescent="0.2">
      <c r="B38294" s="3"/>
      <c r="C38294" s="3"/>
      <c r="D38294" s="6"/>
      <c r="E38294" s="8"/>
      <c r="O38294" s="9"/>
    </row>
    <row r="38295" spans="2:15" x14ac:dyDescent="0.2">
      <c r="B38295" s="3"/>
      <c r="C38295" s="3"/>
      <c r="D38295" s="6"/>
      <c r="E38295" s="8"/>
      <c r="O38295" s="9"/>
    </row>
    <row r="38296" spans="2:15" x14ac:dyDescent="0.2">
      <c r="B38296" s="3"/>
      <c r="C38296" s="3"/>
      <c r="D38296" s="6"/>
      <c r="E38296" s="8"/>
      <c r="O38296" s="9"/>
    </row>
    <row r="38297" spans="2:15" x14ac:dyDescent="0.2">
      <c r="B38297" s="3"/>
      <c r="C38297" s="3"/>
      <c r="D38297" s="6"/>
      <c r="E38297" s="8"/>
      <c r="O38297" s="9"/>
    </row>
    <row r="38298" spans="2:15" x14ac:dyDescent="0.2">
      <c r="B38298" s="3"/>
      <c r="C38298" s="3"/>
      <c r="D38298" s="6"/>
      <c r="E38298" s="8"/>
      <c r="O38298" s="9"/>
    </row>
    <row r="38299" spans="2:15" x14ac:dyDescent="0.2">
      <c r="B38299" s="3"/>
      <c r="C38299" s="3"/>
      <c r="D38299" s="6"/>
      <c r="E38299" s="8"/>
      <c r="O38299" s="9"/>
    </row>
    <row r="38300" spans="2:15" x14ac:dyDescent="0.2">
      <c r="B38300" s="3"/>
      <c r="C38300" s="3"/>
      <c r="D38300" s="6"/>
      <c r="E38300" s="8"/>
      <c r="O38300" s="9"/>
    </row>
    <row r="38301" spans="2:15" x14ac:dyDescent="0.2">
      <c r="B38301" s="3"/>
      <c r="C38301" s="3"/>
      <c r="D38301" s="6"/>
      <c r="E38301" s="8"/>
      <c r="O38301" s="9"/>
    </row>
    <row r="38302" spans="2:15" x14ac:dyDescent="0.2">
      <c r="B38302" s="3"/>
      <c r="C38302" s="3"/>
      <c r="D38302" s="6"/>
      <c r="E38302" s="8"/>
      <c r="O38302" s="9"/>
    </row>
    <row r="38303" spans="2:15" x14ac:dyDescent="0.2">
      <c r="B38303" s="3"/>
      <c r="C38303" s="3"/>
      <c r="D38303" s="6"/>
      <c r="E38303" s="8"/>
      <c r="O38303" s="9"/>
    </row>
    <row r="38304" spans="2:15" x14ac:dyDescent="0.2">
      <c r="B38304" s="3"/>
      <c r="C38304" s="3"/>
      <c r="D38304" s="6"/>
      <c r="E38304" s="8"/>
      <c r="O38304" s="9"/>
    </row>
    <row r="38305" spans="2:15" x14ac:dyDescent="0.2">
      <c r="B38305" s="3"/>
      <c r="C38305" s="3"/>
      <c r="D38305" s="6"/>
      <c r="E38305" s="8"/>
      <c r="O38305" s="9"/>
    </row>
    <row r="38306" spans="2:15" x14ac:dyDescent="0.2">
      <c r="B38306" s="3"/>
      <c r="C38306" s="3"/>
      <c r="D38306" s="6"/>
      <c r="E38306" s="8"/>
      <c r="O38306" s="9"/>
    </row>
    <row r="38307" spans="2:15" x14ac:dyDescent="0.2">
      <c r="B38307" s="3"/>
      <c r="C38307" s="3"/>
      <c r="D38307" s="6"/>
      <c r="E38307" s="8"/>
      <c r="O38307" s="9"/>
    </row>
    <row r="38308" spans="2:15" x14ac:dyDescent="0.2">
      <c r="B38308" s="3"/>
      <c r="C38308" s="3"/>
      <c r="D38308" s="6"/>
      <c r="E38308" s="8"/>
      <c r="O38308" s="9"/>
    </row>
    <row r="38309" spans="2:15" x14ac:dyDescent="0.2">
      <c r="B38309" s="3"/>
      <c r="C38309" s="3"/>
      <c r="D38309" s="6"/>
      <c r="E38309" s="8"/>
      <c r="O38309" s="9"/>
    </row>
    <row r="38310" spans="2:15" x14ac:dyDescent="0.2">
      <c r="B38310" s="3"/>
      <c r="C38310" s="3"/>
      <c r="D38310" s="6"/>
      <c r="E38310" s="8"/>
      <c r="O38310" s="9"/>
    </row>
    <row r="38311" spans="2:15" x14ac:dyDescent="0.2">
      <c r="B38311" s="3"/>
      <c r="C38311" s="3"/>
      <c r="D38311" s="6"/>
      <c r="E38311" s="8"/>
      <c r="O38311" s="9"/>
    </row>
    <row r="38312" spans="2:15" x14ac:dyDescent="0.2">
      <c r="B38312" s="3"/>
      <c r="C38312" s="3"/>
      <c r="D38312" s="6"/>
      <c r="E38312" s="8"/>
      <c r="O38312" s="9"/>
    </row>
    <row r="38313" spans="2:15" x14ac:dyDescent="0.2">
      <c r="B38313" s="3"/>
      <c r="C38313" s="3"/>
      <c r="D38313" s="6"/>
      <c r="E38313" s="8"/>
      <c r="O38313" s="9"/>
    </row>
    <row r="38314" spans="2:15" x14ac:dyDescent="0.2">
      <c r="B38314" s="3"/>
      <c r="C38314" s="3"/>
      <c r="D38314" s="6"/>
      <c r="E38314" s="8"/>
      <c r="O38314" s="9"/>
    </row>
    <row r="38315" spans="2:15" x14ac:dyDescent="0.2">
      <c r="B38315" s="3"/>
      <c r="C38315" s="3"/>
      <c r="D38315" s="6"/>
      <c r="E38315" s="8"/>
      <c r="O38315" s="9"/>
    </row>
    <row r="38316" spans="2:15" x14ac:dyDescent="0.2">
      <c r="B38316" s="3"/>
      <c r="C38316" s="3"/>
      <c r="D38316" s="6"/>
      <c r="E38316" s="8"/>
      <c r="O38316" s="9"/>
    </row>
    <row r="38317" spans="2:15" x14ac:dyDescent="0.2">
      <c r="B38317" s="3"/>
      <c r="C38317" s="3"/>
      <c r="D38317" s="6"/>
      <c r="E38317" s="8"/>
      <c r="O38317" s="9"/>
    </row>
    <row r="38318" spans="2:15" x14ac:dyDescent="0.2">
      <c r="B38318" s="3"/>
      <c r="C38318" s="3"/>
      <c r="D38318" s="6"/>
      <c r="E38318" s="8"/>
      <c r="O38318" s="9"/>
    </row>
    <row r="38319" spans="2:15" x14ac:dyDescent="0.2">
      <c r="B38319" s="3"/>
      <c r="C38319" s="3"/>
      <c r="D38319" s="6"/>
      <c r="E38319" s="8"/>
      <c r="O38319" s="9"/>
    </row>
    <row r="38320" spans="2:15" x14ac:dyDescent="0.2">
      <c r="B38320" s="3"/>
      <c r="C38320" s="3"/>
      <c r="D38320" s="6"/>
      <c r="E38320" s="8"/>
      <c r="O38320" s="9"/>
    </row>
    <row r="38321" spans="2:15" x14ac:dyDescent="0.2">
      <c r="B38321" s="3"/>
      <c r="C38321" s="3"/>
      <c r="D38321" s="6"/>
      <c r="E38321" s="8"/>
      <c r="O38321" s="9"/>
    </row>
    <row r="38322" spans="2:15" x14ac:dyDescent="0.2">
      <c r="B38322" s="3"/>
      <c r="C38322" s="3"/>
      <c r="D38322" s="6"/>
      <c r="E38322" s="8"/>
      <c r="O38322" s="9"/>
    </row>
    <row r="38323" spans="2:15" x14ac:dyDescent="0.2">
      <c r="B38323" s="3"/>
      <c r="C38323" s="3"/>
      <c r="D38323" s="6"/>
      <c r="E38323" s="8"/>
      <c r="O38323" s="9"/>
    </row>
    <row r="38324" spans="2:15" x14ac:dyDescent="0.2">
      <c r="B38324" s="3"/>
      <c r="C38324" s="3"/>
      <c r="D38324" s="6"/>
      <c r="E38324" s="8"/>
      <c r="O38324" s="9"/>
    </row>
    <row r="38325" spans="2:15" x14ac:dyDescent="0.2">
      <c r="B38325" s="3"/>
      <c r="C38325" s="3"/>
      <c r="D38325" s="6"/>
      <c r="E38325" s="8"/>
      <c r="O38325" s="9"/>
    </row>
    <row r="38326" spans="2:15" x14ac:dyDescent="0.2">
      <c r="B38326" s="3"/>
      <c r="C38326" s="3"/>
      <c r="D38326" s="6"/>
      <c r="E38326" s="8"/>
      <c r="O38326" s="9"/>
    </row>
    <row r="38327" spans="2:15" x14ac:dyDescent="0.2">
      <c r="B38327" s="3"/>
      <c r="C38327" s="3"/>
      <c r="D38327" s="6"/>
      <c r="E38327" s="8"/>
      <c r="O38327" s="9"/>
    </row>
    <row r="38328" spans="2:15" x14ac:dyDescent="0.2">
      <c r="B38328" s="3"/>
      <c r="C38328" s="3"/>
      <c r="D38328" s="6"/>
      <c r="E38328" s="8"/>
      <c r="O38328" s="9"/>
    </row>
    <row r="38329" spans="2:15" x14ac:dyDescent="0.2">
      <c r="B38329" s="3"/>
      <c r="C38329" s="3"/>
      <c r="D38329" s="6"/>
      <c r="E38329" s="8"/>
      <c r="O38329" s="9"/>
    </row>
    <row r="38330" spans="2:15" x14ac:dyDescent="0.2">
      <c r="B38330" s="3"/>
      <c r="C38330" s="3"/>
      <c r="D38330" s="6"/>
      <c r="E38330" s="8"/>
      <c r="O38330" s="9"/>
    </row>
    <row r="38331" spans="2:15" x14ac:dyDescent="0.2">
      <c r="B38331" s="3"/>
      <c r="C38331" s="3"/>
      <c r="D38331" s="6"/>
      <c r="E38331" s="8"/>
      <c r="O38331" s="9"/>
    </row>
    <row r="38332" spans="2:15" x14ac:dyDescent="0.2">
      <c r="B38332" s="3"/>
      <c r="C38332" s="3"/>
      <c r="D38332" s="6"/>
      <c r="E38332" s="8"/>
      <c r="O38332" s="9"/>
    </row>
    <row r="38333" spans="2:15" x14ac:dyDescent="0.2">
      <c r="B38333" s="3"/>
      <c r="C38333" s="3"/>
      <c r="D38333" s="6"/>
      <c r="E38333" s="8"/>
      <c r="O38333" s="9"/>
    </row>
    <row r="38334" spans="2:15" x14ac:dyDescent="0.2">
      <c r="B38334" s="3"/>
      <c r="C38334" s="3"/>
      <c r="D38334" s="6"/>
      <c r="E38334" s="8"/>
      <c r="O38334" s="9"/>
    </row>
    <row r="38335" spans="2:15" x14ac:dyDescent="0.2">
      <c r="B38335" s="3"/>
      <c r="C38335" s="3"/>
      <c r="D38335" s="6"/>
      <c r="E38335" s="8"/>
      <c r="O38335" s="9"/>
    </row>
    <row r="38336" spans="2:15" x14ac:dyDescent="0.2">
      <c r="B38336" s="3"/>
      <c r="C38336" s="3"/>
      <c r="D38336" s="6"/>
      <c r="E38336" s="8"/>
      <c r="O38336" s="9"/>
    </row>
    <row r="38337" spans="2:15" x14ac:dyDescent="0.2">
      <c r="B38337" s="3"/>
      <c r="C38337" s="3"/>
      <c r="D38337" s="6"/>
      <c r="E38337" s="8"/>
      <c r="O38337" s="9"/>
    </row>
    <row r="38338" spans="2:15" x14ac:dyDescent="0.2">
      <c r="B38338" s="3"/>
      <c r="C38338" s="3"/>
      <c r="D38338" s="6"/>
      <c r="E38338" s="8"/>
      <c r="O38338" s="9"/>
    </row>
    <row r="38339" spans="2:15" x14ac:dyDescent="0.2">
      <c r="B38339" s="3"/>
      <c r="C38339" s="3"/>
      <c r="D38339" s="6"/>
      <c r="E38339" s="8"/>
      <c r="O38339" s="9"/>
    </row>
    <row r="38340" spans="2:15" x14ac:dyDescent="0.2">
      <c r="B38340" s="3"/>
      <c r="C38340" s="3"/>
      <c r="D38340" s="6"/>
      <c r="E38340" s="8"/>
      <c r="O38340" s="9"/>
    </row>
    <row r="38341" spans="2:15" x14ac:dyDescent="0.2">
      <c r="B38341" s="3"/>
      <c r="C38341" s="3"/>
      <c r="D38341" s="6"/>
      <c r="E38341" s="8"/>
      <c r="O38341" s="9"/>
    </row>
    <row r="38342" spans="2:15" x14ac:dyDescent="0.2">
      <c r="B38342" s="3"/>
      <c r="C38342" s="3"/>
      <c r="D38342" s="6"/>
      <c r="E38342" s="8"/>
      <c r="O38342" s="9"/>
    </row>
    <row r="38343" spans="2:15" x14ac:dyDescent="0.2">
      <c r="B38343" s="3"/>
      <c r="C38343" s="3"/>
      <c r="D38343" s="6"/>
      <c r="E38343" s="8"/>
      <c r="O38343" s="9"/>
    </row>
    <row r="38344" spans="2:15" x14ac:dyDescent="0.2">
      <c r="B38344" s="3"/>
      <c r="C38344" s="3"/>
      <c r="D38344" s="6"/>
      <c r="E38344" s="8"/>
      <c r="O38344" s="9"/>
    </row>
    <row r="38345" spans="2:15" x14ac:dyDescent="0.2">
      <c r="B38345" s="3"/>
      <c r="C38345" s="3"/>
      <c r="D38345" s="6"/>
      <c r="E38345" s="8"/>
      <c r="O38345" s="9"/>
    </row>
    <row r="38346" spans="2:15" x14ac:dyDescent="0.2">
      <c r="B38346" s="3"/>
      <c r="C38346" s="3"/>
      <c r="D38346" s="6"/>
      <c r="E38346" s="8"/>
      <c r="O38346" s="9"/>
    </row>
    <row r="38347" spans="2:15" x14ac:dyDescent="0.2">
      <c r="B38347" s="3"/>
      <c r="C38347" s="3"/>
      <c r="D38347" s="6"/>
      <c r="E38347" s="8"/>
      <c r="O38347" s="9"/>
    </row>
    <row r="38348" spans="2:15" x14ac:dyDescent="0.2">
      <c r="B38348" s="3"/>
      <c r="C38348" s="3"/>
      <c r="D38348" s="6"/>
      <c r="E38348" s="8"/>
      <c r="O38348" s="9"/>
    </row>
    <row r="38349" spans="2:15" x14ac:dyDescent="0.2">
      <c r="B38349" s="3"/>
      <c r="C38349" s="3"/>
      <c r="D38349" s="6"/>
      <c r="E38349" s="8"/>
      <c r="O38349" s="9"/>
    </row>
    <row r="38350" spans="2:15" x14ac:dyDescent="0.2">
      <c r="B38350" s="3"/>
      <c r="C38350" s="3"/>
      <c r="D38350" s="6"/>
      <c r="E38350" s="8"/>
      <c r="O38350" s="9"/>
    </row>
    <row r="38351" spans="2:15" x14ac:dyDescent="0.2">
      <c r="B38351" s="3"/>
      <c r="C38351" s="3"/>
      <c r="D38351" s="6"/>
      <c r="E38351" s="8"/>
      <c r="O38351" s="9"/>
    </row>
    <row r="38352" spans="2:15" x14ac:dyDescent="0.2">
      <c r="B38352" s="3"/>
      <c r="C38352" s="3"/>
      <c r="D38352" s="6"/>
      <c r="E38352" s="8"/>
      <c r="O38352" s="9"/>
    </row>
    <row r="38353" spans="2:15" x14ac:dyDescent="0.2">
      <c r="B38353" s="3"/>
      <c r="C38353" s="3"/>
      <c r="D38353" s="6"/>
      <c r="E38353" s="8"/>
      <c r="O38353" s="9"/>
    </row>
    <row r="38354" spans="2:15" x14ac:dyDescent="0.2">
      <c r="B38354" s="3"/>
      <c r="C38354" s="3"/>
      <c r="D38354" s="6"/>
      <c r="E38354" s="8"/>
      <c r="O38354" s="9"/>
    </row>
    <row r="38355" spans="2:15" x14ac:dyDescent="0.2">
      <c r="B38355" s="3"/>
      <c r="C38355" s="3"/>
      <c r="D38355" s="6"/>
      <c r="E38355" s="8"/>
      <c r="O38355" s="9"/>
    </row>
    <row r="38356" spans="2:15" x14ac:dyDescent="0.2">
      <c r="B38356" s="3"/>
      <c r="C38356" s="3"/>
      <c r="D38356" s="6"/>
      <c r="E38356" s="8"/>
      <c r="O38356" s="9"/>
    </row>
    <row r="38357" spans="2:15" x14ac:dyDescent="0.2">
      <c r="B38357" s="3"/>
      <c r="C38357" s="3"/>
      <c r="D38357" s="6"/>
      <c r="E38357" s="8"/>
      <c r="O38357" s="9"/>
    </row>
    <row r="38358" spans="2:15" x14ac:dyDescent="0.2">
      <c r="B38358" s="3"/>
      <c r="C38358" s="3"/>
      <c r="D38358" s="6"/>
      <c r="E38358" s="8"/>
      <c r="O38358" s="9"/>
    </row>
    <row r="38359" spans="2:15" x14ac:dyDescent="0.2">
      <c r="B38359" s="3"/>
      <c r="C38359" s="3"/>
      <c r="D38359" s="6"/>
      <c r="E38359" s="8"/>
      <c r="O38359" s="9"/>
    </row>
    <row r="38360" spans="2:15" x14ac:dyDescent="0.2">
      <c r="B38360" s="3"/>
      <c r="C38360" s="3"/>
      <c r="D38360" s="6"/>
      <c r="E38360" s="8"/>
      <c r="O38360" s="9"/>
    </row>
    <row r="38361" spans="2:15" x14ac:dyDescent="0.2">
      <c r="B38361" s="3"/>
      <c r="C38361" s="3"/>
      <c r="D38361" s="6"/>
      <c r="E38361" s="8"/>
      <c r="O38361" s="9"/>
    </row>
    <row r="38362" spans="2:15" x14ac:dyDescent="0.2">
      <c r="B38362" s="3"/>
      <c r="C38362" s="3"/>
      <c r="D38362" s="6"/>
      <c r="E38362" s="8"/>
      <c r="O38362" s="9"/>
    </row>
    <row r="38363" spans="2:15" x14ac:dyDescent="0.2">
      <c r="B38363" s="3"/>
      <c r="C38363" s="3"/>
      <c r="D38363" s="6"/>
      <c r="E38363" s="8"/>
      <c r="O38363" s="9"/>
    </row>
    <row r="38364" spans="2:15" x14ac:dyDescent="0.2">
      <c r="B38364" s="3"/>
      <c r="C38364" s="3"/>
      <c r="D38364" s="6"/>
      <c r="E38364" s="8"/>
      <c r="O38364" s="9"/>
    </row>
    <row r="38365" spans="2:15" x14ac:dyDescent="0.2">
      <c r="B38365" s="3"/>
      <c r="C38365" s="3"/>
      <c r="D38365" s="6"/>
      <c r="E38365" s="8"/>
      <c r="O38365" s="9"/>
    </row>
    <row r="38366" spans="2:15" x14ac:dyDescent="0.2">
      <c r="B38366" s="3"/>
      <c r="C38366" s="3"/>
      <c r="D38366" s="6"/>
      <c r="E38366" s="8"/>
      <c r="O38366" s="9"/>
    </row>
    <row r="38367" spans="2:15" x14ac:dyDescent="0.2">
      <c r="B38367" s="3"/>
      <c r="C38367" s="3"/>
      <c r="D38367" s="6"/>
      <c r="E38367" s="8"/>
      <c r="O38367" s="9"/>
    </row>
    <row r="38368" spans="2:15" x14ac:dyDescent="0.2">
      <c r="B38368" s="3"/>
      <c r="C38368" s="3"/>
      <c r="D38368" s="6"/>
      <c r="E38368" s="8"/>
      <c r="O38368" s="9"/>
    </row>
    <row r="38369" spans="2:15" x14ac:dyDescent="0.2">
      <c r="B38369" s="3"/>
      <c r="C38369" s="3"/>
      <c r="D38369" s="6"/>
      <c r="E38369" s="8"/>
      <c r="O38369" s="9"/>
    </row>
    <row r="38370" spans="2:15" x14ac:dyDescent="0.2">
      <c r="B38370" s="3"/>
      <c r="C38370" s="3"/>
      <c r="D38370" s="6"/>
      <c r="E38370" s="8"/>
      <c r="O38370" s="9"/>
    </row>
    <row r="38371" spans="2:15" x14ac:dyDescent="0.2">
      <c r="B38371" s="3"/>
      <c r="C38371" s="3"/>
      <c r="D38371" s="6"/>
      <c r="E38371" s="8"/>
      <c r="O38371" s="9"/>
    </row>
    <row r="38372" spans="2:15" x14ac:dyDescent="0.2">
      <c r="B38372" s="3"/>
      <c r="C38372" s="3"/>
      <c r="D38372" s="6"/>
      <c r="E38372" s="8"/>
      <c r="O38372" s="9"/>
    </row>
    <row r="38373" spans="2:15" x14ac:dyDescent="0.2">
      <c r="B38373" s="3"/>
      <c r="C38373" s="3"/>
      <c r="D38373" s="6"/>
      <c r="E38373" s="8"/>
      <c r="O38373" s="9"/>
    </row>
    <row r="38374" spans="2:15" x14ac:dyDescent="0.2">
      <c r="B38374" s="3"/>
      <c r="C38374" s="3"/>
      <c r="D38374" s="6"/>
      <c r="E38374" s="8"/>
      <c r="O38374" s="9"/>
    </row>
    <row r="38375" spans="2:15" x14ac:dyDescent="0.2">
      <c r="B38375" s="3"/>
      <c r="C38375" s="3"/>
      <c r="D38375" s="6"/>
      <c r="E38375" s="8"/>
      <c r="O38375" s="9"/>
    </row>
    <row r="38376" spans="2:15" x14ac:dyDescent="0.2">
      <c r="B38376" s="3"/>
      <c r="C38376" s="3"/>
      <c r="D38376" s="6"/>
      <c r="E38376" s="8"/>
      <c r="O38376" s="9"/>
    </row>
    <row r="38377" spans="2:15" x14ac:dyDescent="0.2">
      <c r="B38377" s="3"/>
      <c r="C38377" s="3"/>
      <c r="D38377" s="6"/>
      <c r="E38377" s="8"/>
      <c r="O38377" s="9"/>
    </row>
    <row r="38378" spans="2:15" x14ac:dyDescent="0.2">
      <c r="B38378" s="3"/>
      <c r="C38378" s="3"/>
      <c r="D38378" s="6"/>
      <c r="E38378" s="8"/>
      <c r="O38378" s="9"/>
    </row>
    <row r="38379" spans="2:15" x14ac:dyDescent="0.2">
      <c r="B38379" s="3"/>
      <c r="C38379" s="3"/>
      <c r="D38379" s="6"/>
      <c r="E38379" s="8"/>
      <c r="O38379" s="9"/>
    </row>
    <row r="38380" spans="2:15" x14ac:dyDescent="0.2">
      <c r="B38380" s="3"/>
      <c r="C38380" s="3"/>
      <c r="D38380" s="6"/>
      <c r="E38380" s="8"/>
      <c r="O38380" s="9"/>
    </row>
    <row r="38381" spans="2:15" x14ac:dyDescent="0.2">
      <c r="B38381" s="3"/>
      <c r="C38381" s="3"/>
      <c r="D38381" s="6"/>
      <c r="E38381" s="8"/>
      <c r="O38381" s="9"/>
    </row>
    <row r="38382" spans="2:15" x14ac:dyDescent="0.2">
      <c r="B38382" s="3"/>
      <c r="C38382" s="3"/>
      <c r="D38382" s="6"/>
      <c r="E38382" s="8"/>
      <c r="O38382" s="9"/>
    </row>
    <row r="38383" spans="2:15" x14ac:dyDescent="0.2">
      <c r="B38383" s="3"/>
      <c r="C38383" s="3"/>
      <c r="D38383" s="6"/>
      <c r="E38383" s="8"/>
      <c r="O38383" s="9"/>
    </row>
    <row r="38384" spans="2:15" x14ac:dyDescent="0.2">
      <c r="B38384" s="3"/>
      <c r="C38384" s="3"/>
      <c r="D38384" s="6"/>
      <c r="E38384" s="8"/>
      <c r="O38384" s="9"/>
    </row>
    <row r="38385" spans="2:15" x14ac:dyDescent="0.2">
      <c r="B38385" s="3"/>
      <c r="C38385" s="3"/>
      <c r="D38385" s="6"/>
      <c r="E38385" s="8"/>
      <c r="O38385" s="9"/>
    </row>
    <row r="38386" spans="2:15" x14ac:dyDescent="0.2">
      <c r="B38386" s="3"/>
      <c r="C38386" s="3"/>
      <c r="D38386" s="6"/>
      <c r="E38386" s="8"/>
      <c r="O38386" s="9"/>
    </row>
    <row r="38387" spans="2:15" x14ac:dyDescent="0.2">
      <c r="B38387" s="3"/>
      <c r="C38387" s="3"/>
      <c r="D38387" s="6"/>
      <c r="E38387" s="8"/>
      <c r="O38387" s="9"/>
    </row>
    <row r="38388" spans="2:15" x14ac:dyDescent="0.2">
      <c r="B38388" s="3"/>
      <c r="C38388" s="3"/>
      <c r="D38388" s="6"/>
      <c r="E38388" s="8"/>
      <c r="O38388" s="9"/>
    </row>
    <row r="38389" spans="2:15" x14ac:dyDescent="0.2">
      <c r="B38389" s="3"/>
      <c r="C38389" s="3"/>
      <c r="D38389" s="6"/>
      <c r="E38389" s="8"/>
      <c r="O38389" s="9"/>
    </row>
    <row r="38390" spans="2:15" x14ac:dyDescent="0.2">
      <c r="B38390" s="3"/>
      <c r="C38390" s="3"/>
      <c r="D38390" s="6"/>
      <c r="E38390" s="8"/>
      <c r="O38390" s="9"/>
    </row>
    <row r="38391" spans="2:15" x14ac:dyDescent="0.2">
      <c r="B38391" s="3"/>
      <c r="C38391" s="3"/>
      <c r="D38391" s="6"/>
      <c r="E38391" s="8"/>
      <c r="O38391" s="9"/>
    </row>
    <row r="38392" spans="2:15" x14ac:dyDescent="0.2">
      <c r="B38392" s="3"/>
      <c r="C38392" s="3"/>
      <c r="D38392" s="6"/>
      <c r="E38392" s="8"/>
      <c r="O38392" s="9"/>
    </row>
    <row r="38393" spans="2:15" x14ac:dyDescent="0.2">
      <c r="B38393" s="3"/>
      <c r="C38393" s="3"/>
      <c r="D38393" s="6"/>
      <c r="E38393" s="8"/>
      <c r="O38393" s="9"/>
    </row>
    <row r="38394" spans="2:15" x14ac:dyDescent="0.2">
      <c r="B38394" s="3"/>
      <c r="C38394" s="3"/>
      <c r="D38394" s="6"/>
      <c r="E38394" s="8"/>
      <c r="O38394" s="9"/>
    </row>
    <row r="38395" spans="2:15" x14ac:dyDescent="0.2">
      <c r="B38395" s="3"/>
      <c r="C38395" s="3"/>
      <c r="D38395" s="6"/>
      <c r="E38395" s="8"/>
      <c r="O38395" s="9"/>
    </row>
    <row r="38396" spans="2:15" x14ac:dyDescent="0.2">
      <c r="B38396" s="3"/>
      <c r="C38396" s="3"/>
      <c r="D38396" s="6"/>
      <c r="E38396" s="8"/>
      <c r="O38396" s="9"/>
    </row>
    <row r="38397" spans="2:15" x14ac:dyDescent="0.2">
      <c r="B38397" s="3"/>
      <c r="C38397" s="3"/>
      <c r="D38397" s="6"/>
      <c r="E38397" s="8"/>
      <c r="O38397" s="9"/>
    </row>
    <row r="38398" spans="2:15" x14ac:dyDescent="0.2">
      <c r="B38398" s="3"/>
      <c r="C38398" s="3"/>
      <c r="D38398" s="6"/>
      <c r="E38398" s="8"/>
      <c r="O38398" s="9"/>
    </row>
    <row r="38399" spans="2:15" x14ac:dyDescent="0.2">
      <c r="B38399" s="3"/>
      <c r="C38399" s="3"/>
      <c r="D38399" s="6"/>
      <c r="E38399" s="8"/>
      <c r="O38399" s="9"/>
    </row>
    <row r="38400" spans="2:15" x14ac:dyDescent="0.2">
      <c r="B38400" s="3"/>
      <c r="C38400" s="3"/>
      <c r="D38400" s="6"/>
      <c r="E38400" s="8"/>
      <c r="O38400" s="9"/>
    </row>
    <row r="38401" spans="2:15" x14ac:dyDescent="0.2">
      <c r="B38401" s="3"/>
      <c r="C38401" s="3"/>
      <c r="D38401" s="6"/>
      <c r="E38401" s="8"/>
      <c r="O38401" s="9"/>
    </row>
    <row r="38402" spans="2:15" x14ac:dyDescent="0.2">
      <c r="B38402" s="3"/>
      <c r="C38402" s="3"/>
      <c r="D38402" s="6"/>
      <c r="E38402" s="8"/>
      <c r="O38402" s="9"/>
    </row>
    <row r="38403" spans="2:15" x14ac:dyDescent="0.2">
      <c r="B38403" s="3"/>
      <c r="C38403" s="3"/>
      <c r="D38403" s="6"/>
      <c r="E38403" s="8"/>
      <c r="O38403" s="9"/>
    </row>
    <row r="38404" spans="2:15" x14ac:dyDescent="0.2">
      <c r="B38404" s="3"/>
      <c r="C38404" s="3"/>
      <c r="D38404" s="6"/>
      <c r="E38404" s="8"/>
      <c r="O38404" s="9"/>
    </row>
    <row r="38405" spans="2:15" x14ac:dyDescent="0.2">
      <c r="B38405" s="3"/>
      <c r="C38405" s="3"/>
      <c r="D38405" s="6"/>
      <c r="E38405" s="8"/>
      <c r="O38405" s="9"/>
    </row>
    <row r="38406" spans="2:15" x14ac:dyDescent="0.2">
      <c r="B38406" s="3"/>
      <c r="C38406" s="3"/>
      <c r="D38406" s="6"/>
      <c r="E38406" s="8"/>
      <c r="O38406" s="9"/>
    </row>
    <row r="38407" spans="2:15" x14ac:dyDescent="0.2">
      <c r="B38407" s="3"/>
      <c r="C38407" s="3"/>
      <c r="D38407" s="6"/>
      <c r="E38407" s="8"/>
      <c r="O38407" s="9"/>
    </row>
    <row r="38408" spans="2:15" x14ac:dyDescent="0.2">
      <c r="B38408" s="3"/>
      <c r="C38408" s="3"/>
      <c r="D38408" s="6"/>
      <c r="E38408" s="8"/>
      <c r="O38408" s="9"/>
    </row>
    <row r="38409" spans="2:15" x14ac:dyDescent="0.2">
      <c r="B38409" s="3"/>
      <c r="C38409" s="3"/>
      <c r="D38409" s="6"/>
      <c r="E38409" s="8"/>
      <c r="O38409" s="9"/>
    </row>
    <row r="38410" spans="2:15" x14ac:dyDescent="0.2">
      <c r="B38410" s="3"/>
      <c r="C38410" s="3"/>
      <c r="D38410" s="6"/>
      <c r="E38410" s="8"/>
      <c r="O38410" s="9"/>
    </row>
    <row r="38411" spans="2:15" x14ac:dyDescent="0.2">
      <c r="B38411" s="3"/>
      <c r="C38411" s="3"/>
      <c r="D38411" s="6"/>
      <c r="E38411" s="8"/>
      <c r="O38411" s="9"/>
    </row>
    <row r="38412" spans="2:15" x14ac:dyDescent="0.2">
      <c r="B38412" s="3"/>
      <c r="C38412" s="3"/>
      <c r="D38412" s="6"/>
      <c r="E38412" s="8"/>
      <c r="O38412" s="9"/>
    </row>
    <row r="38413" spans="2:15" x14ac:dyDescent="0.2">
      <c r="B38413" s="3"/>
      <c r="C38413" s="3"/>
      <c r="D38413" s="6"/>
      <c r="E38413" s="8"/>
      <c r="O38413" s="9"/>
    </row>
    <row r="38414" spans="2:15" x14ac:dyDescent="0.2">
      <c r="B38414" s="3"/>
      <c r="C38414" s="3"/>
      <c r="D38414" s="6"/>
      <c r="E38414" s="8"/>
      <c r="O38414" s="9"/>
    </row>
    <row r="38415" spans="2:15" x14ac:dyDescent="0.2">
      <c r="B38415" s="3"/>
      <c r="C38415" s="3"/>
      <c r="D38415" s="6"/>
      <c r="E38415" s="8"/>
      <c r="O38415" s="9"/>
    </row>
    <row r="38416" spans="2:15" x14ac:dyDescent="0.2">
      <c r="B38416" s="3"/>
      <c r="C38416" s="3"/>
      <c r="D38416" s="6"/>
      <c r="E38416" s="8"/>
      <c r="O38416" s="9"/>
    </row>
    <row r="38417" spans="2:15" x14ac:dyDescent="0.2">
      <c r="B38417" s="3"/>
      <c r="C38417" s="3"/>
      <c r="D38417" s="6"/>
      <c r="E38417" s="8"/>
      <c r="O38417" s="9"/>
    </row>
    <row r="38418" spans="2:15" x14ac:dyDescent="0.2">
      <c r="B38418" s="3"/>
      <c r="C38418" s="3"/>
      <c r="D38418" s="6"/>
      <c r="E38418" s="8"/>
      <c r="O38418" s="9"/>
    </row>
    <row r="38419" spans="2:15" x14ac:dyDescent="0.2">
      <c r="B38419" s="3"/>
      <c r="C38419" s="3"/>
      <c r="D38419" s="6"/>
      <c r="E38419" s="8"/>
      <c r="O38419" s="9"/>
    </row>
    <row r="38420" spans="2:15" x14ac:dyDescent="0.2">
      <c r="B38420" s="3"/>
      <c r="C38420" s="3"/>
      <c r="D38420" s="6"/>
      <c r="E38420" s="8"/>
      <c r="O38420" s="9"/>
    </row>
    <row r="38421" spans="2:15" x14ac:dyDescent="0.2">
      <c r="B38421" s="3"/>
      <c r="C38421" s="3"/>
      <c r="D38421" s="6"/>
      <c r="E38421" s="8"/>
      <c r="O38421" s="9"/>
    </row>
    <row r="38422" spans="2:15" x14ac:dyDescent="0.2">
      <c r="B38422" s="3"/>
      <c r="C38422" s="3"/>
      <c r="D38422" s="6"/>
      <c r="E38422" s="8"/>
      <c r="O38422" s="9"/>
    </row>
    <row r="38423" spans="2:15" x14ac:dyDescent="0.2">
      <c r="B38423" s="3"/>
      <c r="C38423" s="3"/>
      <c r="D38423" s="6"/>
      <c r="E38423" s="8"/>
      <c r="O38423" s="9"/>
    </row>
    <row r="38424" spans="2:15" x14ac:dyDescent="0.2">
      <c r="B38424" s="3"/>
      <c r="C38424" s="3"/>
      <c r="D38424" s="6"/>
      <c r="E38424" s="8"/>
      <c r="O38424" s="9"/>
    </row>
    <row r="38425" spans="2:15" x14ac:dyDescent="0.2">
      <c r="B38425" s="3"/>
      <c r="C38425" s="3"/>
      <c r="D38425" s="6"/>
      <c r="E38425" s="8"/>
      <c r="O38425" s="9"/>
    </row>
    <row r="38426" spans="2:15" x14ac:dyDescent="0.2">
      <c r="B38426" s="3"/>
      <c r="C38426" s="3"/>
      <c r="D38426" s="6"/>
      <c r="E38426" s="8"/>
      <c r="O38426" s="9"/>
    </row>
    <row r="38427" spans="2:15" x14ac:dyDescent="0.2">
      <c r="B38427" s="3"/>
      <c r="C38427" s="3"/>
      <c r="D38427" s="6"/>
      <c r="E38427" s="8"/>
      <c r="O38427" s="9"/>
    </row>
    <row r="38428" spans="2:15" x14ac:dyDescent="0.2">
      <c r="B38428" s="3"/>
      <c r="C38428" s="3"/>
      <c r="D38428" s="6"/>
      <c r="E38428" s="8"/>
      <c r="O38428" s="9"/>
    </row>
    <row r="38429" spans="2:15" x14ac:dyDescent="0.2">
      <c r="B38429" s="3"/>
      <c r="C38429" s="3"/>
      <c r="D38429" s="6"/>
      <c r="E38429" s="8"/>
      <c r="O38429" s="9"/>
    </row>
    <row r="38430" spans="2:15" x14ac:dyDescent="0.2">
      <c r="B38430" s="3"/>
      <c r="C38430" s="3"/>
      <c r="D38430" s="6"/>
      <c r="E38430" s="8"/>
      <c r="O38430" s="9"/>
    </row>
    <row r="38431" spans="2:15" x14ac:dyDescent="0.2">
      <c r="B38431" s="3"/>
      <c r="C38431" s="3"/>
      <c r="D38431" s="6"/>
      <c r="E38431" s="8"/>
      <c r="O38431" s="9"/>
    </row>
    <row r="38432" spans="2:15" x14ac:dyDescent="0.2">
      <c r="B38432" s="3"/>
      <c r="C38432" s="3"/>
      <c r="D38432" s="6"/>
      <c r="E38432" s="8"/>
      <c r="O38432" s="9"/>
    </row>
    <row r="38433" spans="2:15" x14ac:dyDescent="0.2">
      <c r="B38433" s="3"/>
      <c r="C38433" s="3"/>
      <c r="D38433" s="6"/>
      <c r="E38433" s="8"/>
      <c r="O38433" s="9"/>
    </row>
    <row r="38434" spans="2:15" x14ac:dyDescent="0.2">
      <c r="B38434" s="3"/>
      <c r="C38434" s="3"/>
      <c r="D38434" s="6"/>
      <c r="E38434" s="8"/>
      <c r="O38434" s="9"/>
    </row>
    <row r="38435" spans="2:15" x14ac:dyDescent="0.2">
      <c r="B38435" s="3"/>
      <c r="C38435" s="3"/>
      <c r="D38435" s="6"/>
      <c r="E38435" s="8"/>
      <c r="O38435" s="9"/>
    </row>
    <row r="38436" spans="2:15" x14ac:dyDescent="0.2">
      <c r="B38436" s="3"/>
      <c r="C38436" s="3"/>
      <c r="D38436" s="6"/>
      <c r="E38436" s="8"/>
      <c r="O38436" s="9"/>
    </row>
    <row r="38437" spans="2:15" x14ac:dyDescent="0.2">
      <c r="B38437" s="3"/>
      <c r="C38437" s="3"/>
      <c r="D38437" s="6"/>
      <c r="E38437" s="8"/>
      <c r="O38437" s="9"/>
    </row>
    <row r="38438" spans="2:15" x14ac:dyDescent="0.2">
      <c r="B38438" s="3"/>
      <c r="C38438" s="3"/>
      <c r="D38438" s="6"/>
      <c r="E38438" s="8"/>
      <c r="O38438" s="9"/>
    </row>
    <row r="38439" spans="2:15" x14ac:dyDescent="0.2">
      <c r="B38439" s="3"/>
      <c r="C38439" s="3"/>
      <c r="D38439" s="6"/>
      <c r="E38439" s="8"/>
      <c r="O38439" s="9"/>
    </row>
    <row r="38440" spans="2:15" x14ac:dyDescent="0.2">
      <c r="B38440" s="3"/>
      <c r="C38440" s="3"/>
      <c r="D38440" s="6"/>
      <c r="E38440" s="8"/>
      <c r="O38440" s="9"/>
    </row>
    <row r="38441" spans="2:15" x14ac:dyDescent="0.2">
      <c r="B38441" s="3"/>
      <c r="C38441" s="3"/>
      <c r="D38441" s="6"/>
      <c r="E38441" s="8"/>
      <c r="O38441" s="9"/>
    </row>
    <row r="38442" spans="2:15" x14ac:dyDescent="0.2">
      <c r="B38442" s="3"/>
      <c r="C38442" s="3"/>
      <c r="D38442" s="6"/>
      <c r="E38442" s="8"/>
      <c r="O38442" s="9"/>
    </row>
    <row r="38443" spans="2:15" x14ac:dyDescent="0.2">
      <c r="B38443" s="3"/>
      <c r="C38443" s="3"/>
      <c r="D38443" s="6"/>
      <c r="E38443" s="8"/>
      <c r="O38443" s="9"/>
    </row>
    <row r="38444" spans="2:15" x14ac:dyDescent="0.2">
      <c r="B38444" s="3"/>
      <c r="C38444" s="3"/>
      <c r="D38444" s="6"/>
      <c r="E38444" s="8"/>
      <c r="O38444" s="9"/>
    </row>
    <row r="38445" spans="2:15" x14ac:dyDescent="0.2">
      <c r="B38445" s="3"/>
      <c r="C38445" s="3"/>
      <c r="D38445" s="6"/>
      <c r="E38445" s="8"/>
      <c r="O38445" s="9"/>
    </row>
    <row r="38446" spans="2:15" x14ac:dyDescent="0.2">
      <c r="B38446" s="3"/>
      <c r="C38446" s="3"/>
      <c r="D38446" s="6"/>
      <c r="E38446" s="8"/>
      <c r="O38446" s="9"/>
    </row>
    <row r="38447" spans="2:15" x14ac:dyDescent="0.2">
      <c r="B38447" s="3"/>
      <c r="C38447" s="3"/>
      <c r="D38447" s="6"/>
      <c r="E38447" s="8"/>
      <c r="O38447" s="9"/>
    </row>
    <row r="38448" spans="2:15" x14ac:dyDescent="0.2">
      <c r="B38448" s="3"/>
      <c r="C38448" s="3"/>
      <c r="D38448" s="6"/>
      <c r="E38448" s="8"/>
      <c r="O38448" s="9"/>
    </row>
    <row r="38449" spans="2:15" x14ac:dyDescent="0.2">
      <c r="B38449" s="3"/>
      <c r="C38449" s="3"/>
      <c r="D38449" s="6"/>
      <c r="E38449" s="8"/>
      <c r="O38449" s="9"/>
    </row>
    <row r="38450" spans="2:15" x14ac:dyDescent="0.2">
      <c r="B38450" s="3"/>
      <c r="C38450" s="3"/>
      <c r="D38450" s="6"/>
      <c r="E38450" s="8"/>
      <c r="O38450" s="9"/>
    </row>
    <row r="38451" spans="2:15" x14ac:dyDescent="0.2">
      <c r="B38451" s="3"/>
      <c r="C38451" s="3"/>
      <c r="D38451" s="6"/>
      <c r="E38451" s="8"/>
      <c r="O38451" s="9"/>
    </row>
    <row r="38452" spans="2:15" x14ac:dyDescent="0.2">
      <c r="B38452" s="3"/>
      <c r="C38452" s="3"/>
      <c r="D38452" s="6"/>
      <c r="E38452" s="8"/>
      <c r="O38452" s="9"/>
    </row>
    <row r="38453" spans="2:15" x14ac:dyDescent="0.2">
      <c r="B38453" s="3"/>
      <c r="C38453" s="3"/>
      <c r="D38453" s="6"/>
      <c r="E38453" s="8"/>
      <c r="O38453" s="9"/>
    </row>
    <row r="38454" spans="2:15" x14ac:dyDescent="0.2">
      <c r="B38454" s="3"/>
      <c r="C38454" s="3"/>
      <c r="D38454" s="6"/>
      <c r="E38454" s="8"/>
      <c r="O38454" s="9"/>
    </row>
    <row r="38455" spans="2:15" x14ac:dyDescent="0.2">
      <c r="B38455" s="3"/>
      <c r="C38455" s="3"/>
      <c r="D38455" s="6"/>
      <c r="E38455" s="8"/>
      <c r="O38455" s="9"/>
    </row>
    <row r="38456" spans="2:15" x14ac:dyDescent="0.2">
      <c r="B38456" s="3"/>
      <c r="C38456" s="3"/>
      <c r="D38456" s="6"/>
      <c r="E38456" s="8"/>
      <c r="O38456" s="9"/>
    </row>
    <row r="38457" spans="2:15" x14ac:dyDescent="0.2">
      <c r="B38457" s="3"/>
      <c r="C38457" s="3"/>
      <c r="D38457" s="6"/>
      <c r="E38457" s="8"/>
      <c r="O38457" s="9"/>
    </row>
    <row r="38458" spans="2:15" x14ac:dyDescent="0.2">
      <c r="B38458" s="3"/>
      <c r="C38458" s="3"/>
      <c r="D38458" s="6"/>
      <c r="E38458" s="8"/>
      <c r="O38458" s="9"/>
    </row>
    <row r="38459" spans="2:15" x14ac:dyDescent="0.2">
      <c r="B38459" s="3"/>
      <c r="C38459" s="3"/>
      <c r="D38459" s="6"/>
      <c r="E38459" s="8"/>
      <c r="O38459" s="9"/>
    </row>
    <row r="38460" spans="2:15" x14ac:dyDescent="0.2">
      <c r="B38460" s="3"/>
      <c r="C38460" s="3"/>
      <c r="D38460" s="6"/>
      <c r="E38460" s="8"/>
      <c r="O38460" s="9"/>
    </row>
    <row r="38461" spans="2:15" x14ac:dyDescent="0.2">
      <c r="B38461" s="3"/>
      <c r="C38461" s="3"/>
      <c r="D38461" s="6"/>
      <c r="E38461" s="8"/>
      <c r="O38461" s="9"/>
    </row>
    <row r="38462" spans="2:15" x14ac:dyDescent="0.2">
      <c r="B38462" s="3"/>
      <c r="C38462" s="3"/>
      <c r="D38462" s="6"/>
      <c r="E38462" s="8"/>
      <c r="O38462" s="9"/>
    </row>
    <row r="38463" spans="2:15" x14ac:dyDescent="0.2">
      <c r="B38463" s="3"/>
      <c r="C38463" s="3"/>
      <c r="D38463" s="6"/>
      <c r="E38463" s="8"/>
      <c r="O38463" s="9"/>
    </row>
    <row r="38464" spans="2:15" x14ac:dyDescent="0.2">
      <c r="B38464" s="3"/>
      <c r="C38464" s="3"/>
      <c r="D38464" s="6"/>
      <c r="E38464" s="8"/>
      <c r="O38464" s="9"/>
    </row>
    <row r="38465" spans="2:15" x14ac:dyDescent="0.2">
      <c r="B38465" s="3"/>
      <c r="C38465" s="3"/>
      <c r="D38465" s="6"/>
      <c r="E38465" s="8"/>
      <c r="O38465" s="9"/>
    </row>
    <row r="38466" spans="2:15" x14ac:dyDescent="0.2">
      <c r="B38466" s="3"/>
      <c r="C38466" s="3"/>
      <c r="D38466" s="6"/>
      <c r="E38466" s="8"/>
      <c r="O38466" s="9"/>
    </row>
    <row r="38467" spans="2:15" x14ac:dyDescent="0.2">
      <c r="B38467" s="3"/>
      <c r="C38467" s="3"/>
      <c r="D38467" s="6"/>
      <c r="E38467" s="8"/>
      <c r="O38467" s="9"/>
    </row>
    <row r="38468" spans="2:15" x14ac:dyDescent="0.2">
      <c r="B38468" s="3"/>
      <c r="C38468" s="3"/>
      <c r="D38468" s="6"/>
      <c r="E38468" s="8"/>
      <c r="O38468" s="9"/>
    </row>
    <row r="38469" spans="2:15" x14ac:dyDescent="0.2">
      <c r="B38469" s="3"/>
      <c r="C38469" s="3"/>
      <c r="D38469" s="6"/>
      <c r="E38469" s="8"/>
      <c r="O38469" s="9"/>
    </row>
    <row r="38470" spans="2:15" x14ac:dyDescent="0.2">
      <c r="B38470" s="3"/>
      <c r="C38470" s="3"/>
      <c r="D38470" s="6"/>
      <c r="E38470" s="8"/>
      <c r="O38470" s="9"/>
    </row>
    <row r="38471" spans="2:15" x14ac:dyDescent="0.2">
      <c r="B38471" s="3"/>
      <c r="C38471" s="3"/>
      <c r="D38471" s="6"/>
      <c r="E38471" s="8"/>
      <c r="O38471" s="9"/>
    </row>
    <row r="38472" spans="2:15" x14ac:dyDescent="0.2">
      <c r="B38472" s="3"/>
      <c r="C38472" s="3"/>
      <c r="D38472" s="6"/>
      <c r="E38472" s="8"/>
      <c r="O38472" s="9"/>
    </row>
    <row r="38473" spans="2:15" x14ac:dyDescent="0.2">
      <c r="B38473" s="3"/>
      <c r="C38473" s="3"/>
      <c r="D38473" s="6"/>
      <c r="E38473" s="8"/>
      <c r="O38473" s="9"/>
    </row>
    <row r="38474" spans="2:15" x14ac:dyDescent="0.2">
      <c r="B38474" s="3"/>
      <c r="C38474" s="3"/>
      <c r="D38474" s="6"/>
      <c r="E38474" s="8"/>
      <c r="O38474" s="9"/>
    </row>
    <row r="38475" spans="2:15" x14ac:dyDescent="0.2">
      <c r="B38475" s="3"/>
      <c r="C38475" s="3"/>
      <c r="D38475" s="6"/>
      <c r="E38475" s="8"/>
      <c r="O38475" s="9"/>
    </row>
    <row r="38476" spans="2:15" x14ac:dyDescent="0.2">
      <c r="B38476" s="3"/>
      <c r="C38476" s="3"/>
      <c r="D38476" s="6"/>
      <c r="E38476" s="8"/>
      <c r="O38476" s="9"/>
    </row>
    <row r="38477" spans="2:15" x14ac:dyDescent="0.2">
      <c r="B38477" s="3"/>
      <c r="C38477" s="3"/>
      <c r="D38477" s="6"/>
      <c r="E38477" s="8"/>
      <c r="O38477" s="9"/>
    </row>
    <row r="38478" spans="2:15" x14ac:dyDescent="0.2">
      <c r="B38478" s="3"/>
      <c r="C38478" s="3"/>
      <c r="D38478" s="6"/>
      <c r="E38478" s="8"/>
      <c r="O38478" s="9"/>
    </row>
    <row r="38479" spans="2:15" x14ac:dyDescent="0.2">
      <c r="B38479" s="3"/>
      <c r="C38479" s="3"/>
      <c r="D38479" s="6"/>
      <c r="E38479" s="8"/>
      <c r="O38479" s="9"/>
    </row>
    <row r="38480" spans="2:15" x14ac:dyDescent="0.2">
      <c r="B38480" s="3"/>
      <c r="C38480" s="3"/>
      <c r="D38480" s="6"/>
      <c r="E38480" s="8"/>
      <c r="O38480" s="9"/>
    </row>
    <row r="38481" spans="2:15" x14ac:dyDescent="0.2">
      <c r="B38481" s="3"/>
      <c r="C38481" s="3"/>
      <c r="D38481" s="6"/>
      <c r="E38481" s="8"/>
      <c r="O38481" s="9"/>
    </row>
    <row r="38482" spans="2:15" x14ac:dyDescent="0.2">
      <c r="B38482" s="3"/>
      <c r="C38482" s="3"/>
      <c r="D38482" s="6"/>
      <c r="E38482" s="8"/>
      <c r="O38482" s="9"/>
    </row>
    <row r="38483" spans="2:15" x14ac:dyDescent="0.2">
      <c r="B38483" s="3"/>
      <c r="C38483" s="3"/>
      <c r="D38483" s="6"/>
      <c r="E38483" s="8"/>
      <c r="O38483" s="9"/>
    </row>
    <row r="38484" spans="2:15" x14ac:dyDescent="0.2">
      <c r="B38484" s="3"/>
      <c r="C38484" s="3"/>
      <c r="D38484" s="6"/>
      <c r="E38484" s="8"/>
      <c r="O38484" s="9"/>
    </row>
    <row r="38485" spans="2:15" x14ac:dyDescent="0.2">
      <c r="B38485" s="3"/>
      <c r="C38485" s="3"/>
      <c r="D38485" s="6"/>
      <c r="E38485" s="8"/>
      <c r="O38485" s="9"/>
    </row>
    <row r="38486" spans="2:15" x14ac:dyDescent="0.2">
      <c r="B38486" s="3"/>
      <c r="C38486" s="3"/>
      <c r="D38486" s="6"/>
      <c r="E38486" s="8"/>
      <c r="O38486" s="9"/>
    </row>
    <row r="38487" spans="2:15" x14ac:dyDescent="0.2">
      <c r="B38487" s="3"/>
      <c r="C38487" s="3"/>
      <c r="D38487" s="6"/>
      <c r="E38487" s="8"/>
      <c r="O38487" s="9"/>
    </row>
    <row r="38488" spans="2:15" x14ac:dyDescent="0.2">
      <c r="B38488" s="3"/>
      <c r="C38488" s="3"/>
      <c r="D38488" s="6"/>
      <c r="E38488" s="8"/>
      <c r="O38488" s="9"/>
    </row>
    <row r="38489" spans="2:15" x14ac:dyDescent="0.2">
      <c r="B38489" s="3"/>
      <c r="C38489" s="3"/>
      <c r="D38489" s="6"/>
      <c r="E38489" s="8"/>
      <c r="O38489" s="9"/>
    </row>
    <row r="38490" spans="2:15" x14ac:dyDescent="0.2">
      <c r="B38490" s="3"/>
      <c r="C38490" s="3"/>
      <c r="D38490" s="6"/>
      <c r="E38490" s="8"/>
      <c r="O38490" s="9"/>
    </row>
    <row r="38491" spans="2:15" x14ac:dyDescent="0.2">
      <c r="B38491" s="3"/>
      <c r="C38491" s="3"/>
      <c r="D38491" s="6"/>
      <c r="E38491" s="8"/>
      <c r="O38491" s="9"/>
    </row>
    <row r="38492" spans="2:15" x14ac:dyDescent="0.2">
      <c r="B38492" s="3"/>
      <c r="C38492" s="3"/>
      <c r="D38492" s="6"/>
      <c r="E38492" s="8"/>
      <c r="O38492" s="9"/>
    </row>
    <row r="38493" spans="2:15" x14ac:dyDescent="0.2">
      <c r="B38493" s="3"/>
      <c r="C38493" s="3"/>
      <c r="D38493" s="6"/>
      <c r="E38493" s="8"/>
      <c r="O38493" s="9"/>
    </row>
    <row r="38494" spans="2:15" x14ac:dyDescent="0.2">
      <c r="B38494" s="3"/>
      <c r="C38494" s="3"/>
      <c r="D38494" s="6"/>
      <c r="E38494" s="8"/>
      <c r="O38494" s="9"/>
    </row>
    <row r="38495" spans="2:15" x14ac:dyDescent="0.2">
      <c r="B38495" s="3"/>
      <c r="C38495" s="3"/>
      <c r="D38495" s="6"/>
      <c r="E38495" s="8"/>
      <c r="O38495" s="9"/>
    </row>
    <row r="38496" spans="2:15" x14ac:dyDescent="0.2">
      <c r="B38496" s="3"/>
      <c r="C38496" s="3"/>
      <c r="D38496" s="6"/>
      <c r="E38496" s="8"/>
      <c r="O38496" s="9"/>
    </row>
    <row r="38497" spans="2:15" x14ac:dyDescent="0.2">
      <c r="B38497" s="3"/>
      <c r="C38497" s="3"/>
      <c r="D38497" s="6"/>
      <c r="E38497" s="8"/>
      <c r="O38497" s="9"/>
    </row>
    <row r="38498" spans="2:15" x14ac:dyDescent="0.2">
      <c r="B38498" s="3"/>
      <c r="C38498" s="3"/>
      <c r="D38498" s="6"/>
      <c r="E38498" s="8"/>
      <c r="O38498" s="9"/>
    </row>
    <row r="38499" spans="2:15" x14ac:dyDescent="0.2">
      <c r="B38499" s="3"/>
      <c r="C38499" s="3"/>
      <c r="D38499" s="6"/>
      <c r="E38499" s="8"/>
      <c r="O38499" s="9"/>
    </row>
    <row r="38500" spans="2:15" x14ac:dyDescent="0.2">
      <c r="B38500" s="3"/>
      <c r="C38500" s="3"/>
      <c r="D38500" s="6"/>
      <c r="E38500" s="8"/>
      <c r="O38500" s="9"/>
    </row>
    <row r="38501" spans="2:15" x14ac:dyDescent="0.2">
      <c r="B38501" s="3"/>
      <c r="C38501" s="3"/>
      <c r="D38501" s="6"/>
      <c r="E38501" s="8"/>
      <c r="O38501" s="9"/>
    </row>
    <row r="38502" spans="2:15" x14ac:dyDescent="0.2">
      <c r="B38502" s="3"/>
      <c r="C38502" s="3"/>
      <c r="D38502" s="6"/>
      <c r="E38502" s="8"/>
      <c r="O38502" s="9"/>
    </row>
    <row r="38503" spans="2:15" x14ac:dyDescent="0.2">
      <c r="B38503" s="3"/>
      <c r="C38503" s="3"/>
      <c r="D38503" s="6"/>
      <c r="E38503" s="8"/>
      <c r="O38503" s="9"/>
    </row>
    <row r="38504" spans="2:15" x14ac:dyDescent="0.2">
      <c r="B38504" s="3"/>
      <c r="C38504" s="3"/>
      <c r="D38504" s="6"/>
      <c r="E38504" s="8"/>
      <c r="O38504" s="9"/>
    </row>
    <row r="38505" spans="2:15" x14ac:dyDescent="0.2">
      <c r="B38505" s="3"/>
      <c r="C38505" s="3"/>
      <c r="D38505" s="6"/>
      <c r="E38505" s="8"/>
      <c r="O38505" s="9"/>
    </row>
    <row r="38506" spans="2:15" x14ac:dyDescent="0.2">
      <c r="B38506" s="3"/>
      <c r="C38506" s="3"/>
      <c r="D38506" s="6"/>
      <c r="E38506" s="8"/>
      <c r="O38506" s="9"/>
    </row>
    <row r="38507" spans="2:15" x14ac:dyDescent="0.2">
      <c r="B38507" s="3"/>
      <c r="C38507" s="3"/>
      <c r="D38507" s="6"/>
      <c r="E38507" s="8"/>
      <c r="O38507" s="9"/>
    </row>
    <row r="38508" spans="2:15" x14ac:dyDescent="0.2">
      <c r="B38508" s="3"/>
      <c r="C38508" s="3"/>
      <c r="D38508" s="6"/>
      <c r="E38508" s="8"/>
      <c r="O38508" s="9"/>
    </row>
    <row r="38509" spans="2:15" x14ac:dyDescent="0.2">
      <c r="B38509" s="3"/>
      <c r="C38509" s="3"/>
      <c r="D38509" s="6"/>
      <c r="E38509" s="8"/>
      <c r="O38509" s="9"/>
    </row>
    <row r="38510" spans="2:15" x14ac:dyDescent="0.2">
      <c r="B38510" s="3"/>
      <c r="C38510" s="3"/>
      <c r="D38510" s="6"/>
      <c r="E38510" s="8"/>
      <c r="O38510" s="9"/>
    </row>
    <row r="38511" spans="2:15" x14ac:dyDescent="0.2">
      <c r="B38511" s="3"/>
      <c r="C38511" s="3"/>
      <c r="D38511" s="6"/>
      <c r="E38511" s="8"/>
      <c r="O38511" s="9"/>
    </row>
    <row r="38512" spans="2:15" x14ac:dyDescent="0.2">
      <c r="B38512" s="3"/>
      <c r="C38512" s="3"/>
      <c r="D38512" s="6"/>
      <c r="E38512" s="8"/>
      <c r="O38512" s="9"/>
    </row>
    <row r="38513" spans="2:15" x14ac:dyDescent="0.2">
      <c r="B38513" s="3"/>
      <c r="C38513" s="3"/>
      <c r="D38513" s="6"/>
      <c r="E38513" s="8"/>
      <c r="O38513" s="9"/>
    </row>
    <row r="38514" spans="2:15" x14ac:dyDescent="0.2">
      <c r="B38514" s="3"/>
      <c r="C38514" s="3"/>
      <c r="D38514" s="6"/>
      <c r="E38514" s="8"/>
      <c r="O38514" s="9"/>
    </row>
    <row r="38515" spans="2:15" x14ac:dyDescent="0.2">
      <c r="B38515" s="3"/>
      <c r="C38515" s="3"/>
      <c r="D38515" s="6"/>
      <c r="E38515" s="8"/>
      <c r="O38515" s="9"/>
    </row>
    <row r="38516" spans="2:15" x14ac:dyDescent="0.2">
      <c r="B38516" s="3"/>
      <c r="C38516" s="3"/>
      <c r="D38516" s="6"/>
      <c r="E38516" s="8"/>
      <c r="O38516" s="9"/>
    </row>
    <row r="38517" spans="2:15" x14ac:dyDescent="0.2">
      <c r="B38517" s="3"/>
      <c r="C38517" s="3"/>
      <c r="D38517" s="6"/>
      <c r="E38517" s="8"/>
      <c r="O38517" s="9"/>
    </row>
    <row r="38518" spans="2:15" x14ac:dyDescent="0.2">
      <c r="B38518" s="3"/>
      <c r="C38518" s="3"/>
      <c r="D38518" s="6"/>
      <c r="E38518" s="8"/>
      <c r="O38518" s="9"/>
    </row>
    <row r="38519" spans="2:15" x14ac:dyDescent="0.2">
      <c r="B38519" s="3"/>
      <c r="C38519" s="3"/>
      <c r="D38519" s="6"/>
      <c r="E38519" s="8"/>
      <c r="O38519" s="9"/>
    </row>
    <row r="38520" spans="2:15" x14ac:dyDescent="0.2">
      <c r="B38520" s="3"/>
      <c r="C38520" s="3"/>
      <c r="D38520" s="6"/>
      <c r="E38520" s="8"/>
      <c r="O38520" s="9"/>
    </row>
    <row r="38521" spans="2:15" x14ac:dyDescent="0.2">
      <c r="B38521" s="3"/>
      <c r="C38521" s="3"/>
      <c r="D38521" s="6"/>
      <c r="E38521" s="8"/>
      <c r="O38521" s="9"/>
    </row>
    <row r="38522" spans="2:15" x14ac:dyDescent="0.2">
      <c r="B38522" s="3"/>
      <c r="C38522" s="3"/>
      <c r="D38522" s="6"/>
      <c r="E38522" s="8"/>
      <c r="O38522" s="9"/>
    </row>
    <row r="38523" spans="2:15" x14ac:dyDescent="0.2">
      <c r="B38523" s="3"/>
      <c r="C38523" s="3"/>
      <c r="D38523" s="6"/>
      <c r="E38523" s="8"/>
      <c r="O38523" s="9"/>
    </row>
    <row r="38524" spans="2:15" x14ac:dyDescent="0.2">
      <c r="B38524" s="3"/>
      <c r="C38524" s="3"/>
      <c r="D38524" s="6"/>
      <c r="E38524" s="8"/>
      <c r="O38524" s="9"/>
    </row>
    <row r="38525" spans="2:15" x14ac:dyDescent="0.2">
      <c r="B38525" s="3"/>
      <c r="C38525" s="3"/>
      <c r="D38525" s="6"/>
      <c r="E38525" s="8"/>
      <c r="O38525" s="9"/>
    </row>
    <row r="38526" spans="2:15" x14ac:dyDescent="0.2">
      <c r="B38526" s="3"/>
      <c r="C38526" s="3"/>
      <c r="D38526" s="6"/>
      <c r="E38526" s="8"/>
      <c r="O38526" s="9"/>
    </row>
    <row r="38527" spans="2:15" x14ac:dyDescent="0.2">
      <c r="B38527" s="3"/>
      <c r="C38527" s="3"/>
      <c r="D38527" s="6"/>
      <c r="E38527" s="8"/>
      <c r="O38527" s="9"/>
    </row>
    <row r="38528" spans="2:15" x14ac:dyDescent="0.2">
      <c r="B38528" s="3"/>
      <c r="C38528" s="3"/>
      <c r="D38528" s="6"/>
      <c r="E38528" s="8"/>
      <c r="O38528" s="9"/>
    </row>
    <row r="38529" spans="2:15" x14ac:dyDescent="0.2">
      <c r="B38529" s="3"/>
      <c r="C38529" s="3"/>
      <c r="D38529" s="6"/>
      <c r="E38529" s="8"/>
      <c r="O38529" s="9"/>
    </row>
    <row r="38530" spans="2:15" x14ac:dyDescent="0.2">
      <c r="B38530" s="3"/>
      <c r="C38530" s="3"/>
      <c r="D38530" s="6"/>
      <c r="E38530" s="8"/>
      <c r="O38530" s="9"/>
    </row>
    <row r="38531" spans="2:15" x14ac:dyDescent="0.2">
      <c r="B38531" s="3"/>
      <c r="C38531" s="3"/>
      <c r="D38531" s="6"/>
      <c r="E38531" s="8"/>
      <c r="O38531" s="9"/>
    </row>
    <row r="38532" spans="2:15" x14ac:dyDescent="0.2">
      <c r="B38532" s="3"/>
      <c r="C38532" s="3"/>
      <c r="D38532" s="6"/>
      <c r="E38532" s="8"/>
      <c r="O38532" s="9"/>
    </row>
    <row r="38533" spans="2:15" x14ac:dyDescent="0.2">
      <c r="B38533" s="3"/>
      <c r="C38533" s="3"/>
      <c r="D38533" s="6"/>
      <c r="E38533" s="8"/>
      <c r="O38533" s="9"/>
    </row>
    <row r="38534" spans="2:15" x14ac:dyDescent="0.2">
      <c r="B38534" s="3"/>
      <c r="C38534" s="3"/>
      <c r="D38534" s="6"/>
      <c r="E38534" s="8"/>
      <c r="O38534" s="9"/>
    </row>
    <row r="38535" spans="2:15" x14ac:dyDescent="0.2">
      <c r="B38535" s="3"/>
      <c r="C38535" s="3"/>
      <c r="D38535" s="6"/>
      <c r="E38535" s="8"/>
      <c r="O38535" s="9"/>
    </row>
    <row r="38536" spans="2:15" x14ac:dyDescent="0.2">
      <c r="B38536" s="3"/>
      <c r="C38536" s="3"/>
      <c r="D38536" s="6"/>
      <c r="E38536" s="8"/>
      <c r="O38536" s="9"/>
    </row>
    <row r="38537" spans="2:15" x14ac:dyDescent="0.2">
      <c r="B38537" s="3"/>
      <c r="C38537" s="3"/>
      <c r="D38537" s="6"/>
      <c r="E38537" s="8"/>
      <c r="O38537" s="9"/>
    </row>
    <row r="38538" spans="2:15" x14ac:dyDescent="0.2">
      <c r="B38538" s="3"/>
      <c r="C38538" s="3"/>
      <c r="D38538" s="6"/>
      <c r="E38538" s="8"/>
      <c r="O38538" s="9"/>
    </row>
    <row r="38539" spans="2:15" x14ac:dyDescent="0.2">
      <c r="B38539" s="3"/>
      <c r="C38539" s="3"/>
      <c r="D38539" s="6"/>
      <c r="E38539" s="8"/>
      <c r="O38539" s="9"/>
    </row>
    <row r="38540" spans="2:15" x14ac:dyDescent="0.2">
      <c r="B38540" s="3"/>
      <c r="C38540" s="3"/>
      <c r="D38540" s="6"/>
      <c r="E38540" s="8"/>
      <c r="O38540" s="9"/>
    </row>
    <row r="38541" spans="2:15" x14ac:dyDescent="0.2">
      <c r="B38541" s="3"/>
      <c r="C38541" s="3"/>
      <c r="D38541" s="6"/>
      <c r="E38541" s="8"/>
      <c r="O38541" s="9"/>
    </row>
    <row r="38542" spans="2:15" x14ac:dyDescent="0.2">
      <c r="B38542" s="3"/>
      <c r="C38542" s="3"/>
      <c r="D38542" s="6"/>
      <c r="E38542" s="8"/>
      <c r="O38542" s="9"/>
    </row>
    <row r="38543" spans="2:15" x14ac:dyDescent="0.2">
      <c r="B38543" s="3"/>
      <c r="C38543" s="3"/>
      <c r="D38543" s="6"/>
      <c r="E38543" s="8"/>
      <c r="O38543" s="9"/>
    </row>
    <row r="38544" spans="2:15" x14ac:dyDescent="0.2">
      <c r="B38544" s="3"/>
      <c r="C38544" s="3"/>
      <c r="D38544" s="6"/>
      <c r="E38544" s="8"/>
      <c r="O38544" s="9"/>
    </row>
    <row r="38545" spans="2:15" x14ac:dyDescent="0.2">
      <c r="B38545" s="3"/>
      <c r="C38545" s="3"/>
      <c r="D38545" s="6"/>
      <c r="E38545" s="8"/>
      <c r="O38545" s="9"/>
    </row>
    <row r="38546" spans="2:15" x14ac:dyDescent="0.2">
      <c r="B38546" s="3"/>
      <c r="C38546" s="3"/>
      <c r="D38546" s="6"/>
      <c r="E38546" s="8"/>
      <c r="O38546" s="9"/>
    </row>
    <row r="38547" spans="2:15" x14ac:dyDescent="0.2">
      <c r="B38547" s="3"/>
      <c r="C38547" s="3"/>
      <c r="D38547" s="6"/>
      <c r="E38547" s="8"/>
      <c r="O38547" s="9"/>
    </row>
    <row r="38548" spans="2:15" x14ac:dyDescent="0.2">
      <c r="B38548" s="3"/>
      <c r="C38548" s="3"/>
      <c r="D38548" s="6"/>
      <c r="E38548" s="8"/>
      <c r="O38548" s="9"/>
    </row>
    <row r="38549" spans="2:15" x14ac:dyDescent="0.2">
      <c r="B38549" s="3"/>
      <c r="C38549" s="3"/>
      <c r="D38549" s="6"/>
      <c r="E38549" s="8"/>
      <c r="O38549" s="9"/>
    </row>
    <row r="38550" spans="2:15" x14ac:dyDescent="0.2">
      <c r="B38550" s="3"/>
      <c r="C38550" s="3"/>
      <c r="D38550" s="6"/>
      <c r="E38550" s="8"/>
      <c r="O38550" s="9"/>
    </row>
    <row r="38551" spans="2:15" x14ac:dyDescent="0.2">
      <c r="B38551" s="3"/>
      <c r="C38551" s="3"/>
      <c r="D38551" s="6"/>
      <c r="E38551" s="8"/>
      <c r="O38551" s="9"/>
    </row>
    <row r="38552" spans="2:15" x14ac:dyDescent="0.2">
      <c r="B38552" s="3"/>
      <c r="C38552" s="3"/>
      <c r="D38552" s="6"/>
      <c r="E38552" s="8"/>
      <c r="O38552" s="9"/>
    </row>
    <row r="38553" spans="2:15" x14ac:dyDescent="0.2">
      <c r="B38553" s="3"/>
      <c r="C38553" s="3"/>
      <c r="D38553" s="6"/>
      <c r="E38553" s="8"/>
      <c r="O38553" s="9"/>
    </row>
    <row r="38554" spans="2:15" x14ac:dyDescent="0.2">
      <c r="B38554" s="3"/>
      <c r="C38554" s="3"/>
      <c r="D38554" s="6"/>
      <c r="E38554" s="8"/>
      <c r="O38554" s="9"/>
    </row>
    <row r="38555" spans="2:15" x14ac:dyDescent="0.2">
      <c r="B38555" s="3"/>
      <c r="C38555" s="3"/>
      <c r="D38555" s="6"/>
      <c r="E38555" s="8"/>
      <c r="O38555" s="9"/>
    </row>
    <row r="38556" spans="2:15" x14ac:dyDescent="0.2">
      <c r="B38556" s="3"/>
      <c r="C38556" s="3"/>
      <c r="D38556" s="6"/>
      <c r="E38556" s="8"/>
      <c r="O38556" s="9"/>
    </row>
    <row r="38557" spans="2:15" x14ac:dyDescent="0.2">
      <c r="B38557" s="3"/>
      <c r="C38557" s="3"/>
      <c r="D38557" s="6"/>
      <c r="E38557" s="8"/>
      <c r="O38557" s="9"/>
    </row>
    <row r="38558" spans="2:15" x14ac:dyDescent="0.2">
      <c r="B38558" s="3"/>
      <c r="C38558" s="3"/>
      <c r="D38558" s="6"/>
      <c r="E38558" s="8"/>
      <c r="O38558" s="9"/>
    </row>
    <row r="38559" spans="2:15" x14ac:dyDescent="0.2">
      <c r="B38559" s="3"/>
      <c r="C38559" s="3"/>
      <c r="D38559" s="6"/>
      <c r="E38559" s="8"/>
      <c r="O38559" s="9"/>
    </row>
    <row r="38560" spans="2:15" x14ac:dyDescent="0.2">
      <c r="B38560" s="3"/>
      <c r="C38560" s="3"/>
      <c r="D38560" s="6"/>
      <c r="E38560" s="8"/>
      <c r="O38560" s="9"/>
    </row>
    <row r="38561" spans="2:15" x14ac:dyDescent="0.2">
      <c r="B38561" s="3"/>
      <c r="C38561" s="3"/>
      <c r="D38561" s="6"/>
      <c r="E38561" s="8"/>
      <c r="O38561" s="9"/>
    </row>
    <row r="38562" spans="2:15" x14ac:dyDescent="0.2">
      <c r="B38562" s="3"/>
      <c r="C38562" s="3"/>
      <c r="D38562" s="6"/>
      <c r="E38562" s="8"/>
      <c r="O38562" s="9"/>
    </row>
    <row r="38563" spans="2:15" x14ac:dyDescent="0.2">
      <c r="B38563" s="3"/>
      <c r="C38563" s="3"/>
      <c r="D38563" s="6"/>
      <c r="E38563" s="8"/>
      <c r="O38563" s="9"/>
    </row>
    <row r="38564" spans="2:15" x14ac:dyDescent="0.2">
      <c r="B38564" s="3"/>
      <c r="C38564" s="3"/>
      <c r="D38564" s="6"/>
      <c r="E38564" s="8"/>
      <c r="O38564" s="9"/>
    </row>
    <row r="38565" spans="2:15" x14ac:dyDescent="0.2">
      <c r="B38565" s="3"/>
      <c r="C38565" s="3"/>
      <c r="D38565" s="6"/>
      <c r="E38565" s="8"/>
      <c r="O38565" s="9"/>
    </row>
    <row r="38566" spans="2:15" x14ac:dyDescent="0.2">
      <c r="B38566" s="3"/>
      <c r="C38566" s="3"/>
      <c r="D38566" s="6"/>
      <c r="E38566" s="8"/>
      <c r="O38566" s="9"/>
    </row>
    <row r="38567" spans="2:15" x14ac:dyDescent="0.2">
      <c r="B38567" s="3"/>
      <c r="C38567" s="3"/>
      <c r="D38567" s="6"/>
      <c r="E38567" s="8"/>
      <c r="O38567" s="9"/>
    </row>
    <row r="38568" spans="2:15" x14ac:dyDescent="0.2">
      <c r="B38568" s="3"/>
      <c r="C38568" s="3"/>
      <c r="D38568" s="6"/>
      <c r="E38568" s="8"/>
      <c r="O38568" s="9"/>
    </row>
    <row r="38569" spans="2:15" x14ac:dyDescent="0.2">
      <c r="B38569" s="3"/>
      <c r="C38569" s="3"/>
      <c r="D38569" s="6"/>
      <c r="E38569" s="8"/>
      <c r="O38569" s="9"/>
    </row>
    <row r="38570" spans="2:15" x14ac:dyDescent="0.2">
      <c r="B38570" s="3"/>
      <c r="C38570" s="3"/>
      <c r="D38570" s="6"/>
      <c r="E38570" s="8"/>
      <c r="O38570" s="9"/>
    </row>
    <row r="38571" spans="2:15" x14ac:dyDescent="0.2">
      <c r="B38571" s="3"/>
      <c r="C38571" s="3"/>
      <c r="D38571" s="6"/>
      <c r="E38571" s="8"/>
      <c r="O38571" s="9"/>
    </row>
    <row r="38572" spans="2:15" x14ac:dyDescent="0.2">
      <c r="B38572" s="3"/>
      <c r="C38572" s="3"/>
      <c r="D38572" s="6"/>
      <c r="E38572" s="8"/>
      <c r="O38572" s="9"/>
    </row>
    <row r="38573" spans="2:15" x14ac:dyDescent="0.2">
      <c r="B38573" s="3"/>
      <c r="C38573" s="3"/>
      <c r="D38573" s="6"/>
      <c r="E38573" s="8"/>
      <c r="O38573" s="9"/>
    </row>
    <row r="38574" spans="2:15" x14ac:dyDescent="0.2">
      <c r="B38574" s="3"/>
      <c r="C38574" s="3"/>
      <c r="D38574" s="6"/>
      <c r="E38574" s="8"/>
      <c r="O38574" s="9"/>
    </row>
    <row r="38575" spans="2:15" x14ac:dyDescent="0.2">
      <c r="B38575" s="3"/>
      <c r="C38575" s="3"/>
      <c r="D38575" s="6"/>
      <c r="E38575" s="8"/>
      <c r="O38575" s="9"/>
    </row>
    <row r="38576" spans="2:15" x14ac:dyDescent="0.2">
      <c r="B38576" s="3"/>
      <c r="C38576" s="3"/>
      <c r="D38576" s="6"/>
      <c r="E38576" s="8"/>
      <c r="O38576" s="9"/>
    </row>
    <row r="38577" spans="2:15" x14ac:dyDescent="0.2">
      <c r="B38577" s="3"/>
      <c r="C38577" s="3"/>
      <c r="D38577" s="6"/>
      <c r="E38577" s="8"/>
      <c r="O38577" s="9"/>
    </row>
    <row r="38578" spans="2:15" x14ac:dyDescent="0.2">
      <c r="B38578" s="3"/>
      <c r="C38578" s="3"/>
      <c r="D38578" s="6"/>
      <c r="E38578" s="8"/>
      <c r="O38578" s="9"/>
    </row>
    <row r="38579" spans="2:15" x14ac:dyDescent="0.2">
      <c r="B38579" s="3"/>
      <c r="C38579" s="3"/>
      <c r="D38579" s="6"/>
      <c r="E38579" s="8"/>
      <c r="O38579" s="9"/>
    </row>
    <row r="38580" spans="2:15" x14ac:dyDescent="0.2">
      <c r="B38580" s="3"/>
      <c r="C38580" s="3"/>
      <c r="D38580" s="6"/>
      <c r="E38580" s="8"/>
      <c r="O38580" s="9"/>
    </row>
    <row r="38581" spans="2:15" x14ac:dyDescent="0.2">
      <c r="B38581" s="3"/>
      <c r="C38581" s="3"/>
      <c r="D38581" s="6"/>
      <c r="E38581" s="8"/>
      <c r="O38581" s="9"/>
    </row>
    <row r="38582" spans="2:15" x14ac:dyDescent="0.2">
      <c r="B38582" s="3"/>
      <c r="C38582" s="3"/>
      <c r="D38582" s="6"/>
      <c r="E38582" s="8"/>
      <c r="O38582" s="9"/>
    </row>
    <row r="38583" spans="2:15" x14ac:dyDescent="0.2">
      <c r="B38583" s="3"/>
      <c r="C38583" s="3"/>
      <c r="D38583" s="6"/>
      <c r="E38583" s="8"/>
      <c r="O38583" s="9"/>
    </row>
    <row r="38584" spans="2:15" x14ac:dyDescent="0.2">
      <c r="B38584" s="3"/>
      <c r="C38584" s="3"/>
      <c r="D38584" s="6"/>
      <c r="E38584" s="8"/>
      <c r="O38584" s="9"/>
    </row>
    <row r="38585" spans="2:15" x14ac:dyDescent="0.2">
      <c r="B38585" s="3"/>
      <c r="C38585" s="3"/>
      <c r="D38585" s="6"/>
      <c r="E38585" s="8"/>
      <c r="O38585" s="9"/>
    </row>
    <row r="38586" spans="2:15" x14ac:dyDescent="0.2">
      <c r="B38586" s="3"/>
      <c r="C38586" s="3"/>
      <c r="D38586" s="6"/>
      <c r="E38586" s="8"/>
      <c r="O38586" s="9"/>
    </row>
    <row r="38587" spans="2:15" x14ac:dyDescent="0.2">
      <c r="B38587" s="3"/>
      <c r="C38587" s="3"/>
      <c r="D38587" s="6"/>
      <c r="E38587" s="8"/>
      <c r="O38587" s="9"/>
    </row>
    <row r="38588" spans="2:15" x14ac:dyDescent="0.2">
      <c r="B38588" s="3"/>
      <c r="C38588" s="3"/>
      <c r="D38588" s="6"/>
      <c r="E38588" s="8"/>
      <c r="O38588" s="9"/>
    </row>
    <row r="38589" spans="2:15" x14ac:dyDescent="0.2">
      <c r="B38589" s="3"/>
      <c r="C38589" s="3"/>
      <c r="D38589" s="6"/>
      <c r="E38589" s="8"/>
      <c r="O38589" s="9"/>
    </row>
    <row r="38590" spans="2:15" x14ac:dyDescent="0.2">
      <c r="B38590" s="3"/>
      <c r="C38590" s="3"/>
      <c r="D38590" s="6"/>
      <c r="E38590" s="8"/>
      <c r="O38590" s="9"/>
    </row>
    <row r="38591" spans="2:15" x14ac:dyDescent="0.2">
      <c r="B38591" s="3"/>
      <c r="C38591" s="3"/>
      <c r="D38591" s="6"/>
      <c r="E38591" s="8"/>
      <c r="O38591" s="9"/>
    </row>
    <row r="38592" spans="2:15" x14ac:dyDescent="0.2">
      <c r="B38592" s="3"/>
      <c r="C38592" s="3"/>
      <c r="D38592" s="6"/>
      <c r="E38592" s="8"/>
      <c r="O38592" s="9"/>
    </row>
    <row r="38593" spans="2:15" x14ac:dyDescent="0.2">
      <c r="B38593" s="3"/>
      <c r="C38593" s="3"/>
      <c r="D38593" s="6"/>
      <c r="E38593" s="8"/>
      <c r="O38593" s="9"/>
    </row>
    <row r="38594" spans="2:15" x14ac:dyDescent="0.2">
      <c r="B38594" s="3"/>
      <c r="C38594" s="3"/>
      <c r="D38594" s="6"/>
      <c r="E38594" s="8"/>
      <c r="O38594" s="9"/>
    </row>
    <row r="38595" spans="2:15" x14ac:dyDescent="0.2">
      <c r="B38595" s="3"/>
      <c r="C38595" s="3"/>
      <c r="D38595" s="6"/>
      <c r="E38595" s="8"/>
      <c r="O38595" s="9"/>
    </row>
    <row r="38596" spans="2:15" x14ac:dyDescent="0.2">
      <c r="B38596" s="3"/>
      <c r="C38596" s="3"/>
      <c r="D38596" s="6"/>
      <c r="E38596" s="8"/>
      <c r="O38596" s="9"/>
    </row>
    <row r="38597" spans="2:15" x14ac:dyDescent="0.2">
      <c r="B38597" s="3"/>
      <c r="C38597" s="3"/>
      <c r="D38597" s="6"/>
      <c r="E38597" s="8"/>
      <c r="O38597" s="9"/>
    </row>
    <row r="38598" spans="2:15" x14ac:dyDescent="0.2">
      <c r="B38598" s="3"/>
      <c r="C38598" s="3"/>
      <c r="D38598" s="6"/>
      <c r="E38598" s="8"/>
      <c r="O38598" s="9"/>
    </row>
    <row r="38599" spans="2:15" x14ac:dyDescent="0.2">
      <c r="B38599" s="3"/>
      <c r="C38599" s="3"/>
      <c r="D38599" s="6"/>
      <c r="E38599" s="8"/>
      <c r="O38599" s="9"/>
    </row>
    <row r="38600" spans="2:15" x14ac:dyDescent="0.2">
      <c r="B38600" s="3"/>
      <c r="C38600" s="3"/>
      <c r="D38600" s="6"/>
      <c r="E38600" s="8"/>
      <c r="O38600" s="9"/>
    </row>
    <row r="38601" spans="2:15" x14ac:dyDescent="0.2">
      <c r="B38601" s="3"/>
      <c r="C38601" s="3"/>
      <c r="D38601" s="6"/>
      <c r="E38601" s="8"/>
      <c r="O38601" s="9"/>
    </row>
    <row r="38602" spans="2:15" x14ac:dyDescent="0.2">
      <c r="B38602" s="3"/>
      <c r="C38602" s="3"/>
      <c r="D38602" s="6"/>
      <c r="E38602" s="8"/>
      <c r="O38602" s="9"/>
    </row>
    <row r="38603" spans="2:15" x14ac:dyDescent="0.2">
      <c r="B38603" s="3"/>
      <c r="C38603" s="3"/>
      <c r="D38603" s="6"/>
      <c r="E38603" s="8"/>
      <c r="O38603" s="9"/>
    </row>
    <row r="38604" spans="2:15" x14ac:dyDescent="0.2">
      <c r="B38604" s="3"/>
      <c r="C38604" s="3"/>
      <c r="D38604" s="6"/>
      <c r="E38604" s="8"/>
      <c r="O38604" s="9"/>
    </row>
    <row r="38605" spans="2:15" x14ac:dyDescent="0.2">
      <c r="B38605" s="3"/>
      <c r="C38605" s="3"/>
      <c r="D38605" s="6"/>
      <c r="E38605" s="8"/>
      <c r="O38605" s="9"/>
    </row>
    <row r="38606" spans="2:15" x14ac:dyDescent="0.2">
      <c r="B38606" s="3"/>
      <c r="C38606" s="3"/>
      <c r="D38606" s="6"/>
      <c r="E38606" s="8"/>
      <c r="O38606" s="9"/>
    </row>
    <row r="38607" spans="2:15" x14ac:dyDescent="0.2">
      <c r="B38607" s="3"/>
      <c r="C38607" s="3"/>
      <c r="D38607" s="6"/>
      <c r="E38607" s="8"/>
      <c r="O38607" s="9"/>
    </row>
    <row r="38608" spans="2:15" x14ac:dyDescent="0.2">
      <c r="B38608" s="3"/>
      <c r="C38608" s="3"/>
      <c r="D38608" s="6"/>
      <c r="E38608" s="8"/>
      <c r="O38608" s="9"/>
    </row>
    <row r="38609" spans="2:15" x14ac:dyDescent="0.2">
      <c r="B38609" s="3"/>
      <c r="C38609" s="3"/>
      <c r="D38609" s="6"/>
      <c r="E38609" s="8"/>
      <c r="O38609" s="9"/>
    </row>
    <row r="38610" spans="2:15" x14ac:dyDescent="0.2">
      <c r="B38610" s="3"/>
      <c r="C38610" s="3"/>
      <c r="D38610" s="6"/>
      <c r="E38610" s="8"/>
      <c r="O38610" s="9"/>
    </row>
    <row r="38611" spans="2:15" x14ac:dyDescent="0.2">
      <c r="B38611" s="3"/>
      <c r="C38611" s="3"/>
      <c r="D38611" s="6"/>
      <c r="E38611" s="8"/>
      <c r="O38611" s="9"/>
    </row>
    <row r="38612" spans="2:15" x14ac:dyDescent="0.2">
      <c r="B38612" s="3"/>
      <c r="C38612" s="3"/>
      <c r="D38612" s="6"/>
      <c r="E38612" s="8"/>
      <c r="O38612" s="9"/>
    </row>
    <row r="38613" spans="2:15" x14ac:dyDescent="0.2">
      <c r="B38613" s="3"/>
      <c r="C38613" s="3"/>
      <c r="D38613" s="6"/>
      <c r="E38613" s="8"/>
      <c r="O38613" s="9"/>
    </row>
    <row r="38614" spans="2:15" x14ac:dyDescent="0.2">
      <c r="B38614" s="3"/>
      <c r="C38614" s="3"/>
      <c r="D38614" s="6"/>
      <c r="E38614" s="8"/>
      <c r="O38614" s="9"/>
    </row>
    <row r="38615" spans="2:15" x14ac:dyDescent="0.2">
      <c r="B38615" s="3"/>
      <c r="C38615" s="3"/>
      <c r="D38615" s="6"/>
      <c r="E38615" s="8"/>
      <c r="O38615" s="9"/>
    </row>
    <row r="38616" spans="2:15" x14ac:dyDescent="0.2">
      <c r="B38616" s="3"/>
      <c r="C38616" s="3"/>
      <c r="D38616" s="6"/>
      <c r="E38616" s="8"/>
      <c r="O38616" s="9"/>
    </row>
    <row r="38617" spans="2:15" x14ac:dyDescent="0.2">
      <c r="B38617" s="3"/>
      <c r="C38617" s="3"/>
      <c r="D38617" s="6"/>
      <c r="E38617" s="8"/>
      <c r="O38617" s="9"/>
    </row>
    <row r="38618" spans="2:15" x14ac:dyDescent="0.2">
      <c r="B38618" s="3"/>
      <c r="C38618" s="3"/>
      <c r="D38618" s="6"/>
      <c r="E38618" s="8"/>
      <c r="O38618" s="9"/>
    </row>
    <row r="38619" spans="2:15" x14ac:dyDescent="0.2">
      <c r="B38619" s="3"/>
      <c r="C38619" s="3"/>
      <c r="D38619" s="6"/>
      <c r="E38619" s="8"/>
      <c r="O38619" s="9"/>
    </row>
    <row r="38620" spans="2:15" x14ac:dyDescent="0.2">
      <c r="B38620" s="3"/>
      <c r="C38620" s="3"/>
      <c r="D38620" s="6"/>
      <c r="E38620" s="8"/>
      <c r="O38620" s="9"/>
    </row>
    <row r="38621" spans="2:15" x14ac:dyDescent="0.2">
      <c r="B38621" s="3"/>
      <c r="C38621" s="3"/>
      <c r="D38621" s="6"/>
      <c r="E38621" s="8"/>
      <c r="O38621" s="9"/>
    </row>
    <row r="38622" spans="2:15" x14ac:dyDescent="0.2">
      <c r="B38622" s="3"/>
      <c r="C38622" s="3"/>
      <c r="D38622" s="6"/>
      <c r="E38622" s="8"/>
      <c r="O38622" s="9"/>
    </row>
    <row r="38623" spans="2:15" x14ac:dyDescent="0.2">
      <c r="B38623" s="3"/>
      <c r="C38623" s="3"/>
      <c r="D38623" s="6"/>
      <c r="E38623" s="8"/>
      <c r="O38623" s="9"/>
    </row>
    <row r="38624" spans="2:15" x14ac:dyDescent="0.2">
      <c r="B38624" s="3"/>
      <c r="C38624" s="3"/>
      <c r="D38624" s="6"/>
      <c r="E38624" s="8"/>
      <c r="O38624" s="9"/>
    </row>
    <row r="38625" spans="2:15" x14ac:dyDescent="0.2">
      <c r="B38625" s="3"/>
      <c r="C38625" s="3"/>
      <c r="D38625" s="6"/>
      <c r="E38625" s="8"/>
      <c r="O38625" s="9"/>
    </row>
    <row r="38626" spans="2:15" x14ac:dyDescent="0.2">
      <c r="B38626" s="3"/>
      <c r="C38626" s="3"/>
      <c r="D38626" s="6"/>
      <c r="E38626" s="8"/>
      <c r="O38626" s="9"/>
    </row>
    <row r="38627" spans="2:15" x14ac:dyDescent="0.2">
      <c r="B38627" s="3"/>
      <c r="C38627" s="3"/>
      <c r="D38627" s="6"/>
      <c r="E38627" s="8"/>
      <c r="O38627" s="9"/>
    </row>
    <row r="38628" spans="2:15" x14ac:dyDescent="0.2">
      <c r="B38628" s="3"/>
      <c r="C38628" s="3"/>
      <c r="D38628" s="6"/>
      <c r="E38628" s="8"/>
      <c r="O38628" s="9"/>
    </row>
    <row r="38629" spans="2:15" x14ac:dyDescent="0.2">
      <c r="B38629" s="3"/>
      <c r="C38629" s="3"/>
      <c r="D38629" s="6"/>
      <c r="E38629" s="8"/>
      <c r="O38629" s="9"/>
    </row>
    <row r="38630" spans="2:15" x14ac:dyDescent="0.2">
      <c r="B38630" s="3"/>
      <c r="C38630" s="3"/>
      <c r="D38630" s="6"/>
      <c r="E38630" s="8"/>
      <c r="O38630" s="9"/>
    </row>
    <row r="38631" spans="2:15" x14ac:dyDescent="0.2">
      <c r="B38631" s="3"/>
      <c r="C38631" s="3"/>
      <c r="D38631" s="6"/>
      <c r="E38631" s="8"/>
      <c r="O38631" s="9"/>
    </row>
    <row r="38632" spans="2:15" x14ac:dyDescent="0.2">
      <c r="B38632" s="3"/>
      <c r="C38632" s="3"/>
      <c r="D38632" s="6"/>
      <c r="E38632" s="8"/>
      <c r="O38632" s="9"/>
    </row>
    <row r="38633" spans="2:15" x14ac:dyDescent="0.2">
      <c r="B38633" s="3"/>
      <c r="C38633" s="3"/>
      <c r="D38633" s="6"/>
      <c r="E38633" s="8"/>
      <c r="O38633" s="9"/>
    </row>
    <row r="38634" spans="2:15" x14ac:dyDescent="0.2">
      <c r="B38634" s="3"/>
      <c r="C38634" s="3"/>
      <c r="D38634" s="6"/>
      <c r="E38634" s="8"/>
      <c r="O38634" s="9"/>
    </row>
    <row r="38635" spans="2:15" x14ac:dyDescent="0.2">
      <c r="B38635" s="3"/>
      <c r="C38635" s="3"/>
      <c r="D38635" s="6"/>
      <c r="E38635" s="8"/>
      <c r="O38635" s="9"/>
    </row>
    <row r="38636" spans="2:15" x14ac:dyDescent="0.2">
      <c r="B38636" s="3"/>
      <c r="C38636" s="3"/>
      <c r="D38636" s="6"/>
      <c r="E38636" s="8"/>
      <c r="O38636" s="9"/>
    </row>
    <row r="38637" spans="2:15" x14ac:dyDescent="0.2">
      <c r="B38637" s="3"/>
      <c r="C38637" s="3"/>
      <c r="D38637" s="6"/>
      <c r="E38637" s="8"/>
      <c r="O38637" s="9"/>
    </row>
    <row r="38638" spans="2:15" x14ac:dyDescent="0.2">
      <c r="B38638" s="3"/>
      <c r="C38638" s="3"/>
      <c r="D38638" s="6"/>
      <c r="E38638" s="8"/>
      <c r="O38638" s="9"/>
    </row>
    <row r="38639" spans="2:15" x14ac:dyDescent="0.2">
      <c r="B38639" s="3"/>
      <c r="C38639" s="3"/>
      <c r="D38639" s="6"/>
      <c r="E38639" s="8"/>
      <c r="O38639" s="9"/>
    </row>
    <row r="38640" spans="2:15" x14ac:dyDescent="0.2">
      <c r="B38640" s="3"/>
      <c r="C38640" s="3"/>
      <c r="D38640" s="6"/>
      <c r="E38640" s="8"/>
      <c r="O38640" s="9"/>
    </row>
    <row r="38641" spans="2:15" x14ac:dyDescent="0.2">
      <c r="B38641" s="3"/>
      <c r="C38641" s="3"/>
      <c r="D38641" s="6"/>
      <c r="E38641" s="8"/>
      <c r="O38641" s="9"/>
    </row>
    <row r="38642" spans="2:15" x14ac:dyDescent="0.2">
      <c r="B38642" s="3"/>
      <c r="C38642" s="3"/>
      <c r="D38642" s="6"/>
      <c r="E38642" s="8"/>
      <c r="O38642" s="9"/>
    </row>
    <row r="38643" spans="2:15" x14ac:dyDescent="0.2">
      <c r="B38643" s="3"/>
      <c r="C38643" s="3"/>
      <c r="D38643" s="6"/>
      <c r="E38643" s="8"/>
      <c r="O38643" s="9"/>
    </row>
    <row r="38644" spans="2:15" x14ac:dyDescent="0.2">
      <c r="B38644" s="3"/>
      <c r="C38644" s="3"/>
      <c r="D38644" s="6"/>
      <c r="E38644" s="8"/>
      <c r="O38644" s="9"/>
    </row>
    <row r="38645" spans="2:15" x14ac:dyDescent="0.2">
      <c r="B38645" s="3"/>
      <c r="C38645" s="3"/>
      <c r="D38645" s="6"/>
      <c r="E38645" s="8"/>
      <c r="O38645" s="9"/>
    </row>
    <row r="38646" spans="2:15" x14ac:dyDescent="0.2">
      <c r="B38646" s="3"/>
      <c r="C38646" s="3"/>
      <c r="D38646" s="6"/>
      <c r="E38646" s="8"/>
      <c r="O38646" s="9"/>
    </row>
    <row r="38647" spans="2:15" x14ac:dyDescent="0.2">
      <c r="B38647" s="3"/>
      <c r="C38647" s="3"/>
      <c r="D38647" s="6"/>
      <c r="E38647" s="8"/>
      <c r="O38647" s="9"/>
    </row>
    <row r="38648" spans="2:15" x14ac:dyDescent="0.2">
      <c r="B38648" s="3"/>
      <c r="C38648" s="3"/>
      <c r="D38648" s="6"/>
      <c r="E38648" s="8"/>
      <c r="O38648" s="9"/>
    </row>
    <row r="38649" spans="2:15" x14ac:dyDescent="0.2">
      <c r="B38649" s="3"/>
      <c r="C38649" s="3"/>
      <c r="D38649" s="6"/>
      <c r="E38649" s="8"/>
      <c r="O38649" s="9"/>
    </row>
    <row r="38650" spans="2:15" x14ac:dyDescent="0.2">
      <c r="B38650" s="3"/>
      <c r="C38650" s="3"/>
      <c r="D38650" s="6"/>
      <c r="E38650" s="8"/>
      <c r="O38650" s="9"/>
    </row>
    <row r="38651" spans="2:15" x14ac:dyDescent="0.2">
      <c r="B38651" s="3"/>
      <c r="C38651" s="3"/>
      <c r="D38651" s="6"/>
      <c r="E38651" s="8"/>
      <c r="O38651" s="9"/>
    </row>
    <row r="38652" spans="2:15" x14ac:dyDescent="0.2">
      <c r="B38652" s="3"/>
      <c r="C38652" s="3"/>
      <c r="D38652" s="6"/>
      <c r="E38652" s="8"/>
      <c r="O38652" s="9"/>
    </row>
    <row r="38653" spans="2:15" x14ac:dyDescent="0.2">
      <c r="B38653" s="3"/>
      <c r="C38653" s="3"/>
      <c r="D38653" s="6"/>
      <c r="E38653" s="8"/>
      <c r="O38653" s="9"/>
    </row>
    <row r="38654" spans="2:15" x14ac:dyDescent="0.2">
      <c r="B38654" s="3"/>
      <c r="C38654" s="3"/>
      <c r="D38654" s="6"/>
      <c r="E38654" s="8"/>
      <c r="O38654" s="9"/>
    </row>
    <row r="38655" spans="2:15" x14ac:dyDescent="0.2">
      <c r="B38655" s="3"/>
      <c r="C38655" s="3"/>
      <c r="D38655" s="6"/>
      <c r="E38655" s="8"/>
      <c r="O38655" s="9"/>
    </row>
    <row r="38656" spans="2:15" x14ac:dyDescent="0.2">
      <c r="B38656" s="3"/>
      <c r="C38656" s="3"/>
      <c r="D38656" s="6"/>
      <c r="E38656" s="8"/>
      <c r="O38656" s="9"/>
    </row>
    <row r="38657" spans="2:15" x14ac:dyDescent="0.2">
      <c r="B38657" s="3"/>
      <c r="C38657" s="3"/>
      <c r="D38657" s="6"/>
      <c r="E38657" s="8"/>
      <c r="O38657" s="9"/>
    </row>
    <row r="38658" spans="2:15" x14ac:dyDescent="0.2">
      <c r="B38658" s="3"/>
      <c r="C38658" s="3"/>
      <c r="D38658" s="6"/>
      <c r="E38658" s="8"/>
      <c r="O38658" s="9"/>
    </row>
    <row r="38659" spans="2:15" x14ac:dyDescent="0.2">
      <c r="B38659" s="3"/>
      <c r="C38659" s="3"/>
      <c r="D38659" s="6"/>
      <c r="E38659" s="8"/>
      <c r="O38659" s="9"/>
    </row>
    <row r="38660" spans="2:15" x14ac:dyDescent="0.2">
      <c r="B38660" s="3"/>
      <c r="C38660" s="3"/>
      <c r="D38660" s="6"/>
      <c r="E38660" s="8"/>
      <c r="O38660" s="9"/>
    </row>
    <row r="38661" spans="2:15" x14ac:dyDescent="0.2">
      <c r="B38661" s="3"/>
      <c r="C38661" s="3"/>
      <c r="D38661" s="6"/>
      <c r="E38661" s="8"/>
      <c r="O38661" s="9"/>
    </row>
    <row r="38662" spans="2:15" x14ac:dyDescent="0.2">
      <c r="B38662" s="3"/>
      <c r="C38662" s="3"/>
      <c r="D38662" s="6"/>
      <c r="E38662" s="8"/>
      <c r="O38662" s="9"/>
    </row>
    <row r="38663" spans="2:15" x14ac:dyDescent="0.2">
      <c r="B38663" s="3"/>
      <c r="C38663" s="3"/>
      <c r="D38663" s="6"/>
      <c r="E38663" s="8"/>
      <c r="O38663" s="9"/>
    </row>
    <row r="38664" spans="2:15" x14ac:dyDescent="0.2">
      <c r="B38664" s="3"/>
      <c r="C38664" s="3"/>
      <c r="D38664" s="6"/>
      <c r="E38664" s="8"/>
      <c r="O38664" s="9"/>
    </row>
    <row r="38665" spans="2:15" x14ac:dyDescent="0.2">
      <c r="B38665" s="3"/>
      <c r="C38665" s="3"/>
      <c r="D38665" s="6"/>
      <c r="E38665" s="8"/>
      <c r="O38665" s="9"/>
    </row>
    <row r="38666" spans="2:15" x14ac:dyDescent="0.2">
      <c r="B38666" s="3"/>
      <c r="C38666" s="3"/>
      <c r="D38666" s="6"/>
      <c r="E38666" s="8"/>
      <c r="O38666" s="9"/>
    </row>
    <row r="38667" spans="2:15" x14ac:dyDescent="0.2">
      <c r="B38667" s="3"/>
      <c r="C38667" s="3"/>
      <c r="D38667" s="6"/>
      <c r="E38667" s="8"/>
      <c r="O38667" s="9"/>
    </row>
    <row r="38668" spans="2:15" x14ac:dyDescent="0.2">
      <c r="B38668" s="3"/>
      <c r="C38668" s="3"/>
      <c r="D38668" s="6"/>
      <c r="E38668" s="8"/>
      <c r="O38668" s="9"/>
    </row>
    <row r="38669" spans="2:15" x14ac:dyDescent="0.2">
      <c r="B38669" s="3"/>
      <c r="C38669" s="3"/>
      <c r="D38669" s="6"/>
      <c r="E38669" s="8"/>
      <c r="O38669" s="9"/>
    </row>
    <row r="38670" spans="2:15" x14ac:dyDescent="0.2">
      <c r="B38670" s="3"/>
      <c r="C38670" s="3"/>
      <c r="D38670" s="6"/>
      <c r="E38670" s="8"/>
      <c r="O38670" s="9"/>
    </row>
    <row r="38671" spans="2:15" x14ac:dyDescent="0.2">
      <c r="B38671" s="3"/>
      <c r="C38671" s="3"/>
      <c r="D38671" s="6"/>
      <c r="E38671" s="8"/>
      <c r="O38671" s="9"/>
    </row>
    <row r="38672" spans="2:15" x14ac:dyDescent="0.2">
      <c r="B38672" s="3"/>
      <c r="C38672" s="3"/>
      <c r="D38672" s="6"/>
      <c r="E38672" s="8"/>
      <c r="O38672" s="9"/>
    </row>
    <row r="38673" spans="2:15" x14ac:dyDescent="0.2">
      <c r="B38673" s="3"/>
      <c r="C38673" s="3"/>
      <c r="D38673" s="6"/>
      <c r="E38673" s="8"/>
      <c r="O38673" s="9"/>
    </row>
    <row r="38674" spans="2:15" x14ac:dyDescent="0.2">
      <c r="B38674" s="3"/>
      <c r="C38674" s="3"/>
      <c r="D38674" s="6"/>
      <c r="E38674" s="8"/>
      <c r="O38674" s="9"/>
    </row>
    <row r="38675" spans="2:15" x14ac:dyDescent="0.2">
      <c r="B38675" s="3"/>
      <c r="C38675" s="3"/>
      <c r="D38675" s="6"/>
      <c r="E38675" s="8"/>
      <c r="O38675" s="9"/>
    </row>
    <row r="38676" spans="2:15" x14ac:dyDescent="0.2">
      <c r="B38676" s="3"/>
      <c r="C38676" s="3"/>
      <c r="D38676" s="6"/>
      <c r="E38676" s="8"/>
      <c r="O38676" s="9"/>
    </row>
    <row r="38677" spans="2:15" x14ac:dyDescent="0.2">
      <c r="B38677" s="3"/>
      <c r="C38677" s="3"/>
      <c r="D38677" s="6"/>
      <c r="E38677" s="8"/>
      <c r="O38677" s="9"/>
    </row>
    <row r="38678" spans="2:15" x14ac:dyDescent="0.2">
      <c r="B38678" s="3"/>
      <c r="C38678" s="3"/>
      <c r="D38678" s="6"/>
      <c r="E38678" s="8"/>
      <c r="O38678" s="9"/>
    </row>
    <row r="38679" spans="2:15" x14ac:dyDescent="0.2">
      <c r="B38679" s="3"/>
      <c r="C38679" s="3"/>
      <c r="D38679" s="6"/>
      <c r="E38679" s="8"/>
      <c r="O38679" s="9"/>
    </row>
    <row r="38680" spans="2:15" x14ac:dyDescent="0.2">
      <c r="B38680" s="3"/>
      <c r="C38680" s="3"/>
      <c r="D38680" s="6"/>
      <c r="E38680" s="8"/>
      <c r="O38680" s="9"/>
    </row>
    <row r="38681" spans="2:15" x14ac:dyDescent="0.2">
      <c r="B38681" s="3"/>
      <c r="C38681" s="3"/>
      <c r="D38681" s="6"/>
      <c r="E38681" s="8"/>
      <c r="O38681" s="9"/>
    </row>
    <row r="38682" spans="2:15" x14ac:dyDescent="0.2">
      <c r="B38682" s="3"/>
      <c r="C38682" s="3"/>
      <c r="D38682" s="6"/>
      <c r="E38682" s="8"/>
      <c r="O38682" s="9"/>
    </row>
    <row r="38683" spans="2:15" x14ac:dyDescent="0.2">
      <c r="B38683" s="3"/>
      <c r="C38683" s="3"/>
      <c r="D38683" s="6"/>
      <c r="E38683" s="8"/>
      <c r="O38683" s="9"/>
    </row>
    <row r="38684" spans="2:15" x14ac:dyDescent="0.2">
      <c r="B38684" s="3"/>
      <c r="C38684" s="3"/>
      <c r="D38684" s="6"/>
      <c r="E38684" s="8"/>
      <c r="O38684" s="9"/>
    </row>
    <row r="38685" spans="2:15" x14ac:dyDescent="0.2">
      <c r="B38685" s="3"/>
      <c r="C38685" s="3"/>
      <c r="D38685" s="6"/>
      <c r="E38685" s="8"/>
      <c r="O38685" s="9"/>
    </row>
    <row r="38686" spans="2:15" x14ac:dyDescent="0.2">
      <c r="B38686" s="3"/>
      <c r="C38686" s="3"/>
      <c r="D38686" s="6"/>
      <c r="E38686" s="8"/>
      <c r="O38686" s="9"/>
    </row>
    <row r="38687" spans="2:15" x14ac:dyDescent="0.2">
      <c r="B38687" s="3"/>
      <c r="C38687" s="3"/>
      <c r="D38687" s="6"/>
      <c r="E38687" s="8"/>
      <c r="O38687" s="9"/>
    </row>
    <row r="38688" spans="2:15" x14ac:dyDescent="0.2">
      <c r="B38688" s="3"/>
      <c r="C38688" s="3"/>
      <c r="D38688" s="6"/>
      <c r="E38688" s="8"/>
      <c r="O38688" s="9"/>
    </row>
    <row r="38689" spans="2:15" x14ac:dyDescent="0.2">
      <c r="B38689" s="3"/>
      <c r="C38689" s="3"/>
      <c r="D38689" s="6"/>
      <c r="E38689" s="8"/>
      <c r="O38689" s="9"/>
    </row>
    <row r="38690" spans="2:15" x14ac:dyDescent="0.2">
      <c r="B38690" s="3"/>
      <c r="C38690" s="3"/>
      <c r="D38690" s="6"/>
      <c r="E38690" s="8"/>
      <c r="O38690" s="9"/>
    </row>
    <row r="38691" spans="2:15" x14ac:dyDescent="0.2">
      <c r="B38691" s="3"/>
      <c r="C38691" s="3"/>
      <c r="D38691" s="6"/>
      <c r="E38691" s="8"/>
      <c r="O38691" s="9"/>
    </row>
    <row r="38692" spans="2:15" x14ac:dyDescent="0.2">
      <c r="B38692" s="3"/>
      <c r="C38692" s="3"/>
      <c r="D38692" s="6"/>
      <c r="E38692" s="8"/>
      <c r="O38692" s="9"/>
    </row>
    <row r="38693" spans="2:15" x14ac:dyDescent="0.2">
      <c r="B38693" s="3"/>
      <c r="C38693" s="3"/>
      <c r="D38693" s="6"/>
      <c r="E38693" s="8"/>
      <c r="O38693" s="9"/>
    </row>
    <row r="38694" spans="2:15" x14ac:dyDescent="0.2">
      <c r="B38694" s="3"/>
      <c r="C38694" s="3"/>
      <c r="D38694" s="6"/>
      <c r="E38694" s="8"/>
      <c r="O38694" s="9"/>
    </row>
    <row r="38695" spans="2:15" x14ac:dyDescent="0.2">
      <c r="B38695" s="3"/>
      <c r="C38695" s="3"/>
      <c r="D38695" s="6"/>
      <c r="E38695" s="8"/>
      <c r="O38695" s="9"/>
    </row>
    <row r="38696" spans="2:15" x14ac:dyDescent="0.2">
      <c r="B38696" s="3"/>
      <c r="C38696" s="3"/>
      <c r="D38696" s="6"/>
      <c r="E38696" s="8"/>
      <c r="O38696" s="9"/>
    </row>
    <row r="38697" spans="2:15" x14ac:dyDescent="0.2">
      <c r="B38697" s="3"/>
      <c r="C38697" s="3"/>
      <c r="D38697" s="6"/>
      <c r="E38697" s="8"/>
      <c r="O38697" s="9"/>
    </row>
    <row r="38698" spans="2:15" x14ac:dyDescent="0.2">
      <c r="B38698" s="3"/>
      <c r="C38698" s="3"/>
      <c r="D38698" s="6"/>
      <c r="E38698" s="8"/>
      <c r="O38698" s="9"/>
    </row>
    <row r="38699" spans="2:15" x14ac:dyDescent="0.2">
      <c r="B38699" s="3"/>
      <c r="C38699" s="3"/>
      <c r="D38699" s="6"/>
      <c r="E38699" s="8"/>
      <c r="O38699" s="9"/>
    </row>
    <row r="38700" spans="2:15" x14ac:dyDescent="0.2">
      <c r="B38700" s="3"/>
      <c r="C38700" s="3"/>
      <c r="D38700" s="6"/>
      <c r="E38700" s="8"/>
      <c r="O38700" s="9"/>
    </row>
    <row r="38701" spans="2:15" x14ac:dyDescent="0.2">
      <c r="B38701" s="3"/>
      <c r="C38701" s="3"/>
      <c r="D38701" s="6"/>
      <c r="E38701" s="8"/>
      <c r="O38701" s="9"/>
    </row>
    <row r="38702" spans="2:15" x14ac:dyDescent="0.2">
      <c r="B38702" s="3"/>
      <c r="C38702" s="3"/>
      <c r="D38702" s="6"/>
      <c r="E38702" s="8"/>
      <c r="O38702" s="9"/>
    </row>
    <row r="38703" spans="2:15" x14ac:dyDescent="0.2">
      <c r="B38703" s="3"/>
      <c r="C38703" s="3"/>
      <c r="D38703" s="6"/>
      <c r="E38703" s="8"/>
      <c r="O38703" s="9"/>
    </row>
    <row r="38704" spans="2:15" x14ac:dyDescent="0.2">
      <c r="B38704" s="3"/>
      <c r="C38704" s="3"/>
      <c r="D38704" s="6"/>
      <c r="E38704" s="8"/>
      <c r="O38704" s="9"/>
    </row>
    <row r="38705" spans="2:15" x14ac:dyDescent="0.2">
      <c r="B38705" s="3"/>
      <c r="C38705" s="3"/>
      <c r="D38705" s="6"/>
      <c r="E38705" s="8"/>
      <c r="O38705" s="9"/>
    </row>
    <row r="38706" spans="2:15" x14ac:dyDescent="0.2">
      <c r="B38706" s="3"/>
      <c r="C38706" s="3"/>
      <c r="D38706" s="6"/>
      <c r="E38706" s="8"/>
      <c r="O38706" s="9"/>
    </row>
    <row r="38707" spans="2:15" x14ac:dyDescent="0.2">
      <c r="B38707" s="3"/>
      <c r="C38707" s="3"/>
      <c r="D38707" s="6"/>
      <c r="E38707" s="8"/>
      <c r="O38707" s="9"/>
    </row>
    <row r="38708" spans="2:15" x14ac:dyDescent="0.2">
      <c r="B38708" s="3"/>
      <c r="C38708" s="3"/>
      <c r="D38708" s="6"/>
      <c r="E38708" s="8"/>
      <c r="O38708" s="9"/>
    </row>
    <row r="38709" spans="2:15" x14ac:dyDescent="0.2">
      <c r="B38709" s="3"/>
      <c r="C38709" s="3"/>
      <c r="D38709" s="6"/>
      <c r="E38709" s="8"/>
      <c r="O38709" s="9"/>
    </row>
    <row r="38710" spans="2:15" x14ac:dyDescent="0.2">
      <c r="B38710" s="3"/>
      <c r="C38710" s="3"/>
      <c r="D38710" s="6"/>
      <c r="E38710" s="8"/>
      <c r="O38710" s="9"/>
    </row>
    <row r="38711" spans="2:15" x14ac:dyDescent="0.2">
      <c r="B38711" s="3"/>
      <c r="C38711" s="3"/>
      <c r="D38711" s="6"/>
      <c r="E38711" s="8"/>
      <c r="O38711" s="9"/>
    </row>
    <row r="38712" spans="2:15" x14ac:dyDescent="0.2">
      <c r="B38712" s="3"/>
      <c r="C38712" s="3"/>
      <c r="D38712" s="6"/>
      <c r="E38712" s="8"/>
      <c r="O38712" s="9"/>
    </row>
    <row r="38713" spans="2:15" x14ac:dyDescent="0.2">
      <c r="B38713" s="3"/>
      <c r="C38713" s="3"/>
      <c r="D38713" s="6"/>
      <c r="E38713" s="8"/>
      <c r="O38713" s="9"/>
    </row>
    <row r="38714" spans="2:15" x14ac:dyDescent="0.2">
      <c r="B38714" s="3"/>
      <c r="C38714" s="3"/>
      <c r="D38714" s="6"/>
      <c r="E38714" s="8"/>
      <c r="O38714" s="9"/>
    </row>
    <row r="38715" spans="2:15" x14ac:dyDescent="0.2">
      <c r="B38715" s="3"/>
      <c r="C38715" s="3"/>
      <c r="D38715" s="6"/>
      <c r="E38715" s="8"/>
      <c r="O38715" s="9"/>
    </row>
    <row r="38716" spans="2:15" x14ac:dyDescent="0.2">
      <c r="B38716" s="3"/>
      <c r="C38716" s="3"/>
      <c r="D38716" s="6"/>
      <c r="E38716" s="8"/>
      <c r="O38716" s="9"/>
    </row>
    <row r="38717" spans="2:15" x14ac:dyDescent="0.2">
      <c r="B38717" s="3"/>
      <c r="C38717" s="3"/>
      <c r="D38717" s="6"/>
      <c r="E38717" s="8"/>
      <c r="O38717" s="9"/>
    </row>
    <row r="38718" spans="2:15" x14ac:dyDescent="0.2">
      <c r="B38718" s="3"/>
      <c r="C38718" s="3"/>
      <c r="D38718" s="6"/>
      <c r="E38718" s="8"/>
      <c r="O38718" s="9"/>
    </row>
    <row r="38719" spans="2:15" x14ac:dyDescent="0.2">
      <c r="B38719" s="3"/>
      <c r="C38719" s="3"/>
      <c r="D38719" s="6"/>
      <c r="E38719" s="8"/>
      <c r="O38719" s="9"/>
    </row>
    <row r="38720" spans="2:15" x14ac:dyDescent="0.2">
      <c r="B38720" s="3"/>
      <c r="C38720" s="3"/>
      <c r="D38720" s="6"/>
      <c r="E38720" s="8"/>
      <c r="O38720" s="9"/>
    </row>
    <row r="38721" spans="2:15" x14ac:dyDescent="0.2">
      <c r="B38721" s="3"/>
      <c r="C38721" s="3"/>
      <c r="D38721" s="6"/>
      <c r="E38721" s="8"/>
      <c r="O38721" s="9"/>
    </row>
    <row r="38722" spans="2:15" x14ac:dyDescent="0.2">
      <c r="B38722" s="3"/>
      <c r="C38722" s="3"/>
      <c r="D38722" s="6"/>
      <c r="E38722" s="8"/>
      <c r="O38722" s="9"/>
    </row>
    <row r="38723" spans="2:15" x14ac:dyDescent="0.2">
      <c r="B38723" s="3"/>
      <c r="C38723" s="3"/>
      <c r="D38723" s="6"/>
      <c r="E38723" s="8"/>
      <c r="O38723" s="9"/>
    </row>
    <row r="38724" spans="2:15" x14ac:dyDescent="0.2">
      <c r="B38724" s="3"/>
      <c r="C38724" s="3"/>
      <c r="D38724" s="6"/>
      <c r="E38724" s="8"/>
      <c r="O38724" s="9"/>
    </row>
    <row r="38725" spans="2:15" x14ac:dyDescent="0.2">
      <c r="B38725" s="3"/>
      <c r="C38725" s="3"/>
      <c r="D38725" s="6"/>
      <c r="E38725" s="8"/>
      <c r="O38725" s="9"/>
    </row>
    <row r="38726" spans="2:15" x14ac:dyDescent="0.2">
      <c r="B38726" s="3"/>
      <c r="C38726" s="3"/>
      <c r="D38726" s="6"/>
      <c r="E38726" s="8"/>
      <c r="O38726" s="9"/>
    </row>
    <row r="38727" spans="2:15" x14ac:dyDescent="0.2">
      <c r="B38727" s="3"/>
      <c r="C38727" s="3"/>
      <c r="D38727" s="6"/>
      <c r="E38727" s="8"/>
      <c r="O38727" s="9"/>
    </row>
    <row r="38728" spans="2:15" x14ac:dyDescent="0.2">
      <c r="B38728" s="3"/>
      <c r="C38728" s="3"/>
      <c r="D38728" s="6"/>
      <c r="E38728" s="8"/>
      <c r="O38728" s="9"/>
    </row>
    <row r="38729" spans="2:15" x14ac:dyDescent="0.2">
      <c r="B38729" s="3"/>
      <c r="C38729" s="3"/>
      <c r="D38729" s="6"/>
      <c r="E38729" s="8"/>
      <c r="O38729" s="9"/>
    </row>
    <row r="38730" spans="2:15" x14ac:dyDescent="0.2">
      <c r="B38730" s="3"/>
      <c r="C38730" s="3"/>
      <c r="D38730" s="6"/>
      <c r="E38730" s="8"/>
      <c r="O38730" s="9"/>
    </row>
    <row r="38731" spans="2:15" x14ac:dyDescent="0.2">
      <c r="B38731" s="3"/>
      <c r="C38731" s="3"/>
      <c r="D38731" s="6"/>
      <c r="E38731" s="8"/>
      <c r="O38731" s="9"/>
    </row>
    <row r="38732" spans="2:15" x14ac:dyDescent="0.2">
      <c r="B38732" s="3"/>
      <c r="C38732" s="3"/>
      <c r="D38732" s="6"/>
      <c r="E38732" s="8"/>
      <c r="O38732" s="9"/>
    </row>
    <row r="38733" spans="2:15" x14ac:dyDescent="0.2">
      <c r="B38733" s="3"/>
      <c r="C38733" s="3"/>
      <c r="D38733" s="6"/>
      <c r="E38733" s="8"/>
      <c r="O38733" s="9"/>
    </row>
    <row r="38734" spans="2:15" x14ac:dyDescent="0.2">
      <c r="B38734" s="3"/>
      <c r="C38734" s="3"/>
      <c r="D38734" s="6"/>
      <c r="E38734" s="8"/>
      <c r="O38734" s="9"/>
    </row>
    <row r="38735" spans="2:15" x14ac:dyDescent="0.2">
      <c r="B38735" s="3"/>
      <c r="C38735" s="3"/>
      <c r="D38735" s="6"/>
      <c r="E38735" s="8"/>
      <c r="O38735" s="9"/>
    </row>
    <row r="38736" spans="2:15" x14ac:dyDescent="0.2">
      <c r="B38736" s="3"/>
      <c r="C38736" s="3"/>
      <c r="D38736" s="6"/>
      <c r="E38736" s="8"/>
      <c r="O38736" s="9"/>
    </row>
    <row r="38737" spans="2:15" x14ac:dyDescent="0.2">
      <c r="B38737" s="3"/>
      <c r="C38737" s="3"/>
      <c r="D38737" s="6"/>
      <c r="E38737" s="8"/>
      <c r="O38737" s="9"/>
    </row>
    <row r="38738" spans="2:15" x14ac:dyDescent="0.2">
      <c r="B38738" s="3"/>
      <c r="C38738" s="3"/>
      <c r="D38738" s="6"/>
      <c r="E38738" s="8"/>
      <c r="O38738" s="9"/>
    </row>
    <row r="38739" spans="2:15" x14ac:dyDescent="0.2">
      <c r="B38739" s="3"/>
      <c r="C38739" s="3"/>
      <c r="D38739" s="6"/>
      <c r="E38739" s="8"/>
      <c r="O38739" s="9"/>
    </row>
    <row r="38740" spans="2:15" x14ac:dyDescent="0.2">
      <c r="B38740" s="3"/>
      <c r="C38740" s="3"/>
      <c r="D38740" s="6"/>
      <c r="E38740" s="8"/>
      <c r="O38740" s="9"/>
    </row>
    <row r="38741" spans="2:15" x14ac:dyDescent="0.2">
      <c r="B38741" s="3"/>
      <c r="C38741" s="3"/>
      <c r="D38741" s="6"/>
      <c r="E38741" s="8"/>
      <c r="O38741" s="9"/>
    </row>
    <row r="38742" spans="2:15" x14ac:dyDescent="0.2">
      <c r="B38742" s="3"/>
      <c r="C38742" s="3"/>
      <c r="D38742" s="6"/>
      <c r="E38742" s="8"/>
      <c r="O38742" s="9"/>
    </row>
    <row r="38743" spans="2:15" x14ac:dyDescent="0.2">
      <c r="B38743" s="3"/>
      <c r="C38743" s="3"/>
      <c r="D38743" s="6"/>
      <c r="E38743" s="8"/>
      <c r="O38743" s="9"/>
    </row>
    <row r="38744" spans="2:15" x14ac:dyDescent="0.2">
      <c r="B38744" s="3"/>
      <c r="C38744" s="3"/>
      <c r="D38744" s="6"/>
      <c r="E38744" s="8"/>
      <c r="O38744" s="9"/>
    </row>
    <row r="38745" spans="2:15" x14ac:dyDescent="0.2">
      <c r="B38745" s="3"/>
      <c r="C38745" s="3"/>
      <c r="D38745" s="6"/>
      <c r="E38745" s="8"/>
      <c r="O38745" s="9"/>
    </row>
    <row r="38746" spans="2:15" x14ac:dyDescent="0.2">
      <c r="B38746" s="3"/>
      <c r="C38746" s="3"/>
      <c r="D38746" s="6"/>
      <c r="E38746" s="8"/>
      <c r="O38746" s="9"/>
    </row>
    <row r="38747" spans="2:15" x14ac:dyDescent="0.2">
      <c r="B38747" s="3"/>
      <c r="C38747" s="3"/>
      <c r="D38747" s="6"/>
      <c r="E38747" s="8"/>
      <c r="O38747" s="9"/>
    </row>
    <row r="38748" spans="2:15" x14ac:dyDescent="0.2">
      <c r="B38748" s="3"/>
      <c r="C38748" s="3"/>
      <c r="D38748" s="6"/>
      <c r="E38748" s="8"/>
      <c r="O38748" s="9"/>
    </row>
    <row r="38749" spans="2:15" x14ac:dyDescent="0.2">
      <c r="B38749" s="3"/>
      <c r="C38749" s="3"/>
      <c r="D38749" s="6"/>
      <c r="E38749" s="8"/>
      <c r="O38749" s="9"/>
    </row>
    <row r="38750" spans="2:15" x14ac:dyDescent="0.2">
      <c r="B38750" s="3"/>
      <c r="C38750" s="3"/>
      <c r="D38750" s="6"/>
      <c r="E38750" s="8"/>
      <c r="O38750" s="9"/>
    </row>
    <row r="38751" spans="2:15" x14ac:dyDescent="0.2">
      <c r="B38751" s="3"/>
      <c r="C38751" s="3"/>
      <c r="D38751" s="6"/>
      <c r="E38751" s="8"/>
      <c r="O38751" s="9"/>
    </row>
    <row r="38752" spans="2:15" x14ac:dyDescent="0.2">
      <c r="B38752" s="3"/>
      <c r="C38752" s="3"/>
      <c r="D38752" s="6"/>
      <c r="E38752" s="8"/>
      <c r="O38752" s="9"/>
    </row>
    <row r="38753" spans="2:15" x14ac:dyDescent="0.2">
      <c r="B38753" s="3"/>
      <c r="C38753" s="3"/>
      <c r="D38753" s="6"/>
      <c r="E38753" s="8"/>
      <c r="O38753" s="9"/>
    </row>
    <row r="38754" spans="2:15" x14ac:dyDescent="0.2">
      <c r="B38754" s="3"/>
      <c r="C38754" s="3"/>
      <c r="D38754" s="6"/>
      <c r="E38754" s="8"/>
      <c r="O38754" s="9"/>
    </row>
    <row r="38755" spans="2:15" x14ac:dyDescent="0.2">
      <c r="B38755" s="3"/>
      <c r="C38755" s="3"/>
      <c r="D38755" s="6"/>
      <c r="E38755" s="8"/>
      <c r="O38755" s="9"/>
    </row>
    <row r="38756" spans="2:15" x14ac:dyDescent="0.2">
      <c r="B38756" s="3"/>
      <c r="C38756" s="3"/>
      <c r="D38756" s="6"/>
      <c r="E38756" s="8"/>
      <c r="O38756" s="9"/>
    </row>
    <row r="38757" spans="2:15" x14ac:dyDescent="0.2">
      <c r="B38757" s="3"/>
      <c r="C38757" s="3"/>
      <c r="D38757" s="6"/>
      <c r="E38757" s="8"/>
      <c r="O38757" s="9"/>
    </row>
    <row r="38758" spans="2:15" x14ac:dyDescent="0.2">
      <c r="B38758" s="3"/>
      <c r="C38758" s="3"/>
      <c r="D38758" s="6"/>
      <c r="E38758" s="8"/>
      <c r="O38758" s="9"/>
    </row>
    <row r="38759" spans="2:15" x14ac:dyDescent="0.2">
      <c r="B38759" s="3"/>
      <c r="C38759" s="3"/>
      <c r="D38759" s="6"/>
      <c r="E38759" s="8"/>
      <c r="O38759" s="9"/>
    </row>
    <row r="38760" spans="2:15" x14ac:dyDescent="0.2">
      <c r="B38760" s="3"/>
      <c r="C38760" s="3"/>
      <c r="D38760" s="6"/>
      <c r="E38760" s="8"/>
      <c r="O38760" s="9"/>
    </row>
    <row r="38761" spans="2:15" x14ac:dyDescent="0.2">
      <c r="B38761" s="3"/>
      <c r="C38761" s="3"/>
      <c r="D38761" s="6"/>
      <c r="E38761" s="8"/>
      <c r="O38761" s="9"/>
    </row>
    <row r="38762" spans="2:15" x14ac:dyDescent="0.2">
      <c r="B38762" s="3"/>
      <c r="C38762" s="3"/>
      <c r="D38762" s="6"/>
      <c r="E38762" s="8"/>
      <c r="O38762" s="9"/>
    </row>
    <row r="38763" spans="2:15" x14ac:dyDescent="0.2">
      <c r="B38763" s="3"/>
      <c r="C38763" s="3"/>
      <c r="D38763" s="6"/>
      <c r="E38763" s="8"/>
      <c r="O38763" s="9"/>
    </row>
    <row r="38764" spans="2:15" x14ac:dyDescent="0.2">
      <c r="B38764" s="3"/>
      <c r="C38764" s="3"/>
      <c r="D38764" s="6"/>
      <c r="E38764" s="8"/>
      <c r="O38764" s="9"/>
    </row>
    <row r="38765" spans="2:15" x14ac:dyDescent="0.2">
      <c r="B38765" s="3"/>
      <c r="C38765" s="3"/>
      <c r="D38765" s="6"/>
      <c r="E38765" s="8"/>
      <c r="O38765" s="9"/>
    </row>
    <row r="38766" spans="2:15" x14ac:dyDescent="0.2">
      <c r="B38766" s="3"/>
      <c r="C38766" s="3"/>
      <c r="D38766" s="6"/>
      <c r="E38766" s="8"/>
      <c r="O38766" s="9"/>
    </row>
    <row r="38767" spans="2:15" x14ac:dyDescent="0.2">
      <c r="B38767" s="3"/>
      <c r="C38767" s="3"/>
      <c r="D38767" s="6"/>
      <c r="E38767" s="8"/>
      <c r="O38767" s="9"/>
    </row>
    <row r="38768" spans="2:15" x14ac:dyDescent="0.2">
      <c r="B38768" s="3"/>
      <c r="C38768" s="3"/>
      <c r="D38768" s="6"/>
      <c r="E38768" s="8"/>
      <c r="O38768" s="9"/>
    </row>
    <row r="38769" spans="2:15" x14ac:dyDescent="0.2">
      <c r="B38769" s="3"/>
      <c r="C38769" s="3"/>
      <c r="D38769" s="6"/>
      <c r="E38769" s="8"/>
      <c r="O38769" s="9"/>
    </row>
    <row r="38770" spans="2:15" x14ac:dyDescent="0.2">
      <c r="B38770" s="3"/>
      <c r="C38770" s="3"/>
      <c r="D38770" s="6"/>
      <c r="E38770" s="8"/>
      <c r="O38770" s="9"/>
    </row>
    <row r="38771" spans="2:15" x14ac:dyDescent="0.2">
      <c r="B38771" s="3"/>
      <c r="C38771" s="3"/>
      <c r="D38771" s="6"/>
      <c r="E38771" s="8"/>
      <c r="O38771" s="9"/>
    </row>
    <row r="38772" spans="2:15" x14ac:dyDescent="0.2">
      <c r="B38772" s="3"/>
      <c r="C38772" s="3"/>
      <c r="D38772" s="6"/>
      <c r="E38772" s="8"/>
      <c r="O38772" s="9"/>
    </row>
    <row r="38773" spans="2:15" x14ac:dyDescent="0.2">
      <c r="B38773" s="3"/>
      <c r="C38773" s="3"/>
      <c r="D38773" s="6"/>
      <c r="E38773" s="8"/>
      <c r="O38773" s="9"/>
    </row>
    <row r="38774" spans="2:15" x14ac:dyDescent="0.2">
      <c r="B38774" s="3"/>
      <c r="C38774" s="3"/>
      <c r="D38774" s="6"/>
      <c r="E38774" s="8"/>
      <c r="O38774" s="9"/>
    </row>
    <row r="38775" spans="2:15" x14ac:dyDescent="0.2">
      <c r="B38775" s="3"/>
      <c r="C38775" s="3"/>
      <c r="D38775" s="6"/>
      <c r="E38775" s="8"/>
      <c r="O38775" s="9"/>
    </row>
    <row r="38776" spans="2:15" x14ac:dyDescent="0.2">
      <c r="B38776" s="3"/>
      <c r="C38776" s="3"/>
      <c r="D38776" s="6"/>
      <c r="E38776" s="8"/>
      <c r="O38776" s="9"/>
    </row>
    <row r="38777" spans="2:15" x14ac:dyDescent="0.2">
      <c r="B38777" s="3"/>
      <c r="C38777" s="3"/>
      <c r="D38777" s="6"/>
      <c r="E38777" s="8"/>
      <c r="O38777" s="9"/>
    </row>
    <row r="38778" spans="2:15" x14ac:dyDescent="0.2">
      <c r="B38778" s="3"/>
      <c r="C38778" s="3"/>
      <c r="D38778" s="6"/>
      <c r="E38778" s="8"/>
      <c r="O38778" s="9"/>
    </row>
    <row r="38779" spans="2:15" x14ac:dyDescent="0.2">
      <c r="B38779" s="3"/>
      <c r="C38779" s="3"/>
      <c r="D38779" s="6"/>
      <c r="E38779" s="8"/>
      <c r="O38779" s="9"/>
    </row>
    <row r="38780" spans="2:15" x14ac:dyDescent="0.2">
      <c r="B38780" s="3"/>
      <c r="C38780" s="3"/>
      <c r="D38780" s="6"/>
      <c r="E38780" s="8"/>
      <c r="O38780" s="9"/>
    </row>
    <row r="38781" spans="2:15" x14ac:dyDescent="0.2">
      <c r="B38781" s="3"/>
      <c r="C38781" s="3"/>
      <c r="D38781" s="6"/>
      <c r="E38781" s="8"/>
      <c r="O38781" s="9"/>
    </row>
    <row r="38782" spans="2:15" x14ac:dyDescent="0.2">
      <c r="B38782" s="3"/>
      <c r="C38782" s="3"/>
      <c r="D38782" s="6"/>
      <c r="E38782" s="8"/>
      <c r="O38782" s="9"/>
    </row>
    <row r="38783" spans="2:15" x14ac:dyDescent="0.2">
      <c r="B38783" s="3"/>
      <c r="C38783" s="3"/>
      <c r="D38783" s="6"/>
      <c r="E38783" s="8"/>
      <c r="O38783" s="9"/>
    </row>
    <row r="38784" spans="2:15" x14ac:dyDescent="0.2">
      <c r="B38784" s="3"/>
      <c r="C38784" s="3"/>
      <c r="D38784" s="6"/>
      <c r="E38784" s="8"/>
      <c r="O38784" s="9"/>
    </row>
    <row r="38785" spans="2:15" x14ac:dyDescent="0.2">
      <c r="B38785" s="3"/>
      <c r="C38785" s="3"/>
      <c r="D38785" s="6"/>
      <c r="E38785" s="8"/>
      <c r="O38785" s="9"/>
    </row>
    <row r="38786" spans="2:15" x14ac:dyDescent="0.2">
      <c r="B38786" s="3"/>
      <c r="C38786" s="3"/>
      <c r="D38786" s="6"/>
      <c r="E38786" s="8"/>
      <c r="O38786" s="9"/>
    </row>
    <row r="38787" spans="2:15" x14ac:dyDescent="0.2">
      <c r="B38787" s="3"/>
      <c r="C38787" s="3"/>
      <c r="D38787" s="6"/>
      <c r="E38787" s="8"/>
      <c r="O38787" s="9"/>
    </row>
    <row r="38788" spans="2:15" x14ac:dyDescent="0.2">
      <c r="B38788" s="3"/>
      <c r="C38788" s="3"/>
      <c r="D38788" s="6"/>
      <c r="E38788" s="8"/>
      <c r="O38788" s="9"/>
    </row>
    <row r="38789" spans="2:15" x14ac:dyDescent="0.2">
      <c r="B38789" s="3"/>
      <c r="C38789" s="3"/>
      <c r="D38789" s="6"/>
      <c r="E38789" s="8"/>
      <c r="O38789" s="9"/>
    </row>
    <row r="38790" spans="2:15" x14ac:dyDescent="0.2">
      <c r="B38790" s="3"/>
      <c r="C38790" s="3"/>
      <c r="D38790" s="6"/>
      <c r="E38790" s="8"/>
      <c r="O38790" s="9"/>
    </row>
    <row r="38791" spans="2:15" x14ac:dyDescent="0.2">
      <c r="B38791" s="3"/>
      <c r="C38791" s="3"/>
      <c r="D38791" s="6"/>
      <c r="E38791" s="8"/>
      <c r="O38791" s="9"/>
    </row>
    <row r="38792" spans="2:15" x14ac:dyDescent="0.2">
      <c r="B38792" s="3"/>
      <c r="C38792" s="3"/>
      <c r="D38792" s="6"/>
      <c r="E38792" s="8"/>
      <c r="O38792" s="9"/>
    </row>
    <row r="38793" spans="2:15" x14ac:dyDescent="0.2">
      <c r="B38793" s="3"/>
      <c r="C38793" s="3"/>
      <c r="D38793" s="6"/>
      <c r="E38793" s="8"/>
      <c r="O38793" s="9"/>
    </row>
    <row r="38794" spans="2:15" x14ac:dyDescent="0.2">
      <c r="B38794" s="3"/>
      <c r="C38794" s="3"/>
      <c r="D38794" s="6"/>
      <c r="E38794" s="8"/>
      <c r="O38794" s="9"/>
    </row>
    <row r="38795" spans="2:15" x14ac:dyDescent="0.2">
      <c r="B38795" s="3"/>
      <c r="C38795" s="3"/>
      <c r="D38795" s="6"/>
      <c r="E38795" s="8"/>
      <c r="O38795" s="9"/>
    </row>
    <row r="38796" spans="2:15" x14ac:dyDescent="0.2">
      <c r="B38796" s="3"/>
      <c r="C38796" s="3"/>
      <c r="D38796" s="6"/>
      <c r="E38796" s="8"/>
      <c r="O38796" s="9"/>
    </row>
    <row r="38797" spans="2:15" x14ac:dyDescent="0.2">
      <c r="B38797" s="3"/>
      <c r="C38797" s="3"/>
      <c r="D38797" s="6"/>
      <c r="E38797" s="8"/>
      <c r="O38797" s="9"/>
    </row>
    <row r="38798" spans="2:15" x14ac:dyDescent="0.2">
      <c r="B38798" s="3"/>
      <c r="C38798" s="3"/>
      <c r="D38798" s="6"/>
      <c r="E38798" s="8"/>
      <c r="O38798" s="9"/>
    </row>
    <row r="38799" spans="2:15" x14ac:dyDescent="0.2">
      <c r="B38799" s="3"/>
      <c r="C38799" s="3"/>
      <c r="D38799" s="6"/>
      <c r="E38799" s="8"/>
      <c r="O38799" s="9"/>
    </row>
    <row r="38800" spans="2:15" x14ac:dyDescent="0.2">
      <c r="B38800" s="3"/>
      <c r="C38800" s="3"/>
      <c r="D38800" s="6"/>
      <c r="E38800" s="8"/>
      <c r="O38800" s="9"/>
    </row>
    <row r="38801" spans="2:15" x14ac:dyDescent="0.2">
      <c r="B38801" s="3"/>
      <c r="C38801" s="3"/>
      <c r="D38801" s="6"/>
      <c r="E38801" s="8"/>
      <c r="O38801" s="9"/>
    </row>
    <row r="38802" spans="2:15" x14ac:dyDescent="0.2">
      <c r="B38802" s="3"/>
      <c r="C38802" s="3"/>
      <c r="D38802" s="6"/>
      <c r="E38802" s="8"/>
      <c r="O38802" s="9"/>
    </row>
    <row r="38803" spans="2:15" x14ac:dyDescent="0.2">
      <c r="B38803" s="3"/>
      <c r="C38803" s="3"/>
      <c r="D38803" s="6"/>
      <c r="E38803" s="8"/>
      <c r="O38803" s="9"/>
    </row>
    <row r="38804" spans="2:15" x14ac:dyDescent="0.2">
      <c r="B38804" s="3"/>
      <c r="C38804" s="3"/>
      <c r="D38804" s="6"/>
      <c r="E38804" s="8"/>
      <c r="O38804" s="9"/>
    </row>
    <row r="38805" spans="2:15" x14ac:dyDescent="0.2">
      <c r="B38805" s="3"/>
      <c r="C38805" s="3"/>
      <c r="D38805" s="6"/>
      <c r="E38805" s="8"/>
      <c r="O38805" s="9"/>
    </row>
    <row r="38806" spans="2:15" x14ac:dyDescent="0.2">
      <c r="B38806" s="3"/>
      <c r="C38806" s="3"/>
      <c r="D38806" s="6"/>
      <c r="E38806" s="8"/>
      <c r="O38806" s="9"/>
    </row>
    <row r="38807" spans="2:15" x14ac:dyDescent="0.2">
      <c r="B38807" s="3"/>
      <c r="C38807" s="3"/>
      <c r="D38807" s="6"/>
      <c r="E38807" s="8"/>
      <c r="O38807" s="9"/>
    </row>
    <row r="38808" spans="2:15" x14ac:dyDescent="0.2">
      <c r="B38808" s="3"/>
      <c r="C38808" s="3"/>
      <c r="D38808" s="6"/>
      <c r="E38808" s="8"/>
      <c r="O38808" s="9"/>
    </row>
    <row r="38809" spans="2:15" x14ac:dyDescent="0.2">
      <c r="B38809" s="3"/>
      <c r="C38809" s="3"/>
      <c r="D38809" s="6"/>
      <c r="E38809" s="8"/>
      <c r="O38809" s="9"/>
    </row>
    <row r="38810" spans="2:15" x14ac:dyDescent="0.2">
      <c r="B38810" s="3"/>
      <c r="C38810" s="3"/>
      <c r="D38810" s="6"/>
      <c r="E38810" s="8"/>
      <c r="O38810" s="9"/>
    </row>
    <row r="38811" spans="2:15" x14ac:dyDescent="0.2">
      <c r="B38811" s="3"/>
      <c r="C38811" s="3"/>
      <c r="D38811" s="6"/>
      <c r="E38811" s="8"/>
      <c r="O38811" s="9"/>
    </row>
    <row r="38812" spans="2:15" x14ac:dyDescent="0.2">
      <c r="B38812" s="3"/>
      <c r="C38812" s="3"/>
      <c r="D38812" s="6"/>
      <c r="E38812" s="8"/>
      <c r="O38812" s="9"/>
    </row>
    <row r="38813" spans="2:15" x14ac:dyDescent="0.2">
      <c r="B38813" s="3"/>
      <c r="C38813" s="3"/>
      <c r="D38813" s="6"/>
      <c r="E38813" s="8"/>
      <c r="O38813" s="9"/>
    </row>
    <row r="38814" spans="2:15" x14ac:dyDescent="0.2">
      <c r="B38814" s="3"/>
      <c r="C38814" s="3"/>
      <c r="D38814" s="6"/>
      <c r="E38814" s="8"/>
      <c r="O38814" s="9"/>
    </row>
    <row r="38815" spans="2:15" x14ac:dyDescent="0.2">
      <c r="B38815" s="3"/>
      <c r="C38815" s="3"/>
      <c r="D38815" s="6"/>
      <c r="E38815" s="8"/>
      <c r="O38815" s="9"/>
    </row>
    <row r="38816" spans="2:15" x14ac:dyDescent="0.2">
      <c r="B38816" s="3"/>
      <c r="C38816" s="3"/>
      <c r="D38816" s="6"/>
      <c r="E38816" s="8"/>
      <c r="O38816" s="9"/>
    </row>
    <row r="38817" spans="2:15" x14ac:dyDescent="0.2">
      <c r="B38817" s="3"/>
      <c r="C38817" s="3"/>
      <c r="D38817" s="6"/>
      <c r="E38817" s="8"/>
      <c r="O38817" s="9"/>
    </row>
    <row r="38818" spans="2:15" x14ac:dyDescent="0.2">
      <c r="B38818" s="3"/>
      <c r="C38818" s="3"/>
      <c r="D38818" s="6"/>
      <c r="E38818" s="8"/>
      <c r="O38818" s="9"/>
    </row>
    <row r="38819" spans="2:15" x14ac:dyDescent="0.2">
      <c r="B38819" s="3"/>
      <c r="C38819" s="3"/>
      <c r="D38819" s="6"/>
      <c r="E38819" s="8"/>
      <c r="O38819" s="9"/>
    </row>
    <row r="38820" spans="2:15" x14ac:dyDescent="0.2">
      <c r="B38820" s="3"/>
      <c r="C38820" s="3"/>
      <c r="D38820" s="6"/>
      <c r="E38820" s="8"/>
      <c r="O38820" s="9"/>
    </row>
    <row r="38821" spans="2:15" x14ac:dyDescent="0.2">
      <c r="B38821" s="3"/>
      <c r="C38821" s="3"/>
      <c r="D38821" s="6"/>
      <c r="E38821" s="8"/>
      <c r="O38821" s="9"/>
    </row>
    <row r="38822" spans="2:15" x14ac:dyDescent="0.2">
      <c r="B38822" s="3"/>
      <c r="C38822" s="3"/>
      <c r="D38822" s="6"/>
      <c r="E38822" s="8"/>
      <c r="O38822" s="9"/>
    </row>
    <row r="38823" spans="2:15" x14ac:dyDescent="0.2">
      <c r="B38823" s="3"/>
      <c r="C38823" s="3"/>
      <c r="D38823" s="6"/>
      <c r="E38823" s="8"/>
      <c r="O38823" s="9"/>
    </row>
    <row r="38824" spans="2:15" x14ac:dyDescent="0.2">
      <c r="B38824" s="3"/>
      <c r="C38824" s="3"/>
      <c r="D38824" s="6"/>
      <c r="E38824" s="8"/>
      <c r="O38824" s="9"/>
    </row>
    <row r="38825" spans="2:15" x14ac:dyDescent="0.2">
      <c r="B38825" s="3"/>
      <c r="C38825" s="3"/>
      <c r="D38825" s="6"/>
      <c r="E38825" s="8"/>
      <c r="O38825" s="9"/>
    </row>
    <row r="38826" spans="2:15" x14ac:dyDescent="0.2">
      <c r="B38826" s="3"/>
      <c r="C38826" s="3"/>
      <c r="D38826" s="6"/>
      <c r="E38826" s="8"/>
      <c r="O38826" s="9"/>
    </row>
    <row r="38827" spans="2:15" x14ac:dyDescent="0.2">
      <c r="B38827" s="3"/>
      <c r="C38827" s="3"/>
      <c r="D38827" s="6"/>
      <c r="E38827" s="8"/>
      <c r="O38827" s="9"/>
    </row>
    <row r="38828" spans="2:15" x14ac:dyDescent="0.2">
      <c r="B38828" s="3"/>
      <c r="C38828" s="3"/>
      <c r="D38828" s="6"/>
      <c r="E38828" s="8"/>
      <c r="O38828" s="9"/>
    </row>
    <row r="38829" spans="2:15" x14ac:dyDescent="0.2">
      <c r="B38829" s="3"/>
      <c r="C38829" s="3"/>
      <c r="D38829" s="6"/>
      <c r="E38829" s="8"/>
      <c r="O38829" s="9"/>
    </row>
    <row r="38830" spans="2:15" x14ac:dyDescent="0.2">
      <c r="B38830" s="3"/>
      <c r="C38830" s="3"/>
      <c r="D38830" s="6"/>
      <c r="E38830" s="8"/>
      <c r="O38830" s="9"/>
    </row>
    <row r="38831" spans="2:15" x14ac:dyDescent="0.2">
      <c r="B38831" s="3"/>
      <c r="C38831" s="3"/>
      <c r="D38831" s="6"/>
      <c r="E38831" s="8"/>
      <c r="O38831" s="9"/>
    </row>
    <row r="38832" spans="2:15" x14ac:dyDescent="0.2">
      <c r="B38832" s="3"/>
      <c r="C38832" s="3"/>
      <c r="D38832" s="6"/>
      <c r="E38832" s="8"/>
      <c r="O38832" s="9"/>
    </row>
    <row r="38833" spans="2:15" x14ac:dyDescent="0.2">
      <c r="B38833" s="3"/>
      <c r="C38833" s="3"/>
      <c r="D38833" s="6"/>
      <c r="E38833" s="8"/>
      <c r="O38833" s="9"/>
    </row>
    <row r="38834" spans="2:15" x14ac:dyDescent="0.2">
      <c r="B38834" s="3"/>
      <c r="C38834" s="3"/>
      <c r="D38834" s="6"/>
      <c r="E38834" s="8"/>
      <c r="O38834" s="9"/>
    </row>
    <row r="38835" spans="2:15" x14ac:dyDescent="0.2">
      <c r="B38835" s="3"/>
      <c r="C38835" s="3"/>
      <c r="D38835" s="6"/>
      <c r="E38835" s="8"/>
      <c r="O38835" s="9"/>
    </row>
    <row r="38836" spans="2:15" x14ac:dyDescent="0.2">
      <c r="B38836" s="3"/>
      <c r="C38836" s="3"/>
      <c r="D38836" s="6"/>
      <c r="E38836" s="8"/>
      <c r="O38836" s="9"/>
    </row>
    <row r="38837" spans="2:15" x14ac:dyDescent="0.2">
      <c r="B38837" s="3"/>
      <c r="C38837" s="3"/>
      <c r="D38837" s="6"/>
      <c r="E38837" s="8"/>
      <c r="O38837" s="9"/>
    </row>
    <row r="38838" spans="2:15" x14ac:dyDescent="0.2">
      <c r="B38838" s="3"/>
      <c r="C38838" s="3"/>
      <c r="D38838" s="6"/>
      <c r="E38838" s="8"/>
      <c r="O38838" s="9"/>
    </row>
    <row r="38839" spans="2:15" x14ac:dyDescent="0.2">
      <c r="B38839" s="3"/>
      <c r="C38839" s="3"/>
      <c r="D38839" s="6"/>
      <c r="E38839" s="8"/>
      <c r="O38839" s="9"/>
    </row>
    <row r="38840" spans="2:15" x14ac:dyDescent="0.2">
      <c r="B38840" s="3"/>
      <c r="C38840" s="3"/>
      <c r="D38840" s="6"/>
      <c r="E38840" s="8"/>
      <c r="O38840" s="9"/>
    </row>
    <row r="38841" spans="2:15" x14ac:dyDescent="0.2">
      <c r="B38841" s="3"/>
      <c r="C38841" s="3"/>
      <c r="D38841" s="6"/>
      <c r="E38841" s="8"/>
      <c r="O38841" s="9"/>
    </row>
    <row r="38842" spans="2:15" x14ac:dyDescent="0.2">
      <c r="B38842" s="3"/>
      <c r="C38842" s="3"/>
      <c r="D38842" s="6"/>
      <c r="E38842" s="8"/>
      <c r="O38842" s="9"/>
    </row>
    <row r="38843" spans="2:15" x14ac:dyDescent="0.2">
      <c r="B38843" s="3"/>
      <c r="C38843" s="3"/>
      <c r="D38843" s="6"/>
      <c r="E38843" s="8"/>
      <c r="O38843" s="9"/>
    </row>
    <row r="38844" spans="2:15" x14ac:dyDescent="0.2">
      <c r="B38844" s="3"/>
      <c r="C38844" s="3"/>
      <c r="D38844" s="6"/>
      <c r="E38844" s="8"/>
      <c r="O38844" s="9"/>
    </row>
    <row r="38845" spans="2:15" x14ac:dyDescent="0.2">
      <c r="B38845" s="3"/>
      <c r="C38845" s="3"/>
      <c r="D38845" s="6"/>
      <c r="E38845" s="8"/>
      <c r="O38845" s="9"/>
    </row>
    <row r="38846" spans="2:15" x14ac:dyDescent="0.2">
      <c r="B38846" s="3"/>
      <c r="C38846" s="3"/>
      <c r="D38846" s="6"/>
      <c r="E38846" s="8"/>
      <c r="O38846" s="9"/>
    </row>
    <row r="38847" spans="2:15" x14ac:dyDescent="0.2">
      <c r="B38847" s="3"/>
      <c r="C38847" s="3"/>
      <c r="D38847" s="6"/>
      <c r="E38847" s="8"/>
      <c r="O38847" s="9"/>
    </row>
    <row r="38848" spans="2:15" x14ac:dyDescent="0.2">
      <c r="B38848" s="3"/>
      <c r="C38848" s="3"/>
      <c r="D38848" s="6"/>
      <c r="E38848" s="8"/>
      <c r="O38848" s="9"/>
    </row>
    <row r="38849" spans="2:15" x14ac:dyDescent="0.2">
      <c r="B38849" s="3"/>
      <c r="C38849" s="3"/>
      <c r="D38849" s="6"/>
      <c r="E38849" s="8"/>
      <c r="O38849" s="9"/>
    </row>
    <row r="38850" spans="2:15" x14ac:dyDescent="0.2">
      <c r="B38850" s="3"/>
      <c r="C38850" s="3"/>
      <c r="D38850" s="6"/>
      <c r="E38850" s="8"/>
      <c r="O38850" s="9"/>
    </row>
    <row r="38851" spans="2:15" x14ac:dyDescent="0.2">
      <c r="B38851" s="3"/>
      <c r="C38851" s="3"/>
      <c r="D38851" s="6"/>
      <c r="E38851" s="8"/>
      <c r="O38851" s="9"/>
    </row>
    <row r="38852" spans="2:15" x14ac:dyDescent="0.2">
      <c r="B38852" s="3"/>
      <c r="C38852" s="3"/>
      <c r="D38852" s="6"/>
      <c r="E38852" s="8"/>
      <c r="O38852" s="9"/>
    </row>
    <row r="38853" spans="2:15" x14ac:dyDescent="0.2">
      <c r="B38853" s="3"/>
      <c r="C38853" s="3"/>
      <c r="D38853" s="6"/>
      <c r="E38853" s="8"/>
      <c r="O38853" s="9"/>
    </row>
    <row r="38854" spans="2:15" x14ac:dyDescent="0.2">
      <c r="B38854" s="3"/>
      <c r="C38854" s="3"/>
      <c r="D38854" s="6"/>
      <c r="E38854" s="8"/>
      <c r="O38854" s="9"/>
    </row>
    <row r="38855" spans="2:15" x14ac:dyDescent="0.2">
      <c r="B38855" s="3"/>
      <c r="C38855" s="3"/>
      <c r="D38855" s="6"/>
      <c r="E38855" s="8"/>
      <c r="O38855" s="9"/>
    </row>
    <row r="38856" spans="2:15" x14ac:dyDescent="0.2">
      <c r="B38856" s="3"/>
      <c r="C38856" s="3"/>
      <c r="D38856" s="6"/>
      <c r="E38856" s="8"/>
      <c r="O38856" s="9"/>
    </row>
    <row r="38857" spans="2:15" x14ac:dyDescent="0.2">
      <c r="B38857" s="3"/>
      <c r="C38857" s="3"/>
      <c r="D38857" s="6"/>
      <c r="E38857" s="8"/>
      <c r="O38857" s="9"/>
    </row>
    <row r="38858" spans="2:15" x14ac:dyDescent="0.2">
      <c r="B38858" s="3"/>
      <c r="C38858" s="3"/>
      <c r="D38858" s="6"/>
      <c r="E38858" s="8"/>
      <c r="O38858" s="9"/>
    </row>
    <row r="38859" spans="2:15" x14ac:dyDescent="0.2">
      <c r="B38859" s="3"/>
      <c r="C38859" s="3"/>
      <c r="D38859" s="6"/>
      <c r="E38859" s="8"/>
      <c r="O38859" s="9"/>
    </row>
    <row r="38860" spans="2:15" x14ac:dyDescent="0.2">
      <c r="B38860" s="3"/>
      <c r="C38860" s="3"/>
      <c r="D38860" s="6"/>
      <c r="E38860" s="8"/>
      <c r="O38860" s="9"/>
    </row>
    <row r="38861" spans="2:15" x14ac:dyDescent="0.2">
      <c r="B38861" s="3"/>
      <c r="C38861" s="3"/>
      <c r="D38861" s="6"/>
      <c r="E38861" s="8"/>
      <c r="O38861" s="9"/>
    </row>
    <row r="38862" spans="2:15" x14ac:dyDescent="0.2">
      <c r="B38862" s="3"/>
      <c r="C38862" s="3"/>
      <c r="D38862" s="6"/>
      <c r="E38862" s="8"/>
      <c r="O38862" s="9"/>
    </row>
    <row r="38863" spans="2:15" x14ac:dyDescent="0.2">
      <c r="B38863" s="3"/>
      <c r="C38863" s="3"/>
      <c r="D38863" s="6"/>
      <c r="E38863" s="8"/>
      <c r="O38863" s="9"/>
    </row>
    <row r="38864" spans="2:15" x14ac:dyDescent="0.2">
      <c r="B38864" s="3"/>
      <c r="C38864" s="3"/>
      <c r="D38864" s="6"/>
      <c r="E38864" s="8"/>
      <c r="O38864" s="9"/>
    </row>
    <row r="38865" spans="2:15" x14ac:dyDescent="0.2">
      <c r="B38865" s="3"/>
      <c r="C38865" s="3"/>
      <c r="D38865" s="6"/>
      <c r="E38865" s="8"/>
      <c r="O38865" s="9"/>
    </row>
    <row r="38866" spans="2:15" x14ac:dyDescent="0.2">
      <c r="B38866" s="3"/>
      <c r="C38866" s="3"/>
      <c r="D38866" s="6"/>
      <c r="E38866" s="8"/>
      <c r="O38866" s="9"/>
    </row>
    <row r="38867" spans="2:15" x14ac:dyDescent="0.2">
      <c r="B38867" s="3"/>
      <c r="C38867" s="3"/>
      <c r="D38867" s="6"/>
      <c r="E38867" s="8"/>
      <c r="O38867" s="9"/>
    </row>
    <row r="38868" spans="2:15" x14ac:dyDescent="0.2">
      <c r="B38868" s="3"/>
      <c r="C38868" s="3"/>
      <c r="D38868" s="6"/>
      <c r="E38868" s="8"/>
      <c r="O38868" s="9"/>
    </row>
    <row r="38869" spans="2:15" x14ac:dyDescent="0.2">
      <c r="B38869" s="3"/>
      <c r="C38869" s="3"/>
      <c r="D38869" s="6"/>
      <c r="E38869" s="8"/>
      <c r="O38869" s="9"/>
    </row>
    <row r="38870" spans="2:15" x14ac:dyDescent="0.2">
      <c r="B38870" s="3"/>
      <c r="C38870" s="3"/>
      <c r="D38870" s="6"/>
      <c r="E38870" s="8"/>
      <c r="O38870" s="9"/>
    </row>
    <row r="38871" spans="2:15" x14ac:dyDescent="0.2">
      <c r="B38871" s="3"/>
      <c r="C38871" s="3"/>
      <c r="D38871" s="6"/>
      <c r="E38871" s="8"/>
      <c r="O38871" s="9"/>
    </row>
    <row r="38872" spans="2:15" x14ac:dyDescent="0.2">
      <c r="B38872" s="3"/>
      <c r="C38872" s="3"/>
      <c r="D38872" s="6"/>
      <c r="E38872" s="8"/>
      <c r="O38872" s="9"/>
    </row>
    <row r="38873" spans="2:15" x14ac:dyDescent="0.2">
      <c r="B38873" s="3"/>
      <c r="C38873" s="3"/>
      <c r="D38873" s="6"/>
      <c r="E38873" s="8"/>
      <c r="O38873" s="9"/>
    </row>
    <row r="38874" spans="2:15" x14ac:dyDescent="0.2">
      <c r="B38874" s="3"/>
      <c r="C38874" s="3"/>
      <c r="D38874" s="6"/>
      <c r="E38874" s="8"/>
      <c r="O38874" s="9"/>
    </row>
    <row r="38875" spans="2:15" x14ac:dyDescent="0.2">
      <c r="B38875" s="3"/>
      <c r="C38875" s="3"/>
      <c r="D38875" s="6"/>
      <c r="E38875" s="8"/>
      <c r="O38875" s="9"/>
    </row>
    <row r="38876" spans="2:15" x14ac:dyDescent="0.2">
      <c r="B38876" s="3"/>
      <c r="C38876" s="3"/>
      <c r="D38876" s="6"/>
      <c r="E38876" s="8"/>
      <c r="O38876" s="9"/>
    </row>
    <row r="38877" spans="2:15" x14ac:dyDescent="0.2">
      <c r="B38877" s="3"/>
      <c r="C38877" s="3"/>
      <c r="D38877" s="6"/>
      <c r="E38877" s="8"/>
      <c r="O38877" s="9"/>
    </row>
    <row r="38878" spans="2:15" x14ac:dyDescent="0.2">
      <c r="B38878" s="3"/>
      <c r="C38878" s="3"/>
      <c r="D38878" s="6"/>
      <c r="E38878" s="8"/>
      <c r="O38878" s="9"/>
    </row>
    <row r="38879" spans="2:15" x14ac:dyDescent="0.2">
      <c r="B38879" s="3"/>
      <c r="C38879" s="3"/>
      <c r="D38879" s="6"/>
      <c r="E38879" s="8"/>
      <c r="O38879" s="9"/>
    </row>
    <row r="38880" spans="2:15" x14ac:dyDescent="0.2">
      <c r="B38880" s="3"/>
      <c r="C38880" s="3"/>
      <c r="D38880" s="6"/>
      <c r="E38880" s="8"/>
      <c r="O38880" s="9"/>
    </row>
    <row r="38881" spans="2:15" x14ac:dyDescent="0.2">
      <c r="B38881" s="3"/>
      <c r="C38881" s="3"/>
      <c r="D38881" s="6"/>
      <c r="E38881" s="8"/>
      <c r="O38881" s="9"/>
    </row>
    <row r="38882" spans="2:15" x14ac:dyDescent="0.2">
      <c r="B38882" s="3"/>
      <c r="C38882" s="3"/>
      <c r="D38882" s="6"/>
      <c r="E38882" s="8"/>
      <c r="O38882" s="9"/>
    </row>
    <row r="38883" spans="2:15" x14ac:dyDescent="0.2">
      <c r="B38883" s="3"/>
      <c r="C38883" s="3"/>
      <c r="D38883" s="6"/>
      <c r="E38883" s="8"/>
      <c r="O38883" s="9"/>
    </row>
    <row r="38884" spans="2:15" x14ac:dyDescent="0.2">
      <c r="B38884" s="3"/>
      <c r="C38884" s="3"/>
      <c r="D38884" s="6"/>
      <c r="E38884" s="8"/>
      <c r="O38884" s="9"/>
    </row>
    <row r="38885" spans="2:15" x14ac:dyDescent="0.2">
      <c r="B38885" s="3"/>
      <c r="C38885" s="3"/>
      <c r="D38885" s="6"/>
      <c r="E38885" s="8"/>
      <c r="O38885" s="9"/>
    </row>
    <row r="38886" spans="2:15" x14ac:dyDescent="0.2">
      <c r="B38886" s="3"/>
      <c r="C38886" s="3"/>
      <c r="D38886" s="6"/>
      <c r="E38886" s="8"/>
      <c r="O38886" s="9"/>
    </row>
    <row r="38887" spans="2:15" x14ac:dyDescent="0.2">
      <c r="B38887" s="3"/>
      <c r="C38887" s="3"/>
      <c r="D38887" s="6"/>
      <c r="E38887" s="8"/>
      <c r="O38887" s="9"/>
    </row>
    <row r="38888" spans="2:15" x14ac:dyDescent="0.2">
      <c r="B38888" s="3"/>
      <c r="C38888" s="3"/>
      <c r="D38888" s="6"/>
      <c r="E38888" s="8"/>
      <c r="O38888" s="9"/>
    </row>
    <row r="38889" spans="2:15" x14ac:dyDescent="0.2">
      <c r="B38889" s="3"/>
      <c r="C38889" s="3"/>
      <c r="D38889" s="6"/>
      <c r="E38889" s="8"/>
      <c r="O38889" s="9"/>
    </row>
    <row r="38890" spans="2:15" x14ac:dyDescent="0.2">
      <c r="B38890" s="3"/>
      <c r="C38890" s="3"/>
      <c r="D38890" s="6"/>
      <c r="E38890" s="8"/>
      <c r="O38890" s="9"/>
    </row>
    <row r="38891" spans="2:15" x14ac:dyDescent="0.2">
      <c r="B38891" s="3"/>
      <c r="C38891" s="3"/>
      <c r="D38891" s="6"/>
      <c r="E38891" s="8"/>
      <c r="O38891" s="9"/>
    </row>
    <row r="38892" spans="2:15" x14ac:dyDescent="0.2">
      <c r="B38892" s="3"/>
      <c r="C38892" s="3"/>
      <c r="D38892" s="6"/>
      <c r="E38892" s="8"/>
      <c r="O38892" s="9"/>
    </row>
    <row r="38893" spans="2:15" x14ac:dyDescent="0.2">
      <c r="B38893" s="3"/>
      <c r="C38893" s="3"/>
      <c r="D38893" s="6"/>
      <c r="E38893" s="8"/>
      <c r="O38893" s="9"/>
    </row>
    <row r="38894" spans="2:15" x14ac:dyDescent="0.2">
      <c r="B38894" s="3"/>
      <c r="C38894" s="3"/>
      <c r="D38894" s="6"/>
      <c r="E38894" s="8"/>
      <c r="O38894" s="9"/>
    </row>
    <row r="38895" spans="2:15" x14ac:dyDescent="0.2">
      <c r="B38895" s="3"/>
      <c r="C38895" s="3"/>
      <c r="D38895" s="6"/>
      <c r="E38895" s="8"/>
      <c r="O38895" s="9"/>
    </row>
    <row r="38896" spans="2:15" x14ac:dyDescent="0.2">
      <c r="B38896" s="3"/>
      <c r="C38896" s="3"/>
      <c r="D38896" s="6"/>
      <c r="E38896" s="8"/>
      <c r="O38896" s="9"/>
    </row>
    <row r="38897" spans="2:15" x14ac:dyDescent="0.2">
      <c r="B38897" s="3"/>
      <c r="C38897" s="3"/>
      <c r="D38897" s="6"/>
      <c r="E38897" s="8"/>
      <c r="O38897" s="9"/>
    </row>
    <row r="38898" spans="2:15" x14ac:dyDescent="0.2">
      <c r="B38898" s="3"/>
      <c r="C38898" s="3"/>
      <c r="D38898" s="6"/>
      <c r="E38898" s="8"/>
      <c r="O38898" s="9"/>
    </row>
    <row r="38899" spans="2:15" x14ac:dyDescent="0.2">
      <c r="B38899" s="3"/>
      <c r="C38899" s="3"/>
      <c r="D38899" s="6"/>
      <c r="E38899" s="8"/>
      <c r="O38899" s="9"/>
    </row>
    <row r="38900" spans="2:15" x14ac:dyDescent="0.2">
      <c r="B38900" s="3"/>
      <c r="C38900" s="3"/>
      <c r="D38900" s="6"/>
      <c r="E38900" s="8"/>
      <c r="O38900" s="9"/>
    </row>
    <row r="38901" spans="2:15" x14ac:dyDescent="0.2">
      <c r="B38901" s="3"/>
      <c r="C38901" s="3"/>
      <c r="D38901" s="6"/>
      <c r="E38901" s="8"/>
      <c r="O38901" s="9"/>
    </row>
    <row r="38902" spans="2:15" x14ac:dyDescent="0.2">
      <c r="B38902" s="3"/>
      <c r="C38902" s="3"/>
      <c r="D38902" s="6"/>
      <c r="E38902" s="8"/>
      <c r="O38902" s="9"/>
    </row>
    <row r="38903" spans="2:15" x14ac:dyDescent="0.2">
      <c r="B38903" s="3"/>
      <c r="C38903" s="3"/>
      <c r="D38903" s="6"/>
      <c r="E38903" s="8"/>
      <c r="O38903" s="9"/>
    </row>
    <row r="38904" spans="2:15" x14ac:dyDescent="0.2">
      <c r="B38904" s="3"/>
      <c r="C38904" s="3"/>
      <c r="D38904" s="6"/>
      <c r="E38904" s="8"/>
      <c r="O38904" s="9"/>
    </row>
    <row r="38905" spans="2:15" x14ac:dyDescent="0.2">
      <c r="B38905" s="3"/>
      <c r="C38905" s="3"/>
      <c r="D38905" s="6"/>
      <c r="E38905" s="8"/>
      <c r="O38905" s="9"/>
    </row>
    <row r="38906" spans="2:15" x14ac:dyDescent="0.2">
      <c r="B38906" s="3"/>
      <c r="C38906" s="3"/>
      <c r="D38906" s="6"/>
      <c r="E38906" s="8"/>
      <c r="O38906" s="9"/>
    </row>
    <row r="38907" spans="2:15" x14ac:dyDescent="0.2">
      <c r="B38907" s="3"/>
      <c r="C38907" s="3"/>
      <c r="D38907" s="6"/>
      <c r="E38907" s="8"/>
      <c r="O38907" s="9"/>
    </row>
    <row r="38908" spans="2:15" x14ac:dyDescent="0.2">
      <c r="B38908" s="3"/>
      <c r="C38908" s="3"/>
      <c r="D38908" s="6"/>
      <c r="E38908" s="8"/>
      <c r="O38908" s="9"/>
    </row>
    <row r="38909" spans="2:15" x14ac:dyDescent="0.2">
      <c r="B38909" s="3"/>
      <c r="C38909" s="3"/>
      <c r="D38909" s="6"/>
      <c r="E38909" s="8"/>
      <c r="O38909" s="9"/>
    </row>
    <row r="38910" spans="2:15" x14ac:dyDescent="0.2">
      <c r="B38910" s="3"/>
      <c r="C38910" s="3"/>
      <c r="D38910" s="6"/>
      <c r="E38910" s="8"/>
      <c r="O38910" s="9"/>
    </row>
    <row r="38911" spans="2:15" x14ac:dyDescent="0.2">
      <c r="B38911" s="3"/>
      <c r="C38911" s="3"/>
      <c r="D38911" s="6"/>
      <c r="E38911" s="8"/>
      <c r="O38911" s="9"/>
    </row>
    <row r="38912" spans="2:15" x14ac:dyDescent="0.2">
      <c r="B38912" s="3"/>
      <c r="C38912" s="3"/>
      <c r="D38912" s="6"/>
      <c r="E38912" s="8"/>
      <c r="O38912" s="9"/>
    </row>
    <row r="38913" spans="2:15" x14ac:dyDescent="0.2">
      <c r="B38913" s="3"/>
      <c r="C38913" s="3"/>
      <c r="D38913" s="6"/>
      <c r="E38913" s="8"/>
      <c r="O38913" s="9"/>
    </row>
    <row r="38914" spans="2:15" x14ac:dyDescent="0.2">
      <c r="B38914" s="3"/>
      <c r="C38914" s="3"/>
      <c r="D38914" s="6"/>
      <c r="E38914" s="8"/>
      <c r="O38914" s="9"/>
    </row>
    <row r="38915" spans="2:15" x14ac:dyDescent="0.2">
      <c r="B38915" s="3"/>
      <c r="C38915" s="3"/>
      <c r="D38915" s="6"/>
      <c r="E38915" s="8"/>
      <c r="O38915" s="9"/>
    </row>
    <row r="38916" spans="2:15" x14ac:dyDescent="0.2">
      <c r="B38916" s="3"/>
      <c r="C38916" s="3"/>
      <c r="D38916" s="6"/>
      <c r="E38916" s="8"/>
      <c r="O38916" s="9"/>
    </row>
    <row r="38917" spans="2:15" x14ac:dyDescent="0.2">
      <c r="B38917" s="3"/>
      <c r="C38917" s="3"/>
      <c r="D38917" s="6"/>
      <c r="E38917" s="8"/>
      <c r="O38917" s="9"/>
    </row>
    <row r="38918" spans="2:15" x14ac:dyDescent="0.2">
      <c r="B38918" s="3"/>
      <c r="C38918" s="3"/>
      <c r="D38918" s="6"/>
      <c r="E38918" s="8"/>
      <c r="O38918" s="9"/>
    </row>
    <row r="38919" spans="2:15" x14ac:dyDescent="0.2">
      <c r="B38919" s="3"/>
      <c r="C38919" s="3"/>
      <c r="D38919" s="6"/>
      <c r="E38919" s="8"/>
      <c r="O38919" s="9"/>
    </row>
    <row r="38920" spans="2:15" x14ac:dyDescent="0.2">
      <c r="B38920" s="3"/>
      <c r="C38920" s="3"/>
      <c r="D38920" s="6"/>
      <c r="E38920" s="8"/>
      <c r="O38920" s="9"/>
    </row>
    <row r="38921" spans="2:15" x14ac:dyDescent="0.2">
      <c r="B38921" s="3"/>
      <c r="C38921" s="3"/>
      <c r="D38921" s="6"/>
      <c r="E38921" s="8"/>
      <c r="O38921" s="9"/>
    </row>
    <row r="38922" spans="2:15" x14ac:dyDescent="0.2">
      <c r="B38922" s="3"/>
      <c r="C38922" s="3"/>
      <c r="D38922" s="6"/>
      <c r="E38922" s="8"/>
      <c r="O38922" s="9"/>
    </row>
    <row r="38923" spans="2:15" x14ac:dyDescent="0.2">
      <c r="B38923" s="3"/>
      <c r="C38923" s="3"/>
      <c r="D38923" s="6"/>
      <c r="E38923" s="8"/>
      <c r="O38923" s="9"/>
    </row>
    <row r="38924" spans="2:15" x14ac:dyDescent="0.2">
      <c r="B38924" s="3"/>
      <c r="C38924" s="3"/>
      <c r="D38924" s="6"/>
      <c r="E38924" s="8"/>
      <c r="O38924" s="9"/>
    </row>
    <row r="38925" spans="2:15" x14ac:dyDescent="0.2">
      <c r="B38925" s="3"/>
      <c r="C38925" s="3"/>
      <c r="D38925" s="6"/>
      <c r="E38925" s="8"/>
      <c r="O38925" s="9"/>
    </row>
    <row r="38926" spans="2:15" x14ac:dyDescent="0.2">
      <c r="B38926" s="3"/>
      <c r="C38926" s="3"/>
      <c r="D38926" s="6"/>
      <c r="E38926" s="8"/>
      <c r="O38926" s="9"/>
    </row>
    <row r="38927" spans="2:15" x14ac:dyDescent="0.2">
      <c r="B38927" s="3"/>
      <c r="C38927" s="3"/>
      <c r="D38927" s="6"/>
      <c r="E38927" s="8"/>
      <c r="O38927" s="9"/>
    </row>
    <row r="38928" spans="2:15" x14ac:dyDescent="0.2">
      <c r="B38928" s="3"/>
      <c r="C38928" s="3"/>
      <c r="D38928" s="6"/>
      <c r="E38928" s="8"/>
      <c r="O38928" s="9"/>
    </row>
    <row r="38929" spans="2:15" x14ac:dyDescent="0.2">
      <c r="B38929" s="3"/>
      <c r="C38929" s="3"/>
      <c r="D38929" s="6"/>
      <c r="E38929" s="8"/>
      <c r="O38929" s="9"/>
    </row>
    <row r="38930" spans="2:15" x14ac:dyDescent="0.2">
      <c r="B38930" s="3"/>
      <c r="C38930" s="3"/>
      <c r="D38930" s="6"/>
      <c r="E38930" s="8"/>
      <c r="O38930" s="9"/>
    </row>
    <row r="38931" spans="2:15" x14ac:dyDescent="0.2">
      <c r="B38931" s="3"/>
      <c r="C38931" s="3"/>
      <c r="D38931" s="6"/>
      <c r="E38931" s="8"/>
      <c r="O38931" s="9"/>
    </row>
    <row r="38932" spans="2:15" x14ac:dyDescent="0.2">
      <c r="B38932" s="3"/>
      <c r="C38932" s="3"/>
      <c r="D38932" s="6"/>
      <c r="E38932" s="8"/>
      <c r="O38932" s="9"/>
    </row>
    <row r="38933" spans="2:15" x14ac:dyDescent="0.2">
      <c r="B38933" s="3"/>
      <c r="C38933" s="3"/>
      <c r="D38933" s="6"/>
      <c r="E38933" s="8"/>
      <c r="O38933" s="9"/>
    </row>
    <row r="38934" spans="2:15" x14ac:dyDescent="0.2">
      <c r="B38934" s="3"/>
      <c r="C38934" s="3"/>
      <c r="D38934" s="6"/>
      <c r="E38934" s="8"/>
      <c r="O38934" s="9"/>
    </row>
    <row r="38935" spans="2:15" x14ac:dyDescent="0.2">
      <c r="B38935" s="3"/>
      <c r="C38935" s="3"/>
      <c r="D38935" s="6"/>
      <c r="E38935" s="8"/>
      <c r="O38935" s="9"/>
    </row>
    <row r="38936" spans="2:15" x14ac:dyDescent="0.2">
      <c r="B38936" s="3"/>
      <c r="C38936" s="3"/>
      <c r="D38936" s="6"/>
      <c r="E38936" s="8"/>
      <c r="O38936" s="9"/>
    </row>
    <row r="38937" spans="2:15" x14ac:dyDescent="0.2">
      <c r="B38937" s="3"/>
      <c r="C38937" s="3"/>
      <c r="D38937" s="6"/>
      <c r="E38937" s="8"/>
      <c r="O38937" s="9"/>
    </row>
    <row r="38938" spans="2:15" x14ac:dyDescent="0.2">
      <c r="B38938" s="3"/>
      <c r="C38938" s="3"/>
      <c r="D38938" s="6"/>
      <c r="E38938" s="8"/>
      <c r="O38938" s="9"/>
    </row>
    <row r="38939" spans="2:15" x14ac:dyDescent="0.2">
      <c r="B38939" s="3"/>
      <c r="C38939" s="3"/>
      <c r="D38939" s="6"/>
      <c r="E38939" s="8"/>
      <c r="O38939" s="9"/>
    </row>
    <row r="38940" spans="2:15" x14ac:dyDescent="0.2">
      <c r="B38940" s="3"/>
      <c r="C38940" s="3"/>
      <c r="D38940" s="6"/>
      <c r="E38940" s="8"/>
      <c r="O38940" s="9"/>
    </row>
    <row r="38941" spans="2:15" x14ac:dyDescent="0.2">
      <c r="B38941" s="3"/>
      <c r="C38941" s="3"/>
      <c r="D38941" s="6"/>
      <c r="E38941" s="8"/>
      <c r="O38941" s="9"/>
    </row>
    <row r="38942" spans="2:15" x14ac:dyDescent="0.2">
      <c r="B38942" s="3"/>
      <c r="C38942" s="3"/>
      <c r="D38942" s="6"/>
      <c r="E38942" s="8"/>
      <c r="O38942" s="9"/>
    </row>
    <row r="38943" spans="2:15" x14ac:dyDescent="0.2">
      <c r="B38943" s="3"/>
      <c r="C38943" s="3"/>
      <c r="D38943" s="6"/>
      <c r="E38943" s="8"/>
      <c r="O38943" s="9"/>
    </row>
    <row r="38944" spans="2:15" x14ac:dyDescent="0.2">
      <c r="B38944" s="3"/>
      <c r="C38944" s="3"/>
      <c r="D38944" s="6"/>
      <c r="E38944" s="8"/>
      <c r="O38944" s="9"/>
    </row>
    <row r="38945" spans="2:15" x14ac:dyDescent="0.2">
      <c r="B38945" s="3"/>
      <c r="C38945" s="3"/>
      <c r="D38945" s="6"/>
      <c r="E38945" s="8"/>
      <c r="O38945" s="9"/>
    </row>
    <row r="38946" spans="2:15" x14ac:dyDescent="0.2">
      <c r="B38946" s="3"/>
      <c r="C38946" s="3"/>
      <c r="D38946" s="6"/>
      <c r="E38946" s="8"/>
      <c r="O38946" s="9"/>
    </row>
    <row r="38947" spans="2:15" x14ac:dyDescent="0.2">
      <c r="B38947" s="3"/>
      <c r="C38947" s="3"/>
      <c r="D38947" s="6"/>
      <c r="E38947" s="8"/>
      <c r="O38947" s="9"/>
    </row>
    <row r="38948" spans="2:15" x14ac:dyDescent="0.2">
      <c r="B38948" s="3"/>
      <c r="C38948" s="3"/>
      <c r="D38948" s="6"/>
      <c r="E38948" s="8"/>
      <c r="O38948" s="9"/>
    </row>
    <row r="38949" spans="2:15" x14ac:dyDescent="0.2">
      <c r="B38949" s="3"/>
      <c r="C38949" s="3"/>
      <c r="D38949" s="6"/>
      <c r="E38949" s="8"/>
      <c r="O38949" s="9"/>
    </row>
    <row r="38950" spans="2:15" x14ac:dyDescent="0.2">
      <c r="B38950" s="3"/>
      <c r="C38950" s="3"/>
      <c r="D38950" s="6"/>
      <c r="E38950" s="8"/>
      <c r="O38950" s="9"/>
    </row>
    <row r="38951" spans="2:15" x14ac:dyDescent="0.2">
      <c r="B38951" s="3"/>
      <c r="C38951" s="3"/>
      <c r="D38951" s="6"/>
      <c r="E38951" s="8"/>
      <c r="O38951" s="9"/>
    </row>
    <row r="38952" spans="2:15" x14ac:dyDescent="0.2">
      <c r="B38952" s="3"/>
      <c r="C38952" s="3"/>
      <c r="D38952" s="6"/>
      <c r="E38952" s="8"/>
      <c r="O38952" s="9"/>
    </row>
    <row r="38953" spans="2:15" x14ac:dyDescent="0.2">
      <c r="B38953" s="3"/>
      <c r="C38953" s="3"/>
      <c r="D38953" s="6"/>
      <c r="E38953" s="8"/>
      <c r="O38953" s="9"/>
    </row>
    <row r="38954" spans="2:15" x14ac:dyDescent="0.2">
      <c r="B38954" s="3"/>
      <c r="C38954" s="3"/>
      <c r="D38954" s="6"/>
      <c r="E38954" s="8"/>
      <c r="O38954" s="9"/>
    </row>
    <row r="38955" spans="2:15" x14ac:dyDescent="0.2">
      <c r="B38955" s="3"/>
      <c r="C38955" s="3"/>
      <c r="D38955" s="6"/>
      <c r="E38955" s="8"/>
      <c r="O38955" s="9"/>
    </row>
    <row r="38956" spans="2:15" x14ac:dyDescent="0.2">
      <c r="B38956" s="3"/>
      <c r="C38956" s="3"/>
      <c r="D38956" s="6"/>
      <c r="E38956" s="8"/>
      <c r="O38956" s="9"/>
    </row>
    <row r="38957" spans="2:15" x14ac:dyDescent="0.2">
      <c r="B38957" s="3"/>
      <c r="C38957" s="3"/>
      <c r="D38957" s="6"/>
      <c r="E38957" s="8"/>
      <c r="O38957" s="9"/>
    </row>
    <row r="38958" spans="2:15" x14ac:dyDescent="0.2">
      <c r="B38958" s="3"/>
      <c r="C38958" s="3"/>
      <c r="D38958" s="6"/>
      <c r="E38958" s="8"/>
      <c r="O38958" s="9"/>
    </row>
    <row r="38959" spans="2:15" x14ac:dyDescent="0.2">
      <c r="B38959" s="3"/>
      <c r="C38959" s="3"/>
      <c r="D38959" s="6"/>
      <c r="E38959" s="8"/>
      <c r="O38959" s="9"/>
    </row>
    <row r="38960" spans="2:15" x14ac:dyDescent="0.2">
      <c r="B38960" s="3"/>
      <c r="C38960" s="3"/>
      <c r="D38960" s="6"/>
      <c r="E38960" s="8"/>
      <c r="O38960" s="9"/>
    </row>
    <row r="38961" spans="2:15" x14ac:dyDescent="0.2">
      <c r="B38961" s="3"/>
      <c r="C38961" s="3"/>
      <c r="D38961" s="6"/>
      <c r="E38961" s="8"/>
      <c r="O38961" s="9"/>
    </row>
    <row r="38962" spans="2:15" x14ac:dyDescent="0.2">
      <c r="B38962" s="3"/>
      <c r="C38962" s="3"/>
      <c r="D38962" s="6"/>
      <c r="E38962" s="8"/>
      <c r="O38962" s="9"/>
    </row>
    <row r="38963" spans="2:15" x14ac:dyDescent="0.2">
      <c r="B38963" s="3"/>
      <c r="C38963" s="3"/>
      <c r="D38963" s="6"/>
      <c r="E38963" s="8"/>
      <c r="O38963" s="9"/>
    </row>
    <row r="38964" spans="2:15" x14ac:dyDescent="0.2">
      <c r="B38964" s="3"/>
      <c r="C38964" s="3"/>
      <c r="D38964" s="6"/>
      <c r="E38964" s="8"/>
      <c r="O38964" s="9"/>
    </row>
    <row r="38965" spans="2:15" x14ac:dyDescent="0.2">
      <c r="B38965" s="3"/>
      <c r="C38965" s="3"/>
      <c r="D38965" s="6"/>
      <c r="E38965" s="8"/>
      <c r="O38965" s="9"/>
    </row>
    <row r="38966" spans="2:15" x14ac:dyDescent="0.2">
      <c r="B38966" s="3"/>
      <c r="C38966" s="3"/>
      <c r="D38966" s="6"/>
      <c r="E38966" s="8"/>
      <c r="O38966" s="9"/>
    </row>
    <row r="38967" spans="2:15" x14ac:dyDescent="0.2">
      <c r="B38967" s="3"/>
      <c r="C38967" s="3"/>
      <c r="D38967" s="6"/>
      <c r="E38967" s="8"/>
      <c r="O38967" s="9"/>
    </row>
    <row r="38968" spans="2:15" x14ac:dyDescent="0.2">
      <c r="B38968" s="3"/>
      <c r="C38968" s="3"/>
      <c r="D38968" s="6"/>
      <c r="E38968" s="8"/>
      <c r="O38968" s="9"/>
    </row>
    <row r="38969" spans="2:15" x14ac:dyDescent="0.2">
      <c r="B38969" s="3"/>
      <c r="C38969" s="3"/>
      <c r="D38969" s="6"/>
      <c r="E38969" s="8"/>
      <c r="O38969" s="9"/>
    </row>
    <row r="38970" spans="2:15" x14ac:dyDescent="0.2">
      <c r="B38970" s="3"/>
      <c r="C38970" s="3"/>
      <c r="D38970" s="6"/>
      <c r="E38970" s="8"/>
      <c r="O38970" s="9"/>
    </row>
    <row r="38971" spans="2:15" x14ac:dyDescent="0.2">
      <c r="B38971" s="3"/>
      <c r="C38971" s="3"/>
      <c r="D38971" s="6"/>
      <c r="E38971" s="8"/>
      <c r="O38971" s="9"/>
    </row>
    <row r="38972" spans="2:15" x14ac:dyDescent="0.2">
      <c r="B38972" s="3"/>
      <c r="C38972" s="3"/>
      <c r="D38972" s="6"/>
      <c r="E38972" s="8"/>
      <c r="O38972" s="9"/>
    </row>
    <row r="38973" spans="2:15" x14ac:dyDescent="0.2">
      <c r="B38973" s="3"/>
      <c r="C38973" s="3"/>
      <c r="D38973" s="6"/>
      <c r="E38973" s="8"/>
      <c r="O38973" s="9"/>
    </row>
    <row r="38974" spans="2:15" x14ac:dyDescent="0.2">
      <c r="B38974" s="3"/>
      <c r="C38974" s="3"/>
      <c r="D38974" s="6"/>
      <c r="E38974" s="8"/>
      <c r="O38974" s="9"/>
    </row>
    <row r="38975" spans="2:15" x14ac:dyDescent="0.2">
      <c r="B38975" s="3"/>
      <c r="C38975" s="3"/>
      <c r="D38975" s="6"/>
      <c r="E38975" s="8"/>
      <c r="O38975" s="9"/>
    </row>
    <row r="38976" spans="2:15" x14ac:dyDescent="0.2">
      <c r="B38976" s="3"/>
      <c r="C38976" s="3"/>
      <c r="D38976" s="6"/>
      <c r="E38976" s="8"/>
      <c r="O38976" s="9"/>
    </row>
    <row r="38977" spans="2:15" x14ac:dyDescent="0.2">
      <c r="B38977" s="3"/>
      <c r="C38977" s="3"/>
      <c r="D38977" s="6"/>
      <c r="E38977" s="8"/>
      <c r="O38977" s="9"/>
    </row>
    <row r="38978" spans="2:15" x14ac:dyDescent="0.2">
      <c r="B38978" s="3"/>
      <c r="C38978" s="3"/>
      <c r="D38978" s="6"/>
      <c r="E38978" s="8"/>
      <c r="O38978" s="9"/>
    </row>
    <row r="38979" spans="2:15" x14ac:dyDescent="0.2">
      <c r="B38979" s="3"/>
      <c r="C38979" s="3"/>
      <c r="D38979" s="6"/>
      <c r="E38979" s="8"/>
      <c r="O38979" s="9"/>
    </row>
    <row r="38980" spans="2:15" x14ac:dyDescent="0.2">
      <c r="B38980" s="3"/>
      <c r="C38980" s="3"/>
      <c r="D38980" s="6"/>
      <c r="E38980" s="8"/>
      <c r="O38980" s="9"/>
    </row>
    <row r="38981" spans="2:15" x14ac:dyDescent="0.2">
      <c r="B38981" s="3"/>
      <c r="C38981" s="3"/>
      <c r="D38981" s="6"/>
      <c r="E38981" s="8"/>
      <c r="O38981" s="9"/>
    </row>
    <row r="38982" spans="2:15" x14ac:dyDescent="0.2">
      <c r="B38982" s="3"/>
      <c r="C38982" s="3"/>
      <c r="D38982" s="6"/>
      <c r="E38982" s="8"/>
      <c r="O38982" s="9"/>
    </row>
    <row r="38983" spans="2:15" x14ac:dyDescent="0.2">
      <c r="B38983" s="3"/>
      <c r="C38983" s="3"/>
      <c r="D38983" s="6"/>
      <c r="E38983" s="8"/>
      <c r="O38983" s="9"/>
    </row>
    <row r="38984" spans="2:15" x14ac:dyDescent="0.2">
      <c r="B38984" s="3"/>
      <c r="C38984" s="3"/>
      <c r="D38984" s="6"/>
      <c r="E38984" s="8"/>
      <c r="O38984" s="9"/>
    </row>
    <row r="38985" spans="2:15" x14ac:dyDescent="0.2">
      <c r="B38985" s="3"/>
      <c r="C38985" s="3"/>
      <c r="D38985" s="6"/>
      <c r="E38985" s="8"/>
      <c r="O38985" s="9"/>
    </row>
    <row r="38986" spans="2:15" x14ac:dyDescent="0.2">
      <c r="B38986" s="3"/>
      <c r="C38986" s="3"/>
      <c r="D38986" s="6"/>
      <c r="E38986" s="8"/>
      <c r="O38986" s="9"/>
    </row>
    <row r="38987" spans="2:15" x14ac:dyDescent="0.2">
      <c r="B38987" s="3"/>
      <c r="C38987" s="3"/>
      <c r="D38987" s="6"/>
      <c r="E38987" s="8"/>
      <c r="O38987" s="9"/>
    </row>
    <row r="38988" spans="2:15" x14ac:dyDescent="0.2">
      <c r="B38988" s="3"/>
      <c r="C38988" s="3"/>
      <c r="D38988" s="6"/>
      <c r="E38988" s="8"/>
      <c r="O38988" s="9"/>
    </row>
    <row r="38989" spans="2:15" x14ac:dyDescent="0.2">
      <c r="B38989" s="3"/>
      <c r="C38989" s="3"/>
      <c r="D38989" s="6"/>
      <c r="E38989" s="8"/>
      <c r="O38989" s="9"/>
    </row>
    <row r="38990" spans="2:15" x14ac:dyDescent="0.2">
      <c r="B38990" s="3"/>
      <c r="C38990" s="3"/>
      <c r="D38990" s="6"/>
      <c r="E38990" s="8"/>
      <c r="O38990" s="9"/>
    </row>
    <row r="38991" spans="2:15" x14ac:dyDescent="0.2">
      <c r="B38991" s="3"/>
      <c r="C38991" s="3"/>
      <c r="D38991" s="6"/>
      <c r="E38991" s="8"/>
      <c r="O38991" s="9"/>
    </row>
    <row r="38992" spans="2:15" x14ac:dyDescent="0.2">
      <c r="B38992" s="3"/>
      <c r="C38992" s="3"/>
      <c r="D38992" s="6"/>
      <c r="E38992" s="8"/>
      <c r="O38992" s="9"/>
    </row>
    <row r="38993" spans="2:15" x14ac:dyDescent="0.2">
      <c r="B38993" s="3"/>
      <c r="C38993" s="3"/>
      <c r="D38993" s="6"/>
      <c r="E38993" s="8"/>
      <c r="O38993" s="9"/>
    </row>
    <row r="38994" spans="2:15" x14ac:dyDescent="0.2">
      <c r="B38994" s="3"/>
      <c r="C38994" s="3"/>
      <c r="D38994" s="6"/>
      <c r="E38994" s="8"/>
      <c r="O38994" s="9"/>
    </row>
    <row r="38995" spans="2:15" x14ac:dyDescent="0.2">
      <c r="B38995" s="3"/>
      <c r="C38995" s="3"/>
      <c r="D38995" s="6"/>
      <c r="E38995" s="8"/>
      <c r="O38995" s="9"/>
    </row>
    <row r="38996" spans="2:15" x14ac:dyDescent="0.2">
      <c r="B38996" s="3"/>
      <c r="C38996" s="3"/>
      <c r="D38996" s="6"/>
      <c r="E38996" s="8"/>
      <c r="O38996" s="9"/>
    </row>
    <row r="38997" spans="2:15" x14ac:dyDescent="0.2">
      <c r="B38997" s="3"/>
      <c r="C38997" s="3"/>
      <c r="D38997" s="6"/>
      <c r="E38997" s="8"/>
      <c r="O38997" s="9"/>
    </row>
    <row r="38998" spans="2:15" x14ac:dyDescent="0.2">
      <c r="B38998" s="3"/>
      <c r="C38998" s="3"/>
      <c r="D38998" s="6"/>
      <c r="E38998" s="8"/>
      <c r="O38998" s="9"/>
    </row>
    <row r="38999" spans="2:15" x14ac:dyDescent="0.2">
      <c r="B38999" s="3"/>
      <c r="C38999" s="3"/>
      <c r="D38999" s="6"/>
      <c r="E38999" s="8"/>
      <c r="O38999" s="9"/>
    </row>
    <row r="39000" spans="2:15" x14ac:dyDescent="0.2">
      <c r="B39000" s="3"/>
      <c r="C39000" s="3"/>
      <c r="D39000" s="6"/>
      <c r="E39000" s="8"/>
      <c r="O39000" s="9"/>
    </row>
    <row r="39001" spans="2:15" x14ac:dyDescent="0.2">
      <c r="B39001" s="3"/>
      <c r="C39001" s="3"/>
      <c r="D39001" s="6"/>
      <c r="E39001" s="8"/>
      <c r="O39001" s="9"/>
    </row>
    <row r="39002" spans="2:15" x14ac:dyDescent="0.2">
      <c r="B39002" s="3"/>
      <c r="C39002" s="3"/>
      <c r="D39002" s="6"/>
      <c r="E39002" s="8"/>
      <c r="O39002" s="9"/>
    </row>
    <row r="39003" spans="2:15" x14ac:dyDescent="0.2">
      <c r="B39003" s="3"/>
      <c r="C39003" s="3"/>
      <c r="D39003" s="6"/>
      <c r="E39003" s="8"/>
      <c r="O39003" s="9"/>
    </row>
    <row r="39004" spans="2:15" x14ac:dyDescent="0.2">
      <c r="B39004" s="3"/>
      <c r="C39004" s="3"/>
      <c r="D39004" s="6"/>
      <c r="E39004" s="8"/>
      <c r="O39004" s="9"/>
    </row>
    <row r="39005" spans="2:15" x14ac:dyDescent="0.2">
      <c r="B39005" s="3"/>
      <c r="C39005" s="3"/>
      <c r="D39005" s="6"/>
      <c r="E39005" s="8"/>
      <c r="O39005" s="9"/>
    </row>
    <row r="39006" spans="2:15" x14ac:dyDescent="0.2">
      <c r="B39006" s="3"/>
      <c r="C39006" s="3"/>
      <c r="D39006" s="6"/>
      <c r="E39006" s="8"/>
      <c r="O39006" s="9"/>
    </row>
    <row r="39007" spans="2:15" x14ac:dyDescent="0.2">
      <c r="B39007" s="3"/>
      <c r="C39007" s="3"/>
      <c r="D39007" s="6"/>
      <c r="E39007" s="8"/>
      <c r="O39007" s="9"/>
    </row>
    <row r="39008" spans="2:15" x14ac:dyDescent="0.2">
      <c r="B39008" s="3"/>
      <c r="C39008" s="3"/>
      <c r="D39008" s="6"/>
      <c r="E39008" s="8"/>
      <c r="O39008" s="9"/>
    </row>
    <row r="39009" spans="2:15" x14ac:dyDescent="0.2">
      <c r="B39009" s="3"/>
      <c r="C39009" s="3"/>
      <c r="D39009" s="6"/>
      <c r="E39009" s="8"/>
      <c r="O39009" s="9"/>
    </row>
    <row r="39010" spans="2:15" x14ac:dyDescent="0.2">
      <c r="B39010" s="3"/>
      <c r="C39010" s="3"/>
      <c r="D39010" s="6"/>
      <c r="E39010" s="8"/>
      <c r="O39010" s="9"/>
    </row>
    <row r="39011" spans="2:15" x14ac:dyDescent="0.2">
      <c r="B39011" s="3"/>
      <c r="C39011" s="3"/>
      <c r="D39011" s="6"/>
      <c r="E39011" s="8"/>
      <c r="O39011" s="9"/>
    </row>
    <row r="39012" spans="2:15" x14ac:dyDescent="0.2">
      <c r="B39012" s="3"/>
      <c r="C39012" s="3"/>
      <c r="D39012" s="6"/>
      <c r="E39012" s="8"/>
      <c r="O39012" s="9"/>
    </row>
    <row r="39013" spans="2:15" x14ac:dyDescent="0.2">
      <c r="B39013" s="3"/>
      <c r="C39013" s="3"/>
      <c r="D39013" s="6"/>
      <c r="E39013" s="8"/>
      <c r="O39013" s="9"/>
    </row>
    <row r="39014" spans="2:15" x14ac:dyDescent="0.2">
      <c r="B39014" s="3"/>
      <c r="C39014" s="3"/>
      <c r="D39014" s="6"/>
      <c r="E39014" s="8"/>
      <c r="O39014" s="9"/>
    </row>
    <row r="39015" spans="2:15" x14ac:dyDescent="0.2">
      <c r="B39015" s="3"/>
      <c r="C39015" s="3"/>
      <c r="D39015" s="6"/>
      <c r="E39015" s="8"/>
      <c r="O39015" s="9"/>
    </row>
    <row r="39016" spans="2:15" x14ac:dyDescent="0.2">
      <c r="B39016" s="3"/>
      <c r="C39016" s="3"/>
      <c r="D39016" s="6"/>
      <c r="E39016" s="8"/>
      <c r="O39016" s="9"/>
    </row>
    <row r="39017" spans="2:15" x14ac:dyDescent="0.2">
      <c r="B39017" s="3"/>
      <c r="C39017" s="3"/>
      <c r="D39017" s="6"/>
      <c r="E39017" s="8"/>
      <c r="O39017" s="9"/>
    </row>
    <row r="39018" spans="2:15" x14ac:dyDescent="0.2">
      <c r="B39018" s="3"/>
      <c r="C39018" s="3"/>
      <c r="D39018" s="6"/>
      <c r="E39018" s="8"/>
      <c r="O39018" s="9"/>
    </row>
    <row r="39019" spans="2:15" x14ac:dyDescent="0.2">
      <c r="B39019" s="3"/>
      <c r="C39019" s="3"/>
      <c r="D39019" s="6"/>
      <c r="E39019" s="8"/>
      <c r="O39019" s="9"/>
    </row>
    <row r="39020" spans="2:15" x14ac:dyDescent="0.2">
      <c r="B39020" s="3"/>
      <c r="C39020" s="3"/>
      <c r="D39020" s="6"/>
      <c r="E39020" s="8"/>
      <c r="O39020" s="9"/>
    </row>
    <row r="39021" spans="2:15" x14ac:dyDescent="0.2">
      <c r="B39021" s="3"/>
      <c r="C39021" s="3"/>
      <c r="D39021" s="6"/>
      <c r="E39021" s="8"/>
      <c r="O39021" s="9"/>
    </row>
    <row r="39022" spans="2:15" x14ac:dyDescent="0.2">
      <c r="B39022" s="3"/>
      <c r="C39022" s="3"/>
      <c r="D39022" s="6"/>
      <c r="E39022" s="8"/>
      <c r="O39022" s="9"/>
    </row>
    <row r="39023" spans="2:15" x14ac:dyDescent="0.2">
      <c r="B39023" s="3"/>
      <c r="C39023" s="3"/>
      <c r="D39023" s="6"/>
      <c r="E39023" s="8"/>
      <c r="O39023" s="9"/>
    </row>
    <row r="39024" spans="2:15" x14ac:dyDescent="0.2">
      <c r="B39024" s="3"/>
      <c r="C39024" s="3"/>
      <c r="D39024" s="6"/>
      <c r="E39024" s="8"/>
      <c r="O39024" s="9"/>
    </row>
    <row r="39025" spans="2:15" x14ac:dyDescent="0.2">
      <c r="B39025" s="3"/>
      <c r="C39025" s="3"/>
      <c r="D39025" s="6"/>
      <c r="E39025" s="8"/>
      <c r="O39025" s="9"/>
    </row>
    <row r="39026" spans="2:15" x14ac:dyDescent="0.2">
      <c r="B39026" s="3"/>
      <c r="C39026" s="3"/>
      <c r="D39026" s="6"/>
      <c r="E39026" s="8"/>
      <c r="O39026" s="9"/>
    </row>
    <row r="39027" spans="2:15" x14ac:dyDescent="0.2">
      <c r="B39027" s="3"/>
      <c r="C39027" s="3"/>
      <c r="D39027" s="6"/>
      <c r="E39027" s="8"/>
      <c r="O39027" s="9"/>
    </row>
    <row r="39028" spans="2:15" x14ac:dyDescent="0.2">
      <c r="B39028" s="3"/>
      <c r="C39028" s="3"/>
      <c r="D39028" s="6"/>
      <c r="E39028" s="8"/>
      <c r="O39028" s="9"/>
    </row>
    <row r="39029" spans="2:15" x14ac:dyDescent="0.2">
      <c r="B39029" s="3"/>
      <c r="C39029" s="3"/>
      <c r="D39029" s="6"/>
      <c r="E39029" s="8"/>
      <c r="O39029" s="9"/>
    </row>
    <row r="39030" spans="2:15" x14ac:dyDescent="0.2">
      <c r="B39030" s="3"/>
      <c r="C39030" s="3"/>
      <c r="D39030" s="6"/>
      <c r="E39030" s="8"/>
      <c r="O39030" s="9"/>
    </row>
    <row r="39031" spans="2:15" x14ac:dyDescent="0.2">
      <c r="B39031" s="3"/>
      <c r="C39031" s="3"/>
      <c r="D39031" s="6"/>
      <c r="E39031" s="8"/>
      <c r="O39031" s="9"/>
    </row>
    <row r="39032" spans="2:15" x14ac:dyDescent="0.2">
      <c r="B39032" s="3"/>
      <c r="C39032" s="3"/>
      <c r="D39032" s="6"/>
      <c r="E39032" s="8"/>
      <c r="O39032" s="9"/>
    </row>
    <row r="39033" spans="2:15" x14ac:dyDescent="0.2">
      <c r="B39033" s="3"/>
      <c r="C39033" s="3"/>
      <c r="D39033" s="6"/>
      <c r="E39033" s="8"/>
      <c r="O39033" s="9"/>
    </row>
    <row r="39034" spans="2:15" x14ac:dyDescent="0.2">
      <c r="B39034" s="3"/>
      <c r="C39034" s="3"/>
      <c r="D39034" s="6"/>
      <c r="E39034" s="8"/>
      <c r="O39034" s="9"/>
    </row>
    <row r="39035" spans="2:15" x14ac:dyDescent="0.2">
      <c r="B39035" s="3"/>
      <c r="C39035" s="3"/>
      <c r="D39035" s="6"/>
      <c r="E39035" s="8"/>
      <c r="O39035" s="9"/>
    </row>
    <row r="39036" spans="2:15" x14ac:dyDescent="0.2">
      <c r="B39036" s="3"/>
      <c r="C39036" s="3"/>
      <c r="D39036" s="6"/>
      <c r="E39036" s="8"/>
      <c r="O39036" s="9"/>
    </row>
    <row r="39037" spans="2:15" x14ac:dyDescent="0.2">
      <c r="B39037" s="3"/>
      <c r="C39037" s="3"/>
      <c r="D39037" s="6"/>
      <c r="E39037" s="8"/>
      <c r="O39037" s="9"/>
    </row>
    <row r="39038" spans="2:15" x14ac:dyDescent="0.2">
      <c r="B39038" s="3"/>
      <c r="C39038" s="3"/>
      <c r="D39038" s="6"/>
      <c r="E39038" s="8"/>
      <c r="O39038" s="9"/>
    </row>
    <row r="39039" spans="2:15" x14ac:dyDescent="0.2">
      <c r="B39039" s="3"/>
      <c r="C39039" s="3"/>
      <c r="D39039" s="6"/>
      <c r="E39039" s="8"/>
      <c r="O39039" s="9"/>
    </row>
    <row r="39040" spans="2:15" x14ac:dyDescent="0.2">
      <c r="B39040" s="3"/>
      <c r="C39040" s="3"/>
      <c r="D39040" s="6"/>
      <c r="E39040" s="8"/>
      <c r="O39040" s="9"/>
    </row>
    <row r="39041" spans="2:15" x14ac:dyDescent="0.2">
      <c r="B39041" s="3"/>
      <c r="C39041" s="3"/>
      <c r="D39041" s="6"/>
      <c r="E39041" s="8"/>
      <c r="O39041" s="9"/>
    </row>
    <row r="39042" spans="2:15" x14ac:dyDescent="0.2">
      <c r="B39042" s="3"/>
      <c r="C39042" s="3"/>
      <c r="D39042" s="6"/>
      <c r="E39042" s="8"/>
      <c r="O39042" s="9"/>
    </row>
    <row r="39043" spans="2:15" x14ac:dyDescent="0.2">
      <c r="B39043" s="3"/>
      <c r="C39043" s="3"/>
      <c r="D39043" s="6"/>
      <c r="E39043" s="8"/>
      <c r="O39043" s="9"/>
    </row>
    <row r="39044" spans="2:15" x14ac:dyDescent="0.2">
      <c r="B39044" s="3"/>
      <c r="C39044" s="3"/>
      <c r="D39044" s="6"/>
      <c r="E39044" s="8"/>
      <c r="O39044" s="9"/>
    </row>
    <row r="39045" spans="2:15" x14ac:dyDescent="0.2">
      <c r="B39045" s="3"/>
      <c r="C39045" s="3"/>
      <c r="D39045" s="6"/>
      <c r="E39045" s="8"/>
      <c r="O39045" s="9"/>
    </row>
    <row r="39046" spans="2:15" x14ac:dyDescent="0.2">
      <c r="B39046" s="3"/>
      <c r="C39046" s="3"/>
      <c r="D39046" s="6"/>
      <c r="E39046" s="8"/>
      <c r="O39046" s="9"/>
    </row>
    <row r="39047" spans="2:15" x14ac:dyDescent="0.2">
      <c r="B39047" s="3"/>
      <c r="C39047" s="3"/>
      <c r="D39047" s="6"/>
      <c r="E39047" s="8"/>
      <c r="O39047" s="9"/>
    </row>
    <row r="39048" spans="2:15" x14ac:dyDescent="0.2">
      <c r="B39048" s="3"/>
      <c r="C39048" s="3"/>
      <c r="D39048" s="6"/>
      <c r="E39048" s="8"/>
      <c r="O39048" s="9"/>
    </row>
    <row r="39049" spans="2:15" x14ac:dyDescent="0.2">
      <c r="B39049" s="3"/>
      <c r="C39049" s="3"/>
      <c r="D39049" s="6"/>
      <c r="E39049" s="8"/>
      <c r="O39049" s="9"/>
    </row>
    <row r="39050" spans="2:15" x14ac:dyDescent="0.2">
      <c r="B39050" s="3"/>
      <c r="C39050" s="3"/>
      <c r="D39050" s="6"/>
      <c r="E39050" s="8"/>
      <c r="O39050" s="9"/>
    </row>
    <row r="39051" spans="2:15" x14ac:dyDescent="0.2">
      <c r="B39051" s="3"/>
      <c r="C39051" s="3"/>
      <c r="D39051" s="6"/>
      <c r="E39051" s="8"/>
      <c r="O39051" s="9"/>
    </row>
    <row r="39052" spans="2:15" x14ac:dyDescent="0.2">
      <c r="B39052" s="3"/>
      <c r="C39052" s="3"/>
      <c r="D39052" s="6"/>
      <c r="E39052" s="8"/>
      <c r="O39052" s="9"/>
    </row>
    <row r="39053" spans="2:15" x14ac:dyDescent="0.2">
      <c r="B39053" s="3"/>
      <c r="C39053" s="3"/>
      <c r="D39053" s="6"/>
      <c r="E39053" s="8"/>
      <c r="O39053" s="9"/>
    </row>
    <row r="39054" spans="2:15" x14ac:dyDescent="0.2">
      <c r="B39054" s="3"/>
      <c r="C39054" s="3"/>
      <c r="D39054" s="6"/>
      <c r="E39054" s="8"/>
      <c r="O39054" s="9"/>
    </row>
    <row r="39055" spans="2:15" x14ac:dyDescent="0.2">
      <c r="B39055" s="3"/>
      <c r="C39055" s="3"/>
      <c r="D39055" s="6"/>
      <c r="E39055" s="8"/>
      <c r="O39055" s="9"/>
    </row>
    <row r="39056" spans="2:15" x14ac:dyDescent="0.2">
      <c r="B39056" s="3"/>
      <c r="C39056" s="3"/>
      <c r="D39056" s="6"/>
      <c r="E39056" s="8"/>
      <c r="O39056" s="9"/>
    </row>
    <row r="39057" spans="2:15" x14ac:dyDescent="0.2">
      <c r="B39057" s="3"/>
      <c r="C39057" s="3"/>
      <c r="D39057" s="6"/>
      <c r="E39057" s="8"/>
      <c r="O39057" s="9"/>
    </row>
    <row r="39058" spans="2:15" x14ac:dyDescent="0.2">
      <c r="B39058" s="3"/>
      <c r="C39058" s="3"/>
      <c r="D39058" s="6"/>
      <c r="E39058" s="8"/>
      <c r="O39058" s="9"/>
    </row>
    <row r="39059" spans="2:15" x14ac:dyDescent="0.2">
      <c r="B39059" s="3"/>
      <c r="C39059" s="3"/>
      <c r="D39059" s="6"/>
      <c r="E39059" s="8"/>
      <c r="O39059" s="9"/>
    </row>
    <row r="39060" spans="2:15" x14ac:dyDescent="0.2">
      <c r="B39060" s="3"/>
      <c r="C39060" s="3"/>
      <c r="D39060" s="6"/>
      <c r="E39060" s="8"/>
      <c r="O39060" s="9"/>
    </row>
    <row r="39061" spans="2:15" x14ac:dyDescent="0.2">
      <c r="B39061" s="3"/>
      <c r="C39061" s="3"/>
      <c r="D39061" s="6"/>
      <c r="E39061" s="8"/>
      <c r="O39061" s="9"/>
    </row>
    <row r="39062" spans="2:15" x14ac:dyDescent="0.2">
      <c r="B39062" s="3"/>
      <c r="C39062" s="3"/>
      <c r="D39062" s="6"/>
      <c r="E39062" s="8"/>
      <c r="O39062" s="9"/>
    </row>
    <row r="39063" spans="2:15" x14ac:dyDescent="0.2">
      <c r="B39063" s="3"/>
      <c r="C39063" s="3"/>
      <c r="D39063" s="6"/>
      <c r="E39063" s="8"/>
      <c r="O39063" s="9"/>
    </row>
    <row r="39064" spans="2:15" x14ac:dyDescent="0.2">
      <c r="B39064" s="3"/>
      <c r="C39064" s="3"/>
      <c r="D39064" s="6"/>
      <c r="E39064" s="8"/>
      <c r="O39064" s="9"/>
    </row>
    <row r="39065" spans="2:15" x14ac:dyDescent="0.2">
      <c r="B39065" s="3"/>
      <c r="C39065" s="3"/>
      <c r="D39065" s="6"/>
      <c r="E39065" s="8"/>
      <c r="O39065" s="9"/>
    </row>
    <row r="39066" spans="2:15" x14ac:dyDescent="0.2">
      <c r="B39066" s="3"/>
      <c r="C39066" s="3"/>
      <c r="D39066" s="6"/>
      <c r="E39066" s="8"/>
      <c r="O39066" s="9"/>
    </row>
    <row r="39067" spans="2:15" x14ac:dyDescent="0.2">
      <c r="B39067" s="3"/>
      <c r="C39067" s="3"/>
      <c r="D39067" s="6"/>
      <c r="E39067" s="8"/>
      <c r="O39067" s="9"/>
    </row>
    <row r="39068" spans="2:15" x14ac:dyDescent="0.2">
      <c r="B39068" s="3"/>
      <c r="C39068" s="3"/>
      <c r="D39068" s="6"/>
      <c r="E39068" s="8"/>
      <c r="O39068" s="9"/>
    </row>
    <row r="39069" spans="2:15" x14ac:dyDescent="0.2">
      <c r="B39069" s="3"/>
      <c r="C39069" s="3"/>
      <c r="D39069" s="6"/>
      <c r="E39069" s="8"/>
      <c r="O39069" s="9"/>
    </row>
    <row r="39070" spans="2:15" x14ac:dyDescent="0.2">
      <c r="B39070" s="3"/>
      <c r="C39070" s="3"/>
      <c r="D39070" s="6"/>
      <c r="E39070" s="8"/>
      <c r="O39070" s="9"/>
    </row>
    <row r="39071" spans="2:15" x14ac:dyDescent="0.2">
      <c r="B39071" s="3"/>
      <c r="C39071" s="3"/>
      <c r="D39071" s="6"/>
      <c r="E39071" s="8"/>
      <c r="O39071" s="9"/>
    </row>
    <row r="39072" spans="2:15" x14ac:dyDescent="0.2">
      <c r="B39072" s="3"/>
      <c r="C39072" s="3"/>
      <c r="D39072" s="6"/>
      <c r="E39072" s="8"/>
      <c r="O39072" s="9"/>
    </row>
    <row r="39073" spans="2:15" x14ac:dyDescent="0.2">
      <c r="B39073" s="3"/>
      <c r="C39073" s="3"/>
      <c r="D39073" s="6"/>
      <c r="E39073" s="8"/>
      <c r="O39073" s="9"/>
    </row>
    <row r="39074" spans="2:15" x14ac:dyDescent="0.2">
      <c r="B39074" s="3"/>
      <c r="C39074" s="3"/>
      <c r="D39074" s="6"/>
      <c r="E39074" s="8"/>
      <c r="O39074" s="9"/>
    </row>
    <row r="39075" spans="2:15" x14ac:dyDescent="0.2">
      <c r="B39075" s="3"/>
      <c r="C39075" s="3"/>
      <c r="D39075" s="6"/>
      <c r="E39075" s="8"/>
      <c r="O39075" s="9"/>
    </row>
    <row r="39076" spans="2:15" x14ac:dyDescent="0.2">
      <c r="B39076" s="3"/>
      <c r="C39076" s="3"/>
      <c r="D39076" s="6"/>
      <c r="E39076" s="8"/>
      <c r="O39076" s="9"/>
    </row>
    <row r="39077" spans="2:15" x14ac:dyDescent="0.2">
      <c r="B39077" s="3"/>
      <c r="C39077" s="3"/>
      <c r="D39077" s="6"/>
      <c r="E39077" s="8"/>
      <c r="O39077" s="9"/>
    </row>
    <row r="39078" spans="2:15" x14ac:dyDescent="0.2">
      <c r="B39078" s="3"/>
      <c r="C39078" s="3"/>
      <c r="D39078" s="6"/>
      <c r="E39078" s="8"/>
      <c r="O39078" s="9"/>
    </row>
    <row r="39079" spans="2:15" x14ac:dyDescent="0.2">
      <c r="B39079" s="3"/>
      <c r="C39079" s="3"/>
      <c r="D39079" s="6"/>
      <c r="E39079" s="8"/>
      <c r="O39079" s="9"/>
    </row>
    <row r="39080" spans="2:15" x14ac:dyDescent="0.2">
      <c r="B39080" s="3"/>
      <c r="C39080" s="3"/>
      <c r="D39080" s="6"/>
      <c r="E39080" s="8"/>
      <c r="O39080" s="9"/>
    </row>
    <row r="39081" spans="2:15" x14ac:dyDescent="0.2">
      <c r="B39081" s="3"/>
      <c r="C39081" s="3"/>
      <c r="D39081" s="6"/>
      <c r="E39081" s="8"/>
      <c r="O39081" s="9"/>
    </row>
    <row r="39082" spans="2:15" x14ac:dyDescent="0.2">
      <c r="B39082" s="3"/>
      <c r="C39082" s="3"/>
      <c r="D39082" s="6"/>
      <c r="E39082" s="8"/>
      <c r="O39082" s="9"/>
    </row>
    <row r="39083" spans="2:15" x14ac:dyDescent="0.2">
      <c r="B39083" s="3"/>
      <c r="C39083" s="3"/>
      <c r="D39083" s="6"/>
      <c r="E39083" s="8"/>
      <c r="O39083" s="9"/>
    </row>
    <row r="39084" spans="2:15" x14ac:dyDescent="0.2">
      <c r="B39084" s="3"/>
      <c r="C39084" s="3"/>
      <c r="D39084" s="6"/>
      <c r="E39084" s="8"/>
      <c r="O39084" s="9"/>
    </row>
    <row r="39085" spans="2:15" x14ac:dyDescent="0.2">
      <c r="B39085" s="3"/>
      <c r="C39085" s="3"/>
      <c r="D39085" s="6"/>
      <c r="E39085" s="8"/>
      <c r="O39085" s="9"/>
    </row>
    <row r="39086" spans="2:15" x14ac:dyDescent="0.2">
      <c r="B39086" s="3"/>
      <c r="C39086" s="3"/>
      <c r="D39086" s="6"/>
      <c r="E39086" s="8"/>
      <c r="O39086" s="9"/>
    </row>
    <row r="39087" spans="2:15" x14ac:dyDescent="0.2">
      <c r="B39087" s="3"/>
      <c r="C39087" s="3"/>
      <c r="D39087" s="6"/>
      <c r="E39087" s="8"/>
      <c r="O39087" s="9"/>
    </row>
    <row r="39088" spans="2:15" x14ac:dyDescent="0.2">
      <c r="B39088" s="3"/>
      <c r="C39088" s="3"/>
      <c r="D39088" s="6"/>
      <c r="E39088" s="8"/>
      <c r="O39088" s="9"/>
    </row>
    <row r="39089" spans="2:15" x14ac:dyDescent="0.2">
      <c r="B39089" s="3"/>
      <c r="C39089" s="3"/>
      <c r="D39089" s="6"/>
      <c r="E39089" s="8"/>
      <c r="O39089" s="9"/>
    </row>
    <row r="39090" spans="2:15" x14ac:dyDescent="0.2">
      <c r="B39090" s="3"/>
      <c r="C39090" s="3"/>
      <c r="D39090" s="6"/>
      <c r="E39090" s="8"/>
      <c r="O39090" s="9"/>
    </row>
    <row r="39091" spans="2:15" x14ac:dyDescent="0.2">
      <c r="B39091" s="3"/>
      <c r="C39091" s="3"/>
      <c r="D39091" s="6"/>
      <c r="E39091" s="8"/>
      <c r="O39091" s="9"/>
    </row>
    <row r="39092" spans="2:15" x14ac:dyDescent="0.2">
      <c r="B39092" s="3"/>
      <c r="C39092" s="3"/>
      <c r="D39092" s="6"/>
      <c r="E39092" s="8"/>
      <c r="O39092" s="9"/>
    </row>
    <row r="39093" spans="2:15" x14ac:dyDescent="0.2">
      <c r="B39093" s="3"/>
      <c r="C39093" s="3"/>
      <c r="D39093" s="6"/>
      <c r="E39093" s="8"/>
      <c r="O39093" s="9"/>
    </row>
    <row r="39094" spans="2:15" x14ac:dyDescent="0.2">
      <c r="B39094" s="3"/>
      <c r="C39094" s="3"/>
      <c r="D39094" s="6"/>
      <c r="E39094" s="8"/>
      <c r="O39094" s="9"/>
    </row>
    <row r="39095" spans="2:15" x14ac:dyDescent="0.2">
      <c r="B39095" s="3"/>
      <c r="C39095" s="3"/>
      <c r="D39095" s="6"/>
      <c r="E39095" s="8"/>
      <c r="O39095" s="9"/>
    </row>
    <row r="39096" spans="2:15" x14ac:dyDescent="0.2">
      <c r="B39096" s="3"/>
      <c r="C39096" s="3"/>
      <c r="D39096" s="6"/>
      <c r="E39096" s="8"/>
      <c r="O39096" s="9"/>
    </row>
    <row r="39097" spans="2:15" x14ac:dyDescent="0.2">
      <c r="B39097" s="3"/>
      <c r="C39097" s="3"/>
      <c r="D39097" s="6"/>
      <c r="E39097" s="8"/>
      <c r="O39097" s="9"/>
    </row>
    <row r="39098" spans="2:15" x14ac:dyDescent="0.2">
      <c r="B39098" s="3"/>
      <c r="C39098" s="3"/>
      <c r="D39098" s="6"/>
      <c r="E39098" s="8"/>
      <c r="O39098" s="9"/>
    </row>
    <row r="39099" spans="2:15" x14ac:dyDescent="0.2">
      <c r="B39099" s="3"/>
      <c r="C39099" s="3"/>
      <c r="D39099" s="6"/>
      <c r="E39099" s="8"/>
      <c r="O39099" s="9"/>
    </row>
    <row r="39100" spans="2:15" x14ac:dyDescent="0.2">
      <c r="B39100" s="3"/>
      <c r="C39100" s="3"/>
      <c r="D39100" s="6"/>
      <c r="E39100" s="8"/>
      <c r="O39100" s="9"/>
    </row>
    <row r="39101" spans="2:15" x14ac:dyDescent="0.2">
      <c r="B39101" s="3"/>
      <c r="C39101" s="3"/>
      <c r="D39101" s="6"/>
      <c r="E39101" s="8"/>
      <c r="O39101" s="9"/>
    </row>
    <row r="39102" spans="2:15" x14ac:dyDescent="0.2">
      <c r="B39102" s="3"/>
      <c r="C39102" s="3"/>
      <c r="D39102" s="6"/>
      <c r="E39102" s="8"/>
      <c r="O39102" s="9"/>
    </row>
    <row r="39103" spans="2:15" x14ac:dyDescent="0.2">
      <c r="B39103" s="3"/>
      <c r="C39103" s="3"/>
      <c r="D39103" s="6"/>
      <c r="E39103" s="8"/>
      <c r="O39103" s="9"/>
    </row>
    <row r="39104" spans="2:15" x14ac:dyDescent="0.2">
      <c r="B39104" s="3"/>
      <c r="C39104" s="3"/>
      <c r="D39104" s="6"/>
      <c r="E39104" s="8"/>
      <c r="O39104" s="9"/>
    </row>
    <row r="39105" spans="2:15" x14ac:dyDescent="0.2">
      <c r="B39105" s="3"/>
      <c r="C39105" s="3"/>
      <c r="D39105" s="6"/>
      <c r="E39105" s="8"/>
      <c r="O39105" s="9"/>
    </row>
    <row r="39106" spans="2:15" x14ac:dyDescent="0.2">
      <c r="B39106" s="3"/>
      <c r="C39106" s="3"/>
      <c r="D39106" s="6"/>
      <c r="E39106" s="8"/>
      <c r="O39106" s="9"/>
    </row>
    <row r="39107" spans="2:15" x14ac:dyDescent="0.2">
      <c r="B39107" s="3"/>
      <c r="C39107" s="3"/>
      <c r="D39107" s="6"/>
      <c r="E39107" s="8"/>
      <c r="O39107" s="9"/>
    </row>
    <row r="39108" spans="2:15" x14ac:dyDescent="0.2">
      <c r="B39108" s="3"/>
      <c r="C39108" s="3"/>
      <c r="D39108" s="6"/>
      <c r="E39108" s="8"/>
      <c r="O39108" s="9"/>
    </row>
    <row r="39109" spans="2:15" x14ac:dyDescent="0.2">
      <c r="B39109" s="3"/>
      <c r="C39109" s="3"/>
      <c r="D39109" s="6"/>
      <c r="E39109" s="8"/>
      <c r="O39109" s="9"/>
    </row>
    <row r="39110" spans="2:15" x14ac:dyDescent="0.2">
      <c r="B39110" s="3"/>
      <c r="C39110" s="3"/>
      <c r="D39110" s="6"/>
      <c r="E39110" s="8"/>
      <c r="O39110" s="9"/>
    </row>
    <row r="39111" spans="2:15" x14ac:dyDescent="0.2">
      <c r="B39111" s="3"/>
      <c r="C39111" s="3"/>
      <c r="D39111" s="6"/>
      <c r="E39111" s="8"/>
      <c r="O39111" s="9"/>
    </row>
    <row r="39112" spans="2:15" x14ac:dyDescent="0.2">
      <c r="B39112" s="3"/>
      <c r="C39112" s="3"/>
      <c r="D39112" s="6"/>
      <c r="E39112" s="8"/>
      <c r="O39112" s="9"/>
    </row>
    <row r="39113" spans="2:15" x14ac:dyDescent="0.2">
      <c r="B39113" s="3"/>
      <c r="C39113" s="3"/>
      <c r="D39113" s="6"/>
      <c r="E39113" s="8"/>
      <c r="O39113" s="9"/>
    </row>
    <row r="39114" spans="2:15" x14ac:dyDescent="0.2">
      <c r="B39114" s="3"/>
      <c r="C39114" s="3"/>
      <c r="D39114" s="6"/>
      <c r="E39114" s="8"/>
      <c r="O39114" s="9"/>
    </row>
    <row r="39115" spans="2:15" x14ac:dyDescent="0.2">
      <c r="B39115" s="3"/>
      <c r="C39115" s="3"/>
      <c r="D39115" s="6"/>
      <c r="E39115" s="8"/>
      <c r="O39115" s="9"/>
    </row>
    <row r="39116" spans="2:15" x14ac:dyDescent="0.2">
      <c r="B39116" s="3"/>
      <c r="C39116" s="3"/>
      <c r="D39116" s="6"/>
      <c r="E39116" s="8"/>
      <c r="O39116" s="9"/>
    </row>
    <row r="39117" spans="2:15" x14ac:dyDescent="0.2">
      <c r="B39117" s="3"/>
      <c r="C39117" s="3"/>
      <c r="D39117" s="6"/>
      <c r="E39117" s="8"/>
      <c r="O39117" s="9"/>
    </row>
    <row r="39118" spans="2:15" x14ac:dyDescent="0.2">
      <c r="B39118" s="3"/>
      <c r="C39118" s="3"/>
      <c r="D39118" s="6"/>
      <c r="E39118" s="8"/>
      <c r="O39118" s="9"/>
    </row>
    <row r="39119" spans="2:15" x14ac:dyDescent="0.2">
      <c r="B39119" s="3"/>
      <c r="C39119" s="3"/>
      <c r="D39119" s="6"/>
      <c r="E39119" s="8"/>
      <c r="O39119" s="9"/>
    </row>
    <row r="39120" spans="2:15" x14ac:dyDescent="0.2">
      <c r="B39120" s="3"/>
      <c r="C39120" s="3"/>
      <c r="D39120" s="6"/>
      <c r="E39120" s="8"/>
      <c r="O39120" s="9"/>
    </row>
    <row r="39121" spans="2:15" x14ac:dyDescent="0.2">
      <c r="B39121" s="3"/>
      <c r="C39121" s="3"/>
      <c r="D39121" s="6"/>
      <c r="E39121" s="8"/>
      <c r="O39121" s="9"/>
    </row>
    <row r="39122" spans="2:15" x14ac:dyDescent="0.2">
      <c r="B39122" s="3"/>
      <c r="C39122" s="3"/>
      <c r="D39122" s="6"/>
      <c r="E39122" s="8"/>
      <c r="O39122" s="9"/>
    </row>
    <row r="39123" spans="2:15" x14ac:dyDescent="0.2">
      <c r="B39123" s="3"/>
      <c r="C39123" s="3"/>
      <c r="D39123" s="6"/>
      <c r="E39123" s="8"/>
      <c r="O39123" s="9"/>
    </row>
    <row r="39124" spans="2:15" x14ac:dyDescent="0.2">
      <c r="B39124" s="3"/>
      <c r="C39124" s="3"/>
      <c r="D39124" s="6"/>
      <c r="E39124" s="8"/>
      <c r="O39124" s="9"/>
    </row>
    <row r="39125" spans="2:15" x14ac:dyDescent="0.2">
      <c r="B39125" s="3"/>
      <c r="C39125" s="3"/>
      <c r="D39125" s="6"/>
      <c r="E39125" s="8"/>
      <c r="O39125" s="9"/>
    </row>
    <row r="39126" spans="2:15" x14ac:dyDescent="0.2">
      <c r="B39126" s="3"/>
      <c r="C39126" s="3"/>
      <c r="D39126" s="6"/>
      <c r="E39126" s="8"/>
      <c r="O39126" s="9"/>
    </row>
    <row r="39127" spans="2:15" x14ac:dyDescent="0.2">
      <c r="B39127" s="3"/>
      <c r="C39127" s="3"/>
      <c r="D39127" s="6"/>
      <c r="E39127" s="8"/>
      <c r="O39127" s="9"/>
    </row>
    <row r="39128" spans="2:15" x14ac:dyDescent="0.2">
      <c r="B39128" s="3"/>
      <c r="C39128" s="3"/>
      <c r="D39128" s="6"/>
      <c r="E39128" s="8"/>
      <c r="O39128" s="9"/>
    </row>
    <row r="39129" spans="2:15" x14ac:dyDescent="0.2">
      <c r="B39129" s="3"/>
      <c r="C39129" s="3"/>
      <c r="D39129" s="6"/>
      <c r="E39129" s="8"/>
      <c r="O39129" s="9"/>
    </row>
    <row r="39130" spans="2:15" x14ac:dyDescent="0.2">
      <c r="B39130" s="3"/>
      <c r="C39130" s="3"/>
      <c r="D39130" s="6"/>
      <c r="E39130" s="8"/>
      <c r="O39130" s="9"/>
    </row>
    <row r="39131" spans="2:15" x14ac:dyDescent="0.2">
      <c r="B39131" s="3"/>
      <c r="C39131" s="3"/>
      <c r="D39131" s="6"/>
      <c r="E39131" s="8"/>
      <c r="O39131" s="9"/>
    </row>
    <row r="39132" spans="2:15" x14ac:dyDescent="0.2">
      <c r="B39132" s="3"/>
      <c r="C39132" s="3"/>
      <c r="D39132" s="6"/>
      <c r="E39132" s="8"/>
      <c r="O39132" s="9"/>
    </row>
    <row r="39133" spans="2:15" x14ac:dyDescent="0.2">
      <c r="B39133" s="3"/>
      <c r="C39133" s="3"/>
      <c r="D39133" s="6"/>
      <c r="E39133" s="8"/>
      <c r="O39133" s="9"/>
    </row>
    <row r="39134" spans="2:15" x14ac:dyDescent="0.2">
      <c r="B39134" s="3"/>
      <c r="C39134" s="3"/>
      <c r="D39134" s="6"/>
      <c r="E39134" s="8"/>
      <c r="O39134" s="9"/>
    </row>
    <row r="39135" spans="2:15" x14ac:dyDescent="0.2">
      <c r="B39135" s="3"/>
      <c r="C39135" s="3"/>
      <c r="D39135" s="6"/>
      <c r="E39135" s="8"/>
      <c r="O39135" s="9"/>
    </row>
    <row r="39136" spans="2:15" x14ac:dyDescent="0.2">
      <c r="B39136" s="3"/>
      <c r="C39136" s="3"/>
      <c r="D39136" s="6"/>
      <c r="E39136" s="8"/>
      <c r="O39136" s="9"/>
    </row>
    <row r="39137" spans="2:15" x14ac:dyDescent="0.2">
      <c r="B39137" s="3"/>
      <c r="C39137" s="3"/>
      <c r="D39137" s="6"/>
      <c r="E39137" s="8"/>
      <c r="O39137" s="9"/>
    </row>
    <row r="39138" spans="2:15" x14ac:dyDescent="0.2">
      <c r="B39138" s="3"/>
      <c r="C39138" s="3"/>
      <c r="D39138" s="6"/>
      <c r="E39138" s="8"/>
      <c r="O39138" s="9"/>
    </row>
    <row r="39139" spans="2:15" x14ac:dyDescent="0.2">
      <c r="B39139" s="3"/>
      <c r="C39139" s="3"/>
      <c r="D39139" s="6"/>
      <c r="E39139" s="8"/>
      <c r="O39139" s="9"/>
    </row>
    <row r="39140" spans="2:15" x14ac:dyDescent="0.2">
      <c r="B39140" s="3"/>
      <c r="C39140" s="3"/>
      <c r="D39140" s="6"/>
      <c r="E39140" s="8"/>
      <c r="O39140" s="9"/>
    </row>
    <row r="39141" spans="2:15" x14ac:dyDescent="0.2">
      <c r="B39141" s="3"/>
      <c r="C39141" s="3"/>
      <c r="D39141" s="6"/>
      <c r="E39141" s="8"/>
      <c r="O39141" s="9"/>
    </row>
    <row r="39142" spans="2:15" x14ac:dyDescent="0.2">
      <c r="B39142" s="3"/>
      <c r="C39142" s="3"/>
      <c r="D39142" s="6"/>
      <c r="E39142" s="8"/>
      <c r="O39142" s="9"/>
    </row>
    <row r="39143" spans="2:15" x14ac:dyDescent="0.2">
      <c r="B39143" s="3"/>
      <c r="C39143" s="3"/>
      <c r="D39143" s="6"/>
      <c r="E39143" s="8"/>
      <c r="O39143" s="9"/>
    </row>
    <row r="39144" spans="2:15" x14ac:dyDescent="0.2">
      <c r="B39144" s="3"/>
      <c r="C39144" s="3"/>
      <c r="D39144" s="6"/>
      <c r="E39144" s="8"/>
      <c r="O39144" s="9"/>
    </row>
    <row r="39145" spans="2:15" x14ac:dyDescent="0.2">
      <c r="B39145" s="3"/>
      <c r="C39145" s="3"/>
      <c r="D39145" s="6"/>
      <c r="E39145" s="8"/>
      <c r="O39145" s="9"/>
    </row>
    <row r="39146" spans="2:15" x14ac:dyDescent="0.2">
      <c r="B39146" s="3"/>
      <c r="C39146" s="3"/>
      <c r="D39146" s="6"/>
      <c r="E39146" s="8"/>
      <c r="O39146" s="9"/>
    </row>
    <row r="39147" spans="2:15" x14ac:dyDescent="0.2">
      <c r="B39147" s="3"/>
      <c r="C39147" s="3"/>
      <c r="D39147" s="6"/>
      <c r="E39147" s="8"/>
      <c r="O39147" s="9"/>
    </row>
    <row r="39148" spans="2:15" x14ac:dyDescent="0.2">
      <c r="B39148" s="3"/>
      <c r="C39148" s="3"/>
      <c r="D39148" s="6"/>
      <c r="E39148" s="8"/>
      <c r="O39148" s="9"/>
    </row>
    <row r="39149" spans="2:15" x14ac:dyDescent="0.2">
      <c r="B39149" s="3"/>
      <c r="C39149" s="3"/>
      <c r="D39149" s="6"/>
      <c r="E39149" s="8"/>
      <c r="O39149" s="9"/>
    </row>
    <row r="39150" spans="2:15" x14ac:dyDescent="0.2">
      <c r="B39150" s="3"/>
      <c r="C39150" s="3"/>
      <c r="D39150" s="6"/>
      <c r="E39150" s="8"/>
      <c r="O39150" s="9"/>
    </row>
    <row r="39151" spans="2:15" x14ac:dyDescent="0.2">
      <c r="B39151" s="3"/>
      <c r="C39151" s="3"/>
      <c r="D39151" s="6"/>
      <c r="E39151" s="8"/>
      <c r="O39151" s="9"/>
    </row>
    <row r="39152" spans="2:15" x14ac:dyDescent="0.2">
      <c r="B39152" s="3"/>
      <c r="C39152" s="3"/>
      <c r="D39152" s="6"/>
      <c r="E39152" s="8"/>
      <c r="O39152" s="9"/>
    </row>
    <row r="39153" spans="2:15" x14ac:dyDescent="0.2">
      <c r="B39153" s="3"/>
      <c r="C39153" s="3"/>
      <c r="D39153" s="6"/>
      <c r="E39153" s="8"/>
      <c r="O39153" s="9"/>
    </row>
    <row r="39154" spans="2:15" x14ac:dyDescent="0.2">
      <c r="B39154" s="3"/>
      <c r="C39154" s="3"/>
      <c r="D39154" s="6"/>
      <c r="E39154" s="8"/>
      <c r="O39154" s="9"/>
    </row>
    <row r="39155" spans="2:15" x14ac:dyDescent="0.2">
      <c r="B39155" s="3"/>
      <c r="C39155" s="3"/>
      <c r="D39155" s="6"/>
      <c r="E39155" s="8"/>
      <c r="O39155" s="9"/>
    </row>
    <row r="39156" spans="2:15" x14ac:dyDescent="0.2">
      <c r="B39156" s="3"/>
      <c r="C39156" s="3"/>
      <c r="D39156" s="6"/>
      <c r="E39156" s="8"/>
      <c r="O39156" s="9"/>
    </row>
    <row r="39157" spans="2:15" x14ac:dyDescent="0.2">
      <c r="B39157" s="3"/>
      <c r="C39157" s="3"/>
      <c r="D39157" s="6"/>
      <c r="E39157" s="8"/>
      <c r="O39157" s="9"/>
    </row>
    <row r="39158" spans="2:15" x14ac:dyDescent="0.2">
      <c r="B39158" s="3"/>
      <c r="C39158" s="3"/>
      <c r="D39158" s="6"/>
      <c r="E39158" s="8"/>
      <c r="O39158" s="9"/>
    </row>
    <row r="39159" spans="2:15" x14ac:dyDescent="0.2">
      <c r="B39159" s="3"/>
      <c r="C39159" s="3"/>
      <c r="D39159" s="6"/>
      <c r="E39159" s="8"/>
      <c r="O39159" s="9"/>
    </row>
    <row r="39160" spans="2:15" x14ac:dyDescent="0.2">
      <c r="B39160" s="3"/>
      <c r="C39160" s="3"/>
      <c r="D39160" s="6"/>
      <c r="E39160" s="8"/>
      <c r="O39160" s="9"/>
    </row>
    <row r="39161" spans="2:15" x14ac:dyDescent="0.2">
      <c r="B39161" s="3"/>
      <c r="C39161" s="3"/>
      <c r="D39161" s="6"/>
      <c r="E39161" s="8"/>
      <c r="O39161" s="9"/>
    </row>
    <row r="39162" spans="2:15" x14ac:dyDescent="0.2">
      <c r="B39162" s="3"/>
      <c r="C39162" s="3"/>
      <c r="D39162" s="6"/>
      <c r="E39162" s="8"/>
      <c r="O39162" s="9"/>
    </row>
    <row r="39163" spans="2:15" x14ac:dyDescent="0.2">
      <c r="B39163" s="3"/>
      <c r="C39163" s="3"/>
      <c r="D39163" s="6"/>
      <c r="E39163" s="8"/>
      <c r="O39163" s="9"/>
    </row>
    <row r="39164" spans="2:15" x14ac:dyDescent="0.2">
      <c r="B39164" s="3"/>
      <c r="C39164" s="3"/>
      <c r="D39164" s="6"/>
      <c r="E39164" s="8"/>
      <c r="O39164" s="9"/>
    </row>
    <row r="39165" spans="2:15" x14ac:dyDescent="0.2">
      <c r="B39165" s="3"/>
      <c r="C39165" s="3"/>
      <c r="D39165" s="6"/>
      <c r="E39165" s="8"/>
      <c r="O39165" s="9"/>
    </row>
    <row r="39166" spans="2:15" x14ac:dyDescent="0.2">
      <c r="B39166" s="3"/>
      <c r="C39166" s="3"/>
      <c r="D39166" s="6"/>
      <c r="E39166" s="8"/>
      <c r="O39166" s="9"/>
    </row>
    <row r="39167" spans="2:15" x14ac:dyDescent="0.2">
      <c r="B39167" s="3"/>
      <c r="C39167" s="3"/>
      <c r="D39167" s="6"/>
      <c r="E39167" s="8"/>
      <c r="O39167" s="9"/>
    </row>
    <row r="39168" spans="2:15" x14ac:dyDescent="0.2">
      <c r="B39168" s="3"/>
      <c r="C39168" s="3"/>
      <c r="D39168" s="6"/>
      <c r="E39168" s="8"/>
      <c r="O39168" s="9"/>
    </row>
    <row r="39169" spans="2:15" x14ac:dyDescent="0.2">
      <c r="B39169" s="3"/>
      <c r="C39169" s="3"/>
      <c r="D39169" s="6"/>
      <c r="E39169" s="8"/>
      <c r="O39169" s="9"/>
    </row>
    <row r="39170" spans="2:15" x14ac:dyDescent="0.2">
      <c r="B39170" s="3"/>
      <c r="C39170" s="3"/>
      <c r="D39170" s="6"/>
      <c r="E39170" s="8"/>
      <c r="O39170" s="9"/>
    </row>
    <row r="39171" spans="2:15" x14ac:dyDescent="0.2">
      <c r="B39171" s="3"/>
      <c r="C39171" s="3"/>
      <c r="D39171" s="6"/>
      <c r="E39171" s="8"/>
      <c r="O39171" s="9"/>
    </row>
    <row r="39172" spans="2:15" x14ac:dyDescent="0.2">
      <c r="B39172" s="3"/>
      <c r="C39172" s="3"/>
      <c r="D39172" s="6"/>
      <c r="E39172" s="8"/>
      <c r="O39172" s="9"/>
    </row>
    <row r="39173" spans="2:15" x14ac:dyDescent="0.2">
      <c r="B39173" s="3"/>
      <c r="C39173" s="3"/>
      <c r="D39173" s="6"/>
      <c r="E39173" s="8"/>
      <c r="O39173" s="9"/>
    </row>
    <row r="39174" spans="2:15" x14ac:dyDescent="0.2">
      <c r="B39174" s="3"/>
      <c r="C39174" s="3"/>
      <c r="D39174" s="6"/>
      <c r="E39174" s="8"/>
      <c r="O39174" s="9"/>
    </row>
    <row r="39175" spans="2:15" x14ac:dyDescent="0.2">
      <c r="B39175" s="3"/>
      <c r="C39175" s="3"/>
      <c r="D39175" s="6"/>
      <c r="E39175" s="8"/>
      <c r="O39175" s="9"/>
    </row>
    <row r="39176" spans="2:15" x14ac:dyDescent="0.2">
      <c r="B39176" s="3"/>
      <c r="C39176" s="3"/>
      <c r="D39176" s="6"/>
      <c r="E39176" s="8"/>
      <c r="O39176" s="9"/>
    </row>
    <row r="39177" spans="2:15" x14ac:dyDescent="0.2">
      <c r="B39177" s="3"/>
      <c r="C39177" s="3"/>
      <c r="D39177" s="6"/>
      <c r="E39177" s="8"/>
      <c r="O39177" s="9"/>
    </row>
    <row r="39178" spans="2:15" x14ac:dyDescent="0.2">
      <c r="B39178" s="3"/>
      <c r="C39178" s="3"/>
      <c r="D39178" s="6"/>
      <c r="E39178" s="8"/>
      <c r="O39178" s="9"/>
    </row>
    <row r="39179" spans="2:15" x14ac:dyDescent="0.2">
      <c r="B39179" s="3"/>
      <c r="C39179" s="3"/>
      <c r="D39179" s="6"/>
      <c r="E39179" s="8"/>
      <c r="O39179" s="9"/>
    </row>
    <row r="39180" spans="2:15" x14ac:dyDescent="0.2">
      <c r="B39180" s="3"/>
      <c r="C39180" s="3"/>
      <c r="D39180" s="6"/>
      <c r="E39180" s="8"/>
      <c r="O39180" s="9"/>
    </row>
    <row r="39181" spans="2:15" x14ac:dyDescent="0.2">
      <c r="B39181" s="3"/>
      <c r="C39181" s="3"/>
      <c r="D39181" s="6"/>
      <c r="E39181" s="8"/>
      <c r="O39181" s="9"/>
    </row>
    <row r="39182" spans="2:15" x14ac:dyDescent="0.2">
      <c r="B39182" s="3"/>
      <c r="C39182" s="3"/>
      <c r="D39182" s="6"/>
      <c r="E39182" s="8"/>
      <c r="O39182" s="9"/>
    </row>
    <row r="39183" spans="2:15" x14ac:dyDescent="0.2">
      <c r="B39183" s="3"/>
      <c r="C39183" s="3"/>
      <c r="D39183" s="6"/>
      <c r="E39183" s="8"/>
      <c r="O39183" s="9"/>
    </row>
    <row r="39184" spans="2:15" x14ac:dyDescent="0.2">
      <c r="B39184" s="3"/>
      <c r="C39184" s="3"/>
      <c r="D39184" s="6"/>
      <c r="E39184" s="8"/>
      <c r="O39184" s="9"/>
    </row>
    <row r="39185" spans="2:15" x14ac:dyDescent="0.2">
      <c r="B39185" s="3"/>
      <c r="C39185" s="3"/>
      <c r="D39185" s="6"/>
      <c r="E39185" s="8"/>
      <c r="O39185" s="9"/>
    </row>
    <row r="39186" spans="2:15" x14ac:dyDescent="0.2">
      <c r="B39186" s="3"/>
      <c r="C39186" s="3"/>
      <c r="D39186" s="6"/>
      <c r="E39186" s="8"/>
      <c r="O39186" s="9"/>
    </row>
    <row r="39187" spans="2:15" x14ac:dyDescent="0.2">
      <c r="B39187" s="3"/>
      <c r="C39187" s="3"/>
      <c r="D39187" s="6"/>
      <c r="E39187" s="8"/>
      <c r="O39187" s="9"/>
    </row>
    <row r="39188" spans="2:15" x14ac:dyDescent="0.2">
      <c r="B39188" s="3"/>
      <c r="C39188" s="3"/>
      <c r="D39188" s="6"/>
      <c r="E39188" s="8"/>
      <c r="O39188" s="9"/>
    </row>
    <row r="39189" spans="2:15" x14ac:dyDescent="0.2">
      <c r="B39189" s="3"/>
      <c r="C39189" s="3"/>
      <c r="D39189" s="6"/>
      <c r="E39189" s="8"/>
      <c r="O39189" s="9"/>
    </row>
    <row r="39190" spans="2:15" x14ac:dyDescent="0.2">
      <c r="B39190" s="3"/>
      <c r="C39190" s="3"/>
      <c r="D39190" s="6"/>
      <c r="E39190" s="8"/>
      <c r="O39190" s="9"/>
    </row>
    <row r="39191" spans="2:15" x14ac:dyDescent="0.2">
      <c r="B39191" s="3"/>
      <c r="C39191" s="3"/>
      <c r="D39191" s="6"/>
      <c r="E39191" s="8"/>
      <c r="O39191" s="9"/>
    </row>
    <row r="39192" spans="2:15" x14ac:dyDescent="0.2">
      <c r="B39192" s="3"/>
      <c r="C39192" s="3"/>
      <c r="D39192" s="6"/>
      <c r="E39192" s="8"/>
      <c r="O39192" s="9"/>
    </row>
    <row r="39193" spans="2:15" x14ac:dyDescent="0.2">
      <c r="B39193" s="3"/>
      <c r="C39193" s="3"/>
      <c r="D39193" s="6"/>
      <c r="E39193" s="8"/>
      <c r="O39193" s="9"/>
    </row>
    <row r="39194" spans="2:15" x14ac:dyDescent="0.2">
      <c r="B39194" s="3"/>
      <c r="C39194" s="3"/>
      <c r="D39194" s="6"/>
      <c r="E39194" s="8"/>
      <c r="O39194" s="9"/>
    </row>
    <row r="39195" spans="2:15" x14ac:dyDescent="0.2">
      <c r="B39195" s="3"/>
      <c r="C39195" s="3"/>
      <c r="D39195" s="6"/>
      <c r="E39195" s="8"/>
      <c r="O39195" s="9"/>
    </row>
    <row r="39196" spans="2:15" x14ac:dyDescent="0.2">
      <c r="B39196" s="3"/>
      <c r="C39196" s="3"/>
      <c r="D39196" s="6"/>
      <c r="E39196" s="8"/>
      <c r="O39196" s="9"/>
    </row>
    <row r="39197" spans="2:15" x14ac:dyDescent="0.2">
      <c r="B39197" s="3"/>
      <c r="C39197" s="3"/>
      <c r="D39197" s="6"/>
      <c r="E39197" s="8"/>
      <c r="O39197" s="9"/>
    </row>
    <row r="39198" spans="2:15" x14ac:dyDescent="0.2">
      <c r="B39198" s="3"/>
      <c r="C39198" s="3"/>
      <c r="D39198" s="6"/>
      <c r="E39198" s="8"/>
      <c r="O39198" s="9"/>
    </row>
    <row r="39199" spans="2:15" x14ac:dyDescent="0.2">
      <c r="B39199" s="3"/>
      <c r="C39199" s="3"/>
      <c r="D39199" s="6"/>
      <c r="E39199" s="8"/>
      <c r="O39199" s="9"/>
    </row>
    <row r="39200" spans="2:15" x14ac:dyDescent="0.2">
      <c r="B39200" s="3"/>
      <c r="C39200" s="3"/>
      <c r="D39200" s="6"/>
      <c r="E39200" s="8"/>
      <c r="O39200" s="9"/>
    </row>
    <row r="39201" spans="2:15" x14ac:dyDescent="0.2">
      <c r="B39201" s="3"/>
      <c r="C39201" s="3"/>
      <c r="D39201" s="6"/>
      <c r="E39201" s="8"/>
      <c r="O39201" s="9"/>
    </row>
    <row r="39202" spans="2:15" x14ac:dyDescent="0.2">
      <c r="B39202" s="3"/>
      <c r="C39202" s="3"/>
      <c r="D39202" s="6"/>
      <c r="E39202" s="8"/>
      <c r="O39202" s="9"/>
    </row>
    <row r="39203" spans="2:15" x14ac:dyDescent="0.2">
      <c r="B39203" s="3"/>
      <c r="C39203" s="3"/>
      <c r="D39203" s="6"/>
      <c r="E39203" s="8"/>
      <c r="O39203" s="9"/>
    </row>
    <row r="39204" spans="2:15" x14ac:dyDescent="0.2">
      <c r="B39204" s="3"/>
      <c r="C39204" s="3"/>
      <c r="D39204" s="6"/>
      <c r="E39204" s="8"/>
      <c r="O39204" s="9"/>
    </row>
    <row r="39205" spans="2:15" x14ac:dyDescent="0.2">
      <c r="B39205" s="3"/>
      <c r="C39205" s="3"/>
      <c r="D39205" s="6"/>
      <c r="E39205" s="8"/>
      <c r="O39205" s="9"/>
    </row>
    <row r="39206" spans="2:15" x14ac:dyDescent="0.2">
      <c r="B39206" s="3"/>
      <c r="C39206" s="3"/>
      <c r="D39206" s="6"/>
      <c r="E39206" s="8"/>
      <c r="O39206" s="9"/>
    </row>
    <row r="39207" spans="2:15" x14ac:dyDescent="0.2">
      <c r="B39207" s="3"/>
      <c r="C39207" s="3"/>
      <c r="D39207" s="6"/>
      <c r="E39207" s="8"/>
      <c r="O39207" s="9"/>
    </row>
    <row r="39208" spans="2:15" x14ac:dyDescent="0.2">
      <c r="B39208" s="3"/>
      <c r="C39208" s="3"/>
      <c r="D39208" s="6"/>
      <c r="E39208" s="8"/>
      <c r="O39208" s="9"/>
    </row>
    <row r="39209" spans="2:15" x14ac:dyDescent="0.2">
      <c r="B39209" s="3"/>
      <c r="C39209" s="3"/>
      <c r="D39209" s="6"/>
      <c r="E39209" s="8"/>
      <c r="O39209" s="9"/>
    </row>
    <row r="39210" spans="2:15" x14ac:dyDescent="0.2">
      <c r="B39210" s="3"/>
      <c r="C39210" s="3"/>
      <c r="D39210" s="6"/>
      <c r="E39210" s="8"/>
      <c r="O39210" s="9"/>
    </row>
    <row r="39211" spans="2:15" x14ac:dyDescent="0.2">
      <c r="B39211" s="3"/>
      <c r="C39211" s="3"/>
      <c r="D39211" s="6"/>
      <c r="E39211" s="8"/>
      <c r="O39211" s="9"/>
    </row>
    <row r="39212" spans="2:15" x14ac:dyDescent="0.2">
      <c r="B39212" s="3"/>
      <c r="C39212" s="3"/>
      <c r="D39212" s="6"/>
      <c r="E39212" s="8"/>
      <c r="O39212" s="9"/>
    </row>
    <row r="39213" spans="2:15" x14ac:dyDescent="0.2">
      <c r="B39213" s="3"/>
      <c r="C39213" s="3"/>
      <c r="D39213" s="6"/>
      <c r="E39213" s="8"/>
      <c r="O39213" s="9"/>
    </row>
    <row r="39214" spans="2:15" x14ac:dyDescent="0.2">
      <c r="B39214" s="3"/>
      <c r="C39214" s="3"/>
      <c r="D39214" s="6"/>
      <c r="E39214" s="8"/>
      <c r="O39214" s="9"/>
    </row>
    <row r="39215" spans="2:15" x14ac:dyDescent="0.2">
      <c r="B39215" s="3"/>
      <c r="C39215" s="3"/>
      <c r="D39215" s="6"/>
      <c r="E39215" s="8"/>
      <c r="O39215" s="9"/>
    </row>
    <row r="39216" spans="2:15" x14ac:dyDescent="0.2">
      <c r="B39216" s="3"/>
      <c r="C39216" s="3"/>
      <c r="D39216" s="6"/>
      <c r="E39216" s="8"/>
      <c r="O39216" s="9"/>
    </row>
    <row r="39217" spans="2:15" x14ac:dyDescent="0.2">
      <c r="B39217" s="3"/>
      <c r="C39217" s="3"/>
      <c r="D39217" s="6"/>
      <c r="E39217" s="8"/>
      <c r="O39217" s="9"/>
    </row>
    <row r="39218" spans="2:15" x14ac:dyDescent="0.2">
      <c r="B39218" s="3"/>
      <c r="C39218" s="3"/>
      <c r="D39218" s="6"/>
      <c r="E39218" s="8"/>
      <c r="O39218" s="9"/>
    </row>
    <row r="39219" spans="2:15" x14ac:dyDescent="0.2">
      <c r="B39219" s="3"/>
      <c r="C39219" s="3"/>
      <c r="D39219" s="6"/>
      <c r="E39219" s="8"/>
      <c r="O39219" s="9"/>
    </row>
    <row r="39220" spans="2:15" x14ac:dyDescent="0.2">
      <c r="B39220" s="3"/>
      <c r="C39220" s="3"/>
      <c r="D39220" s="6"/>
      <c r="E39220" s="8"/>
      <c r="O39220" s="9"/>
    </row>
    <row r="39221" spans="2:15" x14ac:dyDescent="0.2">
      <c r="B39221" s="3"/>
      <c r="C39221" s="3"/>
      <c r="D39221" s="6"/>
      <c r="E39221" s="8"/>
      <c r="O39221" s="9"/>
    </row>
    <row r="39222" spans="2:15" x14ac:dyDescent="0.2">
      <c r="B39222" s="3"/>
      <c r="C39222" s="3"/>
      <c r="D39222" s="6"/>
      <c r="E39222" s="8"/>
      <c r="O39222" s="9"/>
    </row>
    <row r="39223" spans="2:15" x14ac:dyDescent="0.2">
      <c r="B39223" s="3"/>
      <c r="C39223" s="3"/>
      <c r="D39223" s="6"/>
      <c r="E39223" s="8"/>
      <c r="O39223" s="9"/>
    </row>
    <row r="39224" spans="2:15" x14ac:dyDescent="0.2">
      <c r="B39224" s="3"/>
      <c r="C39224" s="3"/>
      <c r="D39224" s="6"/>
      <c r="E39224" s="8"/>
      <c r="O39224" s="9"/>
    </row>
    <row r="39225" spans="2:15" x14ac:dyDescent="0.2">
      <c r="B39225" s="3"/>
      <c r="C39225" s="3"/>
      <c r="D39225" s="6"/>
      <c r="E39225" s="8"/>
      <c r="O39225" s="9"/>
    </row>
    <row r="39226" spans="2:15" x14ac:dyDescent="0.2">
      <c r="B39226" s="3"/>
      <c r="C39226" s="3"/>
      <c r="D39226" s="6"/>
      <c r="E39226" s="8"/>
      <c r="O39226" s="9"/>
    </row>
    <row r="39227" spans="2:15" x14ac:dyDescent="0.2">
      <c r="B39227" s="3"/>
      <c r="C39227" s="3"/>
      <c r="D39227" s="6"/>
      <c r="E39227" s="8"/>
      <c r="O39227" s="9"/>
    </row>
    <row r="39228" spans="2:15" x14ac:dyDescent="0.2">
      <c r="B39228" s="3"/>
      <c r="C39228" s="3"/>
      <c r="D39228" s="6"/>
      <c r="E39228" s="8"/>
      <c r="O39228" s="9"/>
    </row>
    <row r="39229" spans="2:15" x14ac:dyDescent="0.2">
      <c r="B39229" s="3"/>
      <c r="C39229" s="3"/>
      <c r="D39229" s="6"/>
      <c r="E39229" s="8"/>
      <c r="O39229" s="9"/>
    </row>
    <row r="39230" spans="2:15" x14ac:dyDescent="0.2">
      <c r="B39230" s="3"/>
      <c r="C39230" s="3"/>
      <c r="D39230" s="6"/>
      <c r="E39230" s="8"/>
      <c r="O39230" s="9"/>
    </row>
    <row r="39231" spans="2:15" x14ac:dyDescent="0.2">
      <c r="B39231" s="3"/>
      <c r="C39231" s="3"/>
      <c r="D39231" s="6"/>
      <c r="E39231" s="8"/>
      <c r="O39231" s="9"/>
    </row>
    <row r="39232" spans="2:15" x14ac:dyDescent="0.2">
      <c r="B39232" s="3"/>
      <c r="C39232" s="3"/>
      <c r="D39232" s="6"/>
      <c r="E39232" s="8"/>
      <c r="O39232" s="9"/>
    </row>
    <row r="39233" spans="2:15" x14ac:dyDescent="0.2">
      <c r="B39233" s="3"/>
      <c r="C39233" s="3"/>
      <c r="D39233" s="6"/>
      <c r="E39233" s="8"/>
      <c r="O39233" s="9"/>
    </row>
    <row r="39234" spans="2:15" x14ac:dyDescent="0.2">
      <c r="B39234" s="3"/>
      <c r="C39234" s="3"/>
      <c r="D39234" s="6"/>
      <c r="E39234" s="8"/>
      <c r="O39234" s="9"/>
    </row>
    <row r="39235" spans="2:15" x14ac:dyDescent="0.2">
      <c r="B39235" s="3"/>
      <c r="C39235" s="3"/>
      <c r="D39235" s="6"/>
      <c r="E39235" s="8"/>
      <c r="O39235" s="9"/>
    </row>
    <row r="39236" spans="2:15" x14ac:dyDescent="0.2">
      <c r="B39236" s="3"/>
      <c r="C39236" s="3"/>
      <c r="D39236" s="6"/>
      <c r="E39236" s="8"/>
      <c r="O39236" s="9"/>
    </row>
    <row r="39237" spans="2:15" x14ac:dyDescent="0.2">
      <c r="B39237" s="3"/>
      <c r="C39237" s="3"/>
      <c r="D39237" s="6"/>
      <c r="E39237" s="8"/>
      <c r="O39237" s="9"/>
    </row>
    <row r="39238" spans="2:15" x14ac:dyDescent="0.2">
      <c r="B39238" s="3"/>
      <c r="C39238" s="3"/>
      <c r="D39238" s="6"/>
      <c r="E39238" s="8"/>
      <c r="O39238" s="9"/>
    </row>
    <row r="39239" spans="2:15" x14ac:dyDescent="0.2">
      <c r="B39239" s="3"/>
      <c r="C39239" s="3"/>
      <c r="D39239" s="6"/>
      <c r="E39239" s="8"/>
      <c r="O39239" s="9"/>
    </row>
    <row r="39240" spans="2:15" x14ac:dyDescent="0.2">
      <c r="B39240" s="3"/>
      <c r="C39240" s="3"/>
      <c r="D39240" s="6"/>
      <c r="E39240" s="8"/>
      <c r="O39240" s="9"/>
    </row>
    <row r="39241" spans="2:15" x14ac:dyDescent="0.2">
      <c r="B39241" s="3"/>
      <c r="C39241" s="3"/>
      <c r="D39241" s="6"/>
      <c r="E39241" s="8"/>
      <c r="O39241" s="9"/>
    </row>
    <row r="39242" spans="2:15" x14ac:dyDescent="0.2">
      <c r="B39242" s="3"/>
      <c r="C39242" s="3"/>
      <c r="D39242" s="6"/>
      <c r="E39242" s="8"/>
      <c r="O39242" s="9"/>
    </row>
    <row r="39243" spans="2:15" x14ac:dyDescent="0.2">
      <c r="B39243" s="3"/>
      <c r="C39243" s="3"/>
      <c r="D39243" s="6"/>
      <c r="E39243" s="8"/>
      <c r="O39243" s="9"/>
    </row>
    <row r="39244" spans="2:15" x14ac:dyDescent="0.2">
      <c r="B39244" s="3"/>
      <c r="C39244" s="3"/>
      <c r="D39244" s="6"/>
      <c r="E39244" s="8"/>
      <c r="O39244" s="9"/>
    </row>
    <row r="39245" spans="2:15" x14ac:dyDescent="0.2">
      <c r="B39245" s="3"/>
      <c r="C39245" s="3"/>
      <c r="D39245" s="6"/>
      <c r="E39245" s="8"/>
      <c r="O39245" s="9"/>
    </row>
    <row r="39246" spans="2:15" x14ac:dyDescent="0.2">
      <c r="B39246" s="3"/>
      <c r="C39246" s="3"/>
      <c r="D39246" s="6"/>
      <c r="E39246" s="8"/>
      <c r="O39246" s="9"/>
    </row>
    <row r="39247" spans="2:15" x14ac:dyDescent="0.2">
      <c r="B39247" s="3"/>
      <c r="C39247" s="3"/>
      <c r="D39247" s="6"/>
      <c r="E39247" s="8"/>
      <c r="O39247" s="9"/>
    </row>
    <row r="39248" spans="2:15" x14ac:dyDescent="0.2">
      <c r="B39248" s="3"/>
      <c r="C39248" s="3"/>
      <c r="D39248" s="6"/>
      <c r="E39248" s="8"/>
      <c r="O39248" s="9"/>
    </row>
    <row r="39249" spans="2:15" x14ac:dyDescent="0.2">
      <c r="B39249" s="3"/>
      <c r="C39249" s="3"/>
      <c r="D39249" s="6"/>
      <c r="E39249" s="8"/>
      <c r="O39249" s="9"/>
    </row>
    <row r="39250" spans="2:15" x14ac:dyDescent="0.2">
      <c r="B39250" s="3"/>
      <c r="C39250" s="3"/>
      <c r="D39250" s="6"/>
      <c r="E39250" s="8"/>
      <c r="O39250" s="9"/>
    </row>
    <row r="39251" spans="2:15" x14ac:dyDescent="0.2">
      <c r="B39251" s="3"/>
      <c r="C39251" s="3"/>
      <c r="D39251" s="6"/>
      <c r="E39251" s="8"/>
      <c r="O39251" s="9"/>
    </row>
    <row r="39252" spans="2:15" x14ac:dyDescent="0.2">
      <c r="B39252" s="3"/>
      <c r="C39252" s="3"/>
      <c r="D39252" s="6"/>
      <c r="E39252" s="8"/>
      <c r="O39252" s="9"/>
    </row>
    <row r="39253" spans="2:15" x14ac:dyDescent="0.2">
      <c r="B39253" s="3"/>
      <c r="C39253" s="3"/>
      <c r="D39253" s="6"/>
      <c r="E39253" s="8"/>
      <c r="O39253" s="9"/>
    </row>
    <row r="39254" spans="2:15" x14ac:dyDescent="0.2">
      <c r="B39254" s="3"/>
      <c r="C39254" s="3"/>
      <c r="D39254" s="6"/>
      <c r="E39254" s="8"/>
      <c r="O39254" s="9"/>
    </row>
    <row r="39255" spans="2:15" x14ac:dyDescent="0.2">
      <c r="B39255" s="3"/>
      <c r="C39255" s="3"/>
      <c r="D39255" s="6"/>
      <c r="E39255" s="8"/>
      <c r="O39255" s="9"/>
    </row>
    <row r="39256" spans="2:15" x14ac:dyDescent="0.2">
      <c r="B39256" s="3"/>
      <c r="C39256" s="3"/>
      <c r="D39256" s="6"/>
      <c r="E39256" s="8"/>
      <c r="O39256" s="9"/>
    </row>
    <row r="39257" spans="2:15" x14ac:dyDescent="0.2">
      <c r="B39257" s="3"/>
      <c r="C39257" s="3"/>
      <c r="D39257" s="6"/>
      <c r="E39257" s="8"/>
      <c r="O39257" s="9"/>
    </row>
    <row r="39258" spans="2:15" x14ac:dyDescent="0.2">
      <c r="B39258" s="3"/>
      <c r="C39258" s="3"/>
      <c r="D39258" s="6"/>
      <c r="E39258" s="8"/>
      <c r="O39258" s="9"/>
    </row>
    <row r="39259" spans="2:15" x14ac:dyDescent="0.2">
      <c r="B39259" s="3"/>
      <c r="C39259" s="3"/>
      <c r="D39259" s="6"/>
      <c r="E39259" s="8"/>
      <c r="O39259" s="9"/>
    </row>
    <row r="39260" spans="2:15" x14ac:dyDescent="0.2">
      <c r="B39260" s="3"/>
      <c r="C39260" s="3"/>
      <c r="D39260" s="6"/>
      <c r="E39260" s="8"/>
      <c r="O39260" s="9"/>
    </row>
    <row r="39261" spans="2:15" x14ac:dyDescent="0.2">
      <c r="B39261" s="3"/>
      <c r="C39261" s="3"/>
      <c r="D39261" s="6"/>
      <c r="E39261" s="8"/>
      <c r="O39261" s="9"/>
    </row>
    <row r="39262" spans="2:15" x14ac:dyDescent="0.2">
      <c r="B39262" s="3"/>
      <c r="C39262" s="3"/>
      <c r="D39262" s="6"/>
      <c r="E39262" s="8"/>
      <c r="O39262" s="9"/>
    </row>
    <row r="39263" spans="2:15" x14ac:dyDescent="0.2">
      <c r="B39263" s="3"/>
      <c r="C39263" s="3"/>
      <c r="D39263" s="6"/>
      <c r="E39263" s="8"/>
      <c r="O39263" s="9"/>
    </row>
    <row r="39264" spans="2:15" x14ac:dyDescent="0.2">
      <c r="B39264" s="3"/>
      <c r="C39264" s="3"/>
      <c r="D39264" s="6"/>
      <c r="E39264" s="8"/>
      <c r="O39264" s="9"/>
    </row>
    <row r="39265" spans="2:15" x14ac:dyDescent="0.2">
      <c r="B39265" s="3"/>
      <c r="C39265" s="3"/>
      <c r="D39265" s="6"/>
      <c r="E39265" s="8"/>
      <c r="O39265" s="9"/>
    </row>
    <row r="39266" spans="2:15" x14ac:dyDescent="0.2">
      <c r="B39266" s="3"/>
      <c r="C39266" s="3"/>
      <c r="D39266" s="6"/>
      <c r="E39266" s="8"/>
      <c r="O39266" s="9"/>
    </row>
    <row r="39267" spans="2:15" x14ac:dyDescent="0.2">
      <c r="B39267" s="3"/>
      <c r="C39267" s="3"/>
      <c r="D39267" s="6"/>
      <c r="E39267" s="8"/>
      <c r="O39267" s="9"/>
    </row>
    <row r="39268" spans="2:15" x14ac:dyDescent="0.2">
      <c r="B39268" s="3"/>
      <c r="C39268" s="3"/>
      <c r="D39268" s="6"/>
      <c r="E39268" s="8"/>
      <c r="O39268" s="9"/>
    </row>
    <row r="39269" spans="2:15" x14ac:dyDescent="0.2">
      <c r="B39269" s="3"/>
      <c r="C39269" s="3"/>
      <c r="D39269" s="6"/>
      <c r="E39269" s="8"/>
      <c r="O39269" s="9"/>
    </row>
    <row r="39270" spans="2:15" x14ac:dyDescent="0.2">
      <c r="B39270" s="3"/>
      <c r="C39270" s="3"/>
      <c r="D39270" s="6"/>
      <c r="E39270" s="8"/>
      <c r="O39270" s="9"/>
    </row>
    <row r="39271" spans="2:15" x14ac:dyDescent="0.2">
      <c r="B39271" s="3"/>
      <c r="C39271" s="3"/>
      <c r="D39271" s="6"/>
      <c r="E39271" s="8"/>
      <c r="O39271" s="9"/>
    </row>
    <row r="39272" spans="2:15" x14ac:dyDescent="0.2">
      <c r="B39272" s="3"/>
      <c r="C39272" s="3"/>
      <c r="D39272" s="6"/>
      <c r="E39272" s="8"/>
      <c r="O39272" s="9"/>
    </row>
    <row r="39273" spans="2:15" x14ac:dyDescent="0.2">
      <c r="B39273" s="3"/>
      <c r="C39273" s="3"/>
      <c r="D39273" s="6"/>
      <c r="E39273" s="8"/>
      <c r="O39273" s="9"/>
    </row>
    <row r="39274" spans="2:15" x14ac:dyDescent="0.2">
      <c r="B39274" s="3"/>
      <c r="C39274" s="3"/>
      <c r="D39274" s="6"/>
      <c r="E39274" s="8"/>
      <c r="O39274" s="9"/>
    </row>
    <row r="39275" spans="2:15" x14ac:dyDescent="0.2">
      <c r="B39275" s="3"/>
      <c r="C39275" s="3"/>
      <c r="D39275" s="6"/>
      <c r="E39275" s="8"/>
      <c r="O39275" s="9"/>
    </row>
    <row r="39276" spans="2:15" x14ac:dyDescent="0.2">
      <c r="B39276" s="3"/>
      <c r="C39276" s="3"/>
      <c r="D39276" s="6"/>
      <c r="E39276" s="8"/>
      <c r="O39276" s="9"/>
    </row>
    <row r="39277" spans="2:15" x14ac:dyDescent="0.2">
      <c r="B39277" s="3"/>
      <c r="C39277" s="3"/>
      <c r="D39277" s="6"/>
      <c r="E39277" s="8"/>
      <c r="O39277" s="9"/>
    </row>
    <row r="39278" spans="2:15" x14ac:dyDescent="0.2">
      <c r="B39278" s="3"/>
      <c r="C39278" s="3"/>
      <c r="D39278" s="6"/>
      <c r="E39278" s="8"/>
      <c r="O39278" s="9"/>
    </row>
    <row r="39279" spans="2:15" x14ac:dyDescent="0.2">
      <c r="B39279" s="3"/>
      <c r="C39279" s="3"/>
      <c r="D39279" s="6"/>
      <c r="E39279" s="8"/>
      <c r="O39279" s="9"/>
    </row>
    <row r="39280" spans="2:15" x14ac:dyDescent="0.2">
      <c r="B39280" s="3"/>
      <c r="C39280" s="3"/>
      <c r="D39280" s="6"/>
      <c r="E39280" s="8"/>
      <c r="O39280" s="9"/>
    </row>
    <row r="39281" spans="2:15" x14ac:dyDescent="0.2">
      <c r="B39281" s="3"/>
      <c r="C39281" s="3"/>
      <c r="D39281" s="6"/>
      <c r="E39281" s="8"/>
      <c r="O39281" s="9"/>
    </row>
    <row r="39282" spans="2:15" x14ac:dyDescent="0.2">
      <c r="B39282" s="3"/>
      <c r="C39282" s="3"/>
      <c r="D39282" s="6"/>
      <c r="E39282" s="8"/>
      <c r="O39282" s="9"/>
    </row>
    <row r="39283" spans="2:15" x14ac:dyDescent="0.2">
      <c r="B39283" s="3"/>
      <c r="C39283" s="3"/>
      <c r="D39283" s="6"/>
      <c r="E39283" s="8"/>
      <c r="O39283" s="9"/>
    </row>
    <row r="39284" spans="2:15" x14ac:dyDescent="0.2">
      <c r="B39284" s="3"/>
      <c r="C39284" s="3"/>
      <c r="D39284" s="6"/>
      <c r="E39284" s="8"/>
      <c r="O39284" s="9"/>
    </row>
    <row r="39285" spans="2:15" x14ac:dyDescent="0.2">
      <c r="B39285" s="3"/>
      <c r="C39285" s="3"/>
      <c r="D39285" s="6"/>
      <c r="E39285" s="8"/>
      <c r="O39285" s="9"/>
    </row>
    <row r="39286" spans="2:15" x14ac:dyDescent="0.2">
      <c r="B39286" s="3"/>
      <c r="C39286" s="3"/>
      <c r="D39286" s="6"/>
      <c r="E39286" s="8"/>
      <c r="O39286" s="9"/>
    </row>
    <row r="39287" spans="2:15" x14ac:dyDescent="0.2">
      <c r="B39287" s="3"/>
      <c r="C39287" s="3"/>
      <c r="D39287" s="6"/>
      <c r="E39287" s="8"/>
      <c r="O39287" s="9"/>
    </row>
    <row r="39288" spans="2:15" x14ac:dyDescent="0.2">
      <c r="B39288" s="3"/>
      <c r="C39288" s="3"/>
      <c r="D39288" s="6"/>
      <c r="E39288" s="8"/>
      <c r="O39288" s="9"/>
    </row>
    <row r="39289" spans="2:15" x14ac:dyDescent="0.2">
      <c r="B39289" s="3"/>
      <c r="C39289" s="3"/>
      <c r="D39289" s="6"/>
      <c r="E39289" s="8"/>
      <c r="O39289" s="9"/>
    </row>
    <row r="39290" spans="2:15" x14ac:dyDescent="0.2">
      <c r="B39290" s="3"/>
      <c r="C39290" s="3"/>
      <c r="D39290" s="6"/>
      <c r="E39290" s="8"/>
      <c r="O39290" s="9"/>
    </row>
    <row r="39291" spans="2:15" x14ac:dyDescent="0.2">
      <c r="B39291" s="3"/>
      <c r="C39291" s="3"/>
      <c r="D39291" s="6"/>
      <c r="E39291" s="8"/>
      <c r="O39291" s="9"/>
    </row>
    <row r="39292" spans="2:15" x14ac:dyDescent="0.2">
      <c r="B39292" s="3"/>
      <c r="C39292" s="3"/>
      <c r="D39292" s="6"/>
      <c r="E39292" s="8"/>
      <c r="O39292" s="9"/>
    </row>
    <row r="39293" spans="2:15" x14ac:dyDescent="0.2">
      <c r="B39293" s="3"/>
      <c r="C39293" s="3"/>
      <c r="D39293" s="6"/>
      <c r="E39293" s="8"/>
      <c r="O39293" s="9"/>
    </row>
    <row r="39294" spans="2:15" x14ac:dyDescent="0.2">
      <c r="B39294" s="3"/>
      <c r="C39294" s="3"/>
      <c r="D39294" s="6"/>
      <c r="E39294" s="8"/>
      <c r="O39294" s="9"/>
    </row>
    <row r="39295" spans="2:15" x14ac:dyDescent="0.2">
      <c r="B39295" s="3"/>
      <c r="C39295" s="3"/>
      <c r="D39295" s="6"/>
      <c r="E39295" s="8"/>
      <c r="O39295" s="9"/>
    </row>
    <row r="39296" spans="2:15" x14ac:dyDescent="0.2">
      <c r="B39296" s="3"/>
      <c r="C39296" s="3"/>
      <c r="D39296" s="6"/>
      <c r="E39296" s="8"/>
      <c r="O39296" s="9"/>
    </row>
    <row r="39297" spans="2:15" x14ac:dyDescent="0.2">
      <c r="B39297" s="3"/>
      <c r="C39297" s="3"/>
      <c r="D39297" s="6"/>
      <c r="E39297" s="8"/>
      <c r="O39297" s="9"/>
    </row>
    <row r="39298" spans="2:15" x14ac:dyDescent="0.2">
      <c r="B39298" s="3"/>
      <c r="C39298" s="3"/>
      <c r="D39298" s="6"/>
      <c r="E39298" s="8"/>
      <c r="O39298" s="9"/>
    </row>
    <row r="39299" spans="2:15" x14ac:dyDescent="0.2">
      <c r="B39299" s="3"/>
      <c r="C39299" s="3"/>
      <c r="D39299" s="6"/>
      <c r="E39299" s="8"/>
      <c r="O39299" s="9"/>
    </row>
    <row r="39300" spans="2:15" x14ac:dyDescent="0.2">
      <c r="B39300" s="3"/>
      <c r="C39300" s="3"/>
      <c r="D39300" s="6"/>
      <c r="E39300" s="8"/>
      <c r="O39300" s="9"/>
    </row>
    <row r="39301" spans="2:15" x14ac:dyDescent="0.2">
      <c r="B39301" s="3"/>
      <c r="C39301" s="3"/>
      <c r="D39301" s="6"/>
      <c r="E39301" s="8"/>
      <c r="O39301" s="9"/>
    </row>
    <row r="39302" spans="2:15" x14ac:dyDescent="0.2">
      <c r="B39302" s="3"/>
      <c r="C39302" s="3"/>
      <c r="D39302" s="6"/>
      <c r="E39302" s="8"/>
      <c r="O39302" s="9"/>
    </row>
    <row r="39303" spans="2:15" x14ac:dyDescent="0.2">
      <c r="B39303" s="3"/>
      <c r="C39303" s="3"/>
      <c r="D39303" s="6"/>
      <c r="E39303" s="8"/>
      <c r="O39303" s="9"/>
    </row>
    <row r="39304" spans="2:15" x14ac:dyDescent="0.2">
      <c r="B39304" s="3"/>
      <c r="C39304" s="3"/>
      <c r="D39304" s="6"/>
      <c r="E39304" s="8"/>
      <c r="O39304" s="9"/>
    </row>
    <row r="39305" spans="2:15" x14ac:dyDescent="0.2">
      <c r="B39305" s="3"/>
      <c r="C39305" s="3"/>
      <c r="D39305" s="6"/>
      <c r="E39305" s="8"/>
      <c r="O39305" s="9"/>
    </row>
    <row r="39306" spans="2:15" x14ac:dyDescent="0.2">
      <c r="B39306" s="3"/>
      <c r="C39306" s="3"/>
      <c r="D39306" s="6"/>
      <c r="E39306" s="8"/>
      <c r="O39306" s="9"/>
    </row>
    <row r="39307" spans="2:15" x14ac:dyDescent="0.2">
      <c r="B39307" s="3"/>
      <c r="C39307" s="3"/>
      <c r="D39307" s="6"/>
      <c r="E39307" s="8"/>
      <c r="O39307" s="9"/>
    </row>
    <row r="39308" spans="2:15" x14ac:dyDescent="0.2">
      <c r="B39308" s="3"/>
      <c r="C39308" s="3"/>
      <c r="D39308" s="6"/>
      <c r="E39308" s="8"/>
      <c r="O39308" s="9"/>
    </row>
    <row r="39309" spans="2:15" x14ac:dyDescent="0.2">
      <c r="B39309" s="3"/>
      <c r="C39309" s="3"/>
      <c r="D39309" s="6"/>
      <c r="E39309" s="8"/>
      <c r="O39309" s="9"/>
    </row>
    <row r="39310" spans="2:15" x14ac:dyDescent="0.2">
      <c r="B39310" s="3"/>
      <c r="C39310" s="3"/>
      <c r="D39310" s="6"/>
      <c r="E39310" s="8"/>
      <c r="O39310" s="9"/>
    </row>
    <row r="39311" spans="2:15" x14ac:dyDescent="0.2">
      <c r="B39311" s="3"/>
      <c r="C39311" s="3"/>
      <c r="D39311" s="6"/>
      <c r="E39311" s="8"/>
      <c r="O39311" s="9"/>
    </row>
    <row r="39312" spans="2:15" x14ac:dyDescent="0.2">
      <c r="B39312" s="3"/>
      <c r="C39312" s="3"/>
      <c r="D39312" s="6"/>
      <c r="E39312" s="8"/>
      <c r="O39312" s="9"/>
    </row>
    <row r="39313" spans="2:15" x14ac:dyDescent="0.2">
      <c r="B39313" s="3"/>
      <c r="C39313" s="3"/>
      <c r="D39313" s="6"/>
      <c r="E39313" s="8"/>
      <c r="O39313" s="9"/>
    </row>
    <row r="39314" spans="2:15" x14ac:dyDescent="0.2">
      <c r="B39314" s="3"/>
      <c r="C39314" s="3"/>
      <c r="D39314" s="6"/>
      <c r="E39314" s="8"/>
      <c r="O39314" s="9"/>
    </row>
    <row r="39315" spans="2:15" x14ac:dyDescent="0.2">
      <c r="B39315" s="3"/>
      <c r="C39315" s="3"/>
      <c r="D39315" s="6"/>
      <c r="E39315" s="8"/>
      <c r="O39315" s="9"/>
    </row>
    <row r="39316" spans="2:15" x14ac:dyDescent="0.2">
      <c r="B39316" s="3"/>
      <c r="C39316" s="3"/>
      <c r="D39316" s="6"/>
      <c r="E39316" s="8"/>
      <c r="O39316" s="9"/>
    </row>
    <row r="39317" spans="2:15" x14ac:dyDescent="0.2">
      <c r="B39317" s="3"/>
      <c r="C39317" s="3"/>
      <c r="D39317" s="6"/>
      <c r="E39317" s="8"/>
      <c r="O39317" s="9"/>
    </row>
    <row r="39318" spans="2:15" x14ac:dyDescent="0.2">
      <c r="B39318" s="3"/>
      <c r="C39318" s="3"/>
      <c r="D39318" s="6"/>
      <c r="E39318" s="8"/>
      <c r="O39318" s="9"/>
    </row>
    <row r="39319" spans="2:15" x14ac:dyDescent="0.2">
      <c r="B39319" s="3"/>
      <c r="C39319" s="3"/>
      <c r="D39319" s="6"/>
      <c r="E39319" s="8"/>
      <c r="O39319" s="9"/>
    </row>
    <row r="39320" spans="2:15" x14ac:dyDescent="0.2">
      <c r="B39320" s="3"/>
      <c r="C39320" s="3"/>
      <c r="D39320" s="6"/>
      <c r="E39320" s="8"/>
      <c r="O39320" s="9"/>
    </row>
    <row r="39321" spans="2:15" x14ac:dyDescent="0.2">
      <c r="B39321" s="3"/>
      <c r="C39321" s="3"/>
      <c r="D39321" s="6"/>
      <c r="E39321" s="8"/>
      <c r="O39321" s="9"/>
    </row>
    <row r="39322" spans="2:15" x14ac:dyDescent="0.2">
      <c r="B39322" s="3"/>
      <c r="C39322" s="3"/>
      <c r="D39322" s="6"/>
      <c r="E39322" s="8"/>
      <c r="O39322" s="9"/>
    </row>
    <row r="39323" spans="2:15" x14ac:dyDescent="0.2">
      <c r="B39323" s="3"/>
      <c r="C39323" s="3"/>
      <c r="D39323" s="6"/>
      <c r="E39323" s="8"/>
      <c r="O39323" s="9"/>
    </row>
    <row r="39324" spans="2:15" x14ac:dyDescent="0.2">
      <c r="B39324" s="3"/>
      <c r="C39324" s="3"/>
      <c r="D39324" s="6"/>
      <c r="E39324" s="8"/>
      <c r="O39324" s="9"/>
    </row>
    <row r="39325" spans="2:15" x14ac:dyDescent="0.2">
      <c r="B39325" s="3"/>
      <c r="C39325" s="3"/>
      <c r="D39325" s="6"/>
      <c r="E39325" s="8"/>
      <c r="O39325" s="9"/>
    </row>
    <row r="39326" spans="2:15" x14ac:dyDescent="0.2">
      <c r="B39326" s="3"/>
      <c r="C39326" s="3"/>
      <c r="D39326" s="6"/>
      <c r="E39326" s="8"/>
      <c r="O39326" s="9"/>
    </row>
    <row r="39327" spans="2:15" x14ac:dyDescent="0.2">
      <c r="B39327" s="3"/>
      <c r="C39327" s="3"/>
      <c r="D39327" s="6"/>
      <c r="E39327" s="8"/>
      <c r="O39327" s="9"/>
    </row>
    <row r="39328" spans="2:15" x14ac:dyDescent="0.2">
      <c r="B39328" s="3"/>
      <c r="C39328" s="3"/>
      <c r="D39328" s="6"/>
      <c r="E39328" s="8"/>
      <c r="O39328" s="9"/>
    </row>
    <row r="39329" spans="2:15" x14ac:dyDescent="0.2">
      <c r="B39329" s="3"/>
      <c r="C39329" s="3"/>
      <c r="D39329" s="6"/>
      <c r="E39329" s="8"/>
      <c r="O39329" s="9"/>
    </row>
    <row r="39330" spans="2:15" x14ac:dyDescent="0.2">
      <c r="B39330" s="3"/>
      <c r="C39330" s="3"/>
      <c r="D39330" s="6"/>
      <c r="E39330" s="8"/>
      <c r="O39330" s="9"/>
    </row>
    <row r="39331" spans="2:15" x14ac:dyDescent="0.2">
      <c r="B39331" s="3"/>
      <c r="C39331" s="3"/>
      <c r="D39331" s="6"/>
      <c r="E39331" s="8"/>
      <c r="O39331" s="9"/>
    </row>
    <row r="39332" spans="2:15" x14ac:dyDescent="0.2">
      <c r="B39332" s="3"/>
      <c r="C39332" s="3"/>
      <c r="D39332" s="6"/>
      <c r="E39332" s="8"/>
      <c r="O39332" s="9"/>
    </row>
    <row r="39333" spans="2:15" x14ac:dyDescent="0.2">
      <c r="B39333" s="3"/>
      <c r="C39333" s="3"/>
      <c r="D39333" s="6"/>
      <c r="E39333" s="8"/>
      <c r="O39333" s="9"/>
    </row>
    <row r="39334" spans="2:15" x14ac:dyDescent="0.2">
      <c r="B39334" s="3"/>
      <c r="C39334" s="3"/>
      <c r="D39334" s="6"/>
      <c r="E39334" s="8"/>
      <c r="O39334" s="9"/>
    </row>
    <row r="39335" spans="2:15" x14ac:dyDescent="0.2">
      <c r="B39335" s="3"/>
      <c r="C39335" s="3"/>
      <c r="D39335" s="6"/>
      <c r="E39335" s="8"/>
      <c r="O39335" s="9"/>
    </row>
    <row r="39336" spans="2:15" x14ac:dyDescent="0.2">
      <c r="B39336" s="3"/>
      <c r="C39336" s="3"/>
      <c r="D39336" s="6"/>
      <c r="E39336" s="8"/>
      <c r="O39336" s="9"/>
    </row>
    <row r="39337" spans="2:15" x14ac:dyDescent="0.2">
      <c r="B39337" s="3"/>
      <c r="C39337" s="3"/>
      <c r="D39337" s="6"/>
      <c r="E39337" s="8"/>
      <c r="O39337" s="9"/>
    </row>
    <row r="39338" spans="2:15" x14ac:dyDescent="0.2">
      <c r="B39338" s="3"/>
      <c r="C39338" s="3"/>
      <c r="D39338" s="6"/>
      <c r="E39338" s="8"/>
      <c r="O39338" s="9"/>
    </row>
    <row r="39339" spans="2:15" x14ac:dyDescent="0.2">
      <c r="B39339" s="3"/>
      <c r="C39339" s="3"/>
      <c r="D39339" s="6"/>
      <c r="E39339" s="8"/>
      <c r="O39339" s="9"/>
    </row>
    <row r="39340" spans="2:15" x14ac:dyDescent="0.2">
      <c r="B39340" s="3"/>
      <c r="C39340" s="3"/>
      <c r="D39340" s="6"/>
      <c r="E39340" s="8"/>
      <c r="O39340" s="9"/>
    </row>
    <row r="39341" spans="2:15" x14ac:dyDescent="0.2">
      <c r="B39341" s="3"/>
      <c r="C39341" s="3"/>
      <c r="D39341" s="6"/>
      <c r="E39341" s="8"/>
      <c r="O39341" s="9"/>
    </row>
    <row r="39342" spans="2:15" x14ac:dyDescent="0.2">
      <c r="B39342" s="3"/>
      <c r="C39342" s="3"/>
      <c r="D39342" s="6"/>
      <c r="E39342" s="8"/>
      <c r="O39342" s="9"/>
    </row>
    <row r="39343" spans="2:15" x14ac:dyDescent="0.2">
      <c r="B39343" s="3"/>
      <c r="C39343" s="3"/>
      <c r="D39343" s="6"/>
      <c r="E39343" s="8"/>
      <c r="O39343" s="9"/>
    </row>
    <row r="39344" spans="2:15" x14ac:dyDescent="0.2">
      <c r="B39344" s="3"/>
      <c r="C39344" s="3"/>
      <c r="D39344" s="6"/>
      <c r="E39344" s="8"/>
      <c r="O39344" s="9"/>
    </row>
    <row r="39345" spans="2:15" x14ac:dyDescent="0.2">
      <c r="B39345" s="3"/>
      <c r="C39345" s="3"/>
      <c r="D39345" s="6"/>
      <c r="E39345" s="8"/>
      <c r="O39345" s="9"/>
    </row>
    <row r="39346" spans="2:15" x14ac:dyDescent="0.2">
      <c r="B39346" s="3"/>
      <c r="C39346" s="3"/>
      <c r="D39346" s="6"/>
      <c r="E39346" s="8"/>
      <c r="O39346" s="9"/>
    </row>
    <row r="39347" spans="2:15" x14ac:dyDescent="0.2">
      <c r="B39347" s="3"/>
      <c r="C39347" s="3"/>
      <c r="D39347" s="6"/>
      <c r="E39347" s="8"/>
      <c r="O39347" s="9"/>
    </row>
    <row r="39348" spans="2:15" x14ac:dyDescent="0.2">
      <c r="B39348" s="3"/>
      <c r="C39348" s="3"/>
      <c r="D39348" s="6"/>
      <c r="E39348" s="8"/>
      <c r="O39348" s="9"/>
    </row>
    <row r="39349" spans="2:15" x14ac:dyDescent="0.2">
      <c r="B39349" s="3"/>
      <c r="C39349" s="3"/>
      <c r="D39349" s="6"/>
      <c r="E39349" s="8"/>
      <c r="O39349" s="9"/>
    </row>
    <row r="39350" spans="2:15" x14ac:dyDescent="0.2">
      <c r="B39350" s="3"/>
      <c r="C39350" s="3"/>
      <c r="D39350" s="6"/>
      <c r="E39350" s="8"/>
      <c r="O39350" s="9"/>
    </row>
    <row r="39351" spans="2:15" x14ac:dyDescent="0.2">
      <c r="B39351" s="3"/>
      <c r="C39351" s="3"/>
      <c r="D39351" s="6"/>
      <c r="E39351" s="8"/>
      <c r="O39351" s="9"/>
    </row>
    <row r="39352" spans="2:15" x14ac:dyDescent="0.2">
      <c r="B39352" s="3"/>
      <c r="C39352" s="3"/>
      <c r="D39352" s="6"/>
      <c r="E39352" s="8"/>
      <c r="O39352" s="9"/>
    </row>
    <row r="39353" spans="2:15" x14ac:dyDescent="0.2">
      <c r="B39353" s="3"/>
      <c r="C39353" s="3"/>
      <c r="D39353" s="6"/>
      <c r="E39353" s="8"/>
      <c r="O39353" s="9"/>
    </row>
    <row r="39354" spans="2:15" x14ac:dyDescent="0.2">
      <c r="B39354" s="3"/>
      <c r="C39354" s="3"/>
      <c r="D39354" s="6"/>
      <c r="E39354" s="8"/>
      <c r="O39354" s="9"/>
    </row>
    <row r="39355" spans="2:15" x14ac:dyDescent="0.2">
      <c r="B39355" s="3"/>
      <c r="C39355" s="3"/>
      <c r="D39355" s="6"/>
      <c r="E39355" s="8"/>
      <c r="O39355" s="9"/>
    </row>
    <row r="39356" spans="2:15" x14ac:dyDescent="0.2">
      <c r="B39356" s="3"/>
      <c r="C39356" s="3"/>
      <c r="D39356" s="6"/>
      <c r="E39356" s="8"/>
      <c r="O39356" s="9"/>
    </row>
    <row r="39357" spans="2:15" x14ac:dyDescent="0.2">
      <c r="B39357" s="3"/>
      <c r="C39357" s="3"/>
      <c r="D39357" s="6"/>
      <c r="E39357" s="8"/>
      <c r="O39357" s="9"/>
    </row>
    <row r="39358" spans="2:15" x14ac:dyDescent="0.2">
      <c r="B39358" s="3"/>
      <c r="C39358" s="3"/>
      <c r="D39358" s="6"/>
      <c r="E39358" s="8"/>
      <c r="O39358" s="9"/>
    </row>
    <row r="39359" spans="2:15" x14ac:dyDescent="0.2">
      <c r="B39359" s="3"/>
      <c r="C39359" s="3"/>
      <c r="D39359" s="6"/>
      <c r="E39359" s="8"/>
      <c r="O39359" s="9"/>
    </row>
    <row r="39360" spans="2:15" x14ac:dyDescent="0.2">
      <c r="B39360" s="3"/>
      <c r="C39360" s="3"/>
      <c r="D39360" s="6"/>
      <c r="E39360" s="8"/>
      <c r="O39360" s="9"/>
    </row>
    <row r="39361" spans="2:15" x14ac:dyDescent="0.2">
      <c r="B39361" s="3"/>
      <c r="C39361" s="3"/>
      <c r="D39361" s="6"/>
      <c r="E39361" s="8"/>
      <c r="O39361" s="9"/>
    </row>
    <row r="39362" spans="2:15" x14ac:dyDescent="0.2">
      <c r="B39362" s="3"/>
      <c r="C39362" s="3"/>
      <c r="D39362" s="6"/>
      <c r="E39362" s="8"/>
      <c r="O39362" s="9"/>
    </row>
    <row r="39363" spans="2:15" x14ac:dyDescent="0.2">
      <c r="B39363" s="3"/>
      <c r="C39363" s="3"/>
      <c r="D39363" s="6"/>
      <c r="E39363" s="8"/>
      <c r="O39363" s="9"/>
    </row>
    <row r="39364" spans="2:15" x14ac:dyDescent="0.2">
      <c r="B39364" s="3"/>
      <c r="C39364" s="3"/>
      <c r="D39364" s="6"/>
      <c r="E39364" s="8"/>
      <c r="O39364" s="9"/>
    </row>
    <row r="39365" spans="2:15" x14ac:dyDescent="0.2">
      <c r="B39365" s="3"/>
      <c r="C39365" s="3"/>
      <c r="D39365" s="6"/>
      <c r="E39365" s="8"/>
      <c r="O39365" s="9"/>
    </row>
    <row r="39366" spans="2:15" x14ac:dyDescent="0.2">
      <c r="B39366" s="3"/>
      <c r="C39366" s="3"/>
      <c r="D39366" s="6"/>
      <c r="E39366" s="8"/>
      <c r="O39366" s="9"/>
    </row>
    <row r="39367" spans="2:15" x14ac:dyDescent="0.2">
      <c r="B39367" s="3"/>
      <c r="C39367" s="3"/>
      <c r="D39367" s="6"/>
      <c r="E39367" s="8"/>
      <c r="O39367" s="9"/>
    </row>
    <row r="39368" spans="2:15" x14ac:dyDescent="0.2">
      <c r="B39368" s="3"/>
      <c r="C39368" s="3"/>
      <c r="D39368" s="6"/>
      <c r="E39368" s="8"/>
      <c r="O39368" s="9"/>
    </row>
    <row r="39369" spans="2:15" x14ac:dyDescent="0.2">
      <c r="B39369" s="3"/>
      <c r="C39369" s="3"/>
      <c r="D39369" s="6"/>
      <c r="E39369" s="8"/>
      <c r="O39369" s="9"/>
    </row>
    <row r="39370" spans="2:15" x14ac:dyDescent="0.2">
      <c r="B39370" s="3"/>
      <c r="C39370" s="3"/>
      <c r="D39370" s="6"/>
      <c r="E39370" s="8"/>
      <c r="O39370" s="9"/>
    </row>
    <row r="39371" spans="2:15" x14ac:dyDescent="0.2">
      <c r="B39371" s="3"/>
      <c r="C39371" s="3"/>
      <c r="D39371" s="6"/>
      <c r="E39371" s="8"/>
      <c r="O39371" s="9"/>
    </row>
    <row r="39372" spans="2:15" x14ac:dyDescent="0.2">
      <c r="B39372" s="3"/>
      <c r="C39372" s="3"/>
      <c r="D39372" s="6"/>
      <c r="E39372" s="8"/>
      <c r="O39372" s="9"/>
    </row>
    <row r="39373" spans="2:15" x14ac:dyDescent="0.2">
      <c r="B39373" s="3"/>
      <c r="C39373" s="3"/>
      <c r="D39373" s="6"/>
      <c r="E39373" s="8"/>
      <c r="O39373" s="9"/>
    </row>
    <row r="39374" spans="2:15" x14ac:dyDescent="0.2">
      <c r="B39374" s="3"/>
      <c r="C39374" s="3"/>
      <c r="D39374" s="6"/>
      <c r="E39374" s="8"/>
      <c r="O39374" s="9"/>
    </row>
    <row r="39375" spans="2:15" x14ac:dyDescent="0.2">
      <c r="B39375" s="3"/>
      <c r="C39375" s="3"/>
      <c r="D39375" s="6"/>
      <c r="E39375" s="8"/>
      <c r="O39375" s="9"/>
    </row>
    <row r="39376" spans="2:15" x14ac:dyDescent="0.2">
      <c r="B39376" s="3"/>
      <c r="C39376" s="3"/>
      <c r="D39376" s="6"/>
      <c r="E39376" s="8"/>
      <c r="O39376" s="9"/>
    </row>
    <row r="39377" spans="2:15" x14ac:dyDescent="0.2">
      <c r="B39377" s="3"/>
      <c r="C39377" s="3"/>
      <c r="D39377" s="6"/>
      <c r="E39377" s="8"/>
      <c r="O39377" s="9"/>
    </row>
    <row r="39378" spans="2:15" x14ac:dyDescent="0.2">
      <c r="B39378" s="3"/>
      <c r="C39378" s="3"/>
      <c r="D39378" s="6"/>
      <c r="E39378" s="8"/>
      <c r="O39378" s="9"/>
    </row>
    <row r="39379" spans="2:15" x14ac:dyDescent="0.2">
      <c r="B39379" s="3"/>
      <c r="C39379" s="3"/>
      <c r="D39379" s="6"/>
      <c r="E39379" s="8"/>
      <c r="O39379" s="9"/>
    </row>
    <row r="39380" spans="2:15" x14ac:dyDescent="0.2">
      <c r="B39380" s="3"/>
      <c r="C39380" s="3"/>
      <c r="D39380" s="6"/>
      <c r="E39380" s="8"/>
      <c r="O39380" s="9"/>
    </row>
    <row r="39381" spans="2:15" x14ac:dyDescent="0.2">
      <c r="B39381" s="3"/>
      <c r="C39381" s="3"/>
      <c r="D39381" s="6"/>
      <c r="E39381" s="8"/>
      <c r="O39381" s="9"/>
    </row>
    <row r="39382" spans="2:15" x14ac:dyDescent="0.2">
      <c r="B39382" s="3"/>
      <c r="C39382" s="3"/>
      <c r="D39382" s="6"/>
      <c r="E39382" s="8"/>
      <c r="O39382" s="9"/>
    </row>
    <row r="39383" spans="2:15" x14ac:dyDescent="0.2">
      <c r="B39383" s="3"/>
      <c r="C39383" s="3"/>
      <c r="D39383" s="6"/>
      <c r="E39383" s="8"/>
      <c r="O39383" s="9"/>
    </row>
    <row r="39384" spans="2:15" x14ac:dyDescent="0.2">
      <c r="B39384" s="3"/>
      <c r="C39384" s="3"/>
      <c r="D39384" s="6"/>
      <c r="E39384" s="8"/>
      <c r="O39384" s="9"/>
    </row>
    <row r="39385" spans="2:15" x14ac:dyDescent="0.2">
      <c r="B39385" s="3"/>
      <c r="C39385" s="3"/>
      <c r="D39385" s="6"/>
      <c r="E39385" s="8"/>
      <c r="O39385" s="9"/>
    </row>
    <row r="39386" spans="2:15" x14ac:dyDescent="0.2">
      <c r="B39386" s="3"/>
      <c r="C39386" s="3"/>
      <c r="D39386" s="6"/>
      <c r="E39386" s="8"/>
      <c r="O39386" s="9"/>
    </row>
    <row r="39387" spans="2:15" x14ac:dyDescent="0.2">
      <c r="B39387" s="3"/>
      <c r="C39387" s="3"/>
      <c r="D39387" s="6"/>
      <c r="E39387" s="8"/>
      <c r="O39387" s="9"/>
    </row>
    <row r="39388" spans="2:15" x14ac:dyDescent="0.2">
      <c r="B39388" s="3"/>
      <c r="C39388" s="3"/>
      <c r="D39388" s="6"/>
      <c r="E39388" s="8"/>
      <c r="O39388" s="9"/>
    </row>
    <row r="39389" spans="2:15" x14ac:dyDescent="0.2">
      <c r="B39389" s="3"/>
      <c r="C39389" s="3"/>
      <c r="D39389" s="6"/>
      <c r="E39389" s="8"/>
      <c r="O39389" s="9"/>
    </row>
    <row r="39390" spans="2:15" x14ac:dyDescent="0.2">
      <c r="B39390" s="3"/>
      <c r="C39390" s="3"/>
      <c r="D39390" s="6"/>
      <c r="E39390" s="8"/>
      <c r="O39390" s="9"/>
    </row>
    <row r="39391" spans="2:15" x14ac:dyDescent="0.2">
      <c r="B39391" s="3"/>
      <c r="C39391" s="3"/>
      <c r="D39391" s="6"/>
      <c r="E39391" s="8"/>
      <c r="O39391" s="9"/>
    </row>
    <row r="39392" spans="2:15" x14ac:dyDescent="0.2">
      <c r="B39392" s="3"/>
      <c r="C39392" s="3"/>
      <c r="D39392" s="6"/>
      <c r="E39392" s="8"/>
      <c r="O39392" s="9"/>
    </row>
    <row r="39393" spans="2:15" x14ac:dyDescent="0.2">
      <c r="B39393" s="3"/>
      <c r="C39393" s="3"/>
      <c r="D39393" s="6"/>
      <c r="E39393" s="8"/>
      <c r="O39393" s="9"/>
    </row>
    <row r="39394" spans="2:15" x14ac:dyDescent="0.2">
      <c r="B39394" s="3"/>
      <c r="C39394" s="3"/>
      <c r="D39394" s="6"/>
      <c r="E39394" s="8"/>
      <c r="O39394" s="9"/>
    </row>
    <row r="39395" spans="2:15" x14ac:dyDescent="0.2">
      <c r="B39395" s="3"/>
      <c r="C39395" s="3"/>
      <c r="D39395" s="6"/>
      <c r="E39395" s="8"/>
      <c r="O39395" s="9"/>
    </row>
    <row r="39396" spans="2:15" x14ac:dyDescent="0.2">
      <c r="B39396" s="3"/>
      <c r="C39396" s="3"/>
      <c r="D39396" s="6"/>
      <c r="E39396" s="8"/>
      <c r="O39396" s="9"/>
    </row>
    <row r="39397" spans="2:15" x14ac:dyDescent="0.2">
      <c r="B39397" s="3"/>
      <c r="C39397" s="3"/>
      <c r="D39397" s="6"/>
      <c r="E39397" s="8"/>
      <c r="O39397" s="9"/>
    </row>
    <row r="39398" spans="2:15" x14ac:dyDescent="0.2">
      <c r="B39398" s="3"/>
      <c r="C39398" s="3"/>
      <c r="D39398" s="6"/>
      <c r="E39398" s="8"/>
      <c r="O39398" s="9"/>
    </row>
    <row r="39399" spans="2:15" x14ac:dyDescent="0.2">
      <c r="B39399" s="3"/>
      <c r="C39399" s="3"/>
      <c r="D39399" s="6"/>
      <c r="E39399" s="8"/>
      <c r="O39399" s="9"/>
    </row>
    <row r="39400" spans="2:15" x14ac:dyDescent="0.2">
      <c r="B39400" s="3"/>
      <c r="C39400" s="3"/>
      <c r="D39400" s="6"/>
      <c r="E39400" s="8"/>
      <c r="O39400" s="9"/>
    </row>
    <row r="39401" spans="2:15" x14ac:dyDescent="0.2">
      <c r="B39401" s="3"/>
      <c r="C39401" s="3"/>
      <c r="D39401" s="6"/>
      <c r="E39401" s="8"/>
      <c r="O39401" s="9"/>
    </row>
    <row r="39402" spans="2:15" x14ac:dyDescent="0.2">
      <c r="B39402" s="3"/>
      <c r="C39402" s="3"/>
      <c r="D39402" s="6"/>
      <c r="E39402" s="8"/>
      <c r="O39402" s="9"/>
    </row>
    <row r="39403" spans="2:15" x14ac:dyDescent="0.2">
      <c r="B39403" s="3"/>
      <c r="C39403" s="3"/>
      <c r="D39403" s="6"/>
      <c r="E39403" s="8"/>
      <c r="O39403" s="9"/>
    </row>
    <row r="39404" spans="2:15" x14ac:dyDescent="0.2">
      <c r="B39404" s="3"/>
      <c r="C39404" s="3"/>
      <c r="D39404" s="6"/>
      <c r="E39404" s="8"/>
      <c r="O39404" s="9"/>
    </row>
    <row r="39405" spans="2:15" x14ac:dyDescent="0.2">
      <c r="B39405" s="3"/>
      <c r="C39405" s="3"/>
      <c r="D39405" s="6"/>
      <c r="E39405" s="8"/>
      <c r="O39405" s="9"/>
    </row>
    <row r="39406" spans="2:15" x14ac:dyDescent="0.2">
      <c r="B39406" s="3"/>
      <c r="C39406" s="3"/>
      <c r="D39406" s="6"/>
      <c r="E39406" s="8"/>
      <c r="O39406" s="9"/>
    </row>
    <row r="39407" spans="2:15" x14ac:dyDescent="0.2">
      <c r="B39407" s="3"/>
      <c r="C39407" s="3"/>
      <c r="D39407" s="6"/>
      <c r="E39407" s="8"/>
      <c r="O39407" s="9"/>
    </row>
    <row r="39408" spans="2:15" x14ac:dyDescent="0.2">
      <c r="B39408" s="3"/>
      <c r="C39408" s="3"/>
      <c r="D39408" s="6"/>
      <c r="E39408" s="8"/>
      <c r="O39408" s="9"/>
    </row>
    <row r="39409" spans="2:15" x14ac:dyDescent="0.2">
      <c r="B39409" s="3"/>
      <c r="C39409" s="3"/>
      <c r="D39409" s="6"/>
      <c r="E39409" s="8"/>
      <c r="O39409" s="9"/>
    </row>
    <row r="39410" spans="2:15" x14ac:dyDescent="0.2">
      <c r="B39410" s="3"/>
      <c r="C39410" s="3"/>
      <c r="D39410" s="6"/>
      <c r="E39410" s="8"/>
      <c r="O39410" s="9"/>
    </row>
    <row r="39411" spans="2:15" x14ac:dyDescent="0.2">
      <c r="B39411" s="3"/>
      <c r="C39411" s="3"/>
      <c r="D39411" s="6"/>
      <c r="E39411" s="8"/>
      <c r="O39411" s="9"/>
    </row>
    <row r="39412" spans="2:15" x14ac:dyDescent="0.2">
      <c r="B39412" s="3"/>
      <c r="C39412" s="3"/>
      <c r="D39412" s="6"/>
      <c r="E39412" s="8"/>
      <c r="O39412" s="9"/>
    </row>
    <row r="39413" spans="2:15" x14ac:dyDescent="0.2">
      <c r="B39413" s="3"/>
      <c r="C39413" s="3"/>
      <c r="D39413" s="6"/>
      <c r="E39413" s="8"/>
      <c r="O39413" s="9"/>
    </row>
    <row r="39414" spans="2:15" x14ac:dyDescent="0.2">
      <c r="B39414" s="3"/>
      <c r="C39414" s="3"/>
      <c r="D39414" s="6"/>
      <c r="E39414" s="8"/>
      <c r="O39414" s="9"/>
    </row>
    <row r="39415" spans="2:15" x14ac:dyDescent="0.2">
      <c r="B39415" s="3"/>
      <c r="C39415" s="3"/>
      <c r="D39415" s="6"/>
      <c r="E39415" s="8"/>
      <c r="O39415" s="9"/>
    </row>
    <row r="39416" spans="2:15" x14ac:dyDescent="0.2">
      <c r="B39416" s="3"/>
      <c r="C39416" s="3"/>
      <c r="D39416" s="6"/>
      <c r="E39416" s="8"/>
      <c r="O39416" s="9"/>
    </row>
    <row r="39417" spans="2:15" x14ac:dyDescent="0.2">
      <c r="B39417" s="3"/>
      <c r="C39417" s="3"/>
      <c r="D39417" s="6"/>
      <c r="E39417" s="8"/>
      <c r="O39417" s="9"/>
    </row>
    <row r="39418" spans="2:15" x14ac:dyDescent="0.2">
      <c r="B39418" s="3"/>
      <c r="C39418" s="3"/>
      <c r="D39418" s="6"/>
      <c r="E39418" s="8"/>
      <c r="O39418" s="9"/>
    </row>
    <row r="39419" spans="2:15" x14ac:dyDescent="0.2">
      <c r="B39419" s="3"/>
      <c r="C39419" s="3"/>
      <c r="D39419" s="6"/>
      <c r="E39419" s="8"/>
      <c r="O39419" s="9"/>
    </row>
    <row r="39420" spans="2:15" x14ac:dyDescent="0.2">
      <c r="B39420" s="3"/>
      <c r="C39420" s="3"/>
      <c r="D39420" s="6"/>
      <c r="E39420" s="8"/>
      <c r="O39420" s="9"/>
    </row>
    <row r="39421" spans="2:15" x14ac:dyDescent="0.2">
      <c r="B39421" s="3"/>
      <c r="C39421" s="3"/>
      <c r="D39421" s="6"/>
      <c r="E39421" s="8"/>
      <c r="O39421" s="9"/>
    </row>
    <row r="39422" spans="2:15" x14ac:dyDescent="0.2">
      <c r="B39422" s="3"/>
      <c r="C39422" s="3"/>
      <c r="D39422" s="6"/>
      <c r="E39422" s="8"/>
      <c r="O39422" s="9"/>
    </row>
    <row r="39423" spans="2:15" x14ac:dyDescent="0.2">
      <c r="B39423" s="3"/>
      <c r="C39423" s="3"/>
      <c r="D39423" s="6"/>
      <c r="E39423" s="8"/>
      <c r="O39423" s="9"/>
    </row>
    <row r="39424" spans="2:15" x14ac:dyDescent="0.2">
      <c r="B39424" s="3"/>
      <c r="C39424" s="3"/>
      <c r="D39424" s="6"/>
      <c r="E39424" s="8"/>
      <c r="O39424" s="9"/>
    </row>
    <row r="39425" spans="2:15" x14ac:dyDescent="0.2">
      <c r="B39425" s="3"/>
      <c r="C39425" s="3"/>
      <c r="D39425" s="6"/>
      <c r="E39425" s="8"/>
      <c r="O39425" s="9"/>
    </row>
    <row r="39426" spans="2:15" x14ac:dyDescent="0.2">
      <c r="B39426" s="3"/>
      <c r="C39426" s="3"/>
      <c r="D39426" s="6"/>
      <c r="E39426" s="8"/>
      <c r="O39426" s="9"/>
    </row>
    <row r="39427" spans="2:15" x14ac:dyDescent="0.2">
      <c r="B39427" s="3"/>
      <c r="C39427" s="3"/>
      <c r="D39427" s="6"/>
      <c r="E39427" s="8"/>
      <c r="O39427" s="9"/>
    </row>
    <row r="39428" spans="2:15" x14ac:dyDescent="0.2">
      <c r="B39428" s="3"/>
      <c r="C39428" s="3"/>
      <c r="D39428" s="6"/>
      <c r="E39428" s="8"/>
      <c r="O39428" s="9"/>
    </row>
    <row r="39429" spans="2:15" x14ac:dyDescent="0.2">
      <c r="B39429" s="3"/>
      <c r="C39429" s="3"/>
      <c r="D39429" s="6"/>
      <c r="E39429" s="8"/>
      <c r="O39429" s="9"/>
    </row>
    <row r="39430" spans="2:15" x14ac:dyDescent="0.2">
      <c r="B39430" s="3"/>
      <c r="C39430" s="3"/>
      <c r="D39430" s="6"/>
      <c r="E39430" s="8"/>
      <c r="O39430" s="9"/>
    </row>
    <row r="39431" spans="2:15" x14ac:dyDescent="0.2">
      <c r="B39431" s="3"/>
      <c r="C39431" s="3"/>
      <c r="D39431" s="6"/>
      <c r="E39431" s="8"/>
      <c r="O39431" s="9"/>
    </row>
    <row r="39432" spans="2:15" x14ac:dyDescent="0.2">
      <c r="B39432" s="3"/>
      <c r="C39432" s="3"/>
      <c r="D39432" s="6"/>
      <c r="E39432" s="8"/>
      <c r="O39432" s="9"/>
    </row>
    <row r="39433" spans="2:15" x14ac:dyDescent="0.2">
      <c r="B39433" s="3"/>
      <c r="C39433" s="3"/>
      <c r="D39433" s="6"/>
      <c r="E39433" s="8"/>
      <c r="O39433" s="9"/>
    </row>
    <row r="39434" spans="2:15" x14ac:dyDescent="0.2">
      <c r="B39434" s="3"/>
      <c r="C39434" s="3"/>
      <c r="D39434" s="6"/>
      <c r="E39434" s="8"/>
      <c r="O39434" s="9"/>
    </row>
    <row r="39435" spans="2:15" x14ac:dyDescent="0.2">
      <c r="B39435" s="3"/>
      <c r="C39435" s="3"/>
      <c r="D39435" s="6"/>
      <c r="E39435" s="8"/>
      <c r="O39435" s="9"/>
    </row>
    <row r="39436" spans="2:15" x14ac:dyDescent="0.2">
      <c r="B39436" s="3"/>
      <c r="C39436" s="3"/>
      <c r="D39436" s="6"/>
      <c r="E39436" s="8"/>
      <c r="O39436" s="9"/>
    </row>
    <row r="39437" spans="2:15" x14ac:dyDescent="0.2">
      <c r="B39437" s="3"/>
      <c r="C39437" s="3"/>
      <c r="D39437" s="6"/>
      <c r="E39437" s="8"/>
      <c r="O39437" s="9"/>
    </row>
    <row r="39438" spans="2:15" x14ac:dyDescent="0.2">
      <c r="B39438" s="3"/>
      <c r="C39438" s="3"/>
      <c r="D39438" s="6"/>
      <c r="E39438" s="8"/>
      <c r="O39438" s="9"/>
    </row>
    <row r="39439" spans="2:15" x14ac:dyDescent="0.2">
      <c r="B39439" s="3"/>
      <c r="C39439" s="3"/>
      <c r="D39439" s="6"/>
      <c r="E39439" s="8"/>
      <c r="O39439" s="9"/>
    </row>
    <row r="39440" spans="2:15" x14ac:dyDescent="0.2">
      <c r="B39440" s="3"/>
      <c r="C39440" s="3"/>
      <c r="D39440" s="6"/>
      <c r="E39440" s="8"/>
      <c r="O39440" s="9"/>
    </row>
    <row r="39441" spans="2:15" x14ac:dyDescent="0.2">
      <c r="B39441" s="3"/>
      <c r="C39441" s="3"/>
      <c r="D39441" s="6"/>
      <c r="E39441" s="8"/>
      <c r="O39441" s="9"/>
    </row>
    <row r="39442" spans="2:15" x14ac:dyDescent="0.2">
      <c r="B39442" s="3"/>
      <c r="C39442" s="3"/>
      <c r="D39442" s="6"/>
      <c r="E39442" s="8"/>
      <c r="O39442" s="9"/>
    </row>
    <row r="39443" spans="2:15" x14ac:dyDescent="0.2">
      <c r="B39443" s="3"/>
      <c r="C39443" s="3"/>
      <c r="D39443" s="6"/>
      <c r="E39443" s="8"/>
      <c r="O39443" s="9"/>
    </row>
    <row r="39444" spans="2:15" x14ac:dyDescent="0.2">
      <c r="B39444" s="3"/>
      <c r="C39444" s="3"/>
      <c r="D39444" s="6"/>
      <c r="E39444" s="8"/>
      <c r="O39444" s="9"/>
    </row>
    <row r="39445" spans="2:15" x14ac:dyDescent="0.2">
      <c r="B39445" s="3"/>
      <c r="C39445" s="3"/>
      <c r="D39445" s="6"/>
      <c r="E39445" s="8"/>
      <c r="O39445" s="9"/>
    </row>
    <row r="39446" spans="2:15" x14ac:dyDescent="0.2">
      <c r="B39446" s="3"/>
      <c r="C39446" s="3"/>
      <c r="D39446" s="6"/>
      <c r="E39446" s="8"/>
      <c r="O39446" s="9"/>
    </row>
    <row r="39447" spans="2:15" x14ac:dyDescent="0.2">
      <c r="B39447" s="3"/>
      <c r="C39447" s="3"/>
      <c r="D39447" s="6"/>
      <c r="E39447" s="8"/>
      <c r="O39447" s="9"/>
    </row>
    <row r="39448" spans="2:15" x14ac:dyDescent="0.2">
      <c r="B39448" s="3"/>
      <c r="C39448" s="3"/>
      <c r="D39448" s="6"/>
      <c r="E39448" s="8"/>
      <c r="O39448" s="9"/>
    </row>
    <row r="39449" spans="2:15" x14ac:dyDescent="0.2">
      <c r="B39449" s="3"/>
      <c r="C39449" s="3"/>
      <c r="D39449" s="6"/>
      <c r="E39449" s="8"/>
      <c r="O39449" s="9"/>
    </row>
    <row r="39450" spans="2:15" x14ac:dyDescent="0.2">
      <c r="B39450" s="3"/>
      <c r="C39450" s="3"/>
      <c r="D39450" s="6"/>
      <c r="E39450" s="8"/>
      <c r="O39450" s="9"/>
    </row>
    <row r="39451" spans="2:15" x14ac:dyDescent="0.2">
      <c r="B39451" s="3"/>
      <c r="C39451" s="3"/>
      <c r="D39451" s="6"/>
      <c r="E39451" s="8"/>
      <c r="O39451" s="9"/>
    </row>
    <row r="39452" spans="2:15" x14ac:dyDescent="0.2">
      <c r="B39452" s="3"/>
      <c r="C39452" s="3"/>
      <c r="D39452" s="6"/>
      <c r="E39452" s="8"/>
      <c r="O39452" s="9"/>
    </row>
    <row r="39453" spans="2:15" x14ac:dyDescent="0.2">
      <c r="B39453" s="3"/>
      <c r="C39453" s="3"/>
      <c r="D39453" s="6"/>
      <c r="E39453" s="8"/>
      <c r="O39453" s="9"/>
    </row>
    <row r="39454" spans="2:15" x14ac:dyDescent="0.2">
      <c r="B39454" s="3"/>
      <c r="C39454" s="3"/>
      <c r="D39454" s="6"/>
      <c r="E39454" s="8"/>
      <c r="O39454" s="9"/>
    </row>
    <row r="39455" spans="2:15" x14ac:dyDescent="0.2">
      <c r="B39455" s="3"/>
      <c r="C39455" s="3"/>
      <c r="D39455" s="6"/>
      <c r="E39455" s="8"/>
      <c r="O39455" s="9"/>
    </row>
    <row r="39456" spans="2:15" x14ac:dyDescent="0.2">
      <c r="B39456" s="3"/>
      <c r="C39456" s="3"/>
      <c r="D39456" s="6"/>
      <c r="E39456" s="8"/>
      <c r="O39456" s="9"/>
    </row>
    <row r="39457" spans="2:15" x14ac:dyDescent="0.2">
      <c r="B39457" s="3"/>
      <c r="C39457" s="3"/>
      <c r="D39457" s="6"/>
      <c r="E39457" s="8"/>
      <c r="O39457" s="9"/>
    </row>
    <row r="39458" spans="2:15" x14ac:dyDescent="0.2">
      <c r="B39458" s="3"/>
      <c r="C39458" s="3"/>
      <c r="D39458" s="6"/>
      <c r="E39458" s="8"/>
      <c r="O39458" s="9"/>
    </row>
    <row r="39459" spans="2:15" x14ac:dyDescent="0.2">
      <c r="B39459" s="3"/>
      <c r="C39459" s="3"/>
      <c r="D39459" s="6"/>
      <c r="E39459" s="8"/>
      <c r="O39459" s="9"/>
    </row>
    <row r="39460" spans="2:15" x14ac:dyDescent="0.2">
      <c r="B39460" s="3"/>
      <c r="C39460" s="3"/>
      <c r="D39460" s="6"/>
      <c r="E39460" s="8"/>
      <c r="O39460" s="9"/>
    </row>
    <row r="39461" spans="2:15" x14ac:dyDescent="0.2">
      <c r="B39461" s="3"/>
      <c r="C39461" s="3"/>
      <c r="D39461" s="6"/>
      <c r="E39461" s="8"/>
      <c r="O39461" s="9"/>
    </row>
    <row r="39462" spans="2:15" x14ac:dyDescent="0.2">
      <c r="B39462" s="3"/>
      <c r="C39462" s="3"/>
      <c r="D39462" s="6"/>
      <c r="E39462" s="8"/>
      <c r="O39462" s="9"/>
    </row>
    <row r="39463" spans="2:15" x14ac:dyDescent="0.2">
      <c r="B39463" s="3"/>
      <c r="C39463" s="3"/>
      <c r="D39463" s="6"/>
      <c r="E39463" s="8"/>
      <c r="O39463" s="9"/>
    </row>
    <row r="39464" spans="2:15" x14ac:dyDescent="0.2">
      <c r="B39464" s="3"/>
      <c r="C39464" s="3"/>
      <c r="D39464" s="6"/>
      <c r="E39464" s="8"/>
      <c r="O39464" s="9"/>
    </row>
    <row r="39465" spans="2:15" x14ac:dyDescent="0.2">
      <c r="B39465" s="3"/>
      <c r="C39465" s="3"/>
      <c r="D39465" s="6"/>
      <c r="E39465" s="8"/>
      <c r="O39465" s="9"/>
    </row>
    <row r="39466" spans="2:15" x14ac:dyDescent="0.2">
      <c r="B39466" s="3"/>
      <c r="C39466" s="3"/>
      <c r="D39466" s="6"/>
      <c r="E39466" s="8"/>
      <c r="O39466" s="9"/>
    </row>
    <row r="39467" spans="2:15" x14ac:dyDescent="0.2">
      <c r="B39467" s="3"/>
      <c r="C39467" s="3"/>
      <c r="D39467" s="6"/>
      <c r="E39467" s="8"/>
      <c r="O39467" s="9"/>
    </row>
    <row r="39468" spans="2:15" x14ac:dyDescent="0.2">
      <c r="B39468" s="3"/>
      <c r="C39468" s="3"/>
      <c r="D39468" s="6"/>
      <c r="E39468" s="8"/>
      <c r="O39468" s="9"/>
    </row>
    <row r="39469" spans="2:15" x14ac:dyDescent="0.2">
      <c r="B39469" s="3"/>
      <c r="C39469" s="3"/>
      <c r="D39469" s="6"/>
      <c r="E39469" s="8"/>
      <c r="O39469" s="9"/>
    </row>
    <row r="39470" spans="2:15" x14ac:dyDescent="0.2">
      <c r="B39470" s="3"/>
      <c r="C39470" s="3"/>
      <c r="D39470" s="6"/>
      <c r="E39470" s="8"/>
      <c r="O39470" s="9"/>
    </row>
    <row r="39471" spans="2:15" x14ac:dyDescent="0.2">
      <c r="B39471" s="3"/>
      <c r="C39471" s="3"/>
      <c r="D39471" s="6"/>
      <c r="E39471" s="8"/>
      <c r="O39471" s="9"/>
    </row>
    <row r="39472" spans="2:15" x14ac:dyDescent="0.2">
      <c r="B39472" s="3"/>
      <c r="C39472" s="3"/>
      <c r="D39472" s="6"/>
      <c r="E39472" s="8"/>
      <c r="O39472" s="9"/>
    </row>
    <row r="39473" spans="2:15" x14ac:dyDescent="0.2">
      <c r="B39473" s="3"/>
      <c r="C39473" s="3"/>
      <c r="D39473" s="6"/>
      <c r="E39473" s="8"/>
      <c r="O39473" s="9"/>
    </row>
    <row r="39474" spans="2:15" x14ac:dyDescent="0.2">
      <c r="B39474" s="3"/>
      <c r="C39474" s="3"/>
      <c r="D39474" s="6"/>
      <c r="E39474" s="8"/>
      <c r="O39474" s="9"/>
    </row>
    <row r="39475" spans="2:15" x14ac:dyDescent="0.2">
      <c r="B39475" s="3"/>
      <c r="C39475" s="3"/>
      <c r="D39475" s="6"/>
      <c r="E39475" s="8"/>
      <c r="O39475" s="9"/>
    </row>
    <row r="39476" spans="2:15" x14ac:dyDescent="0.2">
      <c r="B39476" s="3"/>
      <c r="C39476" s="3"/>
      <c r="D39476" s="6"/>
      <c r="E39476" s="8"/>
      <c r="O39476" s="9"/>
    </row>
    <row r="39477" spans="2:15" x14ac:dyDescent="0.2">
      <c r="B39477" s="3"/>
      <c r="C39477" s="3"/>
      <c r="D39477" s="6"/>
      <c r="E39477" s="8"/>
      <c r="O39477" s="9"/>
    </row>
    <row r="39478" spans="2:15" x14ac:dyDescent="0.2">
      <c r="B39478" s="3"/>
      <c r="C39478" s="3"/>
      <c r="D39478" s="6"/>
      <c r="E39478" s="8"/>
      <c r="O39478" s="9"/>
    </row>
    <row r="39479" spans="2:15" x14ac:dyDescent="0.2">
      <c r="B39479" s="3"/>
      <c r="C39479" s="3"/>
      <c r="D39479" s="6"/>
      <c r="E39479" s="8"/>
      <c r="O39479" s="9"/>
    </row>
    <row r="39480" spans="2:15" x14ac:dyDescent="0.2">
      <c r="B39480" s="3"/>
      <c r="C39480" s="3"/>
      <c r="D39480" s="6"/>
      <c r="E39480" s="8"/>
      <c r="O39480" s="9"/>
    </row>
    <row r="39481" spans="2:15" x14ac:dyDescent="0.2">
      <c r="B39481" s="3"/>
      <c r="C39481" s="3"/>
      <c r="D39481" s="6"/>
      <c r="E39481" s="8"/>
      <c r="O39481" s="9"/>
    </row>
    <row r="39482" spans="2:15" x14ac:dyDescent="0.2">
      <c r="B39482" s="3"/>
      <c r="C39482" s="3"/>
      <c r="D39482" s="6"/>
      <c r="E39482" s="8"/>
      <c r="O39482" s="9"/>
    </row>
    <row r="39483" spans="2:15" x14ac:dyDescent="0.2">
      <c r="B39483" s="3"/>
      <c r="C39483" s="3"/>
      <c r="D39483" s="6"/>
      <c r="E39483" s="8"/>
      <c r="O39483" s="9"/>
    </row>
    <row r="39484" spans="2:15" x14ac:dyDescent="0.2">
      <c r="B39484" s="3"/>
      <c r="C39484" s="3"/>
      <c r="D39484" s="6"/>
      <c r="E39484" s="8"/>
      <c r="O39484" s="9"/>
    </row>
    <row r="39485" spans="2:15" x14ac:dyDescent="0.2">
      <c r="B39485" s="3"/>
      <c r="C39485" s="3"/>
      <c r="D39485" s="6"/>
      <c r="E39485" s="8"/>
      <c r="O39485" s="9"/>
    </row>
    <row r="39486" spans="2:15" x14ac:dyDescent="0.2">
      <c r="B39486" s="3"/>
      <c r="C39486" s="3"/>
      <c r="D39486" s="6"/>
      <c r="E39486" s="8"/>
      <c r="O39486" s="9"/>
    </row>
    <row r="39487" spans="2:15" x14ac:dyDescent="0.2">
      <c r="B39487" s="3"/>
      <c r="C39487" s="3"/>
      <c r="D39487" s="6"/>
      <c r="E39487" s="8"/>
      <c r="O39487" s="9"/>
    </row>
    <row r="39488" spans="2:15" x14ac:dyDescent="0.2">
      <c r="B39488" s="3"/>
      <c r="C39488" s="3"/>
      <c r="D39488" s="6"/>
      <c r="E39488" s="8"/>
      <c r="O39488" s="9"/>
    </row>
    <row r="39489" spans="2:15" x14ac:dyDescent="0.2">
      <c r="B39489" s="3"/>
      <c r="C39489" s="3"/>
      <c r="D39489" s="6"/>
      <c r="E39489" s="8"/>
      <c r="O39489" s="9"/>
    </row>
    <row r="39490" spans="2:15" x14ac:dyDescent="0.2">
      <c r="B39490" s="3"/>
      <c r="C39490" s="3"/>
      <c r="D39490" s="6"/>
      <c r="E39490" s="8"/>
      <c r="O39490" s="9"/>
    </row>
    <row r="39491" spans="2:15" x14ac:dyDescent="0.2">
      <c r="B39491" s="3"/>
      <c r="C39491" s="3"/>
      <c r="D39491" s="6"/>
      <c r="E39491" s="8"/>
      <c r="O39491" s="9"/>
    </row>
    <row r="39492" spans="2:15" x14ac:dyDescent="0.2">
      <c r="B39492" s="3"/>
      <c r="C39492" s="3"/>
      <c r="D39492" s="6"/>
      <c r="E39492" s="8"/>
      <c r="O39492" s="9"/>
    </row>
    <row r="39493" spans="2:15" x14ac:dyDescent="0.2">
      <c r="B39493" s="3"/>
      <c r="C39493" s="3"/>
      <c r="D39493" s="6"/>
      <c r="E39493" s="8"/>
      <c r="O39493" s="9"/>
    </row>
    <row r="39494" spans="2:15" x14ac:dyDescent="0.2">
      <c r="B39494" s="3"/>
      <c r="C39494" s="3"/>
      <c r="D39494" s="6"/>
      <c r="E39494" s="8"/>
      <c r="O39494" s="9"/>
    </row>
    <row r="39495" spans="2:15" x14ac:dyDescent="0.2">
      <c r="B39495" s="3"/>
      <c r="C39495" s="3"/>
      <c r="D39495" s="6"/>
      <c r="E39495" s="8"/>
      <c r="O39495" s="9"/>
    </row>
    <row r="39496" spans="2:15" x14ac:dyDescent="0.2">
      <c r="B39496" s="3"/>
      <c r="C39496" s="3"/>
      <c r="D39496" s="6"/>
      <c r="E39496" s="8"/>
      <c r="O39496" s="9"/>
    </row>
    <row r="39497" spans="2:15" x14ac:dyDescent="0.2">
      <c r="B39497" s="3"/>
      <c r="C39497" s="3"/>
      <c r="D39497" s="6"/>
      <c r="E39497" s="8"/>
      <c r="O39497" s="9"/>
    </row>
    <row r="39498" spans="2:15" x14ac:dyDescent="0.2">
      <c r="B39498" s="3"/>
      <c r="C39498" s="3"/>
      <c r="D39498" s="6"/>
      <c r="E39498" s="8"/>
      <c r="O39498" s="9"/>
    </row>
    <row r="39499" spans="2:15" x14ac:dyDescent="0.2">
      <c r="B39499" s="3"/>
      <c r="C39499" s="3"/>
      <c r="D39499" s="6"/>
      <c r="E39499" s="8"/>
      <c r="O39499" s="9"/>
    </row>
    <row r="39500" spans="2:15" x14ac:dyDescent="0.2">
      <c r="B39500" s="3"/>
      <c r="C39500" s="3"/>
      <c r="D39500" s="6"/>
      <c r="E39500" s="8"/>
      <c r="O39500" s="9"/>
    </row>
    <row r="39501" spans="2:15" x14ac:dyDescent="0.2">
      <c r="B39501" s="3"/>
      <c r="C39501" s="3"/>
      <c r="D39501" s="6"/>
      <c r="E39501" s="8"/>
      <c r="O39501" s="9"/>
    </row>
    <row r="39502" spans="2:15" x14ac:dyDescent="0.2">
      <c r="B39502" s="3"/>
      <c r="C39502" s="3"/>
      <c r="D39502" s="6"/>
      <c r="E39502" s="8"/>
      <c r="O39502" s="9"/>
    </row>
    <row r="39503" spans="2:15" x14ac:dyDescent="0.2">
      <c r="B39503" s="3"/>
      <c r="C39503" s="3"/>
      <c r="D39503" s="6"/>
      <c r="E39503" s="8"/>
      <c r="O39503" s="9"/>
    </row>
    <row r="39504" spans="2:15" x14ac:dyDescent="0.2">
      <c r="B39504" s="3"/>
      <c r="C39504" s="3"/>
      <c r="D39504" s="6"/>
      <c r="E39504" s="8"/>
      <c r="O39504" s="9"/>
    </row>
    <row r="39505" spans="2:15" x14ac:dyDescent="0.2">
      <c r="B39505" s="3"/>
      <c r="C39505" s="3"/>
      <c r="D39505" s="6"/>
      <c r="E39505" s="8"/>
      <c r="O39505" s="9"/>
    </row>
    <row r="39506" spans="2:15" x14ac:dyDescent="0.2">
      <c r="B39506" s="3"/>
      <c r="C39506" s="3"/>
      <c r="D39506" s="6"/>
      <c r="E39506" s="8"/>
      <c r="O39506" s="9"/>
    </row>
    <row r="39507" spans="2:15" x14ac:dyDescent="0.2">
      <c r="B39507" s="3"/>
      <c r="C39507" s="3"/>
      <c r="D39507" s="6"/>
      <c r="E39507" s="8"/>
      <c r="O39507" s="9"/>
    </row>
    <row r="39508" spans="2:15" x14ac:dyDescent="0.2">
      <c r="B39508" s="3"/>
      <c r="C39508" s="3"/>
      <c r="D39508" s="6"/>
      <c r="E39508" s="8"/>
      <c r="O39508" s="9"/>
    </row>
    <row r="39509" spans="2:15" x14ac:dyDescent="0.2">
      <c r="B39509" s="3"/>
      <c r="C39509" s="3"/>
      <c r="D39509" s="6"/>
      <c r="E39509" s="8"/>
      <c r="O39509" s="9"/>
    </row>
    <row r="39510" spans="2:15" x14ac:dyDescent="0.2">
      <c r="B39510" s="3"/>
      <c r="C39510" s="3"/>
      <c r="D39510" s="6"/>
      <c r="E39510" s="8"/>
      <c r="O39510" s="9"/>
    </row>
    <row r="39511" spans="2:15" x14ac:dyDescent="0.2">
      <c r="B39511" s="3"/>
      <c r="C39511" s="3"/>
      <c r="D39511" s="6"/>
      <c r="E39511" s="8"/>
      <c r="O39511" s="9"/>
    </row>
    <row r="39512" spans="2:15" x14ac:dyDescent="0.2">
      <c r="B39512" s="3"/>
      <c r="C39512" s="3"/>
      <c r="D39512" s="6"/>
      <c r="E39512" s="8"/>
      <c r="O39512" s="9"/>
    </row>
    <row r="39513" spans="2:15" x14ac:dyDescent="0.2">
      <c r="B39513" s="3"/>
      <c r="C39513" s="3"/>
      <c r="D39513" s="6"/>
      <c r="E39513" s="8"/>
      <c r="O39513" s="9"/>
    </row>
    <row r="39514" spans="2:15" x14ac:dyDescent="0.2">
      <c r="B39514" s="3"/>
      <c r="C39514" s="3"/>
      <c r="D39514" s="6"/>
      <c r="E39514" s="8"/>
      <c r="O39514" s="9"/>
    </row>
    <row r="39515" spans="2:15" x14ac:dyDescent="0.2">
      <c r="B39515" s="3"/>
      <c r="C39515" s="3"/>
      <c r="D39515" s="6"/>
      <c r="E39515" s="8"/>
      <c r="O39515" s="9"/>
    </row>
    <row r="39516" spans="2:15" x14ac:dyDescent="0.2">
      <c r="B39516" s="3"/>
      <c r="C39516" s="3"/>
      <c r="D39516" s="6"/>
      <c r="E39516" s="8"/>
      <c r="O39516" s="9"/>
    </row>
    <row r="39517" spans="2:15" x14ac:dyDescent="0.2">
      <c r="B39517" s="3"/>
      <c r="C39517" s="3"/>
      <c r="D39517" s="6"/>
      <c r="E39517" s="8"/>
      <c r="O39517" s="9"/>
    </row>
    <row r="39518" spans="2:15" x14ac:dyDescent="0.2">
      <c r="B39518" s="3"/>
      <c r="C39518" s="3"/>
      <c r="D39518" s="6"/>
      <c r="E39518" s="8"/>
      <c r="O39518" s="9"/>
    </row>
    <row r="39519" spans="2:15" x14ac:dyDescent="0.2">
      <c r="B39519" s="3"/>
      <c r="C39519" s="3"/>
      <c r="D39519" s="6"/>
      <c r="E39519" s="8"/>
      <c r="O39519" s="9"/>
    </row>
    <row r="39520" spans="2:15" x14ac:dyDescent="0.2">
      <c r="B39520" s="3"/>
      <c r="C39520" s="3"/>
      <c r="D39520" s="6"/>
      <c r="E39520" s="8"/>
      <c r="O39520" s="9"/>
    </row>
    <row r="39521" spans="2:15" x14ac:dyDescent="0.2">
      <c r="B39521" s="3"/>
      <c r="C39521" s="3"/>
      <c r="D39521" s="6"/>
      <c r="E39521" s="8"/>
      <c r="O39521" s="9"/>
    </row>
    <row r="39522" spans="2:15" x14ac:dyDescent="0.2">
      <c r="B39522" s="3"/>
      <c r="C39522" s="3"/>
      <c r="D39522" s="6"/>
      <c r="E39522" s="8"/>
      <c r="O39522" s="9"/>
    </row>
    <row r="39523" spans="2:15" x14ac:dyDescent="0.2">
      <c r="B39523" s="3"/>
      <c r="C39523" s="3"/>
      <c r="D39523" s="6"/>
      <c r="E39523" s="8"/>
      <c r="O39523" s="9"/>
    </row>
    <row r="39524" spans="2:15" x14ac:dyDescent="0.2">
      <c r="B39524" s="3"/>
      <c r="C39524" s="3"/>
      <c r="D39524" s="6"/>
      <c r="E39524" s="8"/>
      <c r="O39524" s="9"/>
    </row>
    <row r="39525" spans="2:15" x14ac:dyDescent="0.2">
      <c r="B39525" s="3"/>
      <c r="C39525" s="3"/>
      <c r="D39525" s="6"/>
      <c r="E39525" s="8"/>
      <c r="O39525" s="9"/>
    </row>
    <row r="39526" spans="2:15" x14ac:dyDescent="0.2">
      <c r="B39526" s="3"/>
      <c r="C39526" s="3"/>
      <c r="D39526" s="6"/>
      <c r="E39526" s="8"/>
      <c r="O39526" s="9"/>
    </row>
    <row r="39527" spans="2:15" x14ac:dyDescent="0.2">
      <c r="B39527" s="3"/>
      <c r="C39527" s="3"/>
      <c r="D39527" s="6"/>
      <c r="E39527" s="8"/>
      <c r="O39527" s="9"/>
    </row>
    <row r="39528" spans="2:15" x14ac:dyDescent="0.2">
      <c r="B39528" s="3"/>
      <c r="C39528" s="3"/>
      <c r="D39528" s="6"/>
      <c r="E39528" s="8"/>
      <c r="O39528" s="9"/>
    </row>
    <row r="39529" spans="2:15" x14ac:dyDescent="0.2">
      <c r="B39529" s="3"/>
      <c r="C39529" s="3"/>
      <c r="D39529" s="6"/>
      <c r="E39529" s="8"/>
      <c r="O39529" s="9"/>
    </row>
    <row r="39530" spans="2:15" x14ac:dyDescent="0.2">
      <c r="B39530" s="3"/>
      <c r="C39530" s="3"/>
      <c r="D39530" s="6"/>
      <c r="E39530" s="8"/>
      <c r="O39530" s="9"/>
    </row>
    <row r="39531" spans="2:15" x14ac:dyDescent="0.2">
      <c r="B39531" s="3"/>
      <c r="C39531" s="3"/>
      <c r="D39531" s="6"/>
      <c r="E39531" s="8"/>
      <c r="O39531" s="9"/>
    </row>
    <row r="39532" spans="2:15" x14ac:dyDescent="0.2">
      <c r="B39532" s="3"/>
      <c r="C39532" s="3"/>
      <c r="D39532" s="6"/>
      <c r="E39532" s="8"/>
      <c r="O39532" s="9"/>
    </row>
    <row r="39533" spans="2:15" x14ac:dyDescent="0.2">
      <c r="B39533" s="3"/>
      <c r="C39533" s="3"/>
      <c r="D39533" s="6"/>
      <c r="E39533" s="8"/>
      <c r="O39533" s="9"/>
    </row>
    <row r="39534" spans="2:15" x14ac:dyDescent="0.2">
      <c r="B39534" s="3"/>
      <c r="C39534" s="3"/>
      <c r="D39534" s="6"/>
      <c r="E39534" s="8"/>
      <c r="O39534" s="9"/>
    </row>
    <row r="39535" spans="2:15" x14ac:dyDescent="0.2">
      <c r="B39535" s="3"/>
      <c r="C39535" s="3"/>
      <c r="D39535" s="6"/>
      <c r="E39535" s="8"/>
      <c r="O39535" s="9"/>
    </row>
    <row r="39536" spans="2:15" x14ac:dyDescent="0.2">
      <c r="B39536" s="3"/>
      <c r="C39536" s="3"/>
      <c r="D39536" s="6"/>
      <c r="E39536" s="8"/>
      <c r="O39536" s="9"/>
    </row>
    <row r="39537" spans="2:15" x14ac:dyDescent="0.2">
      <c r="B39537" s="3"/>
      <c r="C39537" s="3"/>
      <c r="D39537" s="6"/>
      <c r="E39537" s="8"/>
      <c r="O39537" s="9"/>
    </row>
    <row r="39538" spans="2:15" x14ac:dyDescent="0.2">
      <c r="B39538" s="3"/>
      <c r="C39538" s="3"/>
      <c r="D39538" s="6"/>
      <c r="E39538" s="8"/>
      <c r="O39538" s="9"/>
    </row>
    <row r="39539" spans="2:15" x14ac:dyDescent="0.2">
      <c r="B39539" s="3"/>
      <c r="C39539" s="3"/>
      <c r="D39539" s="6"/>
      <c r="E39539" s="8"/>
      <c r="O39539" s="9"/>
    </row>
    <row r="39540" spans="2:15" x14ac:dyDescent="0.2">
      <c r="B39540" s="3"/>
      <c r="C39540" s="3"/>
      <c r="D39540" s="6"/>
      <c r="E39540" s="8"/>
      <c r="O39540" s="9"/>
    </row>
    <row r="39541" spans="2:15" x14ac:dyDescent="0.2">
      <c r="B39541" s="3"/>
      <c r="C39541" s="3"/>
      <c r="D39541" s="6"/>
      <c r="E39541" s="8"/>
      <c r="O39541" s="9"/>
    </row>
    <row r="39542" spans="2:15" x14ac:dyDescent="0.2">
      <c r="B39542" s="3"/>
      <c r="C39542" s="3"/>
      <c r="D39542" s="6"/>
      <c r="E39542" s="8"/>
      <c r="O39542" s="9"/>
    </row>
    <row r="39543" spans="2:15" x14ac:dyDescent="0.2">
      <c r="B39543" s="3"/>
      <c r="C39543" s="3"/>
      <c r="D39543" s="6"/>
      <c r="E39543" s="8"/>
      <c r="O39543" s="9"/>
    </row>
    <row r="39544" spans="2:15" x14ac:dyDescent="0.2">
      <c r="B39544" s="3"/>
      <c r="C39544" s="3"/>
      <c r="D39544" s="6"/>
      <c r="E39544" s="8"/>
      <c r="O39544" s="9"/>
    </row>
    <row r="39545" spans="2:15" x14ac:dyDescent="0.2">
      <c r="B39545" s="3"/>
      <c r="C39545" s="3"/>
      <c r="D39545" s="6"/>
      <c r="E39545" s="8"/>
      <c r="O39545" s="9"/>
    </row>
    <row r="39546" spans="2:15" x14ac:dyDescent="0.2">
      <c r="B39546" s="3"/>
      <c r="C39546" s="3"/>
      <c r="D39546" s="6"/>
      <c r="E39546" s="8"/>
      <c r="O39546" s="9"/>
    </row>
    <row r="39547" spans="2:15" x14ac:dyDescent="0.2">
      <c r="B39547" s="3"/>
      <c r="C39547" s="3"/>
      <c r="D39547" s="6"/>
      <c r="E39547" s="8"/>
      <c r="O39547" s="9"/>
    </row>
    <row r="39548" spans="2:15" x14ac:dyDescent="0.2">
      <c r="B39548" s="3"/>
      <c r="C39548" s="3"/>
      <c r="D39548" s="6"/>
      <c r="E39548" s="8"/>
      <c r="O39548" s="9"/>
    </row>
    <row r="39549" spans="2:15" x14ac:dyDescent="0.2">
      <c r="B39549" s="3"/>
      <c r="C39549" s="3"/>
      <c r="D39549" s="6"/>
      <c r="E39549" s="8"/>
      <c r="O39549" s="9"/>
    </row>
    <row r="39550" spans="2:15" x14ac:dyDescent="0.2">
      <c r="B39550" s="3"/>
      <c r="C39550" s="3"/>
      <c r="D39550" s="6"/>
      <c r="E39550" s="8"/>
      <c r="O39550" s="9"/>
    </row>
    <row r="39551" spans="2:15" x14ac:dyDescent="0.2">
      <c r="B39551" s="3"/>
      <c r="C39551" s="3"/>
      <c r="D39551" s="6"/>
      <c r="E39551" s="8"/>
      <c r="O39551" s="9"/>
    </row>
    <row r="39552" spans="2:15" x14ac:dyDescent="0.2">
      <c r="B39552" s="3"/>
      <c r="C39552" s="3"/>
      <c r="D39552" s="6"/>
      <c r="E39552" s="8"/>
      <c r="O39552" s="9"/>
    </row>
    <row r="39553" spans="2:15" x14ac:dyDescent="0.2">
      <c r="B39553" s="3"/>
      <c r="C39553" s="3"/>
      <c r="D39553" s="6"/>
      <c r="E39553" s="8"/>
      <c r="O39553" s="9"/>
    </row>
    <row r="39554" spans="2:15" x14ac:dyDescent="0.2">
      <c r="B39554" s="3"/>
      <c r="C39554" s="3"/>
      <c r="D39554" s="6"/>
      <c r="E39554" s="8"/>
      <c r="O39554" s="9"/>
    </row>
    <row r="39555" spans="2:15" x14ac:dyDescent="0.2">
      <c r="B39555" s="3"/>
      <c r="C39555" s="3"/>
      <c r="D39555" s="6"/>
      <c r="E39555" s="8"/>
      <c r="O39555" s="9"/>
    </row>
    <row r="39556" spans="2:15" x14ac:dyDescent="0.2">
      <c r="B39556" s="3"/>
      <c r="C39556" s="3"/>
      <c r="D39556" s="6"/>
      <c r="E39556" s="8"/>
      <c r="O39556" s="9"/>
    </row>
    <row r="39557" spans="2:15" x14ac:dyDescent="0.2">
      <c r="B39557" s="3"/>
      <c r="C39557" s="3"/>
      <c r="D39557" s="6"/>
      <c r="E39557" s="8"/>
      <c r="O39557" s="9"/>
    </row>
    <row r="39558" spans="2:15" x14ac:dyDescent="0.2">
      <c r="B39558" s="3"/>
      <c r="C39558" s="3"/>
      <c r="D39558" s="6"/>
      <c r="E39558" s="8"/>
      <c r="O39558" s="9"/>
    </row>
    <row r="39559" spans="2:15" x14ac:dyDescent="0.2">
      <c r="B39559" s="3"/>
      <c r="C39559" s="3"/>
      <c r="D39559" s="6"/>
      <c r="E39559" s="8"/>
      <c r="O39559" s="9"/>
    </row>
    <row r="39560" spans="2:15" x14ac:dyDescent="0.2">
      <c r="B39560" s="3"/>
      <c r="C39560" s="3"/>
      <c r="D39560" s="6"/>
      <c r="E39560" s="8"/>
      <c r="O39560" s="9"/>
    </row>
    <row r="39561" spans="2:15" x14ac:dyDescent="0.2">
      <c r="B39561" s="3"/>
      <c r="C39561" s="3"/>
      <c r="D39561" s="6"/>
      <c r="E39561" s="8"/>
      <c r="O39561" s="9"/>
    </row>
    <row r="39562" spans="2:15" x14ac:dyDescent="0.2">
      <c r="B39562" s="3"/>
      <c r="C39562" s="3"/>
      <c r="D39562" s="6"/>
      <c r="E39562" s="8"/>
      <c r="O39562" s="9"/>
    </row>
    <row r="39563" spans="2:15" x14ac:dyDescent="0.2">
      <c r="B39563" s="3"/>
      <c r="C39563" s="3"/>
      <c r="D39563" s="6"/>
      <c r="E39563" s="8"/>
      <c r="O39563" s="9"/>
    </row>
    <row r="39564" spans="2:15" x14ac:dyDescent="0.2">
      <c r="B39564" s="3"/>
      <c r="C39564" s="3"/>
      <c r="D39564" s="6"/>
      <c r="E39564" s="8"/>
      <c r="O39564" s="9"/>
    </row>
    <row r="39565" spans="2:15" x14ac:dyDescent="0.2">
      <c r="B39565" s="3"/>
      <c r="C39565" s="3"/>
      <c r="D39565" s="6"/>
      <c r="E39565" s="8"/>
      <c r="O39565" s="9"/>
    </row>
    <row r="39566" spans="2:15" x14ac:dyDescent="0.2">
      <c r="B39566" s="3"/>
      <c r="C39566" s="3"/>
      <c r="D39566" s="6"/>
      <c r="E39566" s="8"/>
      <c r="O39566" s="9"/>
    </row>
    <row r="39567" spans="2:15" x14ac:dyDescent="0.2">
      <c r="B39567" s="3"/>
      <c r="C39567" s="3"/>
      <c r="D39567" s="6"/>
      <c r="E39567" s="8"/>
      <c r="O39567" s="9"/>
    </row>
    <row r="39568" spans="2:15" x14ac:dyDescent="0.2">
      <c r="B39568" s="3"/>
      <c r="C39568" s="3"/>
      <c r="D39568" s="6"/>
      <c r="E39568" s="8"/>
      <c r="O39568" s="9"/>
    </row>
    <row r="39569" spans="2:15" x14ac:dyDescent="0.2">
      <c r="B39569" s="3"/>
      <c r="C39569" s="3"/>
      <c r="D39569" s="6"/>
      <c r="E39569" s="8"/>
      <c r="O39569" s="9"/>
    </row>
    <row r="39570" spans="2:15" x14ac:dyDescent="0.2">
      <c r="B39570" s="3"/>
      <c r="C39570" s="3"/>
      <c r="D39570" s="6"/>
      <c r="E39570" s="8"/>
      <c r="O39570" s="9"/>
    </row>
    <row r="39571" spans="2:15" x14ac:dyDescent="0.2">
      <c r="B39571" s="3"/>
      <c r="C39571" s="3"/>
      <c r="D39571" s="6"/>
      <c r="E39571" s="8"/>
      <c r="O39571" s="9"/>
    </row>
    <row r="39572" spans="2:15" x14ac:dyDescent="0.2">
      <c r="B39572" s="3"/>
      <c r="C39572" s="3"/>
      <c r="D39572" s="6"/>
      <c r="E39572" s="8"/>
      <c r="O39572" s="9"/>
    </row>
    <row r="39573" spans="2:15" x14ac:dyDescent="0.2">
      <c r="B39573" s="3"/>
      <c r="C39573" s="3"/>
      <c r="D39573" s="6"/>
      <c r="E39573" s="8"/>
      <c r="O39573" s="9"/>
    </row>
    <row r="39574" spans="2:15" x14ac:dyDescent="0.2">
      <c r="B39574" s="3"/>
      <c r="C39574" s="3"/>
      <c r="D39574" s="6"/>
      <c r="E39574" s="8"/>
      <c r="O39574" s="9"/>
    </row>
    <row r="39575" spans="2:15" x14ac:dyDescent="0.2">
      <c r="B39575" s="3"/>
      <c r="C39575" s="3"/>
      <c r="D39575" s="6"/>
      <c r="E39575" s="8"/>
      <c r="O39575" s="9"/>
    </row>
    <row r="39576" spans="2:15" x14ac:dyDescent="0.2">
      <c r="B39576" s="3"/>
      <c r="C39576" s="3"/>
      <c r="D39576" s="6"/>
      <c r="E39576" s="8"/>
      <c r="O39576" s="9"/>
    </row>
    <row r="39577" spans="2:15" x14ac:dyDescent="0.2">
      <c r="B39577" s="3"/>
      <c r="C39577" s="3"/>
      <c r="D39577" s="6"/>
      <c r="E39577" s="8"/>
      <c r="O39577" s="9"/>
    </row>
    <row r="39578" spans="2:15" x14ac:dyDescent="0.2">
      <c r="B39578" s="3"/>
      <c r="C39578" s="3"/>
      <c r="D39578" s="6"/>
      <c r="E39578" s="8"/>
      <c r="O39578" s="9"/>
    </row>
    <row r="39579" spans="2:15" x14ac:dyDescent="0.2">
      <c r="B39579" s="3"/>
      <c r="C39579" s="3"/>
      <c r="D39579" s="6"/>
      <c r="E39579" s="8"/>
      <c r="O39579" s="9"/>
    </row>
    <row r="39580" spans="2:15" x14ac:dyDescent="0.2">
      <c r="B39580" s="3"/>
      <c r="C39580" s="3"/>
      <c r="D39580" s="6"/>
      <c r="E39580" s="8"/>
      <c r="O39580" s="9"/>
    </row>
    <row r="39581" spans="2:15" x14ac:dyDescent="0.2">
      <c r="B39581" s="3"/>
      <c r="C39581" s="3"/>
      <c r="D39581" s="6"/>
      <c r="E39581" s="8"/>
      <c r="O39581" s="9"/>
    </row>
    <row r="39582" spans="2:15" x14ac:dyDescent="0.2">
      <c r="B39582" s="3"/>
      <c r="C39582" s="3"/>
      <c r="D39582" s="6"/>
      <c r="E39582" s="8"/>
      <c r="O39582" s="9"/>
    </row>
    <row r="39583" spans="2:15" x14ac:dyDescent="0.2">
      <c r="B39583" s="3"/>
      <c r="C39583" s="3"/>
      <c r="D39583" s="6"/>
      <c r="E39583" s="8"/>
      <c r="O39583" s="9"/>
    </row>
    <row r="39584" spans="2:15" x14ac:dyDescent="0.2">
      <c r="B39584" s="3"/>
      <c r="C39584" s="3"/>
      <c r="D39584" s="6"/>
      <c r="E39584" s="8"/>
      <c r="O39584" s="9"/>
    </row>
    <row r="39585" spans="2:15" x14ac:dyDescent="0.2">
      <c r="B39585" s="3"/>
      <c r="C39585" s="3"/>
      <c r="D39585" s="6"/>
      <c r="E39585" s="8"/>
      <c r="O39585" s="9"/>
    </row>
    <row r="39586" spans="2:15" x14ac:dyDescent="0.2">
      <c r="B39586" s="3"/>
      <c r="C39586" s="3"/>
      <c r="D39586" s="6"/>
      <c r="E39586" s="8"/>
      <c r="O39586" s="9"/>
    </row>
    <row r="39587" spans="2:15" x14ac:dyDescent="0.2">
      <c r="B39587" s="3"/>
      <c r="C39587" s="3"/>
      <c r="D39587" s="6"/>
      <c r="E39587" s="8"/>
      <c r="O39587" s="9"/>
    </row>
    <row r="39588" spans="2:15" x14ac:dyDescent="0.2">
      <c r="B39588" s="3"/>
      <c r="C39588" s="3"/>
      <c r="D39588" s="6"/>
      <c r="E39588" s="8"/>
      <c r="O39588" s="9"/>
    </row>
    <row r="39589" spans="2:15" x14ac:dyDescent="0.2">
      <c r="B39589" s="3"/>
      <c r="C39589" s="3"/>
      <c r="D39589" s="6"/>
      <c r="E39589" s="8"/>
      <c r="O39589" s="9"/>
    </row>
    <row r="39590" spans="2:15" x14ac:dyDescent="0.2">
      <c r="B39590" s="3"/>
      <c r="C39590" s="3"/>
      <c r="D39590" s="6"/>
      <c r="E39590" s="8"/>
      <c r="O39590" s="9"/>
    </row>
    <row r="39591" spans="2:15" x14ac:dyDescent="0.2">
      <c r="B39591" s="3"/>
      <c r="C39591" s="3"/>
      <c r="D39591" s="6"/>
      <c r="E39591" s="8"/>
      <c r="O39591" s="9"/>
    </row>
    <row r="39592" spans="2:15" x14ac:dyDescent="0.2">
      <c r="B39592" s="3"/>
      <c r="C39592" s="3"/>
      <c r="D39592" s="6"/>
      <c r="E39592" s="8"/>
      <c r="O39592" s="9"/>
    </row>
    <row r="39593" spans="2:15" x14ac:dyDescent="0.2">
      <c r="B39593" s="3"/>
      <c r="C39593" s="3"/>
      <c r="D39593" s="6"/>
      <c r="E39593" s="8"/>
      <c r="O39593" s="9"/>
    </row>
    <row r="39594" spans="2:15" x14ac:dyDescent="0.2">
      <c r="B39594" s="3"/>
      <c r="C39594" s="3"/>
      <c r="D39594" s="6"/>
      <c r="E39594" s="8"/>
      <c r="O39594" s="9"/>
    </row>
    <row r="39595" spans="2:15" x14ac:dyDescent="0.2">
      <c r="B39595" s="3"/>
      <c r="C39595" s="3"/>
      <c r="D39595" s="6"/>
      <c r="E39595" s="8"/>
      <c r="O39595" s="9"/>
    </row>
    <row r="39596" spans="2:15" x14ac:dyDescent="0.2">
      <c r="B39596" s="3"/>
      <c r="C39596" s="3"/>
      <c r="D39596" s="6"/>
      <c r="E39596" s="8"/>
      <c r="O39596" s="9"/>
    </row>
    <row r="39597" spans="2:15" x14ac:dyDescent="0.2">
      <c r="B39597" s="3"/>
      <c r="C39597" s="3"/>
      <c r="D39597" s="6"/>
      <c r="E39597" s="8"/>
      <c r="O39597" s="9"/>
    </row>
    <row r="39598" spans="2:15" x14ac:dyDescent="0.2">
      <c r="B39598" s="3"/>
      <c r="C39598" s="3"/>
      <c r="D39598" s="6"/>
      <c r="E39598" s="8"/>
      <c r="O39598" s="9"/>
    </row>
    <row r="39599" spans="2:15" x14ac:dyDescent="0.2">
      <c r="B39599" s="3"/>
      <c r="C39599" s="3"/>
      <c r="D39599" s="6"/>
      <c r="E39599" s="8"/>
      <c r="O39599" s="9"/>
    </row>
    <row r="39600" spans="2:15" x14ac:dyDescent="0.2">
      <c r="B39600" s="3"/>
      <c r="C39600" s="3"/>
      <c r="D39600" s="6"/>
      <c r="E39600" s="8"/>
      <c r="O39600" s="9"/>
    </row>
    <row r="39601" spans="2:15" x14ac:dyDescent="0.2">
      <c r="B39601" s="3"/>
      <c r="C39601" s="3"/>
      <c r="D39601" s="6"/>
      <c r="E39601" s="8"/>
      <c r="O39601" s="9"/>
    </row>
    <row r="39602" spans="2:15" x14ac:dyDescent="0.2">
      <c r="B39602" s="3"/>
      <c r="C39602" s="3"/>
      <c r="D39602" s="6"/>
      <c r="E39602" s="8"/>
      <c r="O39602" s="9"/>
    </row>
    <row r="39603" spans="2:15" x14ac:dyDescent="0.2">
      <c r="B39603" s="3"/>
      <c r="C39603" s="3"/>
      <c r="D39603" s="6"/>
      <c r="E39603" s="8"/>
      <c r="O39603" s="9"/>
    </row>
    <row r="39604" spans="2:15" x14ac:dyDescent="0.2">
      <c r="B39604" s="3"/>
      <c r="C39604" s="3"/>
      <c r="D39604" s="6"/>
      <c r="E39604" s="8"/>
      <c r="O39604" s="9"/>
    </row>
    <row r="39605" spans="2:15" x14ac:dyDescent="0.2">
      <c r="B39605" s="3"/>
      <c r="C39605" s="3"/>
      <c r="D39605" s="6"/>
      <c r="E39605" s="8"/>
      <c r="O39605" s="9"/>
    </row>
    <row r="39606" spans="2:15" x14ac:dyDescent="0.2">
      <c r="B39606" s="3"/>
      <c r="C39606" s="3"/>
      <c r="D39606" s="6"/>
      <c r="E39606" s="8"/>
      <c r="O39606" s="9"/>
    </row>
    <row r="39607" spans="2:15" x14ac:dyDescent="0.2">
      <c r="B39607" s="3"/>
      <c r="C39607" s="3"/>
      <c r="D39607" s="6"/>
      <c r="E39607" s="8"/>
      <c r="O39607" s="9"/>
    </row>
    <row r="39608" spans="2:15" x14ac:dyDescent="0.2">
      <c r="B39608" s="3"/>
      <c r="C39608" s="3"/>
      <c r="D39608" s="6"/>
      <c r="E39608" s="8"/>
      <c r="O39608" s="9"/>
    </row>
    <row r="39609" spans="2:15" x14ac:dyDescent="0.2">
      <c r="B39609" s="3"/>
      <c r="C39609" s="3"/>
      <c r="D39609" s="6"/>
      <c r="E39609" s="8"/>
      <c r="O39609" s="9"/>
    </row>
    <row r="39610" spans="2:15" x14ac:dyDescent="0.2">
      <c r="B39610" s="3"/>
      <c r="C39610" s="3"/>
      <c r="D39610" s="6"/>
      <c r="E39610" s="8"/>
      <c r="O39610" s="9"/>
    </row>
    <row r="39611" spans="2:15" x14ac:dyDescent="0.2">
      <c r="B39611" s="3"/>
      <c r="C39611" s="3"/>
      <c r="D39611" s="6"/>
      <c r="E39611" s="8"/>
      <c r="O39611" s="9"/>
    </row>
    <row r="39612" spans="2:15" x14ac:dyDescent="0.2">
      <c r="B39612" s="3"/>
      <c r="C39612" s="3"/>
      <c r="D39612" s="6"/>
      <c r="E39612" s="8"/>
      <c r="O39612" s="9"/>
    </row>
    <row r="39613" spans="2:15" x14ac:dyDescent="0.2">
      <c r="B39613" s="3"/>
      <c r="C39613" s="3"/>
      <c r="D39613" s="6"/>
      <c r="E39613" s="8"/>
      <c r="O39613" s="9"/>
    </row>
    <row r="39614" spans="2:15" x14ac:dyDescent="0.2">
      <c r="B39614" s="3"/>
      <c r="C39614" s="3"/>
      <c r="D39614" s="6"/>
      <c r="E39614" s="8"/>
      <c r="O39614" s="9"/>
    </row>
    <row r="39615" spans="2:15" x14ac:dyDescent="0.2">
      <c r="B39615" s="3"/>
      <c r="C39615" s="3"/>
      <c r="D39615" s="6"/>
      <c r="E39615" s="8"/>
      <c r="O39615" s="9"/>
    </row>
    <row r="39616" spans="2:15" x14ac:dyDescent="0.2">
      <c r="B39616" s="3"/>
      <c r="C39616" s="3"/>
      <c r="D39616" s="6"/>
      <c r="E39616" s="8"/>
      <c r="O39616" s="9"/>
    </row>
    <row r="39617" spans="2:15" x14ac:dyDescent="0.2">
      <c r="B39617" s="3"/>
      <c r="C39617" s="3"/>
      <c r="D39617" s="6"/>
      <c r="E39617" s="8"/>
      <c r="O39617" s="9"/>
    </row>
    <row r="39618" spans="2:15" x14ac:dyDescent="0.2">
      <c r="B39618" s="3"/>
      <c r="C39618" s="3"/>
      <c r="D39618" s="6"/>
      <c r="E39618" s="8"/>
      <c r="O39618" s="9"/>
    </row>
    <row r="39619" spans="2:15" x14ac:dyDescent="0.2">
      <c r="B39619" s="3"/>
      <c r="C39619" s="3"/>
      <c r="D39619" s="6"/>
      <c r="E39619" s="8"/>
      <c r="O39619" s="9"/>
    </row>
    <row r="39620" spans="2:15" x14ac:dyDescent="0.2">
      <c r="B39620" s="3"/>
      <c r="C39620" s="3"/>
      <c r="D39620" s="6"/>
      <c r="E39620" s="8"/>
      <c r="O39620" s="9"/>
    </row>
    <row r="39621" spans="2:15" x14ac:dyDescent="0.2">
      <c r="B39621" s="3"/>
      <c r="C39621" s="3"/>
      <c r="D39621" s="6"/>
      <c r="E39621" s="8"/>
      <c r="O39621" s="9"/>
    </row>
    <row r="39622" spans="2:15" x14ac:dyDescent="0.2">
      <c r="B39622" s="3"/>
      <c r="C39622" s="3"/>
      <c r="D39622" s="6"/>
      <c r="E39622" s="8"/>
      <c r="O39622" s="9"/>
    </row>
    <row r="39623" spans="2:15" x14ac:dyDescent="0.2">
      <c r="B39623" s="3"/>
      <c r="C39623" s="3"/>
      <c r="D39623" s="6"/>
      <c r="E39623" s="8"/>
      <c r="O39623" s="9"/>
    </row>
    <row r="39624" spans="2:15" x14ac:dyDescent="0.2">
      <c r="B39624" s="3"/>
      <c r="C39624" s="3"/>
      <c r="D39624" s="6"/>
      <c r="E39624" s="8"/>
      <c r="O39624" s="9"/>
    </row>
    <row r="39625" spans="2:15" x14ac:dyDescent="0.2">
      <c r="B39625" s="3"/>
      <c r="C39625" s="3"/>
      <c r="D39625" s="6"/>
      <c r="E39625" s="8"/>
      <c r="O39625" s="9"/>
    </row>
    <row r="39626" spans="2:15" x14ac:dyDescent="0.2">
      <c r="B39626" s="3"/>
      <c r="C39626" s="3"/>
      <c r="D39626" s="6"/>
      <c r="E39626" s="8"/>
      <c r="O39626" s="9"/>
    </row>
    <row r="39627" spans="2:15" x14ac:dyDescent="0.2">
      <c r="B39627" s="3"/>
      <c r="C39627" s="3"/>
      <c r="D39627" s="6"/>
      <c r="E39627" s="8"/>
      <c r="O39627" s="9"/>
    </row>
    <row r="39628" spans="2:15" x14ac:dyDescent="0.2">
      <c r="B39628" s="3"/>
      <c r="C39628" s="3"/>
      <c r="D39628" s="6"/>
      <c r="E39628" s="8"/>
      <c r="O39628" s="9"/>
    </row>
    <row r="39629" spans="2:15" x14ac:dyDescent="0.2">
      <c r="B39629" s="3"/>
      <c r="C39629" s="3"/>
      <c r="D39629" s="6"/>
      <c r="E39629" s="8"/>
      <c r="O39629" s="9"/>
    </row>
    <row r="39630" spans="2:15" x14ac:dyDescent="0.2">
      <c r="B39630" s="3"/>
      <c r="C39630" s="3"/>
      <c r="D39630" s="6"/>
      <c r="E39630" s="8"/>
      <c r="O39630" s="9"/>
    </row>
    <row r="39631" spans="2:15" x14ac:dyDescent="0.2">
      <c r="B39631" s="3"/>
      <c r="C39631" s="3"/>
      <c r="D39631" s="6"/>
      <c r="E39631" s="8"/>
      <c r="O39631" s="9"/>
    </row>
    <row r="39632" spans="2:15" x14ac:dyDescent="0.2">
      <c r="B39632" s="3"/>
      <c r="C39632" s="3"/>
      <c r="D39632" s="6"/>
      <c r="E39632" s="8"/>
      <c r="O39632" s="9"/>
    </row>
    <row r="39633" spans="2:15" x14ac:dyDescent="0.2">
      <c r="B39633" s="3"/>
      <c r="C39633" s="3"/>
      <c r="D39633" s="6"/>
      <c r="E39633" s="8"/>
      <c r="O39633" s="9"/>
    </row>
    <row r="39634" spans="2:15" x14ac:dyDescent="0.2">
      <c r="B39634" s="3"/>
      <c r="C39634" s="3"/>
      <c r="D39634" s="6"/>
      <c r="E39634" s="8"/>
      <c r="O39634" s="9"/>
    </row>
    <row r="39635" spans="2:15" x14ac:dyDescent="0.2">
      <c r="B39635" s="3"/>
      <c r="C39635" s="3"/>
      <c r="D39635" s="6"/>
      <c r="E39635" s="8"/>
      <c r="O39635" s="9"/>
    </row>
    <row r="39636" spans="2:15" x14ac:dyDescent="0.2">
      <c r="B39636" s="3"/>
      <c r="C39636" s="3"/>
      <c r="D39636" s="6"/>
      <c r="E39636" s="8"/>
      <c r="O39636" s="9"/>
    </row>
    <row r="39637" spans="2:15" x14ac:dyDescent="0.2">
      <c r="B39637" s="3"/>
      <c r="C39637" s="3"/>
      <c r="D39637" s="6"/>
      <c r="E39637" s="8"/>
      <c r="O39637" s="9"/>
    </row>
    <row r="39638" spans="2:15" x14ac:dyDescent="0.2">
      <c r="B39638" s="3"/>
      <c r="C39638" s="3"/>
      <c r="D39638" s="6"/>
      <c r="E39638" s="8"/>
      <c r="O39638" s="9"/>
    </row>
    <row r="39639" spans="2:15" x14ac:dyDescent="0.2">
      <c r="B39639" s="3"/>
      <c r="C39639" s="3"/>
      <c r="D39639" s="6"/>
      <c r="E39639" s="8"/>
      <c r="O39639" s="9"/>
    </row>
    <row r="39640" spans="2:15" x14ac:dyDescent="0.2">
      <c r="B39640" s="3"/>
      <c r="C39640" s="3"/>
      <c r="D39640" s="6"/>
      <c r="E39640" s="8"/>
      <c r="O39640" s="9"/>
    </row>
    <row r="39641" spans="2:15" x14ac:dyDescent="0.2">
      <c r="B39641" s="3"/>
      <c r="C39641" s="3"/>
      <c r="D39641" s="6"/>
      <c r="E39641" s="8"/>
      <c r="O39641" s="9"/>
    </row>
    <row r="39642" spans="2:15" x14ac:dyDescent="0.2">
      <c r="B39642" s="3"/>
      <c r="C39642" s="3"/>
      <c r="D39642" s="6"/>
      <c r="E39642" s="8"/>
      <c r="O39642" s="9"/>
    </row>
    <row r="39643" spans="2:15" x14ac:dyDescent="0.2">
      <c r="B39643" s="3"/>
      <c r="C39643" s="3"/>
      <c r="D39643" s="6"/>
      <c r="E39643" s="8"/>
      <c r="O39643" s="9"/>
    </row>
    <row r="39644" spans="2:15" x14ac:dyDescent="0.2">
      <c r="B39644" s="3"/>
      <c r="C39644" s="3"/>
      <c r="D39644" s="6"/>
      <c r="E39644" s="8"/>
      <c r="O39644" s="9"/>
    </row>
    <row r="39645" spans="2:15" x14ac:dyDescent="0.2">
      <c r="B39645" s="3"/>
      <c r="C39645" s="3"/>
      <c r="D39645" s="6"/>
      <c r="E39645" s="8"/>
      <c r="O39645" s="9"/>
    </row>
    <row r="39646" spans="2:15" x14ac:dyDescent="0.2">
      <c r="B39646" s="3"/>
      <c r="C39646" s="3"/>
      <c r="D39646" s="6"/>
      <c r="E39646" s="8"/>
      <c r="O39646" s="9"/>
    </row>
    <row r="39647" spans="2:15" x14ac:dyDescent="0.2">
      <c r="B39647" s="3"/>
      <c r="C39647" s="3"/>
      <c r="D39647" s="6"/>
      <c r="E39647" s="8"/>
      <c r="O39647" s="9"/>
    </row>
    <row r="39648" spans="2:15" x14ac:dyDescent="0.2">
      <c r="B39648" s="3"/>
      <c r="C39648" s="3"/>
      <c r="D39648" s="6"/>
      <c r="E39648" s="8"/>
      <c r="O39648" s="9"/>
    </row>
    <row r="39649" spans="2:15" x14ac:dyDescent="0.2">
      <c r="B39649" s="3"/>
      <c r="C39649" s="3"/>
      <c r="D39649" s="6"/>
      <c r="E39649" s="8"/>
      <c r="O39649" s="9"/>
    </row>
    <row r="39650" spans="2:15" x14ac:dyDescent="0.2">
      <c r="B39650" s="3"/>
      <c r="C39650" s="3"/>
      <c r="D39650" s="6"/>
      <c r="E39650" s="8"/>
      <c r="O39650" s="9"/>
    </row>
    <row r="39651" spans="2:15" x14ac:dyDescent="0.2">
      <c r="B39651" s="3"/>
      <c r="C39651" s="3"/>
      <c r="D39651" s="6"/>
      <c r="E39651" s="8"/>
      <c r="O39651" s="9"/>
    </row>
    <row r="39652" spans="2:15" x14ac:dyDescent="0.2">
      <c r="B39652" s="3"/>
      <c r="C39652" s="3"/>
      <c r="D39652" s="6"/>
      <c r="E39652" s="8"/>
      <c r="O39652" s="9"/>
    </row>
    <row r="39653" spans="2:15" x14ac:dyDescent="0.2">
      <c r="B39653" s="3"/>
      <c r="C39653" s="3"/>
      <c r="D39653" s="6"/>
      <c r="E39653" s="8"/>
      <c r="O39653" s="9"/>
    </row>
    <row r="39654" spans="2:15" x14ac:dyDescent="0.2">
      <c r="B39654" s="3"/>
      <c r="C39654" s="3"/>
      <c r="D39654" s="6"/>
      <c r="E39654" s="8"/>
      <c r="O39654" s="9"/>
    </row>
    <row r="39655" spans="2:15" x14ac:dyDescent="0.2">
      <c r="B39655" s="3"/>
      <c r="C39655" s="3"/>
      <c r="D39655" s="6"/>
      <c r="E39655" s="8"/>
      <c r="O39655" s="9"/>
    </row>
    <row r="39656" spans="2:15" x14ac:dyDescent="0.2">
      <c r="B39656" s="3"/>
      <c r="C39656" s="3"/>
      <c r="D39656" s="6"/>
      <c r="E39656" s="8"/>
      <c r="O39656" s="9"/>
    </row>
    <row r="39657" spans="2:15" x14ac:dyDescent="0.2">
      <c r="B39657" s="3"/>
      <c r="C39657" s="3"/>
      <c r="D39657" s="6"/>
      <c r="E39657" s="8"/>
      <c r="O39657" s="9"/>
    </row>
    <row r="39658" spans="2:15" x14ac:dyDescent="0.2">
      <c r="B39658" s="3"/>
      <c r="C39658" s="3"/>
      <c r="D39658" s="6"/>
      <c r="E39658" s="8"/>
      <c r="O39658" s="9"/>
    </row>
    <row r="39659" spans="2:15" x14ac:dyDescent="0.2">
      <c r="B39659" s="3"/>
      <c r="C39659" s="3"/>
      <c r="D39659" s="6"/>
      <c r="E39659" s="8"/>
      <c r="O39659" s="9"/>
    </row>
    <row r="39660" spans="2:15" x14ac:dyDescent="0.2">
      <c r="B39660" s="3"/>
      <c r="C39660" s="3"/>
      <c r="D39660" s="6"/>
      <c r="E39660" s="8"/>
      <c r="O39660" s="9"/>
    </row>
    <row r="39661" spans="2:15" x14ac:dyDescent="0.2">
      <c r="B39661" s="3"/>
      <c r="C39661" s="3"/>
      <c r="D39661" s="6"/>
      <c r="E39661" s="8"/>
      <c r="O39661" s="9"/>
    </row>
    <row r="39662" spans="2:15" x14ac:dyDescent="0.2">
      <c r="B39662" s="3"/>
      <c r="C39662" s="3"/>
      <c r="D39662" s="6"/>
      <c r="E39662" s="8"/>
      <c r="O39662" s="9"/>
    </row>
    <row r="39663" spans="2:15" x14ac:dyDescent="0.2">
      <c r="B39663" s="3"/>
      <c r="C39663" s="3"/>
      <c r="D39663" s="6"/>
      <c r="E39663" s="8"/>
      <c r="O39663" s="9"/>
    </row>
    <row r="39664" spans="2:15" x14ac:dyDescent="0.2">
      <c r="B39664" s="3"/>
      <c r="C39664" s="3"/>
      <c r="D39664" s="6"/>
      <c r="E39664" s="8"/>
      <c r="O39664" s="9"/>
    </row>
    <row r="39665" spans="2:15" x14ac:dyDescent="0.2">
      <c r="B39665" s="3"/>
      <c r="C39665" s="3"/>
      <c r="D39665" s="6"/>
      <c r="E39665" s="8"/>
      <c r="O39665" s="9"/>
    </row>
    <row r="39666" spans="2:15" x14ac:dyDescent="0.2">
      <c r="B39666" s="3"/>
      <c r="C39666" s="3"/>
      <c r="D39666" s="6"/>
      <c r="E39666" s="8"/>
      <c r="O39666" s="9"/>
    </row>
    <row r="39667" spans="2:15" x14ac:dyDescent="0.2">
      <c r="B39667" s="3"/>
      <c r="C39667" s="3"/>
      <c r="D39667" s="6"/>
      <c r="E39667" s="8"/>
      <c r="O39667" s="9"/>
    </row>
    <row r="39668" spans="2:15" x14ac:dyDescent="0.2">
      <c r="B39668" s="3"/>
      <c r="C39668" s="3"/>
      <c r="D39668" s="6"/>
      <c r="E39668" s="8"/>
      <c r="O39668" s="9"/>
    </row>
    <row r="39669" spans="2:15" x14ac:dyDescent="0.2">
      <c r="B39669" s="3"/>
      <c r="C39669" s="3"/>
      <c r="D39669" s="6"/>
      <c r="E39669" s="8"/>
      <c r="O39669" s="9"/>
    </row>
    <row r="39670" spans="2:15" x14ac:dyDescent="0.2">
      <c r="B39670" s="3"/>
      <c r="C39670" s="3"/>
      <c r="D39670" s="6"/>
      <c r="E39670" s="8"/>
      <c r="O39670" s="9"/>
    </row>
    <row r="39671" spans="2:15" x14ac:dyDescent="0.2">
      <c r="B39671" s="3"/>
      <c r="C39671" s="3"/>
      <c r="D39671" s="6"/>
      <c r="E39671" s="8"/>
      <c r="O39671" s="9"/>
    </row>
    <row r="39672" spans="2:15" x14ac:dyDescent="0.2">
      <c r="B39672" s="3"/>
      <c r="C39672" s="3"/>
      <c r="D39672" s="6"/>
      <c r="E39672" s="8"/>
      <c r="O39672" s="9"/>
    </row>
    <row r="39673" spans="2:15" x14ac:dyDescent="0.2">
      <c r="B39673" s="3"/>
      <c r="C39673" s="3"/>
      <c r="D39673" s="6"/>
      <c r="E39673" s="8"/>
      <c r="O39673" s="9"/>
    </row>
    <row r="39674" spans="2:15" x14ac:dyDescent="0.2">
      <c r="B39674" s="3"/>
      <c r="C39674" s="3"/>
      <c r="D39674" s="6"/>
      <c r="E39674" s="8"/>
      <c r="O39674" s="9"/>
    </row>
    <row r="39675" spans="2:15" x14ac:dyDescent="0.2">
      <c r="B39675" s="3"/>
      <c r="C39675" s="3"/>
      <c r="D39675" s="6"/>
      <c r="E39675" s="8"/>
      <c r="O39675" s="9"/>
    </row>
    <row r="39676" spans="2:15" x14ac:dyDescent="0.2">
      <c r="B39676" s="3"/>
      <c r="C39676" s="3"/>
      <c r="D39676" s="6"/>
      <c r="E39676" s="8"/>
      <c r="O39676" s="9"/>
    </row>
    <row r="39677" spans="2:15" x14ac:dyDescent="0.2">
      <c r="B39677" s="3"/>
      <c r="C39677" s="3"/>
      <c r="D39677" s="6"/>
      <c r="E39677" s="8"/>
      <c r="O39677" s="9"/>
    </row>
    <row r="39678" spans="2:15" x14ac:dyDescent="0.2">
      <c r="B39678" s="3"/>
      <c r="C39678" s="3"/>
      <c r="D39678" s="6"/>
      <c r="E39678" s="8"/>
      <c r="O39678" s="9"/>
    </row>
    <row r="39679" spans="2:15" x14ac:dyDescent="0.2">
      <c r="B39679" s="3"/>
      <c r="C39679" s="3"/>
      <c r="D39679" s="6"/>
      <c r="E39679" s="8"/>
      <c r="O39679" s="9"/>
    </row>
    <row r="39680" spans="2:15" x14ac:dyDescent="0.2">
      <c r="B39680" s="3"/>
      <c r="C39680" s="3"/>
      <c r="D39680" s="6"/>
      <c r="E39680" s="8"/>
      <c r="O39680" s="9"/>
    </row>
    <row r="39681" spans="2:15" x14ac:dyDescent="0.2">
      <c r="B39681" s="3"/>
      <c r="C39681" s="3"/>
      <c r="D39681" s="6"/>
      <c r="E39681" s="8"/>
      <c r="O39681" s="9"/>
    </row>
    <row r="39682" spans="2:15" x14ac:dyDescent="0.2">
      <c r="B39682" s="3"/>
      <c r="C39682" s="3"/>
      <c r="D39682" s="6"/>
      <c r="E39682" s="8"/>
      <c r="O39682" s="9"/>
    </row>
    <row r="39683" spans="2:15" x14ac:dyDescent="0.2">
      <c r="B39683" s="3"/>
      <c r="C39683" s="3"/>
      <c r="D39683" s="6"/>
      <c r="E39683" s="8"/>
      <c r="O39683" s="9"/>
    </row>
    <row r="39684" spans="2:15" x14ac:dyDescent="0.2">
      <c r="B39684" s="3"/>
      <c r="C39684" s="3"/>
      <c r="D39684" s="6"/>
      <c r="E39684" s="8"/>
      <c r="O39684" s="9"/>
    </row>
    <row r="39685" spans="2:15" x14ac:dyDescent="0.2">
      <c r="B39685" s="3"/>
      <c r="C39685" s="3"/>
      <c r="D39685" s="6"/>
      <c r="E39685" s="8"/>
      <c r="O39685" s="9"/>
    </row>
    <row r="39686" spans="2:15" x14ac:dyDescent="0.2">
      <c r="B39686" s="3"/>
      <c r="C39686" s="3"/>
      <c r="D39686" s="6"/>
      <c r="E39686" s="8"/>
      <c r="O39686" s="9"/>
    </row>
    <row r="39687" spans="2:15" x14ac:dyDescent="0.2">
      <c r="B39687" s="3"/>
      <c r="C39687" s="3"/>
      <c r="D39687" s="6"/>
      <c r="E39687" s="8"/>
      <c r="O39687" s="9"/>
    </row>
    <row r="39688" spans="2:15" x14ac:dyDescent="0.2">
      <c r="B39688" s="3"/>
      <c r="C39688" s="3"/>
      <c r="D39688" s="6"/>
      <c r="E39688" s="8"/>
      <c r="O39688" s="9"/>
    </row>
    <row r="39689" spans="2:15" x14ac:dyDescent="0.2">
      <c r="B39689" s="3"/>
      <c r="C39689" s="3"/>
      <c r="D39689" s="6"/>
      <c r="E39689" s="8"/>
      <c r="O39689" s="9"/>
    </row>
    <row r="39690" spans="2:15" x14ac:dyDescent="0.2">
      <c r="B39690" s="3"/>
      <c r="C39690" s="3"/>
      <c r="D39690" s="6"/>
      <c r="E39690" s="8"/>
      <c r="O39690" s="9"/>
    </row>
    <row r="39691" spans="2:15" x14ac:dyDescent="0.2">
      <c r="B39691" s="3"/>
      <c r="C39691" s="3"/>
      <c r="D39691" s="6"/>
      <c r="E39691" s="8"/>
      <c r="O39691" s="9"/>
    </row>
    <row r="39692" spans="2:15" x14ac:dyDescent="0.2">
      <c r="B39692" s="3"/>
      <c r="C39692" s="3"/>
      <c r="D39692" s="6"/>
      <c r="E39692" s="8"/>
      <c r="O39692" s="9"/>
    </row>
    <row r="39693" spans="2:15" x14ac:dyDescent="0.2">
      <c r="B39693" s="3"/>
      <c r="C39693" s="3"/>
      <c r="D39693" s="6"/>
      <c r="E39693" s="8"/>
      <c r="O39693" s="9"/>
    </row>
    <row r="39694" spans="2:15" x14ac:dyDescent="0.2">
      <c r="B39694" s="3"/>
      <c r="C39694" s="3"/>
      <c r="D39694" s="6"/>
      <c r="E39694" s="8"/>
      <c r="O39694" s="9"/>
    </row>
    <row r="39695" spans="2:15" x14ac:dyDescent="0.2">
      <c r="B39695" s="3"/>
      <c r="C39695" s="3"/>
      <c r="D39695" s="6"/>
      <c r="E39695" s="8"/>
      <c r="O39695" s="9"/>
    </row>
    <row r="39696" spans="2:15" x14ac:dyDescent="0.2">
      <c r="B39696" s="3"/>
      <c r="C39696" s="3"/>
      <c r="D39696" s="6"/>
      <c r="E39696" s="8"/>
      <c r="O39696" s="9"/>
    </row>
    <row r="39697" spans="2:15" x14ac:dyDescent="0.2">
      <c r="B39697" s="3"/>
      <c r="C39697" s="3"/>
      <c r="D39697" s="6"/>
      <c r="E39697" s="8"/>
      <c r="O39697" s="9"/>
    </row>
    <row r="39698" spans="2:15" x14ac:dyDescent="0.2">
      <c r="B39698" s="3"/>
      <c r="C39698" s="3"/>
      <c r="D39698" s="6"/>
      <c r="E39698" s="8"/>
      <c r="O39698" s="9"/>
    </row>
    <row r="39699" spans="2:15" x14ac:dyDescent="0.2">
      <c r="B39699" s="3"/>
      <c r="C39699" s="3"/>
      <c r="D39699" s="6"/>
      <c r="E39699" s="8"/>
      <c r="O39699" s="9"/>
    </row>
    <row r="39700" spans="2:15" x14ac:dyDescent="0.2">
      <c r="B39700" s="3"/>
      <c r="C39700" s="3"/>
      <c r="D39700" s="6"/>
      <c r="E39700" s="8"/>
      <c r="O39700" s="9"/>
    </row>
    <row r="39701" spans="2:15" x14ac:dyDescent="0.2">
      <c r="B39701" s="3"/>
      <c r="C39701" s="3"/>
      <c r="D39701" s="6"/>
      <c r="E39701" s="8"/>
      <c r="O39701" s="9"/>
    </row>
    <row r="39702" spans="2:15" x14ac:dyDescent="0.2">
      <c r="B39702" s="3"/>
      <c r="C39702" s="3"/>
      <c r="D39702" s="6"/>
      <c r="E39702" s="8"/>
      <c r="O39702" s="9"/>
    </row>
    <row r="39703" spans="2:15" x14ac:dyDescent="0.2">
      <c r="B39703" s="3"/>
      <c r="C39703" s="3"/>
      <c r="D39703" s="6"/>
      <c r="E39703" s="8"/>
      <c r="O39703" s="9"/>
    </row>
    <row r="39704" spans="2:15" x14ac:dyDescent="0.2">
      <c r="B39704" s="3"/>
      <c r="C39704" s="3"/>
      <c r="D39704" s="6"/>
      <c r="E39704" s="8"/>
      <c r="O39704" s="9"/>
    </row>
    <row r="39705" spans="2:15" x14ac:dyDescent="0.2">
      <c r="B39705" s="3"/>
      <c r="C39705" s="3"/>
      <c r="D39705" s="6"/>
      <c r="E39705" s="8"/>
      <c r="O39705" s="9"/>
    </row>
    <row r="39706" spans="2:15" x14ac:dyDescent="0.2">
      <c r="B39706" s="3"/>
      <c r="C39706" s="3"/>
      <c r="D39706" s="6"/>
      <c r="E39706" s="8"/>
      <c r="O39706" s="9"/>
    </row>
    <row r="39707" spans="2:15" x14ac:dyDescent="0.2">
      <c r="B39707" s="3"/>
      <c r="C39707" s="3"/>
      <c r="D39707" s="6"/>
      <c r="E39707" s="8"/>
      <c r="O39707" s="9"/>
    </row>
    <row r="39708" spans="2:15" x14ac:dyDescent="0.2">
      <c r="B39708" s="3"/>
      <c r="C39708" s="3"/>
      <c r="D39708" s="6"/>
      <c r="E39708" s="8"/>
      <c r="O39708" s="9"/>
    </row>
    <row r="39709" spans="2:15" x14ac:dyDescent="0.2">
      <c r="B39709" s="3"/>
      <c r="C39709" s="3"/>
      <c r="D39709" s="6"/>
      <c r="E39709" s="8"/>
      <c r="O39709" s="9"/>
    </row>
    <row r="39710" spans="2:15" x14ac:dyDescent="0.2">
      <c r="B39710" s="3"/>
      <c r="C39710" s="3"/>
      <c r="D39710" s="6"/>
      <c r="E39710" s="8"/>
      <c r="O39710" s="9"/>
    </row>
    <row r="39711" spans="2:15" x14ac:dyDescent="0.2">
      <c r="B39711" s="3"/>
      <c r="C39711" s="3"/>
      <c r="D39711" s="6"/>
      <c r="E39711" s="8"/>
      <c r="O39711" s="9"/>
    </row>
    <row r="39712" spans="2:15" x14ac:dyDescent="0.2">
      <c r="B39712" s="3"/>
      <c r="C39712" s="3"/>
      <c r="D39712" s="6"/>
      <c r="E39712" s="8"/>
      <c r="O39712" s="9"/>
    </row>
    <row r="39713" spans="2:15" x14ac:dyDescent="0.2">
      <c r="B39713" s="3"/>
      <c r="C39713" s="3"/>
      <c r="D39713" s="6"/>
      <c r="E39713" s="8"/>
      <c r="O39713" s="9"/>
    </row>
    <row r="39714" spans="2:15" x14ac:dyDescent="0.2">
      <c r="B39714" s="3"/>
      <c r="C39714" s="3"/>
      <c r="D39714" s="6"/>
      <c r="E39714" s="8"/>
      <c r="O39714" s="9"/>
    </row>
    <row r="39715" spans="2:15" x14ac:dyDescent="0.2">
      <c r="B39715" s="3"/>
      <c r="C39715" s="3"/>
      <c r="D39715" s="6"/>
      <c r="E39715" s="8"/>
      <c r="O39715" s="9"/>
    </row>
    <row r="39716" spans="2:15" x14ac:dyDescent="0.2">
      <c r="B39716" s="3"/>
      <c r="C39716" s="3"/>
      <c r="D39716" s="6"/>
      <c r="E39716" s="8"/>
      <c r="O39716" s="9"/>
    </row>
    <row r="39717" spans="2:15" x14ac:dyDescent="0.2">
      <c r="B39717" s="3"/>
      <c r="C39717" s="3"/>
      <c r="D39717" s="6"/>
      <c r="E39717" s="8"/>
      <c r="O39717" s="9"/>
    </row>
    <row r="39718" spans="2:15" x14ac:dyDescent="0.2">
      <c r="B39718" s="3"/>
      <c r="C39718" s="3"/>
      <c r="D39718" s="6"/>
      <c r="E39718" s="8"/>
      <c r="O39718" s="9"/>
    </row>
    <row r="39719" spans="2:15" x14ac:dyDescent="0.2">
      <c r="B39719" s="3"/>
      <c r="C39719" s="3"/>
      <c r="D39719" s="6"/>
      <c r="E39719" s="8"/>
      <c r="O39719" s="9"/>
    </row>
    <row r="39720" spans="2:15" x14ac:dyDescent="0.2">
      <c r="B39720" s="3"/>
      <c r="C39720" s="3"/>
      <c r="D39720" s="6"/>
      <c r="E39720" s="8"/>
      <c r="O39720" s="9"/>
    </row>
    <row r="39721" spans="2:15" x14ac:dyDescent="0.2">
      <c r="B39721" s="3"/>
      <c r="C39721" s="3"/>
      <c r="D39721" s="6"/>
      <c r="E39721" s="8"/>
      <c r="O39721" s="9"/>
    </row>
    <row r="39722" spans="2:15" x14ac:dyDescent="0.2">
      <c r="B39722" s="3"/>
      <c r="C39722" s="3"/>
      <c r="D39722" s="6"/>
      <c r="E39722" s="8"/>
      <c r="O39722" s="9"/>
    </row>
    <row r="39723" spans="2:15" x14ac:dyDescent="0.2">
      <c r="B39723" s="3"/>
      <c r="C39723" s="3"/>
      <c r="D39723" s="6"/>
      <c r="E39723" s="8"/>
      <c r="O39723" s="9"/>
    </row>
    <row r="39724" spans="2:15" x14ac:dyDescent="0.2">
      <c r="B39724" s="3"/>
      <c r="C39724" s="3"/>
      <c r="D39724" s="6"/>
      <c r="E39724" s="8"/>
      <c r="O39724" s="9"/>
    </row>
    <row r="39725" spans="2:15" x14ac:dyDescent="0.2">
      <c r="B39725" s="3"/>
      <c r="C39725" s="3"/>
      <c r="D39725" s="6"/>
      <c r="E39725" s="8"/>
      <c r="O39725" s="9"/>
    </row>
    <row r="39726" spans="2:15" x14ac:dyDescent="0.2">
      <c r="B39726" s="3"/>
      <c r="C39726" s="3"/>
      <c r="D39726" s="6"/>
      <c r="E39726" s="8"/>
      <c r="O39726" s="9"/>
    </row>
    <row r="39727" spans="2:15" x14ac:dyDescent="0.2">
      <c r="B39727" s="3"/>
      <c r="C39727" s="3"/>
      <c r="D39727" s="6"/>
      <c r="E39727" s="8"/>
      <c r="O39727" s="9"/>
    </row>
    <row r="39728" spans="2:15" x14ac:dyDescent="0.2">
      <c r="B39728" s="3"/>
      <c r="C39728" s="3"/>
      <c r="D39728" s="6"/>
      <c r="E39728" s="8"/>
      <c r="O39728" s="9"/>
    </row>
    <row r="39729" spans="2:15" x14ac:dyDescent="0.2">
      <c r="B39729" s="3"/>
      <c r="C39729" s="3"/>
      <c r="D39729" s="6"/>
      <c r="E39729" s="8"/>
      <c r="O39729" s="9"/>
    </row>
    <row r="39730" spans="2:15" x14ac:dyDescent="0.2">
      <c r="B39730" s="3"/>
      <c r="C39730" s="3"/>
      <c r="D39730" s="6"/>
      <c r="E39730" s="8"/>
      <c r="O39730" s="9"/>
    </row>
    <row r="39731" spans="2:15" x14ac:dyDescent="0.2">
      <c r="B39731" s="3"/>
      <c r="C39731" s="3"/>
      <c r="D39731" s="6"/>
      <c r="E39731" s="8"/>
      <c r="O39731" s="9"/>
    </row>
    <row r="39732" spans="2:15" x14ac:dyDescent="0.2">
      <c r="B39732" s="3"/>
      <c r="C39732" s="3"/>
      <c r="D39732" s="6"/>
      <c r="E39732" s="8"/>
      <c r="O39732" s="9"/>
    </row>
    <row r="39733" spans="2:15" x14ac:dyDescent="0.2">
      <c r="B39733" s="3"/>
      <c r="C39733" s="3"/>
      <c r="D39733" s="6"/>
      <c r="E39733" s="8"/>
      <c r="O39733" s="9"/>
    </row>
    <row r="39734" spans="2:15" x14ac:dyDescent="0.2">
      <c r="B39734" s="3"/>
      <c r="C39734" s="3"/>
      <c r="D39734" s="6"/>
      <c r="E39734" s="8"/>
      <c r="O39734" s="9"/>
    </row>
    <row r="39735" spans="2:15" x14ac:dyDescent="0.2">
      <c r="B39735" s="3"/>
      <c r="C39735" s="3"/>
      <c r="D39735" s="6"/>
      <c r="E39735" s="8"/>
      <c r="O39735" s="9"/>
    </row>
    <row r="39736" spans="2:15" x14ac:dyDescent="0.2">
      <c r="B39736" s="3"/>
      <c r="C39736" s="3"/>
      <c r="D39736" s="6"/>
      <c r="E39736" s="8"/>
      <c r="O39736" s="9"/>
    </row>
    <row r="39737" spans="2:15" x14ac:dyDescent="0.2">
      <c r="B39737" s="3"/>
      <c r="C39737" s="3"/>
      <c r="D39737" s="6"/>
      <c r="E39737" s="8"/>
      <c r="O39737" s="9"/>
    </row>
    <row r="39738" spans="2:15" x14ac:dyDescent="0.2">
      <c r="B39738" s="3"/>
      <c r="C39738" s="3"/>
      <c r="D39738" s="6"/>
      <c r="E39738" s="8"/>
      <c r="O39738" s="9"/>
    </row>
    <row r="39739" spans="2:15" x14ac:dyDescent="0.2">
      <c r="B39739" s="3"/>
      <c r="C39739" s="3"/>
      <c r="D39739" s="6"/>
      <c r="E39739" s="8"/>
      <c r="O39739" s="9"/>
    </row>
    <row r="39740" spans="2:15" x14ac:dyDescent="0.2">
      <c r="B39740" s="3"/>
      <c r="C39740" s="3"/>
      <c r="D39740" s="6"/>
      <c r="E39740" s="8"/>
      <c r="O39740" s="9"/>
    </row>
    <row r="39741" spans="2:15" x14ac:dyDescent="0.2">
      <c r="B39741" s="3"/>
      <c r="C39741" s="3"/>
      <c r="D39741" s="6"/>
      <c r="E39741" s="8"/>
      <c r="O39741" s="9"/>
    </row>
    <row r="39742" spans="2:15" x14ac:dyDescent="0.2">
      <c r="B39742" s="3"/>
      <c r="C39742" s="3"/>
      <c r="D39742" s="6"/>
      <c r="E39742" s="8"/>
      <c r="O39742" s="9"/>
    </row>
    <row r="39743" spans="2:15" x14ac:dyDescent="0.2">
      <c r="B39743" s="3"/>
      <c r="C39743" s="3"/>
      <c r="D39743" s="6"/>
      <c r="E39743" s="8"/>
      <c r="O39743" s="9"/>
    </row>
    <row r="39744" spans="2:15" x14ac:dyDescent="0.2">
      <c r="B39744" s="3"/>
      <c r="C39744" s="3"/>
      <c r="D39744" s="6"/>
      <c r="E39744" s="8"/>
      <c r="O39744" s="9"/>
    </row>
    <row r="39745" spans="2:15" x14ac:dyDescent="0.2">
      <c r="B39745" s="3"/>
      <c r="C39745" s="3"/>
      <c r="D39745" s="6"/>
      <c r="E39745" s="8"/>
      <c r="O39745" s="9"/>
    </row>
    <row r="39746" spans="2:15" x14ac:dyDescent="0.2">
      <c r="B39746" s="3"/>
      <c r="C39746" s="3"/>
      <c r="D39746" s="6"/>
      <c r="E39746" s="8"/>
      <c r="O39746" s="9"/>
    </row>
    <row r="39747" spans="2:15" x14ac:dyDescent="0.2">
      <c r="B39747" s="3"/>
      <c r="C39747" s="3"/>
      <c r="D39747" s="6"/>
      <c r="E39747" s="8"/>
      <c r="O39747" s="9"/>
    </row>
    <row r="39748" spans="2:15" x14ac:dyDescent="0.2">
      <c r="B39748" s="3"/>
      <c r="C39748" s="3"/>
      <c r="D39748" s="6"/>
      <c r="E39748" s="8"/>
      <c r="O39748" s="9"/>
    </row>
    <row r="39749" spans="2:15" x14ac:dyDescent="0.2">
      <c r="B39749" s="3"/>
      <c r="C39749" s="3"/>
      <c r="D39749" s="6"/>
      <c r="E39749" s="8"/>
      <c r="O39749" s="9"/>
    </row>
    <row r="39750" spans="2:15" x14ac:dyDescent="0.2">
      <c r="B39750" s="3"/>
      <c r="C39750" s="3"/>
      <c r="D39750" s="6"/>
      <c r="E39750" s="8"/>
      <c r="O39750" s="9"/>
    </row>
    <row r="39751" spans="2:15" x14ac:dyDescent="0.2">
      <c r="B39751" s="3"/>
      <c r="C39751" s="3"/>
      <c r="D39751" s="6"/>
      <c r="E39751" s="8"/>
      <c r="O39751" s="9"/>
    </row>
    <row r="39752" spans="2:15" x14ac:dyDescent="0.2">
      <c r="B39752" s="3"/>
      <c r="C39752" s="3"/>
      <c r="D39752" s="6"/>
      <c r="E39752" s="8"/>
      <c r="O39752" s="9"/>
    </row>
    <row r="39753" spans="2:15" x14ac:dyDescent="0.2">
      <c r="B39753" s="3"/>
      <c r="C39753" s="3"/>
      <c r="D39753" s="6"/>
      <c r="E39753" s="8"/>
      <c r="O39753" s="9"/>
    </row>
    <row r="39754" spans="2:15" x14ac:dyDescent="0.2">
      <c r="B39754" s="3"/>
      <c r="C39754" s="3"/>
      <c r="D39754" s="6"/>
      <c r="E39754" s="8"/>
      <c r="O39754" s="9"/>
    </row>
    <row r="39755" spans="2:15" x14ac:dyDescent="0.2">
      <c r="B39755" s="3"/>
      <c r="C39755" s="3"/>
      <c r="D39755" s="6"/>
      <c r="E39755" s="8"/>
      <c r="O39755" s="9"/>
    </row>
    <row r="39756" spans="2:15" x14ac:dyDescent="0.2">
      <c r="B39756" s="3"/>
      <c r="C39756" s="3"/>
      <c r="D39756" s="6"/>
      <c r="E39756" s="8"/>
      <c r="O39756" s="9"/>
    </row>
    <row r="39757" spans="2:15" x14ac:dyDescent="0.2">
      <c r="B39757" s="3"/>
      <c r="C39757" s="3"/>
      <c r="D39757" s="6"/>
      <c r="E39757" s="8"/>
      <c r="O39757" s="9"/>
    </row>
    <row r="39758" spans="2:15" x14ac:dyDescent="0.2">
      <c r="B39758" s="3"/>
      <c r="C39758" s="3"/>
      <c r="D39758" s="6"/>
      <c r="E39758" s="8"/>
      <c r="O39758" s="9"/>
    </row>
    <row r="39759" spans="2:15" x14ac:dyDescent="0.2">
      <c r="B39759" s="3"/>
      <c r="C39759" s="3"/>
      <c r="D39759" s="6"/>
      <c r="E39759" s="8"/>
      <c r="O39759" s="9"/>
    </row>
    <row r="39760" spans="2:15" x14ac:dyDescent="0.2">
      <c r="B39760" s="3"/>
      <c r="C39760" s="3"/>
      <c r="D39760" s="6"/>
      <c r="E39760" s="8"/>
      <c r="O39760" s="9"/>
    </row>
    <row r="39761" spans="2:15" x14ac:dyDescent="0.2">
      <c r="B39761" s="3"/>
      <c r="C39761" s="3"/>
      <c r="D39761" s="6"/>
      <c r="E39761" s="8"/>
      <c r="O39761" s="9"/>
    </row>
    <row r="39762" spans="2:15" x14ac:dyDescent="0.2">
      <c r="B39762" s="3"/>
      <c r="C39762" s="3"/>
      <c r="D39762" s="6"/>
      <c r="E39762" s="8"/>
      <c r="O39762" s="9"/>
    </row>
    <row r="39763" spans="2:15" x14ac:dyDescent="0.2">
      <c r="B39763" s="3"/>
      <c r="C39763" s="3"/>
      <c r="D39763" s="6"/>
      <c r="E39763" s="8"/>
      <c r="O39763" s="9"/>
    </row>
    <row r="39764" spans="2:15" x14ac:dyDescent="0.2">
      <c r="B39764" s="3"/>
      <c r="C39764" s="3"/>
      <c r="D39764" s="6"/>
      <c r="E39764" s="8"/>
      <c r="O39764" s="9"/>
    </row>
    <row r="39765" spans="2:15" x14ac:dyDescent="0.2">
      <c r="B39765" s="3"/>
      <c r="C39765" s="3"/>
      <c r="D39765" s="6"/>
      <c r="E39765" s="8"/>
      <c r="O39765" s="9"/>
    </row>
    <row r="39766" spans="2:15" x14ac:dyDescent="0.2">
      <c r="B39766" s="3"/>
      <c r="C39766" s="3"/>
      <c r="D39766" s="6"/>
      <c r="E39766" s="8"/>
      <c r="O39766" s="9"/>
    </row>
    <row r="39767" spans="2:15" x14ac:dyDescent="0.2">
      <c r="B39767" s="3"/>
      <c r="C39767" s="3"/>
      <c r="D39767" s="6"/>
      <c r="E39767" s="8"/>
      <c r="O39767" s="9"/>
    </row>
    <row r="39768" spans="2:15" x14ac:dyDescent="0.2">
      <c r="B39768" s="3"/>
      <c r="C39768" s="3"/>
      <c r="D39768" s="6"/>
      <c r="E39768" s="8"/>
      <c r="O39768" s="9"/>
    </row>
    <row r="39769" spans="2:15" x14ac:dyDescent="0.2">
      <c r="B39769" s="3"/>
      <c r="C39769" s="3"/>
      <c r="D39769" s="6"/>
      <c r="E39769" s="8"/>
      <c r="O39769" s="9"/>
    </row>
    <row r="39770" spans="2:15" x14ac:dyDescent="0.2">
      <c r="B39770" s="3"/>
      <c r="C39770" s="3"/>
      <c r="D39770" s="6"/>
      <c r="E39770" s="8"/>
      <c r="O39770" s="9"/>
    </row>
    <row r="39771" spans="2:15" x14ac:dyDescent="0.2">
      <c r="B39771" s="3"/>
      <c r="C39771" s="3"/>
      <c r="D39771" s="6"/>
      <c r="E39771" s="8"/>
      <c r="O39771" s="9"/>
    </row>
    <row r="39772" spans="2:15" x14ac:dyDescent="0.2">
      <c r="B39772" s="3"/>
      <c r="C39772" s="3"/>
      <c r="D39772" s="6"/>
      <c r="E39772" s="8"/>
      <c r="O39772" s="9"/>
    </row>
    <row r="39773" spans="2:15" x14ac:dyDescent="0.2">
      <c r="B39773" s="3"/>
      <c r="C39773" s="3"/>
      <c r="D39773" s="6"/>
      <c r="E39773" s="8"/>
      <c r="O39773" s="9"/>
    </row>
    <row r="39774" spans="2:15" x14ac:dyDescent="0.2">
      <c r="B39774" s="3"/>
      <c r="C39774" s="3"/>
      <c r="D39774" s="6"/>
      <c r="E39774" s="8"/>
      <c r="O39774" s="9"/>
    </row>
    <row r="39775" spans="2:15" x14ac:dyDescent="0.2">
      <c r="B39775" s="3"/>
      <c r="C39775" s="3"/>
      <c r="D39775" s="6"/>
      <c r="E39775" s="8"/>
      <c r="O39775" s="9"/>
    </row>
    <row r="39776" spans="2:15" x14ac:dyDescent="0.2">
      <c r="B39776" s="3"/>
      <c r="C39776" s="3"/>
      <c r="D39776" s="6"/>
      <c r="E39776" s="8"/>
      <c r="O39776" s="9"/>
    </row>
    <row r="39777" spans="2:15" x14ac:dyDescent="0.2">
      <c r="B39777" s="3"/>
      <c r="C39777" s="3"/>
      <c r="D39777" s="6"/>
      <c r="E39777" s="8"/>
      <c r="O39777" s="9"/>
    </row>
    <row r="39778" spans="2:15" x14ac:dyDescent="0.2">
      <c r="B39778" s="3"/>
      <c r="C39778" s="3"/>
      <c r="D39778" s="6"/>
      <c r="E39778" s="8"/>
      <c r="O39778" s="9"/>
    </row>
    <row r="39779" spans="2:15" x14ac:dyDescent="0.2">
      <c r="B39779" s="3"/>
      <c r="C39779" s="3"/>
      <c r="D39779" s="6"/>
      <c r="E39779" s="8"/>
      <c r="O39779" s="9"/>
    </row>
    <row r="39780" spans="2:15" x14ac:dyDescent="0.2">
      <c r="B39780" s="3"/>
      <c r="C39780" s="3"/>
      <c r="D39780" s="6"/>
      <c r="E39780" s="8"/>
      <c r="O39780" s="9"/>
    </row>
    <row r="39781" spans="2:15" x14ac:dyDescent="0.2">
      <c r="B39781" s="3"/>
      <c r="C39781" s="3"/>
      <c r="D39781" s="6"/>
      <c r="E39781" s="8"/>
      <c r="O39781" s="9"/>
    </row>
    <row r="39782" spans="2:15" x14ac:dyDescent="0.2">
      <c r="B39782" s="3"/>
      <c r="C39782" s="3"/>
      <c r="D39782" s="6"/>
      <c r="E39782" s="8"/>
      <c r="O39782" s="9"/>
    </row>
    <row r="39783" spans="2:15" x14ac:dyDescent="0.2">
      <c r="B39783" s="3"/>
      <c r="C39783" s="3"/>
      <c r="D39783" s="6"/>
      <c r="E39783" s="8"/>
      <c r="O39783" s="9"/>
    </row>
    <row r="39784" spans="2:15" x14ac:dyDescent="0.2">
      <c r="B39784" s="3"/>
      <c r="C39784" s="3"/>
      <c r="D39784" s="6"/>
      <c r="E39784" s="8"/>
      <c r="O39784" s="9"/>
    </row>
    <row r="39785" spans="2:15" x14ac:dyDescent="0.2">
      <c r="B39785" s="3"/>
      <c r="C39785" s="3"/>
      <c r="D39785" s="6"/>
      <c r="E39785" s="8"/>
      <c r="O39785" s="9"/>
    </row>
    <row r="39786" spans="2:15" x14ac:dyDescent="0.2">
      <c r="B39786" s="3"/>
      <c r="C39786" s="3"/>
      <c r="D39786" s="6"/>
      <c r="E39786" s="8"/>
      <c r="O39786" s="9"/>
    </row>
    <row r="39787" spans="2:15" x14ac:dyDescent="0.2">
      <c r="B39787" s="3"/>
      <c r="C39787" s="3"/>
      <c r="D39787" s="6"/>
      <c r="E39787" s="8"/>
      <c r="O39787" s="9"/>
    </row>
    <row r="39788" spans="2:15" x14ac:dyDescent="0.2">
      <c r="B39788" s="3"/>
      <c r="C39788" s="3"/>
      <c r="D39788" s="6"/>
      <c r="E39788" s="8"/>
      <c r="O39788" s="9"/>
    </row>
    <row r="39789" spans="2:15" x14ac:dyDescent="0.2">
      <c r="B39789" s="3"/>
      <c r="C39789" s="3"/>
      <c r="D39789" s="6"/>
      <c r="E39789" s="8"/>
      <c r="O39789" s="9"/>
    </row>
    <row r="39790" spans="2:15" x14ac:dyDescent="0.2">
      <c r="B39790" s="3"/>
      <c r="C39790" s="3"/>
      <c r="D39790" s="6"/>
      <c r="E39790" s="8"/>
      <c r="O39790" s="9"/>
    </row>
    <row r="39791" spans="2:15" x14ac:dyDescent="0.2">
      <c r="B39791" s="3"/>
      <c r="C39791" s="3"/>
      <c r="D39791" s="6"/>
      <c r="E39791" s="8"/>
      <c r="O39791" s="9"/>
    </row>
    <row r="39792" spans="2:15" x14ac:dyDescent="0.2">
      <c r="B39792" s="3"/>
      <c r="C39792" s="3"/>
      <c r="D39792" s="6"/>
      <c r="E39792" s="8"/>
      <c r="O39792" s="9"/>
    </row>
    <row r="39793" spans="2:15" x14ac:dyDescent="0.2">
      <c r="B39793" s="3"/>
      <c r="C39793" s="3"/>
      <c r="D39793" s="6"/>
      <c r="E39793" s="8"/>
      <c r="O39793" s="9"/>
    </row>
    <row r="39794" spans="2:15" x14ac:dyDescent="0.2">
      <c r="B39794" s="3"/>
      <c r="C39794" s="3"/>
      <c r="D39794" s="6"/>
      <c r="E39794" s="8"/>
      <c r="O39794" s="9"/>
    </row>
    <row r="39795" spans="2:15" x14ac:dyDescent="0.2">
      <c r="B39795" s="3"/>
      <c r="C39795" s="3"/>
      <c r="D39795" s="6"/>
      <c r="E39795" s="8"/>
      <c r="O39795" s="9"/>
    </row>
    <row r="39796" spans="2:15" x14ac:dyDescent="0.2">
      <c r="B39796" s="3"/>
      <c r="C39796" s="3"/>
      <c r="D39796" s="6"/>
      <c r="E39796" s="8"/>
      <c r="O39796" s="9"/>
    </row>
    <row r="39797" spans="2:15" x14ac:dyDescent="0.2">
      <c r="B39797" s="3"/>
      <c r="C39797" s="3"/>
      <c r="D39797" s="6"/>
      <c r="E39797" s="8"/>
      <c r="O39797" s="9"/>
    </row>
    <row r="39798" spans="2:15" x14ac:dyDescent="0.2">
      <c r="B39798" s="3"/>
      <c r="C39798" s="3"/>
      <c r="D39798" s="6"/>
      <c r="E39798" s="8"/>
      <c r="O39798" s="9"/>
    </row>
    <row r="39799" spans="2:15" x14ac:dyDescent="0.2">
      <c r="B39799" s="3"/>
      <c r="C39799" s="3"/>
      <c r="D39799" s="6"/>
      <c r="E39799" s="8"/>
      <c r="O39799" s="9"/>
    </row>
    <row r="39800" spans="2:15" x14ac:dyDescent="0.2">
      <c r="B39800" s="3"/>
      <c r="C39800" s="3"/>
      <c r="D39800" s="6"/>
      <c r="E39800" s="8"/>
      <c r="O39800" s="9"/>
    </row>
    <row r="39801" spans="2:15" x14ac:dyDescent="0.2">
      <c r="B39801" s="3"/>
      <c r="C39801" s="3"/>
      <c r="D39801" s="6"/>
      <c r="E39801" s="8"/>
      <c r="O39801" s="9"/>
    </row>
    <row r="39802" spans="2:15" x14ac:dyDescent="0.2">
      <c r="B39802" s="3"/>
      <c r="C39802" s="3"/>
      <c r="D39802" s="6"/>
      <c r="E39802" s="8"/>
      <c r="O39802" s="9"/>
    </row>
    <row r="39803" spans="2:15" x14ac:dyDescent="0.2">
      <c r="B39803" s="3"/>
      <c r="C39803" s="3"/>
      <c r="D39803" s="6"/>
      <c r="E39803" s="8"/>
      <c r="O39803" s="9"/>
    </row>
    <row r="39804" spans="2:15" x14ac:dyDescent="0.2">
      <c r="B39804" s="3"/>
      <c r="C39804" s="3"/>
      <c r="D39804" s="6"/>
      <c r="E39804" s="8"/>
      <c r="O39804" s="9"/>
    </row>
    <row r="39805" spans="2:15" x14ac:dyDescent="0.2">
      <c r="B39805" s="3"/>
      <c r="C39805" s="3"/>
      <c r="D39805" s="6"/>
      <c r="E39805" s="8"/>
      <c r="O39805" s="9"/>
    </row>
    <row r="39806" spans="2:15" x14ac:dyDescent="0.2">
      <c r="B39806" s="3"/>
      <c r="C39806" s="3"/>
      <c r="D39806" s="6"/>
      <c r="E39806" s="8"/>
      <c r="O39806" s="9"/>
    </row>
    <row r="39807" spans="2:15" x14ac:dyDescent="0.2">
      <c r="B39807" s="3"/>
      <c r="C39807" s="3"/>
      <c r="D39807" s="6"/>
      <c r="E39807" s="8"/>
      <c r="O39807" s="9"/>
    </row>
    <row r="39808" spans="2:15" x14ac:dyDescent="0.2">
      <c r="B39808" s="3"/>
      <c r="C39808" s="3"/>
      <c r="D39808" s="6"/>
      <c r="E39808" s="8"/>
      <c r="O39808" s="9"/>
    </row>
    <row r="39809" spans="2:15" x14ac:dyDescent="0.2">
      <c r="B39809" s="3"/>
      <c r="C39809" s="3"/>
      <c r="D39809" s="6"/>
      <c r="E39809" s="8"/>
      <c r="O39809" s="9"/>
    </row>
    <row r="39810" spans="2:15" x14ac:dyDescent="0.2">
      <c r="B39810" s="3"/>
      <c r="C39810" s="3"/>
      <c r="D39810" s="6"/>
      <c r="E39810" s="8"/>
      <c r="O39810" s="9"/>
    </row>
    <row r="39811" spans="2:15" x14ac:dyDescent="0.2">
      <c r="B39811" s="3"/>
      <c r="C39811" s="3"/>
      <c r="D39811" s="6"/>
      <c r="E39811" s="8"/>
      <c r="O39811" s="9"/>
    </row>
    <row r="39812" spans="2:15" x14ac:dyDescent="0.2">
      <c r="B39812" s="3"/>
      <c r="C39812" s="3"/>
      <c r="D39812" s="6"/>
      <c r="E39812" s="8"/>
      <c r="O39812" s="9"/>
    </row>
    <row r="39813" spans="2:15" x14ac:dyDescent="0.2">
      <c r="B39813" s="3"/>
      <c r="C39813" s="3"/>
      <c r="D39813" s="6"/>
      <c r="E39813" s="8"/>
      <c r="O39813" s="9"/>
    </row>
    <row r="39814" spans="2:15" x14ac:dyDescent="0.2">
      <c r="B39814" s="3"/>
      <c r="C39814" s="3"/>
      <c r="D39814" s="6"/>
      <c r="E39814" s="8"/>
      <c r="O39814" s="9"/>
    </row>
    <row r="39815" spans="2:15" x14ac:dyDescent="0.2">
      <c r="B39815" s="3"/>
      <c r="C39815" s="3"/>
      <c r="D39815" s="6"/>
      <c r="E39815" s="8"/>
      <c r="O39815" s="9"/>
    </row>
    <row r="39816" spans="2:15" x14ac:dyDescent="0.2">
      <c r="B39816" s="3"/>
      <c r="C39816" s="3"/>
      <c r="D39816" s="6"/>
      <c r="E39816" s="8"/>
      <c r="O39816" s="9"/>
    </row>
    <row r="39817" spans="2:15" x14ac:dyDescent="0.2">
      <c r="B39817" s="3"/>
      <c r="C39817" s="3"/>
      <c r="D39817" s="6"/>
      <c r="E39817" s="8"/>
      <c r="O39817" s="9"/>
    </row>
    <row r="39818" spans="2:15" x14ac:dyDescent="0.2">
      <c r="B39818" s="3"/>
      <c r="C39818" s="3"/>
      <c r="D39818" s="6"/>
      <c r="E39818" s="8"/>
      <c r="O39818" s="9"/>
    </row>
    <row r="39819" spans="2:15" x14ac:dyDescent="0.2">
      <c r="B39819" s="3"/>
      <c r="C39819" s="3"/>
      <c r="D39819" s="6"/>
      <c r="E39819" s="8"/>
      <c r="O39819" s="9"/>
    </row>
    <row r="39820" spans="2:15" x14ac:dyDescent="0.2">
      <c r="B39820" s="3"/>
      <c r="C39820" s="3"/>
      <c r="D39820" s="6"/>
      <c r="E39820" s="8"/>
      <c r="O39820" s="9"/>
    </row>
    <row r="39821" spans="2:15" x14ac:dyDescent="0.2">
      <c r="B39821" s="3"/>
      <c r="C39821" s="3"/>
      <c r="D39821" s="6"/>
      <c r="E39821" s="8"/>
      <c r="O39821" s="9"/>
    </row>
    <row r="39822" spans="2:15" x14ac:dyDescent="0.2">
      <c r="B39822" s="3"/>
      <c r="C39822" s="3"/>
      <c r="D39822" s="6"/>
      <c r="E39822" s="8"/>
      <c r="O39822" s="9"/>
    </row>
    <row r="39823" spans="2:15" x14ac:dyDescent="0.2">
      <c r="B39823" s="3"/>
      <c r="C39823" s="3"/>
      <c r="D39823" s="6"/>
      <c r="E39823" s="8"/>
      <c r="O39823" s="9"/>
    </row>
    <row r="39824" spans="2:15" x14ac:dyDescent="0.2">
      <c r="B39824" s="3"/>
      <c r="C39824" s="3"/>
      <c r="D39824" s="6"/>
      <c r="E39824" s="8"/>
      <c r="O39824" s="9"/>
    </row>
    <row r="39825" spans="2:15" x14ac:dyDescent="0.2">
      <c r="B39825" s="3"/>
      <c r="C39825" s="3"/>
      <c r="D39825" s="6"/>
      <c r="E39825" s="8"/>
      <c r="O39825" s="9"/>
    </row>
    <row r="39826" spans="2:15" x14ac:dyDescent="0.2">
      <c r="B39826" s="3"/>
      <c r="C39826" s="3"/>
      <c r="D39826" s="6"/>
      <c r="E39826" s="8"/>
      <c r="O39826" s="9"/>
    </row>
    <row r="39827" spans="2:15" x14ac:dyDescent="0.2">
      <c r="B39827" s="3"/>
      <c r="C39827" s="3"/>
      <c r="D39827" s="6"/>
      <c r="E39827" s="8"/>
      <c r="O39827" s="9"/>
    </row>
    <row r="39828" spans="2:15" x14ac:dyDescent="0.2">
      <c r="B39828" s="3"/>
      <c r="C39828" s="3"/>
      <c r="D39828" s="6"/>
      <c r="E39828" s="8"/>
      <c r="O39828" s="9"/>
    </row>
    <row r="39829" spans="2:15" x14ac:dyDescent="0.2">
      <c r="B39829" s="3"/>
      <c r="C39829" s="3"/>
      <c r="D39829" s="6"/>
      <c r="E39829" s="8"/>
      <c r="O39829" s="9"/>
    </row>
    <row r="39830" spans="2:15" x14ac:dyDescent="0.2">
      <c r="B39830" s="3"/>
      <c r="C39830" s="3"/>
      <c r="D39830" s="6"/>
      <c r="E39830" s="8"/>
      <c r="O39830" s="9"/>
    </row>
    <row r="39831" spans="2:15" x14ac:dyDescent="0.2">
      <c r="B39831" s="3"/>
      <c r="C39831" s="3"/>
      <c r="D39831" s="6"/>
      <c r="E39831" s="8"/>
      <c r="O39831" s="9"/>
    </row>
    <row r="39832" spans="2:15" x14ac:dyDescent="0.2">
      <c r="B39832" s="3"/>
      <c r="C39832" s="3"/>
      <c r="D39832" s="6"/>
      <c r="E39832" s="8"/>
      <c r="O39832" s="9"/>
    </row>
    <row r="39833" spans="2:15" x14ac:dyDescent="0.2">
      <c r="B39833" s="3"/>
      <c r="C39833" s="3"/>
      <c r="D39833" s="6"/>
      <c r="E39833" s="8"/>
      <c r="O39833" s="9"/>
    </row>
    <row r="39834" spans="2:15" x14ac:dyDescent="0.2">
      <c r="B39834" s="3"/>
      <c r="C39834" s="3"/>
      <c r="D39834" s="6"/>
      <c r="E39834" s="8"/>
      <c r="O39834" s="9"/>
    </row>
    <row r="39835" spans="2:15" x14ac:dyDescent="0.2">
      <c r="B39835" s="3"/>
      <c r="C39835" s="3"/>
      <c r="D39835" s="6"/>
      <c r="E39835" s="8"/>
      <c r="O39835" s="9"/>
    </row>
    <row r="39836" spans="2:15" x14ac:dyDescent="0.2">
      <c r="B39836" s="3"/>
      <c r="C39836" s="3"/>
      <c r="D39836" s="6"/>
      <c r="E39836" s="8"/>
      <c r="O39836" s="9"/>
    </row>
    <row r="39837" spans="2:15" x14ac:dyDescent="0.2">
      <c r="B39837" s="3"/>
      <c r="C39837" s="3"/>
      <c r="D39837" s="6"/>
      <c r="E39837" s="8"/>
      <c r="O39837" s="9"/>
    </row>
    <row r="39838" spans="2:15" x14ac:dyDescent="0.2">
      <c r="B39838" s="3"/>
      <c r="C39838" s="3"/>
      <c r="D39838" s="6"/>
      <c r="E39838" s="8"/>
      <c r="O39838" s="9"/>
    </row>
    <row r="39839" spans="2:15" x14ac:dyDescent="0.2">
      <c r="B39839" s="3"/>
      <c r="C39839" s="3"/>
      <c r="D39839" s="6"/>
      <c r="E39839" s="8"/>
      <c r="O39839" s="9"/>
    </row>
    <row r="39840" spans="2:15" x14ac:dyDescent="0.2">
      <c r="B39840" s="3"/>
      <c r="C39840" s="3"/>
      <c r="D39840" s="6"/>
      <c r="E39840" s="8"/>
      <c r="O39840" s="9"/>
    </row>
    <row r="39841" spans="2:15" x14ac:dyDescent="0.2">
      <c r="B39841" s="3"/>
      <c r="C39841" s="3"/>
      <c r="D39841" s="6"/>
      <c r="E39841" s="8"/>
      <c r="O39841" s="9"/>
    </row>
    <row r="39842" spans="2:15" x14ac:dyDescent="0.2">
      <c r="B39842" s="3"/>
      <c r="C39842" s="3"/>
      <c r="D39842" s="6"/>
      <c r="E39842" s="8"/>
      <c r="O39842" s="9"/>
    </row>
    <row r="39843" spans="2:15" x14ac:dyDescent="0.2">
      <c r="B39843" s="3"/>
      <c r="C39843" s="3"/>
      <c r="D39843" s="6"/>
      <c r="E39843" s="8"/>
      <c r="O39843" s="9"/>
    </row>
    <row r="39844" spans="2:15" x14ac:dyDescent="0.2">
      <c r="B39844" s="3"/>
      <c r="C39844" s="3"/>
      <c r="D39844" s="6"/>
      <c r="E39844" s="8"/>
      <c r="O39844" s="9"/>
    </row>
    <row r="39845" spans="2:15" x14ac:dyDescent="0.2">
      <c r="B39845" s="3"/>
      <c r="C39845" s="3"/>
      <c r="D39845" s="6"/>
      <c r="E39845" s="8"/>
      <c r="O39845" s="9"/>
    </row>
    <row r="39846" spans="2:15" x14ac:dyDescent="0.2">
      <c r="B39846" s="3"/>
      <c r="C39846" s="3"/>
      <c r="D39846" s="6"/>
      <c r="E39846" s="8"/>
      <c r="O39846" s="9"/>
    </row>
    <row r="39847" spans="2:15" x14ac:dyDescent="0.2">
      <c r="B39847" s="3"/>
      <c r="C39847" s="3"/>
      <c r="D39847" s="6"/>
      <c r="E39847" s="8"/>
      <c r="O39847" s="9"/>
    </row>
    <row r="39848" spans="2:15" x14ac:dyDescent="0.2">
      <c r="B39848" s="3"/>
      <c r="C39848" s="3"/>
      <c r="D39848" s="6"/>
      <c r="E39848" s="8"/>
      <c r="O39848" s="9"/>
    </row>
    <row r="39849" spans="2:15" x14ac:dyDescent="0.2">
      <c r="B39849" s="3"/>
      <c r="C39849" s="3"/>
      <c r="D39849" s="6"/>
      <c r="E39849" s="8"/>
      <c r="O39849" s="9"/>
    </row>
    <row r="39850" spans="2:15" x14ac:dyDescent="0.2">
      <c r="B39850" s="3"/>
      <c r="C39850" s="3"/>
      <c r="D39850" s="6"/>
      <c r="E39850" s="8"/>
      <c r="O39850" s="9"/>
    </row>
    <row r="39851" spans="2:15" x14ac:dyDescent="0.2">
      <c r="B39851" s="3"/>
      <c r="C39851" s="3"/>
      <c r="D39851" s="6"/>
      <c r="E39851" s="8"/>
      <c r="O39851" s="9"/>
    </row>
    <row r="39852" spans="2:15" x14ac:dyDescent="0.2">
      <c r="B39852" s="3"/>
      <c r="C39852" s="3"/>
      <c r="D39852" s="6"/>
      <c r="E39852" s="8"/>
      <c r="O39852" s="9"/>
    </row>
    <row r="39853" spans="2:15" x14ac:dyDescent="0.2">
      <c r="B39853" s="3"/>
      <c r="C39853" s="3"/>
      <c r="D39853" s="6"/>
      <c r="E39853" s="8"/>
      <c r="O39853" s="9"/>
    </row>
    <row r="39854" spans="2:15" x14ac:dyDescent="0.2">
      <c r="B39854" s="3"/>
      <c r="C39854" s="3"/>
      <c r="D39854" s="6"/>
      <c r="E39854" s="8"/>
      <c r="O39854" s="9"/>
    </row>
    <row r="39855" spans="2:15" x14ac:dyDescent="0.2">
      <c r="B39855" s="3"/>
      <c r="C39855" s="3"/>
      <c r="D39855" s="6"/>
      <c r="E39855" s="8"/>
      <c r="O39855" s="9"/>
    </row>
    <row r="39856" spans="2:15" x14ac:dyDescent="0.2">
      <c r="B39856" s="3"/>
      <c r="C39856" s="3"/>
      <c r="D39856" s="6"/>
      <c r="E39856" s="8"/>
      <c r="O39856" s="9"/>
    </row>
    <row r="39857" spans="2:15" x14ac:dyDescent="0.2">
      <c r="B39857" s="3"/>
      <c r="C39857" s="3"/>
      <c r="D39857" s="6"/>
      <c r="E39857" s="8"/>
      <c r="O39857" s="9"/>
    </row>
    <row r="39858" spans="2:15" x14ac:dyDescent="0.2">
      <c r="B39858" s="3"/>
      <c r="C39858" s="3"/>
      <c r="D39858" s="6"/>
      <c r="E39858" s="8"/>
      <c r="O39858" s="9"/>
    </row>
    <row r="39859" spans="2:15" x14ac:dyDescent="0.2">
      <c r="B39859" s="3"/>
      <c r="C39859" s="3"/>
      <c r="D39859" s="6"/>
      <c r="E39859" s="8"/>
      <c r="O39859" s="9"/>
    </row>
    <row r="39860" spans="2:15" x14ac:dyDescent="0.2">
      <c r="B39860" s="3"/>
      <c r="C39860" s="3"/>
      <c r="D39860" s="6"/>
      <c r="E39860" s="8"/>
      <c r="O39860" s="9"/>
    </row>
    <row r="39861" spans="2:15" x14ac:dyDescent="0.2">
      <c r="B39861" s="3"/>
      <c r="C39861" s="3"/>
      <c r="D39861" s="6"/>
      <c r="E39861" s="8"/>
      <c r="O39861" s="9"/>
    </row>
    <row r="39862" spans="2:15" x14ac:dyDescent="0.2">
      <c r="B39862" s="3"/>
      <c r="C39862" s="3"/>
      <c r="D39862" s="6"/>
      <c r="E39862" s="8"/>
      <c r="O39862" s="9"/>
    </row>
    <row r="39863" spans="2:15" x14ac:dyDescent="0.2">
      <c r="B39863" s="3"/>
      <c r="C39863" s="3"/>
      <c r="D39863" s="6"/>
      <c r="E39863" s="8"/>
      <c r="O39863" s="9"/>
    </row>
    <row r="39864" spans="2:15" x14ac:dyDescent="0.2">
      <c r="B39864" s="3"/>
      <c r="C39864" s="3"/>
      <c r="D39864" s="6"/>
      <c r="E39864" s="8"/>
      <c r="O39864" s="9"/>
    </row>
    <row r="39865" spans="2:15" x14ac:dyDescent="0.2">
      <c r="B39865" s="3"/>
      <c r="C39865" s="3"/>
      <c r="D39865" s="6"/>
      <c r="E39865" s="8"/>
      <c r="O39865" s="9"/>
    </row>
    <row r="39866" spans="2:15" x14ac:dyDescent="0.2">
      <c r="B39866" s="3"/>
      <c r="C39866" s="3"/>
      <c r="D39866" s="6"/>
      <c r="E39866" s="8"/>
      <c r="O39866" s="9"/>
    </row>
    <row r="39867" spans="2:15" x14ac:dyDescent="0.2">
      <c r="B39867" s="3"/>
      <c r="C39867" s="3"/>
      <c r="D39867" s="6"/>
      <c r="E39867" s="8"/>
      <c r="O39867" s="9"/>
    </row>
    <row r="39868" spans="2:15" x14ac:dyDescent="0.2">
      <c r="B39868" s="3"/>
      <c r="C39868" s="3"/>
      <c r="D39868" s="6"/>
      <c r="E39868" s="8"/>
      <c r="O39868" s="9"/>
    </row>
    <row r="39869" spans="2:15" x14ac:dyDescent="0.2">
      <c r="B39869" s="3"/>
      <c r="C39869" s="3"/>
      <c r="D39869" s="6"/>
      <c r="E39869" s="8"/>
      <c r="O39869" s="9"/>
    </row>
    <row r="39870" spans="2:15" x14ac:dyDescent="0.2">
      <c r="B39870" s="3"/>
      <c r="C39870" s="3"/>
      <c r="D39870" s="6"/>
      <c r="E39870" s="8"/>
      <c r="O39870" s="9"/>
    </row>
    <row r="39871" spans="2:15" x14ac:dyDescent="0.2">
      <c r="B39871" s="3"/>
      <c r="C39871" s="3"/>
      <c r="D39871" s="6"/>
      <c r="E39871" s="8"/>
      <c r="O39871" s="9"/>
    </row>
    <row r="39872" spans="2:15" x14ac:dyDescent="0.2">
      <c r="B39872" s="3"/>
      <c r="C39872" s="3"/>
      <c r="D39872" s="6"/>
      <c r="E39872" s="8"/>
      <c r="O39872" s="9"/>
    </row>
    <row r="39873" spans="2:15" x14ac:dyDescent="0.2">
      <c r="B39873" s="3"/>
      <c r="C39873" s="3"/>
      <c r="D39873" s="6"/>
      <c r="E39873" s="8"/>
      <c r="O39873" s="9"/>
    </row>
    <row r="39874" spans="2:15" x14ac:dyDescent="0.2">
      <c r="B39874" s="3"/>
      <c r="C39874" s="3"/>
      <c r="D39874" s="6"/>
      <c r="E39874" s="8"/>
      <c r="O39874" s="9"/>
    </row>
    <row r="39875" spans="2:15" x14ac:dyDescent="0.2">
      <c r="B39875" s="3"/>
      <c r="C39875" s="3"/>
      <c r="D39875" s="6"/>
      <c r="E39875" s="8"/>
      <c r="O39875" s="9"/>
    </row>
    <row r="39876" spans="2:15" x14ac:dyDescent="0.2">
      <c r="B39876" s="3"/>
      <c r="C39876" s="3"/>
      <c r="D39876" s="6"/>
      <c r="E39876" s="8"/>
      <c r="O39876" s="9"/>
    </row>
    <row r="39877" spans="2:15" x14ac:dyDescent="0.2">
      <c r="B39877" s="3"/>
      <c r="C39877" s="3"/>
      <c r="D39877" s="6"/>
      <c r="E39877" s="8"/>
      <c r="O39877" s="9"/>
    </row>
    <row r="39878" spans="2:15" x14ac:dyDescent="0.2">
      <c r="B39878" s="3"/>
      <c r="C39878" s="3"/>
      <c r="D39878" s="6"/>
      <c r="E39878" s="8"/>
      <c r="O39878" s="9"/>
    </row>
    <row r="39879" spans="2:15" x14ac:dyDescent="0.2">
      <c r="B39879" s="3"/>
      <c r="C39879" s="3"/>
      <c r="D39879" s="6"/>
      <c r="E39879" s="8"/>
      <c r="O39879" s="9"/>
    </row>
    <row r="39880" spans="2:15" x14ac:dyDescent="0.2">
      <c r="B39880" s="3"/>
      <c r="C39880" s="3"/>
      <c r="D39880" s="6"/>
      <c r="E39880" s="8"/>
      <c r="O39880" s="9"/>
    </row>
    <row r="39881" spans="2:15" x14ac:dyDescent="0.2">
      <c r="B39881" s="3"/>
      <c r="C39881" s="3"/>
      <c r="D39881" s="6"/>
      <c r="E39881" s="8"/>
      <c r="O39881" s="9"/>
    </row>
    <row r="39882" spans="2:15" x14ac:dyDescent="0.2">
      <c r="B39882" s="3"/>
      <c r="C39882" s="3"/>
      <c r="D39882" s="6"/>
      <c r="E39882" s="8"/>
      <c r="O39882" s="9"/>
    </row>
    <row r="39883" spans="2:15" x14ac:dyDescent="0.2">
      <c r="B39883" s="3"/>
      <c r="C39883" s="3"/>
      <c r="D39883" s="6"/>
      <c r="E39883" s="8"/>
      <c r="O39883" s="9"/>
    </row>
    <row r="39884" spans="2:15" x14ac:dyDescent="0.2">
      <c r="B39884" s="3"/>
      <c r="C39884" s="3"/>
      <c r="D39884" s="6"/>
      <c r="E39884" s="8"/>
      <c r="O39884" s="9"/>
    </row>
    <row r="39885" spans="2:15" x14ac:dyDescent="0.2">
      <c r="B39885" s="3"/>
      <c r="C39885" s="3"/>
      <c r="D39885" s="6"/>
      <c r="E39885" s="8"/>
      <c r="O39885" s="9"/>
    </row>
    <row r="39886" spans="2:15" x14ac:dyDescent="0.2">
      <c r="B39886" s="3"/>
      <c r="C39886" s="3"/>
      <c r="D39886" s="6"/>
      <c r="E39886" s="8"/>
      <c r="O39886" s="9"/>
    </row>
    <row r="39887" spans="2:15" x14ac:dyDescent="0.2">
      <c r="B39887" s="3"/>
      <c r="C39887" s="3"/>
      <c r="D39887" s="6"/>
      <c r="E39887" s="8"/>
      <c r="O39887" s="9"/>
    </row>
    <row r="39888" spans="2:15" x14ac:dyDescent="0.2">
      <c r="B39888" s="3"/>
      <c r="C39888" s="3"/>
      <c r="D39888" s="6"/>
      <c r="E39888" s="8"/>
      <c r="O39888" s="9"/>
    </row>
    <row r="39889" spans="2:15" x14ac:dyDescent="0.2">
      <c r="B39889" s="3"/>
      <c r="C39889" s="3"/>
      <c r="D39889" s="6"/>
      <c r="E39889" s="8"/>
      <c r="O39889" s="9"/>
    </row>
    <row r="39890" spans="2:15" x14ac:dyDescent="0.2">
      <c r="B39890" s="3"/>
      <c r="C39890" s="3"/>
      <c r="D39890" s="6"/>
      <c r="E39890" s="8"/>
      <c r="O39890" s="9"/>
    </row>
    <row r="39891" spans="2:15" x14ac:dyDescent="0.2">
      <c r="B39891" s="3"/>
      <c r="C39891" s="3"/>
      <c r="D39891" s="6"/>
      <c r="E39891" s="8"/>
      <c r="O39891" s="9"/>
    </row>
    <row r="39892" spans="2:15" x14ac:dyDescent="0.2">
      <c r="B39892" s="3"/>
      <c r="C39892" s="3"/>
      <c r="D39892" s="6"/>
      <c r="E39892" s="8"/>
      <c r="O39892" s="9"/>
    </row>
    <row r="39893" spans="2:15" x14ac:dyDescent="0.2">
      <c r="B39893" s="3"/>
      <c r="C39893" s="3"/>
      <c r="D39893" s="6"/>
      <c r="E39893" s="8"/>
      <c r="O39893" s="9"/>
    </row>
    <row r="39894" spans="2:15" x14ac:dyDescent="0.2">
      <c r="B39894" s="3"/>
      <c r="C39894" s="3"/>
      <c r="D39894" s="6"/>
      <c r="E39894" s="8"/>
      <c r="O39894" s="9"/>
    </row>
    <row r="39895" spans="2:15" x14ac:dyDescent="0.2">
      <c r="B39895" s="3"/>
      <c r="C39895" s="3"/>
      <c r="D39895" s="6"/>
      <c r="E39895" s="8"/>
      <c r="O39895" s="9"/>
    </row>
    <row r="39896" spans="2:15" x14ac:dyDescent="0.2">
      <c r="B39896" s="3"/>
      <c r="C39896" s="3"/>
      <c r="D39896" s="6"/>
      <c r="E39896" s="8"/>
      <c r="O39896" s="9"/>
    </row>
    <row r="39897" spans="2:15" x14ac:dyDescent="0.2">
      <c r="B39897" s="3"/>
      <c r="C39897" s="3"/>
      <c r="D39897" s="6"/>
      <c r="E39897" s="8"/>
      <c r="O39897" s="9"/>
    </row>
    <row r="39898" spans="2:15" x14ac:dyDescent="0.2">
      <c r="B39898" s="3"/>
      <c r="C39898" s="3"/>
      <c r="D39898" s="6"/>
      <c r="E39898" s="8"/>
      <c r="O39898" s="9"/>
    </row>
    <row r="39899" spans="2:15" x14ac:dyDescent="0.2">
      <c r="B39899" s="3"/>
      <c r="C39899" s="3"/>
      <c r="D39899" s="6"/>
      <c r="E39899" s="8"/>
      <c r="O39899" s="9"/>
    </row>
    <row r="39900" spans="2:15" x14ac:dyDescent="0.2">
      <c r="B39900" s="3"/>
      <c r="C39900" s="3"/>
      <c r="D39900" s="6"/>
      <c r="E39900" s="8"/>
      <c r="O39900" s="9"/>
    </row>
    <row r="39901" spans="2:15" x14ac:dyDescent="0.2">
      <c r="B39901" s="3"/>
      <c r="C39901" s="3"/>
      <c r="D39901" s="6"/>
      <c r="E39901" s="8"/>
      <c r="O39901" s="9"/>
    </row>
    <row r="39902" spans="2:15" x14ac:dyDescent="0.2">
      <c r="B39902" s="3"/>
      <c r="C39902" s="3"/>
      <c r="D39902" s="6"/>
      <c r="E39902" s="8"/>
      <c r="O39902" s="9"/>
    </row>
    <row r="39903" spans="2:15" x14ac:dyDescent="0.2">
      <c r="B39903" s="3"/>
      <c r="C39903" s="3"/>
      <c r="D39903" s="6"/>
      <c r="E39903" s="8"/>
      <c r="O39903" s="9"/>
    </row>
    <row r="39904" spans="2:15" x14ac:dyDescent="0.2">
      <c r="B39904" s="3"/>
      <c r="C39904" s="3"/>
      <c r="D39904" s="6"/>
      <c r="E39904" s="8"/>
      <c r="O39904" s="9"/>
    </row>
    <row r="39905" spans="2:15" x14ac:dyDescent="0.2">
      <c r="B39905" s="3"/>
      <c r="C39905" s="3"/>
      <c r="D39905" s="6"/>
      <c r="E39905" s="8"/>
      <c r="O39905" s="9"/>
    </row>
    <row r="39906" spans="2:15" x14ac:dyDescent="0.2">
      <c r="B39906" s="3"/>
      <c r="C39906" s="3"/>
      <c r="D39906" s="6"/>
      <c r="E39906" s="8"/>
      <c r="O39906" s="9"/>
    </row>
    <row r="39907" spans="2:15" x14ac:dyDescent="0.2">
      <c r="B39907" s="3"/>
      <c r="C39907" s="3"/>
      <c r="D39907" s="6"/>
      <c r="E39907" s="8"/>
      <c r="O39907" s="9"/>
    </row>
    <row r="39908" spans="2:15" x14ac:dyDescent="0.2">
      <c r="B39908" s="3"/>
      <c r="C39908" s="3"/>
      <c r="D39908" s="6"/>
      <c r="E39908" s="8"/>
      <c r="O39908" s="9"/>
    </row>
    <row r="39909" spans="2:15" x14ac:dyDescent="0.2">
      <c r="B39909" s="3"/>
      <c r="C39909" s="3"/>
      <c r="D39909" s="6"/>
      <c r="E39909" s="8"/>
      <c r="O39909" s="9"/>
    </row>
    <row r="39910" spans="2:15" x14ac:dyDescent="0.2">
      <c r="B39910" s="3"/>
      <c r="C39910" s="3"/>
      <c r="D39910" s="6"/>
      <c r="E39910" s="8"/>
      <c r="O39910" s="9"/>
    </row>
    <row r="39911" spans="2:15" x14ac:dyDescent="0.2">
      <c r="B39911" s="3"/>
      <c r="C39911" s="3"/>
      <c r="D39911" s="6"/>
      <c r="E39911" s="8"/>
      <c r="O39911" s="9"/>
    </row>
    <row r="39912" spans="2:15" x14ac:dyDescent="0.2">
      <c r="B39912" s="3"/>
      <c r="C39912" s="3"/>
      <c r="D39912" s="6"/>
      <c r="E39912" s="8"/>
      <c r="O39912" s="9"/>
    </row>
    <row r="39913" spans="2:15" x14ac:dyDescent="0.2">
      <c r="B39913" s="3"/>
      <c r="C39913" s="3"/>
      <c r="D39913" s="6"/>
      <c r="E39913" s="8"/>
      <c r="O39913" s="9"/>
    </row>
    <row r="39914" spans="2:15" x14ac:dyDescent="0.2">
      <c r="B39914" s="3"/>
      <c r="C39914" s="3"/>
      <c r="D39914" s="6"/>
      <c r="E39914" s="8"/>
      <c r="O39914" s="9"/>
    </row>
    <row r="39915" spans="2:15" x14ac:dyDescent="0.2">
      <c r="B39915" s="3"/>
      <c r="C39915" s="3"/>
      <c r="D39915" s="6"/>
      <c r="E39915" s="8"/>
      <c r="O39915" s="9"/>
    </row>
    <row r="39916" spans="2:15" x14ac:dyDescent="0.2">
      <c r="B39916" s="3"/>
      <c r="C39916" s="3"/>
      <c r="D39916" s="6"/>
      <c r="E39916" s="8"/>
      <c r="O39916" s="9"/>
    </row>
    <row r="39917" spans="2:15" x14ac:dyDescent="0.2">
      <c r="B39917" s="3"/>
      <c r="C39917" s="3"/>
      <c r="D39917" s="6"/>
      <c r="E39917" s="8"/>
      <c r="O39917" s="9"/>
    </row>
    <row r="39918" spans="2:15" x14ac:dyDescent="0.2">
      <c r="B39918" s="3"/>
      <c r="C39918" s="3"/>
      <c r="D39918" s="6"/>
      <c r="E39918" s="8"/>
      <c r="O39918" s="9"/>
    </row>
    <row r="39919" spans="2:15" x14ac:dyDescent="0.2">
      <c r="B39919" s="3"/>
      <c r="C39919" s="3"/>
      <c r="D39919" s="6"/>
      <c r="E39919" s="8"/>
      <c r="O39919" s="9"/>
    </row>
    <row r="39920" spans="2:15" x14ac:dyDescent="0.2">
      <c r="B39920" s="3"/>
      <c r="C39920" s="3"/>
      <c r="D39920" s="6"/>
      <c r="E39920" s="8"/>
      <c r="O39920" s="9"/>
    </row>
    <row r="39921" spans="2:15" x14ac:dyDescent="0.2">
      <c r="B39921" s="3"/>
      <c r="C39921" s="3"/>
      <c r="D39921" s="6"/>
      <c r="E39921" s="8"/>
      <c r="O39921" s="9"/>
    </row>
    <row r="39922" spans="2:15" x14ac:dyDescent="0.2">
      <c r="B39922" s="3"/>
      <c r="C39922" s="3"/>
      <c r="D39922" s="6"/>
      <c r="E39922" s="8"/>
      <c r="O39922" s="9"/>
    </row>
    <row r="39923" spans="2:15" x14ac:dyDescent="0.2">
      <c r="B39923" s="3"/>
      <c r="C39923" s="3"/>
      <c r="D39923" s="6"/>
      <c r="E39923" s="8"/>
      <c r="O39923" s="9"/>
    </row>
    <row r="39924" spans="2:15" x14ac:dyDescent="0.2">
      <c r="B39924" s="3"/>
      <c r="C39924" s="3"/>
      <c r="D39924" s="6"/>
      <c r="E39924" s="8"/>
      <c r="O39924" s="9"/>
    </row>
    <row r="39925" spans="2:15" x14ac:dyDescent="0.2">
      <c r="B39925" s="3"/>
      <c r="C39925" s="3"/>
      <c r="D39925" s="6"/>
      <c r="E39925" s="8"/>
      <c r="O39925" s="9"/>
    </row>
    <row r="39926" spans="2:15" x14ac:dyDescent="0.2">
      <c r="B39926" s="3"/>
      <c r="C39926" s="3"/>
      <c r="D39926" s="6"/>
      <c r="E39926" s="8"/>
      <c r="O39926" s="9"/>
    </row>
    <row r="39927" spans="2:15" x14ac:dyDescent="0.2">
      <c r="B39927" s="3"/>
      <c r="C39927" s="3"/>
      <c r="D39927" s="6"/>
      <c r="E39927" s="8"/>
      <c r="O39927" s="9"/>
    </row>
    <row r="39928" spans="2:15" x14ac:dyDescent="0.2">
      <c r="B39928" s="3"/>
      <c r="C39928" s="3"/>
      <c r="D39928" s="6"/>
      <c r="E39928" s="8"/>
      <c r="O39928" s="9"/>
    </row>
    <row r="39929" spans="2:15" x14ac:dyDescent="0.2">
      <c r="B39929" s="3"/>
      <c r="C39929" s="3"/>
      <c r="D39929" s="6"/>
      <c r="E39929" s="8"/>
      <c r="O39929" s="9"/>
    </row>
    <row r="39930" spans="2:15" x14ac:dyDescent="0.2">
      <c r="B39930" s="3"/>
      <c r="C39930" s="3"/>
      <c r="D39930" s="6"/>
      <c r="E39930" s="8"/>
      <c r="O39930" s="9"/>
    </row>
    <row r="39931" spans="2:15" x14ac:dyDescent="0.2">
      <c r="B39931" s="3"/>
      <c r="C39931" s="3"/>
      <c r="D39931" s="6"/>
      <c r="E39931" s="8"/>
      <c r="O39931" s="9"/>
    </row>
    <row r="39932" spans="2:15" x14ac:dyDescent="0.2">
      <c r="B39932" s="3"/>
      <c r="C39932" s="3"/>
      <c r="D39932" s="6"/>
      <c r="E39932" s="8"/>
      <c r="O39932" s="9"/>
    </row>
    <row r="39933" spans="2:15" x14ac:dyDescent="0.2">
      <c r="B39933" s="3"/>
      <c r="C39933" s="3"/>
      <c r="D39933" s="6"/>
      <c r="E39933" s="8"/>
      <c r="O39933" s="9"/>
    </row>
    <row r="39934" spans="2:15" x14ac:dyDescent="0.2">
      <c r="B39934" s="3"/>
      <c r="C39934" s="3"/>
      <c r="D39934" s="6"/>
      <c r="E39934" s="8"/>
      <c r="O39934" s="9"/>
    </row>
    <row r="39935" spans="2:15" x14ac:dyDescent="0.2">
      <c r="B39935" s="3"/>
      <c r="C39935" s="3"/>
      <c r="D39935" s="6"/>
      <c r="E39935" s="8"/>
      <c r="O39935" s="9"/>
    </row>
    <row r="39936" spans="2:15" x14ac:dyDescent="0.2">
      <c r="B39936" s="3"/>
      <c r="C39936" s="3"/>
      <c r="D39936" s="6"/>
      <c r="E39936" s="8"/>
      <c r="O39936" s="9"/>
    </row>
    <row r="39937" spans="2:15" x14ac:dyDescent="0.2">
      <c r="B39937" s="3"/>
      <c r="C39937" s="3"/>
      <c r="D39937" s="6"/>
      <c r="E39937" s="8"/>
      <c r="O39937" s="9"/>
    </row>
    <row r="39938" spans="2:15" x14ac:dyDescent="0.2">
      <c r="B39938" s="3"/>
      <c r="C39938" s="3"/>
      <c r="D39938" s="6"/>
      <c r="E39938" s="8"/>
      <c r="O39938" s="9"/>
    </row>
    <row r="39939" spans="2:15" x14ac:dyDescent="0.2">
      <c r="B39939" s="3"/>
      <c r="C39939" s="3"/>
      <c r="D39939" s="6"/>
      <c r="E39939" s="8"/>
      <c r="O39939" s="9"/>
    </row>
    <row r="39940" spans="2:15" x14ac:dyDescent="0.2">
      <c r="B39940" s="3"/>
      <c r="C39940" s="3"/>
      <c r="D39940" s="6"/>
      <c r="E39940" s="8"/>
      <c r="O39940" s="9"/>
    </row>
    <row r="39941" spans="2:15" x14ac:dyDescent="0.2">
      <c r="B39941" s="3"/>
      <c r="C39941" s="3"/>
      <c r="D39941" s="6"/>
      <c r="E39941" s="8"/>
      <c r="O39941" s="9"/>
    </row>
    <row r="39942" spans="2:15" x14ac:dyDescent="0.2">
      <c r="B39942" s="3"/>
      <c r="C39942" s="3"/>
      <c r="D39942" s="6"/>
      <c r="E39942" s="8"/>
      <c r="O39942" s="9"/>
    </row>
    <row r="39943" spans="2:15" x14ac:dyDescent="0.2">
      <c r="B39943" s="3"/>
      <c r="C39943" s="3"/>
      <c r="D39943" s="6"/>
      <c r="E39943" s="8"/>
      <c r="O39943" s="9"/>
    </row>
    <row r="39944" spans="2:15" x14ac:dyDescent="0.2">
      <c r="B39944" s="3"/>
      <c r="C39944" s="3"/>
      <c r="D39944" s="6"/>
      <c r="E39944" s="8"/>
      <c r="O39944" s="9"/>
    </row>
    <row r="39945" spans="2:15" x14ac:dyDescent="0.2">
      <c r="B39945" s="3"/>
      <c r="C39945" s="3"/>
      <c r="D39945" s="6"/>
      <c r="E39945" s="8"/>
      <c r="O39945" s="9"/>
    </row>
    <row r="39946" spans="2:15" x14ac:dyDescent="0.2">
      <c r="B39946" s="3"/>
      <c r="C39946" s="3"/>
      <c r="D39946" s="6"/>
      <c r="E39946" s="8"/>
      <c r="O39946" s="9"/>
    </row>
    <row r="39947" spans="2:15" x14ac:dyDescent="0.2">
      <c r="B39947" s="3"/>
      <c r="C39947" s="3"/>
      <c r="D39947" s="6"/>
      <c r="E39947" s="8"/>
      <c r="O39947" s="9"/>
    </row>
    <row r="39948" spans="2:15" x14ac:dyDescent="0.2">
      <c r="B39948" s="3"/>
      <c r="C39948" s="3"/>
      <c r="D39948" s="6"/>
      <c r="E39948" s="8"/>
      <c r="O39948" s="9"/>
    </row>
    <row r="39949" spans="2:15" x14ac:dyDescent="0.2">
      <c r="B39949" s="3"/>
      <c r="C39949" s="3"/>
      <c r="D39949" s="6"/>
      <c r="E39949" s="8"/>
      <c r="O39949" s="9"/>
    </row>
    <row r="39950" spans="2:15" x14ac:dyDescent="0.2">
      <c r="B39950" s="3"/>
      <c r="C39950" s="3"/>
      <c r="D39950" s="6"/>
      <c r="E39950" s="8"/>
      <c r="O39950" s="9"/>
    </row>
    <row r="39951" spans="2:15" x14ac:dyDescent="0.2">
      <c r="B39951" s="3"/>
      <c r="C39951" s="3"/>
      <c r="D39951" s="6"/>
      <c r="E39951" s="8"/>
      <c r="O39951" s="9"/>
    </row>
    <row r="39952" spans="2:15" x14ac:dyDescent="0.2">
      <c r="B39952" s="3"/>
      <c r="C39952" s="3"/>
      <c r="D39952" s="6"/>
      <c r="E39952" s="8"/>
      <c r="O39952" s="9"/>
    </row>
    <row r="39953" spans="2:15" x14ac:dyDescent="0.2">
      <c r="B39953" s="3"/>
      <c r="C39953" s="3"/>
      <c r="D39953" s="6"/>
      <c r="E39953" s="8"/>
      <c r="O39953" s="9"/>
    </row>
    <row r="39954" spans="2:15" x14ac:dyDescent="0.2">
      <c r="B39954" s="3"/>
      <c r="C39954" s="3"/>
      <c r="D39954" s="6"/>
      <c r="E39954" s="8"/>
      <c r="O39954" s="9"/>
    </row>
    <row r="39955" spans="2:15" x14ac:dyDescent="0.2">
      <c r="B39955" s="3"/>
      <c r="C39955" s="3"/>
      <c r="D39955" s="6"/>
      <c r="E39955" s="8"/>
      <c r="O39955" s="9"/>
    </row>
    <row r="39956" spans="2:15" x14ac:dyDescent="0.2">
      <c r="B39956" s="3"/>
      <c r="C39956" s="3"/>
      <c r="D39956" s="6"/>
      <c r="E39956" s="8"/>
      <c r="O39956" s="9"/>
    </row>
    <row r="39957" spans="2:15" x14ac:dyDescent="0.2">
      <c r="B39957" s="3"/>
      <c r="C39957" s="3"/>
      <c r="D39957" s="6"/>
      <c r="E39957" s="8"/>
      <c r="O39957" s="9"/>
    </row>
    <row r="39958" spans="2:15" x14ac:dyDescent="0.2">
      <c r="B39958" s="3"/>
      <c r="C39958" s="3"/>
      <c r="D39958" s="6"/>
      <c r="E39958" s="8"/>
      <c r="O39958" s="9"/>
    </row>
    <row r="39959" spans="2:15" x14ac:dyDescent="0.2">
      <c r="B39959" s="3"/>
      <c r="C39959" s="3"/>
      <c r="D39959" s="6"/>
      <c r="E39959" s="8"/>
      <c r="O39959" s="9"/>
    </row>
    <row r="39960" spans="2:15" x14ac:dyDescent="0.2">
      <c r="B39960" s="3"/>
      <c r="C39960" s="3"/>
      <c r="D39960" s="6"/>
      <c r="E39960" s="8"/>
      <c r="O39960" s="9"/>
    </row>
    <row r="39961" spans="2:15" x14ac:dyDescent="0.2">
      <c r="B39961" s="3"/>
      <c r="C39961" s="3"/>
      <c r="D39961" s="6"/>
      <c r="E39961" s="8"/>
      <c r="O39961" s="9"/>
    </row>
    <row r="39962" spans="2:15" x14ac:dyDescent="0.2">
      <c r="B39962" s="3"/>
      <c r="C39962" s="3"/>
      <c r="D39962" s="6"/>
      <c r="E39962" s="8"/>
      <c r="O39962" s="9"/>
    </row>
    <row r="39963" spans="2:15" x14ac:dyDescent="0.2">
      <c r="B39963" s="3"/>
      <c r="C39963" s="3"/>
      <c r="D39963" s="6"/>
      <c r="E39963" s="8"/>
      <c r="O39963" s="9"/>
    </row>
    <row r="39964" spans="2:15" x14ac:dyDescent="0.2">
      <c r="B39964" s="3"/>
      <c r="C39964" s="3"/>
      <c r="D39964" s="6"/>
      <c r="E39964" s="8"/>
      <c r="O39964" s="9"/>
    </row>
    <row r="39965" spans="2:15" x14ac:dyDescent="0.2">
      <c r="B39965" s="3"/>
      <c r="C39965" s="3"/>
      <c r="D39965" s="6"/>
      <c r="E39965" s="8"/>
      <c r="O39965" s="9"/>
    </row>
    <row r="39966" spans="2:15" x14ac:dyDescent="0.2">
      <c r="B39966" s="3"/>
      <c r="C39966" s="3"/>
      <c r="D39966" s="6"/>
      <c r="E39966" s="8"/>
      <c r="O39966" s="9"/>
    </row>
    <row r="39967" spans="2:15" x14ac:dyDescent="0.2">
      <c r="B39967" s="3"/>
      <c r="C39967" s="3"/>
      <c r="D39967" s="6"/>
      <c r="E39967" s="8"/>
      <c r="O39967" s="9"/>
    </row>
    <row r="39968" spans="2:15" x14ac:dyDescent="0.2">
      <c r="B39968" s="3"/>
      <c r="C39968" s="3"/>
      <c r="D39968" s="6"/>
      <c r="E39968" s="8"/>
      <c r="O39968" s="9"/>
    </row>
    <row r="39969" spans="2:15" x14ac:dyDescent="0.2">
      <c r="B39969" s="3"/>
      <c r="C39969" s="3"/>
      <c r="D39969" s="6"/>
      <c r="E39969" s="8"/>
      <c r="O39969" s="9"/>
    </row>
    <row r="39970" spans="2:15" x14ac:dyDescent="0.2">
      <c r="B39970" s="3"/>
      <c r="C39970" s="3"/>
      <c r="D39970" s="6"/>
      <c r="E39970" s="8"/>
      <c r="O39970" s="9"/>
    </row>
    <row r="39971" spans="2:15" x14ac:dyDescent="0.2">
      <c r="B39971" s="3"/>
      <c r="C39971" s="3"/>
      <c r="D39971" s="6"/>
      <c r="E39971" s="8"/>
      <c r="O39971" s="9"/>
    </row>
    <row r="39972" spans="2:15" x14ac:dyDescent="0.2">
      <c r="B39972" s="3"/>
      <c r="C39972" s="3"/>
      <c r="D39972" s="6"/>
      <c r="E39972" s="8"/>
      <c r="O39972" s="9"/>
    </row>
    <row r="39973" spans="2:15" x14ac:dyDescent="0.2">
      <c r="B39973" s="3"/>
      <c r="C39973" s="3"/>
      <c r="D39973" s="6"/>
      <c r="E39973" s="8"/>
      <c r="O39973" s="9"/>
    </row>
    <row r="39974" spans="2:15" x14ac:dyDescent="0.2">
      <c r="B39974" s="3"/>
      <c r="C39974" s="3"/>
      <c r="D39974" s="6"/>
      <c r="E39974" s="8"/>
      <c r="O39974" s="9"/>
    </row>
    <row r="39975" spans="2:15" x14ac:dyDescent="0.2">
      <c r="B39975" s="3"/>
      <c r="C39975" s="3"/>
      <c r="D39975" s="6"/>
      <c r="E39975" s="8"/>
      <c r="O39975" s="9"/>
    </row>
    <row r="39976" spans="2:15" x14ac:dyDescent="0.2">
      <c r="B39976" s="3"/>
      <c r="C39976" s="3"/>
      <c r="D39976" s="6"/>
      <c r="E39976" s="8"/>
      <c r="O39976" s="9"/>
    </row>
    <row r="39977" spans="2:15" x14ac:dyDescent="0.2">
      <c r="B39977" s="3"/>
      <c r="C39977" s="3"/>
      <c r="D39977" s="6"/>
      <c r="E39977" s="8"/>
      <c r="O39977" s="9"/>
    </row>
    <row r="39978" spans="2:15" x14ac:dyDescent="0.2">
      <c r="B39978" s="3"/>
      <c r="C39978" s="3"/>
      <c r="D39978" s="6"/>
      <c r="E39978" s="8"/>
      <c r="O39978" s="9"/>
    </row>
    <row r="39979" spans="2:15" x14ac:dyDescent="0.2">
      <c r="B39979" s="3"/>
      <c r="C39979" s="3"/>
      <c r="D39979" s="6"/>
      <c r="E39979" s="8"/>
      <c r="O39979" s="9"/>
    </row>
    <row r="39980" spans="2:15" x14ac:dyDescent="0.2">
      <c r="B39980" s="3"/>
      <c r="C39980" s="3"/>
      <c r="D39980" s="6"/>
      <c r="E39980" s="8"/>
      <c r="O39980" s="9"/>
    </row>
    <row r="39981" spans="2:15" x14ac:dyDescent="0.2">
      <c r="B39981" s="3"/>
      <c r="C39981" s="3"/>
      <c r="D39981" s="6"/>
      <c r="E39981" s="8"/>
      <c r="O39981" s="9"/>
    </row>
    <row r="39982" spans="2:15" x14ac:dyDescent="0.2">
      <c r="B39982" s="3"/>
      <c r="C39982" s="3"/>
      <c r="D39982" s="6"/>
      <c r="E39982" s="8"/>
      <c r="O39982" s="9"/>
    </row>
    <row r="39983" spans="2:15" x14ac:dyDescent="0.2">
      <c r="B39983" s="3"/>
      <c r="C39983" s="3"/>
      <c r="D39983" s="6"/>
      <c r="E39983" s="8"/>
      <c r="O39983" s="9"/>
    </row>
    <row r="39984" spans="2:15" x14ac:dyDescent="0.2">
      <c r="B39984" s="3"/>
      <c r="C39984" s="3"/>
      <c r="D39984" s="6"/>
      <c r="E39984" s="8"/>
      <c r="O39984" s="9"/>
    </row>
    <row r="39985" spans="2:15" x14ac:dyDescent="0.2">
      <c r="B39985" s="3"/>
      <c r="C39985" s="3"/>
      <c r="D39985" s="6"/>
      <c r="E39985" s="8"/>
      <c r="O39985" s="9"/>
    </row>
    <row r="39986" spans="2:15" x14ac:dyDescent="0.2">
      <c r="B39986" s="3"/>
      <c r="C39986" s="3"/>
      <c r="D39986" s="6"/>
      <c r="E39986" s="8"/>
      <c r="O39986" s="9"/>
    </row>
    <row r="39987" spans="2:15" x14ac:dyDescent="0.2">
      <c r="B39987" s="3"/>
      <c r="C39987" s="3"/>
      <c r="D39987" s="6"/>
      <c r="E39987" s="8"/>
      <c r="O39987" s="9"/>
    </row>
    <row r="39988" spans="2:15" x14ac:dyDescent="0.2">
      <c r="B39988" s="3"/>
      <c r="C39988" s="3"/>
      <c r="D39988" s="6"/>
      <c r="E39988" s="8"/>
      <c r="O39988" s="9"/>
    </row>
    <row r="39989" spans="2:15" x14ac:dyDescent="0.2">
      <c r="B39989" s="3"/>
      <c r="C39989" s="3"/>
      <c r="D39989" s="6"/>
      <c r="E39989" s="8"/>
      <c r="O39989" s="9"/>
    </row>
    <row r="39990" spans="2:15" x14ac:dyDescent="0.2">
      <c r="B39990" s="3"/>
      <c r="C39990" s="3"/>
      <c r="D39990" s="6"/>
      <c r="E39990" s="8"/>
      <c r="O39990" s="9"/>
    </row>
    <row r="39991" spans="2:15" x14ac:dyDescent="0.2">
      <c r="B39991" s="3"/>
      <c r="C39991" s="3"/>
      <c r="D39991" s="6"/>
      <c r="E39991" s="8"/>
      <c r="O39991" s="9"/>
    </row>
    <row r="39992" spans="2:15" x14ac:dyDescent="0.2">
      <c r="B39992" s="3"/>
      <c r="C39992" s="3"/>
      <c r="D39992" s="6"/>
      <c r="E39992" s="8"/>
      <c r="O39992" s="9"/>
    </row>
    <row r="39993" spans="2:15" x14ac:dyDescent="0.2">
      <c r="B39993" s="3"/>
      <c r="C39993" s="3"/>
      <c r="D39993" s="6"/>
      <c r="E39993" s="8"/>
      <c r="O39993" s="9"/>
    </row>
    <row r="39994" spans="2:15" x14ac:dyDescent="0.2">
      <c r="B39994" s="3"/>
      <c r="C39994" s="3"/>
      <c r="D39994" s="6"/>
      <c r="E39994" s="8"/>
      <c r="O39994" s="9"/>
    </row>
    <row r="39995" spans="2:15" x14ac:dyDescent="0.2">
      <c r="B39995" s="3"/>
      <c r="C39995" s="3"/>
      <c r="D39995" s="6"/>
      <c r="E39995" s="8"/>
      <c r="O39995" s="9"/>
    </row>
    <row r="39996" spans="2:15" x14ac:dyDescent="0.2">
      <c r="B39996" s="3"/>
      <c r="C39996" s="3"/>
      <c r="D39996" s="6"/>
      <c r="E39996" s="8"/>
      <c r="O39996" s="9"/>
    </row>
    <row r="39997" spans="2:15" x14ac:dyDescent="0.2">
      <c r="B39997" s="3"/>
      <c r="C39997" s="3"/>
      <c r="D39997" s="6"/>
      <c r="E39997" s="8"/>
      <c r="O39997" s="9"/>
    </row>
    <row r="39998" spans="2:15" x14ac:dyDescent="0.2">
      <c r="B39998" s="3"/>
      <c r="C39998" s="3"/>
      <c r="D39998" s="6"/>
      <c r="E39998" s="8"/>
      <c r="O39998" s="9"/>
    </row>
    <row r="39999" spans="2:15" x14ac:dyDescent="0.2">
      <c r="B39999" s="3"/>
      <c r="C39999" s="3"/>
      <c r="D39999" s="6"/>
      <c r="E39999" s="8"/>
      <c r="O39999" s="9"/>
    </row>
    <row r="40000" spans="2:15" x14ac:dyDescent="0.2">
      <c r="B40000" s="3"/>
      <c r="C40000" s="3"/>
      <c r="D40000" s="6"/>
      <c r="E40000" s="8"/>
      <c r="O40000" s="9"/>
    </row>
    <row r="40001" spans="2:15" x14ac:dyDescent="0.2">
      <c r="B40001" s="3"/>
      <c r="C40001" s="3"/>
      <c r="D40001" s="6"/>
      <c r="E40001" s="8"/>
      <c r="O40001" s="9"/>
    </row>
    <row r="40002" spans="2:15" x14ac:dyDescent="0.2">
      <c r="B40002" s="3"/>
      <c r="C40002" s="3"/>
      <c r="D40002" s="6"/>
      <c r="E40002" s="8"/>
      <c r="O40002" s="9"/>
    </row>
    <row r="40003" spans="2:15" x14ac:dyDescent="0.2">
      <c r="B40003" s="3"/>
      <c r="C40003" s="3"/>
      <c r="D40003" s="6"/>
      <c r="E40003" s="8"/>
      <c r="O40003" s="9"/>
    </row>
    <row r="40004" spans="2:15" x14ac:dyDescent="0.2">
      <c r="B40004" s="3"/>
      <c r="C40004" s="3"/>
      <c r="D40004" s="6"/>
      <c r="E40004" s="8"/>
      <c r="O40004" s="9"/>
    </row>
    <row r="40005" spans="2:15" x14ac:dyDescent="0.2">
      <c r="B40005" s="3"/>
      <c r="C40005" s="3"/>
      <c r="D40005" s="6"/>
      <c r="E40005" s="8"/>
      <c r="O40005" s="9"/>
    </row>
    <row r="40006" spans="2:15" x14ac:dyDescent="0.2">
      <c r="B40006" s="3"/>
      <c r="C40006" s="3"/>
      <c r="D40006" s="6"/>
      <c r="E40006" s="8"/>
      <c r="O40006" s="9"/>
    </row>
    <row r="40007" spans="2:15" x14ac:dyDescent="0.2">
      <c r="B40007" s="3"/>
      <c r="C40007" s="3"/>
      <c r="D40007" s="6"/>
      <c r="E40007" s="8"/>
      <c r="O40007" s="9"/>
    </row>
    <row r="40008" spans="2:15" x14ac:dyDescent="0.2">
      <c r="B40008" s="3"/>
      <c r="C40008" s="3"/>
      <c r="D40008" s="6"/>
      <c r="E40008" s="8"/>
      <c r="O40008" s="9"/>
    </row>
    <row r="40009" spans="2:15" x14ac:dyDescent="0.2">
      <c r="B40009" s="3"/>
      <c r="C40009" s="3"/>
      <c r="D40009" s="6"/>
      <c r="E40009" s="8"/>
      <c r="O40009" s="9"/>
    </row>
    <row r="40010" spans="2:15" x14ac:dyDescent="0.2">
      <c r="B40010" s="3"/>
      <c r="C40010" s="3"/>
      <c r="D40010" s="6"/>
      <c r="E40010" s="8"/>
      <c r="O40010" s="9"/>
    </row>
    <row r="40011" spans="2:15" x14ac:dyDescent="0.2">
      <c r="B40011" s="3"/>
      <c r="C40011" s="3"/>
      <c r="D40011" s="6"/>
      <c r="E40011" s="8"/>
      <c r="O40011" s="9"/>
    </row>
    <row r="40012" spans="2:15" x14ac:dyDescent="0.2">
      <c r="B40012" s="3"/>
      <c r="C40012" s="3"/>
      <c r="D40012" s="6"/>
      <c r="E40012" s="8"/>
      <c r="O40012" s="9"/>
    </row>
    <row r="40013" spans="2:15" x14ac:dyDescent="0.2">
      <c r="B40013" s="3"/>
      <c r="C40013" s="3"/>
      <c r="D40013" s="6"/>
      <c r="E40013" s="8"/>
      <c r="O40013" s="9"/>
    </row>
    <row r="40014" spans="2:15" x14ac:dyDescent="0.2">
      <c r="B40014" s="3"/>
      <c r="C40014" s="3"/>
      <c r="D40014" s="6"/>
      <c r="E40014" s="8"/>
      <c r="O40014" s="9"/>
    </row>
    <row r="40015" spans="2:15" x14ac:dyDescent="0.2">
      <c r="B40015" s="3"/>
      <c r="C40015" s="3"/>
      <c r="D40015" s="6"/>
      <c r="E40015" s="8"/>
      <c r="O40015" s="9"/>
    </row>
    <row r="40016" spans="2:15" x14ac:dyDescent="0.2">
      <c r="B40016" s="3"/>
      <c r="C40016" s="3"/>
      <c r="D40016" s="6"/>
      <c r="E40016" s="8"/>
      <c r="O40016" s="9"/>
    </row>
    <row r="40017" spans="2:15" x14ac:dyDescent="0.2">
      <c r="B40017" s="3"/>
      <c r="C40017" s="3"/>
      <c r="D40017" s="6"/>
      <c r="E40017" s="8"/>
      <c r="O40017" s="9"/>
    </row>
    <row r="40018" spans="2:15" x14ac:dyDescent="0.2">
      <c r="B40018" s="3"/>
      <c r="C40018" s="3"/>
      <c r="D40018" s="6"/>
      <c r="E40018" s="8"/>
      <c r="O40018" s="9"/>
    </row>
    <row r="40019" spans="2:15" x14ac:dyDescent="0.2">
      <c r="B40019" s="3"/>
      <c r="C40019" s="3"/>
      <c r="D40019" s="6"/>
      <c r="E40019" s="8"/>
      <c r="O40019" s="9"/>
    </row>
    <row r="40020" spans="2:15" x14ac:dyDescent="0.2">
      <c r="B40020" s="3"/>
      <c r="C40020" s="3"/>
      <c r="D40020" s="6"/>
      <c r="E40020" s="8"/>
      <c r="O40020" s="9"/>
    </row>
    <row r="40021" spans="2:15" x14ac:dyDescent="0.2">
      <c r="B40021" s="3"/>
      <c r="C40021" s="3"/>
      <c r="D40021" s="6"/>
      <c r="E40021" s="8"/>
      <c r="O40021" s="9"/>
    </row>
    <row r="40022" spans="2:15" x14ac:dyDescent="0.2">
      <c r="B40022" s="3"/>
      <c r="C40022" s="3"/>
      <c r="D40022" s="6"/>
      <c r="E40022" s="8"/>
      <c r="O40022" s="9"/>
    </row>
    <row r="40023" spans="2:15" x14ac:dyDescent="0.2">
      <c r="B40023" s="3"/>
      <c r="C40023" s="3"/>
      <c r="D40023" s="6"/>
      <c r="E40023" s="8"/>
      <c r="O40023" s="9"/>
    </row>
    <row r="40024" spans="2:15" x14ac:dyDescent="0.2">
      <c r="B40024" s="3"/>
      <c r="C40024" s="3"/>
      <c r="D40024" s="6"/>
      <c r="E40024" s="8"/>
      <c r="O40024" s="9"/>
    </row>
    <row r="40025" spans="2:15" x14ac:dyDescent="0.2">
      <c r="B40025" s="3"/>
      <c r="C40025" s="3"/>
      <c r="D40025" s="6"/>
      <c r="E40025" s="8"/>
      <c r="O40025" s="9"/>
    </row>
    <row r="40026" spans="2:15" x14ac:dyDescent="0.2">
      <c r="B40026" s="3"/>
      <c r="C40026" s="3"/>
      <c r="D40026" s="6"/>
      <c r="E40026" s="8"/>
      <c r="O40026" s="9"/>
    </row>
    <row r="40027" spans="2:15" x14ac:dyDescent="0.2">
      <c r="B40027" s="3"/>
      <c r="C40027" s="3"/>
      <c r="D40027" s="6"/>
      <c r="E40027" s="8"/>
      <c r="O40027" s="9"/>
    </row>
    <row r="40028" spans="2:15" x14ac:dyDescent="0.2">
      <c r="B40028" s="3"/>
      <c r="C40028" s="3"/>
      <c r="D40028" s="6"/>
      <c r="E40028" s="8"/>
      <c r="O40028" s="9"/>
    </row>
    <row r="40029" spans="2:15" x14ac:dyDescent="0.2">
      <c r="B40029" s="3"/>
      <c r="C40029" s="3"/>
      <c r="D40029" s="6"/>
      <c r="E40029" s="8"/>
      <c r="O40029" s="9"/>
    </row>
    <row r="40030" spans="2:15" x14ac:dyDescent="0.2">
      <c r="B40030" s="3"/>
      <c r="C40030" s="3"/>
      <c r="D40030" s="6"/>
      <c r="E40030" s="8"/>
      <c r="O40030" s="9"/>
    </row>
    <row r="40031" spans="2:15" x14ac:dyDescent="0.2">
      <c r="B40031" s="3"/>
      <c r="C40031" s="3"/>
      <c r="D40031" s="6"/>
      <c r="E40031" s="8"/>
      <c r="O40031" s="9"/>
    </row>
    <row r="40032" spans="2:15" x14ac:dyDescent="0.2">
      <c r="B40032" s="3"/>
      <c r="C40032" s="3"/>
      <c r="D40032" s="6"/>
      <c r="E40032" s="8"/>
      <c r="O40032" s="9"/>
    </row>
    <row r="40033" spans="2:15" x14ac:dyDescent="0.2">
      <c r="B40033" s="3"/>
      <c r="C40033" s="3"/>
      <c r="D40033" s="6"/>
      <c r="E40033" s="8"/>
      <c r="O40033" s="9"/>
    </row>
    <row r="40034" spans="2:15" x14ac:dyDescent="0.2">
      <c r="B40034" s="3"/>
      <c r="C40034" s="3"/>
      <c r="D40034" s="6"/>
      <c r="E40034" s="8"/>
      <c r="O40034" s="9"/>
    </row>
    <row r="40035" spans="2:15" x14ac:dyDescent="0.2">
      <c r="B40035" s="3"/>
      <c r="C40035" s="3"/>
      <c r="D40035" s="6"/>
      <c r="E40035" s="8"/>
      <c r="O40035" s="9"/>
    </row>
    <row r="40036" spans="2:15" x14ac:dyDescent="0.2">
      <c r="B40036" s="3"/>
      <c r="C40036" s="3"/>
      <c r="D40036" s="6"/>
      <c r="E40036" s="8"/>
      <c r="O40036" s="9"/>
    </row>
    <row r="40037" spans="2:15" x14ac:dyDescent="0.2">
      <c r="B40037" s="3"/>
      <c r="C40037" s="3"/>
      <c r="D40037" s="6"/>
      <c r="E40037" s="8"/>
      <c r="O40037" s="9"/>
    </row>
    <row r="40038" spans="2:15" x14ac:dyDescent="0.2">
      <c r="B40038" s="3"/>
      <c r="C40038" s="3"/>
      <c r="D40038" s="6"/>
      <c r="E40038" s="8"/>
      <c r="O40038" s="9"/>
    </row>
    <row r="40039" spans="2:15" x14ac:dyDescent="0.2">
      <c r="B40039" s="3"/>
      <c r="C40039" s="3"/>
      <c r="D40039" s="6"/>
      <c r="E40039" s="8"/>
      <c r="O40039" s="9"/>
    </row>
    <row r="40040" spans="2:15" x14ac:dyDescent="0.2">
      <c r="B40040" s="3"/>
      <c r="C40040" s="3"/>
      <c r="D40040" s="6"/>
      <c r="E40040" s="8"/>
      <c r="O40040" s="9"/>
    </row>
    <row r="40041" spans="2:15" x14ac:dyDescent="0.2">
      <c r="B40041" s="3"/>
      <c r="C40041" s="3"/>
      <c r="D40041" s="6"/>
      <c r="E40041" s="8"/>
      <c r="O40041" s="9"/>
    </row>
    <row r="40042" spans="2:15" x14ac:dyDescent="0.2">
      <c r="B40042" s="3"/>
      <c r="C40042" s="3"/>
      <c r="D40042" s="6"/>
      <c r="E40042" s="8"/>
      <c r="O40042" s="9"/>
    </row>
    <row r="40043" spans="2:15" x14ac:dyDescent="0.2">
      <c r="B40043" s="3"/>
      <c r="C40043" s="3"/>
      <c r="D40043" s="6"/>
      <c r="E40043" s="8"/>
      <c r="O40043" s="9"/>
    </row>
    <row r="40044" spans="2:15" x14ac:dyDescent="0.2">
      <c r="B40044" s="3"/>
      <c r="C40044" s="3"/>
      <c r="D40044" s="6"/>
      <c r="E40044" s="8"/>
      <c r="O40044" s="9"/>
    </row>
    <row r="40045" spans="2:15" x14ac:dyDescent="0.2">
      <c r="B40045" s="3"/>
      <c r="C40045" s="3"/>
      <c r="D40045" s="6"/>
      <c r="E40045" s="8"/>
      <c r="O40045" s="9"/>
    </row>
    <row r="40046" spans="2:15" x14ac:dyDescent="0.2">
      <c r="B40046" s="3"/>
      <c r="C40046" s="3"/>
      <c r="D40046" s="6"/>
      <c r="E40046" s="8"/>
      <c r="O40046" s="9"/>
    </row>
    <row r="40047" spans="2:15" x14ac:dyDescent="0.2">
      <c r="B40047" s="3"/>
      <c r="C40047" s="3"/>
      <c r="D40047" s="6"/>
      <c r="E40047" s="8"/>
      <c r="O40047" s="9"/>
    </row>
    <row r="40048" spans="2:15" x14ac:dyDescent="0.2">
      <c r="B40048" s="3"/>
      <c r="C40048" s="3"/>
      <c r="D40048" s="6"/>
      <c r="E40048" s="8"/>
      <c r="O40048" s="9"/>
    </row>
    <row r="40049" spans="2:15" x14ac:dyDescent="0.2">
      <c r="B40049" s="3"/>
      <c r="C40049" s="3"/>
      <c r="D40049" s="6"/>
      <c r="E40049" s="8"/>
      <c r="O40049" s="9"/>
    </row>
    <row r="40050" spans="2:15" x14ac:dyDescent="0.2">
      <c r="B40050" s="3"/>
      <c r="C40050" s="3"/>
      <c r="D40050" s="6"/>
      <c r="E40050" s="8"/>
      <c r="O40050" s="9"/>
    </row>
    <row r="40051" spans="2:15" x14ac:dyDescent="0.2">
      <c r="B40051" s="3"/>
      <c r="C40051" s="3"/>
      <c r="D40051" s="6"/>
      <c r="E40051" s="8"/>
      <c r="O40051" s="9"/>
    </row>
    <row r="40052" spans="2:15" x14ac:dyDescent="0.2">
      <c r="B40052" s="3"/>
      <c r="C40052" s="3"/>
      <c r="D40052" s="6"/>
      <c r="E40052" s="8"/>
      <c r="O40052" s="9"/>
    </row>
    <row r="40053" spans="2:15" x14ac:dyDescent="0.2">
      <c r="B40053" s="3"/>
      <c r="C40053" s="3"/>
      <c r="D40053" s="6"/>
      <c r="E40053" s="8"/>
      <c r="O40053" s="9"/>
    </row>
    <row r="40054" spans="2:15" x14ac:dyDescent="0.2">
      <c r="B40054" s="3"/>
      <c r="C40054" s="3"/>
      <c r="D40054" s="6"/>
      <c r="E40054" s="8"/>
      <c r="O40054" s="9"/>
    </row>
    <row r="40055" spans="2:15" x14ac:dyDescent="0.2">
      <c r="B40055" s="3"/>
      <c r="C40055" s="3"/>
      <c r="D40055" s="6"/>
      <c r="E40055" s="8"/>
      <c r="O40055" s="9"/>
    </row>
    <row r="40056" spans="2:15" x14ac:dyDescent="0.2">
      <c r="B40056" s="3"/>
      <c r="C40056" s="3"/>
      <c r="D40056" s="6"/>
      <c r="E40056" s="8"/>
      <c r="O40056" s="9"/>
    </row>
    <row r="40057" spans="2:15" x14ac:dyDescent="0.2">
      <c r="B40057" s="3"/>
      <c r="C40057" s="3"/>
      <c r="D40057" s="6"/>
      <c r="E40057" s="8"/>
      <c r="O40057" s="9"/>
    </row>
    <row r="40058" spans="2:15" x14ac:dyDescent="0.2">
      <c r="B40058" s="3"/>
      <c r="C40058" s="3"/>
      <c r="D40058" s="6"/>
      <c r="E40058" s="8"/>
      <c r="O40058" s="9"/>
    </row>
    <row r="40059" spans="2:15" x14ac:dyDescent="0.2">
      <c r="B40059" s="3"/>
      <c r="C40059" s="3"/>
      <c r="D40059" s="6"/>
      <c r="E40059" s="8"/>
      <c r="O40059" s="9"/>
    </row>
    <row r="40060" spans="2:15" x14ac:dyDescent="0.2">
      <c r="B40060" s="3"/>
      <c r="C40060" s="3"/>
      <c r="D40060" s="6"/>
      <c r="E40060" s="8"/>
      <c r="O40060" s="9"/>
    </row>
    <row r="40061" spans="2:15" x14ac:dyDescent="0.2">
      <c r="B40061" s="3"/>
      <c r="C40061" s="3"/>
      <c r="D40061" s="6"/>
      <c r="E40061" s="8"/>
      <c r="O40061" s="9"/>
    </row>
    <row r="40062" spans="2:15" x14ac:dyDescent="0.2">
      <c r="B40062" s="3"/>
      <c r="C40062" s="3"/>
      <c r="D40062" s="6"/>
      <c r="E40062" s="8"/>
      <c r="O40062" s="9"/>
    </row>
    <row r="40063" spans="2:15" x14ac:dyDescent="0.2">
      <c r="B40063" s="3"/>
      <c r="C40063" s="3"/>
      <c r="D40063" s="6"/>
      <c r="E40063" s="8"/>
      <c r="O40063" s="9"/>
    </row>
    <row r="40064" spans="2:15" x14ac:dyDescent="0.2">
      <c r="B40064" s="3"/>
      <c r="C40064" s="3"/>
      <c r="D40064" s="6"/>
      <c r="E40064" s="8"/>
      <c r="O40064" s="9"/>
    </row>
    <row r="40065" spans="2:15" x14ac:dyDescent="0.2">
      <c r="B40065" s="3"/>
      <c r="C40065" s="3"/>
      <c r="D40065" s="6"/>
      <c r="E40065" s="8"/>
      <c r="O40065" s="9"/>
    </row>
    <row r="40066" spans="2:15" x14ac:dyDescent="0.2">
      <c r="B40066" s="3"/>
      <c r="C40066" s="3"/>
      <c r="D40066" s="6"/>
      <c r="E40066" s="8"/>
      <c r="O40066" s="9"/>
    </row>
    <row r="40067" spans="2:15" x14ac:dyDescent="0.2">
      <c r="B40067" s="3"/>
      <c r="C40067" s="3"/>
      <c r="D40067" s="6"/>
      <c r="E40067" s="8"/>
      <c r="O40067" s="9"/>
    </row>
    <row r="40068" spans="2:15" x14ac:dyDescent="0.2">
      <c r="B40068" s="3"/>
      <c r="C40068" s="3"/>
      <c r="D40068" s="6"/>
      <c r="E40068" s="8"/>
      <c r="O40068" s="9"/>
    </row>
    <row r="40069" spans="2:15" x14ac:dyDescent="0.2">
      <c r="B40069" s="3"/>
      <c r="C40069" s="3"/>
      <c r="D40069" s="6"/>
      <c r="E40069" s="8"/>
      <c r="O40069" s="9"/>
    </row>
    <row r="40070" spans="2:15" x14ac:dyDescent="0.2">
      <c r="B40070" s="3"/>
      <c r="C40070" s="3"/>
      <c r="D40070" s="6"/>
      <c r="E40070" s="8"/>
      <c r="O40070" s="9"/>
    </row>
    <row r="40071" spans="2:15" x14ac:dyDescent="0.2">
      <c r="B40071" s="3"/>
      <c r="C40071" s="3"/>
      <c r="D40071" s="6"/>
      <c r="E40071" s="8"/>
      <c r="O40071" s="9"/>
    </row>
    <row r="40072" spans="2:15" x14ac:dyDescent="0.2">
      <c r="B40072" s="3"/>
      <c r="C40072" s="3"/>
      <c r="D40072" s="6"/>
      <c r="E40072" s="8"/>
      <c r="O40072" s="9"/>
    </row>
    <row r="40073" spans="2:15" x14ac:dyDescent="0.2">
      <c r="B40073" s="3"/>
      <c r="C40073" s="3"/>
      <c r="D40073" s="6"/>
      <c r="E40073" s="8"/>
      <c r="O40073" s="9"/>
    </row>
    <row r="40074" spans="2:15" x14ac:dyDescent="0.2">
      <c r="B40074" s="3"/>
      <c r="C40074" s="3"/>
      <c r="D40074" s="6"/>
      <c r="E40074" s="8"/>
      <c r="O40074" s="9"/>
    </row>
    <row r="40075" spans="2:15" x14ac:dyDescent="0.2">
      <c r="B40075" s="3"/>
      <c r="C40075" s="3"/>
      <c r="D40075" s="6"/>
      <c r="E40075" s="8"/>
      <c r="O40075" s="9"/>
    </row>
    <row r="40076" spans="2:15" x14ac:dyDescent="0.2">
      <c r="B40076" s="3"/>
      <c r="C40076" s="3"/>
      <c r="D40076" s="6"/>
      <c r="E40076" s="8"/>
      <c r="O40076" s="9"/>
    </row>
    <row r="40077" spans="2:15" x14ac:dyDescent="0.2">
      <c r="B40077" s="3"/>
      <c r="C40077" s="3"/>
      <c r="D40077" s="6"/>
      <c r="E40077" s="8"/>
      <c r="O40077" s="9"/>
    </row>
    <row r="40078" spans="2:15" x14ac:dyDescent="0.2">
      <c r="B40078" s="3"/>
      <c r="C40078" s="3"/>
      <c r="D40078" s="6"/>
      <c r="E40078" s="8"/>
      <c r="O40078" s="9"/>
    </row>
    <row r="40079" spans="2:15" x14ac:dyDescent="0.2">
      <c r="B40079" s="3"/>
      <c r="C40079" s="3"/>
      <c r="D40079" s="6"/>
      <c r="E40079" s="8"/>
      <c r="O40079" s="9"/>
    </row>
    <row r="40080" spans="2:15" x14ac:dyDescent="0.2">
      <c r="B40080" s="3"/>
      <c r="C40080" s="3"/>
      <c r="D40080" s="6"/>
      <c r="E40080" s="8"/>
      <c r="O40080" s="9"/>
    </row>
    <row r="40081" spans="2:15" x14ac:dyDescent="0.2">
      <c r="B40081" s="3"/>
      <c r="C40081" s="3"/>
      <c r="D40081" s="6"/>
      <c r="E40081" s="8"/>
      <c r="O40081" s="9"/>
    </row>
    <row r="40082" spans="2:15" x14ac:dyDescent="0.2">
      <c r="B40082" s="3"/>
      <c r="C40082" s="3"/>
      <c r="D40082" s="6"/>
      <c r="E40082" s="8"/>
      <c r="O40082" s="9"/>
    </row>
    <row r="40083" spans="2:15" x14ac:dyDescent="0.2">
      <c r="B40083" s="3"/>
      <c r="C40083" s="3"/>
      <c r="D40083" s="6"/>
      <c r="E40083" s="8"/>
      <c r="O40083" s="9"/>
    </row>
    <row r="40084" spans="2:15" x14ac:dyDescent="0.2">
      <c r="B40084" s="3"/>
      <c r="C40084" s="3"/>
      <c r="D40084" s="6"/>
      <c r="E40084" s="8"/>
      <c r="O40084" s="9"/>
    </row>
    <row r="40085" spans="2:15" x14ac:dyDescent="0.2">
      <c r="B40085" s="3"/>
      <c r="C40085" s="3"/>
      <c r="D40085" s="6"/>
      <c r="E40085" s="8"/>
      <c r="O40085" s="9"/>
    </row>
    <row r="40086" spans="2:15" x14ac:dyDescent="0.2">
      <c r="B40086" s="3"/>
      <c r="C40086" s="3"/>
      <c r="D40086" s="6"/>
      <c r="E40086" s="8"/>
      <c r="O40086" s="9"/>
    </row>
    <row r="40087" spans="2:15" x14ac:dyDescent="0.2">
      <c r="B40087" s="3"/>
      <c r="C40087" s="3"/>
      <c r="D40087" s="6"/>
      <c r="E40087" s="8"/>
      <c r="O40087" s="9"/>
    </row>
    <row r="40088" spans="2:15" x14ac:dyDescent="0.2">
      <c r="B40088" s="3"/>
      <c r="C40088" s="3"/>
      <c r="D40088" s="6"/>
      <c r="E40088" s="8"/>
      <c r="O40088" s="9"/>
    </row>
    <row r="40089" spans="2:15" x14ac:dyDescent="0.2">
      <c r="B40089" s="3"/>
      <c r="C40089" s="3"/>
      <c r="D40089" s="6"/>
      <c r="E40089" s="8"/>
      <c r="O40089" s="9"/>
    </row>
    <row r="40090" spans="2:15" x14ac:dyDescent="0.2">
      <c r="B40090" s="3"/>
      <c r="C40090" s="3"/>
      <c r="D40090" s="6"/>
      <c r="E40090" s="8"/>
      <c r="O40090" s="9"/>
    </row>
    <row r="40091" spans="2:15" x14ac:dyDescent="0.2">
      <c r="B40091" s="3"/>
      <c r="C40091" s="3"/>
      <c r="D40091" s="6"/>
      <c r="E40091" s="8"/>
      <c r="O40091" s="9"/>
    </row>
    <row r="40092" spans="2:15" x14ac:dyDescent="0.2">
      <c r="B40092" s="3"/>
      <c r="C40092" s="3"/>
      <c r="D40092" s="6"/>
      <c r="E40092" s="8"/>
      <c r="O40092" s="9"/>
    </row>
    <row r="40093" spans="2:15" x14ac:dyDescent="0.2">
      <c r="B40093" s="3"/>
      <c r="C40093" s="3"/>
      <c r="D40093" s="6"/>
      <c r="E40093" s="8"/>
      <c r="O40093" s="9"/>
    </row>
    <row r="40094" spans="2:15" x14ac:dyDescent="0.2">
      <c r="B40094" s="3"/>
      <c r="C40094" s="3"/>
      <c r="D40094" s="6"/>
      <c r="E40094" s="8"/>
      <c r="O40094" s="9"/>
    </row>
    <row r="40095" spans="2:15" x14ac:dyDescent="0.2">
      <c r="B40095" s="3"/>
      <c r="C40095" s="3"/>
      <c r="D40095" s="6"/>
      <c r="E40095" s="8"/>
      <c r="O40095" s="9"/>
    </row>
    <row r="40096" spans="2:15" x14ac:dyDescent="0.2">
      <c r="B40096" s="3"/>
      <c r="C40096" s="3"/>
      <c r="D40096" s="6"/>
      <c r="E40096" s="8"/>
      <c r="O40096" s="9"/>
    </row>
    <row r="40097" spans="2:15" x14ac:dyDescent="0.2">
      <c r="B40097" s="3"/>
      <c r="C40097" s="3"/>
      <c r="D40097" s="6"/>
      <c r="E40097" s="8"/>
      <c r="O40097" s="9"/>
    </row>
    <row r="40098" spans="2:15" x14ac:dyDescent="0.2">
      <c r="B40098" s="3"/>
      <c r="C40098" s="3"/>
      <c r="D40098" s="6"/>
      <c r="E40098" s="8"/>
      <c r="O40098" s="9"/>
    </row>
    <row r="40099" spans="2:15" x14ac:dyDescent="0.2">
      <c r="B40099" s="3"/>
      <c r="C40099" s="3"/>
      <c r="D40099" s="6"/>
      <c r="E40099" s="8"/>
      <c r="O40099" s="9"/>
    </row>
    <row r="40100" spans="2:15" x14ac:dyDescent="0.2">
      <c r="B40100" s="3"/>
      <c r="C40100" s="3"/>
      <c r="D40100" s="6"/>
      <c r="E40100" s="8"/>
      <c r="O40100" s="9"/>
    </row>
    <row r="40101" spans="2:15" x14ac:dyDescent="0.2">
      <c r="B40101" s="3"/>
      <c r="C40101" s="3"/>
      <c r="D40101" s="6"/>
      <c r="E40101" s="8"/>
      <c r="O40101" s="9"/>
    </row>
    <row r="40102" spans="2:15" x14ac:dyDescent="0.2">
      <c r="B40102" s="3"/>
      <c r="C40102" s="3"/>
      <c r="D40102" s="6"/>
      <c r="E40102" s="8"/>
      <c r="O40102" s="9"/>
    </row>
    <row r="40103" spans="2:15" x14ac:dyDescent="0.2">
      <c r="B40103" s="3"/>
      <c r="C40103" s="3"/>
      <c r="D40103" s="6"/>
      <c r="E40103" s="8"/>
      <c r="O40103" s="9"/>
    </row>
    <row r="40104" spans="2:15" x14ac:dyDescent="0.2">
      <c r="B40104" s="3"/>
      <c r="C40104" s="3"/>
      <c r="D40104" s="6"/>
      <c r="E40104" s="8"/>
      <c r="O40104" s="9"/>
    </row>
    <row r="40105" spans="2:15" x14ac:dyDescent="0.2">
      <c r="B40105" s="3"/>
      <c r="C40105" s="3"/>
      <c r="D40105" s="6"/>
      <c r="E40105" s="8"/>
      <c r="O40105" s="9"/>
    </row>
    <row r="40106" spans="2:15" x14ac:dyDescent="0.2">
      <c r="B40106" s="3"/>
      <c r="C40106" s="3"/>
      <c r="D40106" s="6"/>
      <c r="E40106" s="8"/>
      <c r="O40106" s="9"/>
    </row>
    <row r="40107" spans="2:15" x14ac:dyDescent="0.2">
      <c r="B40107" s="3"/>
      <c r="C40107" s="3"/>
      <c r="D40107" s="6"/>
      <c r="E40107" s="8"/>
      <c r="O40107" s="9"/>
    </row>
    <row r="40108" spans="2:15" x14ac:dyDescent="0.2">
      <c r="B40108" s="3"/>
      <c r="C40108" s="3"/>
      <c r="D40108" s="6"/>
      <c r="E40108" s="8"/>
      <c r="O40108" s="9"/>
    </row>
    <row r="40109" spans="2:15" x14ac:dyDescent="0.2">
      <c r="B40109" s="3"/>
      <c r="C40109" s="3"/>
      <c r="D40109" s="6"/>
      <c r="E40109" s="8"/>
      <c r="O40109" s="9"/>
    </row>
    <row r="40110" spans="2:15" x14ac:dyDescent="0.2">
      <c r="B40110" s="3"/>
      <c r="C40110" s="3"/>
      <c r="D40110" s="6"/>
      <c r="E40110" s="8"/>
      <c r="O40110" s="9"/>
    </row>
    <row r="40111" spans="2:15" x14ac:dyDescent="0.2">
      <c r="B40111" s="3"/>
      <c r="C40111" s="3"/>
      <c r="D40111" s="6"/>
      <c r="E40111" s="8"/>
      <c r="O40111" s="9"/>
    </row>
    <row r="40112" spans="2:15" x14ac:dyDescent="0.2">
      <c r="B40112" s="3"/>
      <c r="C40112" s="3"/>
      <c r="D40112" s="6"/>
      <c r="E40112" s="8"/>
      <c r="O40112" s="9"/>
    </row>
    <row r="40113" spans="2:15" x14ac:dyDescent="0.2">
      <c r="B40113" s="3"/>
      <c r="C40113" s="3"/>
      <c r="D40113" s="6"/>
      <c r="E40113" s="8"/>
      <c r="O40113" s="9"/>
    </row>
    <row r="40114" spans="2:15" x14ac:dyDescent="0.2">
      <c r="B40114" s="3"/>
      <c r="C40114" s="3"/>
      <c r="D40114" s="6"/>
      <c r="E40114" s="8"/>
      <c r="O40114" s="9"/>
    </row>
    <row r="40115" spans="2:15" x14ac:dyDescent="0.2">
      <c r="B40115" s="3"/>
      <c r="C40115" s="3"/>
      <c r="D40115" s="6"/>
      <c r="E40115" s="8"/>
      <c r="O40115" s="9"/>
    </row>
    <row r="40116" spans="2:15" x14ac:dyDescent="0.2">
      <c r="B40116" s="3"/>
      <c r="C40116" s="3"/>
      <c r="D40116" s="6"/>
      <c r="E40116" s="8"/>
      <c r="O40116" s="9"/>
    </row>
    <row r="40117" spans="2:15" x14ac:dyDescent="0.2">
      <c r="B40117" s="3"/>
      <c r="C40117" s="3"/>
      <c r="D40117" s="6"/>
      <c r="E40117" s="8"/>
      <c r="O40117" s="9"/>
    </row>
    <row r="40118" spans="2:15" x14ac:dyDescent="0.2">
      <c r="B40118" s="3"/>
      <c r="C40118" s="3"/>
      <c r="D40118" s="6"/>
      <c r="E40118" s="8"/>
      <c r="O40118" s="9"/>
    </row>
    <row r="40119" spans="2:15" x14ac:dyDescent="0.2">
      <c r="B40119" s="3"/>
      <c r="C40119" s="3"/>
      <c r="D40119" s="6"/>
      <c r="E40119" s="8"/>
      <c r="O40119" s="9"/>
    </row>
    <row r="40120" spans="2:15" x14ac:dyDescent="0.2">
      <c r="B40120" s="3"/>
      <c r="C40120" s="3"/>
      <c r="D40120" s="6"/>
      <c r="E40120" s="8"/>
      <c r="O40120" s="9"/>
    </row>
    <row r="40121" spans="2:15" x14ac:dyDescent="0.2">
      <c r="B40121" s="3"/>
      <c r="C40121" s="3"/>
      <c r="D40121" s="6"/>
      <c r="E40121" s="8"/>
      <c r="O40121" s="9"/>
    </row>
    <row r="40122" spans="2:15" x14ac:dyDescent="0.2">
      <c r="B40122" s="3"/>
      <c r="C40122" s="3"/>
      <c r="D40122" s="6"/>
      <c r="E40122" s="8"/>
      <c r="O40122" s="9"/>
    </row>
    <row r="40123" spans="2:15" x14ac:dyDescent="0.2">
      <c r="B40123" s="3"/>
      <c r="C40123" s="3"/>
      <c r="D40123" s="6"/>
      <c r="E40123" s="8"/>
      <c r="O40123" s="9"/>
    </row>
    <row r="40124" spans="2:15" x14ac:dyDescent="0.2">
      <c r="B40124" s="3"/>
      <c r="C40124" s="3"/>
      <c r="D40124" s="6"/>
      <c r="E40124" s="8"/>
      <c r="O40124" s="9"/>
    </row>
    <row r="40125" spans="2:15" x14ac:dyDescent="0.2">
      <c r="B40125" s="3"/>
      <c r="C40125" s="3"/>
      <c r="D40125" s="6"/>
      <c r="E40125" s="8"/>
      <c r="O40125" s="9"/>
    </row>
    <row r="40126" spans="2:15" x14ac:dyDescent="0.2">
      <c r="B40126" s="3"/>
      <c r="C40126" s="3"/>
      <c r="D40126" s="6"/>
      <c r="E40126" s="8"/>
      <c r="O40126" s="9"/>
    </row>
    <row r="40127" spans="2:15" x14ac:dyDescent="0.2">
      <c r="B40127" s="3"/>
      <c r="C40127" s="3"/>
      <c r="D40127" s="6"/>
      <c r="E40127" s="8"/>
      <c r="O40127" s="9"/>
    </row>
    <row r="40128" spans="2:15" x14ac:dyDescent="0.2">
      <c r="B40128" s="3"/>
      <c r="C40128" s="3"/>
      <c r="D40128" s="6"/>
      <c r="E40128" s="8"/>
      <c r="O40128" s="9"/>
    </row>
    <row r="40129" spans="2:15" x14ac:dyDescent="0.2">
      <c r="B40129" s="3"/>
      <c r="C40129" s="3"/>
      <c r="D40129" s="6"/>
      <c r="E40129" s="8"/>
      <c r="O40129" s="9"/>
    </row>
    <row r="40130" spans="2:15" x14ac:dyDescent="0.2">
      <c r="B40130" s="3"/>
      <c r="C40130" s="3"/>
      <c r="D40130" s="6"/>
      <c r="E40130" s="8"/>
      <c r="O40130" s="9"/>
    </row>
    <row r="40131" spans="2:15" x14ac:dyDescent="0.2">
      <c r="B40131" s="3"/>
      <c r="C40131" s="3"/>
      <c r="D40131" s="6"/>
      <c r="E40131" s="8"/>
      <c r="O40131" s="9"/>
    </row>
    <row r="40132" spans="2:15" x14ac:dyDescent="0.2">
      <c r="B40132" s="3"/>
      <c r="C40132" s="3"/>
      <c r="D40132" s="6"/>
      <c r="E40132" s="8"/>
      <c r="O40132" s="9"/>
    </row>
    <row r="40133" spans="2:15" x14ac:dyDescent="0.2">
      <c r="B40133" s="3"/>
      <c r="C40133" s="3"/>
      <c r="D40133" s="6"/>
      <c r="E40133" s="8"/>
      <c r="O40133" s="9"/>
    </row>
    <row r="40134" spans="2:15" x14ac:dyDescent="0.2">
      <c r="B40134" s="3"/>
      <c r="C40134" s="3"/>
      <c r="D40134" s="6"/>
      <c r="E40134" s="8"/>
      <c r="O40134" s="9"/>
    </row>
    <row r="40135" spans="2:15" x14ac:dyDescent="0.2">
      <c r="B40135" s="3"/>
      <c r="C40135" s="3"/>
      <c r="D40135" s="6"/>
      <c r="E40135" s="8"/>
      <c r="O40135" s="9"/>
    </row>
    <row r="40136" spans="2:15" x14ac:dyDescent="0.2">
      <c r="B40136" s="3"/>
      <c r="C40136" s="3"/>
      <c r="D40136" s="6"/>
      <c r="E40136" s="8"/>
      <c r="O40136" s="9"/>
    </row>
    <row r="40137" spans="2:15" x14ac:dyDescent="0.2">
      <c r="B40137" s="3"/>
      <c r="C40137" s="3"/>
      <c r="D40137" s="6"/>
      <c r="E40137" s="8"/>
      <c r="O40137" s="9"/>
    </row>
    <row r="40138" spans="2:15" x14ac:dyDescent="0.2">
      <c r="B40138" s="3"/>
      <c r="C40138" s="3"/>
      <c r="D40138" s="6"/>
      <c r="E40138" s="8"/>
      <c r="O40138" s="9"/>
    </row>
    <row r="40139" spans="2:15" x14ac:dyDescent="0.2">
      <c r="B40139" s="3"/>
      <c r="C40139" s="3"/>
      <c r="D40139" s="6"/>
      <c r="E40139" s="8"/>
      <c r="O40139" s="9"/>
    </row>
    <row r="40140" spans="2:15" x14ac:dyDescent="0.2">
      <c r="B40140" s="3"/>
      <c r="C40140" s="3"/>
      <c r="D40140" s="6"/>
      <c r="E40140" s="8"/>
      <c r="O40140" s="9"/>
    </row>
    <row r="40141" spans="2:15" x14ac:dyDescent="0.2">
      <c r="B40141" s="3"/>
      <c r="C40141" s="3"/>
      <c r="D40141" s="6"/>
      <c r="E40141" s="8"/>
      <c r="O40141" s="9"/>
    </row>
    <row r="40142" spans="2:15" x14ac:dyDescent="0.2">
      <c r="B40142" s="3"/>
      <c r="C40142" s="3"/>
      <c r="D40142" s="6"/>
      <c r="E40142" s="8"/>
      <c r="O40142" s="9"/>
    </row>
    <row r="40143" spans="2:15" x14ac:dyDescent="0.2">
      <c r="B40143" s="3"/>
      <c r="C40143" s="3"/>
      <c r="D40143" s="6"/>
      <c r="E40143" s="8"/>
      <c r="O40143" s="9"/>
    </row>
    <row r="40144" spans="2:15" x14ac:dyDescent="0.2">
      <c r="B40144" s="3"/>
      <c r="C40144" s="3"/>
      <c r="D40144" s="6"/>
      <c r="E40144" s="8"/>
      <c r="O40144" s="9"/>
    </row>
    <row r="40145" spans="2:15" x14ac:dyDescent="0.2">
      <c r="B40145" s="3"/>
      <c r="C40145" s="3"/>
      <c r="D40145" s="6"/>
      <c r="E40145" s="8"/>
      <c r="O40145" s="9"/>
    </row>
    <row r="40146" spans="2:15" x14ac:dyDescent="0.2">
      <c r="B40146" s="3"/>
      <c r="C40146" s="3"/>
      <c r="D40146" s="6"/>
      <c r="E40146" s="8"/>
      <c r="O40146" s="9"/>
    </row>
    <row r="40147" spans="2:15" x14ac:dyDescent="0.2">
      <c r="B40147" s="3"/>
      <c r="C40147" s="3"/>
      <c r="D40147" s="6"/>
      <c r="E40147" s="8"/>
      <c r="O40147" s="9"/>
    </row>
    <row r="40148" spans="2:15" x14ac:dyDescent="0.2">
      <c r="B40148" s="3"/>
      <c r="C40148" s="3"/>
      <c r="D40148" s="6"/>
      <c r="E40148" s="8"/>
      <c r="O40148" s="9"/>
    </row>
    <row r="40149" spans="2:15" x14ac:dyDescent="0.2">
      <c r="B40149" s="3"/>
      <c r="C40149" s="3"/>
      <c r="D40149" s="6"/>
      <c r="E40149" s="8"/>
      <c r="O40149" s="9"/>
    </row>
    <row r="40150" spans="2:15" x14ac:dyDescent="0.2">
      <c r="B40150" s="3"/>
      <c r="C40150" s="3"/>
      <c r="D40150" s="6"/>
      <c r="E40150" s="8"/>
      <c r="O40150" s="9"/>
    </row>
    <row r="40151" spans="2:15" x14ac:dyDescent="0.2">
      <c r="B40151" s="3"/>
      <c r="C40151" s="3"/>
      <c r="D40151" s="6"/>
      <c r="E40151" s="8"/>
      <c r="O40151" s="9"/>
    </row>
    <row r="40152" spans="2:15" x14ac:dyDescent="0.2">
      <c r="B40152" s="3"/>
      <c r="C40152" s="3"/>
      <c r="D40152" s="6"/>
      <c r="E40152" s="8"/>
      <c r="O40152" s="9"/>
    </row>
    <row r="40153" spans="2:15" x14ac:dyDescent="0.2">
      <c r="B40153" s="3"/>
      <c r="C40153" s="3"/>
      <c r="D40153" s="6"/>
      <c r="E40153" s="8"/>
      <c r="O40153" s="9"/>
    </row>
    <row r="40154" spans="2:15" x14ac:dyDescent="0.2">
      <c r="B40154" s="3"/>
      <c r="C40154" s="3"/>
      <c r="D40154" s="6"/>
      <c r="E40154" s="8"/>
      <c r="O40154" s="9"/>
    </row>
    <row r="40155" spans="2:15" x14ac:dyDescent="0.2">
      <c r="B40155" s="3"/>
      <c r="C40155" s="3"/>
      <c r="D40155" s="6"/>
      <c r="E40155" s="8"/>
      <c r="O40155" s="9"/>
    </row>
    <row r="40156" spans="2:15" x14ac:dyDescent="0.2">
      <c r="B40156" s="3"/>
      <c r="C40156" s="3"/>
      <c r="D40156" s="6"/>
      <c r="E40156" s="8"/>
      <c r="O40156" s="9"/>
    </row>
    <row r="40157" spans="2:15" x14ac:dyDescent="0.2">
      <c r="B40157" s="3"/>
      <c r="C40157" s="3"/>
      <c r="D40157" s="6"/>
      <c r="E40157" s="8"/>
      <c r="O40157" s="9"/>
    </row>
    <row r="40158" spans="2:15" x14ac:dyDescent="0.2">
      <c r="B40158" s="3"/>
      <c r="C40158" s="3"/>
      <c r="D40158" s="6"/>
      <c r="E40158" s="8"/>
      <c r="O40158" s="9"/>
    </row>
    <row r="40159" spans="2:15" x14ac:dyDescent="0.2">
      <c r="B40159" s="3"/>
      <c r="C40159" s="3"/>
      <c r="D40159" s="6"/>
      <c r="E40159" s="8"/>
      <c r="O40159" s="9"/>
    </row>
    <row r="40160" spans="2:15" x14ac:dyDescent="0.2">
      <c r="B40160" s="3"/>
      <c r="C40160" s="3"/>
      <c r="D40160" s="6"/>
      <c r="E40160" s="8"/>
      <c r="O40160" s="9"/>
    </row>
    <row r="40161" spans="2:15" x14ac:dyDescent="0.2">
      <c r="B40161" s="3"/>
      <c r="C40161" s="3"/>
      <c r="D40161" s="6"/>
      <c r="E40161" s="8"/>
      <c r="O40161" s="9"/>
    </row>
    <row r="40162" spans="2:15" x14ac:dyDescent="0.2">
      <c r="B40162" s="3"/>
      <c r="C40162" s="3"/>
      <c r="D40162" s="6"/>
      <c r="E40162" s="8"/>
      <c r="O40162" s="9"/>
    </row>
    <row r="40163" spans="2:15" x14ac:dyDescent="0.2">
      <c r="B40163" s="3"/>
      <c r="C40163" s="3"/>
      <c r="D40163" s="6"/>
      <c r="E40163" s="8"/>
      <c r="O40163" s="9"/>
    </row>
    <row r="40164" spans="2:15" x14ac:dyDescent="0.2">
      <c r="B40164" s="3"/>
      <c r="C40164" s="3"/>
      <c r="D40164" s="6"/>
      <c r="E40164" s="8"/>
      <c r="O40164" s="9"/>
    </row>
    <row r="40165" spans="2:15" x14ac:dyDescent="0.2">
      <c r="B40165" s="3"/>
      <c r="C40165" s="3"/>
      <c r="D40165" s="6"/>
      <c r="E40165" s="8"/>
      <c r="O40165" s="9"/>
    </row>
    <row r="40166" spans="2:15" x14ac:dyDescent="0.2">
      <c r="B40166" s="3"/>
      <c r="C40166" s="3"/>
      <c r="D40166" s="6"/>
      <c r="E40166" s="8"/>
      <c r="O40166" s="9"/>
    </row>
    <row r="40167" spans="2:15" x14ac:dyDescent="0.2">
      <c r="B40167" s="3"/>
      <c r="C40167" s="3"/>
      <c r="D40167" s="6"/>
      <c r="E40167" s="8"/>
      <c r="O40167" s="9"/>
    </row>
    <row r="40168" spans="2:15" x14ac:dyDescent="0.2">
      <c r="B40168" s="3"/>
      <c r="C40168" s="3"/>
      <c r="D40168" s="6"/>
      <c r="E40168" s="8"/>
      <c r="O40168" s="9"/>
    </row>
    <row r="40169" spans="2:15" x14ac:dyDescent="0.2">
      <c r="B40169" s="3"/>
      <c r="C40169" s="3"/>
      <c r="D40169" s="6"/>
      <c r="E40169" s="8"/>
      <c r="O40169" s="9"/>
    </row>
    <row r="40170" spans="2:15" x14ac:dyDescent="0.2">
      <c r="B40170" s="3"/>
      <c r="C40170" s="3"/>
      <c r="D40170" s="6"/>
      <c r="E40170" s="8"/>
      <c r="O40170" s="9"/>
    </row>
    <row r="40171" spans="2:15" x14ac:dyDescent="0.2">
      <c r="B40171" s="3"/>
      <c r="C40171" s="3"/>
      <c r="D40171" s="6"/>
      <c r="E40171" s="8"/>
      <c r="O40171" s="9"/>
    </row>
    <row r="40172" spans="2:15" x14ac:dyDescent="0.2">
      <c r="B40172" s="3"/>
      <c r="C40172" s="3"/>
      <c r="D40172" s="6"/>
      <c r="E40172" s="8"/>
      <c r="O40172" s="9"/>
    </row>
    <row r="40173" spans="2:15" x14ac:dyDescent="0.2">
      <c r="B40173" s="3"/>
      <c r="C40173" s="3"/>
      <c r="D40173" s="6"/>
      <c r="E40173" s="8"/>
      <c r="O40173" s="9"/>
    </row>
    <row r="40174" spans="2:15" x14ac:dyDescent="0.2">
      <c r="B40174" s="3"/>
      <c r="C40174" s="3"/>
      <c r="D40174" s="6"/>
      <c r="E40174" s="8"/>
      <c r="O40174" s="9"/>
    </row>
    <row r="40175" spans="2:15" x14ac:dyDescent="0.2">
      <c r="B40175" s="3"/>
      <c r="C40175" s="3"/>
      <c r="D40175" s="6"/>
      <c r="E40175" s="8"/>
      <c r="O40175" s="9"/>
    </row>
    <row r="40176" spans="2:15" x14ac:dyDescent="0.2">
      <c r="B40176" s="3"/>
      <c r="C40176" s="3"/>
      <c r="D40176" s="6"/>
      <c r="E40176" s="8"/>
      <c r="O40176" s="9"/>
    </row>
    <row r="40177" spans="2:15" x14ac:dyDescent="0.2">
      <c r="B40177" s="3"/>
      <c r="C40177" s="3"/>
      <c r="D40177" s="6"/>
      <c r="E40177" s="8"/>
      <c r="O40177" s="9"/>
    </row>
    <row r="40178" spans="2:15" x14ac:dyDescent="0.2">
      <c r="B40178" s="3"/>
      <c r="C40178" s="3"/>
      <c r="D40178" s="6"/>
      <c r="E40178" s="8"/>
      <c r="O40178" s="9"/>
    </row>
    <row r="40179" spans="2:15" x14ac:dyDescent="0.2">
      <c r="B40179" s="3"/>
      <c r="C40179" s="3"/>
      <c r="D40179" s="6"/>
      <c r="E40179" s="8"/>
      <c r="O40179" s="9"/>
    </row>
    <row r="40180" spans="2:15" x14ac:dyDescent="0.2">
      <c r="B40180" s="3"/>
      <c r="C40180" s="3"/>
      <c r="D40180" s="6"/>
      <c r="E40180" s="8"/>
      <c r="O40180" s="9"/>
    </row>
    <row r="40181" spans="2:15" x14ac:dyDescent="0.2">
      <c r="B40181" s="3"/>
      <c r="C40181" s="3"/>
      <c r="D40181" s="6"/>
      <c r="E40181" s="8"/>
      <c r="O40181" s="9"/>
    </row>
    <row r="40182" spans="2:15" x14ac:dyDescent="0.2">
      <c r="B40182" s="3"/>
      <c r="C40182" s="3"/>
      <c r="D40182" s="6"/>
      <c r="E40182" s="8"/>
      <c r="O40182" s="9"/>
    </row>
    <row r="40183" spans="2:15" x14ac:dyDescent="0.2">
      <c r="B40183" s="3"/>
      <c r="C40183" s="3"/>
      <c r="D40183" s="6"/>
      <c r="E40183" s="8"/>
      <c r="O40183" s="9"/>
    </row>
    <row r="40184" spans="2:15" x14ac:dyDescent="0.2">
      <c r="B40184" s="3"/>
      <c r="C40184" s="3"/>
      <c r="D40184" s="6"/>
      <c r="E40184" s="8"/>
      <c r="O40184" s="9"/>
    </row>
    <row r="40185" spans="2:15" x14ac:dyDescent="0.2">
      <c r="B40185" s="3"/>
      <c r="C40185" s="3"/>
      <c r="D40185" s="6"/>
      <c r="E40185" s="8"/>
      <c r="O40185" s="9"/>
    </row>
    <row r="40186" spans="2:15" x14ac:dyDescent="0.2">
      <c r="B40186" s="3"/>
      <c r="C40186" s="3"/>
      <c r="D40186" s="6"/>
      <c r="E40186" s="8"/>
      <c r="O40186" s="9"/>
    </row>
    <row r="40187" spans="2:15" x14ac:dyDescent="0.2">
      <c r="B40187" s="3"/>
      <c r="C40187" s="3"/>
      <c r="D40187" s="6"/>
      <c r="E40187" s="8"/>
      <c r="O40187" s="9"/>
    </row>
    <row r="40188" spans="2:15" x14ac:dyDescent="0.2">
      <c r="B40188" s="3"/>
      <c r="C40188" s="3"/>
      <c r="D40188" s="6"/>
      <c r="E40188" s="8"/>
      <c r="O40188" s="9"/>
    </row>
    <row r="40189" spans="2:15" x14ac:dyDescent="0.2">
      <c r="B40189" s="3"/>
      <c r="C40189" s="3"/>
      <c r="D40189" s="6"/>
      <c r="E40189" s="8"/>
      <c r="O40189" s="9"/>
    </row>
    <row r="40190" spans="2:15" x14ac:dyDescent="0.2">
      <c r="B40190" s="3"/>
      <c r="C40190" s="3"/>
      <c r="D40190" s="6"/>
      <c r="E40190" s="8"/>
      <c r="O40190" s="9"/>
    </row>
    <row r="40191" spans="2:15" x14ac:dyDescent="0.2">
      <c r="B40191" s="3"/>
      <c r="C40191" s="3"/>
      <c r="D40191" s="6"/>
      <c r="E40191" s="8"/>
      <c r="O40191" s="9"/>
    </row>
    <row r="40192" spans="2:15" x14ac:dyDescent="0.2">
      <c r="B40192" s="3"/>
      <c r="C40192" s="3"/>
      <c r="D40192" s="6"/>
      <c r="E40192" s="8"/>
      <c r="O40192" s="9"/>
    </row>
    <row r="40193" spans="2:15" x14ac:dyDescent="0.2">
      <c r="B40193" s="3"/>
      <c r="C40193" s="3"/>
      <c r="D40193" s="6"/>
      <c r="E40193" s="8"/>
      <c r="O40193" s="9"/>
    </row>
    <row r="40194" spans="2:15" x14ac:dyDescent="0.2">
      <c r="B40194" s="3"/>
      <c r="C40194" s="3"/>
      <c r="D40194" s="6"/>
      <c r="E40194" s="8"/>
      <c r="O40194" s="9"/>
    </row>
    <row r="40195" spans="2:15" x14ac:dyDescent="0.2">
      <c r="B40195" s="3"/>
      <c r="C40195" s="3"/>
      <c r="D40195" s="6"/>
      <c r="E40195" s="8"/>
      <c r="O40195" s="9"/>
    </row>
    <row r="40196" spans="2:15" x14ac:dyDescent="0.2">
      <c r="B40196" s="3"/>
      <c r="C40196" s="3"/>
      <c r="D40196" s="6"/>
      <c r="E40196" s="8"/>
      <c r="O40196" s="9"/>
    </row>
    <row r="40197" spans="2:15" x14ac:dyDescent="0.2">
      <c r="B40197" s="3"/>
      <c r="C40197" s="3"/>
      <c r="D40197" s="6"/>
      <c r="E40197" s="8"/>
      <c r="O40197" s="9"/>
    </row>
    <row r="40198" spans="2:15" x14ac:dyDescent="0.2">
      <c r="B40198" s="3"/>
      <c r="C40198" s="3"/>
      <c r="D40198" s="6"/>
      <c r="E40198" s="8"/>
      <c r="O40198" s="9"/>
    </row>
    <row r="40199" spans="2:15" x14ac:dyDescent="0.2">
      <c r="B40199" s="3"/>
      <c r="C40199" s="3"/>
      <c r="D40199" s="6"/>
      <c r="E40199" s="8"/>
      <c r="O40199" s="9"/>
    </row>
    <row r="40200" spans="2:15" x14ac:dyDescent="0.2">
      <c r="B40200" s="3"/>
      <c r="C40200" s="3"/>
      <c r="D40200" s="6"/>
      <c r="E40200" s="8"/>
      <c r="O40200" s="9"/>
    </row>
    <row r="40201" spans="2:15" x14ac:dyDescent="0.2">
      <c r="B40201" s="3"/>
      <c r="C40201" s="3"/>
      <c r="D40201" s="6"/>
      <c r="E40201" s="8"/>
      <c r="O40201" s="9"/>
    </row>
    <row r="40202" spans="2:15" x14ac:dyDescent="0.2">
      <c r="B40202" s="3"/>
      <c r="C40202" s="3"/>
      <c r="D40202" s="6"/>
      <c r="E40202" s="8"/>
      <c r="O40202" s="9"/>
    </row>
    <row r="40203" spans="2:15" x14ac:dyDescent="0.2">
      <c r="B40203" s="3"/>
      <c r="C40203" s="3"/>
      <c r="D40203" s="6"/>
      <c r="E40203" s="8"/>
      <c r="O40203" s="9"/>
    </row>
    <row r="40204" spans="2:15" x14ac:dyDescent="0.2">
      <c r="B40204" s="3"/>
      <c r="C40204" s="3"/>
      <c r="D40204" s="6"/>
      <c r="E40204" s="8"/>
      <c r="O40204" s="9"/>
    </row>
    <row r="40205" spans="2:15" x14ac:dyDescent="0.2">
      <c r="B40205" s="3"/>
      <c r="C40205" s="3"/>
      <c r="D40205" s="6"/>
      <c r="E40205" s="8"/>
      <c r="O40205" s="9"/>
    </row>
    <row r="40206" spans="2:15" x14ac:dyDescent="0.2">
      <c r="B40206" s="3"/>
      <c r="C40206" s="3"/>
      <c r="D40206" s="6"/>
      <c r="E40206" s="8"/>
      <c r="O40206" s="9"/>
    </row>
    <row r="40207" spans="2:15" x14ac:dyDescent="0.2">
      <c r="B40207" s="3"/>
      <c r="C40207" s="3"/>
      <c r="D40207" s="6"/>
      <c r="E40207" s="8"/>
      <c r="O40207" s="9"/>
    </row>
    <row r="40208" spans="2:15" x14ac:dyDescent="0.2">
      <c r="B40208" s="3"/>
      <c r="C40208" s="3"/>
      <c r="D40208" s="6"/>
      <c r="E40208" s="8"/>
      <c r="O40208" s="9"/>
    </row>
    <row r="40209" spans="2:15" x14ac:dyDescent="0.2">
      <c r="B40209" s="3"/>
      <c r="C40209" s="3"/>
      <c r="D40209" s="6"/>
      <c r="E40209" s="8"/>
      <c r="O40209" s="9"/>
    </row>
    <row r="40210" spans="2:15" x14ac:dyDescent="0.2">
      <c r="B40210" s="3"/>
      <c r="C40210" s="3"/>
      <c r="D40210" s="6"/>
      <c r="E40210" s="8"/>
      <c r="O40210" s="9"/>
    </row>
    <row r="40211" spans="2:15" x14ac:dyDescent="0.2">
      <c r="B40211" s="3"/>
      <c r="C40211" s="3"/>
      <c r="D40211" s="6"/>
      <c r="E40211" s="8"/>
      <c r="O40211" s="9"/>
    </row>
    <row r="40212" spans="2:15" x14ac:dyDescent="0.2">
      <c r="B40212" s="3"/>
      <c r="C40212" s="3"/>
      <c r="D40212" s="6"/>
      <c r="E40212" s="8"/>
      <c r="O40212" s="9"/>
    </row>
    <row r="40213" spans="2:15" x14ac:dyDescent="0.2">
      <c r="B40213" s="3"/>
      <c r="C40213" s="3"/>
      <c r="D40213" s="6"/>
      <c r="E40213" s="8"/>
      <c r="O40213" s="9"/>
    </row>
    <row r="40214" spans="2:15" x14ac:dyDescent="0.2">
      <c r="B40214" s="3"/>
      <c r="C40214" s="3"/>
      <c r="D40214" s="6"/>
      <c r="E40214" s="8"/>
      <c r="O40214" s="9"/>
    </row>
    <row r="40215" spans="2:15" x14ac:dyDescent="0.2">
      <c r="B40215" s="3"/>
      <c r="C40215" s="3"/>
      <c r="D40215" s="6"/>
      <c r="E40215" s="8"/>
      <c r="O40215" s="9"/>
    </row>
    <row r="40216" spans="2:15" x14ac:dyDescent="0.2">
      <c r="B40216" s="3"/>
      <c r="C40216" s="3"/>
      <c r="D40216" s="6"/>
      <c r="E40216" s="8"/>
      <c r="O40216" s="9"/>
    </row>
    <row r="40217" spans="2:15" x14ac:dyDescent="0.2">
      <c r="B40217" s="3"/>
      <c r="C40217" s="3"/>
      <c r="D40217" s="6"/>
      <c r="E40217" s="8"/>
      <c r="O40217" s="9"/>
    </row>
    <row r="40218" spans="2:15" x14ac:dyDescent="0.2">
      <c r="B40218" s="3"/>
      <c r="C40218" s="3"/>
      <c r="D40218" s="6"/>
      <c r="E40218" s="8"/>
      <c r="O40218" s="9"/>
    </row>
    <row r="40219" spans="2:15" x14ac:dyDescent="0.2">
      <c r="B40219" s="3"/>
      <c r="C40219" s="3"/>
      <c r="D40219" s="6"/>
      <c r="E40219" s="8"/>
      <c r="O40219" s="9"/>
    </row>
    <row r="40220" spans="2:15" x14ac:dyDescent="0.2">
      <c r="B40220" s="3"/>
      <c r="C40220" s="3"/>
      <c r="D40220" s="6"/>
      <c r="E40220" s="8"/>
      <c r="O40220" s="9"/>
    </row>
    <row r="40221" spans="2:15" x14ac:dyDescent="0.2">
      <c r="B40221" s="3"/>
      <c r="C40221" s="3"/>
      <c r="D40221" s="6"/>
      <c r="E40221" s="8"/>
      <c r="O40221" s="9"/>
    </row>
    <row r="40222" spans="2:15" x14ac:dyDescent="0.2">
      <c r="B40222" s="3"/>
      <c r="C40222" s="3"/>
      <c r="D40222" s="6"/>
      <c r="E40222" s="8"/>
      <c r="O40222" s="9"/>
    </row>
    <row r="40223" spans="2:15" x14ac:dyDescent="0.2">
      <c r="B40223" s="3"/>
      <c r="C40223" s="3"/>
      <c r="D40223" s="6"/>
      <c r="E40223" s="8"/>
      <c r="O40223" s="9"/>
    </row>
    <row r="40224" spans="2:15" x14ac:dyDescent="0.2">
      <c r="B40224" s="3"/>
      <c r="C40224" s="3"/>
      <c r="D40224" s="6"/>
      <c r="E40224" s="8"/>
      <c r="O40224" s="9"/>
    </row>
    <row r="40225" spans="2:15" x14ac:dyDescent="0.2">
      <c r="B40225" s="3"/>
      <c r="C40225" s="3"/>
      <c r="D40225" s="6"/>
      <c r="E40225" s="8"/>
      <c r="O40225" s="9"/>
    </row>
    <row r="40226" spans="2:15" x14ac:dyDescent="0.2">
      <c r="B40226" s="3"/>
      <c r="C40226" s="3"/>
      <c r="D40226" s="6"/>
      <c r="E40226" s="8"/>
      <c r="O40226" s="9"/>
    </row>
    <row r="40227" spans="2:15" x14ac:dyDescent="0.2">
      <c r="B40227" s="3"/>
      <c r="C40227" s="3"/>
      <c r="D40227" s="6"/>
      <c r="E40227" s="8"/>
      <c r="O40227" s="9"/>
    </row>
    <row r="40228" spans="2:15" x14ac:dyDescent="0.2">
      <c r="B40228" s="3"/>
      <c r="C40228" s="3"/>
      <c r="D40228" s="6"/>
      <c r="E40228" s="8"/>
      <c r="O40228" s="9"/>
    </row>
    <row r="40229" spans="2:15" x14ac:dyDescent="0.2">
      <c r="B40229" s="3"/>
      <c r="C40229" s="3"/>
      <c r="D40229" s="6"/>
      <c r="E40229" s="8"/>
      <c r="O40229" s="9"/>
    </row>
    <row r="40230" spans="2:15" x14ac:dyDescent="0.2">
      <c r="B40230" s="3"/>
      <c r="C40230" s="3"/>
      <c r="D40230" s="6"/>
      <c r="E40230" s="8"/>
      <c r="O40230" s="9"/>
    </row>
    <row r="40231" spans="2:15" x14ac:dyDescent="0.2">
      <c r="B40231" s="3"/>
      <c r="C40231" s="3"/>
      <c r="D40231" s="6"/>
      <c r="E40231" s="8"/>
      <c r="O40231" s="9"/>
    </row>
    <row r="40232" spans="2:15" x14ac:dyDescent="0.2">
      <c r="B40232" s="3"/>
      <c r="C40232" s="3"/>
      <c r="D40232" s="6"/>
      <c r="E40232" s="8"/>
      <c r="O40232" s="9"/>
    </row>
    <row r="40233" spans="2:15" x14ac:dyDescent="0.2">
      <c r="B40233" s="3"/>
      <c r="C40233" s="3"/>
      <c r="D40233" s="6"/>
      <c r="E40233" s="8"/>
      <c r="O40233" s="9"/>
    </row>
    <row r="40234" spans="2:15" x14ac:dyDescent="0.2">
      <c r="B40234" s="3"/>
      <c r="C40234" s="3"/>
      <c r="D40234" s="6"/>
      <c r="E40234" s="8"/>
      <c r="O40234" s="9"/>
    </row>
    <row r="40235" spans="2:15" x14ac:dyDescent="0.2">
      <c r="B40235" s="3"/>
      <c r="C40235" s="3"/>
      <c r="D40235" s="6"/>
      <c r="E40235" s="8"/>
      <c r="O40235" s="9"/>
    </row>
    <row r="40236" spans="2:15" x14ac:dyDescent="0.2">
      <c r="B40236" s="3"/>
      <c r="C40236" s="3"/>
      <c r="D40236" s="6"/>
      <c r="E40236" s="8"/>
      <c r="O40236" s="9"/>
    </row>
    <row r="40237" spans="2:15" x14ac:dyDescent="0.2">
      <c r="B40237" s="3"/>
      <c r="C40237" s="3"/>
      <c r="D40237" s="6"/>
      <c r="E40237" s="8"/>
      <c r="O40237" s="9"/>
    </row>
    <row r="40238" spans="2:15" x14ac:dyDescent="0.2">
      <c r="B40238" s="3"/>
      <c r="C40238" s="3"/>
      <c r="D40238" s="6"/>
      <c r="E40238" s="8"/>
      <c r="O40238" s="9"/>
    </row>
    <row r="40239" spans="2:15" x14ac:dyDescent="0.2">
      <c r="B40239" s="3"/>
      <c r="C40239" s="3"/>
      <c r="D40239" s="6"/>
      <c r="E40239" s="8"/>
      <c r="O40239" s="9"/>
    </row>
    <row r="40240" spans="2:15" x14ac:dyDescent="0.2">
      <c r="B40240" s="3"/>
      <c r="C40240" s="3"/>
      <c r="D40240" s="6"/>
      <c r="E40240" s="8"/>
      <c r="O40240" s="9"/>
    </row>
    <row r="40241" spans="2:15" x14ac:dyDescent="0.2">
      <c r="B40241" s="3"/>
      <c r="C40241" s="3"/>
      <c r="D40241" s="6"/>
      <c r="E40241" s="8"/>
      <c r="O40241" s="9"/>
    </row>
    <row r="40242" spans="2:15" x14ac:dyDescent="0.2">
      <c r="B40242" s="3"/>
      <c r="C40242" s="3"/>
      <c r="D40242" s="6"/>
      <c r="E40242" s="8"/>
      <c r="O40242" s="9"/>
    </row>
    <row r="40243" spans="2:15" x14ac:dyDescent="0.2">
      <c r="B40243" s="3"/>
      <c r="C40243" s="3"/>
      <c r="D40243" s="6"/>
      <c r="E40243" s="8"/>
      <c r="O40243" s="9"/>
    </row>
    <row r="40244" spans="2:15" x14ac:dyDescent="0.2">
      <c r="B40244" s="3"/>
      <c r="C40244" s="3"/>
      <c r="D40244" s="6"/>
      <c r="E40244" s="8"/>
      <c r="O40244" s="9"/>
    </row>
    <row r="40245" spans="2:15" x14ac:dyDescent="0.2">
      <c r="B40245" s="3"/>
      <c r="C40245" s="3"/>
      <c r="D40245" s="6"/>
      <c r="E40245" s="8"/>
      <c r="O40245" s="9"/>
    </row>
    <row r="40246" spans="2:15" x14ac:dyDescent="0.2">
      <c r="B40246" s="3"/>
      <c r="C40246" s="3"/>
      <c r="D40246" s="6"/>
      <c r="E40246" s="8"/>
      <c r="O40246" s="9"/>
    </row>
    <row r="40247" spans="2:15" x14ac:dyDescent="0.2">
      <c r="B40247" s="3"/>
      <c r="C40247" s="3"/>
      <c r="D40247" s="6"/>
      <c r="E40247" s="8"/>
      <c r="O40247" s="9"/>
    </row>
    <row r="40248" spans="2:15" x14ac:dyDescent="0.2">
      <c r="B40248" s="3"/>
      <c r="C40248" s="3"/>
      <c r="D40248" s="6"/>
      <c r="E40248" s="8"/>
      <c r="O40248" s="9"/>
    </row>
    <row r="40249" spans="2:15" x14ac:dyDescent="0.2">
      <c r="B40249" s="3"/>
      <c r="C40249" s="3"/>
      <c r="D40249" s="6"/>
      <c r="E40249" s="8"/>
      <c r="O40249" s="9"/>
    </row>
    <row r="40250" spans="2:15" x14ac:dyDescent="0.2">
      <c r="B40250" s="3"/>
      <c r="C40250" s="3"/>
      <c r="D40250" s="6"/>
      <c r="E40250" s="8"/>
      <c r="O40250" s="9"/>
    </row>
    <row r="40251" spans="2:15" x14ac:dyDescent="0.2">
      <c r="B40251" s="3"/>
      <c r="C40251" s="3"/>
      <c r="D40251" s="6"/>
      <c r="E40251" s="8"/>
      <c r="O40251" s="9"/>
    </row>
    <row r="40252" spans="2:15" x14ac:dyDescent="0.2">
      <c r="B40252" s="3"/>
      <c r="C40252" s="3"/>
      <c r="D40252" s="6"/>
      <c r="E40252" s="8"/>
      <c r="O40252" s="9"/>
    </row>
    <row r="40253" spans="2:15" x14ac:dyDescent="0.2">
      <c r="B40253" s="3"/>
      <c r="C40253" s="3"/>
      <c r="D40253" s="6"/>
      <c r="E40253" s="8"/>
      <c r="O40253" s="9"/>
    </row>
    <row r="40254" spans="2:15" x14ac:dyDescent="0.2">
      <c r="B40254" s="3"/>
      <c r="C40254" s="3"/>
      <c r="D40254" s="6"/>
      <c r="E40254" s="8"/>
      <c r="O40254" s="9"/>
    </row>
    <row r="40255" spans="2:15" x14ac:dyDescent="0.2">
      <c r="B40255" s="3"/>
      <c r="C40255" s="3"/>
      <c r="D40255" s="6"/>
      <c r="E40255" s="8"/>
      <c r="O40255" s="9"/>
    </row>
    <row r="40256" spans="2:15" x14ac:dyDescent="0.2">
      <c r="B40256" s="3"/>
      <c r="C40256" s="3"/>
      <c r="D40256" s="6"/>
      <c r="E40256" s="8"/>
      <c r="O40256" s="9"/>
    </row>
    <row r="40257" spans="2:15" x14ac:dyDescent="0.2">
      <c r="B40257" s="3"/>
      <c r="C40257" s="3"/>
      <c r="D40257" s="6"/>
      <c r="E40257" s="8"/>
      <c r="O40257" s="9"/>
    </row>
    <row r="40258" spans="2:15" x14ac:dyDescent="0.2">
      <c r="B40258" s="3"/>
      <c r="C40258" s="3"/>
      <c r="D40258" s="6"/>
      <c r="E40258" s="8"/>
      <c r="O40258" s="9"/>
    </row>
    <row r="40259" spans="2:15" x14ac:dyDescent="0.2">
      <c r="B40259" s="3"/>
      <c r="C40259" s="3"/>
      <c r="D40259" s="6"/>
      <c r="E40259" s="8"/>
      <c r="O40259" s="9"/>
    </row>
    <row r="40260" spans="2:15" x14ac:dyDescent="0.2">
      <c r="B40260" s="3"/>
      <c r="C40260" s="3"/>
      <c r="D40260" s="6"/>
      <c r="E40260" s="8"/>
      <c r="O40260" s="9"/>
    </row>
    <row r="40261" spans="2:15" x14ac:dyDescent="0.2">
      <c r="B40261" s="3"/>
      <c r="C40261" s="3"/>
      <c r="D40261" s="6"/>
      <c r="E40261" s="8"/>
      <c r="O40261" s="9"/>
    </row>
    <row r="40262" spans="2:15" x14ac:dyDescent="0.2">
      <c r="B40262" s="3"/>
      <c r="C40262" s="3"/>
      <c r="D40262" s="6"/>
      <c r="E40262" s="8"/>
      <c r="O40262" s="9"/>
    </row>
    <row r="40263" spans="2:15" x14ac:dyDescent="0.2">
      <c r="B40263" s="3"/>
      <c r="C40263" s="3"/>
      <c r="D40263" s="6"/>
      <c r="E40263" s="8"/>
      <c r="O40263" s="9"/>
    </row>
    <row r="40264" spans="2:15" x14ac:dyDescent="0.2">
      <c r="B40264" s="3"/>
      <c r="C40264" s="3"/>
      <c r="D40264" s="6"/>
      <c r="E40264" s="8"/>
      <c r="O40264" s="9"/>
    </row>
    <row r="40265" spans="2:15" x14ac:dyDescent="0.2">
      <c r="B40265" s="3"/>
      <c r="C40265" s="3"/>
      <c r="D40265" s="6"/>
      <c r="E40265" s="8"/>
      <c r="O40265" s="9"/>
    </row>
    <row r="40266" spans="2:15" x14ac:dyDescent="0.2">
      <c r="B40266" s="3"/>
      <c r="C40266" s="3"/>
      <c r="D40266" s="6"/>
      <c r="E40266" s="8"/>
      <c r="O40266" s="9"/>
    </row>
    <row r="40267" spans="2:15" x14ac:dyDescent="0.2">
      <c r="B40267" s="3"/>
      <c r="C40267" s="3"/>
      <c r="D40267" s="6"/>
      <c r="E40267" s="8"/>
      <c r="O40267" s="9"/>
    </row>
    <row r="40268" spans="2:15" x14ac:dyDescent="0.2">
      <c r="B40268" s="3"/>
      <c r="C40268" s="3"/>
      <c r="D40268" s="6"/>
      <c r="E40268" s="8"/>
      <c r="O40268" s="9"/>
    </row>
    <row r="40269" spans="2:15" x14ac:dyDescent="0.2">
      <c r="B40269" s="3"/>
      <c r="C40269" s="3"/>
      <c r="D40269" s="6"/>
      <c r="E40269" s="8"/>
      <c r="O40269" s="9"/>
    </row>
    <row r="40270" spans="2:15" x14ac:dyDescent="0.2">
      <c r="B40270" s="3"/>
      <c r="C40270" s="3"/>
      <c r="D40270" s="6"/>
      <c r="E40270" s="8"/>
      <c r="O40270" s="9"/>
    </row>
    <row r="40271" spans="2:15" x14ac:dyDescent="0.2">
      <c r="B40271" s="3"/>
      <c r="C40271" s="3"/>
      <c r="D40271" s="6"/>
      <c r="E40271" s="8"/>
      <c r="O40271" s="9"/>
    </row>
    <row r="40272" spans="2:15" x14ac:dyDescent="0.2">
      <c r="B40272" s="3"/>
      <c r="C40272" s="3"/>
      <c r="D40272" s="6"/>
      <c r="E40272" s="8"/>
      <c r="O40272" s="9"/>
    </row>
    <row r="40273" spans="2:15" x14ac:dyDescent="0.2">
      <c r="B40273" s="3"/>
      <c r="C40273" s="3"/>
      <c r="D40273" s="6"/>
      <c r="E40273" s="8"/>
      <c r="O40273" s="9"/>
    </row>
    <row r="40274" spans="2:15" x14ac:dyDescent="0.2">
      <c r="B40274" s="3"/>
      <c r="C40274" s="3"/>
      <c r="D40274" s="6"/>
      <c r="E40274" s="8"/>
      <c r="O40274" s="9"/>
    </row>
    <row r="40275" spans="2:15" x14ac:dyDescent="0.2">
      <c r="B40275" s="3"/>
      <c r="C40275" s="3"/>
      <c r="D40275" s="6"/>
      <c r="E40275" s="8"/>
      <c r="O40275" s="9"/>
    </row>
    <row r="40276" spans="2:15" x14ac:dyDescent="0.2">
      <c r="B40276" s="3"/>
      <c r="C40276" s="3"/>
      <c r="D40276" s="6"/>
      <c r="E40276" s="8"/>
      <c r="O40276" s="9"/>
    </row>
    <row r="40277" spans="2:15" x14ac:dyDescent="0.2">
      <c r="B40277" s="3"/>
      <c r="C40277" s="3"/>
      <c r="D40277" s="6"/>
      <c r="E40277" s="8"/>
      <c r="O40277" s="9"/>
    </row>
    <row r="40278" spans="2:15" x14ac:dyDescent="0.2">
      <c r="B40278" s="3"/>
      <c r="C40278" s="3"/>
      <c r="D40278" s="6"/>
      <c r="E40278" s="8"/>
      <c r="O40278" s="9"/>
    </row>
    <row r="40279" spans="2:15" x14ac:dyDescent="0.2">
      <c r="B40279" s="3"/>
      <c r="C40279" s="3"/>
      <c r="D40279" s="6"/>
      <c r="E40279" s="8"/>
      <c r="O40279" s="9"/>
    </row>
    <row r="40280" spans="2:15" x14ac:dyDescent="0.2">
      <c r="B40280" s="3"/>
      <c r="C40280" s="3"/>
      <c r="D40280" s="6"/>
      <c r="E40280" s="8"/>
      <c r="O40280" s="9"/>
    </row>
    <row r="40281" spans="2:15" x14ac:dyDescent="0.2">
      <c r="B40281" s="3"/>
      <c r="C40281" s="3"/>
      <c r="D40281" s="6"/>
      <c r="E40281" s="8"/>
      <c r="O40281" s="9"/>
    </row>
    <row r="40282" spans="2:15" x14ac:dyDescent="0.2">
      <c r="B40282" s="3"/>
      <c r="C40282" s="3"/>
      <c r="D40282" s="6"/>
      <c r="E40282" s="8"/>
      <c r="O40282" s="9"/>
    </row>
    <row r="40283" spans="2:15" x14ac:dyDescent="0.2">
      <c r="B40283" s="3"/>
      <c r="C40283" s="3"/>
      <c r="D40283" s="6"/>
      <c r="E40283" s="8"/>
      <c r="O40283" s="9"/>
    </row>
    <row r="40284" spans="2:15" x14ac:dyDescent="0.2">
      <c r="B40284" s="3"/>
      <c r="C40284" s="3"/>
      <c r="D40284" s="6"/>
      <c r="E40284" s="8"/>
      <c r="O40284" s="9"/>
    </row>
    <row r="40285" spans="2:15" x14ac:dyDescent="0.2">
      <c r="B40285" s="3"/>
      <c r="C40285" s="3"/>
      <c r="D40285" s="6"/>
      <c r="E40285" s="8"/>
      <c r="O40285" s="9"/>
    </row>
    <row r="40286" spans="2:15" x14ac:dyDescent="0.2">
      <c r="B40286" s="3"/>
      <c r="C40286" s="3"/>
      <c r="D40286" s="6"/>
      <c r="E40286" s="8"/>
      <c r="O40286" s="9"/>
    </row>
    <row r="40287" spans="2:15" x14ac:dyDescent="0.2">
      <c r="B40287" s="3"/>
      <c r="C40287" s="3"/>
      <c r="D40287" s="6"/>
      <c r="E40287" s="8"/>
      <c r="O40287" s="9"/>
    </row>
    <row r="40288" spans="2:15" x14ac:dyDescent="0.2">
      <c r="B40288" s="3"/>
      <c r="C40288" s="3"/>
      <c r="D40288" s="6"/>
      <c r="E40288" s="8"/>
      <c r="O40288" s="9"/>
    </row>
    <row r="40289" spans="2:15" x14ac:dyDescent="0.2">
      <c r="B40289" s="3"/>
      <c r="C40289" s="3"/>
      <c r="D40289" s="6"/>
      <c r="E40289" s="8"/>
      <c r="O40289" s="9"/>
    </row>
    <row r="40290" spans="2:15" x14ac:dyDescent="0.2">
      <c r="B40290" s="3"/>
      <c r="C40290" s="3"/>
      <c r="D40290" s="6"/>
      <c r="E40290" s="8"/>
      <c r="O40290" s="9"/>
    </row>
    <row r="40291" spans="2:15" x14ac:dyDescent="0.2">
      <c r="B40291" s="3"/>
      <c r="C40291" s="3"/>
      <c r="D40291" s="6"/>
      <c r="E40291" s="8"/>
      <c r="O40291" s="9"/>
    </row>
    <row r="40292" spans="2:15" x14ac:dyDescent="0.2">
      <c r="B40292" s="3"/>
      <c r="C40292" s="3"/>
      <c r="D40292" s="6"/>
      <c r="E40292" s="8"/>
      <c r="O40292" s="9"/>
    </row>
    <row r="40293" spans="2:15" x14ac:dyDescent="0.2">
      <c r="B40293" s="3"/>
      <c r="C40293" s="3"/>
      <c r="D40293" s="6"/>
      <c r="E40293" s="8"/>
      <c r="O40293" s="9"/>
    </row>
    <row r="40294" spans="2:15" x14ac:dyDescent="0.2">
      <c r="B40294" s="3"/>
      <c r="C40294" s="3"/>
      <c r="D40294" s="6"/>
      <c r="E40294" s="8"/>
      <c r="O40294" s="9"/>
    </row>
    <row r="40295" spans="2:15" x14ac:dyDescent="0.2">
      <c r="B40295" s="3"/>
      <c r="C40295" s="3"/>
      <c r="D40295" s="6"/>
      <c r="E40295" s="8"/>
      <c r="O40295" s="9"/>
    </row>
    <row r="40296" spans="2:15" x14ac:dyDescent="0.2">
      <c r="B40296" s="3"/>
      <c r="C40296" s="3"/>
      <c r="D40296" s="6"/>
      <c r="E40296" s="8"/>
      <c r="O40296" s="9"/>
    </row>
    <row r="40297" spans="2:15" x14ac:dyDescent="0.2">
      <c r="B40297" s="3"/>
      <c r="C40297" s="3"/>
      <c r="D40297" s="6"/>
      <c r="E40297" s="8"/>
      <c r="O40297" s="9"/>
    </row>
    <row r="40298" spans="2:15" x14ac:dyDescent="0.2">
      <c r="B40298" s="3"/>
      <c r="C40298" s="3"/>
      <c r="D40298" s="6"/>
      <c r="E40298" s="8"/>
      <c r="O40298" s="9"/>
    </row>
    <row r="40299" spans="2:15" x14ac:dyDescent="0.2">
      <c r="B40299" s="3"/>
      <c r="C40299" s="3"/>
      <c r="D40299" s="6"/>
      <c r="E40299" s="8"/>
      <c r="O40299" s="9"/>
    </row>
    <row r="40300" spans="2:15" x14ac:dyDescent="0.2">
      <c r="B40300" s="3"/>
      <c r="C40300" s="3"/>
      <c r="D40300" s="6"/>
      <c r="E40300" s="8"/>
      <c r="O40300" s="9"/>
    </row>
    <row r="40301" spans="2:15" x14ac:dyDescent="0.2">
      <c r="B40301" s="3"/>
      <c r="C40301" s="3"/>
      <c r="D40301" s="6"/>
      <c r="E40301" s="8"/>
      <c r="O40301" s="9"/>
    </row>
    <row r="40302" spans="2:15" x14ac:dyDescent="0.2">
      <c r="B40302" s="3"/>
      <c r="C40302" s="3"/>
      <c r="D40302" s="6"/>
      <c r="E40302" s="8"/>
      <c r="O40302" s="9"/>
    </row>
    <row r="40303" spans="2:15" x14ac:dyDescent="0.2">
      <c r="B40303" s="3"/>
      <c r="C40303" s="3"/>
      <c r="D40303" s="6"/>
      <c r="E40303" s="8"/>
      <c r="O40303" s="9"/>
    </row>
    <row r="40304" spans="2:15" x14ac:dyDescent="0.2">
      <c r="B40304" s="3"/>
      <c r="C40304" s="3"/>
      <c r="D40304" s="6"/>
      <c r="E40304" s="8"/>
      <c r="O40304" s="9"/>
    </row>
    <row r="40305" spans="2:15" x14ac:dyDescent="0.2">
      <c r="B40305" s="3"/>
      <c r="C40305" s="3"/>
      <c r="D40305" s="6"/>
      <c r="E40305" s="8"/>
      <c r="O40305" s="9"/>
    </row>
    <row r="40306" spans="2:15" x14ac:dyDescent="0.2">
      <c r="B40306" s="3"/>
      <c r="C40306" s="3"/>
      <c r="D40306" s="6"/>
      <c r="E40306" s="8"/>
      <c r="O40306" s="9"/>
    </row>
    <row r="40307" spans="2:15" x14ac:dyDescent="0.2">
      <c r="B40307" s="3"/>
      <c r="C40307" s="3"/>
      <c r="D40307" s="6"/>
      <c r="E40307" s="8"/>
      <c r="O40307" s="9"/>
    </row>
    <row r="40308" spans="2:15" x14ac:dyDescent="0.2">
      <c r="B40308" s="3"/>
      <c r="C40308" s="3"/>
      <c r="D40308" s="6"/>
      <c r="E40308" s="8"/>
      <c r="O40308" s="9"/>
    </row>
    <row r="40309" spans="2:15" x14ac:dyDescent="0.2">
      <c r="B40309" s="3"/>
      <c r="C40309" s="3"/>
      <c r="D40309" s="6"/>
      <c r="E40309" s="8"/>
      <c r="O40309" s="9"/>
    </row>
    <row r="40310" spans="2:15" x14ac:dyDescent="0.2">
      <c r="B40310" s="3"/>
      <c r="C40310" s="3"/>
      <c r="D40310" s="6"/>
      <c r="E40310" s="8"/>
      <c r="O40310" s="9"/>
    </row>
    <row r="40311" spans="2:15" x14ac:dyDescent="0.2">
      <c r="B40311" s="3"/>
      <c r="C40311" s="3"/>
      <c r="D40311" s="6"/>
      <c r="E40311" s="8"/>
      <c r="O40311" s="9"/>
    </row>
    <row r="40312" spans="2:15" x14ac:dyDescent="0.2">
      <c r="B40312" s="3"/>
      <c r="C40312" s="3"/>
      <c r="D40312" s="6"/>
      <c r="E40312" s="8"/>
      <c r="O40312" s="9"/>
    </row>
    <row r="40313" spans="2:15" x14ac:dyDescent="0.2">
      <c r="B40313" s="3"/>
      <c r="C40313" s="3"/>
      <c r="D40313" s="6"/>
      <c r="E40313" s="8"/>
      <c r="O40313" s="9"/>
    </row>
    <row r="40314" spans="2:15" x14ac:dyDescent="0.2">
      <c r="B40314" s="3"/>
      <c r="C40314" s="3"/>
      <c r="D40314" s="6"/>
      <c r="E40314" s="8"/>
      <c r="O40314" s="9"/>
    </row>
    <row r="40315" spans="2:15" x14ac:dyDescent="0.2">
      <c r="B40315" s="3"/>
      <c r="C40315" s="3"/>
      <c r="D40315" s="6"/>
      <c r="E40315" s="8"/>
      <c r="O40315" s="9"/>
    </row>
    <row r="40316" spans="2:15" x14ac:dyDescent="0.2">
      <c r="B40316" s="3"/>
      <c r="C40316" s="3"/>
      <c r="D40316" s="6"/>
      <c r="E40316" s="8"/>
      <c r="O40316" s="9"/>
    </row>
    <row r="40317" spans="2:15" x14ac:dyDescent="0.2">
      <c r="B40317" s="3"/>
      <c r="C40317" s="3"/>
      <c r="D40317" s="6"/>
      <c r="E40317" s="8"/>
      <c r="O40317" s="9"/>
    </row>
    <row r="40318" spans="2:15" x14ac:dyDescent="0.2">
      <c r="B40318" s="3"/>
      <c r="C40318" s="3"/>
      <c r="D40318" s="6"/>
      <c r="E40318" s="8"/>
      <c r="O40318" s="9"/>
    </row>
    <row r="40319" spans="2:15" x14ac:dyDescent="0.2">
      <c r="B40319" s="3"/>
      <c r="C40319" s="3"/>
      <c r="D40319" s="6"/>
      <c r="E40319" s="8"/>
      <c r="O40319" s="9"/>
    </row>
    <row r="40320" spans="2:15" x14ac:dyDescent="0.2">
      <c r="B40320" s="3"/>
      <c r="C40320" s="3"/>
      <c r="D40320" s="6"/>
      <c r="E40320" s="8"/>
      <c r="O40320" s="9"/>
    </row>
    <row r="40321" spans="2:15" x14ac:dyDescent="0.2">
      <c r="B40321" s="3"/>
      <c r="C40321" s="3"/>
      <c r="D40321" s="6"/>
      <c r="E40321" s="8"/>
      <c r="O40321" s="9"/>
    </row>
    <row r="40322" spans="2:15" x14ac:dyDescent="0.2">
      <c r="B40322" s="3"/>
      <c r="C40322" s="3"/>
      <c r="D40322" s="6"/>
      <c r="E40322" s="8"/>
      <c r="O40322" s="9"/>
    </row>
    <row r="40323" spans="2:15" x14ac:dyDescent="0.2">
      <c r="B40323" s="3"/>
      <c r="C40323" s="3"/>
      <c r="D40323" s="6"/>
      <c r="E40323" s="8"/>
      <c r="O40323" s="9"/>
    </row>
    <row r="40324" spans="2:15" x14ac:dyDescent="0.2">
      <c r="B40324" s="3"/>
      <c r="C40324" s="3"/>
      <c r="D40324" s="6"/>
      <c r="E40324" s="8"/>
      <c r="O40324" s="9"/>
    </row>
    <row r="40325" spans="2:15" x14ac:dyDescent="0.2">
      <c r="B40325" s="3"/>
      <c r="C40325" s="3"/>
      <c r="D40325" s="6"/>
      <c r="E40325" s="8"/>
      <c r="O40325" s="9"/>
    </row>
    <row r="40326" spans="2:15" x14ac:dyDescent="0.2">
      <c r="B40326" s="3"/>
      <c r="C40326" s="3"/>
      <c r="D40326" s="6"/>
      <c r="E40326" s="8"/>
      <c r="O40326" s="9"/>
    </row>
    <row r="40327" spans="2:15" x14ac:dyDescent="0.2">
      <c r="B40327" s="3"/>
      <c r="C40327" s="3"/>
      <c r="D40327" s="6"/>
      <c r="E40327" s="8"/>
      <c r="O40327" s="9"/>
    </row>
    <row r="40328" spans="2:15" x14ac:dyDescent="0.2">
      <c r="B40328" s="3"/>
      <c r="C40328" s="3"/>
      <c r="D40328" s="6"/>
      <c r="E40328" s="8"/>
      <c r="O40328" s="9"/>
    </row>
    <row r="40329" spans="2:15" x14ac:dyDescent="0.2">
      <c r="B40329" s="3"/>
      <c r="C40329" s="3"/>
      <c r="D40329" s="6"/>
      <c r="E40329" s="8"/>
      <c r="O40329" s="9"/>
    </row>
    <row r="40330" spans="2:15" x14ac:dyDescent="0.2">
      <c r="B40330" s="3"/>
      <c r="C40330" s="3"/>
      <c r="D40330" s="6"/>
      <c r="E40330" s="8"/>
      <c r="O40330" s="9"/>
    </row>
    <row r="40331" spans="2:15" x14ac:dyDescent="0.2">
      <c r="B40331" s="3"/>
      <c r="C40331" s="3"/>
      <c r="D40331" s="6"/>
      <c r="E40331" s="8"/>
      <c r="O40331" s="9"/>
    </row>
    <row r="40332" spans="2:15" x14ac:dyDescent="0.2">
      <c r="B40332" s="3"/>
      <c r="C40332" s="3"/>
      <c r="D40332" s="6"/>
      <c r="E40332" s="8"/>
      <c r="O40332" s="9"/>
    </row>
    <row r="40333" spans="2:15" x14ac:dyDescent="0.2">
      <c r="B40333" s="3"/>
      <c r="C40333" s="3"/>
      <c r="D40333" s="6"/>
      <c r="E40333" s="8"/>
      <c r="O40333" s="9"/>
    </row>
    <row r="40334" spans="2:15" x14ac:dyDescent="0.2">
      <c r="B40334" s="3"/>
      <c r="C40334" s="3"/>
      <c r="D40334" s="6"/>
      <c r="E40334" s="8"/>
      <c r="O40334" s="9"/>
    </row>
    <row r="40335" spans="2:15" x14ac:dyDescent="0.2">
      <c r="B40335" s="3"/>
      <c r="C40335" s="3"/>
      <c r="D40335" s="6"/>
      <c r="E40335" s="8"/>
      <c r="O40335" s="9"/>
    </row>
    <row r="40336" spans="2:15" x14ac:dyDescent="0.2">
      <c r="B40336" s="3"/>
      <c r="C40336" s="3"/>
      <c r="D40336" s="6"/>
      <c r="E40336" s="8"/>
      <c r="O40336" s="9"/>
    </row>
    <row r="40337" spans="2:15" x14ac:dyDescent="0.2">
      <c r="B40337" s="3"/>
      <c r="C40337" s="3"/>
      <c r="D40337" s="6"/>
      <c r="E40337" s="8"/>
      <c r="O40337" s="9"/>
    </row>
    <row r="40338" spans="2:15" x14ac:dyDescent="0.2">
      <c r="B40338" s="3"/>
      <c r="C40338" s="3"/>
      <c r="D40338" s="6"/>
      <c r="E40338" s="8"/>
      <c r="O40338" s="9"/>
    </row>
    <row r="40339" spans="2:15" x14ac:dyDescent="0.2">
      <c r="B40339" s="3"/>
      <c r="C40339" s="3"/>
      <c r="D40339" s="6"/>
      <c r="E40339" s="8"/>
      <c r="O40339" s="9"/>
    </row>
    <row r="40340" spans="2:15" x14ac:dyDescent="0.2">
      <c r="B40340" s="3"/>
      <c r="C40340" s="3"/>
      <c r="D40340" s="6"/>
      <c r="E40340" s="8"/>
      <c r="O40340" s="9"/>
    </row>
    <row r="40341" spans="2:15" x14ac:dyDescent="0.2">
      <c r="B40341" s="3"/>
      <c r="C40341" s="3"/>
      <c r="D40341" s="6"/>
      <c r="E40341" s="8"/>
      <c r="O40341" s="9"/>
    </row>
    <row r="40342" spans="2:15" x14ac:dyDescent="0.2">
      <c r="B40342" s="3"/>
      <c r="C40342" s="3"/>
      <c r="D40342" s="6"/>
      <c r="E40342" s="8"/>
      <c r="O40342" s="9"/>
    </row>
    <row r="40343" spans="2:15" x14ac:dyDescent="0.2">
      <c r="B40343" s="3"/>
      <c r="C40343" s="3"/>
      <c r="D40343" s="6"/>
      <c r="E40343" s="8"/>
      <c r="O40343" s="9"/>
    </row>
    <row r="40344" spans="2:15" x14ac:dyDescent="0.2">
      <c r="B40344" s="3"/>
      <c r="C40344" s="3"/>
      <c r="D40344" s="6"/>
      <c r="E40344" s="8"/>
      <c r="O40344" s="9"/>
    </row>
    <row r="40345" spans="2:15" x14ac:dyDescent="0.2">
      <c r="B40345" s="3"/>
      <c r="C40345" s="3"/>
      <c r="D40345" s="6"/>
      <c r="E40345" s="8"/>
      <c r="O40345" s="9"/>
    </row>
    <row r="40346" spans="2:15" x14ac:dyDescent="0.2">
      <c r="B40346" s="3"/>
      <c r="C40346" s="3"/>
      <c r="D40346" s="6"/>
      <c r="E40346" s="8"/>
      <c r="O40346" s="9"/>
    </row>
    <row r="40347" spans="2:15" x14ac:dyDescent="0.2">
      <c r="B40347" s="3"/>
      <c r="C40347" s="3"/>
      <c r="D40347" s="6"/>
      <c r="E40347" s="8"/>
      <c r="O40347" s="9"/>
    </row>
    <row r="40348" spans="2:15" x14ac:dyDescent="0.2">
      <c r="B40348" s="3"/>
      <c r="C40348" s="3"/>
      <c r="D40348" s="6"/>
      <c r="E40348" s="8"/>
      <c r="O40348" s="9"/>
    </row>
    <row r="40349" spans="2:15" x14ac:dyDescent="0.2">
      <c r="B40349" s="3"/>
      <c r="C40349" s="3"/>
      <c r="D40349" s="6"/>
      <c r="E40349" s="8"/>
      <c r="O40349" s="9"/>
    </row>
    <row r="40350" spans="2:15" x14ac:dyDescent="0.2">
      <c r="B40350" s="3"/>
      <c r="C40350" s="3"/>
      <c r="D40350" s="6"/>
      <c r="E40350" s="8"/>
      <c r="O40350" s="9"/>
    </row>
    <row r="40351" spans="2:15" x14ac:dyDescent="0.2">
      <c r="B40351" s="3"/>
      <c r="C40351" s="3"/>
      <c r="D40351" s="6"/>
      <c r="E40351" s="8"/>
      <c r="O40351" s="9"/>
    </row>
    <row r="40352" spans="2:15" x14ac:dyDescent="0.2">
      <c r="B40352" s="3"/>
      <c r="C40352" s="3"/>
      <c r="D40352" s="6"/>
      <c r="E40352" s="8"/>
      <c r="O40352" s="9"/>
    </row>
    <row r="40353" spans="2:15" x14ac:dyDescent="0.2">
      <c r="B40353" s="3"/>
      <c r="C40353" s="3"/>
      <c r="D40353" s="6"/>
      <c r="E40353" s="8"/>
      <c r="O40353" s="9"/>
    </row>
    <row r="40354" spans="2:15" x14ac:dyDescent="0.2">
      <c r="B40354" s="3"/>
      <c r="C40354" s="3"/>
      <c r="D40354" s="6"/>
      <c r="E40354" s="8"/>
      <c r="O40354" s="9"/>
    </row>
    <row r="40355" spans="2:15" x14ac:dyDescent="0.2">
      <c r="B40355" s="3"/>
      <c r="C40355" s="3"/>
      <c r="D40355" s="6"/>
      <c r="E40355" s="8"/>
      <c r="O40355" s="9"/>
    </row>
    <row r="40356" spans="2:15" x14ac:dyDescent="0.2">
      <c r="B40356" s="3"/>
      <c r="C40356" s="3"/>
      <c r="D40356" s="6"/>
      <c r="E40356" s="8"/>
      <c r="O40356" s="9"/>
    </row>
    <row r="40357" spans="2:15" x14ac:dyDescent="0.2">
      <c r="B40357" s="3"/>
      <c r="C40357" s="3"/>
      <c r="D40357" s="6"/>
      <c r="E40357" s="8"/>
      <c r="O40357" s="9"/>
    </row>
    <row r="40358" spans="2:15" x14ac:dyDescent="0.2">
      <c r="B40358" s="3"/>
      <c r="C40358" s="3"/>
      <c r="D40358" s="6"/>
      <c r="E40358" s="8"/>
      <c r="O40358" s="9"/>
    </row>
    <row r="40359" spans="2:15" x14ac:dyDescent="0.2">
      <c r="B40359" s="3"/>
      <c r="C40359" s="3"/>
      <c r="D40359" s="6"/>
      <c r="E40359" s="8"/>
      <c r="O40359" s="9"/>
    </row>
    <row r="40360" spans="2:15" x14ac:dyDescent="0.2">
      <c r="B40360" s="3"/>
      <c r="C40360" s="3"/>
      <c r="D40360" s="6"/>
      <c r="E40360" s="8"/>
      <c r="O40360" s="9"/>
    </row>
    <row r="40361" spans="2:15" x14ac:dyDescent="0.2">
      <c r="B40361" s="3"/>
      <c r="C40361" s="3"/>
      <c r="D40361" s="6"/>
      <c r="E40361" s="8"/>
      <c r="O40361" s="9"/>
    </row>
    <row r="40362" spans="2:15" x14ac:dyDescent="0.2">
      <c r="B40362" s="3"/>
      <c r="C40362" s="3"/>
      <c r="D40362" s="6"/>
      <c r="E40362" s="8"/>
      <c r="O40362" s="9"/>
    </row>
    <row r="40363" spans="2:15" x14ac:dyDescent="0.2">
      <c r="B40363" s="3"/>
      <c r="C40363" s="3"/>
      <c r="D40363" s="6"/>
      <c r="E40363" s="8"/>
      <c r="O40363" s="9"/>
    </row>
    <row r="40364" spans="2:15" x14ac:dyDescent="0.2">
      <c r="B40364" s="3"/>
      <c r="C40364" s="3"/>
      <c r="D40364" s="6"/>
      <c r="E40364" s="8"/>
      <c r="O40364" s="9"/>
    </row>
    <row r="40365" spans="2:15" x14ac:dyDescent="0.2">
      <c r="B40365" s="3"/>
      <c r="C40365" s="3"/>
      <c r="D40365" s="6"/>
      <c r="E40365" s="8"/>
      <c r="O40365" s="9"/>
    </row>
    <row r="40366" spans="2:15" x14ac:dyDescent="0.2">
      <c r="B40366" s="3"/>
      <c r="C40366" s="3"/>
      <c r="D40366" s="6"/>
      <c r="E40366" s="8"/>
      <c r="O40366" s="9"/>
    </row>
    <row r="40367" spans="2:15" x14ac:dyDescent="0.2">
      <c r="B40367" s="3"/>
      <c r="C40367" s="3"/>
      <c r="D40367" s="6"/>
      <c r="E40367" s="8"/>
      <c r="O40367" s="9"/>
    </row>
    <row r="40368" spans="2:15" x14ac:dyDescent="0.2">
      <c r="B40368" s="3"/>
      <c r="C40368" s="3"/>
      <c r="D40368" s="6"/>
      <c r="E40368" s="8"/>
      <c r="O40368" s="9"/>
    </row>
    <row r="40369" spans="2:15" x14ac:dyDescent="0.2">
      <c r="B40369" s="3"/>
      <c r="C40369" s="3"/>
      <c r="D40369" s="6"/>
      <c r="E40369" s="8"/>
      <c r="O40369" s="9"/>
    </row>
    <row r="40370" spans="2:15" x14ac:dyDescent="0.2">
      <c r="B40370" s="3"/>
      <c r="C40370" s="3"/>
      <c r="D40370" s="6"/>
      <c r="E40370" s="8"/>
      <c r="O40370" s="9"/>
    </row>
    <row r="40371" spans="2:15" x14ac:dyDescent="0.2">
      <c r="B40371" s="3"/>
      <c r="C40371" s="3"/>
      <c r="D40371" s="6"/>
      <c r="E40371" s="8"/>
      <c r="O40371" s="9"/>
    </row>
    <row r="40372" spans="2:15" x14ac:dyDescent="0.2">
      <c r="B40372" s="3"/>
      <c r="C40372" s="3"/>
      <c r="D40372" s="6"/>
      <c r="E40372" s="8"/>
      <c r="O40372" s="9"/>
    </row>
    <row r="40373" spans="2:15" x14ac:dyDescent="0.2">
      <c r="B40373" s="3"/>
      <c r="C40373" s="3"/>
      <c r="D40373" s="6"/>
      <c r="E40373" s="8"/>
      <c r="O40373" s="9"/>
    </row>
    <row r="40374" spans="2:15" x14ac:dyDescent="0.2">
      <c r="B40374" s="3"/>
      <c r="C40374" s="3"/>
      <c r="D40374" s="6"/>
      <c r="E40374" s="8"/>
      <c r="O40374" s="9"/>
    </row>
    <row r="40375" spans="2:15" x14ac:dyDescent="0.2">
      <c r="B40375" s="3"/>
      <c r="C40375" s="3"/>
      <c r="D40375" s="6"/>
      <c r="E40375" s="8"/>
      <c r="O40375" s="9"/>
    </row>
    <row r="40376" spans="2:15" x14ac:dyDescent="0.2">
      <c r="B40376" s="3"/>
      <c r="C40376" s="3"/>
      <c r="D40376" s="6"/>
      <c r="E40376" s="8"/>
      <c r="O40376" s="9"/>
    </row>
    <row r="40377" spans="2:15" x14ac:dyDescent="0.2">
      <c r="B40377" s="3"/>
      <c r="C40377" s="3"/>
      <c r="D40377" s="6"/>
      <c r="E40377" s="8"/>
      <c r="O40377" s="9"/>
    </row>
    <row r="40378" spans="2:15" x14ac:dyDescent="0.2">
      <c r="B40378" s="3"/>
      <c r="C40378" s="3"/>
      <c r="D40378" s="6"/>
      <c r="E40378" s="8"/>
      <c r="O40378" s="9"/>
    </row>
    <row r="40379" spans="2:15" x14ac:dyDescent="0.2">
      <c r="B40379" s="3"/>
      <c r="C40379" s="3"/>
      <c r="D40379" s="6"/>
      <c r="E40379" s="8"/>
      <c r="O40379" s="9"/>
    </row>
    <row r="40380" spans="2:15" x14ac:dyDescent="0.2">
      <c r="B40380" s="3"/>
      <c r="C40380" s="3"/>
      <c r="D40380" s="6"/>
      <c r="E40380" s="8"/>
      <c r="O40380" s="9"/>
    </row>
    <row r="40381" spans="2:15" x14ac:dyDescent="0.2">
      <c r="B40381" s="3"/>
      <c r="C40381" s="3"/>
      <c r="D40381" s="6"/>
      <c r="E40381" s="8"/>
      <c r="O40381" s="9"/>
    </row>
    <row r="40382" spans="2:15" x14ac:dyDescent="0.2">
      <c r="B40382" s="3"/>
      <c r="C40382" s="3"/>
      <c r="D40382" s="6"/>
      <c r="E40382" s="8"/>
      <c r="O40382" s="9"/>
    </row>
    <row r="40383" spans="2:15" x14ac:dyDescent="0.2">
      <c r="B40383" s="3"/>
      <c r="C40383" s="3"/>
      <c r="D40383" s="6"/>
      <c r="E40383" s="8"/>
      <c r="O40383" s="9"/>
    </row>
    <row r="40384" spans="2:15" x14ac:dyDescent="0.2">
      <c r="B40384" s="3"/>
      <c r="C40384" s="3"/>
      <c r="D40384" s="6"/>
      <c r="E40384" s="8"/>
      <c r="O40384" s="9"/>
    </row>
    <row r="40385" spans="2:15" x14ac:dyDescent="0.2">
      <c r="B40385" s="3"/>
      <c r="C40385" s="3"/>
      <c r="D40385" s="6"/>
      <c r="E40385" s="8"/>
      <c r="O40385" s="9"/>
    </row>
    <row r="40386" spans="2:15" x14ac:dyDescent="0.2">
      <c r="B40386" s="3"/>
      <c r="C40386" s="3"/>
      <c r="D40386" s="6"/>
      <c r="E40386" s="8"/>
      <c r="O40386" s="9"/>
    </row>
    <row r="40387" spans="2:15" x14ac:dyDescent="0.2">
      <c r="B40387" s="3"/>
      <c r="C40387" s="3"/>
      <c r="D40387" s="6"/>
      <c r="E40387" s="8"/>
      <c r="O40387" s="9"/>
    </row>
    <row r="40388" spans="2:15" x14ac:dyDescent="0.2">
      <c r="B40388" s="3"/>
      <c r="C40388" s="3"/>
      <c r="D40388" s="6"/>
      <c r="E40388" s="8"/>
      <c r="O40388" s="9"/>
    </row>
    <row r="40389" spans="2:15" x14ac:dyDescent="0.2">
      <c r="B40389" s="3"/>
      <c r="C40389" s="3"/>
      <c r="D40389" s="6"/>
      <c r="E40389" s="8"/>
      <c r="O40389" s="9"/>
    </row>
    <row r="40390" spans="2:15" x14ac:dyDescent="0.2">
      <c r="B40390" s="3"/>
      <c r="C40390" s="3"/>
      <c r="D40390" s="6"/>
      <c r="E40390" s="8"/>
      <c r="O40390" s="9"/>
    </row>
    <row r="40391" spans="2:15" x14ac:dyDescent="0.2">
      <c r="B40391" s="3"/>
      <c r="C40391" s="3"/>
      <c r="D40391" s="6"/>
      <c r="E40391" s="8"/>
      <c r="O40391" s="9"/>
    </row>
    <row r="40392" spans="2:15" x14ac:dyDescent="0.2">
      <c r="B40392" s="3"/>
      <c r="C40392" s="3"/>
      <c r="D40392" s="6"/>
      <c r="E40392" s="8"/>
      <c r="O40392" s="9"/>
    </row>
    <row r="40393" spans="2:15" x14ac:dyDescent="0.2">
      <c r="B40393" s="3"/>
      <c r="C40393" s="3"/>
      <c r="D40393" s="6"/>
      <c r="E40393" s="8"/>
      <c r="O40393" s="9"/>
    </row>
    <row r="40394" spans="2:15" x14ac:dyDescent="0.2">
      <c r="B40394" s="3"/>
      <c r="C40394" s="3"/>
      <c r="D40394" s="6"/>
      <c r="E40394" s="8"/>
      <c r="O40394" s="9"/>
    </row>
    <row r="40395" spans="2:15" x14ac:dyDescent="0.2">
      <c r="B40395" s="3"/>
      <c r="C40395" s="3"/>
      <c r="D40395" s="6"/>
      <c r="E40395" s="8"/>
      <c r="O40395" s="9"/>
    </row>
    <row r="40396" spans="2:15" x14ac:dyDescent="0.2">
      <c r="B40396" s="3"/>
      <c r="C40396" s="3"/>
      <c r="D40396" s="6"/>
      <c r="E40396" s="8"/>
      <c r="O40396" s="9"/>
    </row>
    <row r="40397" spans="2:15" x14ac:dyDescent="0.2">
      <c r="B40397" s="3"/>
      <c r="C40397" s="3"/>
      <c r="D40397" s="6"/>
      <c r="E40397" s="8"/>
      <c r="O40397" s="9"/>
    </row>
    <row r="40398" spans="2:15" x14ac:dyDescent="0.2">
      <c r="B40398" s="3"/>
      <c r="C40398" s="3"/>
      <c r="D40398" s="6"/>
      <c r="E40398" s="8"/>
      <c r="O40398" s="9"/>
    </row>
    <row r="40399" spans="2:15" x14ac:dyDescent="0.2">
      <c r="B40399" s="3"/>
      <c r="C40399" s="3"/>
      <c r="D40399" s="6"/>
      <c r="E40399" s="8"/>
      <c r="O40399" s="9"/>
    </row>
    <row r="40400" spans="2:15" x14ac:dyDescent="0.2">
      <c r="B40400" s="3"/>
      <c r="C40400" s="3"/>
      <c r="D40400" s="6"/>
      <c r="E40400" s="8"/>
      <c r="O40400" s="9"/>
    </row>
    <row r="40401" spans="2:15" x14ac:dyDescent="0.2">
      <c r="B40401" s="3"/>
      <c r="C40401" s="3"/>
      <c r="D40401" s="6"/>
      <c r="E40401" s="8"/>
      <c r="O40401" s="9"/>
    </row>
    <row r="40402" spans="2:15" x14ac:dyDescent="0.2">
      <c r="B40402" s="3"/>
      <c r="C40402" s="3"/>
      <c r="D40402" s="6"/>
      <c r="E40402" s="8"/>
      <c r="O40402" s="9"/>
    </row>
    <row r="40403" spans="2:15" x14ac:dyDescent="0.2">
      <c r="B40403" s="3"/>
      <c r="C40403" s="3"/>
      <c r="D40403" s="6"/>
      <c r="E40403" s="8"/>
      <c r="O40403" s="9"/>
    </row>
    <row r="40404" spans="2:15" x14ac:dyDescent="0.2">
      <c r="B40404" s="3"/>
      <c r="C40404" s="3"/>
      <c r="D40404" s="6"/>
      <c r="E40404" s="8"/>
      <c r="O40404" s="9"/>
    </row>
    <row r="40405" spans="2:15" x14ac:dyDescent="0.2">
      <c r="B40405" s="3"/>
      <c r="C40405" s="3"/>
      <c r="D40405" s="6"/>
      <c r="E40405" s="8"/>
      <c r="O40405" s="9"/>
    </row>
    <row r="40406" spans="2:15" x14ac:dyDescent="0.2">
      <c r="B40406" s="3"/>
      <c r="C40406" s="3"/>
      <c r="D40406" s="6"/>
      <c r="E40406" s="8"/>
      <c r="O40406" s="9"/>
    </row>
    <row r="40407" spans="2:15" x14ac:dyDescent="0.2">
      <c r="B40407" s="3"/>
      <c r="C40407" s="3"/>
      <c r="D40407" s="6"/>
      <c r="E40407" s="8"/>
      <c r="O40407" s="9"/>
    </row>
    <row r="40408" spans="2:15" x14ac:dyDescent="0.2">
      <c r="B40408" s="3"/>
      <c r="C40408" s="3"/>
      <c r="D40408" s="6"/>
      <c r="E40408" s="8"/>
      <c r="O40408" s="9"/>
    </row>
    <row r="40409" spans="2:15" x14ac:dyDescent="0.2">
      <c r="B40409" s="3"/>
      <c r="C40409" s="3"/>
      <c r="D40409" s="6"/>
      <c r="E40409" s="8"/>
      <c r="O40409" s="9"/>
    </row>
    <row r="40410" spans="2:15" x14ac:dyDescent="0.2">
      <c r="B40410" s="3"/>
      <c r="C40410" s="3"/>
      <c r="D40410" s="6"/>
      <c r="E40410" s="8"/>
      <c r="O40410" s="9"/>
    </row>
    <row r="40411" spans="2:15" x14ac:dyDescent="0.2">
      <c r="B40411" s="3"/>
      <c r="C40411" s="3"/>
      <c r="D40411" s="6"/>
      <c r="E40411" s="8"/>
      <c r="O40411" s="9"/>
    </row>
    <row r="40412" spans="2:15" x14ac:dyDescent="0.2">
      <c r="B40412" s="3"/>
      <c r="C40412" s="3"/>
      <c r="D40412" s="6"/>
      <c r="E40412" s="8"/>
      <c r="O40412" s="9"/>
    </row>
    <row r="40413" spans="2:15" x14ac:dyDescent="0.2">
      <c r="B40413" s="3"/>
      <c r="C40413" s="3"/>
      <c r="D40413" s="6"/>
      <c r="E40413" s="8"/>
      <c r="O40413" s="9"/>
    </row>
    <row r="40414" spans="2:15" x14ac:dyDescent="0.2">
      <c r="B40414" s="3"/>
      <c r="C40414" s="3"/>
      <c r="D40414" s="6"/>
      <c r="E40414" s="8"/>
      <c r="O40414" s="9"/>
    </row>
    <row r="40415" spans="2:15" x14ac:dyDescent="0.2">
      <c r="B40415" s="3"/>
      <c r="C40415" s="3"/>
      <c r="D40415" s="6"/>
      <c r="E40415" s="8"/>
      <c r="O40415" s="9"/>
    </row>
    <row r="40416" spans="2:15" x14ac:dyDescent="0.2">
      <c r="B40416" s="3"/>
      <c r="C40416" s="3"/>
      <c r="D40416" s="6"/>
      <c r="E40416" s="8"/>
      <c r="O40416" s="9"/>
    </row>
    <row r="40417" spans="2:15" x14ac:dyDescent="0.2">
      <c r="B40417" s="3"/>
      <c r="C40417" s="3"/>
      <c r="D40417" s="6"/>
      <c r="E40417" s="8"/>
      <c r="O40417" s="9"/>
    </row>
    <row r="40418" spans="2:15" x14ac:dyDescent="0.2">
      <c r="B40418" s="3"/>
      <c r="C40418" s="3"/>
      <c r="D40418" s="6"/>
      <c r="E40418" s="8"/>
      <c r="O40418" s="9"/>
    </row>
    <row r="40419" spans="2:15" x14ac:dyDescent="0.2">
      <c r="B40419" s="3"/>
      <c r="C40419" s="3"/>
      <c r="D40419" s="6"/>
      <c r="E40419" s="8"/>
      <c r="O40419" s="9"/>
    </row>
    <row r="40420" spans="2:15" x14ac:dyDescent="0.2">
      <c r="B40420" s="3"/>
      <c r="C40420" s="3"/>
      <c r="D40420" s="6"/>
      <c r="E40420" s="8"/>
      <c r="O40420" s="9"/>
    </row>
    <row r="40421" spans="2:15" x14ac:dyDescent="0.2">
      <c r="B40421" s="3"/>
      <c r="C40421" s="3"/>
      <c r="D40421" s="6"/>
      <c r="E40421" s="8"/>
      <c r="O40421" s="9"/>
    </row>
    <row r="40422" spans="2:15" x14ac:dyDescent="0.2">
      <c r="B40422" s="3"/>
      <c r="C40422" s="3"/>
      <c r="D40422" s="6"/>
      <c r="E40422" s="8"/>
      <c r="O40422" s="9"/>
    </row>
    <row r="40423" spans="2:15" x14ac:dyDescent="0.2">
      <c r="B40423" s="3"/>
      <c r="C40423" s="3"/>
      <c r="D40423" s="6"/>
      <c r="E40423" s="8"/>
      <c r="O40423" s="9"/>
    </row>
    <row r="40424" spans="2:15" x14ac:dyDescent="0.2">
      <c r="B40424" s="3"/>
      <c r="C40424" s="3"/>
      <c r="D40424" s="6"/>
      <c r="E40424" s="8"/>
      <c r="O40424" s="9"/>
    </row>
    <row r="40425" spans="2:15" x14ac:dyDescent="0.2">
      <c r="B40425" s="3"/>
      <c r="C40425" s="3"/>
      <c r="D40425" s="6"/>
      <c r="E40425" s="8"/>
      <c r="O40425" s="9"/>
    </row>
    <row r="40426" spans="2:15" x14ac:dyDescent="0.2">
      <c r="B40426" s="3"/>
      <c r="C40426" s="3"/>
      <c r="D40426" s="6"/>
      <c r="E40426" s="8"/>
      <c r="O40426" s="9"/>
    </row>
    <row r="40427" spans="2:15" x14ac:dyDescent="0.2">
      <c r="B40427" s="3"/>
      <c r="C40427" s="3"/>
      <c r="D40427" s="6"/>
      <c r="E40427" s="8"/>
      <c r="O40427" s="9"/>
    </row>
    <row r="40428" spans="2:15" x14ac:dyDescent="0.2">
      <c r="B40428" s="3"/>
      <c r="C40428" s="3"/>
      <c r="D40428" s="6"/>
      <c r="E40428" s="8"/>
      <c r="O40428" s="9"/>
    </row>
    <row r="40429" spans="2:15" x14ac:dyDescent="0.2">
      <c r="B40429" s="3"/>
      <c r="C40429" s="3"/>
      <c r="D40429" s="6"/>
      <c r="E40429" s="8"/>
      <c r="O40429" s="9"/>
    </row>
    <row r="40430" spans="2:15" x14ac:dyDescent="0.2">
      <c r="B40430" s="3"/>
      <c r="C40430" s="3"/>
      <c r="D40430" s="6"/>
      <c r="E40430" s="8"/>
      <c r="O40430" s="9"/>
    </row>
    <row r="40431" spans="2:15" x14ac:dyDescent="0.2">
      <c r="B40431" s="3"/>
      <c r="C40431" s="3"/>
      <c r="D40431" s="6"/>
      <c r="E40431" s="8"/>
      <c r="O40431" s="9"/>
    </row>
    <row r="40432" spans="2:15" x14ac:dyDescent="0.2">
      <c r="B40432" s="3"/>
      <c r="C40432" s="3"/>
      <c r="D40432" s="6"/>
      <c r="E40432" s="8"/>
      <c r="O40432" s="9"/>
    </row>
    <row r="40433" spans="2:15" x14ac:dyDescent="0.2">
      <c r="B40433" s="3"/>
      <c r="C40433" s="3"/>
      <c r="D40433" s="6"/>
      <c r="E40433" s="8"/>
      <c r="O40433" s="9"/>
    </row>
    <row r="40434" spans="2:15" x14ac:dyDescent="0.2">
      <c r="B40434" s="3"/>
      <c r="C40434" s="3"/>
      <c r="D40434" s="6"/>
      <c r="E40434" s="8"/>
      <c r="O40434" s="9"/>
    </row>
    <row r="40435" spans="2:15" x14ac:dyDescent="0.2">
      <c r="B40435" s="3"/>
      <c r="C40435" s="3"/>
      <c r="D40435" s="6"/>
      <c r="E40435" s="8"/>
      <c r="O40435" s="9"/>
    </row>
    <row r="40436" spans="2:15" x14ac:dyDescent="0.2">
      <c r="B40436" s="3"/>
      <c r="C40436" s="3"/>
      <c r="D40436" s="6"/>
      <c r="E40436" s="8"/>
      <c r="O40436" s="9"/>
    </row>
    <row r="40437" spans="2:15" x14ac:dyDescent="0.2">
      <c r="B40437" s="3"/>
      <c r="C40437" s="3"/>
      <c r="D40437" s="6"/>
      <c r="E40437" s="8"/>
      <c r="O40437" s="9"/>
    </row>
    <row r="40438" spans="2:15" x14ac:dyDescent="0.2">
      <c r="B40438" s="3"/>
      <c r="C40438" s="3"/>
      <c r="D40438" s="6"/>
      <c r="E40438" s="8"/>
      <c r="O40438" s="9"/>
    </row>
    <row r="40439" spans="2:15" x14ac:dyDescent="0.2">
      <c r="B40439" s="3"/>
      <c r="C40439" s="3"/>
      <c r="D40439" s="6"/>
      <c r="E40439" s="8"/>
      <c r="O40439" s="9"/>
    </row>
    <row r="40440" spans="2:15" x14ac:dyDescent="0.2">
      <c r="B40440" s="3"/>
      <c r="C40440" s="3"/>
      <c r="D40440" s="6"/>
      <c r="E40440" s="8"/>
      <c r="O40440" s="9"/>
    </row>
    <row r="40441" spans="2:15" x14ac:dyDescent="0.2">
      <c r="B40441" s="3"/>
      <c r="C40441" s="3"/>
      <c r="D40441" s="6"/>
      <c r="E40441" s="8"/>
      <c r="O40441" s="9"/>
    </row>
    <row r="40442" spans="2:15" x14ac:dyDescent="0.2">
      <c r="B40442" s="3"/>
      <c r="C40442" s="3"/>
      <c r="D40442" s="6"/>
      <c r="E40442" s="8"/>
      <c r="O40442" s="9"/>
    </row>
    <row r="40443" spans="2:15" x14ac:dyDescent="0.2">
      <c r="B40443" s="3"/>
      <c r="C40443" s="3"/>
      <c r="D40443" s="6"/>
      <c r="E40443" s="8"/>
      <c r="O40443" s="9"/>
    </row>
    <row r="40444" spans="2:15" x14ac:dyDescent="0.2">
      <c r="B40444" s="3"/>
      <c r="C40444" s="3"/>
      <c r="D40444" s="6"/>
      <c r="E40444" s="8"/>
      <c r="O40444" s="9"/>
    </row>
    <row r="40445" spans="2:15" x14ac:dyDescent="0.2">
      <c r="B40445" s="3"/>
      <c r="C40445" s="3"/>
      <c r="D40445" s="6"/>
      <c r="E40445" s="8"/>
      <c r="O40445" s="9"/>
    </row>
    <row r="40446" spans="2:15" x14ac:dyDescent="0.2">
      <c r="B40446" s="3"/>
      <c r="C40446" s="3"/>
      <c r="D40446" s="6"/>
      <c r="E40446" s="8"/>
      <c r="O40446" s="9"/>
    </row>
    <row r="40447" spans="2:15" x14ac:dyDescent="0.2">
      <c r="B40447" s="3"/>
      <c r="C40447" s="3"/>
      <c r="D40447" s="6"/>
      <c r="E40447" s="8"/>
      <c r="O40447" s="9"/>
    </row>
    <row r="40448" spans="2:15" x14ac:dyDescent="0.2">
      <c r="B40448" s="3"/>
      <c r="C40448" s="3"/>
      <c r="D40448" s="6"/>
      <c r="E40448" s="8"/>
      <c r="O40448" s="9"/>
    </row>
    <row r="40449" spans="2:15" x14ac:dyDescent="0.2">
      <c r="B40449" s="3"/>
      <c r="C40449" s="3"/>
      <c r="D40449" s="6"/>
      <c r="E40449" s="8"/>
      <c r="O40449" s="9"/>
    </row>
    <row r="40450" spans="2:15" x14ac:dyDescent="0.2">
      <c r="B40450" s="3"/>
      <c r="C40450" s="3"/>
      <c r="D40450" s="6"/>
      <c r="E40450" s="8"/>
      <c r="O40450" s="9"/>
    </row>
    <row r="40451" spans="2:15" x14ac:dyDescent="0.2">
      <c r="B40451" s="3"/>
      <c r="C40451" s="3"/>
      <c r="D40451" s="6"/>
      <c r="E40451" s="8"/>
      <c r="O40451" s="9"/>
    </row>
    <row r="40452" spans="2:15" x14ac:dyDescent="0.2">
      <c r="B40452" s="3"/>
      <c r="C40452" s="3"/>
      <c r="D40452" s="6"/>
      <c r="E40452" s="8"/>
      <c r="O40452" s="9"/>
    </row>
    <row r="40453" spans="2:15" x14ac:dyDescent="0.2">
      <c r="B40453" s="3"/>
      <c r="C40453" s="3"/>
      <c r="D40453" s="6"/>
      <c r="E40453" s="8"/>
      <c r="O40453" s="9"/>
    </row>
    <row r="40454" spans="2:15" x14ac:dyDescent="0.2">
      <c r="B40454" s="3"/>
      <c r="C40454" s="3"/>
      <c r="D40454" s="6"/>
      <c r="E40454" s="8"/>
      <c r="O40454" s="9"/>
    </row>
    <row r="40455" spans="2:15" x14ac:dyDescent="0.2">
      <c r="B40455" s="3"/>
      <c r="C40455" s="3"/>
      <c r="D40455" s="6"/>
      <c r="E40455" s="8"/>
      <c r="O40455" s="9"/>
    </row>
    <row r="40456" spans="2:15" x14ac:dyDescent="0.2">
      <c r="B40456" s="3"/>
      <c r="C40456" s="3"/>
      <c r="D40456" s="6"/>
      <c r="E40456" s="8"/>
      <c r="O40456" s="9"/>
    </row>
    <row r="40457" spans="2:15" x14ac:dyDescent="0.2">
      <c r="B40457" s="3"/>
      <c r="C40457" s="3"/>
      <c r="D40457" s="6"/>
      <c r="E40457" s="8"/>
      <c r="O40457" s="9"/>
    </row>
    <row r="40458" spans="2:15" x14ac:dyDescent="0.2">
      <c r="B40458" s="3"/>
      <c r="C40458" s="3"/>
      <c r="D40458" s="6"/>
      <c r="E40458" s="8"/>
      <c r="O40458" s="9"/>
    </row>
    <row r="40459" spans="2:15" x14ac:dyDescent="0.2">
      <c r="B40459" s="3"/>
      <c r="C40459" s="3"/>
      <c r="D40459" s="6"/>
      <c r="E40459" s="8"/>
      <c r="O40459" s="9"/>
    </row>
    <row r="40460" spans="2:15" x14ac:dyDescent="0.2">
      <c r="B40460" s="3"/>
      <c r="C40460" s="3"/>
      <c r="D40460" s="6"/>
      <c r="E40460" s="8"/>
      <c r="O40460" s="9"/>
    </row>
    <row r="40461" spans="2:15" x14ac:dyDescent="0.2">
      <c r="B40461" s="3"/>
      <c r="C40461" s="3"/>
      <c r="D40461" s="6"/>
      <c r="E40461" s="8"/>
      <c r="O40461" s="9"/>
    </row>
    <row r="40462" spans="2:15" x14ac:dyDescent="0.2">
      <c r="B40462" s="3"/>
      <c r="C40462" s="3"/>
      <c r="D40462" s="6"/>
      <c r="E40462" s="8"/>
      <c r="O40462" s="9"/>
    </row>
    <row r="40463" spans="2:15" x14ac:dyDescent="0.2">
      <c r="B40463" s="3"/>
      <c r="C40463" s="3"/>
      <c r="D40463" s="6"/>
      <c r="E40463" s="8"/>
      <c r="O40463" s="9"/>
    </row>
    <row r="40464" spans="2:15" x14ac:dyDescent="0.2">
      <c r="B40464" s="3"/>
      <c r="C40464" s="3"/>
      <c r="D40464" s="6"/>
      <c r="E40464" s="8"/>
      <c r="O40464" s="9"/>
    </row>
    <row r="40465" spans="2:15" x14ac:dyDescent="0.2">
      <c r="B40465" s="3"/>
      <c r="C40465" s="3"/>
      <c r="D40465" s="6"/>
      <c r="E40465" s="8"/>
      <c r="O40465" s="9"/>
    </row>
    <row r="40466" spans="2:15" x14ac:dyDescent="0.2">
      <c r="B40466" s="3"/>
      <c r="C40466" s="3"/>
      <c r="D40466" s="6"/>
      <c r="E40466" s="8"/>
      <c r="O40466" s="9"/>
    </row>
    <row r="40467" spans="2:15" x14ac:dyDescent="0.2">
      <c r="B40467" s="3"/>
      <c r="C40467" s="3"/>
      <c r="D40467" s="6"/>
      <c r="E40467" s="8"/>
      <c r="O40467" s="9"/>
    </row>
    <row r="40468" spans="2:15" x14ac:dyDescent="0.2">
      <c r="B40468" s="3"/>
      <c r="C40468" s="3"/>
      <c r="D40468" s="6"/>
      <c r="E40468" s="8"/>
      <c r="O40468" s="9"/>
    </row>
    <row r="40469" spans="2:15" x14ac:dyDescent="0.2">
      <c r="B40469" s="3"/>
      <c r="C40469" s="3"/>
      <c r="D40469" s="6"/>
      <c r="E40469" s="8"/>
      <c r="O40469" s="9"/>
    </row>
    <row r="40470" spans="2:15" x14ac:dyDescent="0.2">
      <c r="B40470" s="3"/>
      <c r="C40470" s="3"/>
      <c r="D40470" s="6"/>
      <c r="E40470" s="8"/>
      <c r="O40470" s="9"/>
    </row>
    <row r="40471" spans="2:15" x14ac:dyDescent="0.2">
      <c r="B40471" s="3"/>
      <c r="C40471" s="3"/>
      <c r="D40471" s="6"/>
      <c r="E40471" s="8"/>
      <c r="O40471" s="9"/>
    </row>
    <row r="40472" spans="2:15" x14ac:dyDescent="0.2">
      <c r="B40472" s="3"/>
      <c r="C40472" s="3"/>
      <c r="D40472" s="6"/>
      <c r="E40472" s="8"/>
      <c r="O40472" s="9"/>
    </row>
    <row r="40473" spans="2:15" x14ac:dyDescent="0.2">
      <c r="B40473" s="3"/>
      <c r="C40473" s="3"/>
      <c r="D40473" s="6"/>
      <c r="E40473" s="8"/>
      <c r="O40473" s="9"/>
    </row>
    <row r="40474" spans="2:15" x14ac:dyDescent="0.2">
      <c r="B40474" s="3"/>
      <c r="C40474" s="3"/>
      <c r="D40474" s="6"/>
      <c r="E40474" s="8"/>
      <c r="O40474" s="9"/>
    </row>
    <row r="40475" spans="2:15" x14ac:dyDescent="0.2">
      <c r="B40475" s="3"/>
      <c r="C40475" s="3"/>
      <c r="D40475" s="6"/>
      <c r="E40475" s="8"/>
      <c r="O40475" s="9"/>
    </row>
    <row r="40476" spans="2:15" x14ac:dyDescent="0.2">
      <c r="B40476" s="3"/>
      <c r="C40476" s="3"/>
      <c r="D40476" s="6"/>
      <c r="E40476" s="8"/>
      <c r="O40476" s="9"/>
    </row>
    <row r="40477" spans="2:15" x14ac:dyDescent="0.2">
      <c r="B40477" s="3"/>
      <c r="C40477" s="3"/>
      <c r="D40477" s="6"/>
      <c r="E40477" s="8"/>
      <c r="O40477" s="9"/>
    </row>
    <row r="40478" spans="2:15" x14ac:dyDescent="0.2">
      <c r="B40478" s="3"/>
      <c r="C40478" s="3"/>
      <c r="D40478" s="6"/>
      <c r="E40478" s="8"/>
      <c r="O40478" s="9"/>
    </row>
    <row r="40479" spans="2:15" x14ac:dyDescent="0.2">
      <c r="B40479" s="3"/>
      <c r="C40479" s="3"/>
      <c r="D40479" s="6"/>
      <c r="E40479" s="8"/>
      <c r="O40479" s="9"/>
    </row>
    <row r="40480" spans="2:15" x14ac:dyDescent="0.2">
      <c r="B40480" s="3"/>
      <c r="C40480" s="3"/>
      <c r="D40480" s="6"/>
      <c r="E40480" s="8"/>
      <c r="O40480" s="9"/>
    </row>
    <row r="40481" spans="2:15" x14ac:dyDescent="0.2">
      <c r="B40481" s="3"/>
      <c r="C40481" s="3"/>
      <c r="D40481" s="6"/>
      <c r="E40481" s="8"/>
      <c r="O40481" s="9"/>
    </row>
    <row r="40482" spans="2:15" x14ac:dyDescent="0.2">
      <c r="B40482" s="3"/>
      <c r="C40482" s="3"/>
      <c r="D40482" s="6"/>
      <c r="E40482" s="8"/>
      <c r="O40482" s="9"/>
    </row>
    <row r="40483" spans="2:15" x14ac:dyDescent="0.2">
      <c r="B40483" s="3"/>
      <c r="C40483" s="3"/>
      <c r="D40483" s="6"/>
      <c r="E40483" s="8"/>
      <c r="O40483" s="9"/>
    </row>
    <row r="40484" spans="2:15" x14ac:dyDescent="0.2">
      <c r="B40484" s="3"/>
      <c r="C40484" s="3"/>
      <c r="D40484" s="6"/>
      <c r="E40484" s="8"/>
      <c r="O40484" s="9"/>
    </row>
    <row r="40485" spans="2:15" x14ac:dyDescent="0.2">
      <c r="B40485" s="3"/>
      <c r="C40485" s="3"/>
      <c r="D40485" s="6"/>
      <c r="E40485" s="8"/>
      <c r="O40485" s="9"/>
    </row>
    <row r="40486" spans="2:15" x14ac:dyDescent="0.2">
      <c r="B40486" s="3"/>
      <c r="C40486" s="3"/>
      <c r="D40486" s="6"/>
      <c r="E40486" s="8"/>
      <c r="O40486" s="9"/>
    </row>
    <row r="40487" spans="2:15" x14ac:dyDescent="0.2">
      <c r="B40487" s="3"/>
      <c r="C40487" s="3"/>
      <c r="D40487" s="6"/>
      <c r="E40487" s="8"/>
      <c r="O40487" s="9"/>
    </row>
    <row r="40488" spans="2:15" x14ac:dyDescent="0.2">
      <c r="B40488" s="3"/>
      <c r="C40488" s="3"/>
      <c r="D40488" s="6"/>
      <c r="E40488" s="8"/>
      <c r="O40488" s="9"/>
    </row>
    <row r="40489" spans="2:15" x14ac:dyDescent="0.2">
      <c r="B40489" s="3"/>
      <c r="C40489" s="3"/>
      <c r="D40489" s="6"/>
      <c r="E40489" s="8"/>
      <c r="O40489" s="9"/>
    </row>
    <row r="40490" spans="2:15" x14ac:dyDescent="0.2">
      <c r="B40490" s="3"/>
      <c r="C40490" s="3"/>
      <c r="D40490" s="6"/>
      <c r="E40490" s="8"/>
      <c r="O40490" s="9"/>
    </row>
    <row r="40491" spans="2:15" x14ac:dyDescent="0.2">
      <c r="B40491" s="3"/>
      <c r="C40491" s="3"/>
      <c r="D40491" s="6"/>
      <c r="E40491" s="8"/>
      <c r="O40491" s="9"/>
    </row>
    <row r="40492" spans="2:15" x14ac:dyDescent="0.2">
      <c r="B40492" s="3"/>
      <c r="C40492" s="3"/>
      <c r="D40492" s="6"/>
      <c r="E40492" s="8"/>
      <c r="O40492" s="9"/>
    </row>
    <row r="40493" spans="2:15" x14ac:dyDescent="0.2">
      <c r="B40493" s="3"/>
      <c r="C40493" s="3"/>
      <c r="D40493" s="6"/>
      <c r="E40493" s="8"/>
      <c r="O40493" s="9"/>
    </row>
    <row r="40494" spans="2:15" x14ac:dyDescent="0.2">
      <c r="B40494" s="3"/>
      <c r="C40494" s="3"/>
      <c r="D40494" s="6"/>
      <c r="E40494" s="8"/>
      <c r="O40494" s="9"/>
    </row>
    <row r="40495" spans="2:15" x14ac:dyDescent="0.2">
      <c r="B40495" s="3"/>
      <c r="C40495" s="3"/>
      <c r="D40495" s="6"/>
      <c r="E40495" s="8"/>
      <c r="O40495" s="9"/>
    </row>
    <row r="40496" spans="2:15" x14ac:dyDescent="0.2">
      <c r="B40496" s="3"/>
      <c r="C40496" s="3"/>
      <c r="D40496" s="6"/>
      <c r="E40496" s="8"/>
      <c r="O40496" s="9"/>
    </row>
    <row r="40497" spans="2:15" x14ac:dyDescent="0.2">
      <c r="B40497" s="3"/>
      <c r="C40497" s="3"/>
      <c r="D40497" s="6"/>
      <c r="E40497" s="8"/>
      <c r="O40497" s="9"/>
    </row>
    <row r="40498" spans="2:15" x14ac:dyDescent="0.2">
      <c r="B40498" s="3"/>
      <c r="C40498" s="3"/>
      <c r="D40498" s="6"/>
      <c r="E40498" s="8"/>
      <c r="O40498" s="9"/>
    </row>
    <row r="40499" spans="2:15" x14ac:dyDescent="0.2">
      <c r="B40499" s="3"/>
      <c r="C40499" s="3"/>
      <c r="D40499" s="6"/>
      <c r="E40499" s="8"/>
      <c r="O40499" s="9"/>
    </row>
    <row r="40500" spans="2:15" x14ac:dyDescent="0.2">
      <c r="B40500" s="3"/>
      <c r="C40500" s="3"/>
      <c r="D40500" s="6"/>
      <c r="E40500" s="8"/>
      <c r="O40500" s="9"/>
    </row>
    <row r="40501" spans="2:15" x14ac:dyDescent="0.2">
      <c r="B40501" s="3"/>
      <c r="C40501" s="3"/>
      <c r="D40501" s="6"/>
      <c r="E40501" s="8"/>
      <c r="O40501" s="9"/>
    </row>
    <row r="40502" spans="2:15" x14ac:dyDescent="0.2">
      <c r="B40502" s="3"/>
      <c r="C40502" s="3"/>
      <c r="D40502" s="6"/>
      <c r="E40502" s="8"/>
      <c r="O40502" s="9"/>
    </row>
    <row r="40503" spans="2:15" x14ac:dyDescent="0.2">
      <c r="B40503" s="3"/>
      <c r="C40503" s="3"/>
      <c r="D40503" s="6"/>
      <c r="E40503" s="8"/>
      <c r="O40503" s="9"/>
    </row>
    <row r="40504" spans="2:15" x14ac:dyDescent="0.2">
      <c r="B40504" s="3"/>
      <c r="C40504" s="3"/>
      <c r="D40504" s="6"/>
      <c r="E40504" s="8"/>
      <c r="O40504" s="9"/>
    </row>
    <row r="40505" spans="2:15" x14ac:dyDescent="0.2">
      <c r="B40505" s="3"/>
      <c r="C40505" s="3"/>
      <c r="D40505" s="6"/>
      <c r="E40505" s="8"/>
      <c r="O40505" s="9"/>
    </row>
    <row r="40506" spans="2:15" x14ac:dyDescent="0.2">
      <c r="B40506" s="3"/>
      <c r="C40506" s="3"/>
      <c r="D40506" s="6"/>
      <c r="E40506" s="8"/>
      <c r="O40506" s="9"/>
    </row>
    <row r="40507" spans="2:15" x14ac:dyDescent="0.2">
      <c r="B40507" s="3"/>
      <c r="C40507" s="3"/>
      <c r="D40507" s="6"/>
      <c r="E40507" s="8"/>
      <c r="O40507" s="9"/>
    </row>
    <row r="40508" spans="2:15" x14ac:dyDescent="0.2">
      <c r="B40508" s="3"/>
      <c r="C40508" s="3"/>
      <c r="D40508" s="6"/>
      <c r="E40508" s="8"/>
      <c r="O40508" s="9"/>
    </row>
    <row r="40509" spans="2:15" x14ac:dyDescent="0.2">
      <c r="B40509" s="3"/>
      <c r="C40509" s="3"/>
      <c r="D40509" s="6"/>
      <c r="E40509" s="8"/>
      <c r="O40509" s="9"/>
    </row>
    <row r="40510" spans="2:15" x14ac:dyDescent="0.2">
      <c r="B40510" s="3"/>
      <c r="C40510" s="3"/>
      <c r="D40510" s="6"/>
      <c r="E40510" s="8"/>
      <c r="O40510" s="9"/>
    </row>
    <row r="40511" spans="2:15" x14ac:dyDescent="0.2">
      <c r="B40511" s="3"/>
      <c r="C40511" s="3"/>
      <c r="D40511" s="6"/>
      <c r="E40511" s="8"/>
      <c r="O40511" s="9"/>
    </row>
    <row r="40512" spans="2:15" x14ac:dyDescent="0.2">
      <c r="B40512" s="3"/>
      <c r="C40512" s="3"/>
      <c r="D40512" s="6"/>
      <c r="E40512" s="8"/>
      <c r="O40512" s="9"/>
    </row>
    <row r="40513" spans="2:15" x14ac:dyDescent="0.2">
      <c r="B40513" s="3"/>
      <c r="C40513" s="3"/>
      <c r="D40513" s="6"/>
      <c r="E40513" s="8"/>
      <c r="O40513" s="9"/>
    </row>
    <row r="40514" spans="2:15" x14ac:dyDescent="0.2">
      <c r="B40514" s="3"/>
      <c r="C40514" s="3"/>
      <c r="D40514" s="6"/>
      <c r="E40514" s="8"/>
      <c r="O40514" s="9"/>
    </row>
    <row r="40515" spans="2:15" x14ac:dyDescent="0.2">
      <c r="B40515" s="3"/>
      <c r="C40515" s="3"/>
      <c r="D40515" s="6"/>
      <c r="E40515" s="8"/>
      <c r="O40515" s="9"/>
    </row>
    <row r="40516" spans="2:15" x14ac:dyDescent="0.2">
      <c r="B40516" s="3"/>
      <c r="C40516" s="3"/>
      <c r="D40516" s="6"/>
      <c r="E40516" s="8"/>
      <c r="O40516" s="9"/>
    </row>
    <row r="40517" spans="2:15" x14ac:dyDescent="0.2">
      <c r="B40517" s="3"/>
      <c r="C40517" s="3"/>
      <c r="D40517" s="6"/>
      <c r="E40517" s="8"/>
      <c r="O40517" s="9"/>
    </row>
    <row r="40518" spans="2:15" x14ac:dyDescent="0.2">
      <c r="B40518" s="3"/>
      <c r="C40518" s="3"/>
      <c r="D40518" s="6"/>
      <c r="E40518" s="8"/>
      <c r="O40518" s="9"/>
    </row>
    <row r="40519" spans="2:15" x14ac:dyDescent="0.2">
      <c r="B40519" s="3"/>
      <c r="C40519" s="3"/>
      <c r="D40519" s="6"/>
      <c r="E40519" s="8"/>
      <c r="O40519" s="9"/>
    </row>
    <row r="40520" spans="2:15" x14ac:dyDescent="0.2">
      <c r="B40520" s="3"/>
      <c r="C40520" s="3"/>
      <c r="D40520" s="6"/>
      <c r="E40520" s="8"/>
      <c r="O40520" s="9"/>
    </row>
    <row r="40521" spans="2:15" x14ac:dyDescent="0.2">
      <c r="B40521" s="3"/>
      <c r="C40521" s="3"/>
      <c r="D40521" s="6"/>
      <c r="E40521" s="8"/>
      <c r="O40521" s="9"/>
    </row>
    <row r="40522" spans="2:15" x14ac:dyDescent="0.2">
      <c r="B40522" s="3"/>
      <c r="C40522" s="3"/>
      <c r="D40522" s="6"/>
      <c r="E40522" s="8"/>
      <c r="O40522" s="9"/>
    </row>
    <row r="40523" spans="2:15" x14ac:dyDescent="0.2">
      <c r="B40523" s="3"/>
      <c r="C40523" s="3"/>
      <c r="D40523" s="6"/>
      <c r="E40523" s="8"/>
      <c r="O40523" s="9"/>
    </row>
    <row r="40524" spans="2:15" x14ac:dyDescent="0.2">
      <c r="B40524" s="3"/>
      <c r="C40524" s="3"/>
      <c r="D40524" s="6"/>
      <c r="E40524" s="8"/>
      <c r="O40524" s="9"/>
    </row>
    <row r="40525" spans="2:15" x14ac:dyDescent="0.2">
      <c r="B40525" s="3"/>
      <c r="C40525" s="3"/>
      <c r="D40525" s="6"/>
      <c r="E40525" s="8"/>
      <c r="O40525" s="9"/>
    </row>
    <row r="40526" spans="2:15" x14ac:dyDescent="0.2">
      <c r="B40526" s="3"/>
      <c r="C40526" s="3"/>
      <c r="D40526" s="6"/>
      <c r="E40526" s="8"/>
      <c r="O40526" s="9"/>
    </row>
    <row r="40527" spans="2:15" x14ac:dyDescent="0.2">
      <c r="B40527" s="3"/>
      <c r="C40527" s="3"/>
      <c r="D40527" s="6"/>
      <c r="E40527" s="8"/>
      <c r="O40527" s="9"/>
    </row>
    <row r="40528" spans="2:15" x14ac:dyDescent="0.2">
      <c r="B40528" s="3"/>
      <c r="C40528" s="3"/>
      <c r="D40528" s="6"/>
      <c r="E40528" s="8"/>
      <c r="O40528" s="9"/>
    </row>
    <row r="40529" spans="2:15" x14ac:dyDescent="0.2">
      <c r="B40529" s="3"/>
      <c r="C40529" s="3"/>
      <c r="D40529" s="6"/>
      <c r="E40529" s="8"/>
      <c r="O40529" s="9"/>
    </row>
    <row r="40530" spans="2:15" x14ac:dyDescent="0.2">
      <c r="B40530" s="3"/>
      <c r="C40530" s="3"/>
      <c r="D40530" s="6"/>
      <c r="E40530" s="8"/>
      <c r="O40530" s="9"/>
    </row>
    <row r="40531" spans="2:15" x14ac:dyDescent="0.2">
      <c r="B40531" s="3"/>
      <c r="C40531" s="3"/>
      <c r="D40531" s="6"/>
      <c r="E40531" s="8"/>
      <c r="O40531" s="9"/>
    </row>
    <row r="40532" spans="2:15" x14ac:dyDescent="0.2">
      <c r="B40532" s="3"/>
      <c r="C40532" s="3"/>
      <c r="D40532" s="6"/>
      <c r="E40532" s="8"/>
      <c r="O40532" s="9"/>
    </row>
    <row r="40533" spans="2:15" x14ac:dyDescent="0.2">
      <c r="B40533" s="3"/>
      <c r="C40533" s="3"/>
      <c r="D40533" s="6"/>
      <c r="E40533" s="8"/>
      <c r="O40533" s="9"/>
    </row>
    <row r="40534" spans="2:15" x14ac:dyDescent="0.2">
      <c r="B40534" s="3"/>
      <c r="C40534" s="3"/>
      <c r="D40534" s="6"/>
      <c r="E40534" s="8"/>
      <c r="O40534" s="9"/>
    </row>
    <row r="40535" spans="2:15" x14ac:dyDescent="0.2">
      <c r="B40535" s="3"/>
      <c r="C40535" s="3"/>
      <c r="D40535" s="6"/>
      <c r="E40535" s="8"/>
      <c r="O40535" s="9"/>
    </row>
    <row r="40536" spans="2:15" x14ac:dyDescent="0.2">
      <c r="B40536" s="3"/>
      <c r="C40536" s="3"/>
      <c r="D40536" s="6"/>
      <c r="E40536" s="8"/>
      <c r="O40536" s="9"/>
    </row>
    <row r="40537" spans="2:15" x14ac:dyDescent="0.2">
      <c r="B40537" s="3"/>
      <c r="C40537" s="3"/>
      <c r="D40537" s="6"/>
      <c r="E40537" s="8"/>
      <c r="O40537" s="9"/>
    </row>
    <row r="40538" spans="2:15" x14ac:dyDescent="0.2">
      <c r="B40538" s="3"/>
      <c r="C40538" s="3"/>
      <c r="D40538" s="6"/>
      <c r="E40538" s="8"/>
      <c r="O40538" s="9"/>
    </row>
    <row r="40539" spans="2:15" x14ac:dyDescent="0.2">
      <c r="B40539" s="3"/>
      <c r="C40539" s="3"/>
      <c r="D40539" s="6"/>
      <c r="E40539" s="8"/>
      <c r="O40539" s="9"/>
    </row>
    <row r="40540" spans="2:15" x14ac:dyDescent="0.2">
      <c r="B40540" s="3"/>
      <c r="C40540" s="3"/>
      <c r="D40540" s="6"/>
      <c r="E40540" s="8"/>
      <c r="O40540" s="9"/>
    </row>
    <row r="40541" spans="2:15" x14ac:dyDescent="0.2">
      <c r="B40541" s="3"/>
      <c r="C40541" s="3"/>
      <c r="D40541" s="6"/>
      <c r="E40541" s="8"/>
      <c r="O40541" s="9"/>
    </row>
    <row r="40542" spans="2:15" x14ac:dyDescent="0.2">
      <c r="B40542" s="3"/>
      <c r="C40542" s="3"/>
      <c r="D40542" s="6"/>
      <c r="E40542" s="8"/>
      <c r="O40542" s="9"/>
    </row>
    <row r="40543" spans="2:15" x14ac:dyDescent="0.2">
      <c r="B40543" s="3"/>
      <c r="C40543" s="3"/>
      <c r="D40543" s="6"/>
      <c r="E40543" s="8"/>
      <c r="O40543" s="9"/>
    </row>
    <row r="40544" spans="2:15" x14ac:dyDescent="0.2">
      <c r="B40544" s="3"/>
      <c r="C40544" s="3"/>
      <c r="D40544" s="6"/>
      <c r="E40544" s="8"/>
      <c r="O40544" s="9"/>
    </row>
    <row r="40545" spans="2:15" x14ac:dyDescent="0.2">
      <c r="B40545" s="3"/>
      <c r="C40545" s="3"/>
      <c r="D40545" s="6"/>
      <c r="E40545" s="8"/>
      <c r="O40545" s="9"/>
    </row>
    <row r="40546" spans="2:15" x14ac:dyDescent="0.2">
      <c r="B40546" s="3"/>
      <c r="C40546" s="3"/>
      <c r="D40546" s="6"/>
      <c r="E40546" s="8"/>
      <c r="O40546" s="9"/>
    </row>
    <row r="40547" spans="2:15" x14ac:dyDescent="0.2">
      <c r="B40547" s="3"/>
      <c r="C40547" s="3"/>
      <c r="D40547" s="6"/>
      <c r="E40547" s="8"/>
      <c r="O40547" s="9"/>
    </row>
    <row r="40548" spans="2:15" x14ac:dyDescent="0.2">
      <c r="B40548" s="3"/>
      <c r="C40548" s="3"/>
      <c r="D40548" s="6"/>
      <c r="E40548" s="8"/>
      <c r="O40548" s="9"/>
    </row>
    <row r="40549" spans="2:15" x14ac:dyDescent="0.2">
      <c r="B40549" s="3"/>
      <c r="C40549" s="3"/>
      <c r="D40549" s="6"/>
      <c r="E40549" s="8"/>
      <c r="O40549" s="9"/>
    </row>
    <row r="40550" spans="2:15" x14ac:dyDescent="0.2">
      <c r="B40550" s="3"/>
      <c r="C40550" s="3"/>
      <c r="D40550" s="6"/>
      <c r="E40550" s="8"/>
      <c r="O40550" s="9"/>
    </row>
    <row r="40551" spans="2:15" x14ac:dyDescent="0.2">
      <c r="B40551" s="3"/>
      <c r="C40551" s="3"/>
      <c r="D40551" s="6"/>
      <c r="E40551" s="8"/>
      <c r="O40551" s="9"/>
    </row>
    <row r="40552" spans="2:15" x14ac:dyDescent="0.2">
      <c r="B40552" s="3"/>
      <c r="C40552" s="3"/>
      <c r="D40552" s="6"/>
      <c r="E40552" s="8"/>
      <c r="O40552" s="9"/>
    </row>
    <row r="40553" spans="2:15" x14ac:dyDescent="0.2">
      <c r="B40553" s="3"/>
      <c r="C40553" s="3"/>
      <c r="D40553" s="6"/>
      <c r="E40553" s="8"/>
      <c r="O40553" s="9"/>
    </row>
    <row r="40554" spans="2:15" x14ac:dyDescent="0.2">
      <c r="B40554" s="3"/>
      <c r="C40554" s="3"/>
      <c r="D40554" s="6"/>
      <c r="E40554" s="8"/>
      <c r="O40554" s="9"/>
    </row>
    <row r="40555" spans="2:15" x14ac:dyDescent="0.2">
      <c r="B40555" s="3"/>
      <c r="C40555" s="3"/>
      <c r="D40555" s="6"/>
      <c r="E40555" s="8"/>
      <c r="O40555" s="9"/>
    </row>
    <row r="40556" spans="2:15" x14ac:dyDescent="0.2">
      <c r="B40556" s="3"/>
      <c r="C40556" s="3"/>
      <c r="D40556" s="6"/>
      <c r="E40556" s="8"/>
      <c r="O40556" s="9"/>
    </row>
    <row r="40557" spans="2:15" x14ac:dyDescent="0.2">
      <c r="B40557" s="3"/>
      <c r="C40557" s="3"/>
      <c r="D40557" s="6"/>
      <c r="E40557" s="8"/>
      <c r="O40557" s="9"/>
    </row>
    <row r="40558" spans="2:15" x14ac:dyDescent="0.2">
      <c r="B40558" s="3"/>
      <c r="C40558" s="3"/>
      <c r="D40558" s="6"/>
      <c r="E40558" s="8"/>
      <c r="O40558" s="9"/>
    </row>
    <row r="40559" spans="2:15" x14ac:dyDescent="0.2">
      <c r="B40559" s="3"/>
      <c r="C40559" s="3"/>
      <c r="D40559" s="6"/>
      <c r="E40559" s="8"/>
      <c r="O40559" s="9"/>
    </row>
    <row r="40560" spans="2:15" x14ac:dyDescent="0.2">
      <c r="B40560" s="3"/>
      <c r="C40560" s="3"/>
      <c r="D40560" s="6"/>
      <c r="E40560" s="8"/>
      <c r="O40560" s="9"/>
    </row>
    <row r="40561" spans="2:15" x14ac:dyDescent="0.2">
      <c r="B40561" s="3"/>
      <c r="C40561" s="3"/>
      <c r="D40561" s="6"/>
      <c r="E40561" s="8"/>
      <c r="O40561" s="9"/>
    </row>
    <row r="40562" spans="2:15" x14ac:dyDescent="0.2">
      <c r="B40562" s="3"/>
      <c r="C40562" s="3"/>
      <c r="D40562" s="6"/>
      <c r="E40562" s="8"/>
      <c r="O40562" s="9"/>
    </row>
    <row r="40563" spans="2:15" x14ac:dyDescent="0.2">
      <c r="B40563" s="3"/>
      <c r="C40563" s="3"/>
      <c r="D40563" s="6"/>
      <c r="E40563" s="8"/>
      <c r="O40563" s="9"/>
    </row>
    <row r="40564" spans="2:15" x14ac:dyDescent="0.2">
      <c r="B40564" s="3"/>
      <c r="C40564" s="3"/>
      <c r="D40564" s="6"/>
      <c r="E40564" s="8"/>
      <c r="O40564" s="9"/>
    </row>
    <row r="40565" spans="2:15" x14ac:dyDescent="0.2">
      <c r="B40565" s="3"/>
      <c r="C40565" s="3"/>
      <c r="D40565" s="6"/>
      <c r="E40565" s="8"/>
      <c r="O40565" s="9"/>
    </row>
    <row r="40566" spans="2:15" x14ac:dyDescent="0.2">
      <c r="B40566" s="3"/>
      <c r="C40566" s="3"/>
      <c r="D40566" s="6"/>
      <c r="E40566" s="8"/>
      <c r="O40566" s="9"/>
    </row>
    <row r="40567" spans="2:15" x14ac:dyDescent="0.2">
      <c r="B40567" s="3"/>
      <c r="C40567" s="3"/>
      <c r="D40567" s="6"/>
      <c r="E40567" s="8"/>
      <c r="O40567" s="9"/>
    </row>
    <row r="40568" spans="2:15" x14ac:dyDescent="0.2">
      <c r="B40568" s="3"/>
      <c r="C40568" s="3"/>
      <c r="D40568" s="6"/>
      <c r="E40568" s="8"/>
      <c r="O40568" s="9"/>
    </row>
    <row r="40569" spans="2:15" x14ac:dyDescent="0.2">
      <c r="B40569" s="3"/>
      <c r="C40569" s="3"/>
      <c r="D40569" s="6"/>
      <c r="E40569" s="8"/>
      <c r="O40569" s="9"/>
    </row>
    <row r="40570" spans="2:15" x14ac:dyDescent="0.2">
      <c r="B40570" s="3"/>
      <c r="C40570" s="3"/>
      <c r="D40570" s="6"/>
      <c r="E40570" s="8"/>
      <c r="O40570" s="9"/>
    </row>
    <row r="40571" spans="2:15" x14ac:dyDescent="0.2">
      <c r="B40571" s="3"/>
      <c r="C40571" s="3"/>
      <c r="D40571" s="6"/>
      <c r="E40571" s="8"/>
      <c r="O40571" s="9"/>
    </row>
    <row r="40572" spans="2:15" x14ac:dyDescent="0.2">
      <c r="B40572" s="3"/>
      <c r="C40572" s="3"/>
      <c r="D40572" s="6"/>
      <c r="E40572" s="8"/>
      <c r="O40572" s="9"/>
    </row>
    <row r="40573" spans="2:15" x14ac:dyDescent="0.2">
      <c r="B40573" s="3"/>
      <c r="C40573" s="3"/>
      <c r="D40573" s="6"/>
      <c r="E40573" s="8"/>
      <c r="O40573" s="9"/>
    </row>
    <row r="40574" spans="2:15" x14ac:dyDescent="0.2">
      <c r="B40574" s="3"/>
      <c r="C40574" s="3"/>
      <c r="D40574" s="6"/>
      <c r="E40574" s="8"/>
      <c r="O40574" s="9"/>
    </row>
    <row r="40575" spans="2:15" x14ac:dyDescent="0.2">
      <c r="B40575" s="3"/>
      <c r="C40575" s="3"/>
      <c r="D40575" s="6"/>
      <c r="E40575" s="8"/>
      <c r="O40575" s="9"/>
    </row>
    <row r="40576" spans="2:15" x14ac:dyDescent="0.2">
      <c r="B40576" s="3"/>
      <c r="C40576" s="3"/>
      <c r="D40576" s="6"/>
      <c r="E40576" s="8"/>
      <c r="O40576" s="9"/>
    </row>
    <row r="40577" spans="2:15" x14ac:dyDescent="0.2">
      <c r="B40577" s="3"/>
      <c r="C40577" s="3"/>
      <c r="D40577" s="6"/>
      <c r="E40577" s="8"/>
      <c r="O40577" s="9"/>
    </row>
    <row r="40578" spans="2:15" x14ac:dyDescent="0.2">
      <c r="B40578" s="3"/>
      <c r="C40578" s="3"/>
      <c r="D40578" s="6"/>
      <c r="E40578" s="8"/>
      <c r="O40578" s="9"/>
    </row>
    <row r="40579" spans="2:15" x14ac:dyDescent="0.2">
      <c r="B40579" s="3"/>
      <c r="C40579" s="3"/>
      <c r="D40579" s="6"/>
      <c r="E40579" s="8"/>
      <c r="O40579" s="9"/>
    </row>
    <row r="40580" spans="2:15" x14ac:dyDescent="0.2">
      <c r="B40580" s="3"/>
      <c r="C40580" s="3"/>
      <c r="D40580" s="6"/>
      <c r="E40580" s="8"/>
      <c r="O40580" s="9"/>
    </row>
    <row r="40581" spans="2:15" x14ac:dyDescent="0.2">
      <c r="B40581" s="3"/>
      <c r="C40581" s="3"/>
      <c r="D40581" s="6"/>
      <c r="E40581" s="8"/>
      <c r="O40581" s="9"/>
    </row>
    <row r="40582" spans="2:15" x14ac:dyDescent="0.2">
      <c r="B40582" s="3"/>
      <c r="C40582" s="3"/>
      <c r="D40582" s="6"/>
      <c r="E40582" s="8"/>
      <c r="O40582" s="9"/>
    </row>
    <row r="40583" spans="2:15" x14ac:dyDescent="0.2">
      <c r="B40583" s="3"/>
      <c r="C40583" s="3"/>
      <c r="D40583" s="6"/>
      <c r="E40583" s="8"/>
      <c r="O40583" s="9"/>
    </row>
    <row r="40584" spans="2:15" x14ac:dyDescent="0.2">
      <c r="B40584" s="3"/>
      <c r="C40584" s="3"/>
      <c r="D40584" s="6"/>
      <c r="E40584" s="8"/>
      <c r="O40584" s="9"/>
    </row>
    <row r="40585" spans="2:15" x14ac:dyDescent="0.2">
      <c r="B40585" s="3"/>
      <c r="C40585" s="3"/>
      <c r="D40585" s="6"/>
      <c r="E40585" s="8"/>
      <c r="O40585" s="9"/>
    </row>
    <row r="40586" spans="2:15" x14ac:dyDescent="0.2">
      <c r="B40586" s="3"/>
      <c r="C40586" s="3"/>
      <c r="D40586" s="6"/>
      <c r="E40586" s="8"/>
      <c r="O40586" s="9"/>
    </row>
    <row r="40587" spans="2:15" x14ac:dyDescent="0.2">
      <c r="B40587" s="3"/>
      <c r="C40587" s="3"/>
      <c r="D40587" s="6"/>
      <c r="E40587" s="8"/>
      <c r="O40587" s="9"/>
    </row>
    <row r="40588" spans="2:15" x14ac:dyDescent="0.2">
      <c r="B40588" s="3"/>
      <c r="C40588" s="3"/>
      <c r="D40588" s="6"/>
      <c r="E40588" s="8"/>
      <c r="O40588" s="9"/>
    </row>
    <row r="40589" spans="2:15" x14ac:dyDescent="0.2">
      <c r="B40589" s="3"/>
      <c r="C40589" s="3"/>
      <c r="D40589" s="6"/>
      <c r="E40589" s="8"/>
      <c r="O40589" s="9"/>
    </row>
    <row r="40590" spans="2:15" x14ac:dyDescent="0.2">
      <c r="B40590" s="3"/>
      <c r="C40590" s="3"/>
      <c r="D40590" s="6"/>
      <c r="E40590" s="8"/>
      <c r="O40590" s="9"/>
    </row>
    <row r="40591" spans="2:15" x14ac:dyDescent="0.2">
      <c r="B40591" s="3"/>
      <c r="C40591" s="3"/>
      <c r="D40591" s="6"/>
      <c r="E40591" s="8"/>
      <c r="O40591" s="9"/>
    </row>
    <row r="40592" spans="2:15" x14ac:dyDescent="0.2">
      <c r="B40592" s="3"/>
      <c r="C40592" s="3"/>
      <c r="D40592" s="6"/>
      <c r="E40592" s="8"/>
      <c r="O40592" s="9"/>
    </row>
    <row r="40593" spans="2:15" x14ac:dyDescent="0.2">
      <c r="B40593" s="3"/>
      <c r="C40593" s="3"/>
      <c r="D40593" s="6"/>
      <c r="E40593" s="8"/>
      <c r="O40593" s="9"/>
    </row>
    <row r="40594" spans="2:15" x14ac:dyDescent="0.2">
      <c r="B40594" s="3"/>
      <c r="C40594" s="3"/>
      <c r="D40594" s="6"/>
      <c r="E40594" s="8"/>
      <c r="O40594" s="9"/>
    </row>
    <row r="40595" spans="2:15" x14ac:dyDescent="0.2">
      <c r="B40595" s="3"/>
      <c r="C40595" s="3"/>
      <c r="D40595" s="6"/>
      <c r="E40595" s="8"/>
      <c r="O40595" s="9"/>
    </row>
    <row r="40596" spans="2:15" x14ac:dyDescent="0.2">
      <c r="B40596" s="3"/>
      <c r="C40596" s="3"/>
      <c r="D40596" s="6"/>
      <c r="E40596" s="8"/>
      <c r="O40596" s="9"/>
    </row>
    <row r="40597" spans="2:15" x14ac:dyDescent="0.2">
      <c r="B40597" s="3"/>
      <c r="C40597" s="3"/>
      <c r="D40597" s="6"/>
      <c r="E40597" s="8"/>
      <c r="O40597" s="9"/>
    </row>
    <row r="40598" spans="2:15" x14ac:dyDescent="0.2">
      <c r="B40598" s="3"/>
      <c r="C40598" s="3"/>
      <c r="D40598" s="6"/>
      <c r="E40598" s="8"/>
      <c r="O40598" s="9"/>
    </row>
    <row r="40599" spans="2:15" x14ac:dyDescent="0.2">
      <c r="B40599" s="3"/>
      <c r="C40599" s="3"/>
      <c r="D40599" s="6"/>
      <c r="E40599" s="8"/>
      <c r="O40599" s="9"/>
    </row>
    <row r="40600" spans="2:15" x14ac:dyDescent="0.2">
      <c r="B40600" s="3"/>
      <c r="C40600" s="3"/>
      <c r="D40600" s="6"/>
      <c r="E40600" s="8"/>
      <c r="O40600" s="9"/>
    </row>
    <row r="40601" spans="2:15" x14ac:dyDescent="0.2">
      <c r="B40601" s="3"/>
      <c r="C40601" s="3"/>
      <c r="D40601" s="6"/>
      <c r="E40601" s="8"/>
      <c r="O40601" s="9"/>
    </row>
    <row r="40602" spans="2:15" x14ac:dyDescent="0.2">
      <c r="B40602" s="3"/>
      <c r="C40602" s="3"/>
      <c r="D40602" s="6"/>
      <c r="E40602" s="8"/>
      <c r="O40602" s="9"/>
    </row>
    <row r="40603" spans="2:15" x14ac:dyDescent="0.2">
      <c r="B40603" s="3"/>
      <c r="C40603" s="3"/>
      <c r="D40603" s="6"/>
      <c r="E40603" s="8"/>
      <c r="O40603" s="9"/>
    </row>
    <row r="40604" spans="2:15" x14ac:dyDescent="0.2">
      <c r="B40604" s="3"/>
      <c r="C40604" s="3"/>
      <c r="D40604" s="6"/>
      <c r="E40604" s="8"/>
      <c r="O40604" s="9"/>
    </row>
    <row r="40605" spans="2:15" x14ac:dyDescent="0.2">
      <c r="B40605" s="3"/>
      <c r="C40605" s="3"/>
      <c r="D40605" s="6"/>
      <c r="E40605" s="8"/>
      <c r="O40605" s="9"/>
    </row>
    <row r="40606" spans="2:15" x14ac:dyDescent="0.2">
      <c r="B40606" s="3"/>
      <c r="C40606" s="3"/>
      <c r="D40606" s="6"/>
      <c r="E40606" s="8"/>
      <c r="O40606" s="9"/>
    </row>
    <row r="40607" spans="2:15" x14ac:dyDescent="0.2">
      <c r="B40607" s="3"/>
      <c r="C40607" s="3"/>
      <c r="D40607" s="6"/>
      <c r="E40607" s="8"/>
      <c r="O40607" s="9"/>
    </row>
    <row r="40608" spans="2:15" x14ac:dyDescent="0.2">
      <c r="B40608" s="3"/>
      <c r="C40608" s="3"/>
      <c r="D40608" s="6"/>
      <c r="E40608" s="8"/>
      <c r="O40608" s="9"/>
    </row>
    <row r="40609" spans="2:15" x14ac:dyDescent="0.2">
      <c r="B40609" s="3"/>
      <c r="C40609" s="3"/>
      <c r="D40609" s="6"/>
      <c r="E40609" s="8"/>
      <c r="O40609" s="9"/>
    </row>
    <row r="40610" spans="2:15" x14ac:dyDescent="0.2">
      <c r="B40610" s="3"/>
      <c r="C40610" s="3"/>
      <c r="D40610" s="6"/>
      <c r="E40610" s="8"/>
      <c r="O40610" s="9"/>
    </row>
    <row r="40611" spans="2:15" x14ac:dyDescent="0.2">
      <c r="B40611" s="3"/>
      <c r="C40611" s="3"/>
      <c r="D40611" s="6"/>
      <c r="E40611" s="8"/>
      <c r="O40611" s="9"/>
    </row>
    <row r="40612" spans="2:15" x14ac:dyDescent="0.2">
      <c r="B40612" s="3"/>
      <c r="C40612" s="3"/>
      <c r="D40612" s="6"/>
      <c r="E40612" s="8"/>
      <c r="O40612" s="9"/>
    </row>
    <row r="40613" spans="2:15" x14ac:dyDescent="0.2">
      <c r="B40613" s="3"/>
      <c r="C40613" s="3"/>
      <c r="D40613" s="6"/>
      <c r="E40613" s="8"/>
      <c r="O40613" s="9"/>
    </row>
    <row r="40614" spans="2:15" x14ac:dyDescent="0.2">
      <c r="B40614" s="3"/>
      <c r="C40614" s="3"/>
      <c r="D40614" s="6"/>
      <c r="E40614" s="8"/>
      <c r="O40614" s="9"/>
    </row>
    <row r="40615" spans="2:15" x14ac:dyDescent="0.2">
      <c r="B40615" s="3"/>
      <c r="C40615" s="3"/>
      <c r="D40615" s="6"/>
      <c r="E40615" s="8"/>
      <c r="O40615" s="9"/>
    </row>
    <row r="40616" spans="2:15" x14ac:dyDescent="0.2">
      <c r="B40616" s="3"/>
      <c r="C40616" s="3"/>
      <c r="D40616" s="6"/>
      <c r="E40616" s="8"/>
      <c r="O40616" s="9"/>
    </row>
    <row r="40617" spans="2:15" x14ac:dyDescent="0.2">
      <c r="B40617" s="3"/>
      <c r="C40617" s="3"/>
      <c r="D40617" s="6"/>
      <c r="E40617" s="8"/>
      <c r="O40617" s="9"/>
    </row>
    <row r="40618" spans="2:15" x14ac:dyDescent="0.2">
      <c r="B40618" s="3"/>
      <c r="C40618" s="3"/>
      <c r="D40618" s="6"/>
      <c r="E40618" s="8"/>
      <c r="O40618" s="9"/>
    </row>
    <row r="40619" spans="2:15" x14ac:dyDescent="0.2">
      <c r="B40619" s="3"/>
      <c r="C40619" s="3"/>
      <c r="D40619" s="6"/>
      <c r="E40619" s="8"/>
      <c r="O40619" s="9"/>
    </row>
    <row r="40620" spans="2:15" x14ac:dyDescent="0.2">
      <c r="B40620" s="3"/>
      <c r="C40620" s="3"/>
      <c r="D40620" s="6"/>
      <c r="E40620" s="8"/>
      <c r="O40620" s="9"/>
    </row>
    <row r="40621" spans="2:15" x14ac:dyDescent="0.2">
      <c r="B40621" s="3"/>
      <c r="C40621" s="3"/>
      <c r="D40621" s="6"/>
      <c r="E40621" s="8"/>
      <c r="O40621" s="9"/>
    </row>
    <row r="40622" spans="2:15" x14ac:dyDescent="0.2">
      <c r="B40622" s="3"/>
      <c r="C40622" s="3"/>
      <c r="D40622" s="6"/>
      <c r="E40622" s="8"/>
      <c r="O40622" s="9"/>
    </row>
    <row r="40623" spans="2:15" x14ac:dyDescent="0.2">
      <c r="B40623" s="3"/>
      <c r="C40623" s="3"/>
      <c r="D40623" s="6"/>
      <c r="E40623" s="8"/>
      <c r="O40623" s="9"/>
    </row>
    <row r="40624" spans="2:15" x14ac:dyDescent="0.2">
      <c r="B40624" s="3"/>
      <c r="C40624" s="3"/>
      <c r="D40624" s="6"/>
      <c r="E40624" s="8"/>
      <c r="O40624" s="9"/>
    </row>
    <row r="40625" spans="2:15" x14ac:dyDescent="0.2">
      <c r="B40625" s="3"/>
      <c r="C40625" s="3"/>
      <c r="D40625" s="6"/>
      <c r="E40625" s="8"/>
      <c r="O40625" s="9"/>
    </row>
    <row r="40626" spans="2:15" x14ac:dyDescent="0.2">
      <c r="B40626" s="3"/>
      <c r="C40626" s="3"/>
      <c r="D40626" s="6"/>
      <c r="E40626" s="8"/>
      <c r="O40626" s="9"/>
    </row>
    <row r="40627" spans="2:15" x14ac:dyDescent="0.2">
      <c r="B40627" s="3"/>
      <c r="C40627" s="3"/>
      <c r="D40627" s="6"/>
      <c r="E40627" s="8"/>
      <c r="O40627" s="9"/>
    </row>
    <row r="40628" spans="2:15" x14ac:dyDescent="0.2">
      <c r="B40628" s="3"/>
      <c r="C40628" s="3"/>
      <c r="D40628" s="6"/>
      <c r="E40628" s="8"/>
      <c r="O40628" s="9"/>
    </row>
    <row r="40629" spans="2:15" x14ac:dyDescent="0.2">
      <c r="B40629" s="3"/>
      <c r="C40629" s="3"/>
      <c r="D40629" s="6"/>
      <c r="E40629" s="8"/>
      <c r="O40629" s="9"/>
    </row>
    <row r="40630" spans="2:15" x14ac:dyDescent="0.2">
      <c r="B40630" s="3"/>
      <c r="C40630" s="3"/>
      <c r="D40630" s="6"/>
      <c r="E40630" s="8"/>
      <c r="O40630" s="9"/>
    </row>
    <row r="40631" spans="2:15" x14ac:dyDescent="0.2">
      <c r="B40631" s="3"/>
      <c r="C40631" s="3"/>
      <c r="D40631" s="6"/>
      <c r="E40631" s="8"/>
      <c r="O40631" s="9"/>
    </row>
    <row r="40632" spans="2:15" x14ac:dyDescent="0.2">
      <c r="B40632" s="3"/>
      <c r="C40632" s="3"/>
      <c r="D40632" s="6"/>
      <c r="E40632" s="8"/>
      <c r="O40632" s="9"/>
    </row>
    <row r="40633" spans="2:15" x14ac:dyDescent="0.2">
      <c r="B40633" s="3"/>
      <c r="C40633" s="3"/>
      <c r="D40633" s="6"/>
      <c r="E40633" s="8"/>
      <c r="O40633" s="9"/>
    </row>
    <row r="40634" spans="2:15" x14ac:dyDescent="0.2">
      <c r="B40634" s="3"/>
      <c r="C40634" s="3"/>
      <c r="D40634" s="6"/>
      <c r="E40634" s="8"/>
      <c r="O40634" s="9"/>
    </row>
    <row r="40635" spans="2:15" x14ac:dyDescent="0.2">
      <c r="B40635" s="3"/>
      <c r="C40635" s="3"/>
      <c r="D40635" s="6"/>
      <c r="E40635" s="8"/>
      <c r="O40635" s="9"/>
    </row>
    <row r="40636" spans="2:15" x14ac:dyDescent="0.2">
      <c r="B40636" s="3"/>
      <c r="C40636" s="3"/>
      <c r="D40636" s="6"/>
      <c r="E40636" s="8"/>
      <c r="O40636" s="9"/>
    </row>
    <row r="40637" spans="2:15" x14ac:dyDescent="0.2">
      <c r="B40637" s="3"/>
      <c r="C40637" s="3"/>
      <c r="D40637" s="6"/>
      <c r="E40637" s="8"/>
      <c r="O40637" s="9"/>
    </row>
    <row r="40638" spans="2:15" x14ac:dyDescent="0.2">
      <c r="B40638" s="3"/>
      <c r="C40638" s="3"/>
      <c r="D40638" s="6"/>
      <c r="E40638" s="8"/>
      <c r="O40638" s="9"/>
    </row>
    <row r="40639" spans="2:15" x14ac:dyDescent="0.2">
      <c r="B40639" s="3"/>
      <c r="C40639" s="3"/>
      <c r="D40639" s="6"/>
      <c r="E40639" s="8"/>
      <c r="O40639" s="9"/>
    </row>
    <row r="40640" spans="2:15" x14ac:dyDescent="0.2">
      <c r="B40640" s="3"/>
      <c r="C40640" s="3"/>
      <c r="D40640" s="6"/>
      <c r="E40640" s="8"/>
      <c r="O40640" s="9"/>
    </row>
    <row r="40641" spans="2:15" x14ac:dyDescent="0.2">
      <c r="B40641" s="3"/>
      <c r="C40641" s="3"/>
      <c r="D40641" s="6"/>
      <c r="E40641" s="8"/>
      <c r="O40641" s="9"/>
    </row>
    <row r="40642" spans="2:15" x14ac:dyDescent="0.2">
      <c r="B40642" s="3"/>
      <c r="C40642" s="3"/>
      <c r="D40642" s="6"/>
      <c r="E40642" s="8"/>
      <c r="O40642" s="9"/>
    </row>
    <row r="40643" spans="2:15" x14ac:dyDescent="0.2">
      <c r="B40643" s="3"/>
      <c r="C40643" s="3"/>
      <c r="D40643" s="6"/>
      <c r="E40643" s="8"/>
      <c r="O40643" s="9"/>
    </row>
    <row r="40644" spans="2:15" x14ac:dyDescent="0.2">
      <c r="B40644" s="3"/>
      <c r="C40644" s="3"/>
      <c r="D40644" s="6"/>
      <c r="E40644" s="8"/>
      <c r="O40644" s="9"/>
    </row>
    <row r="40645" spans="2:15" x14ac:dyDescent="0.2">
      <c r="B40645" s="3"/>
      <c r="C40645" s="3"/>
      <c r="D40645" s="6"/>
      <c r="E40645" s="8"/>
      <c r="O40645" s="9"/>
    </row>
    <row r="40646" spans="2:15" x14ac:dyDescent="0.2">
      <c r="B40646" s="3"/>
      <c r="C40646" s="3"/>
      <c r="D40646" s="6"/>
      <c r="E40646" s="8"/>
      <c r="O40646" s="9"/>
    </row>
    <row r="40647" spans="2:15" x14ac:dyDescent="0.2">
      <c r="B40647" s="3"/>
      <c r="C40647" s="3"/>
      <c r="D40647" s="6"/>
      <c r="E40647" s="8"/>
      <c r="O40647" s="9"/>
    </row>
    <row r="40648" spans="2:15" x14ac:dyDescent="0.2">
      <c r="B40648" s="3"/>
      <c r="C40648" s="3"/>
      <c r="D40648" s="6"/>
      <c r="E40648" s="8"/>
      <c r="O40648" s="9"/>
    </row>
    <row r="40649" spans="2:15" x14ac:dyDescent="0.2">
      <c r="B40649" s="3"/>
      <c r="C40649" s="3"/>
      <c r="D40649" s="6"/>
      <c r="E40649" s="8"/>
      <c r="O40649" s="9"/>
    </row>
    <row r="40650" spans="2:15" x14ac:dyDescent="0.2">
      <c r="B40650" s="3"/>
      <c r="C40650" s="3"/>
      <c r="D40650" s="6"/>
      <c r="E40650" s="8"/>
      <c r="O40650" s="9"/>
    </row>
    <row r="40651" spans="2:15" x14ac:dyDescent="0.2">
      <c r="B40651" s="3"/>
      <c r="C40651" s="3"/>
      <c r="D40651" s="6"/>
      <c r="E40651" s="8"/>
      <c r="O40651" s="9"/>
    </row>
    <row r="40652" spans="2:15" x14ac:dyDescent="0.2">
      <c r="B40652" s="3"/>
      <c r="C40652" s="3"/>
      <c r="D40652" s="6"/>
      <c r="E40652" s="8"/>
      <c r="O40652" s="9"/>
    </row>
    <row r="40653" spans="2:15" x14ac:dyDescent="0.2">
      <c r="B40653" s="3"/>
      <c r="C40653" s="3"/>
      <c r="D40653" s="6"/>
      <c r="E40653" s="8"/>
      <c r="O40653" s="9"/>
    </row>
    <row r="40654" spans="2:15" x14ac:dyDescent="0.2">
      <c r="B40654" s="3"/>
      <c r="C40654" s="3"/>
      <c r="D40654" s="6"/>
      <c r="E40654" s="8"/>
      <c r="O40654" s="9"/>
    </row>
    <row r="40655" spans="2:15" x14ac:dyDescent="0.2">
      <c r="B40655" s="3"/>
      <c r="C40655" s="3"/>
      <c r="D40655" s="6"/>
      <c r="E40655" s="8"/>
      <c r="O40655" s="9"/>
    </row>
    <row r="40656" spans="2:15" x14ac:dyDescent="0.2">
      <c r="B40656" s="3"/>
      <c r="C40656" s="3"/>
      <c r="D40656" s="6"/>
      <c r="E40656" s="8"/>
      <c r="O40656" s="9"/>
    </row>
    <row r="40657" spans="2:15" x14ac:dyDescent="0.2">
      <c r="B40657" s="3"/>
      <c r="C40657" s="3"/>
      <c r="D40657" s="6"/>
      <c r="E40657" s="8"/>
      <c r="O40657" s="9"/>
    </row>
    <row r="40658" spans="2:15" x14ac:dyDescent="0.2">
      <c r="B40658" s="3"/>
      <c r="C40658" s="3"/>
      <c r="D40658" s="6"/>
      <c r="E40658" s="8"/>
      <c r="O40658" s="9"/>
    </row>
    <row r="40659" spans="2:15" x14ac:dyDescent="0.2">
      <c r="B40659" s="3"/>
      <c r="C40659" s="3"/>
      <c r="D40659" s="6"/>
      <c r="E40659" s="8"/>
      <c r="O40659" s="9"/>
    </row>
    <row r="40660" spans="2:15" x14ac:dyDescent="0.2">
      <c r="B40660" s="3"/>
      <c r="C40660" s="3"/>
      <c r="D40660" s="6"/>
      <c r="E40660" s="8"/>
      <c r="O40660" s="9"/>
    </row>
    <row r="40661" spans="2:15" x14ac:dyDescent="0.2">
      <c r="B40661" s="3"/>
      <c r="C40661" s="3"/>
      <c r="D40661" s="6"/>
      <c r="E40661" s="8"/>
      <c r="O40661" s="9"/>
    </row>
    <row r="40662" spans="2:15" x14ac:dyDescent="0.2">
      <c r="B40662" s="3"/>
      <c r="C40662" s="3"/>
      <c r="D40662" s="6"/>
      <c r="E40662" s="8"/>
      <c r="O40662" s="9"/>
    </row>
    <row r="40663" spans="2:15" x14ac:dyDescent="0.2">
      <c r="B40663" s="3"/>
      <c r="C40663" s="3"/>
      <c r="D40663" s="6"/>
      <c r="E40663" s="8"/>
      <c r="O40663" s="9"/>
    </row>
    <row r="40664" spans="2:15" x14ac:dyDescent="0.2">
      <c r="B40664" s="3"/>
      <c r="C40664" s="3"/>
      <c r="D40664" s="6"/>
      <c r="E40664" s="8"/>
      <c r="O40664" s="9"/>
    </row>
    <row r="40665" spans="2:15" x14ac:dyDescent="0.2">
      <c r="B40665" s="3"/>
      <c r="C40665" s="3"/>
      <c r="D40665" s="6"/>
      <c r="E40665" s="8"/>
      <c r="O40665" s="9"/>
    </row>
    <row r="40666" spans="2:15" x14ac:dyDescent="0.2">
      <c r="B40666" s="3"/>
      <c r="C40666" s="3"/>
      <c r="D40666" s="6"/>
      <c r="E40666" s="8"/>
      <c r="O40666" s="9"/>
    </row>
    <row r="40667" spans="2:15" x14ac:dyDescent="0.2">
      <c r="B40667" s="3"/>
      <c r="C40667" s="3"/>
      <c r="D40667" s="6"/>
      <c r="E40667" s="8"/>
      <c r="O40667" s="9"/>
    </row>
    <row r="40668" spans="2:15" x14ac:dyDescent="0.2">
      <c r="B40668" s="3"/>
      <c r="C40668" s="3"/>
      <c r="D40668" s="6"/>
      <c r="E40668" s="8"/>
      <c r="O40668" s="9"/>
    </row>
    <row r="40669" spans="2:15" x14ac:dyDescent="0.2">
      <c r="B40669" s="3"/>
      <c r="C40669" s="3"/>
      <c r="D40669" s="6"/>
      <c r="E40669" s="8"/>
      <c r="O40669" s="9"/>
    </row>
    <row r="40670" spans="2:15" x14ac:dyDescent="0.2">
      <c r="B40670" s="3"/>
      <c r="C40670" s="3"/>
      <c r="D40670" s="6"/>
      <c r="E40670" s="8"/>
      <c r="O40670" s="9"/>
    </row>
    <row r="40671" spans="2:15" x14ac:dyDescent="0.2">
      <c r="B40671" s="3"/>
      <c r="C40671" s="3"/>
      <c r="D40671" s="6"/>
      <c r="E40671" s="8"/>
      <c r="O40671" s="9"/>
    </row>
    <row r="40672" spans="2:15" x14ac:dyDescent="0.2">
      <c r="B40672" s="3"/>
      <c r="C40672" s="3"/>
      <c r="D40672" s="6"/>
      <c r="E40672" s="8"/>
      <c r="O40672" s="9"/>
    </row>
    <row r="40673" spans="2:15" x14ac:dyDescent="0.2">
      <c r="B40673" s="3"/>
      <c r="C40673" s="3"/>
      <c r="D40673" s="6"/>
      <c r="E40673" s="8"/>
      <c r="O40673" s="9"/>
    </row>
    <row r="40674" spans="2:15" x14ac:dyDescent="0.2">
      <c r="B40674" s="3"/>
      <c r="C40674" s="3"/>
      <c r="D40674" s="6"/>
      <c r="E40674" s="8"/>
      <c r="O40674" s="9"/>
    </row>
    <row r="40675" spans="2:15" x14ac:dyDescent="0.2">
      <c r="B40675" s="3"/>
      <c r="C40675" s="3"/>
      <c r="D40675" s="6"/>
      <c r="E40675" s="8"/>
      <c r="O40675" s="9"/>
    </row>
    <row r="40676" spans="2:15" x14ac:dyDescent="0.2">
      <c r="B40676" s="3"/>
      <c r="C40676" s="3"/>
      <c r="D40676" s="6"/>
      <c r="E40676" s="8"/>
      <c r="O40676" s="9"/>
    </row>
    <row r="40677" spans="2:15" x14ac:dyDescent="0.2">
      <c r="B40677" s="3"/>
      <c r="C40677" s="3"/>
      <c r="D40677" s="6"/>
      <c r="E40677" s="8"/>
      <c r="O40677" s="9"/>
    </row>
    <row r="40678" spans="2:15" x14ac:dyDescent="0.2">
      <c r="B40678" s="3"/>
      <c r="C40678" s="3"/>
      <c r="D40678" s="6"/>
      <c r="E40678" s="8"/>
      <c r="O40678" s="9"/>
    </row>
    <row r="40679" spans="2:15" x14ac:dyDescent="0.2">
      <c r="B40679" s="3"/>
      <c r="C40679" s="3"/>
      <c r="D40679" s="6"/>
      <c r="E40679" s="8"/>
      <c r="O40679" s="9"/>
    </row>
    <row r="40680" spans="2:15" x14ac:dyDescent="0.2">
      <c r="B40680" s="3"/>
      <c r="C40680" s="3"/>
      <c r="D40680" s="6"/>
      <c r="E40680" s="8"/>
      <c r="O40680" s="9"/>
    </row>
    <row r="40681" spans="2:15" x14ac:dyDescent="0.2">
      <c r="B40681" s="3"/>
      <c r="C40681" s="3"/>
      <c r="D40681" s="6"/>
      <c r="E40681" s="8"/>
      <c r="O40681" s="9"/>
    </row>
    <row r="40682" spans="2:15" x14ac:dyDescent="0.2">
      <c r="B40682" s="3"/>
      <c r="C40682" s="3"/>
      <c r="D40682" s="6"/>
      <c r="E40682" s="8"/>
      <c r="O40682" s="9"/>
    </row>
    <row r="40683" spans="2:15" x14ac:dyDescent="0.2">
      <c r="B40683" s="3"/>
      <c r="C40683" s="3"/>
      <c r="D40683" s="6"/>
      <c r="E40683" s="8"/>
      <c r="O40683" s="9"/>
    </row>
    <row r="40684" spans="2:15" x14ac:dyDescent="0.2">
      <c r="B40684" s="3"/>
      <c r="C40684" s="3"/>
      <c r="D40684" s="6"/>
      <c r="E40684" s="8"/>
      <c r="O40684" s="9"/>
    </row>
    <row r="40685" spans="2:15" x14ac:dyDescent="0.2">
      <c r="B40685" s="3"/>
      <c r="C40685" s="3"/>
      <c r="D40685" s="6"/>
      <c r="E40685" s="8"/>
      <c r="O40685" s="9"/>
    </row>
    <row r="40686" spans="2:15" x14ac:dyDescent="0.2">
      <c r="B40686" s="3"/>
      <c r="C40686" s="3"/>
      <c r="D40686" s="6"/>
      <c r="E40686" s="8"/>
      <c r="O40686" s="9"/>
    </row>
    <row r="40687" spans="2:15" x14ac:dyDescent="0.2">
      <c r="B40687" s="3"/>
      <c r="C40687" s="3"/>
      <c r="D40687" s="6"/>
      <c r="E40687" s="8"/>
      <c r="O40687" s="9"/>
    </row>
    <row r="40688" spans="2:15" x14ac:dyDescent="0.2">
      <c r="B40688" s="3"/>
      <c r="C40688" s="3"/>
      <c r="D40688" s="6"/>
      <c r="E40688" s="8"/>
      <c r="O40688" s="9"/>
    </row>
    <row r="40689" spans="2:15" x14ac:dyDescent="0.2">
      <c r="B40689" s="3"/>
      <c r="C40689" s="3"/>
      <c r="D40689" s="6"/>
      <c r="E40689" s="8"/>
      <c r="O40689" s="9"/>
    </row>
    <row r="40690" spans="2:15" x14ac:dyDescent="0.2">
      <c r="B40690" s="3"/>
      <c r="C40690" s="3"/>
      <c r="D40690" s="6"/>
      <c r="E40690" s="8"/>
      <c r="O40690" s="9"/>
    </row>
    <row r="40691" spans="2:15" x14ac:dyDescent="0.2">
      <c r="B40691" s="3"/>
      <c r="C40691" s="3"/>
      <c r="D40691" s="6"/>
      <c r="E40691" s="8"/>
      <c r="O40691" s="9"/>
    </row>
    <row r="40692" spans="2:15" x14ac:dyDescent="0.2">
      <c r="B40692" s="3"/>
      <c r="C40692" s="3"/>
      <c r="D40692" s="6"/>
      <c r="E40692" s="8"/>
      <c r="O40692" s="9"/>
    </row>
    <row r="40693" spans="2:15" x14ac:dyDescent="0.2">
      <c r="B40693" s="3"/>
      <c r="C40693" s="3"/>
      <c r="D40693" s="6"/>
      <c r="E40693" s="8"/>
      <c r="O40693" s="9"/>
    </row>
    <row r="40694" spans="2:15" x14ac:dyDescent="0.2">
      <c r="B40694" s="3"/>
      <c r="C40694" s="3"/>
      <c r="D40694" s="6"/>
      <c r="E40694" s="8"/>
      <c r="O40694" s="9"/>
    </row>
    <row r="40695" spans="2:15" x14ac:dyDescent="0.2">
      <c r="B40695" s="3"/>
      <c r="C40695" s="3"/>
      <c r="D40695" s="6"/>
      <c r="E40695" s="8"/>
      <c r="O40695" s="9"/>
    </row>
    <row r="40696" spans="2:15" x14ac:dyDescent="0.2">
      <c r="B40696" s="3"/>
      <c r="C40696" s="3"/>
      <c r="D40696" s="6"/>
      <c r="E40696" s="8"/>
      <c r="O40696" s="9"/>
    </row>
    <row r="40697" spans="2:15" x14ac:dyDescent="0.2">
      <c r="B40697" s="3"/>
      <c r="C40697" s="3"/>
      <c r="D40697" s="6"/>
      <c r="E40697" s="8"/>
      <c r="O40697" s="9"/>
    </row>
    <row r="40698" spans="2:15" x14ac:dyDescent="0.2">
      <c r="B40698" s="3"/>
      <c r="C40698" s="3"/>
      <c r="D40698" s="6"/>
      <c r="E40698" s="8"/>
      <c r="O40698" s="9"/>
    </row>
    <row r="40699" spans="2:15" x14ac:dyDescent="0.2">
      <c r="B40699" s="3"/>
      <c r="C40699" s="3"/>
      <c r="D40699" s="6"/>
      <c r="E40699" s="8"/>
      <c r="O40699" s="9"/>
    </row>
    <row r="40700" spans="2:15" x14ac:dyDescent="0.2">
      <c r="B40700" s="3"/>
      <c r="C40700" s="3"/>
      <c r="D40700" s="6"/>
      <c r="E40700" s="8"/>
      <c r="O40700" s="9"/>
    </row>
    <row r="40701" spans="2:15" x14ac:dyDescent="0.2">
      <c r="B40701" s="3"/>
      <c r="C40701" s="3"/>
      <c r="D40701" s="6"/>
      <c r="E40701" s="8"/>
      <c r="O40701" s="9"/>
    </row>
    <row r="40702" spans="2:15" x14ac:dyDescent="0.2">
      <c r="B40702" s="3"/>
      <c r="C40702" s="3"/>
      <c r="D40702" s="6"/>
      <c r="E40702" s="8"/>
      <c r="O40702" s="9"/>
    </row>
    <row r="40703" spans="2:15" x14ac:dyDescent="0.2">
      <c r="B40703" s="3"/>
      <c r="C40703" s="3"/>
      <c r="D40703" s="6"/>
      <c r="E40703" s="8"/>
      <c r="O40703" s="9"/>
    </row>
    <row r="40704" spans="2:15" x14ac:dyDescent="0.2">
      <c r="B40704" s="3"/>
      <c r="C40704" s="3"/>
      <c r="D40704" s="6"/>
      <c r="E40704" s="8"/>
      <c r="O40704" s="9"/>
    </row>
    <row r="40705" spans="2:15" x14ac:dyDescent="0.2">
      <c r="B40705" s="3"/>
      <c r="C40705" s="3"/>
      <c r="D40705" s="6"/>
      <c r="E40705" s="8"/>
      <c r="O40705" s="9"/>
    </row>
    <row r="40706" spans="2:15" x14ac:dyDescent="0.2">
      <c r="B40706" s="3"/>
      <c r="C40706" s="3"/>
      <c r="D40706" s="6"/>
      <c r="E40706" s="8"/>
      <c r="O40706" s="9"/>
    </row>
    <row r="40707" spans="2:15" x14ac:dyDescent="0.2">
      <c r="B40707" s="3"/>
      <c r="C40707" s="3"/>
      <c r="D40707" s="6"/>
      <c r="E40707" s="8"/>
      <c r="O40707" s="9"/>
    </row>
    <row r="40708" spans="2:15" x14ac:dyDescent="0.2">
      <c r="B40708" s="3"/>
      <c r="C40708" s="3"/>
      <c r="D40708" s="6"/>
      <c r="E40708" s="8"/>
      <c r="O40708" s="9"/>
    </row>
    <row r="40709" spans="2:15" x14ac:dyDescent="0.2">
      <c r="B40709" s="3"/>
      <c r="C40709" s="3"/>
      <c r="D40709" s="6"/>
      <c r="E40709" s="8"/>
      <c r="O40709" s="9"/>
    </row>
    <row r="40710" spans="2:15" x14ac:dyDescent="0.2">
      <c r="B40710" s="3"/>
      <c r="C40710" s="3"/>
      <c r="D40710" s="6"/>
      <c r="E40710" s="8"/>
      <c r="O40710" s="9"/>
    </row>
    <row r="40711" spans="2:15" x14ac:dyDescent="0.2">
      <c r="B40711" s="3"/>
      <c r="C40711" s="3"/>
      <c r="D40711" s="6"/>
      <c r="E40711" s="8"/>
      <c r="O40711" s="9"/>
    </row>
    <row r="40712" spans="2:15" x14ac:dyDescent="0.2">
      <c r="B40712" s="3"/>
      <c r="C40712" s="3"/>
      <c r="D40712" s="6"/>
      <c r="E40712" s="8"/>
      <c r="O40712" s="9"/>
    </row>
    <row r="40713" spans="2:15" x14ac:dyDescent="0.2">
      <c r="B40713" s="3"/>
      <c r="C40713" s="3"/>
      <c r="D40713" s="6"/>
      <c r="E40713" s="8"/>
      <c r="O40713" s="9"/>
    </row>
    <row r="40714" spans="2:15" x14ac:dyDescent="0.2">
      <c r="B40714" s="3"/>
      <c r="C40714" s="3"/>
      <c r="D40714" s="6"/>
      <c r="E40714" s="8"/>
      <c r="O40714" s="9"/>
    </row>
    <row r="40715" spans="2:15" x14ac:dyDescent="0.2">
      <c r="B40715" s="3"/>
      <c r="C40715" s="3"/>
      <c r="D40715" s="6"/>
      <c r="E40715" s="8"/>
      <c r="O40715" s="9"/>
    </row>
    <row r="40716" spans="2:15" x14ac:dyDescent="0.2">
      <c r="B40716" s="3"/>
      <c r="C40716" s="3"/>
      <c r="D40716" s="6"/>
      <c r="E40716" s="8"/>
      <c r="O40716" s="9"/>
    </row>
    <row r="40717" spans="2:15" x14ac:dyDescent="0.2">
      <c r="B40717" s="3"/>
      <c r="C40717" s="3"/>
      <c r="D40717" s="6"/>
      <c r="E40717" s="8"/>
      <c r="O40717" s="9"/>
    </row>
    <row r="40718" spans="2:15" x14ac:dyDescent="0.2">
      <c r="B40718" s="3"/>
      <c r="C40718" s="3"/>
      <c r="D40718" s="6"/>
      <c r="E40718" s="8"/>
      <c r="O40718" s="9"/>
    </row>
    <row r="40719" spans="2:15" x14ac:dyDescent="0.2">
      <c r="B40719" s="3"/>
      <c r="C40719" s="3"/>
      <c r="D40719" s="6"/>
      <c r="E40719" s="8"/>
      <c r="O40719" s="9"/>
    </row>
    <row r="40720" spans="2:15" x14ac:dyDescent="0.2">
      <c r="B40720" s="3"/>
      <c r="C40720" s="3"/>
      <c r="D40720" s="6"/>
      <c r="E40720" s="8"/>
      <c r="O40720" s="9"/>
    </row>
    <row r="40721" spans="2:15" x14ac:dyDescent="0.2">
      <c r="B40721" s="3"/>
      <c r="C40721" s="3"/>
      <c r="D40721" s="6"/>
      <c r="E40721" s="8"/>
      <c r="O40721" s="9"/>
    </row>
    <row r="40722" spans="2:15" x14ac:dyDescent="0.2">
      <c r="B40722" s="3"/>
      <c r="C40722" s="3"/>
      <c r="D40722" s="6"/>
      <c r="E40722" s="8"/>
      <c r="O40722" s="9"/>
    </row>
    <row r="40723" spans="2:15" x14ac:dyDescent="0.2">
      <c r="B40723" s="3"/>
      <c r="C40723" s="3"/>
      <c r="D40723" s="6"/>
      <c r="E40723" s="8"/>
      <c r="O40723" s="9"/>
    </row>
    <row r="40724" spans="2:15" x14ac:dyDescent="0.2">
      <c r="B40724" s="3"/>
      <c r="C40724" s="3"/>
      <c r="D40724" s="6"/>
      <c r="E40724" s="8"/>
      <c r="O40724" s="9"/>
    </row>
    <row r="40725" spans="2:15" x14ac:dyDescent="0.2">
      <c r="B40725" s="3"/>
      <c r="C40725" s="3"/>
      <c r="D40725" s="6"/>
      <c r="E40725" s="8"/>
      <c r="O40725" s="9"/>
    </row>
    <row r="40726" spans="2:15" x14ac:dyDescent="0.2">
      <c r="B40726" s="3"/>
      <c r="C40726" s="3"/>
      <c r="D40726" s="6"/>
      <c r="E40726" s="8"/>
      <c r="O40726" s="9"/>
    </row>
    <row r="40727" spans="2:15" x14ac:dyDescent="0.2">
      <c r="B40727" s="3"/>
      <c r="C40727" s="3"/>
      <c r="D40727" s="6"/>
      <c r="E40727" s="8"/>
      <c r="O40727" s="9"/>
    </row>
    <row r="40728" spans="2:15" x14ac:dyDescent="0.2">
      <c r="B40728" s="3"/>
      <c r="C40728" s="3"/>
      <c r="D40728" s="6"/>
      <c r="E40728" s="8"/>
      <c r="O40728" s="9"/>
    </row>
    <row r="40729" spans="2:15" x14ac:dyDescent="0.2">
      <c r="B40729" s="3"/>
      <c r="C40729" s="3"/>
      <c r="D40729" s="6"/>
      <c r="E40729" s="8"/>
      <c r="O40729" s="9"/>
    </row>
    <row r="40730" spans="2:15" x14ac:dyDescent="0.2">
      <c r="B40730" s="3"/>
      <c r="C40730" s="3"/>
      <c r="D40730" s="6"/>
      <c r="E40730" s="8"/>
      <c r="O40730" s="9"/>
    </row>
    <row r="40731" spans="2:15" x14ac:dyDescent="0.2">
      <c r="B40731" s="3"/>
      <c r="C40731" s="3"/>
      <c r="D40731" s="6"/>
      <c r="E40731" s="8"/>
      <c r="O40731" s="9"/>
    </row>
    <row r="40732" spans="2:15" x14ac:dyDescent="0.2">
      <c r="B40732" s="3"/>
      <c r="C40732" s="3"/>
      <c r="D40732" s="6"/>
      <c r="E40732" s="8"/>
      <c r="O40732" s="9"/>
    </row>
    <row r="40733" spans="2:15" x14ac:dyDescent="0.2">
      <c r="B40733" s="3"/>
      <c r="C40733" s="3"/>
      <c r="D40733" s="6"/>
      <c r="E40733" s="8"/>
      <c r="O40733" s="9"/>
    </row>
    <row r="40734" spans="2:15" x14ac:dyDescent="0.2">
      <c r="B40734" s="3"/>
      <c r="C40734" s="3"/>
      <c r="D40734" s="6"/>
      <c r="E40734" s="8"/>
      <c r="O40734" s="9"/>
    </row>
    <row r="40735" spans="2:15" x14ac:dyDescent="0.2">
      <c r="B40735" s="3"/>
      <c r="C40735" s="3"/>
      <c r="D40735" s="6"/>
      <c r="E40735" s="8"/>
      <c r="O40735" s="9"/>
    </row>
    <row r="40736" spans="2:15" x14ac:dyDescent="0.2">
      <c r="B40736" s="3"/>
      <c r="C40736" s="3"/>
      <c r="D40736" s="6"/>
      <c r="E40736" s="8"/>
      <c r="O40736" s="9"/>
    </row>
    <row r="40737" spans="2:15" x14ac:dyDescent="0.2">
      <c r="B40737" s="3"/>
      <c r="C40737" s="3"/>
      <c r="D40737" s="6"/>
      <c r="E40737" s="8"/>
      <c r="O40737" s="9"/>
    </row>
    <row r="40738" spans="2:15" x14ac:dyDescent="0.2">
      <c r="B40738" s="3"/>
      <c r="C40738" s="3"/>
      <c r="D40738" s="6"/>
      <c r="E40738" s="8"/>
      <c r="O40738" s="9"/>
    </row>
    <row r="40739" spans="2:15" x14ac:dyDescent="0.2">
      <c r="B40739" s="3"/>
      <c r="C40739" s="3"/>
      <c r="D40739" s="6"/>
      <c r="E40739" s="8"/>
      <c r="O40739" s="9"/>
    </row>
    <row r="40740" spans="2:15" x14ac:dyDescent="0.2">
      <c r="B40740" s="3"/>
      <c r="C40740" s="3"/>
      <c r="D40740" s="6"/>
      <c r="E40740" s="8"/>
      <c r="O40740" s="9"/>
    </row>
    <row r="40741" spans="2:15" x14ac:dyDescent="0.2">
      <c r="B40741" s="3"/>
      <c r="C40741" s="3"/>
      <c r="D40741" s="6"/>
      <c r="E40741" s="8"/>
      <c r="O40741" s="9"/>
    </row>
    <row r="40742" spans="2:15" x14ac:dyDescent="0.2">
      <c r="B40742" s="3"/>
      <c r="C40742" s="3"/>
      <c r="D40742" s="6"/>
      <c r="E40742" s="8"/>
      <c r="O40742" s="9"/>
    </row>
    <row r="40743" spans="2:15" x14ac:dyDescent="0.2">
      <c r="B40743" s="3"/>
      <c r="C40743" s="3"/>
      <c r="D40743" s="6"/>
      <c r="E40743" s="8"/>
      <c r="O40743" s="9"/>
    </row>
    <row r="40744" spans="2:15" x14ac:dyDescent="0.2">
      <c r="B40744" s="3"/>
      <c r="C40744" s="3"/>
      <c r="D40744" s="6"/>
      <c r="E40744" s="8"/>
      <c r="O40744" s="9"/>
    </row>
    <row r="40745" spans="2:15" x14ac:dyDescent="0.2">
      <c r="B40745" s="3"/>
      <c r="C40745" s="3"/>
      <c r="D40745" s="6"/>
      <c r="E40745" s="8"/>
      <c r="O40745" s="9"/>
    </row>
    <row r="40746" spans="2:15" x14ac:dyDescent="0.2">
      <c r="B40746" s="3"/>
      <c r="C40746" s="3"/>
      <c r="D40746" s="6"/>
      <c r="E40746" s="8"/>
      <c r="O40746" s="9"/>
    </row>
    <row r="40747" spans="2:15" x14ac:dyDescent="0.2">
      <c r="B40747" s="3"/>
      <c r="C40747" s="3"/>
      <c r="D40747" s="6"/>
      <c r="E40747" s="8"/>
      <c r="O40747" s="9"/>
    </row>
    <row r="40748" spans="2:15" x14ac:dyDescent="0.2">
      <c r="B40748" s="3"/>
      <c r="C40748" s="3"/>
      <c r="D40748" s="6"/>
      <c r="E40748" s="8"/>
      <c r="O40748" s="9"/>
    </row>
    <row r="40749" spans="2:15" x14ac:dyDescent="0.2">
      <c r="B40749" s="3"/>
      <c r="C40749" s="3"/>
      <c r="D40749" s="6"/>
      <c r="E40749" s="8"/>
      <c r="O40749" s="9"/>
    </row>
    <row r="40750" spans="2:15" x14ac:dyDescent="0.2">
      <c r="B40750" s="3"/>
      <c r="C40750" s="3"/>
      <c r="D40750" s="6"/>
      <c r="E40750" s="8"/>
      <c r="O40750" s="9"/>
    </row>
    <row r="40751" spans="2:15" x14ac:dyDescent="0.2">
      <c r="B40751" s="3"/>
      <c r="C40751" s="3"/>
      <c r="D40751" s="6"/>
      <c r="E40751" s="8"/>
      <c r="O40751" s="9"/>
    </row>
    <row r="40752" spans="2:15" x14ac:dyDescent="0.2">
      <c r="B40752" s="3"/>
      <c r="C40752" s="3"/>
      <c r="D40752" s="6"/>
      <c r="E40752" s="8"/>
      <c r="O40752" s="9"/>
    </row>
    <row r="40753" spans="2:15" x14ac:dyDescent="0.2">
      <c r="B40753" s="3"/>
      <c r="C40753" s="3"/>
      <c r="D40753" s="6"/>
      <c r="E40753" s="8"/>
      <c r="O40753" s="9"/>
    </row>
    <row r="40754" spans="2:15" x14ac:dyDescent="0.2">
      <c r="B40754" s="3"/>
      <c r="C40754" s="3"/>
      <c r="D40754" s="6"/>
      <c r="E40754" s="8"/>
      <c r="O40754" s="9"/>
    </row>
    <row r="40755" spans="2:15" x14ac:dyDescent="0.2">
      <c r="B40755" s="3"/>
      <c r="C40755" s="3"/>
      <c r="D40755" s="6"/>
      <c r="E40755" s="8"/>
      <c r="O40755" s="9"/>
    </row>
    <row r="40756" spans="2:15" x14ac:dyDescent="0.2">
      <c r="B40756" s="3"/>
      <c r="C40756" s="3"/>
      <c r="D40756" s="6"/>
      <c r="E40756" s="8"/>
      <c r="O40756" s="9"/>
    </row>
    <row r="40757" spans="2:15" x14ac:dyDescent="0.2">
      <c r="B40757" s="3"/>
      <c r="C40757" s="3"/>
      <c r="D40757" s="6"/>
      <c r="E40757" s="8"/>
      <c r="O40757" s="9"/>
    </row>
    <row r="40758" spans="2:15" x14ac:dyDescent="0.2">
      <c r="B40758" s="3"/>
      <c r="C40758" s="3"/>
      <c r="D40758" s="6"/>
      <c r="E40758" s="8"/>
      <c r="O40758" s="9"/>
    </row>
    <row r="40759" spans="2:15" x14ac:dyDescent="0.2">
      <c r="B40759" s="3"/>
      <c r="C40759" s="3"/>
      <c r="D40759" s="6"/>
      <c r="E40759" s="8"/>
      <c r="O40759" s="9"/>
    </row>
    <row r="40760" spans="2:15" x14ac:dyDescent="0.2">
      <c r="B40760" s="3"/>
      <c r="C40760" s="3"/>
      <c r="D40760" s="6"/>
      <c r="E40760" s="8"/>
      <c r="O40760" s="9"/>
    </row>
    <row r="40761" spans="2:15" x14ac:dyDescent="0.2">
      <c r="B40761" s="3"/>
      <c r="C40761" s="3"/>
      <c r="D40761" s="6"/>
      <c r="E40761" s="8"/>
      <c r="O40761" s="9"/>
    </row>
    <row r="40762" spans="2:15" x14ac:dyDescent="0.2">
      <c r="B40762" s="3"/>
      <c r="C40762" s="3"/>
      <c r="D40762" s="6"/>
      <c r="E40762" s="8"/>
      <c r="O40762" s="9"/>
    </row>
    <row r="40763" spans="2:15" x14ac:dyDescent="0.2">
      <c r="B40763" s="3"/>
      <c r="C40763" s="3"/>
      <c r="D40763" s="6"/>
      <c r="E40763" s="8"/>
      <c r="O40763" s="9"/>
    </row>
    <row r="40764" spans="2:15" x14ac:dyDescent="0.2">
      <c r="B40764" s="3"/>
      <c r="C40764" s="3"/>
      <c r="D40764" s="6"/>
      <c r="E40764" s="8"/>
      <c r="O40764" s="9"/>
    </row>
    <row r="40765" spans="2:15" x14ac:dyDescent="0.2">
      <c r="B40765" s="3"/>
      <c r="C40765" s="3"/>
      <c r="D40765" s="6"/>
      <c r="E40765" s="8"/>
      <c r="O40765" s="9"/>
    </row>
    <row r="40766" spans="2:15" x14ac:dyDescent="0.2">
      <c r="B40766" s="3"/>
      <c r="C40766" s="3"/>
      <c r="D40766" s="6"/>
      <c r="E40766" s="8"/>
      <c r="O40766" s="9"/>
    </row>
    <row r="40767" spans="2:15" x14ac:dyDescent="0.2">
      <c r="B40767" s="3"/>
      <c r="C40767" s="3"/>
      <c r="D40767" s="6"/>
      <c r="E40767" s="8"/>
      <c r="O40767" s="9"/>
    </row>
    <row r="40768" spans="2:15" x14ac:dyDescent="0.2">
      <c r="B40768" s="3"/>
      <c r="C40768" s="3"/>
      <c r="D40768" s="6"/>
      <c r="E40768" s="8"/>
      <c r="O40768" s="9"/>
    </row>
    <row r="40769" spans="2:15" x14ac:dyDescent="0.2">
      <c r="B40769" s="3"/>
      <c r="C40769" s="3"/>
      <c r="D40769" s="6"/>
      <c r="E40769" s="8"/>
      <c r="O40769" s="9"/>
    </row>
    <row r="40770" spans="2:15" x14ac:dyDescent="0.2">
      <c r="B40770" s="3"/>
      <c r="C40770" s="3"/>
      <c r="D40770" s="6"/>
      <c r="E40770" s="8"/>
      <c r="O40770" s="9"/>
    </row>
    <row r="40771" spans="2:15" x14ac:dyDescent="0.2">
      <c r="B40771" s="3"/>
      <c r="C40771" s="3"/>
      <c r="D40771" s="6"/>
      <c r="E40771" s="8"/>
      <c r="O40771" s="9"/>
    </row>
    <row r="40772" spans="2:15" x14ac:dyDescent="0.2">
      <c r="B40772" s="3"/>
      <c r="C40772" s="3"/>
      <c r="D40772" s="6"/>
      <c r="E40772" s="8"/>
      <c r="O40772" s="9"/>
    </row>
    <row r="40773" spans="2:15" x14ac:dyDescent="0.2">
      <c r="B40773" s="3"/>
      <c r="C40773" s="3"/>
      <c r="D40773" s="6"/>
      <c r="E40773" s="8"/>
      <c r="O40773" s="9"/>
    </row>
    <row r="40774" spans="2:15" x14ac:dyDescent="0.2">
      <c r="B40774" s="3"/>
      <c r="C40774" s="3"/>
      <c r="D40774" s="6"/>
      <c r="E40774" s="8"/>
      <c r="O40774" s="9"/>
    </row>
    <row r="40775" spans="2:15" x14ac:dyDescent="0.2">
      <c r="B40775" s="3"/>
      <c r="C40775" s="3"/>
      <c r="D40775" s="6"/>
      <c r="E40775" s="8"/>
      <c r="O40775" s="9"/>
    </row>
    <row r="40776" spans="2:15" x14ac:dyDescent="0.2">
      <c r="B40776" s="3"/>
      <c r="C40776" s="3"/>
      <c r="D40776" s="6"/>
      <c r="E40776" s="8"/>
      <c r="O40776" s="9"/>
    </row>
    <row r="40777" spans="2:15" x14ac:dyDescent="0.2">
      <c r="B40777" s="3"/>
      <c r="C40777" s="3"/>
      <c r="D40777" s="6"/>
      <c r="E40777" s="8"/>
      <c r="O40777" s="9"/>
    </row>
    <row r="40778" spans="2:15" x14ac:dyDescent="0.2">
      <c r="B40778" s="3"/>
      <c r="C40778" s="3"/>
      <c r="D40778" s="6"/>
      <c r="E40778" s="8"/>
      <c r="O40778" s="9"/>
    </row>
    <row r="40779" spans="2:15" x14ac:dyDescent="0.2">
      <c r="B40779" s="3"/>
      <c r="C40779" s="3"/>
      <c r="D40779" s="6"/>
      <c r="E40779" s="8"/>
      <c r="O40779" s="9"/>
    </row>
    <row r="40780" spans="2:15" x14ac:dyDescent="0.2">
      <c r="B40780" s="3"/>
      <c r="C40780" s="3"/>
      <c r="D40780" s="6"/>
      <c r="E40780" s="8"/>
      <c r="O40780" s="9"/>
    </row>
    <row r="40781" spans="2:15" x14ac:dyDescent="0.2">
      <c r="B40781" s="3"/>
      <c r="C40781" s="3"/>
      <c r="D40781" s="6"/>
      <c r="E40781" s="8"/>
      <c r="O40781" s="9"/>
    </row>
    <row r="40782" spans="2:15" x14ac:dyDescent="0.2">
      <c r="B40782" s="3"/>
      <c r="C40782" s="3"/>
      <c r="D40782" s="6"/>
      <c r="E40782" s="8"/>
      <c r="O40782" s="9"/>
    </row>
    <row r="40783" spans="2:15" x14ac:dyDescent="0.2">
      <c r="B40783" s="3"/>
      <c r="C40783" s="3"/>
      <c r="D40783" s="6"/>
      <c r="E40783" s="8"/>
      <c r="O40783" s="9"/>
    </row>
    <row r="40784" spans="2:15" x14ac:dyDescent="0.2">
      <c r="B40784" s="3"/>
      <c r="C40784" s="3"/>
      <c r="D40784" s="6"/>
      <c r="E40784" s="8"/>
      <c r="O40784" s="9"/>
    </row>
    <row r="40785" spans="2:15" x14ac:dyDescent="0.2">
      <c r="B40785" s="3"/>
      <c r="C40785" s="3"/>
      <c r="D40785" s="6"/>
      <c r="E40785" s="8"/>
      <c r="O40785" s="9"/>
    </row>
    <row r="40786" spans="2:15" x14ac:dyDescent="0.2">
      <c r="B40786" s="3"/>
      <c r="C40786" s="3"/>
      <c r="D40786" s="6"/>
      <c r="E40786" s="8"/>
      <c r="O40786" s="9"/>
    </row>
    <row r="40787" spans="2:15" x14ac:dyDescent="0.2">
      <c r="B40787" s="3"/>
      <c r="C40787" s="3"/>
      <c r="D40787" s="6"/>
      <c r="E40787" s="8"/>
      <c r="O40787" s="9"/>
    </row>
    <row r="40788" spans="2:15" x14ac:dyDescent="0.2">
      <c r="B40788" s="3"/>
      <c r="C40788" s="3"/>
      <c r="D40788" s="6"/>
      <c r="E40788" s="8"/>
      <c r="O40788" s="9"/>
    </row>
    <row r="40789" spans="2:15" x14ac:dyDescent="0.2">
      <c r="B40789" s="3"/>
      <c r="C40789" s="3"/>
      <c r="D40789" s="6"/>
      <c r="E40789" s="8"/>
      <c r="O40789" s="9"/>
    </row>
    <row r="40790" spans="2:15" x14ac:dyDescent="0.2">
      <c r="B40790" s="3"/>
      <c r="C40790" s="3"/>
      <c r="D40790" s="6"/>
      <c r="E40790" s="8"/>
      <c r="O40790" s="9"/>
    </row>
    <row r="40791" spans="2:15" x14ac:dyDescent="0.2">
      <c r="B40791" s="3"/>
      <c r="C40791" s="3"/>
      <c r="D40791" s="6"/>
      <c r="E40791" s="8"/>
      <c r="O40791" s="9"/>
    </row>
    <row r="40792" spans="2:15" x14ac:dyDescent="0.2">
      <c r="B40792" s="3"/>
      <c r="C40792" s="3"/>
      <c r="D40792" s="6"/>
      <c r="E40792" s="8"/>
      <c r="O40792" s="9"/>
    </row>
    <row r="40793" spans="2:15" x14ac:dyDescent="0.2">
      <c r="B40793" s="3"/>
      <c r="C40793" s="3"/>
      <c r="D40793" s="6"/>
      <c r="E40793" s="8"/>
      <c r="O40793" s="9"/>
    </row>
    <row r="40794" spans="2:15" x14ac:dyDescent="0.2">
      <c r="B40794" s="3"/>
      <c r="C40794" s="3"/>
      <c r="D40794" s="6"/>
      <c r="E40794" s="8"/>
      <c r="O40794" s="9"/>
    </row>
    <row r="40795" spans="2:15" x14ac:dyDescent="0.2">
      <c r="B40795" s="3"/>
      <c r="C40795" s="3"/>
      <c r="D40795" s="6"/>
      <c r="E40795" s="8"/>
      <c r="O40795" s="9"/>
    </row>
    <row r="40796" spans="2:15" x14ac:dyDescent="0.2">
      <c r="B40796" s="3"/>
      <c r="C40796" s="3"/>
      <c r="D40796" s="6"/>
      <c r="E40796" s="8"/>
      <c r="O40796" s="9"/>
    </row>
    <row r="40797" spans="2:15" x14ac:dyDescent="0.2">
      <c r="B40797" s="3"/>
      <c r="C40797" s="3"/>
      <c r="D40797" s="6"/>
      <c r="E40797" s="8"/>
      <c r="O40797" s="9"/>
    </row>
    <row r="40798" spans="2:15" x14ac:dyDescent="0.2">
      <c r="B40798" s="3"/>
      <c r="C40798" s="3"/>
      <c r="D40798" s="6"/>
      <c r="E40798" s="8"/>
      <c r="O40798" s="9"/>
    </row>
    <row r="40799" spans="2:15" x14ac:dyDescent="0.2">
      <c r="B40799" s="3"/>
      <c r="C40799" s="3"/>
      <c r="D40799" s="6"/>
      <c r="E40799" s="8"/>
      <c r="O40799" s="9"/>
    </row>
    <row r="40800" spans="2:15" x14ac:dyDescent="0.2">
      <c r="B40800" s="3"/>
      <c r="C40800" s="3"/>
      <c r="D40800" s="6"/>
      <c r="E40800" s="8"/>
      <c r="O40800" s="9"/>
    </row>
    <row r="40801" spans="2:15" x14ac:dyDescent="0.2">
      <c r="B40801" s="3"/>
      <c r="C40801" s="3"/>
      <c r="D40801" s="6"/>
      <c r="E40801" s="8"/>
      <c r="O40801" s="9"/>
    </row>
    <row r="40802" spans="2:15" x14ac:dyDescent="0.2">
      <c r="B40802" s="3"/>
      <c r="C40802" s="3"/>
      <c r="D40802" s="6"/>
      <c r="E40802" s="8"/>
      <c r="O40802" s="9"/>
    </row>
    <row r="40803" spans="2:15" x14ac:dyDescent="0.2">
      <c r="B40803" s="3"/>
      <c r="C40803" s="3"/>
      <c r="D40803" s="6"/>
      <c r="E40803" s="8"/>
      <c r="O40803" s="9"/>
    </row>
    <row r="40804" spans="2:15" x14ac:dyDescent="0.2">
      <c r="B40804" s="3"/>
      <c r="C40804" s="3"/>
      <c r="D40804" s="6"/>
      <c r="E40804" s="8"/>
      <c r="O40804" s="9"/>
    </row>
    <row r="40805" spans="2:15" x14ac:dyDescent="0.2">
      <c r="B40805" s="3"/>
      <c r="C40805" s="3"/>
      <c r="D40805" s="6"/>
      <c r="E40805" s="8"/>
      <c r="O40805" s="9"/>
    </row>
    <row r="40806" spans="2:15" x14ac:dyDescent="0.2">
      <c r="B40806" s="3"/>
      <c r="C40806" s="3"/>
      <c r="D40806" s="6"/>
      <c r="E40806" s="8"/>
      <c r="O40806" s="9"/>
    </row>
    <row r="40807" spans="2:15" x14ac:dyDescent="0.2">
      <c r="B40807" s="3"/>
      <c r="C40807" s="3"/>
      <c r="D40807" s="6"/>
      <c r="E40807" s="8"/>
      <c r="O40807" s="9"/>
    </row>
    <row r="40808" spans="2:15" x14ac:dyDescent="0.2">
      <c r="B40808" s="3"/>
      <c r="C40808" s="3"/>
      <c r="D40808" s="6"/>
      <c r="E40808" s="8"/>
      <c r="O40808" s="9"/>
    </row>
    <row r="40809" spans="2:15" x14ac:dyDescent="0.2">
      <c r="B40809" s="3"/>
      <c r="C40809" s="3"/>
      <c r="D40809" s="6"/>
      <c r="E40809" s="8"/>
      <c r="O40809" s="9"/>
    </row>
    <row r="40810" spans="2:15" x14ac:dyDescent="0.2">
      <c r="B40810" s="3"/>
      <c r="C40810" s="3"/>
      <c r="D40810" s="6"/>
      <c r="E40810" s="8"/>
      <c r="O40810" s="9"/>
    </row>
    <row r="40811" spans="2:15" x14ac:dyDescent="0.2">
      <c r="B40811" s="3"/>
      <c r="C40811" s="3"/>
      <c r="D40811" s="6"/>
      <c r="E40811" s="8"/>
      <c r="O40811" s="9"/>
    </row>
    <row r="40812" spans="2:15" x14ac:dyDescent="0.2">
      <c r="B40812" s="3"/>
      <c r="C40812" s="3"/>
      <c r="D40812" s="6"/>
      <c r="E40812" s="8"/>
      <c r="O40812" s="9"/>
    </row>
    <row r="40813" spans="2:15" x14ac:dyDescent="0.2">
      <c r="B40813" s="3"/>
      <c r="C40813" s="3"/>
      <c r="D40813" s="6"/>
      <c r="E40813" s="8"/>
      <c r="O40813" s="9"/>
    </row>
    <row r="40814" spans="2:15" x14ac:dyDescent="0.2">
      <c r="B40814" s="3"/>
      <c r="C40814" s="3"/>
      <c r="D40814" s="6"/>
      <c r="E40814" s="8"/>
      <c r="O40814" s="9"/>
    </row>
    <row r="40815" spans="2:15" x14ac:dyDescent="0.2">
      <c r="B40815" s="3"/>
      <c r="C40815" s="3"/>
      <c r="D40815" s="6"/>
      <c r="E40815" s="8"/>
      <c r="O40815" s="9"/>
    </row>
    <row r="40816" spans="2:15" x14ac:dyDescent="0.2">
      <c r="B40816" s="3"/>
      <c r="C40816" s="3"/>
      <c r="D40816" s="6"/>
      <c r="E40816" s="8"/>
      <c r="O40816" s="9"/>
    </row>
    <row r="40817" spans="2:15" x14ac:dyDescent="0.2">
      <c r="B40817" s="3"/>
      <c r="C40817" s="3"/>
      <c r="D40817" s="6"/>
      <c r="E40817" s="8"/>
      <c r="O40817" s="9"/>
    </row>
    <row r="40818" spans="2:15" x14ac:dyDescent="0.2">
      <c r="B40818" s="3"/>
      <c r="C40818" s="3"/>
      <c r="D40818" s="6"/>
      <c r="E40818" s="8"/>
      <c r="O40818" s="9"/>
    </row>
    <row r="40819" spans="2:15" x14ac:dyDescent="0.2">
      <c r="B40819" s="3"/>
      <c r="C40819" s="3"/>
      <c r="D40819" s="6"/>
      <c r="E40819" s="8"/>
      <c r="O40819" s="9"/>
    </row>
    <row r="40820" spans="2:15" x14ac:dyDescent="0.2">
      <c r="B40820" s="3"/>
      <c r="C40820" s="3"/>
      <c r="D40820" s="6"/>
      <c r="E40820" s="8"/>
      <c r="O40820" s="9"/>
    </row>
    <row r="40821" spans="2:15" x14ac:dyDescent="0.2">
      <c r="B40821" s="3"/>
      <c r="C40821" s="3"/>
      <c r="D40821" s="6"/>
      <c r="E40821" s="8"/>
      <c r="O40821" s="9"/>
    </row>
    <row r="40822" spans="2:15" x14ac:dyDescent="0.2">
      <c r="B40822" s="3"/>
      <c r="C40822" s="3"/>
      <c r="D40822" s="6"/>
      <c r="E40822" s="8"/>
      <c r="O40822" s="9"/>
    </row>
    <row r="40823" spans="2:15" x14ac:dyDescent="0.2">
      <c r="B40823" s="3"/>
      <c r="C40823" s="3"/>
      <c r="D40823" s="6"/>
      <c r="E40823" s="8"/>
      <c r="O40823" s="9"/>
    </row>
    <row r="40824" spans="2:15" x14ac:dyDescent="0.2">
      <c r="B40824" s="3"/>
      <c r="C40824" s="3"/>
      <c r="D40824" s="6"/>
      <c r="E40824" s="8"/>
      <c r="O40824" s="9"/>
    </row>
    <row r="40825" spans="2:15" x14ac:dyDescent="0.2">
      <c r="B40825" s="3"/>
      <c r="C40825" s="3"/>
      <c r="D40825" s="6"/>
      <c r="E40825" s="8"/>
      <c r="O40825" s="9"/>
    </row>
    <row r="40826" spans="2:15" x14ac:dyDescent="0.2">
      <c r="B40826" s="3"/>
      <c r="C40826" s="3"/>
      <c r="D40826" s="6"/>
      <c r="E40826" s="8"/>
      <c r="O40826" s="9"/>
    </row>
    <row r="40827" spans="2:15" x14ac:dyDescent="0.2">
      <c r="B40827" s="3"/>
      <c r="C40827" s="3"/>
      <c r="D40827" s="6"/>
      <c r="E40827" s="8"/>
      <c r="O40827" s="9"/>
    </row>
    <row r="40828" spans="2:15" x14ac:dyDescent="0.2">
      <c r="B40828" s="3"/>
      <c r="C40828" s="3"/>
      <c r="D40828" s="6"/>
      <c r="E40828" s="8"/>
      <c r="O40828" s="9"/>
    </row>
    <row r="40829" spans="2:15" x14ac:dyDescent="0.2">
      <c r="B40829" s="3"/>
      <c r="C40829" s="3"/>
      <c r="D40829" s="6"/>
      <c r="E40829" s="8"/>
      <c r="O40829" s="9"/>
    </row>
    <row r="40830" spans="2:15" x14ac:dyDescent="0.2">
      <c r="B40830" s="3"/>
      <c r="C40830" s="3"/>
      <c r="D40830" s="6"/>
      <c r="E40830" s="8"/>
      <c r="O40830" s="9"/>
    </row>
    <row r="40831" spans="2:15" x14ac:dyDescent="0.2">
      <c r="B40831" s="3"/>
      <c r="C40831" s="3"/>
      <c r="D40831" s="6"/>
      <c r="E40831" s="8"/>
      <c r="O40831" s="9"/>
    </row>
    <row r="40832" spans="2:15" x14ac:dyDescent="0.2">
      <c r="B40832" s="3"/>
      <c r="C40832" s="3"/>
      <c r="D40832" s="6"/>
      <c r="E40832" s="8"/>
      <c r="O40832" s="9"/>
    </row>
    <row r="40833" spans="2:15" x14ac:dyDescent="0.2">
      <c r="B40833" s="3"/>
      <c r="C40833" s="3"/>
      <c r="D40833" s="6"/>
      <c r="E40833" s="8"/>
      <c r="O40833" s="9"/>
    </row>
    <row r="40834" spans="2:15" x14ac:dyDescent="0.2">
      <c r="B40834" s="3"/>
      <c r="C40834" s="3"/>
      <c r="D40834" s="6"/>
      <c r="E40834" s="8"/>
      <c r="O40834" s="9"/>
    </row>
    <row r="40835" spans="2:15" x14ac:dyDescent="0.2">
      <c r="B40835" s="3"/>
      <c r="C40835" s="3"/>
      <c r="D40835" s="6"/>
      <c r="E40835" s="8"/>
      <c r="O40835" s="9"/>
    </row>
    <row r="40836" spans="2:15" x14ac:dyDescent="0.2">
      <c r="B40836" s="3"/>
      <c r="C40836" s="3"/>
      <c r="D40836" s="6"/>
      <c r="E40836" s="8"/>
      <c r="O40836" s="9"/>
    </row>
    <row r="40837" spans="2:15" x14ac:dyDescent="0.2">
      <c r="B40837" s="3"/>
      <c r="C40837" s="3"/>
      <c r="D40837" s="6"/>
      <c r="E40837" s="8"/>
      <c r="O40837" s="9"/>
    </row>
    <row r="40838" spans="2:15" x14ac:dyDescent="0.2">
      <c r="B40838" s="3"/>
      <c r="C40838" s="3"/>
      <c r="D40838" s="6"/>
      <c r="E40838" s="8"/>
      <c r="O40838" s="9"/>
    </row>
    <row r="40839" spans="2:15" x14ac:dyDescent="0.2">
      <c r="B40839" s="3"/>
      <c r="C40839" s="3"/>
      <c r="D40839" s="6"/>
      <c r="E40839" s="8"/>
      <c r="O40839" s="9"/>
    </row>
    <row r="40840" spans="2:15" x14ac:dyDescent="0.2">
      <c r="B40840" s="3"/>
      <c r="C40840" s="3"/>
      <c r="D40840" s="6"/>
      <c r="E40840" s="8"/>
      <c r="O40840" s="9"/>
    </row>
    <row r="40841" spans="2:15" x14ac:dyDescent="0.2">
      <c r="B40841" s="3"/>
      <c r="C40841" s="3"/>
      <c r="D40841" s="6"/>
      <c r="E40841" s="8"/>
      <c r="O40841" s="9"/>
    </row>
    <row r="40842" spans="2:15" x14ac:dyDescent="0.2">
      <c r="B40842" s="3"/>
      <c r="C40842" s="3"/>
      <c r="D40842" s="6"/>
      <c r="E40842" s="8"/>
      <c r="O40842" s="9"/>
    </row>
    <row r="40843" spans="2:15" x14ac:dyDescent="0.2">
      <c r="B40843" s="3"/>
      <c r="C40843" s="3"/>
      <c r="D40843" s="6"/>
      <c r="E40843" s="8"/>
      <c r="O40843" s="9"/>
    </row>
    <row r="40844" spans="2:15" x14ac:dyDescent="0.2">
      <c r="B40844" s="3"/>
      <c r="C40844" s="3"/>
      <c r="D40844" s="6"/>
      <c r="E40844" s="8"/>
      <c r="O40844" s="9"/>
    </row>
    <row r="40845" spans="2:15" x14ac:dyDescent="0.2">
      <c r="B40845" s="3"/>
      <c r="C40845" s="3"/>
      <c r="D40845" s="6"/>
      <c r="E40845" s="8"/>
      <c r="O40845" s="9"/>
    </row>
    <row r="40846" spans="2:15" x14ac:dyDescent="0.2">
      <c r="B40846" s="3"/>
      <c r="C40846" s="3"/>
      <c r="D40846" s="6"/>
      <c r="E40846" s="8"/>
      <c r="O40846" s="9"/>
    </row>
    <row r="40847" spans="2:15" x14ac:dyDescent="0.2">
      <c r="B40847" s="3"/>
      <c r="C40847" s="3"/>
      <c r="D40847" s="6"/>
      <c r="E40847" s="8"/>
      <c r="O40847" s="9"/>
    </row>
    <row r="40848" spans="2:15" x14ac:dyDescent="0.2">
      <c r="B40848" s="3"/>
      <c r="C40848" s="3"/>
      <c r="D40848" s="6"/>
      <c r="E40848" s="8"/>
      <c r="O40848" s="9"/>
    </row>
    <row r="40849" spans="2:15" x14ac:dyDescent="0.2">
      <c r="B40849" s="3"/>
      <c r="C40849" s="3"/>
      <c r="D40849" s="6"/>
      <c r="E40849" s="8"/>
      <c r="O40849" s="9"/>
    </row>
    <row r="40850" spans="2:15" x14ac:dyDescent="0.2">
      <c r="B40850" s="3"/>
      <c r="C40850" s="3"/>
      <c r="D40850" s="6"/>
      <c r="E40850" s="8"/>
      <c r="O40850" s="9"/>
    </row>
    <row r="40851" spans="2:15" x14ac:dyDescent="0.2">
      <c r="B40851" s="3"/>
      <c r="C40851" s="3"/>
      <c r="D40851" s="6"/>
      <c r="E40851" s="8"/>
      <c r="O40851" s="9"/>
    </row>
    <row r="40852" spans="2:15" x14ac:dyDescent="0.2">
      <c r="B40852" s="3"/>
      <c r="C40852" s="3"/>
      <c r="D40852" s="6"/>
      <c r="E40852" s="8"/>
      <c r="O40852" s="9"/>
    </row>
    <row r="40853" spans="2:15" x14ac:dyDescent="0.2">
      <c r="B40853" s="3"/>
      <c r="C40853" s="3"/>
      <c r="D40853" s="6"/>
      <c r="E40853" s="8"/>
      <c r="O40853" s="9"/>
    </row>
    <row r="40854" spans="2:15" x14ac:dyDescent="0.2">
      <c r="B40854" s="3"/>
      <c r="C40854" s="3"/>
      <c r="D40854" s="6"/>
      <c r="E40854" s="8"/>
      <c r="O40854" s="9"/>
    </row>
    <row r="40855" spans="2:15" x14ac:dyDescent="0.2">
      <c r="B40855" s="3"/>
      <c r="C40855" s="3"/>
      <c r="D40855" s="6"/>
      <c r="E40855" s="8"/>
      <c r="O40855" s="9"/>
    </row>
    <row r="40856" spans="2:15" x14ac:dyDescent="0.2">
      <c r="B40856" s="3"/>
      <c r="C40856" s="3"/>
      <c r="D40856" s="6"/>
      <c r="E40856" s="8"/>
      <c r="O40856" s="9"/>
    </row>
    <row r="40857" spans="2:15" x14ac:dyDescent="0.2">
      <c r="B40857" s="3"/>
      <c r="C40857" s="3"/>
      <c r="D40857" s="6"/>
      <c r="E40857" s="8"/>
      <c r="O40857" s="9"/>
    </row>
    <row r="40858" spans="2:15" x14ac:dyDescent="0.2">
      <c r="B40858" s="3"/>
      <c r="C40858" s="3"/>
      <c r="D40858" s="6"/>
      <c r="E40858" s="8"/>
      <c r="O40858" s="9"/>
    </row>
    <row r="40859" spans="2:15" x14ac:dyDescent="0.2">
      <c r="B40859" s="3"/>
      <c r="C40859" s="3"/>
      <c r="D40859" s="6"/>
      <c r="E40859" s="8"/>
      <c r="O40859" s="9"/>
    </row>
    <row r="40860" spans="2:15" x14ac:dyDescent="0.2">
      <c r="B40860" s="3"/>
      <c r="C40860" s="3"/>
      <c r="D40860" s="6"/>
      <c r="E40860" s="8"/>
      <c r="O40860" s="9"/>
    </row>
    <row r="40861" spans="2:15" x14ac:dyDescent="0.2">
      <c r="B40861" s="3"/>
      <c r="C40861" s="3"/>
      <c r="D40861" s="6"/>
      <c r="E40861" s="8"/>
      <c r="O40861" s="9"/>
    </row>
    <row r="40862" spans="2:15" x14ac:dyDescent="0.2">
      <c r="B40862" s="3"/>
      <c r="C40862" s="3"/>
      <c r="D40862" s="6"/>
      <c r="E40862" s="8"/>
      <c r="O40862" s="9"/>
    </row>
    <row r="40863" spans="2:15" x14ac:dyDescent="0.2">
      <c r="B40863" s="3"/>
      <c r="C40863" s="3"/>
      <c r="D40863" s="6"/>
      <c r="E40863" s="8"/>
      <c r="O40863" s="9"/>
    </row>
    <row r="40864" spans="2:15" x14ac:dyDescent="0.2">
      <c r="B40864" s="3"/>
      <c r="C40864" s="3"/>
      <c r="D40864" s="6"/>
      <c r="E40864" s="8"/>
      <c r="O40864" s="9"/>
    </row>
    <row r="40865" spans="2:15" x14ac:dyDescent="0.2">
      <c r="B40865" s="3"/>
      <c r="C40865" s="3"/>
      <c r="D40865" s="6"/>
      <c r="E40865" s="8"/>
      <c r="O40865" s="9"/>
    </row>
    <row r="40866" spans="2:15" x14ac:dyDescent="0.2">
      <c r="B40866" s="3"/>
      <c r="C40866" s="3"/>
      <c r="D40866" s="6"/>
      <c r="E40866" s="8"/>
      <c r="O40866" s="9"/>
    </row>
    <row r="40867" spans="2:15" x14ac:dyDescent="0.2">
      <c r="B40867" s="3"/>
      <c r="C40867" s="3"/>
      <c r="D40867" s="6"/>
      <c r="E40867" s="8"/>
      <c r="O40867" s="9"/>
    </row>
    <row r="40868" spans="2:15" x14ac:dyDescent="0.2">
      <c r="B40868" s="3"/>
      <c r="C40868" s="3"/>
      <c r="D40868" s="6"/>
      <c r="E40868" s="8"/>
      <c r="O40868" s="9"/>
    </row>
    <row r="40869" spans="2:15" x14ac:dyDescent="0.2">
      <c r="B40869" s="3"/>
      <c r="C40869" s="3"/>
      <c r="D40869" s="6"/>
      <c r="E40869" s="8"/>
      <c r="O40869" s="9"/>
    </row>
    <row r="40870" spans="2:15" x14ac:dyDescent="0.2">
      <c r="B40870" s="3"/>
      <c r="C40870" s="3"/>
      <c r="D40870" s="6"/>
      <c r="E40870" s="8"/>
      <c r="O40870" s="9"/>
    </row>
    <row r="40871" spans="2:15" x14ac:dyDescent="0.2">
      <c r="B40871" s="3"/>
      <c r="C40871" s="3"/>
      <c r="D40871" s="6"/>
      <c r="E40871" s="8"/>
      <c r="O40871" s="9"/>
    </row>
    <row r="40872" spans="2:15" x14ac:dyDescent="0.2">
      <c r="B40872" s="3"/>
      <c r="C40872" s="3"/>
      <c r="D40872" s="6"/>
      <c r="E40872" s="8"/>
      <c r="O40872" s="9"/>
    </row>
    <row r="40873" spans="2:15" x14ac:dyDescent="0.2">
      <c r="B40873" s="3"/>
      <c r="C40873" s="3"/>
      <c r="D40873" s="6"/>
      <c r="E40873" s="8"/>
      <c r="O40873" s="9"/>
    </row>
    <row r="40874" spans="2:15" x14ac:dyDescent="0.2">
      <c r="B40874" s="3"/>
      <c r="C40874" s="3"/>
      <c r="D40874" s="6"/>
      <c r="E40874" s="8"/>
      <c r="O40874" s="9"/>
    </row>
    <row r="40875" spans="2:15" x14ac:dyDescent="0.2">
      <c r="B40875" s="3"/>
      <c r="C40875" s="3"/>
      <c r="D40875" s="6"/>
      <c r="E40875" s="8"/>
      <c r="O40875" s="9"/>
    </row>
    <row r="40876" spans="2:15" x14ac:dyDescent="0.2">
      <c r="B40876" s="3"/>
      <c r="C40876" s="3"/>
      <c r="D40876" s="6"/>
      <c r="E40876" s="8"/>
      <c r="O40876" s="9"/>
    </row>
    <row r="40877" spans="2:15" x14ac:dyDescent="0.2">
      <c r="B40877" s="3"/>
      <c r="C40877" s="3"/>
      <c r="D40877" s="6"/>
      <c r="E40877" s="8"/>
      <c r="O40877" s="9"/>
    </row>
    <row r="40878" spans="2:15" x14ac:dyDescent="0.2">
      <c r="B40878" s="3"/>
      <c r="C40878" s="3"/>
      <c r="D40878" s="6"/>
      <c r="E40878" s="8"/>
      <c r="O40878" s="9"/>
    </row>
    <row r="40879" spans="2:15" x14ac:dyDescent="0.2">
      <c r="B40879" s="3"/>
      <c r="C40879" s="3"/>
      <c r="D40879" s="6"/>
      <c r="E40879" s="8"/>
      <c r="O40879" s="9"/>
    </row>
    <row r="40880" spans="2:15" x14ac:dyDescent="0.2">
      <c r="B40880" s="3"/>
      <c r="C40880" s="3"/>
      <c r="D40880" s="6"/>
      <c r="E40880" s="8"/>
      <c r="O40880" s="9"/>
    </row>
    <row r="40881" spans="2:15" x14ac:dyDescent="0.2">
      <c r="B40881" s="3"/>
      <c r="C40881" s="3"/>
      <c r="D40881" s="6"/>
      <c r="E40881" s="8"/>
      <c r="O40881" s="9"/>
    </row>
    <row r="40882" spans="2:15" x14ac:dyDescent="0.2">
      <c r="B40882" s="3"/>
      <c r="C40882" s="3"/>
      <c r="D40882" s="6"/>
      <c r="E40882" s="8"/>
      <c r="O40882" s="9"/>
    </row>
    <row r="40883" spans="2:15" x14ac:dyDescent="0.2">
      <c r="B40883" s="3"/>
      <c r="C40883" s="3"/>
      <c r="D40883" s="6"/>
      <c r="E40883" s="8"/>
      <c r="O40883" s="9"/>
    </row>
    <row r="40884" spans="2:15" x14ac:dyDescent="0.2">
      <c r="B40884" s="3"/>
      <c r="C40884" s="3"/>
      <c r="D40884" s="6"/>
      <c r="E40884" s="8"/>
      <c r="O40884" s="9"/>
    </row>
    <row r="40885" spans="2:15" x14ac:dyDescent="0.2">
      <c r="B40885" s="3"/>
      <c r="C40885" s="3"/>
      <c r="D40885" s="6"/>
      <c r="E40885" s="8"/>
      <c r="O40885" s="9"/>
    </row>
    <row r="40886" spans="2:15" x14ac:dyDescent="0.2">
      <c r="B40886" s="3"/>
      <c r="C40886" s="3"/>
      <c r="D40886" s="6"/>
      <c r="E40886" s="8"/>
      <c r="O40886" s="9"/>
    </row>
    <row r="40887" spans="2:15" x14ac:dyDescent="0.2">
      <c r="B40887" s="3"/>
      <c r="C40887" s="3"/>
      <c r="D40887" s="6"/>
      <c r="E40887" s="8"/>
      <c r="O40887" s="9"/>
    </row>
    <row r="40888" spans="2:15" x14ac:dyDescent="0.2">
      <c r="B40888" s="3"/>
      <c r="C40888" s="3"/>
      <c r="D40888" s="6"/>
      <c r="E40888" s="8"/>
      <c r="O40888" s="9"/>
    </row>
    <row r="40889" spans="2:15" x14ac:dyDescent="0.2">
      <c r="B40889" s="3"/>
      <c r="C40889" s="3"/>
      <c r="D40889" s="6"/>
      <c r="E40889" s="8"/>
      <c r="O40889" s="9"/>
    </row>
    <row r="40890" spans="2:15" x14ac:dyDescent="0.2">
      <c r="B40890" s="3"/>
      <c r="C40890" s="3"/>
      <c r="D40890" s="6"/>
      <c r="E40890" s="8"/>
      <c r="O40890" s="9"/>
    </row>
    <row r="40891" spans="2:15" x14ac:dyDescent="0.2">
      <c r="B40891" s="3"/>
      <c r="C40891" s="3"/>
      <c r="D40891" s="6"/>
      <c r="E40891" s="8"/>
      <c r="O40891" s="9"/>
    </row>
    <row r="40892" spans="2:15" x14ac:dyDescent="0.2">
      <c r="B40892" s="3"/>
      <c r="C40892" s="3"/>
      <c r="D40892" s="6"/>
      <c r="E40892" s="8"/>
      <c r="O40892" s="9"/>
    </row>
    <row r="40893" spans="2:15" x14ac:dyDescent="0.2">
      <c r="B40893" s="3"/>
      <c r="C40893" s="3"/>
      <c r="D40893" s="6"/>
      <c r="E40893" s="8"/>
      <c r="O40893" s="9"/>
    </row>
    <row r="40894" spans="2:15" x14ac:dyDescent="0.2">
      <c r="B40894" s="3"/>
      <c r="C40894" s="3"/>
      <c r="D40894" s="6"/>
      <c r="E40894" s="8"/>
      <c r="O40894" s="9"/>
    </row>
    <row r="40895" spans="2:15" x14ac:dyDescent="0.2">
      <c r="B40895" s="3"/>
      <c r="C40895" s="3"/>
      <c r="D40895" s="6"/>
      <c r="E40895" s="8"/>
      <c r="O40895" s="9"/>
    </row>
    <row r="40896" spans="2:15" x14ac:dyDescent="0.2">
      <c r="B40896" s="3"/>
      <c r="C40896" s="3"/>
      <c r="D40896" s="6"/>
      <c r="E40896" s="8"/>
      <c r="O40896" s="9"/>
    </row>
    <row r="40897" spans="2:15" x14ac:dyDescent="0.2">
      <c r="B40897" s="3"/>
      <c r="C40897" s="3"/>
      <c r="D40897" s="6"/>
      <c r="E40897" s="8"/>
      <c r="O40897" s="9"/>
    </row>
    <row r="40898" spans="2:15" x14ac:dyDescent="0.2">
      <c r="B40898" s="3"/>
      <c r="C40898" s="3"/>
      <c r="D40898" s="6"/>
      <c r="E40898" s="8"/>
      <c r="O40898" s="9"/>
    </row>
    <row r="40899" spans="2:15" x14ac:dyDescent="0.2">
      <c r="B40899" s="3"/>
      <c r="C40899" s="3"/>
      <c r="D40899" s="6"/>
      <c r="E40899" s="8"/>
      <c r="O40899" s="9"/>
    </row>
    <row r="40900" spans="2:15" x14ac:dyDescent="0.2">
      <c r="B40900" s="3"/>
      <c r="C40900" s="3"/>
      <c r="D40900" s="6"/>
      <c r="E40900" s="8"/>
      <c r="O40900" s="9"/>
    </row>
    <row r="40901" spans="2:15" x14ac:dyDescent="0.2">
      <c r="B40901" s="3"/>
      <c r="C40901" s="3"/>
      <c r="D40901" s="6"/>
      <c r="E40901" s="8"/>
      <c r="O40901" s="9"/>
    </row>
    <row r="40902" spans="2:15" x14ac:dyDescent="0.2">
      <c r="B40902" s="3"/>
      <c r="C40902" s="3"/>
      <c r="D40902" s="6"/>
      <c r="E40902" s="8"/>
      <c r="O40902" s="9"/>
    </row>
    <row r="40903" spans="2:15" x14ac:dyDescent="0.2">
      <c r="B40903" s="3"/>
      <c r="C40903" s="3"/>
      <c r="D40903" s="6"/>
      <c r="E40903" s="8"/>
      <c r="O40903" s="9"/>
    </row>
    <row r="40904" spans="2:15" x14ac:dyDescent="0.2">
      <c r="B40904" s="3"/>
      <c r="C40904" s="3"/>
      <c r="D40904" s="6"/>
      <c r="E40904" s="8"/>
      <c r="O40904" s="9"/>
    </row>
    <row r="40905" spans="2:15" x14ac:dyDescent="0.2">
      <c r="B40905" s="3"/>
      <c r="C40905" s="3"/>
      <c r="D40905" s="6"/>
      <c r="E40905" s="8"/>
      <c r="O40905" s="9"/>
    </row>
    <row r="40906" spans="2:15" x14ac:dyDescent="0.2">
      <c r="B40906" s="3"/>
      <c r="C40906" s="3"/>
      <c r="D40906" s="6"/>
      <c r="E40906" s="8"/>
      <c r="O40906" s="9"/>
    </row>
    <row r="40907" spans="2:15" x14ac:dyDescent="0.2">
      <c r="B40907" s="3"/>
      <c r="C40907" s="3"/>
      <c r="D40907" s="6"/>
      <c r="E40907" s="8"/>
      <c r="O40907" s="9"/>
    </row>
    <row r="40908" spans="2:15" x14ac:dyDescent="0.2">
      <c r="B40908" s="3"/>
      <c r="C40908" s="3"/>
      <c r="D40908" s="6"/>
      <c r="E40908" s="8"/>
      <c r="O40908" s="9"/>
    </row>
    <row r="40909" spans="2:15" x14ac:dyDescent="0.2">
      <c r="B40909" s="3"/>
      <c r="C40909" s="3"/>
      <c r="D40909" s="6"/>
      <c r="E40909" s="8"/>
      <c r="O40909" s="9"/>
    </row>
    <row r="40910" spans="2:15" x14ac:dyDescent="0.2">
      <c r="B40910" s="3"/>
      <c r="C40910" s="3"/>
      <c r="D40910" s="6"/>
      <c r="E40910" s="8"/>
      <c r="O40910" s="9"/>
    </row>
    <row r="40911" spans="2:15" x14ac:dyDescent="0.2">
      <c r="B40911" s="3"/>
      <c r="C40911" s="3"/>
      <c r="D40911" s="6"/>
      <c r="E40911" s="8"/>
      <c r="O40911" s="9"/>
    </row>
    <row r="40912" spans="2:15" x14ac:dyDescent="0.2">
      <c r="B40912" s="3"/>
      <c r="C40912" s="3"/>
      <c r="D40912" s="6"/>
      <c r="E40912" s="8"/>
      <c r="O40912" s="9"/>
    </row>
    <row r="40913" spans="2:15" x14ac:dyDescent="0.2">
      <c r="B40913" s="3"/>
      <c r="C40913" s="3"/>
      <c r="D40913" s="6"/>
      <c r="E40913" s="8"/>
      <c r="O40913" s="9"/>
    </row>
    <row r="40914" spans="2:15" x14ac:dyDescent="0.2">
      <c r="B40914" s="3"/>
      <c r="C40914" s="3"/>
      <c r="D40914" s="6"/>
      <c r="E40914" s="8"/>
      <c r="O40914" s="9"/>
    </row>
    <row r="40915" spans="2:15" x14ac:dyDescent="0.2">
      <c r="B40915" s="3"/>
      <c r="C40915" s="3"/>
      <c r="D40915" s="6"/>
      <c r="E40915" s="8"/>
      <c r="O40915" s="9"/>
    </row>
    <row r="40916" spans="2:15" x14ac:dyDescent="0.2">
      <c r="B40916" s="3"/>
      <c r="C40916" s="3"/>
      <c r="D40916" s="6"/>
      <c r="E40916" s="8"/>
      <c r="O40916" s="9"/>
    </row>
    <row r="40917" spans="2:15" x14ac:dyDescent="0.2">
      <c r="B40917" s="3"/>
      <c r="C40917" s="3"/>
      <c r="D40917" s="6"/>
      <c r="E40917" s="8"/>
      <c r="O40917" s="9"/>
    </row>
    <row r="40918" spans="2:15" x14ac:dyDescent="0.2">
      <c r="B40918" s="3"/>
      <c r="C40918" s="3"/>
      <c r="D40918" s="6"/>
      <c r="E40918" s="8"/>
      <c r="O40918" s="9"/>
    </row>
    <row r="40919" spans="2:15" x14ac:dyDescent="0.2">
      <c r="B40919" s="3"/>
      <c r="C40919" s="3"/>
      <c r="D40919" s="6"/>
      <c r="E40919" s="8"/>
      <c r="O40919" s="9"/>
    </row>
    <row r="40920" spans="2:15" x14ac:dyDescent="0.2">
      <c r="B40920" s="3"/>
      <c r="C40920" s="3"/>
      <c r="D40920" s="6"/>
      <c r="E40920" s="8"/>
      <c r="O40920" s="9"/>
    </row>
    <row r="40921" spans="2:15" x14ac:dyDescent="0.2">
      <c r="B40921" s="3"/>
      <c r="C40921" s="3"/>
      <c r="D40921" s="6"/>
      <c r="E40921" s="8"/>
      <c r="O40921" s="9"/>
    </row>
    <row r="40922" spans="2:15" x14ac:dyDescent="0.2">
      <c r="B40922" s="3"/>
      <c r="C40922" s="3"/>
      <c r="D40922" s="6"/>
      <c r="E40922" s="8"/>
      <c r="O40922" s="9"/>
    </row>
    <row r="40923" spans="2:15" x14ac:dyDescent="0.2">
      <c r="B40923" s="3"/>
      <c r="C40923" s="3"/>
      <c r="D40923" s="6"/>
      <c r="E40923" s="8"/>
      <c r="O40923" s="9"/>
    </row>
    <row r="40924" spans="2:15" x14ac:dyDescent="0.2">
      <c r="B40924" s="3"/>
      <c r="C40924" s="3"/>
      <c r="D40924" s="6"/>
      <c r="E40924" s="8"/>
      <c r="O40924" s="9"/>
    </row>
    <row r="40925" spans="2:15" x14ac:dyDescent="0.2">
      <c r="B40925" s="3"/>
      <c r="C40925" s="3"/>
      <c r="D40925" s="6"/>
      <c r="E40925" s="8"/>
      <c r="O40925" s="9"/>
    </row>
    <row r="40926" spans="2:15" x14ac:dyDescent="0.2">
      <c r="B40926" s="3"/>
      <c r="C40926" s="3"/>
      <c r="D40926" s="6"/>
      <c r="E40926" s="8"/>
      <c r="O40926" s="9"/>
    </row>
    <row r="40927" spans="2:15" x14ac:dyDescent="0.2">
      <c r="B40927" s="3"/>
      <c r="C40927" s="3"/>
      <c r="D40927" s="6"/>
      <c r="E40927" s="8"/>
      <c r="O40927" s="9"/>
    </row>
    <row r="40928" spans="2:15" x14ac:dyDescent="0.2">
      <c r="B40928" s="3"/>
      <c r="C40928" s="3"/>
      <c r="D40928" s="6"/>
      <c r="E40928" s="8"/>
      <c r="O40928" s="9"/>
    </row>
    <row r="40929" spans="2:15" x14ac:dyDescent="0.2">
      <c r="B40929" s="3"/>
      <c r="C40929" s="3"/>
      <c r="D40929" s="6"/>
      <c r="E40929" s="8"/>
      <c r="O40929" s="9"/>
    </row>
    <row r="40930" spans="2:15" x14ac:dyDescent="0.2">
      <c r="B40930" s="3"/>
      <c r="C40930" s="3"/>
      <c r="D40930" s="6"/>
      <c r="E40930" s="8"/>
      <c r="O40930" s="9"/>
    </row>
    <row r="40931" spans="2:15" x14ac:dyDescent="0.2">
      <c r="B40931" s="3"/>
      <c r="C40931" s="3"/>
      <c r="D40931" s="6"/>
      <c r="E40931" s="8"/>
      <c r="O40931" s="9"/>
    </row>
    <row r="40932" spans="2:15" x14ac:dyDescent="0.2">
      <c r="B40932" s="3"/>
      <c r="C40932" s="3"/>
      <c r="D40932" s="6"/>
      <c r="E40932" s="8"/>
      <c r="O40932" s="9"/>
    </row>
    <row r="40933" spans="2:15" x14ac:dyDescent="0.2">
      <c r="B40933" s="3"/>
      <c r="C40933" s="3"/>
      <c r="D40933" s="6"/>
      <c r="E40933" s="8"/>
      <c r="O40933" s="9"/>
    </row>
    <row r="40934" spans="2:15" x14ac:dyDescent="0.2">
      <c r="B40934" s="3"/>
      <c r="C40934" s="3"/>
      <c r="D40934" s="6"/>
      <c r="E40934" s="8"/>
      <c r="O40934" s="9"/>
    </row>
    <row r="40935" spans="2:15" x14ac:dyDescent="0.2">
      <c r="B40935" s="3"/>
      <c r="C40935" s="3"/>
      <c r="D40935" s="6"/>
      <c r="E40935" s="8"/>
      <c r="O40935" s="9"/>
    </row>
    <row r="40936" spans="2:15" x14ac:dyDescent="0.2">
      <c r="B40936" s="3"/>
      <c r="C40936" s="3"/>
      <c r="D40936" s="6"/>
      <c r="E40936" s="8"/>
      <c r="O40936" s="9"/>
    </row>
    <row r="40937" spans="2:15" x14ac:dyDescent="0.2">
      <c r="B40937" s="3"/>
      <c r="C40937" s="3"/>
      <c r="D40937" s="6"/>
      <c r="E40937" s="8"/>
      <c r="O40937" s="9"/>
    </row>
    <row r="40938" spans="2:15" x14ac:dyDescent="0.2">
      <c r="B40938" s="3"/>
      <c r="C40938" s="3"/>
      <c r="D40938" s="6"/>
      <c r="E40938" s="8"/>
      <c r="O40938" s="9"/>
    </row>
    <row r="40939" spans="2:15" x14ac:dyDescent="0.2">
      <c r="B40939" s="3"/>
      <c r="C40939" s="3"/>
      <c r="D40939" s="6"/>
      <c r="E40939" s="8"/>
      <c r="O40939" s="9"/>
    </row>
    <row r="40940" spans="2:15" x14ac:dyDescent="0.2">
      <c r="B40940" s="3"/>
      <c r="C40940" s="3"/>
      <c r="D40940" s="6"/>
      <c r="E40940" s="8"/>
      <c r="O40940" s="9"/>
    </row>
    <row r="40941" spans="2:15" x14ac:dyDescent="0.2">
      <c r="B40941" s="3"/>
      <c r="C40941" s="3"/>
      <c r="D40941" s="6"/>
      <c r="E40941" s="8"/>
      <c r="O40941" s="9"/>
    </row>
    <row r="40942" spans="2:15" x14ac:dyDescent="0.2">
      <c r="B40942" s="3"/>
      <c r="C40942" s="3"/>
      <c r="D40942" s="6"/>
      <c r="E40942" s="8"/>
      <c r="O40942" s="9"/>
    </row>
    <row r="40943" spans="2:15" x14ac:dyDescent="0.2">
      <c r="B40943" s="3"/>
      <c r="C40943" s="3"/>
      <c r="D40943" s="6"/>
      <c r="E40943" s="8"/>
      <c r="O40943" s="9"/>
    </row>
    <row r="40944" spans="2:15" x14ac:dyDescent="0.2">
      <c r="B40944" s="3"/>
      <c r="C40944" s="3"/>
      <c r="D40944" s="6"/>
      <c r="E40944" s="8"/>
      <c r="O40944" s="9"/>
    </row>
    <row r="40945" spans="2:15" x14ac:dyDescent="0.2">
      <c r="B40945" s="3"/>
      <c r="C40945" s="3"/>
      <c r="D40945" s="6"/>
      <c r="E40945" s="8"/>
      <c r="O40945" s="9"/>
    </row>
    <row r="40946" spans="2:15" x14ac:dyDescent="0.2">
      <c r="B40946" s="3"/>
      <c r="C40946" s="3"/>
      <c r="D40946" s="6"/>
      <c r="E40946" s="8"/>
      <c r="O40946" s="9"/>
    </row>
    <row r="40947" spans="2:15" x14ac:dyDescent="0.2">
      <c r="B40947" s="3"/>
      <c r="C40947" s="3"/>
      <c r="D40947" s="6"/>
      <c r="E40947" s="8"/>
      <c r="O40947" s="9"/>
    </row>
    <row r="40948" spans="2:15" x14ac:dyDescent="0.2">
      <c r="B40948" s="3"/>
      <c r="C40948" s="3"/>
      <c r="D40948" s="6"/>
      <c r="E40948" s="8"/>
      <c r="O40948" s="9"/>
    </row>
    <row r="40949" spans="2:15" x14ac:dyDescent="0.2">
      <c r="B40949" s="3"/>
      <c r="C40949" s="3"/>
      <c r="D40949" s="6"/>
      <c r="E40949" s="8"/>
      <c r="O40949" s="9"/>
    </row>
    <row r="40950" spans="2:15" x14ac:dyDescent="0.2">
      <c r="B40950" s="3"/>
      <c r="C40950" s="3"/>
      <c r="D40950" s="6"/>
      <c r="E40950" s="8"/>
      <c r="O40950" s="9"/>
    </row>
    <row r="40951" spans="2:15" x14ac:dyDescent="0.2">
      <c r="B40951" s="3"/>
      <c r="C40951" s="3"/>
      <c r="D40951" s="6"/>
      <c r="E40951" s="8"/>
      <c r="O40951" s="9"/>
    </row>
    <row r="40952" spans="2:15" x14ac:dyDescent="0.2">
      <c r="B40952" s="3"/>
      <c r="C40952" s="3"/>
      <c r="D40952" s="6"/>
      <c r="E40952" s="8"/>
      <c r="O40952" s="9"/>
    </row>
    <row r="40953" spans="2:15" x14ac:dyDescent="0.2">
      <c r="B40953" s="3"/>
      <c r="C40953" s="3"/>
      <c r="D40953" s="6"/>
      <c r="E40953" s="8"/>
      <c r="O40953" s="9"/>
    </row>
    <row r="40954" spans="2:15" x14ac:dyDescent="0.2">
      <c r="B40954" s="3"/>
      <c r="C40954" s="3"/>
      <c r="D40954" s="6"/>
      <c r="E40954" s="8"/>
      <c r="O40954" s="9"/>
    </row>
    <row r="40955" spans="2:15" x14ac:dyDescent="0.2">
      <c r="B40955" s="3"/>
      <c r="C40955" s="3"/>
      <c r="D40955" s="6"/>
      <c r="E40955" s="8"/>
      <c r="O40955" s="9"/>
    </row>
    <row r="40956" spans="2:15" x14ac:dyDescent="0.2">
      <c r="B40956" s="3"/>
      <c r="C40956" s="3"/>
      <c r="D40956" s="6"/>
      <c r="E40956" s="8"/>
      <c r="O40956" s="9"/>
    </row>
    <row r="40957" spans="2:15" x14ac:dyDescent="0.2">
      <c r="B40957" s="3"/>
      <c r="C40957" s="3"/>
      <c r="D40957" s="6"/>
      <c r="E40957" s="8"/>
      <c r="O40957" s="9"/>
    </row>
    <row r="40958" spans="2:15" x14ac:dyDescent="0.2">
      <c r="B40958" s="3"/>
      <c r="C40958" s="3"/>
      <c r="D40958" s="6"/>
      <c r="E40958" s="8"/>
      <c r="O40958" s="9"/>
    </row>
    <row r="40959" spans="2:15" x14ac:dyDescent="0.2">
      <c r="B40959" s="3"/>
      <c r="C40959" s="3"/>
      <c r="D40959" s="6"/>
      <c r="E40959" s="8"/>
      <c r="O40959" s="9"/>
    </row>
    <row r="40960" spans="2:15" x14ac:dyDescent="0.2">
      <c r="B40960" s="3"/>
      <c r="C40960" s="3"/>
      <c r="D40960" s="6"/>
      <c r="E40960" s="8"/>
      <c r="O40960" s="9"/>
    </row>
    <row r="40961" spans="2:15" x14ac:dyDescent="0.2">
      <c r="B40961" s="3"/>
      <c r="C40961" s="3"/>
      <c r="D40961" s="6"/>
      <c r="E40961" s="8"/>
      <c r="O40961" s="9"/>
    </row>
    <row r="40962" spans="2:15" x14ac:dyDescent="0.2">
      <c r="B40962" s="3"/>
      <c r="C40962" s="3"/>
      <c r="D40962" s="6"/>
      <c r="E40962" s="8"/>
      <c r="O40962" s="9"/>
    </row>
    <row r="40963" spans="2:15" x14ac:dyDescent="0.2">
      <c r="B40963" s="3"/>
      <c r="C40963" s="3"/>
      <c r="D40963" s="6"/>
      <c r="E40963" s="8"/>
      <c r="O40963" s="9"/>
    </row>
    <row r="40964" spans="2:15" x14ac:dyDescent="0.2">
      <c r="B40964" s="3"/>
      <c r="C40964" s="3"/>
      <c r="D40964" s="6"/>
      <c r="E40964" s="8"/>
      <c r="O40964" s="9"/>
    </row>
    <row r="40965" spans="2:15" x14ac:dyDescent="0.2">
      <c r="B40965" s="3"/>
      <c r="C40965" s="3"/>
      <c r="D40965" s="6"/>
      <c r="E40965" s="8"/>
      <c r="O40965" s="9"/>
    </row>
    <row r="40966" spans="2:15" x14ac:dyDescent="0.2">
      <c r="B40966" s="3"/>
      <c r="C40966" s="3"/>
      <c r="D40966" s="6"/>
      <c r="E40966" s="8"/>
      <c r="O40966" s="9"/>
    </row>
    <row r="40967" spans="2:15" x14ac:dyDescent="0.2">
      <c r="B40967" s="3"/>
      <c r="C40967" s="3"/>
      <c r="D40967" s="6"/>
      <c r="E40967" s="8"/>
      <c r="O40967" s="9"/>
    </row>
    <row r="40968" spans="2:15" x14ac:dyDescent="0.2">
      <c r="B40968" s="3"/>
      <c r="C40968" s="3"/>
      <c r="D40968" s="6"/>
      <c r="E40968" s="8"/>
      <c r="O40968" s="9"/>
    </row>
    <row r="40969" spans="2:15" x14ac:dyDescent="0.2">
      <c r="B40969" s="3"/>
      <c r="C40969" s="3"/>
      <c r="D40969" s="6"/>
      <c r="E40969" s="8"/>
      <c r="O40969" s="9"/>
    </row>
    <row r="40970" spans="2:15" x14ac:dyDescent="0.2">
      <c r="B40970" s="3"/>
      <c r="C40970" s="3"/>
      <c r="D40970" s="6"/>
      <c r="E40970" s="8"/>
      <c r="O40970" s="9"/>
    </row>
    <row r="40971" spans="2:15" x14ac:dyDescent="0.2">
      <c r="B40971" s="3"/>
      <c r="C40971" s="3"/>
      <c r="D40971" s="6"/>
      <c r="E40971" s="8"/>
      <c r="O40971" s="9"/>
    </row>
    <row r="40972" spans="2:15" x14ac:dyDescent="0.2">
      <c r="B40972" s="3"/>
      <c r="C40972" s="3"/>
      <c r="D40972" s="6"/>
      <c r="E40972" s="8"/>
      <c r="O40972" s="9"/>
    </row>
    <row r="40973" spans="2:15" x14ac:dyDescent="0.2">
      <c r="B40973" s="3"/>
      <c r="C40973" s="3"/>
      <c r="D40973" s="6"/>
      <c r="E40973" s="8"/>
      <c r="O40973" s="9"/>
    </row>
    <row r="40974" spans="2:15" x14ac:dyDescent="0.2">
      <c r="B40974" s="3"/>
      <c r="C40974" s="3"/>
      <c r="D40974" s="6"/>
      <c r="E40974" s="8"/>
      <c r="O40974" s="9"/>
    </row>
    <row r="40975" spans="2:15" x14ac:dyDescent="0.2">
      <c r="B40975" s="3"/>
      <c r="C40975" s="3"/>
      <c r="D40975" s="6"/>
      <c r="E40975" s="8"/>
      <c r="O40975" s="9"/>
    </row>
    <row r="40976" spans="2:15" x14ac:dyDescent="0.2">
      <c r="B40976" s="3"/>
      <c r="C40976" s="3"/>
      <c r="D40976" s="6"/>
      <c r="E40976" s="8"/>
      <c r="O40976" s="9"/>
    </row>
    <row r="40977" spans="2:15" x14ac:dyDescent="0.2">
      <c r="B40977" s="3"/>
      <c r="C40977" s="3"/>
      <c r="D40977" s="6"/>
      <c r="E40977" s="8"/>
      <c r="O40977" s="9"/>
    </row>
    <row r="40978" spans="2:15" x14ac:dyDescent="0.2">
      <c r="B40978" s="3"/>
      <c r="C40978" s="3"/>
      <c r="D40978" s="6"/>
      <c r="E40978" s="8"/>
      <c r="O40978" s="9"/>
    </row>
    <row r="40979" spans="2:15" x14ac:dyDescent="0.2">
      <c r="B40979" s="3"/>
      <c r="C40979" s="3"/>
      <c r="D40979" s="6"/>
      <c r="E40979" s="8"/>
      <c r="O40979" s="9"/>
    </row>
    <row r="40980" spans="2:15" x14ac:dyDescent="0.2">
      <c r="B40980" s="3"/>
      <c r="C40980" s="3"/>
      <c r="D40980" s="6"/>
      <c r="E40980" s="8"/>
      <c r="O40980" s="9"/>
    </row>
    <row r="40981" spans="2:15" x14ac:dyDescent="0.2">
      <c r="B40981" s="3"/>
      <c r="C40981" s="3"/>
      <c r="D40981" s="6"/>
      <c r="E40981" s="8"/>
      <c r="O40981" s="9"/>
    </row>
    <row r="40982" spans="2:15" x14ac:dyDescent="0.2">
      <c r="B40982" s="3"/>
      <c r="C40982" s="3"/>
      <c r="D40982" s="6"/>
      <c r="E40982" s="8"/>
      <c r="O40982" s="9"/>
    </row>
    <row r="40983" spans="2:15" x14ac:dyDescent="0.2">
      <c r="B40983" s="3"/>
      <c r="C40983" s="3"/>
      <c r="D40983" s="6"/>
      <c r="E40983" s="8"/>
      <c r="O40983" s="9"/>
    </row>
    <row r="40984" spans="2:15" x14ac:dyDescent="0.2">
      <c r="B40984" s="3"/>
      <c r="C40984" s="3"/>
      <c r="D40984" s="6"/>
      <c r="E40984" s="8"/>
      <c r="O40984" s="9"/>
    </row>
    <row r="40985" spans="2:15" x14ac:dyDescent="0.2">
      <c r="B40985" s="3"/>
      <c r="C40985" s="3"/>
      <c r="D40985" s="6"/>
      <c r="E40985" s="8"/>
      <c r="O40985" s="9"/>
    </row>
    <row r="40986" spans="2:15" x14ac:dyDescent="0.2">
      <c r="B40986" s="3"/>
      <c r="C40986" s="3"/>
      <c r="D40986" s="6"/>
      <c r="E40986" s="8"/>
      <c r="O40986" s="9"/>
    </row>
    <row r="40987" spans="2:15" x14ac:dyDescent="0.2">
      <c r="B40987" s="3"/>
      <c r="C40987" s="3"/>
      <c r="D40987" s="6"/>
      <c r="E40987" s="8"/>
      <c r="O40987" s="9"/>
    </row>
    <row r="40988" spans="2:15" x14ac:dyDescent="0.2">
      <c r="B40988" s="3"/>
      <c r="C40988" s="3"/>
      <c r="D40988" s="6"/>
      <c r="E40988" s="8"/>
      <c r="O40988" s="9"/>
    </row>
    <row r="40989" spans="2:15" x14ac:dyDescent="0.2">
      <c r="B40989" s="3"/>
      <c r="C40989" s="3"/>
      <c r="D40989" s="6"/>
      <c r="E40989" s="8"/>
      <c r="O40989" s="9"/>
    </row>
    <row r="40990" spans="2:15" x14ac:dyDescent="0.2">
      <c r="B40990" s="3"/>
      <c r="C40990" s="3"/>
      <c r="D40990" s="6"/>
      <c r="E40990" s="8"/>
      <c r="O40990" s="9"/>
    </row>
    <row r="40991" spans="2:15" x14ac:dyDescent="0.2">
      <c r="B40991" s="3"/>
      <c r="C40991" s="3"/>
      <c r="D40991" s="6"/>
      <c r="E40991" s="8"/>
      <c r="O40991" s="9"/>
    </row>
    <row r="40992" spans="2:15" x14ac:dyDescent="0.2">
      <c r="B40992" s="3"/>
      <c r="C40992" s="3"/>
      <c r="D40992" s="6"/>
      <c r="E40992" s="8"/>
      <c r="O40992" s="9"/>
    </row>
    <row r="40993" spans="2:15" x14ac:dyDescent="0.2">
      <c r="B40993" s="3"/>
      <c r="C40993" s="3"/>
      <c r="D40993" s="6"/>
      <c r="E40993" s="8"/>
      <c r="O40993" s="9"/>
    </row>
    <row r="40994" spans="2:15" x14ac:dyDescent="0.2">
      <c r="B40994" s="3"/>
      <c r="C40994" s="3"/>
      <c r="D40994" s="6"/>
      <c r="E40994" s="8"/>
      <c r="O40994" s="9"/>
    </row>
    <row r="40995" spans="2:15" x14ac:dyDescent="0.2">
      <c r="B40995" s="3"/>
      <c r="C40995" s="3"/>
      <c r="D40995" s="6"/>
      <c r="E40995" s="8"/>
      <c r="O40995" s="9"/>
    </row>
    <row r="40996" spans="2:15" x14ac:dyDescent="0.2">
      <c r="B40996" s="3"/>
      <c r="C40996" s="3"/>
      <c r="D40996" s="6"/>
      <c r="E40996" s="8"/>
      <c r="O40996" s="9"/>
    </row>
    <row r="40997" spans="2:15" x14ac:dyDescent="0.2">
      <c r="B40997" s="3"/>
      <c r="C40997" s="3"/>
      <c r="D40997" s="6"/>
      <c r="E40997" s="8"/>
      <c r="O40997" s="9"/>
    </row>
    <row r="40998" spans="2:15" x14ac:dyDescent="0.2">
      <c r="B40998" s="3"/>
      <c r="C40998" s="3"/>
      <c r="D40998" s="6"/>
      <c r="E40998" s="8"/>
      <c r="O40998" s="9"/>
    </row>
    <row r="40999" spans="2:15" x14ac:dyDescent="0.2">
      <c r="B40999" s="3"/>
      <c r="C40999" s="3"/>
      <c r="D40999" s="6"/>
      <c r="E40999" s="8"/>
      <c r="O40999" s="9"/>
    </row>
    <row r="41000" spans="2:15" x14ac:dyDescent="0.2">
      <c r="B41000" s="3"/>
      <c r="C41000" s="3"/>
      <c r="D41000" s="6"/>
      <c r="E41000" s="8"/>
      <c r="O41000" s="9"/>
    </row>
    <row r="41001" spans="2:15" x14ac:dyDescent="0.2">
      <c r="B41001" s="3"/>
      <c r="C41001" s="3"/>
      <c r="D41001" s="6"/>
      <c r="E41001" s="8"/>
      <c r="O41001" s="9"/>
    </row>
    <row r="41002" spans="2:15" x14ac:dyDescent="0.2">
      <c r="B41002" s="3"/>
      <c r="C41002" s="3"/>
      <c r="D41002" s="6"/>
      <c r="E41002" s="8"/>
      <c r="O41002" s="9"/>
    </row>
    <row r="41003" spans="2:15" x14ac:dyDescent="0.2">
      <c r="B41003" s="3"/>
      <c r="C41003" s="3"/>
      <c r="D41003" s="6"/>
      <c r="E41003" s="8"/>
      <c r="O41003" s="9"/>
    </row>
    <row r="41004" spans="2:15" x14ac:dyDescent="0.2">
      <c r="B41004" s="3"/>
      <c r="C41004" s="3"/>
      <c r="D41004" s="6"/>
      <c r="E41004" s="8"/>
      <c r="O41004" s="9"/>
    </row>
    <row r="41005" spans="2:15" x14ac:dyDescent="0.2">
      <c r="B41005" s="3"/>
      <c r="C41005" s="3"/>
      <c r="D41005" s="6"/>
      <c r="E41005" s="8"/>
      <c r="O41005" s="9"/>
    </row>
    <row r="41006" spans="2:15" x14ac:dyDescent="0.2">
      <c r="B41006" s="3"/>
      <c r="C41006" s="3"/>
      <c r="D41006" s="6"/>
      <c r="E41006" s="8"/>
      <c r="O41006" s="9"/>
    </row>
    <row r="41007" spans="2:15" x14ac:dyDescent="0.2">
      <c r="B41007" s="3"/>
      <c r="C41007" s="3"/>
      <c r="D41007" s="6"/>
      <c r="E41007" s="8"/>
      <c r="O41007" s="9"/>
    </row>
    <row r="41008" spans="2:15" x14ac:dyDescent="0.2">
      <c r="B41008" s="3"/>
      <c r="C41008" s="3"/>
      <c r="D41008" s="6"/>
      <c r="E41008" s="8"/>
      <c r="O41008" s="9"/>
    </row>
    <row r="41009" spans="2:15" x14ac:dyDescent="0.2">
      <c r="B41009" s="3"/>
      <c r="C41009" s="3"/>
      <c r="D41009" s="6"/>
      <c r="E41009" s="8"/>
      <c r="O41009" s="9"/>
    </row>
    <row r="41010" spans="2:15" x14ac:dyDescent="0.2">
      <c r="B41010" s="3"/>
      <c r="C41010" s="3"/>
      <c r="D41010" s="6"/>
      <c r="E41010" s="8"/>
      <c r="O41010" s="9"/>
    </row>
    <row r="41011" spans="2:15" x14ac:dyDescent="0.2">
      <c r="B41011" s="3"/>
      <c r="C41011" s="3"/>
      <c r="D41011" s="6"/>
      <c r="E41011" s="8"/>
      <c r="O41011" s="9"/>
    </row>
    <row r="41012" spans="2:15" x14ac:dyDescent="0.2">
      <c r="B41012" s="3"/>
      <c r="C41012" s="3"/>
      <c r="D41012" s="6"/>
      <c r="E41012" s="8"/>
      <c r="O41012" s="9"/>
    </row>
    <row r="41013" spans="2:15" x14ac:dyDescent="0.2">
      <c r="B41013" s="3"/>
      <c r="C41013" s="3"/>
      <c r="D41013" s="6"/>
      <c r="E41013" s="8"/>
      <c r="O41013" s="9"/>
    </row>
    <row r="41014" spans="2:15" x14ac:dyDescent="0.2">
      <c r="B41014" s="3"/>
      <c r="C41014" s="3"/>
      <c r="D41014" s="6"/>
      <c r="E41014" s="8"/>
      <c r="O41014" s="9"/>
    </row>
    <row r="41015" spans="2:15" x14ac:dyDescent="0.2">
      <c r="B41015" s="3"/>
      <c r="C41015" s="3"/>
      <c r="D41015" s="6"/>
      <c r="E41015" s="8"/>
      <c r="O41015" s="9"/>
    </row>
    <row r="41016" spans="2:15" x14ac:dyDescent="0.2">
      <c r="B41016" s="3"/>
      <c r="C41016" s="3"/>
      <c r="D41016" s="6"/>
      <c r="E41016" s="8"/>
      <c r="O41016" s="9"/>
    </row>
    <row r="41017" spans="2:15" x14ac:dyDescent="0.2">
      <c r="B41017" s="3"/>
      <c r="C41017" s="3"/>
      <c r="D41017" s="6"/>
      <c r="E41017" s="8"/>
      <c r="O41017" s="9"/>
    </row>
    <row r="41018" spans="2:15" x14ac:dyDescent="0.2">
      <c r="B41018" s="3"/>
      <c r="C41018" s="3"/>
      <c r="D41018" s="6"/>
      <c r="E41018" s="8"/>
      <c r="O41018" s="9"/>
    </row>
    <row r="41019" spans="2:15" x14ac:dyDescent="0.2">
      <c r="B41019" s="3"/>
      <c r="C41019" s="3"/>
      <c r="D41019" s="6"/>
      <c r="E41019" s="8"/>
      <c r="O41019" s="9"/>
    </row>
    <row r="41020" spans="2:15" x14ac:dyDescent="0.2">
      <c r="B41020" s="3"/>
      <c r="C41020" s="3"/>
      <c r="D41020" s="6"/>
      <c r="E41020" s="8"/>
      <c r="O41020" s="9"/>
    </row>
    <row r="41021" spans="2:15" x14ac:dyDescent="0.2">
      <c r="B41021" s="3"/>
      <c r="C41021" s="3"/>
      <c r="D41021" s="6"/>
      <c r="E41021" s="8"/>
      <c r="O41021" s="9"/>
    </row>
    <row r="41022" spans="2:15" x14ac:dyDescent="0.2">
      <c r="B41022" s="3"/>
      <c r="C41022" s="3"/>
      <c r="D41022" s="6"/>
      <c r="E41022" s="8"/>
      <c r="O41022" s="9"/>
    </row>
    <row r="41023" spans="2:15" x14ac:dyDescent="0.2">
      <c r="B41023" s="3"/>
      <c r="C41023" s="3"/>
      <c r="D41023" s="6"/>
      <c r="E41023" s="8"/>
      <c r="O41023" s="9"/>
    </row>
    <row r="41024" spans="2:15" x14ac:dyDescent="0.2">
      <c r="B41024" s="3"/>
      <c r="C41024" s="3"/>
      <c r="D41024" s="6"/>
      <c r="E41024" s="8"/>
      <c r="O41024" s="9"/>
    </row>
    <row r="41025" spans="2:15" x14ac:dyDescent="0.2">
      <c r="B41025" s="3"/>
      <c r="C41025" s="3"/>
      <c r="D41025" s="6"/>
      <c r="E41025" s="8"/>
      <c r="O41025" s="9"/>
    </row>
    <row r="41026" spans="2:15" x14ac:dyDescent="0.2">
      <c r="B41026" s="3"/>
      <c r="C41026" s="3"/>
      <c r="D41026" s="6"/>
      <c r="E41026" s="8"/>
      <c r="O41026" s="9"/>
    </row>
    <row r="41027" spans="2:15" x14ac:dyDescent="0.2">
      <c r="B41027" s="3"/>
      <c r="C41027" s="3"/>
      <c r="D41027" s="6"/>
      <c r="E41027" s="8"/>
      <c r="O41027" s="9"/>
    </row>
    <row r="41028" spans="2:15" x14ac:dyDescent="0.2">
      <c r="B41028" s="3"/>
      <c r="C41028" s="3"/>
      <c r="D41028" s="6"/>
      <c r="E41028" s="8"/>
      <c r="O41028" s="9"/>
    </row>
    <row r="41029" spans="2:15" x14ac:dyDescent="0.2">
      <c r="B41029" s="3"/>
      <c r="C41029" s="3"/>
      <c r="D41029" s="6"/>
      <c r="E41029" s="8"/>
      <c r="O41029" s="9"/>
    </row>
    <row r="41030" spans="2:15" x14ac:dyDescent="0.2">
      <c r="B41030" s="3"/>
      <c r="C41030" s="3"/>
      <c r="D41030" s="6"/>
      <c r="E41030" s="8"/>
      <c r="O41030" s="9"/>
    </row>
    <row r="41031" spans="2:15" x14ac:dyDescent="0.2">
      <c r="B41031" s="3"/>
      <c r="C41031" s="3"/>
      <c r="D41031" s="6"/>
      <c r="E41031" s="8"/>
      <c r="O41031" s="9"/>
    </row>
    <row r="41032" spans="2:15" x14ac:dyDescent="0.2">
      <c r="B41032" s="3"/>
      <c r="C41032" s="3"/>
      <c r="D41032" s="6"/>
      <c r="E41032" s="8"/>
      <c r="O41032" s="9"/>
    </row>
    <row r="41033" spans="2:15" x14ac:dyDescent="0.2">
      <c r="B41033" s="3"/>
      <c r="C41033" s="3"/>
      <c r="D41033" s="6"/>
      <c r="E41033" s="8"/>
      <c r="O41033" s="9"/>
    </row>
    <row r="41034" spans="2:15" x14ac:dyDescent="0.2">
      <c r="B41034" s="3"/>
      <c r="C41034" s="3"/>
      <c r="D41034" s="6"/>
      <c r="E41034" s="8"/>
      <c r="O41034" s="9"/>
    </row>
    <row r="41035" spans="2:15" x14ac:dyDescent="0.2">
      <c r="B41035" s="3"/>
      <c r="C41035" s="3"/>
      <c r="D41035" s="6"/>
      <c r="E41035" s="8"/>
      <c r="O41035" s="9"/>
    </row>
    <row r="41036" spans="2:15" x14ac:dyDescent="0.2">
      <c r="B41036" s="3"/>
      <c r="C41036" s="3"/>
      <c r="D41036" s="6"/>
      <c r="E41036" s="8"/>
      <c r="O41036" s="9"/>
    </row>
    <row r="41037" spans="2:15" x14ac:dyDescent="0.2">
      <c r="B41037" s="3"/>
      <c r="C41037" s="3"/>
      <c r="D41037" s="6"/>
      <c r="E41037" s="8"/>
      <c r="O41037" s="9"/>
    </row>
    <row r="41038" spans="2:15" x14ac:dyDescent="0.2">
      <c r="B41038" s="3"/>
      <c r="C41038" s="3"/>
      <c r="D41038" s="6"/>
      <c r="E41038" s="8"/>
      <c r="O41038" s="9"/>
    </row>
    <row r="41039" spans="2:15" x14ac:dyDescent="0.2">
      <c r="B41039" s="3"/>
      <c r="C41039" s="3"/>
      <c r="D41039" s="6"/>
      <c r="E41039" s="8"/>
      <c r="O41039" s="9"/>
    </row>
    <row r="41040" spans="2:15" x14ac:dyDescent="0.2">
      <c r="B41040" s="3"/>
      <c r="C41040" s="3"/>
      <c r="D41040" s="6"/>
      <c r="E41040" s="8"/>
      <c r="O41040" s="9"/>
    </row>
    <row r="41041" spans="2:15" x14ac:dyDescent="0.2">
      <c r="B41041" s="3"/>
      <c r="C41041" s="3"/>
      <c r="D41041" s="6"/>
      <c r="E41041" s="8"/>
      <c r="O41041" s="9"/>
    </row>
    <row r="41042" spans="2:15" x14ac:dyDescent="0.2">
      <c r="B41042" s="3"/>
      <c r="C41042" s="3"/>
      <c r="D41042" s="6"/>
      <c r="E41042" s="8"/>
      <c r="O41042" s="9"/>
    </row>
    <row r="41043" spans="2:15" x14ac:dyDescent="0.2">
      <c r="B41043" s="3"/>
      <c r="C41043" s="3"/>
      <c r="D41043" s="6"/>
      <c r="E41043" s="8"/>
      <c r="O41043" s="9"/>
    </row>
    <row r="41044" spans="2:15" x14ac:dyDescent="0.2">
      <c r="B41044" s="3"/>
      <c r="C41044" s="3"/>
      <c r="D41044" s="6"/>
      <c r="E41044" s="8"/>
      <c r="O41044" s="9"/>
    </row>
    <row r="41045" spans="2:15" x14ac:dyDescent="0.2">
      <c r="B41045" s="3"/>
      <c r="C41045" s="3"/>
      <c r="D41045" s="6"/>
      <c r="E41045" s="8"/>
      <c r="O41045" s="9"/>
    </row>
    <row r="41046" spans="2:15" x14ac:dyDescent="0.2">
      <c r="B41046" s="3"/>
      <c r="C41046" s="3"/>
      <c r="D41046" s="6"/>
      <c r="E41046" s="8"/>
      <c r="O41046" s="9"/>
    </row>
    <row r="41047" spans="2:15" x14ac:dyDescent="0.2">
      <c r="B41047" s="3"/>
      <c r="C41047" s="3"/>
      <c r="D41047" s="6"/>
      <c r="E41047" s="8"/>
      <c r="O41047" s="9"/>
    </row>
    <row r="41048" spans="2:15" x14ac:dyDescent="0.2">
      <c r="B41048" s="3"/>
      <c r="C41048" s="3"/>
      <c r="D41048" s="6"/>
      <c r="E41048" s="8"/>
      <c r="O41048" s="9"/>
    </row>
    <row r="41049" spans="2:15" x14ac:dyDescent="0.2">
      <c r="B41049" s="3"/>
      <c r="C41049" s="3"/>
      <c r="D41049" s="6"/>
      <c r="E41049" s="8"/>
      <c r="O41049" s="9"/>
    </row>
    <row r="41050" spans="2:15" x14ac:dyDescent="0.2">
      <c r="B41050" s="3"/>
      <c r="C41050" s="3"/>
      <c r="D41050" s="6"/>
      <c r="E41050" s="8"/>
      <c r="O41050" s="9"/>
    </row>
    <row r="41051" spans="2:15" x14ac:dyDescent="0.2">
      <c r="B41051" s="3"/>
      <c r="C41051" s="3"/>
      <c r="D41051" s="6"/>
      <c r="E41051" s="8"/>
      <c r="O41051" s="9"/>
    </row>
    <row r="41052" spans="2:15" x14ac:dyDescent="0.2">
      <c r="B41052" s="3"/>
      <c r="C41052" s="3"/>
      <c r="D41052" s="6"/>
      <c r="E41052" s="8"/>
      <c r="O41052" s="9"/>
    </row>
    <row r="41053" spans="2:15" x14ac:dyDescent="0.2">
      <c r="B41053" s="3"/>
      <c r="C41053" s="3"/>
      <c r="D41053" s="6"/>
      <c r="E41053" s="8"/>
      <c r="O41053" s="9"/>
    </row>
    <row r="41054" spans="2:15" x14ac:dyDescent="0.2">
      <c r="B41054" s="3"/>
      <c r="C41054" s="3"/>
      <c r="D41054" s="6"/>
      <c r="E41054" s="8"/>
      <c r="O41054" s="9"/>
    </row>
    <row r="41055" spans="2:15" x14ac:dyDescent="0.2">
      <c r="B41055" s="3"/>
      <c r="C41055" s="3"/>
      <c r="D41055" s="6"/>
      <c r="E41055" s="8"/>
      <c r="O41055" s="9"/>
    </row>
    <row r="41056" spans="2:15" x14ac:dyDescent="0.2">
      <c r="B41056" s="3"/>
      <c r="C41056" s="3"/>
      <c r="D41056" s="6"/>
      <c r="E41056" s="8"/>
      <c r="O41056" s="9"/>
    </row>
    <row r="41057" spans="2:15" x14ac:dyDescent="0.2">
      <c r="B41057" s="3"/>
      <c r="C41057" s="3"/>
      <c r="D41057" s="6"/>
      <c r="E41057" s="8"/>
      <c r="O41057" s="9"/>
    </row>
    <row r="41058" spans="2:15" x14ac:dyDescent="0.2">
      <c r="B41058" s="3"/>
      <c r="C41058" s="3"/>
      <c r="D41058" s="6"/>
      <c r="E41058" s="8"/>
      <c r="O41058" s="9"/>
    </row>
    <row r="41059" spans="2:15" x14ac:dyDescent="0.2">
      <c r="B41059" s="3"/>
      <c r="C41059" s="3"/>
      <c r="D41059" s="6"/>
      <c r="E41059" s="8"/>
      <c r="O41059" s="9"/>
    </row>
    <row r="41060" spans="2:15" x14ac:dyDescent="0.2">
      <c r="B41060" s="3"/>
      <c r="C41060" s="3"/>
      <c r="D41060" s="6"/>
      <c r="E41060" s="8"/>
      <c r="O41060" s="9"/>
    </row>
    <row r="41061" spans="2:15" x14ac:dyDescent="0.2">
      <c r="B41061" s="3"/>
      <c r="C41061" s="3"/>
      <c r="D41061" s="6"/>
      <c r="E41061" s="8"/>
      <c r="O41061" s="9"/>
    </row>
    <row r="41062" spans="2:15" x14ac:dyDescent="0.2">
      <c r="B41062" s="3"/>
      <c r="C41062" s="3"/>
      <c r="D41062" s="6"/>
      <c r="E41062" s="8"/>
      <c r="O41062" s="9"/>
    </row>
    <row r="41063" spans="2:15" x14ac:dyDescent="0.2">
      <c r="B41063" s="3"/>
      <c r="C41063" s="3"/>
      <c r="D41063" s="6"/>
      <c r="E41063" s="8"/>
      <c r="O41063" s="9"/>
    </row>
    <row r="41064" spans="2:15" x14ac:dyDescent="0.2">
      <c r="B41064" s="3"/>
      <c r="C41064" s="3"/>
      <c r="D41064" s="6"/>
      <c r="E41064" s="8"/>
      <c r="O41064" s="9"/>
    </row>
    <row r="41065" spans="2:15" x14ac:dyDescent="0.2">
      <c r="B41065" s="3"/>
      <c r="C41065" s="3"/>
      <c r="D41065" s="6"/>
      <c r="E41065" s="8"/>
      <c r="O41065" s="9"/>
    </row>
    <row r="41066" spans="2:15" x14ac:dyDescent="0.2">
      <c r="B41066" s="3"/>
      <c r="C41066" s="3"/>
      <c r="D41066" s="6"/>
      <c r="E41066" s="8"/>
      <c r="O41066" s="9"/>
    </row>
    <row r="41067" spans="2:15" x14ac:dyDescent="0.2">
      <c r="B41067" s="3"/>
      <c r="C41067" s="3"/>
      <c r="D41067" s="6"/>
      <c r="E41067" s="8"/>
      <c r="O41067" s="9"/>
    </row>
    <row r="41068" spans="2:15" x14ac:dyDescent="0.2">
      <c r="B41068" s="3"/>
      <c r="C41068" s="3"/>
      <c r="D41068" s="6"/>
      <c r="E41068" s="8"/>
      <c r="O41068" s="9"/>
    </row>
    <row r="41069" spans="2:15" x14ac:dyDescent="0.2">
      <c r="B41069" s="3"/>
      <c r="C41069" s="3"/>
      <c r="D41069" s="6"/>
      <c r="E41069" s="8"/>
      <c r="O41069" s="9"/>
    </row>
    <row r="41070" spans="2:15" x14ac:dyDescent="0.2">
      <c r="B41070" s="3"/>
      <c r="C41070" s="3"/>
      <c r="D41070" s="6"/>
      <c r="E41070" s="8"/>
      <c r="O41070" s="9"/>
    </row>
    <row r="41071" spans="2:15" x14ac:dyDescent="0.2">
      <c r="B41071" s="3"/>
      <c r="C41071" s="3"/>
      <c r="D41071" s="6"/>
      <c r="E41071" s="8"/>
      <c r="O41071" s="9"/>
    </row>
    <row r="41072" spans="2:15" x14ac:dyDescent="0.2">
      <c r="B41072" s="3"/>
      <c r="C41072" s="3"/>
      <c r="D41072" s="6"/>
      <c r="E41072" s="8"/>
      <c r="O41072" s="9"/>
    </row>
    <row r="41073" spans="2:15" x14ac:dyDescent="0.2">
      <c r="B41073" s="3"/>
      <c r="C41073" s="3"/>
      <c r="D41073" s="6"/>
      <c r="E41073" s="8"/>
      <c r="O41073" s="9"/>
    </row>
    <row r="41074" spans="2:15" x14ac:dyDescent="0.2">
      <c r="B41074" s="3"/>
      <c r="C41074" s="3"/>
      <c r="D41074" s="6"/>
      <c r="E41074" s="8"/>
      <c r="O41074" s="9"/>
    </row>
    <row r="41075" spans="2:15" x14ac:dyDescent="0.2">
      <c r="B41075" s="3"/>
      <c r="C41075" s="3"/>
      <c r="D41075" s="6"/>
      <c r="E41075" s="8"/>
      <c r="O41075" s="9"/>
    </row>
    <row r="41076" spans="2:15" x14ac:dyDescent="0.2">
      <c r="B41076" s="3"/>
      <c r="C41076" s="3"/>
      <c r="D41076" s="6"/>
      <c r="E41076" s="8"/>
      <c r="O41076" s="9"/>
    </row>
    <row r="41077" spans="2:15" x14ac:dyDescent="0.2">
      <c r="B41077" s="3"/>
      <c r="C41077" s="3"/>
      <c r="D41077" s="6"/>
      <c r="E41077" s="8"/>
      <c r="O41077" s="9"/>
    </row>
    <row r="41078" spans="2:15" x14ac:dyDescent="0.2">
      <c r="B41078" s="3"/>
      <c r="C41078" s="3"/>
      <c r="D41078" s="6"/>
      <c r="E41078" s="8"/>
      <c r="O41078" s="9"/>
    </row>
    <row r="41079" spans="2:15" x14ac:dyDescent="0.2">
      <c r="B41079" s="3"/>
      <c r="C41079" s="3"/>
      <c r="D41079" s="6"/>
      <c r="E41079" s="8"/>
      <c r="O41079" s="9"/>
    </row>
    <row r="41080" spans="2:15" x14ac:dyDescent="0.2">
      <c r="B41080" s="3"/>
      <c r="C41080" s="3"/>
      <c r="D41080" s="6"/>
      <c r="E41080" s="8"/>
      <c r="O41080" s="9"/>
    </row>
    <row r="41081" spans="2:15" x14ac:dyDescent="0.2">
      <c r="B41081" s="3"/>
      <c r="C41081" s="3"/>
      <c r="D41081" s="6"/>
      <c r="E41081" s="8"/>
      <c r="O41081" s="9"/>
    </row>
    <row r="41082" spans="2:15" x14ac:dyDescent="0.2">
      <c r="B41082" s="3"/>
      <c r="C41082" s="3"/>
      <c r="D41082" s="6"/>
      <c r="E41082" s="8"/>
      <c r="O41082" s="9"/>
    </row>
    <row r="41083" spans="2:15" x14ac:dyDescent="0.2">
      <c r="B41083" s="3"/>
      <c r="C41083" s="3"/>
      <c r="D41083" s="6"/>
      <c r="E41083" s="8"/>
      <c r="O41083" s="9"/>
    </row>
    <row r="41084" spans="2:15" x14ac:dyDescent="0.2">
      <c r="B41084" s="3"/>
      <c r="C41084" s="3"/>
      <c r="D41084" s="6"/>
      <c r="E41084" s="8"/>
      <c r="O41084" s="9"/>
    </row>
    <row r="41085" spans="2:15" x14ac:dyDescent="0.2">
      <c r="B41085" s="3"/>
      <c r="C41085" s="3"/>
      <c r="D41085" s="6"/>
      <c r="E41085" s="8"/>
      <c r="O41085" s="9"/>
    </row>
    <row r="41086" spans="2:15" x14ac:dyDescent="0.2">
      <c r="B41086" s="3"/>
      <c r="C41086" s="3"/>
      <c r="D41086" s="6"/>
      <c r="E41086" s="8"/>
      <c r="O41086" s="9"/>
    </row>
    <row r="41087" spans="2:15" x14ac:dyDescent="0.2">
      <c r="B41087" s="3"/>
      <c r="C41087" s="3"/>
      <c r="D41087" s="6"/>
      <c r="E41087" s="8"/>
      <c r="O41087" s="9"/>
    </row>
    <row r="41088" spans="2:15" x14ac:dyDescent="0.2">
      <c r="B41088" s="3"/>
      <c r="C41088" s="3"/>
      <c r="D41088" s="6"/>
      <c r="E41088" s="8"/>
      <c r="O41088" s="9"/>
    </row>
    <row r="41089" spans="2:15" x14ac:dyDescent="0.2">
      <c r="B41089" s="3"/>
      <c r="C41089" s="3"/>
      <c r="D41089" s="6"/>
      <c r="E41089" s="8"/>
      <c r="O41089" s="9"/>
    </row>
    <row r="41090" spans="2:15" x14ac:dyDescent="0.2">
      <c r="B41090" s="3"/>
      <c r="C41090" s="3"/>
      <c r="D41090" s="6"/>
      <c r="E41090" s="8"/>
      <c r="O41090" s="9"/>
    </row>
    <row r="41091" spans="2:15" x14ac:dyDescent="0.2">
      <c r="B41091" s="3"/>
      <c r="C41091" s="3"/>
      <c r="D41091" s="6"/>
      <c r="E41091" s="8"/>
      <c r="O41091" s="9"/>
    </row>
    <row r="41092" spans="2:15" x14ac:dyDescent="0.2">
      <c r="B41092" s="3"/>
      <c r="C41092" s="3"/>
      <c r="D41092" s="6"/>
      <c r="E41092" s="8"/>
      <c r="O41092" s="9"/>
    </row>
    <row r="41093" spans="2:15" x14ac:dyDescent="0.2">
      <c r="B41093" s="3"/>
      <c r="C41093" s="3"/>
      <c r="D41093" s="6"/>
      <c r="E41093" s="8"/>
      <c r="O41093" s="9"/>
    </row>
    <row r="41094" spans="2:15" x14ac:dyDescent="0.2">
      <c r="B41094" s="3"/>
      <c r="C41094" s="3"/>
      <c r="D41094" s="6"/>
      <c r="E41094" s="8"/>
      <c r="O41094" s="9"/>
    </row>
    <row r="41095" spans="2:15" x14ac:dyDescent="0.2">
      <c r="B41095" s="3"/>
      <c r="C41095" s="3"/>
      <c r="D41095" s="6"/>
      <c r="E41095" s="8"/>
      <c r="O41095" s="9"/>
    </row>
    <row r="41096" spans="2:15" x14ac:dyDescent="0.2">
      <c r="B41096" s="3"/>
      <c r="C41096" s="3"/>
      <c r="D41096" s="6"/>
      <c r="E41096" s="8"/>
      <c r="O41096" s="9"/>
    </row>
    <row r="41097" spans="2:15" x14ac:dyDescent="0.2">
      <c r="B41097" s="3"/>
      <c r="C41097" s="3"/>
      <c r="D41097" s="6"/>
      <c r="E41097" s="8"/>
      <c r="O41097" s="9"/>
    </row>
    <row r="41098" spans="2:15" x14ac:dyDescent="0.2">
      <c r="B41098" s="3"/>
      <c r="C41098" s="3"/>
      <c r="D41098" s="6"/>
      <c r="E41098" s="8"/>
      <c r="O41098" s="9"/>
    </row>
    <row r="41099" spans="2:15" x14ac:dyDescent="0.2">
      <c r="B41099" s="3"/>
      <c r="C41099" s="3"/>
      <c r="D41099" s="6"/>
      <c r="E41099" s="8"/>
      <c r="O41099" s="9"/>
    </row>
    <row r="41100" spans="2:15" x14ac:dyDescent="0.2">
      <c r="B41100" s="3"/>
      <c r="C41100" s="3"/>
      <c r="D41100" s="6"/>
      <c r="E41100" s="8"/>
      <c r="O41100" s="9"/>
    </row>
    <row r="41101" spans="2:15" x14ac:dyDescent="0.2">
      <c r="B41101" s="3"/>
      <c r="C41101" s="3"/>
      <c r="D41101" s="6"/>
      <c r="E41101" s="8"/>
      <c r="O41101" s="9"/>
    </row>
    <row r="41102" spans="2:15" x14ac:dyDescent="0.2">
      <c r="B41102" s="3"/>
      <c r="C41102" s="3"/>
      <c r="D41102" s="6"/>
      <c r="E41102" s="8"/>
      <c r="O41102" s="9"/>
    </row>
    <row r="41103" spans="2:15" x14ac:dyDescent="0.2">
      <c r="B41103" s="3"/>
      <c r="C41103" s="3"/>
      <c r="D41103" s="6"/>
      <c r="E41103" s="8"/>
      <c r="O41103" s="9"/>
    </row>
    <row r="41104" spans="2:15" x14ac:dyDescent="0.2">
      <c r="B41104" s="3"/>
      <c r="C41104" s="3"/>
      <c r="D41104" s="6"/>
      <c r="E41104" s="8"/>
      <c r="O41104" s="9"/>
    </row>
    <row r="41105" spans="2:15" x14ac:dyDescent="0.2">
      <c r="B41105" s="3"/>
      <c r="C41105" s="3"/>
      <c r="D41105" s="6"/>
      <c r="E41105" s="8"/>
      <c r="O41105" s="9"/>
    </row>
    <row r="41106" spans="2:15" x14ac:dyDescent="0.2">
      <c r="B41106" s="3"/>
      <c r="C41106" s="3"/>
      <c r="D41106" s="6"/>
      <c r="E41106" s="8"/>
      <c r="O41106" s="9"/>
    </row>
    <row r="41107" spans="2:15" x14ac:dyDescent="0.2">
      <c r="B41107" s="3"/>
      <c r="C41107" s="3"/>
      <c r="D41107" s="6"/>
      <c r="E41107" s="8"/>
      <c r="O41107" s="9"/>
    </row>
    <row r="41108" spans="2:15" x14ac:dyDescent="0.2">
      <c r="B41108" s="3"/>
      <c r="C41108" s="3"/>
      <c r="D41108" s="6"/>
      <c r="E41108" s="8"/>
      <c r="O41108" s="9"/>
    </row>
    <row r="41109" spans="2:15" x14ac:dyDescent="0.2">
      <c r="B41109" s="3"/>
      <c r="C41109" s="3"/>
      <c r="D41109" s="6"/>
      <c r="E41109" s="8"/>
      <c r="O41109" s="9"/>
    </row>
    <row r="41110" spans="2:15" x14ac:dyDescent="0.2">
      <c r="B41110" s="3"/>
      <c r="C41110" s="3"/>
      <c r="D41110" s="6"/>
      <c r="E41110" s="8"/>
      <c r="O41110" s="9"/>
    </row>
    <row r="41111" spans="2:15" x14ac:dyDescent="0.2">
      <c r="B41111" s="3"/>
      <c r="C41111" s="3"/>
      <c r="D41111" s="6"/>
      <c r="E41111" s="8"/>
      <c r="O41111" s="9"/>
    </row>
    <row r="41112" spans="2:15" x14ac:dyDescent="0.2">
      <c r="B41112" s="3"/>
      <c r="C41112" s="3"/>
      <c r="D41112" s="6"/>
      <c r="E41112" s="8"/>
      <c r="O41112" s="9"/>
    </row>
    <row r="41113" spans="2:15" x14ac:dyDescent="0.2">
      <c r="B41113" s="3"/>
      <c r="C41113" s="3"/>
      <c r="D41113" s="6"/>
      <c r="E41113" s="8"/>
      <c r="O41113" s="9"/>
    </row>
    <row r="41114" spans="2:15" x14ac:dyDescent="0.2">
      <c r="B41114" s="3"/>
      <c r="C41114" s="3"/>
      <c r="D41114" s="6"/>
      <c r="E41114" s="8"/>
      <c r="O41114" s="9"/>
    </row>
    <row r="41115" spans="2:15" x14ac:dyDescent="0.2">
      <c r="B41115" s="3"/>
      <c r="C41115" s="3"/>
      <c r="D41115" s="6"/>
      <c r="E41115" s="8"/>
      <c r="O41115" s="9"/>
    </row>
    <row r="41116" spans="2:15" x14ac:dyDescent="0.2">
      <c r="B41116" s="3"/>
      <c r="C41116" s="3"/>
      <c r="D41116" s="6"/>
      <c r="E41116" s="8"/>
      <c r="O41116" s="9"/>
    </row>
    <row r="41117" spans="2:15" x14ac:dyDescent="0.2">
      <c r="B41117" s="3"/>
      <c r="C41117" s="3"/>
      <c r="D41117" s="6"/>
      <c r="E41117" s="8"/>
      <c r="O41117" s="9"/>
    </row>
    <row r="41118" spans="2:15" x14ac:dyDescent="0.2">
      <c r="B41118" s="3"/>
      <c r="C41118" s="3"/>
      <c r="D41118" s="6"/>
      <c r="E41118" s="8"/>
      <c r="O41118" s="9"/>
    </row>
    <row r="41119" spans="2:15" x14ac:dyDescent="0.2">
      <c r="B41119" s="3"/>
      <c r="C41119" s="3"/>
      <c r="D41119" s="6"/>
      <c r="E41119" s="8"/>
      <c r="O41119" s="9"/>
    </row>
    <row r="41120" spans="2:15" x14ac:dyDescent="0.2">
      <c r="B41120" s="3"/>
      <c r="C41120" s="3"/>
      <c r="D41120" s="6"/>
      <c r="E41120" s="8"/>
      <c r="O41120" s="9"/>
    </row>
    <row r="41121" spans="2:15" x14ac:dyDescent="0.2">
      <c r="B41121" s="3"/>
      <c r="C41121" s="3"/>
      <c r="D41121" s="6"/>
      <c r="E41121" s="8"/>
      <c r="O41121" s="9"/>
    </row>
    <row r="41122" spans="2:15" x14ac:dyDescent="0.2">
      <c r="B41122" s="3"/>
      <c r="C41122" s="3"/>
      <c r="D41122" s="6"/>
      <c r="E41122" s="8"/>
      <c r="O41122" s="9"/>
    </row>
    <row r="41123" spans="2:15" x14ac:dyDescent="0.2">
      <c r="B41123" s="3"/>
      <c r="C41123" s="3"/>
      <c r="D41123" s="6"/>
      <c r="E41123" s="8"/>
      <c r="O41123" s="9"/>
    </row>
    <row r="41124" spans="2:15" x14ac:dyDescent="0.2">
      <c r="B41124" s="3"/>
      <c r="C41124" s="3"/>
      <c r="D41124" s="6"/>
      <c r="E41124" s="8"/>
      <c r="O41124" s="9"/>
    </row>
    <row r="41125" spans="2:15" x14ac:dyDescent="0.2">
      <c r="B41125" s="3"/>
      <c r="C41125" s="3"/>
      <c r="D41125" s="6"/>
      <c r="E41125" s="8"/>
      <c r="O41125" s="9"/>
    </row>
    <row r="41126" spans="2:15" x14ac:dyDescent="0.2">
      <c r="B41126" s="3"/>
      <c r="C41126" s="3"/>
      <c r="D41126" s="6"/>
      <c r="E41126" s="8"/>
      <c r="O41126" s="9"/>
    </row>
    <row r="41127" spans="2:15" x14ac:dyDescent="0.2">
      <c r="B41127" s="3"/>
      <c r="C41127" s="3"/>
      <c r="D41127" s="6"/>
      <c r="E41127" s="8"/>
      <c r="O41127" s="9"/>
    </row>
    <row r="41128" spans="2:15" x14ac:dyDescent="0.2">
      <c r="B41128" s="3"/>
      <c r="C41128" s="3"/>
      <c r="D41128" s="6"/>
      <c r="E41128" s="8"/>
      <c r="O41128" s="9"/>
    </row>
    <row r="41129" spans="2:15" x14ac:dyDescent="0.2">
      <c r="B41129" s="3"/>
      <c r="C41129" s="3"/>
      <c r="D41129" s="6"/>
      <c r="E41129" s="8"/>
      <c r="O41129" s="9"/>
    </row>
    <row r="41130" spans="2:15" x14ac:dyDescent="0.2">
      <c r="B41130" s="3"/>
      <c r="C41130" s="3"/>
      <c r="D41130" s="6"/>
      <c r="E41130" s="8"/>
      <c r="O41130" s="9"/>
    </row>
    <row r="41131" spans="2:15" x14ac:dyDescent="0.2">
      <c r="B41131" s="3"/>
      <c r="C41131" s="3"/>
      <c r="D41131" s="6"/>
      <c r="E41131" s="8"/>
      <c r="O41131" s="9"/>
    </row>
    <row r="41132" spans="2:15" x14ac:dyDescent="0.2">
      <c r="B41132" s="3"/>
      <c r="C41132" s="3"/>
      <c r="D41132" s="6"/>
      <c r="E41132" s="8"/>
      <c r="O41132" s="9"/>
    </row>
    <row r="41133" spans="2:15" x14ac:dyDescent="0.2">
      <c r="B41133" s="3"/>
      <c r="C41133" s="3"/>
      <c r="D41133" s="6"/>
      <c r="E41133" s="8"/>
      <c r="O41133" s="9"/>
    </row>
    <row r="41134" spans="2:15" x14ac:dyDescent="0.2">
      <c r="B41134" s="3"/>
      <c r="C41134" s="3"/>
      <c r="D41134" s="6"/>
      <c r="E41134" s="8"/>
      <c r="O41134" s="9"/>
    </row>
    <row r="41135" spans="2:15" x14ac:dyDescent="0.2">
      <c r="B41135" s="3"/>
      <c r="C41135" s="3"/>
      <c r="D41135" s="6"/>
      <c r="E41135" s="8"/>
      <c r="O41135" s="9"/>
    </row>
    <row r="41136" spans="2:15" x14ac:dyDescent="0.2">
      <c r="B41136" s="3"/>
      <c r="C41136" s="3"/>
      <c r="D41136" s="6"/>
      <c r="E41136" s="8"/>
      <c r="O41136" s="9"/>
    </row>
    <row r="41137" spans="2:15" x14ac:dyDescent="0.2">
      <c r="B41137" s="3"/>
      <c r="C41137" s="3"/>
      <c r="D41137" s="6"/>
      <c r="E41137" s="8"/>
      <c r="O41137" s="9"/>
    </row>
    <row r="41138" spans="2:15" x14ac:dyDescent="0.2">
      <c r="B41138" s="3"/>
      <c r="C41138" s="3"/>
      <c r="D41138" s="6"/>
      <c r="E41138" s="8"/>
      <c r="O41138" s="9"/>
    </row>
    <row r="41139" spans="2:15" x14ac:dyDescent="0.2">
      <c r="B41139" s="3"/>
      <c r="C41139" s="3"/>
      <c r="D41139" s="6"/>
      <c r="E41139" s="8"/>
      <c r="O41139" s="9"/>
    </row>
    <row r="41140" spans="2:15" x14ac:dyDescent="0.2">
      <c r="B41140" s="3"/>
      <c r="C41140" s="3"/>
      <c r="D41140" s="6"/>
      <c r="E41140" s="8"/>
      <c r="O41140" s="9"/>
    </row>
    <row r="41141" spans="2:15" x14ac:dyDescent="0.2">
      <c r="B41141" s="3"/>
      <c r="C41141" s="3"/>
      <c r="D41141" s="6"/>
      <c r="E41141" s="8"/>
      <c r="O41141" s="9"/>
    </row>
    <row r="41142" spans="2:15" x14ac:dyDescent="0.2">
      <c r="B41142" s="3"/>
      <c r="C41142" s="3"/>
      <c r="D41142" s="6"/>
      <c r="E41142" s="8"/>
      <c r="O41142" s="9"/>
    </row>
    <row r="41143" spans="2:15" x14ac:dyDescent="0.2">
      <c r="B41143" s="3"/>
      <c r="C41143" s="3"/>
      <c r="D41143" s="6"/>
      <c r="E41143" s="8"/>
      <c r="O41143" s="9"/>
    </row>
    <row r="41144" spans="2:15" x14ac:dyDescent="0.2">
      <c r="B41144" s="3"/>
      <c r="C41144" s="3"/>
      <c r="D41144" s="6"/>
      <c r="E41144" s="8"/>
      <c r="O41144" s="9"/>
    </row>
    <row r="41145" spans="2:15" x14ac:dyDescent="0.2">
      <c r="B41145" s="3"/>
      <c r="C41145" s="3"/>
      <c r="D41145" s="6"/>
      <c r="E41145" s="8"/>
      <c r="O41145" s="9"/>
    </row>
    <row r="41146" spans="2:15" x14ac:dyDescent="0.2">
      <c r="B41146" s="3"/>
      <c r="C41146" s="3"/>
      <c r="D41146" s="6"/>
      <c r="E41146" s="8"/>
      <c r="O41146" s="9"/>
    </row>
    <row r="41147" spans="2:15" x14ac:dyDescent="0.2">
      <c r="B41147" s="3"/>
      <c r="C41147" s="3"/>
      <c r="D41147" s="6"/>
      <c r="E41147" s="8"/>
      <c r="O41147" s="9"/>
    </row>
    <row r="41148" spans="2:15" x14ac:dyDescent="0.2">
      <c r="B41148" s="3"/>
      <c r="C41148" s="3"/>
      <c r="D41148" s="6"/>
      <c r="E41148" s="8"/>
      <c r="O41148" s="9"/>
    </row>
    <row r="41149" spans="2:15" x14ac:dyDescent="0.2">
      <c r="B41149" s="3"/>
      <c r="C41149" s="3"/>
      <c r="D41149" s="6"/>
      <c r="E41149" s="8"/>
      <c r="O41149" s="9"/>
    </row>
    <row r="41150" spans="2:15" x14ac:dyDescent="0.2">
      <c r="B41150" s="3"/>
      <c r="C41150" s="3"/>
      <c r="D41150" s="6"/>
      <c r="E41150" s="8"/>
      <c r="O41150" s="9"/>
    </row>
    <row r="41151" spans="2:15" x14ac:dyDescent="0.2">
      <c r="B41151" s="3"/>
      <c r="C41151" s="3"/>
      <c r="D41151" s="6"/>
      <c r="E41151" s="8"/>
      <c r="O41151" s="9"/>
    </row>
    <row r="41152" spans="2:15" x14ac:dyDescent="0.2">
      <c r="B41152" s="3"/>
      <c r="C41152" s="3"/>
      <c r="D41152" s="6"/>
      <c r="E41152" s="8"/>
      <c r="O41152" s="9"/>
    </row>
    <row r="41153" spans="2:15" x14ac:dyDescent="0.2">
      <c r="B41153" s="3"/>
      <c r="C41153" s="3"/>
      <c r="D41153" s="6"/>
      <c r="E41153" s="8"/>
      <c r="O41153" s="9"/>
    </row>
    <row r="41154" spans="2:15" x14ac:dyDescent="0.2">
      <c r="B41154" s="3"/>
      <c r="C41154" s="3"/>
      <c r="D41154" s="6"/>
      <c r="E41154" s="8"/>
      <c r="O41154" s="9"/>
    </row>
    <row r="41155" spans="2:15" x14ac:dyDescent="0.2">
      <c r="B41155" s="3"/>
      <c r="C41155" s="3"/>
      <c r="D41155" s="6"/>
      <c r="E41155" s="8"/>
      <c r="O41155" s="9"/>
    </row>
    <row r="41156" spans="2:15" x14ac:dyDescent="0.2">
      <c r="B41156" s="3"/>
      <c r="C41156" s="3"/>
      <c r="D41156" s="6"/>
      <c r="E41156" s="8"/>
      <c r="O41156" s="9"/>
    </row>
    <row r="41157" spans="2:15" x14ac:dyDescent="0.2">
      <c r="B41157" s="3"/>
      <c r="C41157" s="3"/>
      <c r="D41157" s="6"/>
      <c r="E41157" s="8"/>
      <c r="O41157" s="9"/>
    </row>
    <row r="41158" spans="2:15" x14ac:dyDescent="0.2">
      <c r="B41158" s="3"/>
      <c r="C41158" s="3"/>
      <c r="D41158" s="6"/>
      <c r="E41158" s="8"/>
      <c r="O41158" s="9"/>
    </row>
    <row r="41159" spans="2:15" x14ac:dyDescent="0.2">
      <c r="B41159" s="3"/>
      <c r="C41159" s="3"/>
      <c r="D41159" s="6"/>
      <c r="E41159" s="8"/>
      <c r="O41159" s="9"/>
    </row>
    <row r="41160" spans="2:15" x14ac:dyDescent="0.2">
      <c r="B41160" s="3"/>
      <c r="C41160" s="3"/>
      <c r="D41160" s="6"/>
      <c r="E41160" s="8"/>
      <c r="O41160" s="9"/>
    </row>
    <row r="41161" spans="2:15" x14ac:dyDescent="0.2">
      <c r="B41161" s="3"/>
      <c r="C41161" s="3"/>
      <c r="D41161" s="6"/>
      <c r="E41161" s="8"/>
      <c r="O41161" s="9"/>
    </row>
    <row r="41162" spans="2:15" x14ac:dyDescent="0.2">
      <c r="B41162" s="3"/>
      <c r="C41162" s="3"/>
      <c r="D41162" s="6"/>
      <c r="E41162" s="8"/>
      <c r="O41162" s="9"/>
    </row>
    <row r="41163" spans="2:15" x14ac:dyDescent="0.2">
      <c r="B41163" s="3"/>
      <c r="C41163" s="3"/>
      <c r="D41163" s="6"/>
      <c r="E41163" s="8"/>
      <c r="O41163" s="9"/>
    </row>
    <row r="41164" spans="2:15" x14ac:dyDescent="0.2">
      <c r="B41164" s="3"/>
      <c r="C41164" s="3"/>
      <c r="D41164" s="6"/>
      <c r="E41164" s="8"/>
      <c r="O41164" s="9"/>
    </row>
    <row r="41165" spans="2:15" x14ac:dyDescent="0.2">
      <c r="B41165" s="3"/>
      <c r="C41165" s="3"/>
      <c r="D41165" s="6"/>
      <c r="E41165" s="8"/>
      <c r="O41165" s="9"/>
    </row>
    <row r="41166" spans="2:15" x14ac:dyDescent="0.2">
      <c r="B41166" s="3"/>
      <c r="C41166" s="3"/>
      <c r="D41166" s="6"/>
      <c r="E41166" s="8"/>
      <c r="O41166" s="9"/>
    </row>
    <row r="41167" spans="2:15" x14ac:dyDescent="0.2">
      <c r="B41167" s="3"/>
      <c r="C41167" s="3"/>
      <c r="D41167" s="6"/>
      <c r="E41167" s="8"/>
      <c r="O41167" s="9"/>
    </row>
    <row r="41168" spans="2:15" x14ac:dyDescent="0.2">
      <c r="B41168" s="3"/>
      <c r="C41168" s="3"/>
      <c r="D41168" s="6"/>
      <c r="E41168" s="8"/>
      <c r="O41168" s="9"/>
    </row>
    <row r="41169" spans="2:15" x14ac:dyDescent="0.2">
      <c r="B41169" s="3"/>
      <c r="C41169" s="3"/>
      <c r="D41169" s="6"/>
      <c r="E41169" s="8"/>
      <c r="O41169" s="9"/>
    </row>
    <row r="41170" spans="2:15" x14ac:dyDescent="0.2">
      <c r="B41170" s="3"/>
      <c r="C41170" s="3"/>
      <c r="D41170" s="6"/>
      <c r="E41170" s="8"/>
      <c r="O41170" s="9"/>
    </row>
    <row r="41171" spans="2:15" x14ac:dyDescent="0.2">
      <c r="B41171" s="3"/>
      <c r="C41171" s="3"/>
      <c r="D41171" s="6"/>
      <c r="E41171" s="8"/>
      <c r="O41171" s="9"/>
    </row>
    <row r="41172" spans="2:15" x14ac:dyDescent="0.2">
      <c r="B41172" s="3"/>
      <c r="C41172" s="3"/>
      <c r="D41172" s="6"/>
      <c r="E41172" s="8"/>
      <c r="O41172" s="9"/>
    </row>
    <row r="41173" spans="2:15" x14ac:dyDescent="0.2">
      <c r="B41173" s="3"/>
      <c r="C41173" s="3"/>
      <c r="D41173" s="6"/>
      <c r="E41173" s="8"/>
      <c r="O41173" s="9"/>
    </row>
    <row r="41174" spans="2:15" x14ac:dyDescent="0.2">
      <c r="B41174" s="3"/>
      <c r="C41174" s="3"/>
      <c r="D41174" s="6"/>
      <c r="E41174" s="8"/>
      <c r="O41174" s="9"/>
    </row>
    <row r="41175" spans="2:15" x14ac:dyDescent="0.2">
      <c r="B41175" s="3"/>
      <c r="C41175" s="3"/>
      <c r="D41175" s="6"/>
      <c r="E41175" s="8"/>
      <c r="O41175" s="9"/>
    </row>
    <row r="41176" spans="2:15" x14ac:dyDescent="0.2">
      <c r="B41176" s="3"/>
      <c r="C41176" s="3"/>
      <c r="D41176" s="6"/>
      <c r="E41176" s="8"/>
      <c r="O41176" s="9"/>
    </row>
    <row r="41177" spans="2:15" x14ac:dyDescent="0.2">
      <c r="B41177" s="3"/>
      <c r="C41177" s="3"/>
      <c r="D41177" s="6"/>
      <c r="E41177" s="8"/>
      <c r="O41177" s="9"/>
    </row>
    <row r="41178" spans="2:15" x14ac:dyDescent="0.2">
      <c r="B41178" s="3"/>
      <c r="C41178" s="3"/>
      <c r="D41178" s="6"/>
      <c r="E41178" s="8"/>
      <c r="O41178" s="9"/>
    </row>
    <row r="41179" spans="2:15" x14ac:dyDescent="0.2">
      <c r="B41179" s="3"/>
      <c r="C41179" s="3"/>
      <c r="D41179" s="6"/>
      <c r="E41179" s="8"/>
      <c r="O41179" s="9"/>
    </row>
    <row r="41180" spans="2:15" x14ac:dyDescent="0.2">
      <c r="B41180" s="3"/>
      <c r="C41180" s="3"/>
      <c r="D41180" s="6"/>
      <c r="E41180" s="8"/>
      <c r="O41180" s="9"/>
    </row>
    <row r="41181" spans="2:15" x14ac:dyDescent="0.2">
      <c r="B41181" s="3"/>
      <c r="C41181" s="3"/>
      <c r="D41181" s="6"/>
      <c r="E41181" s="8"/>
      <c r="O41181" s="9"/>
    </row>
    <row r="41182" spans="2:15" x14ac:dyDescent="0.2">
      <c r="B41182" s="3"/>
      <c r="C41182" s="3"/>
      <c r="D41182" s="6"/>
      <c r="E41182" s="8"/>
      <c r="O41182" s="9"/>
    </row>
    <row r="41183" spans="2:15" x14ac:dyDescent="0.2">
      <c r="B41183" s="3"/>
      <c r="C41183" s="3"/>
      <c r="D41183" s="6"/>
      <c r="E41183" s="8"/>
      <c r="O41183" s="9"/>
    </row>
    <row r="41184" spans="2:15" x14ac:dyDescent="0.2">
      <c r="B41184" s="3"/>
      <c r="C41184" s="3"/>
      <c r="D41184" s="6"/>
      <c r="E41184" s="8"/>
      <c r="O41184" s="9"/>
    </row>
    <row r="41185" spans="2:15" x14ac:dyDescent="0.2">
      <c r="B41185" s="3"/>
      <c r="C41185" s="3"/>
      <c r="D41185" s="6"/>
      <c r="E41185" s="8"/>
      <c r="O41185" s="9"/>
    </row>
    <row r="41186" spans="2:15" x14ac:dyDescent="0.2">
      <c r="B41186" s="3"/>
      <c r="C41186" s="3"/>
      <c r="D41186" s="6"/>
      <c r="E41186" s="8"/>
      <c r="O41186" s="9"/>
    </row>
    <row r="41187" spans="2:15" x14ac:dyDescent="0.2">
      <c r="B41187" s="3"/>
      <c r="C41187" s="3"/>
      <c r="D41187" s="6"/>
      <c r="E41187" s="8"/>
      <c r="O41187" s="9"/>
    </row>
    <row r="41188" spans="2:15" x14ac:dyDescent="0.2">
      <c r="B41188" s="3"/>
      <c r="C41188" s="3"/>
      <c r="D41188" s="6"/>
      <c r="E41188" s="8"/>
      <c r="O41188" s="9"/>
    </row>
    <row r="41189" spans="2:15" x14ac:dyDescent="0.2">
      <c r="B41189" s="3"/>
      <c r="C41189" s="3"/>
      <c r="D41189" s="6"/>
      <c r="E41189" s="8"/>
      <c r="O41189" s="9"/>
    </row>
    <row r="41190" spans="2:15" x14ac:dyDescent="0.2">
      <c r="B41190" s="3"/>
      <c r="C41190" s="3"/>
      <c r="D41190" s="6"/>
      <c r="E41190" s="8"/>
      <c r="O41190" s="9"/>
    </row>
    <row r="41191" spans="2:15" x14ac:dyDescent="0.2">
      <c r="B41191" s="3"/>
      <c r="C41191" s="3"/>
      <c r="D41191" s="6"/>
      <c r="E41191" s="8"/>
      <c r="O41191" s="9"/>
    </row>
    <row r="41192" spans="2:15" x14ac:dyDescent="0.2">
      <c r="B41192" s="3"/>
      <c r="C41192" s="3"/>
      <c r="D41192" s="6"/>
      <c r="E41192" s="8"/>
      <c r="O41192" s="9"/>
    </row>
    <row r="41193" spans="2:15" x14ac:dyDescent="0.2">
      <c r="B41193" s="3"/>
      <c r="C41193" s="3"/>
      <c r="D41193" s="6"/>
      <c r="E41193" s="8"/>
      <c r="O41193" s="9"/>
    </row>
    <row r="41194" spans="2:15" x14ac:dyDescent="0.2">
      <c r="B41194" s="3"/>
      <c r="C41194" s="3"/>
      <c r="D41194" s="6"/>
      <c r="E41194" s="8"/>
      <c r="O41194" s="9"/>
    </row>
    <row r="41195" spans="2:15" x14ac:dyDescent="0.2">
      <c r="B41195" s="3"/>
      <c r="C41195" s="3"/>
      <c r="D41195" s="6"/>
      <c r="E41195" s="8"/>
      <c r="O41195" s="9"/>
    </row>
    <row r="41196" spans="2:15" x14ac:dyDescent="0.2">
      <c r="B41196" s="3"/>
      <c r="C41196" s="3"/>
      <c r="D41196" s="6"/>
      <c r="E41196" s="8"/>
      <c r="O41196" s="9"/>
    </row>
    <row r="41197" spans="2:15" x14ac:dyDescent="0.2">
      <c r="B41197" s="3"/>
      <c r="C41197" s="3"/>
      <c r="D41197" s="6"/>
      <c r="E41197" s="8"/>
      <c r="O41197" s="9"/>
    </row>
    <row r="41198" spans="2:15" x14ac:dyDescent="0.2">
      <c r="B41198" s="3"/>
      <c r="C41198" s="3"/>
      <c r="D41198" s="6"/>
      <c r="E41198" s="8"/>
      <c r="O41198" s="9"/>
    </row>
    <row r="41199" spans="2:15" x14ac:dyDescent="0.2">
      <c r="B41199" s="3"/>
      <c r="C41199" s="3"/>
      <c r="D41199" s="6"/>
      <c r="E41199" s="8"/>
      <c r="O41199" s="9"/>
    </row>
    <row r="41200" spans="2:15" x14ac:dyDescent="0.2">
      <c r="B41200" s="3"/>
      <c r="C41200" s="3"/>
      <c r="D41200" s="6"/>
      <c r="E41200" s="8"/>
      <c r="O41200" s="9"/>
    </row>
    <row r="41201" spans="2:15" x14ac:dyDescent="0.2">
      <c r="B41201" s="3"/>
      <c r="C41201" s="3"/>
      <c r="D41201" s="6"/>
      <c r="E41201" s="8"/>
      <c r="O41201" s="9"/>
    </row>
    <row r="41202" spans="2:15" x14ac:dyDescent="0.2">
      <c r="B41202" s="3"/>
      <c r="C41202" s="3"/>
      <c r="D41202" s="6"/>
      <c r="E41202" s="8"/>
      <c r="O41202" s="9"/>
    </row>
    <row r="41203" spans="2:15" x14ac:dyDescent="0.2">
      <c r="B41203" s="3"/>
      <c r="C41203" s="3"/>
      <c r="D41203" s="6"/>
      <c r="E41203" s="8"/>
      <c r="O41203" s="9"/>
    </row>
    <row r="41204" spans="2:15" x14ac:dyDescent="0.2">
      <c r="B41204" s="3"/>
      <c r="C41204" s="3"/>
      <c r="D41204" s="6"/>
      <c r="E41204" s="8"/>
      <c r="O41204" s="9"/>
    </row>
    <row r="41205" spans="2:15" x14ac:dyDescent="0.2">
      <c r="B41205" s="3"/>
      <c r="C41205" s="3"/>
      <c r="D41205" s="6"/>
      <c r="E41205" s="8"/>
      <c r="O41205" s="9"/>
    </row>
    <row r="41206" spans="2:15" x14ac:dyDescent="0.2">
      <c r="B41206" s="3"/>
      <c r="C41206" s="3"/>
      <c r="D41206" s="6"/>
      <c r="E41206" s="8"/>
      <c r="O41206" s="9"/>
    </row>
    <row r="41207" spans="2:15" x14ac:dyDescent="0.2">
      <c r="B41207" s="3"/>
      <c r="C41207" s="3"/>
      <c r="D41207" s="6"/>
      <c r="E41207" s="8"/>
      <c r="O41207" s="9"/>
    </row>
    <row r="41208" spans="2:15" x14ac:dyDescent="0.2">
      <c r="B41208" s="3"/>
      <c r="C41208" s="3"/>
      <c r="D41208" s="6"/>
      <c r="E41208" s="8"/>
      <c r="O41208" s="9"/>
    </row>
    <row r="41209" spans="2:15" x14ac:dyDescent="0.2">
      <c r="B41209" s="3"/>
      <c r="C41209" s="3"/>
      <c r="D41209" s="6"/>
      <c r="E41209" s="8"/>
      <c r="O41209" s="9"/>
    </row>
    <row r="41210" spans="2:15" x14ac:dyDescent="0.2">
      <c r="B41210" s="3"/>
      <c r="C41210" s="3"/>
      <c r="D41210" s="6"/>
      <c r="E41210" s="8"/>
      <c r="O41210" s="9"/>
    </row>
    <row r="41211" spans="2:15" x14ac:dyDescent="0.2">
      <c r="B41211" s="3"/>
      <c r="C41211" s="3"/>
      <c r="D41211" s="6"/>
      <c r="E41211" s="8"/>
      <c r="O41211" s="9"/>
    </row>
    <row r="41212" spans="2:15" x14ac:dyDescent="0.2">
      <c r="B41212" s="3"/>
      <c r="C41212" s="3"/>
      <c r="D41212" s="6"/>
      <c r="E41212" s="8"/>
      <c r="O41212" s="9"/>
    </row>
    <row r="41213" spans="2:15" x14ac:dyDescent="0.2">
      <c r="B41213" s="3"/>
      <c r="C41213" s="3"/>
      <c r="D41213" s="6"/>
      <c r="E41213" s="8"/>
      <c r="O41213" s="9"/>
    </row>
    <row r="41214" spans="2:15" x14ac:dyDescent="0.2">
      <c r="B41214" s="3"/>
      <c r="C41214" s="3"/>
      <c r="D41214" s="6"/>
      <c r="E41214" s="8"/>
      <c r="O41214" s="9"/>
    </row>
    <row r="41215" spans="2:15" x14ac:dyDescent="0.2">
      <c r="B41215" s="3"/>
      <c r="C41215" s="3"/>
      <c r="D41215" s="6"/>
      <c r="E41215" s="8"/>
      <c r="O41215" s="9"/>
    </row>
    <row r="41216" spans="2:15" x14ac:dyDescent="0.2">
      <c r="B41216" s="3"/>
      <c r="C41216" s="3"/>
      <c r="D41216" s="6"/>
      <c r="E41216" s="8"/>
      <c r="O41216" s="9"/>
    </row>
    <row r="41217" spans="2:15" x14ac:dyDescent="0.2">
      <c r="B41217" s="3"/>
      <c r="C41217" s="3"/>
      <c r="D41217" s="6"/>
      <c r="E41217" s="8"/>
      <c r="O41217" s="9"/>
    </row>
    <row r="41218" spans="2:15" x14ac:dyDescent="0.2">
      <c r="B41218" s="3"/>
      <c r="C41218" s="3"/>
      <c r="D41218" s="6"/>
      <c r="E41218" s="8"/>
      <c r="O41218" s="9"/>
    </row>
    <row r="41219" spans="2:15" x14ac:dyDescent="0.2">
      <c r="B41219" s="3"/>
      <c r="C41219" s="3"/>
      <c r="D41219" s="6"/>
      <c r="E41219" s="8"/>
      <c r="O41219" s="9"/>
    </row>
    <row r="41220" spans="2:15" x14ac:dyDescent="0.2">
      <c r="B41220" s="3"/>
      <c r="C41220" s="3"/>
      <c r="D41220" s="6"/>
      <c r="E41220" s="8"/>
      <c r="O41220" s="9"/>
    </row>
    <row r="41221" spans="2:15" x14ac:dyDescent="0.2">
      <c r="B41221" s="3"/>
      <c r="C41221" s="3"/>
      <c r="D41221" s="6"/>
      <c r="E41221" s="8"/>
      <c r="O41221" s="9"/>
    </row>
    <row r="41222" spans="2:15" x14ac:dyDescent="0.2">
      <c r="B41222" s="3"/>
      <c r="C41222" s="3"/>
      <c r="D41222" s="6"/>
      <c r="E41222" s="8"/>
      <c r="O41222" s="9"/>
    </row>
    <row r="41223" spans="2:15" x14ac:dyDescent="0.2">
      <c r="B41223" s="3"/>
      <c r="C41223" s="3"/>
      <c r="D41223" s="6"/>
      <c r="E41223" s="8"/>
      <c r="O41223" s="9"/>
    </row>
    <row r="41224" spans="2:15" x14ac:dyDescent="0.2">
      <c r="B41224" s="3"/>
      <c r="C41224" s="3"/>
      <c r="D41224" s="6"/>
      <c r="E41224" s="8"/>
      <c r="O41224" s="9"/>
    </row>
    <row r="41225" spans="2:15" x14ac:dyDescent="0.2">
      <c r="B41225" s="3"/>
      <c r="C41225" s="3"/>
      <c r="D41225" s="6"/>
      <c r="E41225" s="8"/>
      <c r="O41225" s="9"/>
    </row>
    <row r="41226" spans="2:15" x14ac:dyDescent="0.2">
      <c r="B41226" s="3"/>
      <c r="C41226" s="3"/>
      <c r="D41226" s="6"/>
      <c r="E41226" s="8"/>
      <c r="O41226" s="9"/>
    </row>
    <row r="41227" spans="2:15" x14ac:dyDescent="0.2">
      <c r="B41227" s="3"/>
      <c r="C41227" s="3"/>
      <c r="D41227" s="6"/>
      <c r="E41227" s="8"/>
      <c r="O41227" s="9"/>
    </row>
    <row r="41228" spans="2:15" x14ac:dyDescent="0.2">
      <c r="B41228" s="3"/>
      <c r="C41228" s="3"/>
      <c r="D41228" s="6"/>
      <c r="E41228" s="8"/>
      <c r="O41228" s="9"/>
    </row>
    <row r="41229" spans="2:15" x14ac:dyDescent="0.2">
      <c r="B41229" s="3"/>
      <c r="C41229" s="3"/>
      <c r="D41229" s="6"/>
      <c r="E41229" s="8"/>
      <c r="O41229" s="9"/>
    </row>
    <row r="41230" spans="2:15" x14ac:dyDescent="0.2">
      <c r="B41230" s="3"/>
      <c r="C41230" s="3"/>
      <c r="D41230" s="6"/>
      <c r="E41230" s="8"/>
      <c r="O41230" s="9"/>
    </row>
    <row r="41231" spans="2:15" x14ac:dyDescent="0.2">
      <c r="B41231" s="3"/>
      <c r="C41231" s="3"/>
      <c r="D41231" s="6"/>
      <c r="E41231" s="8"/>
      <c r="O41231" s="9"/>
    </row>
    <row r="41232" spans="2:15" x14ac:dyDescent="0.2">
      <c r="B41232" s="3"/>
      <c r="C41232" s="3"/>
      <c r="D41232" s="6"/>
      <c r="E41232" s="8"/>
      <c r="O41232" s="9"/>
    </row>
    <row r="41233" spans="2:15" x14ac:dyDescent="0.2">
      <c r="B41233" s="3"/>
      <c r="C41233" s="3"/>
      <c r="D41233" s="6"/>
      <c r="E41233" s="8"/>
      <c r="O41233" s="9"/>
    </row>
    <row r="41234" spans="2:15" x14ac:dyDescent="0.2">
      <c r="B41234" s="3"/>
      <c r="C41234" s="3"/>
      <c r="D41234" s="6"/>
      <c r="E41234" s="8"/>
      <c r="O41234" s="9"/>
    </row>
    <row r="41235" spans="2:15" x14ac:dyDescent="0.2">
      <c r="B41235" s="3"/>
      <c r="C41235" s="3"/>
      <c r="D41235" s="6"/>
      <c r="E41235" s="8"/>
      <c r="O41235" s="9"/>
    </row>
    <row r="41236" spans="2:15" x14ac:dyDescent="0.2">
      <c r="B41236" s="3"/>
      <c r="C41236" s="3"/>
      <c r="D41236" s="6"/>
      <c r="E41236" s="8"/>
      <c r="O41236" s="9"/>
    </row>
    <row r="41237" spans="2:15" x14ac:dyDescent="0.2">
      <c r="B41237" s="3"/>
      <c r="C41237" s="3"/>
      <c r="D41237" s="6"/>
      <c r="E41237" s="8"/>
      <c r="O41237" s="9"/>
    </row>
    <row r="41238" spans="2:15" x14ac:dyDescent="0.2">
      <c r="B41238" s="3"/>
      <c r="C41238" s="3"/>
      <c r="D41238" s="6"/>
      <c r="E41238" s="8"/>
      <c r="O41238" s="9"/>
    </row>
    <row r="41239" spans="2:15" x14ac:dyDescent="0.2">
      <c r="B41239" s="3"/>
      <c r="C41239" s="3"/>
      <c r="D41239" s="6"/>
      <c r="E41239" s="8"/>
      <c r="O41239" s="9"/>
    </row>
    <row r="41240" spans="2:15" x14ac:dyDescent="0.2">
      <c r="B41240" s="3"/>
      <c r="C41240" s="3"/>
      <c r="D41240" s="6"/>
      <c r="E41240" s="8"/>
      <c r="O41240" s="9"/>
    </row>
    <row r="41241" spans="2:15" x14ac:dyDescent="0.2">
      <c r="B41241" s="3"/>
      <c r="C41241" s="3"/>
      <c r="D41241" s="6"/>
      <c r="E41241" s="8"/>
      <c r="O41241" s="9"/>
    </row>
    <row r="41242" spans="2:15" x14ac:dyDescent="0.2">
      <c r="B41242" s="3"/>
      <c r="C41242" s="3"/>
      <c r="D41242" s="6"/>
      <c r="E41242" s="8"/>
      <c r="O41242" s="9"/>
    </row>
    <row r="41243" spans="2:15" x14ac:dyDescent="0.2">
      <c r="B41243" s="3"/>
      <c r="C41243" s="3"/>
      <c r="D41243" s="6"/>
      <c r="E41243" s="8"/>
      <c r="O41243" s="9"/>
    </row>
    <row r="41244" spans="2:15" x14ac:dyDescent="0.2">
      <c r="B41244" s="3"/>
      <c r="C41244" s="3"/>
      <c r="D41244" s="6"/>
      <c r="E41244" s="8"/>
      <c r="O41244" s="9"/>
    </row>
    <row r="41245" spans="2:15" x14ac:dyDescent="0.2">
      <c r="B41245" s="3"/>
      <c r="C41245" s="3"/>
      <c r="D41245" s="6"/>
      <c r="E41245" s="8"/>
      <c r="O41245" s="9"/>
    </row>
    <row r="41246" spans="2:15" x14ac:dyDescent="0.2">
      <c r="B41246" s="3"/>
      <c r="C41246" s="3"/>
      <c r="D41246" s="6"/>
      <c r="E41246" s="8"/>
      <c r="O41246" s="9"/>
    </row>
    <row r="41247" spans="2:15" x14ac:dyDescent="0.2">
      <c r="B41247" s="3"/>
      <c r="C41247" s="3"/>
      <c r="D41247" s="6"/>
      <c r="E41247" s="8"/>
      <c r="O41247" s="9"/>
    </row>
    <row r="41248" spans="2:15" x14ac:dyDescent="0.2">
      <c r="B41248" s="3"/>
      <c r="C41248" s="3"/>
      <c r="D41248" s="6"/>
      <c r="E41248" s="8"/>
      <c r="O41248" s="9"/>
    </row>
    <row r="41249" spans="2:15" x14ac:dyDescent="0.2">
      <c r="B41249" s="3"/>
      <c r="C41249" s="3"/>
      <c r="D41249" s="6"/>
      <c r="E41249" s="8"/>
      <c r="O41249" s="9"/>
    </row>
    <row r="41250" spans="2:15" x14ac:dyDescent="0.2">
      <c r="B41250" s="3"/>
      <c r="C41250" s="3"/>
      <c r="D41250" s="6"/>
      <c r="E41250" s="8"/>
      <c r="O41250" s="9"/>
    </row>
    <row r="41251" spans="2:15" x14ac:dyDescent="0.2">
      <c r="B41251" s="3"/>
      <c r="C41251" s="3"/>
      <c r="D41251" s="6"/>
      <c r="E41251" s="8"/>
      <c r="O41251" s="9"/>
    </row>
    <row r="41252" spans="2:15" x14ac:dyDescent="0.2">
      <c r="B41252" s="3"/>
      <c r="C41252" s="3"/>
      <c r="D41252" s="6"/>
      <c r="E41252" s="8"/>
      <c r="O41252" s="9"/>
    </row>
    <row r="41253" spans="2:15" x14ac:dyDescent="0.2">
      <c r="B41253" s="3"/>
      <c r="C41253" s="3"/>
      <c r="D41253" s="6"/>
      <c r="E41253" s="8"/>
      <c r="O41253" s="9"/>
    </row>
    <row r="41254" spans="2:15" x14ac:dyDescent="0.2">
      <c r="B41254" s="3"/>
      <c r="C41254" s="3"/>
      <c r="D41254" s="6"/>
      <c r="E41254" s="8"/>
      <c r="O41254" s="9"/>
    </row>
    <row r="41255" spans="2:15" x14ac:dyDescent="0.2">
      <c r="B41255" s="3"/>
      <c r="C41255" s="3"/>
      <c r="D41255" s="6"/>
      <c r="E41255" s="8"/>
      <c r="O41255" s="9"/>
    </row>
    <row r="41256" spans="2:15" x14ac:dyDescent="0.2">
      <c r="B41256" s="3"/>
      <c r="C41256" s="3"/>
      <c r="D41256" s="6"/>
      <c r="E41256" s="8"/>
      <c r="O41256" s="9"/>
    </row>
    <row r="41257" spans="2:15" x14ac:dyDescent="0.2">
      <c r="B41257" s="3"/>
      <c r="C41257" s="3"/>
      <c r="D41257" s="6"/>
      <c r="E41257" s="8"/>
      <c r="O41257" s="9"/>
    </row>
    <row r="41258" spans="2:15" x14ac:dyDescent="0.2">
      <c r="B41258" s="3"/>
      <c r="C41258" s="3"/>
      <c r="D41258" s="6"/>
      <c r="E41258" s="8"/>
      <c r="O41258" s="9"/>
    </row>
    <row r="41259" spans="2:15" x14ac:dyDescent="0.2">
      <c r="B41259" s="3"/>
      <c r="C41259" s="3"/>
      <c r="D41259" s="6"/>
      <c r="E41259" s="8"/>
      <c r="O41259" s="9"/>
    </row>
    <row r="41260" spans="2:15" x14ac:dyDescent="0.2">
      <c r="B41260" s="3"/>
      <c r="C41260" s="3"/>
      <c r="D41260" s="6"/>
      <c r="E41260" s="8"/>
      <c r="O41260" s="9"/>
    </row>
    <row r="41261" spans="2:15" x14ac:dyDescent="0.2">
      <c r="B41261" s="3"/>
      <c r="C41261" s="3"/>
      <c r="D41261" s="6"/>
      <c r="E41261" s="8"/>
      <c r="O41261" s="9"/>
    </row>
    <row r="41262" spans="2:15" x14ac:dyDescent="0.2">
      <c r="B41262" s="3"/>
      <c r="C41262" s="3"/>
      <c r="D41262" s="6"/>
      <c r="E41262" s="8"/>
      <c r="O41262" s="9"/>
    </row>
    <row r="41263" spans="2:15" x14ac:dyDescent="0.2">
      <c r="B41263" s="3"/>
      <c r="C41263" s="3"/>
      <c r="D41263" s="6"/>
      <c r="E41263" s="8"/>
      <c r="O41263" s="9"/>
    </row>
    <row r="41264" spans="2:15" x14ac:dyDescent="0.2">
      <c r="B41264" s="3"/>
      <c r="C41264" s="3"/>
      <c r="D41264" s="6"/>
      <c r="E41264" s="8"/>
      <c r="O41264" s="9"/>
    </row>
    <row r="41265" spans="2:15" x14ac:dyDescent="0.2">
      <c r="B41265" s="3"/>
      <c r="C41265" s="3"/>
      <c r="D41265" s="6"/>
      <c r="E41265" s="8"/>
      <c r="O41265" s="9"/>
    </row>
    <row r="41266" spans="2:15" x14ac:dyDescent="0.2">
      <c r="B41266" s="3"/>
      <c r="C41266" s="3"/>
      <c r="D41266" s="6"/>
      <c r="E41266" s="8"/>
      <c r="O41266" s="9"/>
    </row>
    <row r="41267" spans="2:15" x14ac:dyDescent="0.2">
      <c r="B41267" s="3"/>
      <c r="C41267" s="3"/>
      <c r="D41267" s="6"/>
      <c r="E41267" s="8"/>
      <c r="O41267" s="9"/>
    </row>
    <row r="41268" spans="2:15" x14ac:dyDescent="0.2">
      <c r="B41268" s="3"/>
      <c r="C41268" s="3"/>
      <c r="D41268" s="6"/>
      <c r="E41268" s="8"/>
      <c r="O41268" s="9"/>
    </row>
    <row r="41269" spans="2:15" x14ac:dyDescent="0.2">
      <c r="B41269" s="3"/>
      <c r="C41269" s="3"/>
      <c r="D41269" s="6"/>
      <c r="E41269" s="8"/>
      <c r="O41269" s="9"/>
    </row>
    <row r="41270" spans="2:15" x14ac:dyDescent="0.2">
      <c r="B41270" s="3"/>
      <c r="C41270" s="3"/>
      <c r="D41270" s="6"/>
      <c r="E41270" s="8"/>
      <c r="O41270" s="9"/>
    </row>
    <row r="41271" spans="2:15" x14ac:dyDescent="0.2">
      <c r="B41271" s="3"/>
      <c r="C41271" s="3"/>
      <c r="D41271" s="6"/>
      <c r="E41271" s="8"/>
      <c r="O41271" s="9"/>
    </row>
    <row r="41272" spans="2:15" x14ac:dyDescent="0.2">
      <c r="B41272" s="3"/>
      <c r="C41272" s="3"/>
      <c r="D41272" s="6"/>
      <c r="E41272" s="8"/>
      <c r="O41272" s="9"/>
    </row>
    <row r="41273" spans="2:15" x14ac:dyDescent="0.2">
      <c r="B41273" s="3"/>
      <c r="C41273" s="3"/>
      <c r="D41273" s="6"/>
      <c r="E41273" s="8"/>
      <c r="O41273" s="9"/>
    </row>
    <row r="41274" spans="2:15" x14ac:dyDescent="0.2">
      <c r="B41274" s="3"/>
      <c r="C41274" s="3"/>
      <c r="D41274" s="6"/>
      <c r="E41274" s="8"/>
      <c r="O41274" s="9"/>
    </row>
    <row r="41275" spans="2:15" x14ac:dyDescent="0.2">
      <c r="B41275" s="3"/>
      <c r="C41275" s="3"/>
      <c r="D41275" s="6"/>
      <c r="E41275" s="8"/>
      <c r="O41275" s="9"/>
    </row>
    <row r="41276" spans="2:15" x14ac:dyDescent="0.2">
      <c r="B41276" s="3"/>
      <c r="C41276" s="3"/>
      <c r="D41276" s="6"/>
      <c r="E41276" s="8"/>
      <c r="O41276" s="9"/>
    </row>
    <row r="41277" spans="2:15" x14ac:dyDescent="0.2">
      <c r="B41277" s="3"/>
      <c r="C41277" s="3"/>
      <c r="D41277" s="6"/>
      <c r="E41277" s="8"/>
      <c r="O41277" s="9"/>
    </row>
    <row r="41278" spans="2:15" x14ac:dyDescent="0.2">
      <c r="B41278" s="3"/>
      <c r="C41278" s="3"/>
      <c r="D41278" s="6"/>
      <c r="E41278" s="8"/>
      <c r="O41278" s="9"/>
    </row>
    <row r="41279" spans="2:15" x14ac:dyDescent="0.2">
      <c r="B41279" s="3"/>
      <c r="C41279" s="3"/>
      <c r="D41279" s="6"/>
      <c r="E41279" s="8"/>
      <c r="O41279" s="9"/>
    </row>
    <row r="41280" spans="2:15" x14ac:dyDescent="0.2">
      <c r="B41280" s="3"/>
      <c r="C41280" s="3"/>
      <c r="D41280" s="6"/>
      <c r="E41280" s="8"/>
      <c r="O41280" s="9"/>
    </row>
    <row r="41281" spans="2:15" x14ac:dyDescent="0.2">
      <c r="B41281" s="3"/>
      <c r="C41281" s="3"/>
      <c r="D41281" s="6"/>
      <c r="E41281" s="8"/>
      <c r="O41281" s="9"/>
    </row>
    <row r="41282" spans="2:15" x14ac:dyDescent="0.2">
      <c r="B41282" s="3"/>
      <c r="C41282" s="3"/>
      <c r="D41282" s="6"/>
      <c r="E41282" s="8"/>
      <c r="O41282" s="9"/>
    </row>
    <row r="41283" spans="2:15" x14ac:dyDescent="0.2">
      <c r="B41283" s="3"/>
      <c r="C41283" s="3"/>
      <c r="D41283" s="6"/>
      <c r="E41283" s="8"/>
      <c r="O41283" s="9"/>
    </row>
    <row r="41284" spans="2:15" x14ac:dyDescent="0.2">
      <c r="B41284" s="3"/>
      <c r="C41284" s="3"/>
      <c r="D41284" s="6"/>
      <c r="E41284" s="8"/>
      <c r="O41284" s="9"/>
    </row>
    <row r="41285" spans="2:15" x14ac:dyDescent="0.2">
      <c r="B41285" s="3"/>
      <c r="C41285" s="3"/>
      <c r="D41285" s="6"/>
      <c r="E41285" s="8"/>
      <c r="O41285" s="9"/>
    </row>
    <row r="41286" spans="2:15" x14ac:dyDescent="0.2">
      <c r="B41286" s="3"/>
      <c r="C41286" s="3"/>
      <c r="D41286" s="6"/>
      <c r="E41286" s="8"/>
      <c r="O41286" s="9"/>
    </row>
    <row r="41287" spans="2:15" x14ac:dyDescent="0.2">
      <c r="B41287" s="3"/>
      <c r="C41287" s="3"/>
      <c r="D41287" s="6"/>
      <c r="E41287" s="8"/>
      <c r="O41287" s="9"/>
    </row>
    <row r="41288" spans="2:15" x14ac:dyDescent="0.2">
      <c r="B41288" s="3"/>
      <c r="C41288" s="3"/>
      <c r="D41288" s="6"/>
      <c r="E41288" s="8"/>
      <c r="O41288" s="9"/>
    </row>
    <row r="41289" spans="2:15" x14ac:dyDescent="0.2">
      <c r="B41289" s="3"/>
      <c r="C41289" s="3"/>
      <c r="D41289" s="6"/>
      <c r="E41289" s="8"/>
      <c r="O41289" s="9"/>
    </row>
    <row r="41290" spans="2:15" x14ac:dyDescent="0.2">
      <c r="B41290" s="3"/>
      <c r="C41290" s="3"/>
      <c r="D41290" s="6"/>
      <c r="E41290" s="8"/>
      <c r="O41290" s="9"/>
    </row>
    <row r="41291" spans="2:15" x14ac:dyDescent="0.2">
      <c r="B41291" s="3"/>
      <c r="C41291" s="3"/>
      <c r="D41291" s="6"/>
      <c r="E41291" s="8"/>
      <c r="O41291" s="9"/>
    </row>
    <row r="41292" spans="2:15" x14ac:dyDescent="0.2">
      <c r="B41292" s="3"/>
      <c r="C41292" s="3"/>
      <c r="D41292" s="6"/>
      <c r="E41292" s="8"/>
      <c r="O41292" s="9"/>
    </row>
    <row r="41293" spans="2:15" x14ac:dyDescent="0.2">
      <c r="B41293" s="3"/>
      <c r="C41293" s="3"/>
      <c r="D41293" s="6"/>
      <c r="E41293" s="8"/>
      <c r="O41293" s="9"/>
    </row>
    <row r="41294" spans="2:15" x14ac:dyDescent="0.2">
      <c r="B41294" s="3"/>
      <c r="C41294" s="3"/>
      <c r="D41294" s="6"/>
      <c r="E41294" s="8"/>
      <c r="O41294" s="9"/>
    </row>
    <row r="41295" spans="2:15" x14ac:dyDescent="0.2">
      <c r="B41295" s="3"/>
      <c r="C41295" s="3"/>
      <c r="D41295" s="6"/>
      <c r="E41295" s="8"/>
      <c r="O41295" s="9"/>
    </row>
    <row r="41296" spans="2:15" x14ac:dyDescent="0.2">
      <c r="B41296" s="3"/>
      <c r="C41296" s="3"/>
      <c r="D41296" s="6"/>
      <c r="E41296" s="8"/>
      <c r="O41296" s="9"/>
    </row>
    <row r="41297" spans="2:15" x14ac:dyDescent="0.2">
      <c r="B41297" s="3"/>
      <c r="C41297" s="3"/>
      <c r="D41297" s="6"/>
      <c r="E41297" s="8"/>
      <c r="O41297" s="9"/>
    </row>
    <row r="41298" spans="2:15" x14ac:dyDescent="0.2">
      <c r="B41298" s="3"/>
      <c r="C41298" s="3"/>
      <c r="D41298" s="6"/>
      <c r="E41298" s="8"/>
      <c r="O41298" s="9"/>
    </row>
    <row r="41299" spans="2:15" x14ac:dyDescent="0.2">
      <c r="B41299" s="3"/>
      <c r="C41299" s="3"/>
      <c r="D41299" s="6"/>
      <c r="E41299" s="8"/>
      <c r="O41299" s="9"/>
    </row>
    <row r="41300" spans="2:15" x14ac:dyDescent="0.2">
      <c r="B41300" s="3"/>
      <c r="C41300" s="3"/>
      <c r="D41300" s="6"/>
      <c r="E41300" s="8"/>
      <c r="O41300" s="9"/>
    </row>
    <row r="41301" spans="2:15" x14ac:dyDescent="0.2">
      <c r="B41301" s="3"/>
      <c r="C41301" s="3"/>
      <c r="D41301" s="6"/>
      <c r="E41301" s="8"/>
      <c r="O41301" s="9"/>
    </row>
    <row r="41302" spans="2:15" x14ac:dyDescent="0.2">
      <c r="B41302" s="3"/>
      <c r="C41302" s="3"/>
      <c r="D41302" s="6"/>
      <c r="E41302" s="8"/>
      <c r="O41302" s="9"/>
    </row>
    <row r="41303" spans="2:15" x14ac:dyDescent="0.2">
      <c r="B41303" s="3"/>
      <c r="C41303" s="3"/>
      <c r="D41303" s="6"/>
      <c r="E41303" s="8"/>
      <c r="O41303" s="9"/>
    </row>
    <row r="41304" spans="2:15" x14ac:dyDescent="0.2">
      <c r="B41304" s="3"/>
      <c r="C41304" s="3"/>
      <c r="D41304" s="6"/>
      <c r="E41304" s="8"/>
      <c r="O41304" s="9"/>
    </row>
    <row r="41305" spans="2:15" x14ac:dyDescent="0.2">
      <c r="B41305" s="3"/>
      <c r="C41305" s="3"/>
      <c r="D41305" s="6"/>
      <c r="E41305" s="8"/>
      <c r="O41305" s="9"/>
    </row>
    <row r="41306" spans="2:15" x14ac:dyDescent="0.2">
      <c r="B41306" s="3"/>
      <c r="C41306" s="3"/>
      <c r="D41306" s="6"/>
      <c r="E41306" s="8"/>
      <c r="O41306" s="9"/>
    </row>
    <row r="41307" spans="2:15" x14ac:dyDescent="0.2">
      <c r="B41307" s="3"/>
      <c r="C41307" s="3"/>
      <c r="D41307" s="6"/>
      <c r="E41307" s="8"/>
      <c r="O41307" s="9"/>
    </row>
    <row r="41308" spans="2:15" x14ac:dyDescent="0.2">
      <c r="B41308" s="3"/>
      <c r="C41308" s="3"/>
      <c r="D41308" s="6"/>
      <c r="E41308" s="8"/>
      <c r="O41308" s="9"/>
    </row>
    <row r="41309" spans="2:15" x14ac:dyDescent="0.2">
      <c r="B41309" s="3"/>
      <c r="C41309" s="3"/>
      <c r="D41309" s="6"/>
      <c r="E41309" s="8"/>
      <c r="O41309" s="9"/>
    </row>
    <row r="41310" spans="2:15" x14ac:dyDescent="0.2">
      <c r="B41310" s="3"/>
      <c r="C41310" s="3"/>
      <c r="D41310" s="6"/>
      <c r="E41310" s="8"/>
      <c r="O41310" s="9"/>
    </row>
    <row r="41311" spans="2:15" x14ac:dyDescent="0.2">
      <c r="B41311" s="3"/>
      <c r="C41311" s="3"/>
      <c r="D41311" s="6"/>
      <c r="E41311" s="8"/>
      <c r="O41311" s="9"/>
    </row>
    <row r="41312" spans="2:15" x14ac:dyDescent="0.2">
      <c r="B41312" s="3"/>
      <c r="C41312" s="3"/>
      <c r="D41312" s="6"/>
      <c r="E41312" s="8"/>
      <c r="O41312" s="9"/>
    </row>
    <row r="41313" spans="2:15" x14ac:dyDescent="0.2">
      <c r="B41313" s="3"/>
      <c r="C41313" s="3"/>
      <c r="D41313" s="6"/>
      <c r="E41313" s="8"/>
      <c r="O41313" s="9"/>
    </row>
    <row r="41314" spans="2:15" x14ac:dyDescent="0.2">
      <c r="B41314" s="3"/>
      <c r="C41314" s="3"/>
      <c r="D41314" s="6"/>
      <c r="E41314" s="8"/>
      <c r="O41314" s="9"/>
    </row>
    <row r="41315" spans="2:15" x14ac:dyDescent="0.2">
      <c r="B41315" s="3"/>
      <c r="C41315" s="3"/>
      <c r="D41315" s="6"/>
      <c r="E41315" s="8"/>
      <c r="O41315" s="9"/>
    </row>
    <row r="41316" spans="2:15" x14ac:dyDescent="0.2">
      <c r="B41316" s="3"/>
      <c r="C41316" s="3"/>
      <c r="D41316" s="6"/>
      <c r="E41316" s="8"/>
      <c r="O41316" s="9"/>
    </row>
    <row r="41317" spans="2:15" x14ac:dyDescent="0.2">
      <c r="B41317" s="3"/>
      <c r="C41317" s="3"/>
      <c r="D41317" s="6"/>
      <c r="E41317" s="8"/>
      <c r="O41317" s="9"/>
    </row>
    <row r="41318" spans="2:15" x14ac:dyDescent="0.2">
      <c r="B41318" s="3"/>
      <c r="C41318" s="3"/>
      <c r="D41318" s="6"/>
      <c r="E41318" s="8"/>
      <c r="O41318" s="9"/>
    </row>
    <row r="41319" spans="2:15" x14ac:dyDescent="0.2">
      <c r="B41319" s="3"/>
      <c r="C41319" s="3"/>
      <c r="D41319" s="6"/>
      <c r="E41319" s="8"/>
      <c r="O41319" s="9"/>
    </row>
    <row r="41320" spans="2:15" x14ac:dyDescent="0.2">
      <c r="B41320" s="3"/>
      <c r="C41320" s="3"/>
      <c r="D41320" s="6"/>
      <c r="E41320" s="8"/>
      <c r="O41320" s="9"/>
    </row>
    <row r="41321" spans="2:15" x14ac:dyDescent="0.2">
      <c r="B41321" s="3"/>
      <c r="C41321" s="3"/>
      <c r="D41321" s="6"/>
      <c r="E41321" s="8"/>
      <c r="O41321" s="9"/>
    </row>
    <row r="41322" spans="2:15" x14ac:dyDescent="0.2">
      <c r="B41322" s="3"/>
      <c r="C41322" s="3"/>
      <c r="D41322" s="6"/>
      <c r="E41322" s="8"/>
      <c r="O41322" s="9"/>
    </row>
    <row r="41323" spans="2:15" x14ac:dyDescent="0.2">
      <c r="B41323" s="3"/>
      <c r="C41323" s="3"/>
      <c r="D41323" s="6"/>
      <c r="E41323" s="8"/>
      <c r="O41323" s="9"/>
    </row>
    <row r="41324" spans="2:15" x14ac:dyDescent="0.2">
      <c r="B41324" s="3"/>
      <c r="C41324" s="3"/>
      <c r="D41324" s="6"/>
      <c r="E41324" s="8"/>
      <c r="O41324" s="9"/>
    </row>
    <row r="41325" spans="2:15" x14ac:dyDescent="0.2">
      <c r="B41325" s="3"/>
      <c r="C41325" s="3"/>
      <c r="D41325" s="6"/>
      <c r="E41325" s="8"/>
      <c r="O41325" s="9"/>
    </row>
    <row r="41326" spans="2:15" x14ac:dyDescent="0.2">
      <c r="B41326" s="3"/>
      <c r="C41326" s="3"/>
      <c r="D41326" s="6"/>
      <c r="E41326" s="8"/>
      <c r="O41326" s="9"/>
    </row>
    <row r="41327" spans="2:15" x14ac:dyDescent="0.2">
      <c r="B41327" s="3"/>
      <c r="C41327" s="3"/>
      <c r="D41327" s="6"/>
      <c r="E41327" s="8"/>
      <c r="O41327" s="9"/>
    </row>
    <row r="41328" spans="2:15" x14ac:dyDescent="0.2">
      <c r="B41328" s="3"/>
      <c r="C41328" s="3"/>
      <c r="D41328" s="6"/>
      <c r="E41328" s="8"/>
      <c r="O41328" s="9"/>
    </row>
    <row r="41329" spans="2:15" x14ac:dyDescent="0.2">
      <c r="B41329" s="3"/>
      <c r="C41329" s="3"/>
      <c r="D41329" s="6"/>
      <c r="E41329" s="8"/>
      <c r="O41329" s="9"/>
    </row>
    <row r="41330" spans="2:15" x14ac:dyDescent="0.2">
      <c r="B41330" s="3"/>
      <c r="C41330" s="3"/>
      <c r="D41330" s="6"/>
      <c r="E41330" s="8"/>
      <c r="O41330" s="9"/>
    </row>
    <row r="41331" spans="2:15" x14ac:dyDescent="0.2">
      <c r="B41331" s="3"/>
      <c r="C41331" s="3"/>
      <c r="D41331" s="6"/>
      <c r="E41331" s="8"/>
      <c r="O41331" s="9"/>
    </row>
    <row r="41332" spans="2:15" x14ac:dyDescent="0.2">
      <c r="B41332" s="3"/>
      <c r="C41332" s="3"/>
      <c r="D41332" s="6"/>
      <c r="E41332" s="8"/>
      <c r="O41332" s="9"/>
    </row>
    <row r="41333" spans="2:15" x14ac:dyDescent="0.2">
      <c r="B41333" s="3"/>
      <c r="C41333" s="3"/>
      <c r="D41333" s="6"/>
      <c r="E41333" s="8"/>
      <c r="O41333" s="9"/>
    </row>
    <row r="41334" spans="2:15" x14ac:dyDescent="0.2">
      <c r="B41334" s="3"/>
      <c r="C41334" s="3"/>
      <c r="D41334" s="6"/>
      <c r="E41334" s="8"/>
      <c r="O41334" s="9"/>
    </row>
    <row r="41335" spans="2:15" x14ac:dyDescent="0.2">
      <c r="B41335" s="3"/>
      <c r="C41335" s="3"/>
      <c r="D41335" s="6"/>
      <c r="E41335" s="8"/>
      <c r="O41335" s="9"/>
    </row>
    <row r="41336" spans="2:15" x14ac:dyDescent="0.2">
      <c r="B41336" s="3"/>
      <c r="C41336" s="3"/>
      <c r="D41336" s="6"/>
      <c r="E41336" s="8"/>
      <c r="O41336" s="9"/>
    </row>
    <row r="41337" spans="2:15" x14ac:dyDescent="0.2">
      <c r="B41337" s="3"/>
      <c r="C41337" s="3"/>
      <c r="D41337" s="6"/>
      <c r="E41337" s="8"/>
      <c r="O41337" s="9"/>
    </row>
    <row r="41338" spans="2:15" x14ac:dyDescent="0.2">
      <c r="B41338" s="3"/>
      <c r="C41338" s="3"/>
      <c r="D41338" s="6"/>
      <c r="E41338" s="8"/>
      <c r="O41338" s="9"/>
    </row>
    <row r="41339" spans="2:15" x14ac:dyDescent="0.2">
      <c r="B41339" s="3"/>
      <c r="C41339" s="3"/>
      <c r="D41339" s="6"/>
      <c r="E41339" s="8"/>
      <c r="O41339" s="9"/>
    </row>
    <row r="41340" spans="2:15" x14ac:dyDescent="0.2">
      <c r="B41340" s="3"/>
      <c r="C41340" s="3"/>
      <c r="D41340" s="6"/>
      <c r="E41340" s="8"/>
      <c r="O41340" s="9"/>
    </row>
    <row r="41341" spans="2:15" x14ac:dyDescent="0.2">
      <c r="B41341" s="3"/>
      <c r="C41341" s="3"/>
      <c r="D41341" s="6"/>
      <c r="E41341" s="8"/>
      <c r="O41341" s="9"/>
    </row>
    <row r="41342" spans="2:15" x14ac:dyDescent="0.2">
      <c r="B41342" s="3"/>
      <c r="C41342" s="3"/>
      <c r="D41342" s="6"/>
      <c r="E41342" s="8"/>
      <c r="O41342" s="9"/>
    </row>
    <row r="41343" spans="2:15" x14ac:dyDescent="0.2">
      <c r="B41343" s="3"/>
      <c r="C41343" s="3"/>
      <c r="D41343" s="6"/>
      <c r="E41343" s="8"/>
      <c r="O41343" s="9"/>
    </row>
    <row r="41344" spans="2:15" x14ac:dyDescent="0.2">
      <c r="B41344" s="3"/>
      <c r="C41344" s="3"/>
      <c r="D41344" s="6"/>
      <c r="E41344" s="8"/>
      <c r="O41344" s="9"/>
    </row>
    <row r="41345" spans="2:15" x14ac:dyDescent="0.2">
      <c r="B41345" s="3"/>
      <c r="C41345" s="3"/>
      <c r="D41345" s="6"/>
      <c r="E41345" s="8"/>
      <c r="O41345" s="9"/>
    </row>
    <row r="41346" spans="2:15" x14ac:dyDescent="0.2">
      <c r="B41346" s="3"/>
      <c r="C41346" s="3"/>
      <c r="D41346" s="6"/>
      <c r="E41346" s="8"/>
      <c r="O41346" s="9"/>
    </row>
    <row r="41347" spans="2:15" x14ac:dyDescent="0.2">
      <c r="B41347" s="3"/>
      <c r="C41347" s="3"/>
      <c r="D41347" s="6"/>
      <c r="E41347" s="8"/>
      <c r="O41347" s="9"/>
    </row>
    <row r="41348" spans="2:15" x14ac:dyDescent="0.2">
      <c r="B41348" s="3"/>
      <c r="C41348" s="3"/>
      <c r="D41348" s="6"/>
      <c r="E41348" s="8"/>
      <c r="O41348" s="9"/>
    </row>
    <row r="41349" spans="2:15" x14ac:dyDescent="0.2">
      <c r="B41349" s="3"/>
      <c r="C41349" s="3"/>
      <c r="D41349" s="6"/>
      <c r="E41349" s="8"/>
      <c r="O41349" s="9"/>
    </row>
    <row r="41350" spans="2:15" x14ac:dyDescent="0.2">
      <c r="B41350" s="3"/>
      <c r="C41350" s="3"/>
      <c r="D41350" s="6"/>
      <c r="E41350" s="8"/>
      <c r="O41350" s="9"/>
    </row>
    <row r="41351" spans="2:15" x14ac:dyDescent="0.2">
      <c r="B41351" s="3"/>
      <c r="C41351" s="3"/>
      <c r="D41351" s="6"/>
      <c r="E41351" s="8"/>
      <c r="O41351" s="9"/>
    </row>
    <row r="41352" spans="2:15" x14ac:dyDescent="0.2">
      <c r="B41352" s="3"/>
      <c r="C41352" s="3"/>
      <c r="D41352" s="6"/>
      <c r="E41352" s="8"/>
      <c r="O41352" s="9"/>
    </row>
    <row r="41353" spans="2:15" x14ac:dyDescent="0.2">
      <c r="B41353" s="3"/>
      <c r="C41353" s="3"/>
      <c r="D41353" s="6"/>
      <c r="E41353" s="8"/>
      <c r="O41353" s="9"/>
    </row>
    <row r="41354" spans="2:15" x14ac:dyDescent="0.2">
      <c r="B41354" s="3"/>
      <c r="C41354" s="3"/>
      <c r="D41354" s="6"/>
      <c r="E41354" s="8"/>
      <c r="O41354" s="9"/>
    </row>
    <row r="41355" spans="2:15" x14ac:dyDescent="0.2">
      <c r="B41355" s="3"/>
      <c r="C41355" s="3"/>
      <c r="D41355" s="6"/>
      <c r="E41355" s="8"/>
      <c r="O41355" s="9"/>
    </row>
    <row r="41356" spans="2:15" x14ac:dyDescent="0.2">
      <c r="B41356" s="3"/>
      <c r="C41356" s="3"/>
      <c r="D41356" s="6"/>
      <c r="E41356" s="8"/>
      <c r="O41356" s="9"/>
    </row>
    <row r="41357" spans="2:15" x14ac:dyDescent="0.2">
      <c r="B41357" s="3"/>
      <c r="C41357" s="3"/>
      <c r="D41357" s="6"/>
      <c r="E41357" s="8"/>
      <c r="O41357" s="9"/>
    </row>
    <row r="41358" spans="2:15" x14ac:dyDescent="0.2">
      <c r="B41358" s="3"/>
      <c r="C41358" s="3"/>
      <c r="D41358" s="6"/>
      <c r="E41358" s="8"/>
      <c r="O41358" s="9"/>
    </row>
    <row r="41359" spans="2:15" x14ac:dyDescent="0.2">
      <c r="B41359" s="3"/>
      <c r="C41359" s="3"/>
      <c r="D41359" s="6"/>
      <c r="E41359" s="8"/>
      <c r="O41359" s="9"/>
    </row>
    <row r="41360" spans="2:15" x14ac:dyDescent="0.2">
      <c r="B41360" s="3"/>
      <c r="C41360" s="3"/>
      <c r="D41360" s="6"/>
      <c r="E41360" s="8"/>
      <c r="O41360" s="9"/>
    </row>
    <row r="41361" spans="2:15" x14ac:dyDescent="0.2">
      <c r="B41361" s="3"/>
      <c r="C41361" s="3"/>
      <c r="D41361" s="6"/>
      <c r="E41361" s="8"/>
      <c r="O41361" s="9"/>
    </row>
    <row r="41362" spans="2:15" x14ac:dyDescent="0.2">
      <c r="B41362" s="3"/>
      <c r="C41362" s="3"/>
      <c r="D41362" s="6"/>
      <c r="E41362" s="8"/>
      <c r="O41362" s="9"/>
    </row>
    <row r="41363" spans="2:15" x14ac:dyDescent="0.2">
      <c r="B41363" s="3"/>
      <c r="C41363" s="3"/>
      <c r="D41363" s="6"/>
      <c r="E41363" s="8"/>
      <c r="O41363" s="9"/>
    </row>
    <row r="41364" spans="2:15" x14ac:dyDescent="0.2">
      <c r="B41364" s="3"/>
      <c r="C41364" s="3"/>
      <c r="D41364" s="6"/>
      <c r="E41364" s="8"/>
      <c r="O41364" s="9"/>
    </row>
    <row r="41365" spans="2:15" x14ac:dyDescent="0.2">
      <c r="B41365" s="3"/>
      <c r="C41365" s="3"/>
      <c r="D41365" s="6"/>
      <c r="E41365" s="8"/>
      <c r="O41365" s="9"/>
    </row>
    <row r="41366" spans="2:15" x14ac:dyDescent="0.2">
      <c r="B41366" s="3"/>
      <c r="C41366" s="3"/>
      <c r="D41366" s="6"/>
      <c r="E41366" s="8"/>
      <c r="O41366" s="9"/>
    </row>
    <row r="41367" spans="2:15" x14ac:dyDescent="0.2">
      <c r="B41367" s="3"/>
      <c r="C41367" s="3"/>
      <c r="D41367" s="6"/>
      <c r="E41367" s="8"/>
      <c r="O41367" s="9"/>
    </row>
    <row r="41368" spans="2:15" x14ac:dyDescent="0.2">
      <c r="B41368" s="3"/>
      <c r="C41368" s="3"/>
      <c r="D41368" s="6"/>
      <c r="E41368" s="8"/>
      <c r="O41368" s="9"/>
    </row>
    <row r="41369" spans="2:15" x14ac:dyDescent="0.2">
      <c r="B41369" s="3"/>
      <c r="C41369" s="3"/>
      <c r="D41369" s="6"/>
      <c r="E41369" s="8"/>
      <c r="O41369" s="9"/>
    </row>
    <row r="41370" spans="2:15" x14ac:dyDescent="0.2">
      <c r="B41370" s="3"/>
      <c r="C41370" s="3"/>
      <c r="D41370" s="6"/>
      <c r="E41370" s="8"/>
      <c r="O41370" s="9"/>
    </row>
    <row r="41371" spans="2:15" x14ac:dyDescent="0.2">
      <c r="B41371" s="3"/>
      <c r="C41371" s="3"/>
      <c r="D41371" s="6"/>
      <c r="E41371" s="8"/>
      <c r="O41371" s="9"/>
    </row>
    <row r="41372" spans="2:15" x14ac:dyDescent="0.2">
      <c r="B41372" s="3"/>
      <c r="C41372" s="3"/>
      <c r="D41372" s="6"/>
      <c r="E41372" s="8"/>
      <c r="O41372" s="9"/>
    </row>
    <row r="41373" spans="2:15" x14ac:dyDescent="0.2">
      <c r="B41373" s="3"/>
      <c r="C41373" s="3"/>
      <c r="D41373" s="6"/>
      <c r="E41373" s="8"/>
      <c r="O41373" s="9"/>
    </row>
    <row r="41374" spans="2:15" x14ac:dyDescent="0.2">
      <c r="B41374" s="3"/>
      <c r="C41374" s="3"/>
      <c r="D41374" s="6"/>
      <c r="E41374" s="8"/>
      <c r="O41374" s="9"/>
    </row>
    <row r="41375" spans="2:15" x14ac:dyDescent="0.2">
      <c r="B41375" s="3"/>
      <c r="C41375" s="3"/>
      <c r="D41375" s="6"/>
      <c r="E41375" s="8"/>
      <c r="O41375" s="9"/>
    </row>
    <row r="41376" spans="2:15" x14ac:dyDescent="0.2">
      <c r="B41376" s="3"/>
      <c r="C41376" s="3"/>
      <c r="D41376" s="6"/>
      <c r="E41376" s="8"/>
      <c r="O41376" s="9"/>
    </row>
    <row r="41377" spans="2:15" x14ac:dyDescent="0.2">
      <c r="B41377" s="3"/>
      <c r="C41377" s="3"/>
      <c r="D41377" s="6"/>
      <c r="E41377" s="8"/>
      <c r="O41377" s="9"/>
    </row>
    <row r="41378" spans="2:15" x14ac:dyDescent="0.2">
      <c r="B41378" s="3"/>
      <c r="C41378" s="3"/>
      <c r="D41378" s="6"/>
      <c r="E41378" s="8"/>
      <c r="O41378" s="9"/>
    </row>
    <row r="41379" spans="2:15" x14ac:dyDescent="0.2">
      <c r="B41379" s="3"/>
      <c r="C41379" s="3"/>
      <c r="D41379" s="6"/>
      <c r="E41379" s="8"/>
      <c r="O41379" s="9"/>
    </row>
    <row r="41380" spans="2:15" x14ac:dyDescent="0.2">
      <c r="B41380" s="3"/>
      <c r="C41380" s="3"/>
      <c r="D41380" s="6"/>
      <c r="E41380" s="8"/>
      <c r="O41380" s="9"/>
    </row>
    <row r="41381" spans="2:15" x14ac:dyDescent="0.2">
      <c r="B41381" s="3"/>
      <c r="C41381" s="3"/>
      <c r="D41381" s="6"/>
      <c r="E41381" s="8"/>
      <c r="O41381" s="9"/>
    </row>
    <row r="41382" spans="2:15" x14ac:dyDescent="0.2">
      <c r="B41382" s="3"/>
      <c r="C41382" s="3"/>
      <c r="D41382" s="6"/>
      <c r="E41382" s="8"/>
      <c r="O41382" s="9"/>
    </row>
    <row r="41383" spans="2:15" x14ac:dyDescent="0.2">
      <c r="B41383" s="3"/>
      <c r="C41383" s="3"/>
      <c r="D41383" s="6"/>
      <c r="E41383" s="8"/>
      <c r="O41383" s="9"/>
    </row>
    <row r="41384" spans="2:15" x14ac:dyDescent="0.2">
      <c r="B41384" s="3"/>
      <c r="C41384" s="3"/>
      <c r="D41384" s="6"/>
      <c r="E41384" s="8"/>
      <c r="O41384" s="9"/>
    </row>
    <row r="41385" spans="2:15" x14ac:dyDescent="0.2">
      <c r="B41385" s="3"/>
      <c r="C41385" s="3"/>
      <c r="D41385" s="6"/>
      <c r="E41385" s="8"/>
      <c r="O41385" s="9"/>
    </row>
    <row r="41386" spans="2:15" x14ac:dyDescent="0.2">
      <c r="B41386" s="3"/>
      <c r="C41386" s="3"/>
      <c r="D41386" s="6"/>
      <c r="E41386" s="8"/>
      <c r="O41386" s="9"/>
    </row>
    <row r="41387" spans="2:15" x14ac:dyDescent="0.2">
      <c r="B41387" s="3"/>
      <c r="C41387" s="3"/>
      <c r="D41387" s="6"/>
      <c r="E41387" s="8"/>
      <c r="O41387" s="9"/>
    </row>
    <row r="41388" spans="2:15" x14ac:dyDescent="0.2">
      <c r="B41388" s="3"/>
      <c r="C41388" s="3"/>
      <c r="D41388" s="6"/>
      <c r="E41388" s="8"/>
      <c r="O41388" s="9"/>
    </row>
    <row r="41389" spans="2:15" x14ac:dyDescent="0.2">
      <c r="B41389" s="3"/>
      <c r="C41389" s="3"/>
      <c r="D41389" s="6"/>
      <c r="E41389" s="8"/>
      <c r="O41389" s="9"/>
    </row>
    <row r="41390" spans="2:15" x14ac:dyDescent="0.2">
      <c r="B41390" s="3"/>
      <c r="C41390" s="3"/>
      <c r="D41390" s="6"/>
      <c r="E41390" s="8"/>
      <c r="O41390" s="9"/>
    </row>
    <row r="41391" spans="2:15" x14ac:dyDescent="0.2">
      <c r="B41391" s="3"/>
      <c r="C41391" s="3"/>
      <c r="D41391" s="6"/>
      <c r="E41391" s="8"/>
      <c r="O41391" s="9"/>
    </row>
    <row r="41392" spans="2:15" x14ac:dyDescent="0.2">
      <c r="B41392" s="3"/>
      <c r="C41392" s="3"/>
      <c r="D41392" s="6"/>
      <c r="E41392" s="8"/>
      <c r="O41392" s="9"/>
    </row>
    <row r="41393" spans="2:15" x14ac:dyDescent="0.2">
      <c r="B41393" s="3"/>
      <c r="C41393" s="3"/>
      <c r="D41393" s="6"/>
      <c r="E41393" s="8"/>
      <c r="O41393" s="9"/>
    </row>
    <row r="41394" spans="2:15" x14ac:dyDescent="0.2">
      <c r="B41394" s="3"/>
      <c r="C41394" s="3"/>
      <c r="D41394" s="6"/>
      <c r="E41394" s="8"/>
      <c r="O41394" s="9"/>
    </row>
    <row r="41395" spans="2:15" x14ac:dyDescent="0.2">
      <c r="B41395" s="3"/>
      <c r="C41395" s="3"/>
      <c r="D41395" s="6"/>
      <c r="E41395" s="8"/>
      <c r="O41395" s="9"/>
    </row>
    <row r="41396" spans="2:15" x14ac:dyDescent="0.2">
      <c r="B41396" s="3"/>
      <c r="C41396" s="3"/>
      <c r="D41396" s="6"/>
      <c r="E41396" s="8"/>
      <c r="O41396" s="9"/>
    </row>
    <row r="41397" spans="2:15" x14ac:dyDescent="0.2">
      <c r="B41397" s="3"/>
      <c r="C41397" s="3"/>
      <c r="D41397" s="6"/>
      <c r="E41397" s="8"/>
      <c r="O41397" s="9"/>
    </row>
    <row r="41398" spans="2:15" x14ac:dyDescent="0.2">
      <c r="B41398" s="3"/>
      <c r="C41398" s="3"/>
      <c r="D41398" s="6"/>
      <c r="E41398" s="8"/>
      <c r="O41398" s="9"/>
    </row>
    <row r="41399" spans="2:15" x14ac:dyDescent="0.2">
      <c r="B41399" s="3"/>
      <c r="C41399" s="3"/>
      <c r="D41399" s="6"/>
      <c r="E41399" s="8"/>
      <c r="O41399" s="9"/>
    </row>
    <row r="41400" spans="2:15" x14ac:dyDescent="0.2">
      <c r="B41400" s="3"/>
      <c r="C41400" s="3"/>
      <c r="D41400" s="6"/>
      <c r="E41400" s="8"/>
      <c r="O41400" s="9"/>
    </row>
    <row r="41401" spans="2:15" x14ac:dyDescent="0.2">
      <c r="B41401" s="3"/>
      <c r="C41401" s="3"/>
      <c r="D41401" s="6"/>
      <c r="E41401" s="8"/>
      <c r="O41401" s="9"/>
    </row>
    <row r="41402" spans="2:15" x14ac:dyDescent="0.2">
      <c r="B41402" s="3"/>
      <c r="C41402" s="3"/>
      <c r="D41402" s="6"/>
      <c r="E41402" s="8"/>
      <c r="O41402" s="9"/>
    </row>
    <row r="41403" spans="2:15" x14ac:dyDescent="0.2">
      <c r="B41403" s="3"/>
      <c r="C41403" s="3"/>
      <c r="D41403" s="6"/>
      <c r="E41403" s="8"/>
      <c r="O41403" s="9"/>
    </row>
    <row r="41404" spans="2:15" x14ac:dyDescent="0.2">
      <c r="B41404" s="3"/>
      <c r="C41404" s="3"/>
      <c r="D41404" s="6"/>
      <c r="E41404" s="8"/>
      <c r="O41404" s="9"/>
    </row>
    <row r="41405" spans="2:15" x14ac:dyDescent="0.2">
      <c r="B41405" s="3"/>
      <c r="C41405" s="3"/>
      <c r="D41405" s="6"/>
      <c r="E41405" s="8"/>
      <c r="O41405" s="9"/>
    </row>
    <row r="41406" spans="2:15" x14ac:dyDescent="0.2">
      <c r="B41406" s="3"/>
      <c r="C41406" s="3"/>
      <c r="D41406" s="6"/>
      <c r="E41406" s="8"/>
      <c r="O41406" s="9"/>
    </row>
    <row r="41407" spans="2:15" x14ac:dyDescent="0.2">
      <c r="B41407" s="3"/>
      <c r="C41407" s="3"/>
      <c r="D41407" s="6"/>
      <c r="E41407" s="8"/>
      <c r="O41407" s="9"/>
    </row>
    <row r="41408" spans="2:15" x14ac:dyDescent="0.2">
      <c r="B41408" s="3"/>
      <c r="C41408" s="3"/>
      <c r="D41408" s="6"/>
      <c r="E41408" s="8"/>
      <c r="O41408" s="9"/>
    </row>
    <row r="41409" spans="2:15" x14ac:dyDescent="0.2">
      <c r="B41409" s="3"/>
      <c r="C41409" s="3"/>
      <c r="D41409" s="6"/>
      <c r="E41409" s="8"/>
      <c r="O41409" s="9"/>
    </row>
    <row r="41410" spans="2:15" x14ac:dyDescent="0.2">
      <c r="B41410" s="3"/>
      <c r="C41410" s="3"/>
      <c r="D41410" s="6"/>
      <c r="E41410" s="8"/>
      <c r="O41410" s="9"/>
    </row>
    <row r="41411" spans="2:15" x14ac:dyDescent="0.2">
      <c r="B41411" s="3"/>
      <c r="C41411" s="3"/>
      <c r="D41411" s="6"/>
      <c r="E41411" s="8"/>
      <c r="O41411" s="9"/>
    </row>
    <row r="41412" spans="2:15" x14ac:dyDescent="0.2">
      <c r="B41412" s="3"/>
      <c r="C41412" s="3"/>
      <c r="D41412" s="6"/>
      <c r="E41412" s="8"/>
      <c r="O41412" s="9"/>
    </row>
    <row r="41413" spans="2:15" x14ac:dyDescent="0.2">
      <c r="B41413" s="3"/>
      <c r="C41413" s="3"/>
      <c r="D41413" s="6"/>
      <c r="E41413" s="8"/>
      <c r="O41413" s="9"/>
    </row>
    <row r="41414" spans="2:15" x14ac:dyDescent="0.2">
      <c r="B41414" s="3"/>
      <c r="C41414" s="3"/>
      <c r="D41414" s="6"/>
      <c r="E41414" s="8"/>
      <c r="O41414" s="9"/>
    </row>
    <row r="41415" spans="2:15" x14ac:dyDescent="0.2">
      <c r="B41415" s="3"/>
      <c r="C41415" s="3"/>
      <c r="D41415" s="6"/>
      <c r="E41415" s="8"/>
      <c r="O41415" s="9"/>
    </row>
    <row r="41416" spans="2:15" x14ac:dyDescent="0.2">
      <c r="B41416" s="3"/>
      <c r="C41416" s="3"/>
      <c r="D41416" s="6"/>
      <c r="E41416" s="8"/>
      <c r="O41416" s="9"/>
    </row>
    <row r="41417" spans="2:15" x14ac:dyDescent="0.2">
      <c r="B41417" s="3"/>
      <c r="C41417" s="3"/>
      <c r="D41417" s="6"/>
      <c r="E41417" s="8"/>
      <c r="O41417" s="9"/>
    </row>
    <row r="41418" spans="2:15" x14ac:dyDescent="0.2">
      <c r="B41418" s="3"/>
      <c r="C41418" s="3"/>
      <c r="D41418" s="6"/>
      <c r="E41418" s="8"/>
      <c r="O41418" s="9"/>
    </row>
    <row r="41419" spans="2:15" x14ac:dyDescent="0.2">
      <c r="B41419" s="3"/>
      <c r="C41419" s="3"/>
      <c r="D41419" s="6"/>
      <c r="E41419" s="8"/>
      <c r="O41419" s="9"/>
    </row>
    <row r="41420" spans="2:15" x14ac:dyDescent="0.2">
      <c r="B41420" s="3"/>
      <c r="C41420" s="3"/>
      <c r="D41420" s="6"/>
      <c r="E41420" s="8"/>
      <c r="O41420" s="9"/>
    </row>
    <row r="41421" spans="2:15" x14ac:dyDescent="0.2">
      <c r="B41421" s="3"/>
      <c r="C41421" s="3"/>
      <c r="D41421" s="6"/>
      <c r="E41421" s="8"/>
      <c r="O41421" s="9"/>
    </row>
    <row r="41422" spans="2:15" x14ac:dyDescent="0.2">
      <c r="B41422" s="3"/>
      <c r="C41422" s="3"/>
      <c r="D41422" s="6"/>
      <c r="E41422" s="8"/>
      <c r="O41422" s="9"/>
    </row>
    <row r="41423" spans="2:15" x14ac:dyDescent="0.2">
      <c r="B41423" s="3"/>
      <c r="C41423" s="3"/>
      <c r="D41423" s="6"/>
      <c r="E41423" s="8"/>
      <c r="O41423" s="9"/>
    </row>
    <row r="41424" spans="2:15" x14ac:dyDescent="0.2">
      <c r="B41424" s="3"/>
      <c r="C41424" s="3"/>
      <c r="D41424" s="6"/>
      <c r="E41424" s="8"/>
      <c r="O41424" s="9"/>
    </row>
    <row r="41425" spans="2:15" x14ac:dyDescent="0.2">
      <c r="B41425" s="3"/>
      <c r="C41425" s="3"/>
      <c r="D41425" s="6"/>
      <c r="E41425" s="8"/>
      <c r="O41425" s="9"/>
    </row>
    <row r="41426" spans="2:15" x14ac:dyDescent="0.2">
      <c r="B41426" s="3"/>
      <c r="C41426" s="3"/>
      <c r="D41426" s="6"/>
      <c r="E41426" s="8"/>
      <c r="O41426" s="9"/>
    </row>
    <row r="41427" spans="2:15" x14ac:dyDescent="0.2">
      <c r="B41427" s="3"/>
      <c r="C41427" s="3"/>
      <c r="D41427" s="6"/>
      <c r="E41427" s="8"/>
      <c r="O41427" s="9"/>
    </row>
    <row r="41428" spans="2:15" x14ac:dyDescent="0.2">
      <c r="B41428" s="3"/>
      <c r="C41428" s="3"/>
      <c r="D41428" s="6"/>
      <c r="E41428" s="8"/>
      <c r="O41428" s="9"/>
    </row>
    <row r="41429" spans="2:15" x14ac:dyDescent="0.2">
      <c r="B41429" s="3"/>
      <c r="C41429" s="3"/>
      <c r="D41429" s="6"/>
      <c r="E41429" s="8"/>
      <c r="O41429" s="9"/>
    </row>
    <row r="41430" spans="2:15" x14ac:dyDescent="0.2">
      <c r="B41430" s="3"/>
      <c r="C41430" s="3"/>
      <c r="D41430" s="6"/>
      <c r="E41430" s="8"/>
      <c r="O41430" s="9"/>
    </row>
    <row r="41431" spans="2:15" x14ac:dyDescent="0.2">
      <c r="B41431" s="3"/>
      <c r="C41431" s="3"/>
      <c r="D41431" s="6"/>
      <c r="E41431" s="8"/>
      <c r="O41431" s="9"/>
    </row>
    <row r="41432" spans="2:15" x14ac:dyDescent="0.2">
      <c r="B41432" s="3"/>
      <c r="C41432" s="3"/>
      <c r="D41432" s="6"/>
      <c r="E41432" s="8"/>
      <c r="O41432" s="9"/>
    </row>
    <row r="41433" spans="2:15" x14ac:dyDescent="0.2">
      <c r="B41433" s="3"/>
      <c r="C41433" s="3"/>
      <c r="D41433" s="6"/>
      <c r="E41433" s="8"/>
      <c r="O41433" s="9"/>
    </row>
    <row r="41434" spans="2:15" x14ac:dyDescent="0.2">
      <c r="B41434" s="3"/>
      <c r="C41434" s="3"/>
      <c r="D41434" s="6"/>
      <c r="E41434" s="8"/>
      <c r="O41434" s="9"/>
    </row>
    <row r="41435" spans="2:15" x14ac:dyDescent="0.2">
      <c r="B41435" s="3"/>
      <c r="C41435" s="3"/>
      <c r="D41435" s="6"/>
      <c r="E41435" s="8"/>
      <c r="O41435" s="9"/>
    </row>
    <row r="41436" spans="2:15" x14ac:dyDescent="0.2">
      <c r="B41436" s="3"/>
      <c r="C41436" s="3"/>
      <c r="D41436" s="6"/>
      <c r="E41436" s="8"/>
      <c r="O41436" s="9"/>
    </row>
    <row r="41437" spans="2:15" x14ac:dyDescent="0.2">
      <c r="B41437" s="3"/>
      <c r="C41437" s="3"/>
      <c r="D41437" s="6"/>
      <c r="E41437" s="8"/>
      <c r="O41437" s="9"/>
    </row>
    <row r="41438" spans="2:15" x14ac:dyDescent="0.2">
      <c r="B41438" s="3"/>
      <c r="C41438" s="3"/>
      <c r="D41438" s="6"/>
      <c r="E41438" s="8"/>
      <c r="O41438" s="9"/>
    </row>
    <row r="41439" spans="2:15" x14ac:dyDescent="0.2">
      <c r="B41439" s="3"/>
      <c r="C41439" s="3"/>
      <c r="D41439" s="6"/>
      <c r="E41439" s="8"/>
      <c r="O41439" s="9"/>
    </row>
    <row r="41440" spans="2:15" x14ac:dyDescent="0.2">
      <c r="B41440" s="3"/>
      <c r="C41440" s="3"/>
      <c r="D41440" s="6"/>
      <c r="E41440" s="8"/>
      <c r="O41440" s="9"/>
    </row>
    <row r="41441" spans="2:15" x14ac:dyDescent="0.2">
      <c r="B41441" s="3"/>
      <c r="C41441" s="3"/>
      <c r="D41441" s="6"/>
      <c r="E41441" s="8"/>
      <c r="O41441" s="9"/>
    </row>
    <row r="41442" spans="2:15" x14ac:dyDescent="0.2">
      <c r="B41442" s="3"/>
      <c r="C41442" s="3"/>
      <c r="D41442" s="6"/>
      <c r="E41442" s="8"/>
      <c r="O41442" s="9"/>
    </row>
    <row r="41443" spans="2:15" x14ac:dyDescent="0.2">
      <c r="B41443" s="3"/>
      <c r="C41443" s="3"/>
      <c r="D41443" s="6"/>
      <c r="E41443" s="8"/>
      <c r="O41443" s="9"/>
    </row>
    <row r="41444" spans="2:15" x14ac:dyDescent="0.2">
      <c r="B41444" s="3"/>
      <c r="C41444" s="3"/>
      <c r="D41444" s="6"/>
      <c r="E41444" s="8"/>
      <c r="O41444" s="9"/>
    </row>
    <row r="41445" spans="2:15" x14ac:dyDescent="0.2">
      <c r="B41445" s="3"/>
      <c r="C41445" s="3"/>
      <c r="D41445" s="6"/>
      <c r="E41445" s="8"/>
      <c r="O41445" s="9"/>
    </row>
    <row r="41446" spans="2:15" x14ac:dyDescent="0.2">
      <c r="B41446" s="3"/>
      <c r="C41446" s="3"/>
      <c r="D41446" s="6"/>
      <c r="E41446" s="8"/>
      <c r="O41446" s="9"/>
    </row>
    <row r="41447" spans="2:15" x14ac:dyDescent="0.2">
      <c r="B41447" s="3"/>
      <c r="C41447" s="3"/>
      <c r="D41447" s="6"/>
      <c r="E41447" s="8"/>
      <c r="O41447" s="9"/>
    </row>
    <row r="41448" spans="2:15" x14ac:dyDescent="0.2">
      <c r="B41448" s="3"/>
      <c r="C41448" s="3"/>
      <c r="D41448" s="6"/>
      <c r="E41448" s="8"/>
      <c r="O41448" s="9"/>
    </row>
    <row r="41449" spans="2:15" x14ac:dyDescent="0.2">
      <c r="B41449" s="3"/>
      <c r="C41449" s="3"/>
      <c r="D41449" s="6"/>
      <c r="E41449" s="8"/>
      <c r="O41449" s="9"/>
    </row>
    <row r="41450" spans="2:15" x14ac:dyDescent="0.2">
      <c r="B41450" s="3"/>
      <c r="C41450" s="3"/>
      <c r="D41450" s="6"/>
      <c r="E41450" s="8"/>
      <c r="O41450" s="9"/>
    </row>
    <row r="41451" spans="2:15" x14ac:dyDescent="0.2">
      <c r="B41451" s="3"/>
      <c r="C41451" s="3"/>
      <c r="D41451" s="6"/>
      <c r="E41451" s="8"/>
      <c r="O41451" s="9"/>
    </row>
    <row r="41452" spans="2:15" x14ac:dyDescent="0.2">
      <c r="B41452" s="3"/>
      <c r="C41452" s="3"/>
      <c r="D41452" s="6"/>
      <c r="E41452" s="8"/>
      <c r="O41452" s="9"/>
    </row>
    <row r="41453" spans="2:15" x14ac:dyDescent="0.2">
      <c r="B41453" s="3"/>
      <c r="C41453" s="3"/>
      <c r="D41453" s="6"/>
      <c r="E41453" s="8"/>
      <c r="O41453" s="9"/>
    </row>
    <row r="41454" spans="2:15" x14ac:dyDescent="0.2">
      <c r="B41454" s="3"/>
      <c r="C41454" s="3"/>
      <c r="D41454" s="6"/>
      <c r="E41454" s="8"/>
      <c r="O41454" s="9"/>
    </row>
    <row r="41455" spans="2:15" x14ac:dyDescent="0.2">
      <c r="B41455" s="3"/>
      <c r="C41455" s="3"/>
      <c r="D41455" s="6"/>
      <c r="E41455" s="8"/>
      <c r="O41455" s="9"/>
    </row>
    <row r="41456" spans="2:15" x14ac:dyDescent="0.2">
      <c r="B41456" s="3"/>
      <c r="C41456" s="3"/>
      <c r="D41456" s="6"/>
      <c r="E41456" s="8"/>
      <c r="O41456" s="9"/>
    </row>
    <row r="41457" spans="2:15" x14ac:dyDescent="0.2">
      <c r="B41457" s="3"/>
      <c r="C41457" s="3"/>
      <c r="D41457" s="6"/>
      <c r="E41457" s="8"/>
      <c r="O41457" s="9"/>
    </row>
    <row r="41458" spans="2:15" x14ac:dyDescent="0.2">
      <c r="B41458" s="3"/>
      <c r="C41458" s="3"/>
      <c r="D41458" s="6"/>
      <c r="E41458" s="8"/>
      <c r="O41458" s="9"/>
    </row>
    <row r="41459" spans="2:15" x14ac:dyDescent="0.2">
      <c r="B41459" s="3"/>
      <c r="C41459" s="3"/>
      <c r="D41459" s="6"/>
      <c r="E41459" s="8"/>
      <c r="O41459" s="9"/>
    </row>
    <row r="41460" spans="2:15" x14ac:dyDescent="0.2">
      <c r="B41460" s="3"/>
      <c r="C41460" s="3"/>
      <c r="D41460" s="6"/>
      <c r="E41460" s="8"/>
      <c r="O41460" s="9"/>
    </row>
    <row r="41461" spans="2:15" x14ac:dyDescent="0.2">
      <c r="B41461" s="3"/>
      <c r="C41461" s="3"/>
      <c r="D41461" s="6"/>
      <c r="E41461" s="8"/>
      <c r="O41461" s="9"/>
    </row>
    <row r="41462" spans="2:15" x14ac:dyDescent="0.2">
      <c r="B41462" s="3"/>
      <c r="C41462" s="3"/>
      <c r="D41462" s="6"/>
      <c r="E41462" s="8"/>
      <c r="O41462" s="9"/>
    </row>
    <row r="41463" spans="2:15" x14ac:dyDescent="0.2">
      <c r="B41463" s="3"/>
      <c r="C41463" s="3"/>
      <c r="D41463" s="6"/>
      <c r="E41463" s="8"/>
      <c r="O41463" s="9"/>
    </row>
    <row r="41464" spans="2:15" x14ac:dyDescent="0.2">
      <c r="B41464" s="3"/>
      <c r="C41464" s="3"/>
      <c r="D41464" s="6"/>
      <c r="E41464" s="8"/>
      <c r="O41464" s="9"/>
    </row>
    <row r="41465" spans="2:15" x14ac:dyDescent="0.2">
      <c r="B41465" s="3"/>
      <c r="C41465" s="3"/>
      <c r="D41465" s="6"/>
      <c r="E41465" s="8"/>
      <c r="O41465" s="9"/>
    </row>
    <row r="41466" spans="2:15" x14ac:dyDescent="0.2">
      <c r="B41466" s="3"/>
      <c r="C41466" s="3"/>
      <c r="D41466" s="6"/>
      <c r="E41466" s="8"/>
      <c r="O41466" s="9"/>
    </row>
    <row r="41467" spans="2:15" x14ac:dyDescent="0.2">
      <c r="B41467" s="3"/>
      <c r="C41467" s="3"/>
      <c r="D41467" s="6"/>
      <c r="E41467" s="8"/>
      <c r="O41467" s="9"/>
    </row>
    <row r="41468" spans="2:15" x14ac:dyDescent="0.2">
      <c r="B41468" s="3"/>
      <c r="C41468" s="3"/>
      <c r="D41468" s="6"/>
      <c r="E41468" s="8"/>
      <c r="O41468" s="9"/>
    </row>
    <row r="41469" spans="2:15" x14ac:dyDescent="0.2">
      <c r="B41469" s="3"/>
      <c r="C41469" s="3"/>
      <c r="D41469" s="6"/>
      <c r="E41469" s="8"/>
      <c r="O41469" s="9"/>
    </row>
    <row r="41470" spans="2:15" x14ac:dyDescent="0.2">
      <c r="B41470" s="3"/>
      <c r="C41470" s="3"/>
      <c r="D41470" s="6"/>
      <c r="E41470" s="8"/>
      <c r="O41470" s="9"/>
    </row>
    <row r="41471" spans="2:15" x14ac:dyDescent="0.2">
      <c r="B41471" s="3"/>
      <c r="C41471" s="3"/>
      <c r="D41471" s="6"/>
      <c r="E41471" s="8"/>
      <c r="O41471" s="9"/>
    </row>
    <row r="41472" spans="2:15" x14ac:dyDescent="0.2">
      <c r="B41472" s="3"/>
      <c r="C41472" s="3"/>
      <c r="D41472" s="6"/>
      <c r="E41472" s="8"/>
      <c r="O41472" s="9"/>
    </row>
    <row r="41473" spans="2:15" x14ac:dyDescent="0.2">
      <c r="B41473" s="3"/>
      <c r="C41473" s="3"/>
      <c r="D41473" s="6"/>
      <c r="E41473" s="8"/>
      <c r="O41473" s="9"/>
    </row>
    <row r="41474" spans="2:15" x14ac:dyDescent="0.2">
      <c r="B41474" s="3"/>
      <c r="C41474" s="3"/>
      <c r="D41474" s="6"/>
      <c r="E41474" s="8"/>
      <c r="O41474" s="9"/>
    </row>
    <row r="41475" spans="2:15" x14ac:dyDescent="0.2">
      <c r="B41475" s="3"/>
      <c r="C41475" s="3"/>
      <c r="D41475" s="6"/>
      <c r="E41475" s="8"/>
      <c r="O41475" s="9"/>
    </row>
    <row r="41476" spans="2:15" x14ac:dyDescent="0.2">
      <c r="B41476" s="3"/>
      <c r="C41476" s="3"/>
      <c r="D41476" s="6"/>
      <c r="E41476" s="8"/>
      <c r="O41476" s="9"/>
    </row>
    <row r="41477" spans="2:15" x14ac:dyDescent="0.2">
      <c r="B41477" s="3"/>
      <c r="C41477" s="3"/>
      <c r="D41477" s="6"/>
      <c r="E41477" s="8"/>
      <c r="O41477" s="9"/>
    </row>
    <row r="41478" spans="2:15" x14ac:dyDescent="0.2">
      <c r="B41478" s="3"/>
      <c r="C41478" s="3"/>
      <c r="D41478" s="6"/>
      <c r="E41478" s="8"/>
      <c r="O41478" s="9"/>
    </row>
    <row r="41479" spans="2:15" x14ac:dyDescent="0.2">
      <c r="B41479" s="3"/>
      <c r="C41479" s="3"/>
      <c r="D41479" s="6"/>
      <c r="E41479" s="8"/>
      <c r="O41479" s="9"/>
    </row>
    <row r="41480" spans="2:15" x14ac:dyDescent="0.2">
      <c r="B41480" s="3"/>
      <c r="C41480" s="3"/>
      <c r="D41480" s="6"/>
      <c r="E41480" s="8"/>
      <c r="O41480" s="9"/>
    </row>
    <row r="41481" spans="2:15" x14ac:dyDescent="0.2">
      <c r="B41481" s="3"/>
      <c r="C41481" s="3"/>
      <c r="D41481" s="6"/>
      <c r="E41481" s="8"/>
      <c r="O41481" s="9"/>
    </row>
    <row r="41482" spans="2:15" x14ac:dyDescent="0.2">
      <c r="B41482" s="3"/>
      <c r="C41482" s="3"/>
      <c r="D41482" s="6"/>
      <c r="E41482" s="8"/>
      <c r="O41482" s="9"/>
    </row>
    <row r="41483" spans="2:15" x14ac:dyDescent="0.2">
      <c r="B41483" s="3"/>
      <c r="C41483" s="3"/>
      <c r="D41483" s="6"/>
      <c r="E41483" s="8"/>
      <c r="O41483" s="9"/>
    </row>
    <row r="41484" spans="2:15" x14ac:dyDescent="0.2">
      <c r="B41484" s="3"/>
      <c r="C41484" s="3"/>
      <c r="D41484" s="6"/>
      <c r="E41484" s="8"/>
      <c r="O41484" s="9"/>
    </row>
    <row r="41485" spans="2:15" x14ac:dyDescent="0.2">
      <c r="B41485" s="3"/>
      <c r="C41485" s="3"/>
      <c r="D41485" s="6"/>
      <c r="E41485" s="8"/>
      <c r="O41485" s="9"/>
    </row>
    <row r="41486" spans="2:15" x14ac:dyDescent="0.2">
      <c r="B41486" s="3"/>
      <c r="C41486" s="3"/>
      <c r="D41486" s="6"/>
      <c r="E41486" s="8"/>
      <c r="O41486" s="9"/>
    </row>
    <row r="41487" spans="2:15" x14ac:dyDescent="0.2">
      <c r="B41487" s="3"/>
      <c r="C41487" s="3"/>
      <c r="D41487" s="6"/>
      <c r="E41487" s="8"/>
      <c r="O41487" s="9"/>
    </row>
    <row r="41488" spans="2:15" x14ac:dyDescent="0.2">
      <c r="B41488" s="3"/>
      <c r="C41488" s="3"/>
      <c r="D41488" s="6"/>
      <c r="E41488" s="8"/>
      <c r="O41488" s="9"/>
    </row>
    <row r="41489" spans="2:15" x14ac:dyDescent="0.2">
      <c r="B41489" s="3"/>
      <c r="C41489" s="3"/>
      <c r="D41489" s="6"/>
      <c r="E41489" s="8"/>
      <c r="O41489" s="9"/>
    </row>
    <row r="41490" spans="2:15" x14ac:dyDescent="0.2">
      <c r="B41490" s="3"/>
      <c r="C41490" s="3"/>
      <c r="D41490" s="6"/>
      <c r="E41490" s="8"/>
      <c r="O41490" s="9"/>
    </row>
    <row r="41491" spans="2:15" x14ac:dyDescent="0.2">
      <c r="B41491" s="3"/>
      <c r="C41491" s="3"/>
      <c r="D41491" s="6"/>
      <c r="E41491" s="8"/>
      <c r="O41491" s="9"/>
    </row>
    <row r="41492" spans="2:15" x14ac:dyDescent="0.2">
      <c r="B41492" s="3"/>
      <c r="C41492" s="3"/>
      <c r="D41492" s="6"/>
      <c r="E41492" s="8"/>
      <c r="O41492" s="9"/>
    </row>
    <row r="41493" spans="2:15" x14ac:dyDescent="0.2">
      <c r="B41493" s="3"/>
      <c r="C41493" s="3"/>
      <c r="D41493" s="6"/>
      <c r="E41493" s="8"/>
      <c r="O41493" s="9"/>
    </row>
    <row r="41494" spans="2:15" x14ac:dyDescent="0.2">
      <c r="B41494" s="3"/>
      <c r="C41494" s="3"/>
      <c r="D41494" s="6"/>
      <c r="E41494" s="8"/>
      <c r="O41494" s="9"/>
    </row>
    <row r="41495" spans="2:15" x14ac:dyDescent="0.2">
      <c r="B41495" s="3"/>
      <c r="C41495" s="3"/>
      <c r="D41495" s="6"/>
      <c r="E41495" s="8"/>
      <c r="O41495" s="9"/>
    </row>
    <row r="41496" spans="2:15" x14ac:dyDescent="0.2">
      <c r="B41496" s="3"/>
      <c r="C41496" s="3"/>
      <c r="D41496" s="6"/>
      <c r="E41496" s="8"/>
      <c r="O41496" s="9"/>
    </row>
    <row r="41497" spans="2:15" x14ac:dyDescent="0.2">
      <c r="B41497" s="3"/>
      <c r="C41497" s="3"/>
      <c r="D41497" s="6"/>
      <c r="E41497" s="8"/>
      <c r="O41497" s="9"/>
    </row>
    <row r="41498" spans="2:15" x14ac:dyDescent="0.2">
      <c r="B41498" s="3"/>
      <c r="C41498" s="3"/>
      <c r="D41498" s="6"/>
      <c r="E41498" s="8"/>
      <c r="O41498" s="9"/>
    </row>
    <row r="41499" spans="2:15" x14ac:dyDescent="0.2">
      <c r="B41499" s="3"/>
      <c r="C41499" s="3"/>
      <c r="D41499" s="6"/>
      <c r="E41499" s="8"/>
      <c r="O41499" s="9"/>
    </row>
    <row r="41500" spans="2:15" x14ac:dyDescent="0.2">
      <c r="B41500" s="3"/>
      <c r="C41500" s="3"/>
      <c r="D41500" s="6"/>
      <c r="E41500" s="8"/>
      <c r="O41500" s="9"/>
    </row>
    <row r="41501" spans="2:15" x14ac:dyDescent="0.2">
      <c r="B41501" s="3"/>
      <c r="C41501" s="3"/>
      <c r="D41501" s="6"/>
      <c r="E41501" s="8"/>
      <c r="O41501" s="9"/>
    </row>
    <row r="41502" spans="2:15" x14ac:dyDescent="0.2">
      <c r="B41502" s="3"/>
      <c r="C41502" s="3"/>
      <c r="D41502" s="6"/>
      <c r="E41502" s="8"/>
      <c r="O41502" s="9"/>
    </row>
    <row r="41503" spans="2:15" x14ac:dyDescent="0.2">
      <c r="B41503" s="3"/>
      <c r="C41503" s="3"/>
      <c r="D41503" s="6"/>
      <c r="E41503" s="8"/>
      <c r="O41503" s="9"/>
    </row>
    <row r="41504" spans="2:15" x14ac:dyDescent="0.2">
      <c r="B41504" s="3"/>
      <c r="C41504" s="3"/>
      <c r="D41504" s="6"/>
      <c r="E41504" s="8"/>
      <c r="O41504" s="9"/>
    </row>
    <row r="41505" spans="2:15" x14ac:dyDescent="0.2">
      <c r="B41505" s="3"/>
      <c r="C41505" s="3"/>
      <c r="D41505" s="6"/>
      <c r="E41505" s="8"/>
      <c r="O41505" s="9"/>
    </row>
    <row r="41506" spans="2:15" x14ac:dyDescent="0.2">
      <c r="B41506" s="3"/>
      <c r="C41506" s="3"/>
      <c r="D41506" s="6"/>
      <c r="E41506" s="8"/>
      <c r="O41506" s="9"/>
    </row>
    <row r="41507" spans="2:15" x14ac:dyDescent="0.2">
      <c r="B41507" s="3"/>
      <c r="C41507" s="3"/>
      <c r="D41507" s="6"/>
      <c r="E41507" s="8"/>
      <c r="O41507" s="9"/>
    </row>
    <row r="41508" spans="2:15" x14ac:dyDescent="0.2">
      <c r="B41508" s="3"/>
      <c r="C41508" s="3"/>
      <c r="D41508" s="6"/>
      <c r="E41508" s="8"/>
      <c r="O41508" s="9"/>
    </row>
    <row r="41509" spans="2:15" x14ac:dyDescent="0.2">
      <c r="B41509" s="3"/>
      <c r="C41509" s="3"/>
      <c r="D41509" s="6"/>
      <c r="E41509" s="8"/>
      <c r="O41509" s="9"/>
    </row>
    <row r="41510" spans="2:15" x14ac:dyDescent="0.2">
      <c r="B41510" s="3"/>
      <c r="C41510" s="3"/>
      <c r="D41510" s="6"/>
      <c r="E41510" s="8"/>
      <c r="O41510" s="9"/>
    </row>
    <row r="41511" spans="2:15" x14ac:dyDescent="0.2">
      <c r="B41511" s="3"/>
      <c r="C41511" s="3"/>
      <c r="D41511" s="6"/>
      <c r="E41511" s="8"/>
      <c r="O41511" s="9"/>
    </row>
    <row r="41512" spans="2:15" x14ac:dyDescent="0.2">
      <c r="B41512" s="3"/>
      <c r="C41512" s="3"/>
      <c r="D41512" s="6"/>
      <c r="E41512" s="8"/>
      <c r="O41512" s="9"/>
    </row>
    <row r="41513" spans="2:15" x14ac:dyDescent="0.2">
      <c r="B41513" s="3"/>
      <c r="C41513" s="3"/>
      <c r="D41513" s="6"/>
      <c r="E41513" s="8"/>
      <c r="O41513" s="9"/>
    </row>
    <row r="41514" spans="2:15" x14ac:dyDescent="0.2">
      <c r="B41514" s="3"/>
      <c r="C41514" s="3"/>
      <c r="D41514" s="6"/>
      <c r="E41514" s="8"/>
      <c r="O41514" s="9"/>
    </row>
    <row r="41515" spans="2:15" x14ac:dyDescent="0.2">
      <c r="B41515" s="3"/>
      <c r="C41515" s="3"/>
      <c r="D41515" s="6"/>
      <c r="E41515" s="8"/>
      <c r="O41515" s="9"/>
    </row>
    <row r="41516" spans="2:15" x14ac:dyDescent="0.2">
      <c r="B41516" s="3"/>
      <c r="C41516" s="3"/>
      <c r="D41516" s="6"/>
      <c r="E41516" s="8"/>
      <c r="O41516" s="9"/>
    </row>
    <row r="41517" spans="2:15" x14ac:dyDescent="0.2">
      <c r="B41517" s="3"/>
      <c r="C41517" s="3"/>
      <c r="D41517" s="6"/>
      <c r="E41517" s="8"/>
      <c r="O41517" s="9"/>
    </row>
    <row r="41518" spans="2:15" x14ac:dyDescent="0.2">
      <c r="B41518" s="3"/>
      <c r="C41518" s="3"/>
      <c r="D41518" s="6"/>
      <c r="E41518" s="8"/>
      <c r="O41518" s="9"/>
    </row>
    <row r="41519" spans="2:15" x14ac:dyDescent="0.2">
      <c r="B41519" s="3"/>
      <c r="C41519" s="3"/>
      <c r="D41519" s="6"/>
      <c r="E41519" s="8"/>
      <c r="O41519" s="9"/>
    </row>
    <row r="41520" spans="2:15" x14ac:dyDescent="0.2">
      <c r="B41520" s="3"/>
      <c r="C41520" s="3"/>
      <c r="D41520" s="6"/>
      <c r="E41520" s="8"/>
      <c r="O41520" s="9"/>
    </row>
    <row r="41521" spans="2:15" x14ac:dyDescent="0.2">
      <c r="B41521" s="3"/>
      <c r="C41521" s="3"/>
      <c r="D41521" s="6"/>
      <c r="E41521" s="8"/>
      <c r="O41521" s="9"/>
    </row>
    <row r="41522" spans="2:15" x14ac:dyDescent="0.2">
      <c r="B41522" s="3"/>
      <c r="C41522" s="3"/>
      <c r="D41522" s="6"/>
      <c r="E41522" s="8"/>
      <c r="O41522" s="9"/>
    </row>
    <row r="41523" spans="2:15" x14ac:dyDescent="0.2">
      <c r="B41523" s="3"/>
      <c r="C41523" s="3"/>
      <c r="D41523" s="6"/>
      <c r="E41523" s="8"/>
      <c r="O41523" s="9"/>
    </row>
    <row r="41524" spans="2:15" x14ac:dyDescent="0.2">
      <c r="B41524" s="3"/>
      <c r="C41524" s="3"/>
      <c r="D41524" s="6"/>
      <c r="E41524" s="8"/>
      <c r="O41524" s="9"/>
    </row>
    <row r="41525" spans="2:15" x14ac:dyDescent="0.2">
      <c r="B41525" s="3"/>
      <c r="C41525" s="3"/>
      <c r="D41525" s="6"/>
      <c r="E41525" s="8"/>
      <c r="O41525" s="9"/>
    </row>
    <row r="41526" spans="2:15" x14ac:dyDescent="0.2">
      <c r="B41526" s="3"/>
      <c r="C41526" s="3"/>
      <c r="D41526" s="6"/>
      <c r="E41526" s="8"/>
      <c r="O41526" s="9"/>
    </row>
    <row r="41527" spans="2:15" x14ac:dyDescent="0.2">
      <c r="B41527" s="3"/>
      <c r="C41527" s="3"/>
      <c r="D41527" s="6"/>
      <c r="E41527" s="8"/>
      <c r="O41527" s="9"/>
    </row>
    <row r="41528" spans="2:15" x14ac:dyDescent="0.2">
      <c r="B41528" s="3"/>
      <c r="C41528" s="3"/>
      <c r="D41528" s="6"/>
      <c r="E41528" s="8"/>
      <c r="O41528" s="9"/>
    </row>
    <row r="41529" spans="2:15" x14ac:dyDescent="0.2">
      <c r="B41529" s="3"/>
      <c r="C41529" s="3"/>
      <c r="D41529" s="6"/>
      <c r="E41529" s="8"/>
      <c r="O41529" s="9"/>
    </row>
    <row r="41530" spans="2:15" x14ac:dyDescent="0.2">
      <c r="B41530" s="3"/>
      <c r="C41530" s="3"/>
      <c r="D41530" s="6"/>
      <c r="E41530" s="8"/>
      <c r="O41530" s="9"/>
    </row>
    <row r="41531" spans="2:15" x14ac:dyDescent="0.2">
      <c r="B41531" s="3"/>
      <c r="C41531" s="3"/>
      <c r="D41531" s="6"/>
      <c r="E41531" s="8"/>
      <c r="O41531" s="9"/>
    </row>
    <row r="41532" spans="2:15" x14ac:dyDescent="0.2">
      <c r="B41532" s="3"/>
      <c r="C41532" s="3"/>
      <c r="D41532" s="6"/>
      <c r="E41532" s="8"/>
      <c r="O41532" s="9"/>
    </row>
    <row r="41533" spans="2:15" x14ac:dyDescent="0.2">
      <c r="B41533" s="3"/>
      <c r="C41533" s="3"/>
      <c r="D41533" s="6"/>
      <c r="E41533" s="8"/>
      <c r="O41533" s="9"/>
    </row>
    <row r="41534" spans="2:15" x14ac:dyDescent="0.2">
      <c r="B41534" s="3"/>
      <c r="C41534" s="3"/>
      <c r="D41534" s="6"/>
      <c r="E41534" s="8"/>
      <c r="O41534" s="9"/>
    </row>
    <row r="41535" spans="2:15" x14ac:dyDescent="0.2">
      <c r="B41535" s="3"/>
      <c r="C41535" s="3"/>
      <c r="D41535" s="6"/>
      <c r="E41535" s="8"/>
      <c r="O41535" s="9"/>
    </row>
    <row r="41536" spans="2:15" x14ac:dyDescent="0.2">
      <c r="B41536" s="3"/>
      <c r="C41536" s="3"/>
      <c r="D41536" s="6"/>
      <c r="E41536" s="8"/>
      <c r="O41536" s="9"/>
    </row>
    <row r="41537" spans="2:15" x14ac:dyDescent="0.2">
      <c r="B41537" s="3"/>
      <c r="C41537" s="3"/>
      <c r="D41537" s="6"/>
      <c r="E41537" s="8"/>
      <c r="O41537" s="9"/>
    </row>
    <row r="41538" spans="2:15" x14ac:dyDescent="0.2">
      <c r="B41538" s="3"/>
      <c r="C41538" s="3"/>
      <c r="D41538" s="6"/>
      <c r="E41538" s="8"/>
      <c r="O41538" s="9"/>
    </row>
    <row r="41539" spans="2:15" x14ac:dyDescent="0.2">
      <c r="B41539" s="3"/>
      <c r="C41539" s="3"/>
      <c r="D41539" s="6"/>
      <c r="E41539" s="8"/>
      <c r="O41539" s="9"/>
    </row>
    <row r="41540" spans="2:15" x14ac:dyDescent="0.2">
      <c r="B41540" s="3"/>
      <c r="C41540" s="3"/>
      <c r="D41540" s="6"/>
      <c r="E41540" s="8"/>
      <c r="O41540" s="9"/>
    </row>
    <row r="41541" spans="2:15" x14ac:dyDescent="0.2">
      <c r="B41541" s="3"/>
      <c r="C41541" s="3"/>
      <c r="D41541" s="6"/>
      <c r="E41541" s="8"/>
      <c r="O41541" s="9"/>
    </row>
    <row r="41542" spans="2:15" x14ac:dyDescent="0.2">
      <c r="B41542" s="3"/>
      <c r="C41542" s="3"/>
      <c r="D41542" s="6"/>
      <c r="E41542" s="8"/>
      <c r="O41542" s="9"/>
    </row>
    <row r="41543" spans="2:15" x14ac:dyDescent="0.2">
      <c r="B41543" s="3"/>
      <c r="C41543" s="3"/>
      <c r="D41543" s="6"/>
      <c r="E41543" s="8"/>
      <c r="O41543" s="9"/>
    </row>
    <row r="41544" spans="2:15" x14ac:dyDescent="0.2">
      <c r="B41544" s="3"/>
      <c r="C41544" s="3"/>
      <c r="D41544" s="6"/>
      <c r="E41544" s="8"/>
      <c r="O41544" s="9"/>
    </row>
    <row r="41545" spans="2:15" x14ac:dyDescent="0.2">
      <c r="B41545" s="3"/>
      <c r="C41545" s="3"/>
      <c r="D41545" s="6"/>
      <c r="E41545" s="8"/>
      <c r="O41545" s="9"/>
    </row>
    <row r="41546" spans="2:15" x14ac:dyDescent="0.2">
      <c r="B41546" s="3"/>
      <c r="C41546" s="3"/>
      <c r="D41546" s="6"/>
      <c r="E41546" s="8"/>
      <c r="O41546" s="9"/>
    </row>
    <row r="41547" spans="2:15" x14ac:dyDescent="0.2">
      <c r="B41547" s="3"/>
      <c r="C41547" s="3"/>
      <c r="D41547" s="6"/>
      <c r="E41547" s="8"/>
      <c r="O41547" s="9"/>
    </row>
    <row r="41548" spans="2:15" x14ac:dyDescent="0.2">
      <c r="B41548" s="3"/>
      <c r="C41548" s="3"/>
      <c r="D41548" s="6"/>
      <c r="E41548" s="8"/>
      <c r="O41548" s="9"/>
    </row>
    <row r="41549" spans="2:15" x14ac:dyDescent="0.2">
      <c r="B41549" s="3"/>
      <c r="C41549" s="3"/>
      <c r="D41549" s="6"/>
      <c r="E41549" s="8"/>
      <c r="O41549" s="9"/>
    </row>
    <row r="41550" spans="2:15" x14ac:dyDescent="0.2">
      <c r="B41550" s="3"/>
      <c r="C41550" s="3"/>
      <c r="D41550" s="6"/>
      <c r="E41550" s="8"/>
      <c r="O41550" s="9"/>
    </row>
    <row r="41551" spans="2:15" x14ac:dyDescent="0.2">
      <c r="B41551" s="3"/>
      <c r="C41551" s="3"/>
      <c r="D41551" s="6"/>
      <c r="E41551" s="8"/>
      <c r="O41551" s="9"/>
    </row>
    <row r="41552" spans="2:15" x14ac:dyDescent="0.2">
      <c r="B41552" s="3"/>
      <c r="C41552" s="3"/>
      <c r="D41552" s="6"/>
      <c r="E41552" s="8"/>
      <c r="O41552" s="9"/>
    </row>
    <row r="41553" spans="2:15" x14ac:dyDescent="0.2">
      <c r="B41553" s="3"/>
      <c r="C41553" s="3"/>
      <c r="D41553" s="6"/>
      <c r="E41553" s="8"/>
      <c r="O41553" s="9"/>
    </row>
    <row r="41554" spans="2:15" x14ac:dyDescent="0.2">
      <c r="B41554" s="3"/>
      <c r="C41554" s="3"/>
      <c r="D41554" s="6"/>
      <c r="E41554" s="8"/>
      <c r="O41554" s="9"/>
    </row>
    <row r="41555" spans="2:15" x14ac:dyDescent="0.2">
      <c r="B41555" s="3"/>
      <c r="C41555" s="3"/>
      <c r="D41555" s="6"/>
      <c r="E41555" s="8"/>
      <c r="O41555" s="9"/>
    </row>
    <row r="41556" spans="2:15" x14ac:dyDescent="0.2">
      <c r="B41556" s="3"/>
      <c r="C41556" s="3"/>
      <c r="D41556" s="6"/>
      <c r="E41556" s="8"/>
      <c r="O41556" s="9"/>
    </row>
    <row r="41557" spans="2:15" x14ac:dyDescent="0.2">
      <c r="B41557" s="3"/>
      <c r="C41557" s="3"/>
      <c r="D41557" s="6"/>
      <c r="E41557" s="8"/>
      <c r="O41557" s="9"/>
    </row>
    <row r="41558" spans="2:15" x14ac:dyDescent="0.2">
      <c r="B41558" s="3"/>
      <c r="C41558" s="3"/>
      <c r="D41558" s="6"/>
      <c r="E41558" s="8"/>
      <c r="O41558" s="9"/>
    </row>
    <row r="41559" spans="2:15" x14ac:dyDescent="0.2">
      <c r="B41559" s="3"/>
      <c r="C41559" s="3"/>
      <c r="D41559" s="6"/>
      <c r="E41559" s="8"/>
      <c r="O41559" s="9"/>
    </row>
    <row r="41560" spans="2:15" x14ac:dyDescent="0.2">
      <c r="B41560" s="3"/>
      <c r="C41560" s="3"/>
      <c r="D41560" s="6"/>
      <c r="E41560" s="8"/>
      <c r="O41560" s="9"/>
    </row>
    <row r="41561" spans="2:15" x14ac:dyDescent="0.2">
      <c r="B41561" s="3"/>
      <c r="C41561" s="3"/>
      <c r="D41561" s="6"/>
      <c r="E41561" s="8"/>
      <c r="O41561" s="9"/>
    </row>
    <row r="41562" spans="2:15" x14ac:dyDescent="0.2">
      <c r="B41562" s="3"/>
      <c r="C41562" s="3"/>
      <c r="D41562" s="6"/>
      <c r="E41562" s="8"/>
      <c r="O41562" s="9"/>
    </row>
    <row r="41563" spans="2:15" x14ac:dyDescent="0.2">
      <c r="B41563" s="3"/>
      <c r="C41563" s="3"/>
      <c r="D41563" s="6"/>
      <c r="E41563" s="8"/>
      <c r="O41563" s="9"/>
    </row>
    <row r="41564" spans="2:15" x14ac:dyDescent="0.2">
      <c r="B41564" s="3"/>
      <c r="C41564" s="3"/>
      <c r="D41564" s="6"/>
      <c r="E41564" s="8"/>
      <c r="O41564" s="9"/>
    </row>
    <row r="41565" spans="2:15" x14ac:dyDescent="0.2">
      <c r="B41565" s="3"/>
      <c r="C41565" s="3"/>
      <c r="D41565" s="6"/>
      <c r="E41565" s="8"/>
      <c r="O41565" s="9"/>
    </row>
    <row r="41566" spans="2:15" x14ac:dyDescent="0.2">
      <c r="B41566" s="3"/>
      <c r="C41566" s="3"/>
      <c r="D41566" s="6"/>
      <c r="E41566" s="8"/>
      <c r="O41566" s="9"/>
    </row>
    <row r="41567" spans="2:15" x14ac:dyDescent="0.2">
      <c r="B41567" s="3"/>
      <c r="C41567" s="3"/>
      <c r="D41567" s="6"/>
      <c r="E41567" s="8"/>
      <c r="O41567" s="9"/>
    </row>
    <row r="41568" spans="2:15" x14ac:dyDescent="0.2">
      <c r="B41568" s="3"/>
      <c r="C41568" s="3"/>
      <c r="D41568" s="6"/>
      <c r="E41568" s="8"/>
      <c r="O41568" s="9"/>
    </row>
    <row r="41569" spans="2:15" x14ac:dyDescent="0.2">
      <c r="B41569" s="3"/>
      <c r="C41569" s="3"/>
      <c r="D41569" s="6"/>
      <c r="E41569" s="8"/>
      <c r="O41569" s="9"/>
    </row>
    <row r="41570" spans="2:15" x14ac:dyDescent="0.2">
      <c r="B41570" s="3"/>
      <c r="C41570" s="3"/>
      <c r="D41570" s="6"/>
      <c r="E41570" s="8"/>
      <c r="O41570" s="9"/>
    </row>
    <row r="41571" spans="2:15" x14ac:dyDescent="0.2">
      <c r="B41571" s="3"/>
      <c r="C41571" s="3"/>
      <c r="D41571" s="6"/>
      <c r="E41571" s="8"/>
      <c r="O41571" s="9"/>
    </row>
    <row r="41572" spans="2:15" x14ac:dyDescent="0.2">
      <c r="B41572" s="3"/>
      <c r="C41572" s="3"/>
      <c r="D41572" s="6"/>
      <c r="E41572" s="8"/>
      <c r="O41572" s="9"/>
    </row>
    <row r="41573" spans="2:15" x14ac:dyDescent="0.2">
      <c r="B41573" s="3"/>
      <c r="C41573" s="3"/>
      <c r="D41573" s="6"/>
      <c r="E41573" s="8"/>
      <c r="O41573" s="9"/>
    </row>
    <row r="41574" spans="2:15" x14ac:dyDescent="0.2">
      <c r="B41574" s="3"/>
      <c r="C41574" s="3"/>
      <c r="D41574" s="6"/>
      <c r="E41574" s="8"/>
      <c r="O41574" s="9"/>
    </row>
    <row r="41575" spans="2:15" x14ac:dyDescent="0.2">
      <c r="B41575" s="3"/>
      <c r="C41575" s="3"/>
      <c r="D41575" s="6"/>
      <c r="E41575" s="8"/>
      <c r="O41575" s="9"/>
    </row>
    <row r="41576" spans="2:15" x14ac:dyDescent="0.2">
      <c r="B41576" s="3"/>
      <c r="C41576" s="3"/>
      <c r="D41576" s="6"/>
      <c r="E41576" s="8"/>
      <c r="O41576" s="9"/>
    </row>
    <row r="41577" spans="2:15" x14ac:dyDescent="0.2">
      <c r="B41577" s="3"/>
      <c r="C41577" s="3"/>
      <c r="D41577" s="6"/>
      <c r="E41577" s="8"/>
      <c r="O41577" s="9"/>
    </row>
    <row r="41578" spans="2:15" x14ac:dyDescent="0.2">
      <c r="B41578" s="3"/>
      <c r="C41578" s="3"/>
      <c r="D41578" s="6"/>
      <c r="E41578" s="8"/>
      <c r="O41578" s="9"/>
    </row>
    <row r="41579" spans="2:15" x14ac:dyDescent="0.2">
      <c r="B41579" s="3"/>
      <c r="C41579" s="3"/>
      <c r="D41579" s="6"/>
      <c r="E41579" s="8"/>
      <c r="O41579" s="9"/>
    </row>
    <row r="41580" spans="2:15" x14ac:dyDescent="0.2">
      <c r="B41580" s="3"/>
      <c r="C41580" s="3"/>
      <c r="D41580" s="6"/>
      <c r="E41580" s="8"/>
      <c r="O41580" s="9"/>
    </row>
    <row r="41581" spans="2:15" x14ac:dyDescent="0.2">
      <c r="B41581" s="3"/>
      <c r="C41581" s="3"/>
      <c r="D41581" s="6"/>
      <c r="E41581" s="8"/>
      <c r="O41581" s="9"/>
    </row>
    <row r="41582" spans="2:15" x14ac:dyDescent="0.2">
      <c r="B41582" s="3"/>
      <c r="C41582" s="3"/>
      <c r="D41582" s="6"/>
      <c r="E41582" s="8"/>
      <c r="O41582" s="9"/>
    </row>
    <row r="41583" spans="2:15" x14ac:dyDescent="0.2">
      <c r="B41583" s="3"/>
      <c r="C41583" s="3"/>
      <c r="D41583" s="6"/>
      <c r="E41583" s="8"/>
      <c r="O41583" s="9"/>
    </row>
    <row r="41584" spans="2:15" x14ac:dyDescent="0.2">
      <c r="B41584" s="3"/>
      <c r="C41584" s="3"/>
      <c r="D41584" s="6"/>
      <c r="E41584" s="8"/>
      <c r="O41584" s="9"/>
    </row>
    <row r="41585" spans="2:15" x14ac:dyDescent="0.2">
      <c r="B41585" s="3"/>
      <c r="C41585" s="3"/>
      <c r="D41585" s="6"/>
      <c r="E41585" s="8"/>
      <c r="O41585" s="9"/>
    </row>
    <row r="41586" spans="2:15" x14ac:dyDescent="0.2">
      <c r="B41586" s="3"/>
      <c r="C41586" s="3"/>
      <c r="D41586" s="6"/>
      <c r="E41586" s="8"/>
      <c r="O41586" s="9"/>
    </row>
    <row r="41587" spans="2:15" x14ac:dyDescent="0.2">
      <c r="B41587" s="3"/>
      <c r="C41587" s="3"/>
      <c r="D41587" s="6"/>
      <c r="E41587" s="8"/>
      <c r="O41587" s="9"/>
    </row>
    <row r="41588" spans="2:15" x14ac:dyDescent="0.2">
      <c r="B41588" s="3"/>
      <c r="C41588" s="3"/>
      <c r="D41588" s="6"/>
      <c r="E41588" s="8"/>
      <c r="O41588" s="9"/>
    </row>
    <row r="41589" spans="2:15" x14ac:dyDescent="0.2">
      <c r="B41589" s="3"/>
      <c r="C41589" s="3"/>
      <c r="D41589" s="6"/>
      <c r="E41589" s="8"/>
      <c r="O41589" s="9"/>
    </row>
    <row r="41590" spans="2:15" x14ac:dyDescent="0.2">
      <c r="B41590" s="3"/>
      <c r="C41590" s="3"/>
      <c r="D41590" s="6"/>
      <c r="E41590" s="8"/>
      <c r="O41590" s="9"/>
    </row>
    <row r="41591" spans="2:15" x14ac:dyDescent="0.2">
      <c r="B41591" s="3"/>
      <c r="C41591" s="3"/>
      <c r="D41591" s="6"/>
      <c r="E41591" s="8"/>
      <c r="O41591" s="9"/>
    </row>
    <row r="41592" spans="2:15" x14ac:dyDescent="0.2">
      <c r="B41592" s="3"/>
      <c r="C41592" s="3"/>
      <c r="D41592" s="6"/>
      <c r="E41592" s="8"/>
      <c r="O41592" s="9"/>
    </row>
    <row r="41593" spans="2:15" x14ac:dyDescent="0.2">
      <c r="B41593" s="3"/>
      <c r="C41593" s="3"/>
      <c r="D41593" s="6"/>
      <c r="E41593" s="8"/>
      <c r="O41593" s="9"/>
    </row>
    <row r="41594" spans="2:15" x14ac:dyDescent="0.2">
      <c r="B41594" s="3"/>
      <c r="C41594" s="3"/>
      <c r="D41594" s="6"/>
      <c r="E41594" s="8"/>
      <c r="O41594" s="9"/>
    </row>
    <row r="41595" spans="2:15" x14ac:dyDescent="0.2">
      <c r="B41595" s="3"/>
      <c r="C41595" s="3"/>
      <c r="D41595" s="6"/>
      <c r="E41595" s="8"/>
      <c r="O41595" s="9"/>
    </row>
    <row r="41596" spans="2:15" x14ac:dyDescent="0.2">
      <c r="B41596" s="3"/>
      <c r="C41596" s="3"/>
      <c r="D41596" s="6"/>
      <c r="E41596" s="8"/>
      <c r="O41596" s="9"/>
    </row>
    <row r="41597" spans="2:15" x14ac:dyDescent="0.2">
      <c r="B41597" s="3"/>
      <c r="C41597" s="3"/>
      <c r="D41597" s="6"/>
      <c r="E41597" s="8"/>
      <c r="O41597" s="9"/>
    </row>
    <row r="41598" spans="2:15" x14ac:dyDescent="0.2">
      <c r="B41598" s="3"/>
      <c r="C41598" s="3"/>
      <c r="D41598" s="6"/>
      <c r="E41598" s="8"/>
      <c r="O41598" s="9"/>
    </row>
    <row r="41599" spans="2:15" x14ac:dyDescent="0.2">
      <c r="B41599" s="3"/>
      <c r="C41599" s="3"/>
      <c r="D41599" s="6"/>
      <c r="E41599" s="8"/>
      <c r="O41599" s="9"/>
    </row>
    <row r="41600" spans="2:15" x14ac:dyDescent="0.2">
      <c r="B41600" s="3"/>
      <c r="C41600" s="3"/>
      <c r="D41600" s="6"/>
      <c r="E41600" s="8"/>
      <c r="O41600" s="9"/>
    </row>
    <row r="41601" spans="2:15" x14ac:dyDescent="0.2">
      <c r="B41601" s="3"/>
      <c r="C41601" s="3"/>
      <c r="D41601" s="6"/>
      <c r="E41601" s="8"/>
      <c r="O41601" s="9"/>
    </row>
    <row r="41602" spans="2:15" x14ac:dyDescent="0.2">
      <c r="B41602" s="3"/>
      <c r="C41602" s="3"/>
      <c r="D41602" s="6"/>
      <c r="E41602" s="8"/>
      <c r="O41602" s="9"/>
    </row>
    <row r="41603" spans="2:15" x14ac:dyDescent="0.2">
      <c r="B41603" s="3"/>
      <c r="C41603" s="3"/>
      <c r="D41603" s="6"/>
      <c r="E41603" s="8"/>
      <c r="O41603" s="9"/>
    </row>
    <row r="41604" spans="2:15" x14ac:dyDescent="0.2">
      <c r="B41604" s="3"/>
      <c r="C41604" s="3"/>
      <c r="D41604" s="6"/>
      <c r="E41604" s="8"/>
      <c r="O41604" s="9"/>
    </row>
    <row r="41605" spans="2:15" x14ac:dyDescent="0.2">
      <c r="B41605" s="3"/>
      <c r="C41605" s="3"/>
      <c r="D41605" s="6"/>
      <c r="E41605" s="8"/>
      <c r="O41605" s="9"/>
    </row>
    <row r="41606" spans="2:15" x14ac:dyDescent="0.2">
      <c r="B41606" s="3"/>
      <c r="C41606" s="3"/>
      <c r="D41606" s="6"/>
      <c r="E41606" s="8"/>
      <c r="O41606" s="9"/>
    </row>
    <row r="41607" spans="2:15" x14ac:dyDescent="0.2">
      <c r="B41607" s="3"/>
      <c r="C41607" s="3"/>
      <c r="D41607" s="6"/>
      <c r="E41607" s="8"/>
      <c r="O41607" s="9"/>
    </row>
    <row r="41608" spans="2:15" x14ac:dyDescent="0.2">
      <c r="B41608" s="3"/>
      <c r="C41608" s="3"/>
      <c r="D41608" s="6"/>
      <c r="E41608" s="8"/>
      <c r="O41608" s="9"/>
    </row>
    <row r="41609" spans="2:15" x14ac:dyDescent="0.2">
      <c r="B41609" s="3"/>
      <c r="C41609" s="3"/>
      <c r="D41609" s="6"/>
      <c r="E41609" s="8"/>
      <c r="O41609" s="9"/>
    </row>
    <row r="41610" spans="2:15" x14ac:dyDescent="0.2">
      <c r="B41610" s="3"/>
      <c r="C41610" s="3"/>
      <c r="D41610" s="6"/>
      <c r="E41610" s="8"/>
      <c r="O41610" s="9"/>
    </row>
    <row r="41611" spans="2:15" x14ac:dyDescent="0.2">
      <c r="B41611" s="3"/>
      <c r="C41611" s="3"/>
      <c r="D41611" s="6"/>
      <c r="E41611" s="8"/>
      <c r="O41611" s="9"/>
    </row>
    <row r="41612" spans="2:15" x14ac:dyDescent="0.2">
      <c r="B41612" s="3"/>
      <c r="C41612" s="3"/>
      <c r="D41612" s="6"/>
      <c r="E41612" s="8"/>
      <c r="O41612" s="9"/>
    </row>
    <row r="41613" spans="2:15" x14ac:dyDescent="0.2">
      <c r="B41613" s="3"/>
      <c r="C41613" s="3"/>
      <c r="D41613" s="6"/>
      <c r="E41613" s="8"/>
      <c r="O41613" s="9"/>
    </row>
    <row r="41614" spans="2:15" x14ac:dyDescent="0.2">
      <c r="B41614" s="3"/>
      <c r="C41614" s="3"/>
      <c r="D41614" s="6"/>
      <c r="E41614" s="8"/>
      <c r="O41614" s="9"/>
    </row>
    <row r="41615" spans="2:15" x14ac:dyDescent="0.2">
      <c r="B41615" s="3"/>
      <c r="C41615" s="3"/>
      <c r="D41615" s="6"/>
      <c r="E41615" s="8"/>
      <c r="O41615" s="9"/>
    </row>
    <row r="41616" spans="2:15" x14ac:dyDescent="0.2">
      <c r="B41616" s="3"/>
      <c r="C41616" s="3"/>
      <c r="D41616" s="6"/>
      <c r="E41616" s="8"/>
      <c r="O41616" s="9"/>
    </row>
    <row r="41617" spans="2:15" x14ac:dyDescent="0.2">
      <c r="B41617" s="3"/>
      <c r="C41617" s="3"/>
      <c r="D41617" s="6"/>
      <c r="E41617" s="8"/>
      <c r="O41617" s="9"/>
    </row>
    <row r="41618" spans="2:15" x14ac:dyDescent="0.2">
      <c r="B41618" s="3"/>
      <c r="C41618" s="3"/>
      <c r="D41618" s="6"/>
      <c r="E41618" s="8"/>
      <c r="O41618" s="9"/>
    </row>
    <row r="41619" spans="2:15" x14ac:dyDescent="0.2">
      <c r="B41619" s="3"/>
      <c r="C41619" s="3"/>
      <c r="D41619" s="6"/>
      <c r="E41619" s="8"/>
      <c r="O41619" s="9"/>
    </row>
    <row r="41620" spans="2:15" x14ac:dyDescent="0.2">
      <c r="B41620" s="3"/>
      <c r="C41620" s="3"/>
      <c r="D41620" s="6"/>
      <c r="E41620" s="8"/>
      <c r="O41620" s="9"/>
    </row>
    <row r="41621" spans="2:15" x14ac:dyDescent="0.2">
      <c r="B41621" s="3"/>
      <c r="C41621" s="3"/>
      <c r="D41621" s="6"/>
      <c r="E41621" s="8"/>
      <c r="O41621" s="9"/>
    </row>
    <row r="41622" spans="2:15" x14ac:dyDescent="0.2">
      <c r="B41622" s="3"/>
      <c r="C41622" s="3"/>
      <c r="D41622" s="6"/>
      <c r="E41622" s="8"/>
      <c r="O41622" s="9"/>
    </row>
    <row r="41623" spans="2:15" x14ac:dyDescent="0.2">
      <c r="B41623" s="3"/>
      <c r="C41623" s="3"/>
      <c r="D41623" s="6"/>
      <c r="E41623" s="8"/>
      <c r="O41623" s="9"/>
    </row>
    <row r="41624" spans="2:15" x14ac:dyDescent="0.2">
      <c r="B41624" s="3"/>
      <c r="C41624" s="3"/>
      <c r="D41624" s="6"/>
      <c r="E41624" s="8"/>
      <c r="O41624" s="9"/>
    </row>
    <row r="41625" spans="2:15" x14ac:dyDescent="0.2">
      <c r="B41625" s="3"/>
      <c r="C41625" s="3"/>
      <c r="D41625" s="6"/>
      <c r="E41625" s="8"/>
      <c r="O41625" s="9"/>
    </row>
    <row r="41626" spans="2:15" x14ac:dyDescent="0.2">
      <c r="B41626" s="3"/>
      <c r="C41626" s="3"/>
      <c r="D41626" s="6"/>
      <c r="E41626" s="8"/>
      <c r="O41626" s="9"/>
    </row>
    <row r="41627" spans="2:15" x14ac:dyDescent="0.2">
      <c r="B41627" s="3"/>
      <c r="C41627" s="3"/>
      <c r="D41627" s="6"/>
      <c r="E41627" s="8"/>
      <c r="O41627" s="9"/>
    </row>
    <row r="41628" spans="2:15" x14ac:dyDescent="0.2">
      <c r="B41628" s="3"/>
      <c r="C41628" s="3"/>
      <c r="D41628" s="6"/>
      <c r="E41628" s="8"/>
      <c r="O41628" s="9"/>
    </row>
    <row r="41629" spans="2:15" x14ac:dyDescent="0.2">
      <c r="B41629" s="3"/>
      <c r="C41629" s="3"/>
      <c r="D41629" s="6"/>
      <c r="E41629" s="8"/>
      <c r="O41629" s="9"/>
    </row>
    <row r="41630" spans="2:15" x14ac:dyDescent="0.2">
      <c r="B41630" s="3"/>
      <c r="C41630" s="3"/>
      <c r="D41630" s="6"/>
      <c r="E41630" s="8"/>
      <c r="O41630" s="9"/>
    </row>
    <row r="41631" spans="2:15" x14ac:dyDescent="0.2">
      <c r="B41631" s="3"/>
      <c r="C41631" s="3"/>
      <c r="D41631" s="6"/>
      <c r="E41631" s="8"/>
      <c r="O41631" s="9"/>
    </row>
    <row r="41632" spans="2:15" x14ac:dyDescent="0.2">
      <c r="B41632" s="3"/>
      <c r="C41632" s="3"/>
      <c r="D41632" s="6"/>
      <c r="E41632" s="8"/>
      <c r="O41632" s="9"/>
    </row>
    <row r="41633" spans="2:15" x14ac:dyDescent="0.2">
      <c r="B41633" s="3"/>
      <c r="C41633" s="3"/>
      <c r="D41633" s="6"/>
      <c r="E41633" s="8"/>
      <c r="O41633" s="9"/>
    </row>
    <row r="41634" spans="2:15" x14ac:dyDescent="0.2">
      <c r="B41634" s="3"/>
      <c r="C41634" s="3"/>
      <c r="D41634" s="6"/>
      <c r="E41634" s="8"/>
      <c r="O41634" s="9"/>
    </row>
    <row r="41635" spans="2:15" x14ac:dyDescent="0.2">
      <c r="B41635" s="3"/>
      <c r="C41635" s="3"/>
      <c r="D41635" s="6"/>
      <c r="E41635" s="8"/>
      <c r="O41635" s="9"/>
    </row>
    <row r="41636" spans="2:15" x14ac:dyDescent="0.2">
      <c r="B41636" s="3"/>
      <c r="C41636" s="3"/>
      <c r="D41636" s="6"/>
      <c r="E41636" s="8"/>
      <c r="O41636" s="9"/>
    </row>
    <row r="41637" spans="2:15" x14ac:dyDescent="0.2">
      <c r="B41637" s="3"/>
      <c r="C41637" s="3"/>
      <c r="D41637" s="6"/>
      <c r="E41637" s="8"/>
      <c r="O41637" s="9"/>
    </row>
    <row r="41638" spans="2:15" x14ac:dyDescent="0.2">
      <c r="B41638" s="3"/>
      <c r="C41638" s="3"/>
      <c r="D41638" s="6"/>
      <c r="E41638" s="8"/>
      <c r="O41638" s="9"/>
    </row>
    <row r="41639" spans="2:15" x14ac:dyDescent="0.2">
      <c r="B41639" s="3"/>
      <c r="C41639" s="3"/>
      <c r="D41639" s="6"/>
      <c r="E41639" s="8"/>
      <c r="O41639" s="9"/>
    </row>
    <row r="41640" spans="2:15" x14ac:dyDescent="0.2">
      <c r="B41640" s="3"/>
      <c r="C41640" s="3"/>
      <c r="D41640" s="6"/>
      <c r="E41640" s="8"/>
      <c r="O41640" s="9"/>
    </row>
    <row r="41641" spans="2:15" x14ac:dyDescent="0.2">
      <c r="B41641" s="3"/>
      <c r="C41641" s="3"/>
      <c r="D41641" s="6"/>
      <c r="E41641" s="8"/>
      <c r="O41641" s="9"/>
    </row>
    <row r="41642" spans="2:15" x14ac:dyDescent="0.2">
      <c r="B41642" s="3"/>
      <c r="C41642" s="3"/>
      <c r="D41642" s="6"/>
      <c r="E41642" s="8"/>
      <c r="O41642" s="9"/>
    </row>
    <row r="41643" spans="2:15" x14ac:dyDescent="0.2">
      <c r="B41643" s="3"/>
      <c r="C41643" s="3"/>
      <c r="D41643" s="6"/>
      <c r="E41643" s="8"/>
      <c r="O41643" s="9"/>
    </row>
    <row r="41644" spans="2:15" x14ac:dyDescent="0.2">
      <c r="B41644" s="3"/>
      <c r="C41644" s="3"/>
      <c r="D41644" s="6"/>
      <c r="E41644" s="8"/>
      <c r="O41644" s="9"/>
    </row>
    <row r="41645" spans="2:15" x14ac:dyDescent="0.2">
      <c r="B41645" s="3"/>
      <c r="C41645" s="3"/>
      <c r="D41645" s="6"/>
      <c r="E41645" s="8"/>
      <c r="O41645" s="9"/>
    </row>
    <row r="41646" spans="2:15" x14ac:dyDescent="0.2">
      <c r="B41646" s="3"/>
      <c r="C41646" s="3"/>
      <c r="D41646" s="6"/>
      <c r="E41646" s="8"/>
      <c r="O41646" s="9"/>
    </row>
    <row r="41647" spans="2:15" x14ac:dyDescent="0.2">
      <c r="B41647" s="3"/>
      <c r="C41647" s="3"/>
      <c r="D41647" s="6"/>
      <c r="E41647" s="8"/>
      <c r="O41647" s="9"/>
    </row>
    <row r="41648" spans="2:15" x14ac:dyDescent="0.2">
      <c r="B41648" s="3"/>
      <c r="C41648" s="3"/>
      <c r="D41648" s="6"/>
      <c r="E41648" s="8"/>
      <c r="O41648" s="9"/>
    </row>
    <row r="41649" spans="2:15" x14ac:dyDescent="0.2">
      <c r="B41649" s="3"/>
      <c r="C41649" s="3"/>
      <c r="D41649" s="6"/>
      <c r="E41649" s="8"/>
      <c r="O41649" s="9"/>
    </row>
    <row r="41650" spans="2:15" x14ac:dyDescent="0.2">
      <c r="B41650" s="3"/>
      <c r="C41650" s="3"/>
      <c r="D41650" s="6"/>
      <c r="E41650" s="8"/>
      <c r="O41650" s="9"/>
    </row>
    <row r="41651" spans="2:15" x14ac:dyDescent="0.2">
      <c r="B41651" s="3"/>
      <c r="C41651" s="3"/>
      <c r="D41651" s="6"/>
      <c r="E41651" s="8"/>
      <c r="O41651" s="9"/>
    </row>
    <row r="41652" spans="2:15" x14ac:dyDescent="0.2">
      <c r="B41652" s="3"/>
      <c r="C41652" s="3"/>
      <c r="D41652" s="6"/>
      <c r="E41652" s="8"/>
      <c r="O41652" s="9"/>
    </row>
    <row r="41653" spans="2:15" x14ac:dyDescent="0.2">
      <c r="B41653" s="3"/>
      <c r="C41653" s="3"/>
      <c r="D41653" s="6"/>
      <c r="E41653" s="8"/>
      <c r="O41653" s="9"/>
    </row>
    <row r="41654" spans="2:15" x14ac:dyDescent="0.2">
      <c r="B41654" s="3"/>
      <c r="C41654" s="3"/>
      <c r="D41654" s="6"/>
      <c r="E41654" s="8"/>
      <c r="O41654" s="9"/>
    </row>
    <row r="41655" spans="2:15" x14ac:dyDescent="0.2">
      <c r="B41655" s="3"/>
      <c r="C41655" s="3"/>
      <c r="D41655" s="6"/>
      <c r="E41655" s="8"/>
      <c r="O41655" s="9"/>
    </row>
    <row r="41656" spans="2:15" x14ac:dyDescent="0.2">
      <c r="B41656" s="3"/>
      <c r="C41656" s="3"/>
      <c r="D41656" s="6"/>
      <c r="E41656" s="8"/>
      <c r="O41656" s="9"/>
    </row>
    <row r="41657" spans="2:15" x14ac:dyDescent="0.2">
      <c r="B41657" s="3"/>
      <c r="C41657" s="3"/>
      <c r="D41657" s="6"/>
      <c r="E41657" s="8"/>
      <c r="O41657" s="9"/>
    </row>
    <row r="41658" spans="2:15" x14ac:dyDescent="0.2">
      <c r="B41658" s="3"/>
      <c r="C41658" s="3"/>
      <c r="D41658" s="6"/>
      <c r="E41658" s="8"/>
      <c r="O41658" s="9"/>
    </row>
    <row r="41659" spans="2:15" x14ac:dyDescent="0.2">
      <c r="B41659" s="3"/>
      <c r="C41659" s="3"/>
      <c r="D41659" s="6"/>
      <c r="E41659" s="8"/>
      <c r="O41659" s="9"/>
    </row>
    <row r="41660" spans="2:15" x14ac:dyDescent="0.2">
      <c r="B41660" s="3"/>
      <c r="C41660" s="3"/>
      <c r="D41660" s="6"/>
      <c r="E41660" s="8"/>
      <c r="O41660" s="9"/>
    </row>
    <row r="41661" spans="2:15" x14ac:dyDescent="0.2">
      <c r="B41661" s="3"/>
      <c r="C41661" s="3"/>
      <c r="D41661" s="6"/>
      <c r="E41661" s="8"/>
      <c r="O41661" s="9"/>
    </row>
    <row r="41662" spans="2:15" x14ac:dyDescent="0.2">
      <c r="B41662" s="3"/>
      <c r="C41662" s="3"/>
      <c r="D41662" s="6"/>
      <c r="E41662" s="8"/>
      <c r="O41662" s="9"/>
    </row>
    <row r="41663" spans="2:15" x14ac:dyDescent="0.2">
      <c r="B41663" s="3"/>
      <c r="C41663" s="3"/>
      <c r="D41663" s="6"/>
      <c r="E41663" s="8"/>
      <c r="O41663" s="9"/>
    </row>
    <row r="41664" spans="2:15" x14ac:dyDescent="0.2">
      <c r="B41664" s="3"/>
      <c r="C41664" s="3"/>
      <c r="D41664" s="6"/>
      <c r="E41664" s="8"/>
      <c r="O41664" s="9"/>
    </row>
    <row r="41665" spans="2:15" x14ac:dyDescent="0.2">
      <c r="B41665" s="3"/>
      <c r="C41665" s="3"/>
      <c r="D41665" s="6"/>
      <c r="E41665" s="8"/>
      <c r="O41665" s="9"/>
    </row>
    <row r="41666" spans="2:15" x14ac:dyDescent="0.2">
      <c r="B41666" s="3"/>
      <c r="C41666" s="3"/>
      <c r="D41666" s="6"/>
      <c r="E41666" s="8"/>
      <c r="O41666" s="9"/>
    </row>
    <row r="41667" spans="2:15" x14ac:dyDescent="0.2">
      <c r="B41667" s="3"/>
      <c r="C41667" s="3"/>
      <c r="D41667" s="6"/>
      <c r="E41667" s="8"/>
      <c r="O41667" s="9"/>
    </row>
    <row r="41668" spans="2:15" x14ac:dyDescent="0.2">
      <c r="B41668" s="3"/>
      <c r="C41668" s="3"/>
      <c r="D41668" s="6"/>
      <c r="E41668" s="8"/>
      <c r="O41668" s="9"/>
    </row>
    <row r="41669" spans="2:15" x14ac:dyDescent="0.2">
      <c r="B41669" s="3"/>
      <c r="C41669" s="3"/>
      <c r="D41669" s="6"/>
      <c r="E41669" s="8"/>
      <c r="O41669" s="9"/>
    </row>
    <row r="41670" spans="2:15" x14ac:dyDescent="0.2">
      <c r="B41670" s="3"/>
      <c r="C41670" s="3"/>
      <c r="D41670" s="6"/>
      <c r="E41670" s="8"/>
      <c r="O41670" s="9"/>
    </row>
    <row r="41671" spans="2:15" x14ac:dyDescent="0.2">
      <c r="B41671" s="3"/>
      <c r="C41671" s="3"/>
      <c r="D41671" s="6"/>
      <c r="E41671" s="8"/>
      <c r="O41671" s="9"/>
    </row>
    <row r="41672" spans="2:15" x14ac:dyDescent="0.2">
      <c r="B41672" s="3"/>
      <c r="C41672" s="3"/>
      <c r="D41672" s="6"/>
      <c r="E41672" s="8"/>
      <c r="O41672" s="9"/>
    </row>
    <row r="41673" spans="2:15" x14ac:dyDescent="0.2">
      <c r="B41673" s="3"/>
      <c r="C41673" s="3"/>
      <c r="D41673" s="6"/>
      <c r="E41673" s="8"/>
      <c r="O41673" s="9"/>
    </row>
    <row r="41674" spans="2:15" x14ac:dyDescent="0.2">
      <c r="B41674" s="3"/>
      <c r="C41674" s="3"/>
      <c r="D41674" s="6"/>
      <c r="E41674" s="8"/>
      <c r="O41674" s="9"/>
    </row>
    <row r="41675" spans="2:15" x14ac:dyDescent="0.2">
      <c r="B41675" s="3"/>
      <c r="C41675" s="3"/>
      <c r="D41675" s="6"/>
      <c r="E41675" s="8"/>
      <c r="O41675" s="9"/>
    </row>
    <row r="41676" spans="2:15" x14ac:dyDescent="0.2">
      <c r="B41676" s="3"/>
      <c r="C41676" s="3"/>
      <c r="D41676" s="6"/>
      <c r="E41676" s="8"/>
      <c r="O41676" s="9"/>
    </row>
    <row r="41677" spans="2:15" x14ac:dyDescent="0.2">
      <c r="B41677" s="3"/>
      <c r="C41677" s="3"/>
      <c r="D41677" s="6"/>
      <c r="E41677" s="8"/>
      <c r="O41677" s="9"/>
    </row>
    <row r="41678" spans="2:15" x14ac:dyDescent="0.2">
      <c r="B41678" s="3"/>
      <c r="C41678" s="3"/>
      <c r="D41678" s="6"/>
      <c r="E41678" s="8"/>
      <c r="O41678" s="9"/>
    </row>
    <row r="41679" spans="2:15" x14ac:dyDescent="0.2">
      <c r="B41679" s="3"/>
      <c r="C41679" s="3"/>
      <c r="D41679" s="6"/>
      <c r="E41679" s="8"/>
      <c r="O41679" s="9"/>
    </row>
    <row r="41680" spans="2:15" x14ac:dyDescent="0.2">
      <c r="B41680" s="3"/>
      <c r="C41680" s="3"/>
      <c r="D41680" s="6"/>
      <c r="E41680" s="8"/>
      <c r="O41680" s="9"/>
    </row>
    <row r="41681" spans="2:15" x14ac:dyDescent="0.2">
      <c r="B41681" s="3"/>
      <c r="C41681" s="3"/>
      <c r="D41681" s="6"/>
      <c r="E41681" s="8"/>
      <c r="O41681" s="9"/>
    </row>
    <row r="41682" spans="2:15" x14ac:dyDescent="0.2">
      <c r="B41682" s="3"/>
      <c r="C41682" s="3"/>
      <c r="D41682" s="6"/>
      <c r="E41682" s="8"/>
      <c r="O41682" s="9"/>
    </row>
    <row r="41683" spans="2:15" x14ac:dyDescent="0.2">
      <c r="B41683" s="3"/>
      <c r="C41683" s="3"/>
      <c r="D41683" s="6"/>
      <c r="E41683" s="8"/>
      <c r="O41683" s="9"/>
    </row>
    <row r="41684" spans="2:15" x14ac:dyDescent="0.2">
      <c r="B41684" s="3"/>
      <c r="C41684" s="3"/>
      <c r="D41684" s="6"/>
      <c r="E41684" s="8"/>
      <c r="O41684" s="9"/>
    </row>
    <row r="41685" spans="2:15" x14ac:dyDescent="0.2">
      <c r="B41685" s="3"/>
      <c r="C41685" s="3"/>
      <c r="D41685" s="6"/>
      <c r="E41685" s="8"/>
      <c r="O41685" s="9"/>
    </row>
    <row r="41686" spans="2:15" x14ac:dyDescent="0.2">
      <c r="B41686" s="3"/>
      <c r="C41686" s="3"/>
      <c r="D41686" s="6"/>
      <c r="E41686" s="8"/>
      <c r="O41686" s="9"/>
    </row>
    <row r="41687" spans="2:15" x14ac:dyDescent="0.2">
      <c r="B41687" s="3"/>
      <c r="C41687" s="3"/>
      <c r="D41687" s="6"/>
      <c r="E41687" s="8"/>
      <c r="O41687" s="9"/>
    </row>
    <row r="41688" spans="2:15" x14ac:dyDescent="0.2">
      <c r="B41688" s="3"/>
      <c r="C41688" s="3"/>
      <c r="D41688" s="6"/>
      <c r="E41688" s="8"/>
      <c r="O41688" s="9"/>
    </row>
    <row r="41689" spans="2:15" x14ac:dyDescent="0.2">
      <c r="B41689" s="3"/>
      <c r="C41689" s="3"/>
      <c r="D41689" s="6"/>
      <c r="E41689" s="8"/>
      <c r="O41689" s="9"/>
    </row>
    <row r="41690" spans="2:15" x14ac:dyDescent="0.2">
      <c r="B41690" s="3"/>
      <c r="C41690" s="3"/>
      <c r="D41690" s="6"/>
      <c r="E41690" s="8"/>
      <c r="O41690" s="9"/>
    </row>
    <row r="41691" spans="2:15" x14ac:dyDescent="0.2">
      <c r="B41691" s="3"/>
      <c r="C41691" s="3"/>
      <c r="D41691" s="6"/>
      <c r="E41691" s="8"/>
      <c r="O41691" s="9"/>
    </row>
    <row r="41692" spans="2:15" x14ac:dyDescent="0.2">
      <c r="B41692" s="3"/>
      <c r="C41692" s="3"/>
      <c r="D41692" s="6"/>
      <c r="E41692" s="8"/>
      <c r="O41692" s="9"/>
    </row>
    <row r="41693" spans="2:15" x14ac:dyDescent="0.2">
      <c r="B41693" s="3"/>
      <c r="C41693" s="3"/>
      <c r="D41693" s="6"/>
      <c r="E41693" s="8"/>
      <c r="O41693" s="9"/>
    </row>
    <row r="41694" spans="2:15" x14ac:dyDescent="0.2">
      <c r="B41694" s="3"/>
      <c r="C41694" s="3"/>
      <c r="D41694" s="6"/>
      <c r="E41694" s="8"/>
      <c r="O41694" s="9"/>
    </row>
    <row r="41695" spans="2:15" x14ac:dyDescent="0.2">
      <c r="B41695" s="3"/>
      <c r="C41695" s="3"/>
      <c r="D41695" s="6"/>
      <c r="E41695" s="8"/>
      <c r="O41695" s="9"/>
    </row>
    <row r="41696" spans="2:15" x14ac:dyDescent="0.2">
      <c r="B41696" s="3"/>
      <c r="C41696" s="3"/>
      <c r="D41696" s="6"/>
      <c r="E41696" s="8"/>
      <c r="O41696" s="9"/>
    </row>
    <row r="41697" spans="2:15" x14ac:dyDescent="0.2">
      <c r="B41697" s="3"/>
      <c r="C41697" s="3"/>
      <c r="D41697" s="6"/>
      <c r="E41697" s="8"/>
      <c r="O41697" s="9"/>
    </row>
    <row r="41698" spans="2:15" x14ac:dyDescent="0.2">
      <c r="B41698" s="3"/>
      <c r="C41698" s="3"/>
      <c r="D41698" s="6"/>
      <c r="E41698" s="8"/>
      <c r="O41698" s="9"/>
    </row>
    <row r="41699" spans="2:15" x14ac:dyDescent="0.2">
      <c r="B41699" s="3"/>
      <c r="C41699" s="3"/>
      <c r="D41699" s="6"/>
      <c r="E41699" s="8"/>
      <c r="O41699" s="9"/>
    </row>
    <row r="41700" spans="2:15" x14ac:dyDescent="0.2">
      <c r="B41700" s="3"/>
      <c r="C41700" s="3"/>
      <c r="D41700" s="6"/>
      <c r="E41700" s="8"/>
      <c r="O41700" s="9"/>
    </row>
    <row r="41701" spans="2:15" x14ac:dyDescent="0.2">
      <c r="B41701" s="3"/>
      <c r="C41701" s="3"/>
      <c r="D41701" s="6"/>
      <c r="E41701" s="8"/>
      <c r="O41701" s="9"/>
    </row>
    <row r="41702" spans="2:15" x14ac:dyDescent="0.2">
      <c r="B41702" s="3"/>
      <c r="C41702" s="3"/>
      <c r="D41702" s="6"/>
      <c r="E41702" s="8"/>
      <c r="O41702" s="9"/>
    </row>
    <row r="41703" spans="2:15" x14ac:dyDescent="0.2">
      <c r="B41703" s="3"/>
      <c r="C41703" s="3"/>
      <c r="D41703" s="6"/>
      <c r="E41703" s="8"/>
      <c r="O41703" s="9"/>
    </row>
    <row r="41704" spans="2:15" x14ac:dyDescent="0.2">
      <c r="B41704" s="3"/>
      <c r="C41704" s="3"/>
      <c r="D41704" s="6"/>
      <c r="E41704" s="8"/>
      <c r="O41704" s="9"/>
    </row>
    <row r="41705" spans="2:15" x14ac:dyDescent="0.2">
      <c r="B41705" s="3"/>
      <c r="C41705" s="3"/>
      <c r="D41705" s="6"/>
      <c r="E41705" s="8"/>
      <c r="O41705" s="9"/>
    </row>
    <row r="41706" spans="2:15" x14ac:dyDescent="0.2">
      <c r="B41706" s="3"/>
      <c r="C41706" s="3"/>
      <c r="D41706" s="6"/>
      <c r="E41706" s="8"/>
      <c r="O41706" s="9"/>
    </row>
    <row r="41707" spans="2:15" x14ac:dyDescent="0.2">
      <c r="B41707" s="3"/>
      <c r="C41707" s="3"/>
      <c r="D41707" s="6"/>
      <c r="E41707" s="8"/>
      <c r="O41707" s="9"/>
    </row>
    <row r="41708" spans="2:15" x14ac:dyDescent="0.2">
      <c r="B41708" s="3"/>
      <c r="C41708" s="3"/>
      <c r="D41708" s="6"/>
      <c r="E41708" s="8"/>
      <c r="O41708" s="9"/>
    </row>
    <row r="41709" spans="2:15" x14ac:dyDescent="0.2">
      <c r="B41709" s="3"/>
      <c r="C41709" s="3"/>
      <c r="D41709" s="6"/>
      <c r="E41709" s="8"/>
      <c r="O41709" s="9"/>
    </row>
    <row r="41710" spans="2:15" x14ac:dyDescent="0.2">
      <c r="B41710" s="3"/>
      <c r="C41710" s="3"/>
      <c r="D41710" s="6"/>
      <c r="E41710" s="8"/>
      <c r="O41710" s="9"/>
    </row>
    <row r="41711" spans="2:15" x14ac:dyDescent="0.2">
      <c r="B41711" s="3"/>
      <c r="C41711" s="3"/>
      <c r="D41711" s="6"/>
      <c r="E41711" s="8"/>
      <c r="O41711" s="9"/>
    </row>
    <row r="41712" spans="2:15" x14ac:dyDescent="0.2">
      <c r="B41712" s="3"/>
      <c r="C41712" s="3"/>
      <c r="D41712" s="6"/>
      <c r="E41712" s="8"/>
      <c r="O41712" s="9"/>
    </row>
    <row r="41713" spans="2:15" x14ac:dyDescent="0.2">
      <c r="B41713" s="3"/>
      <c r="C41713" s="3"/>
      <c r="D41713" s="6"/>
      <c r="E41713" s="8"/>
      <c r="O41713" s="9"/>
    </row>
    <row r="41714" spans="2:15" x14ac:dyDescent="0.2">
      <c r="B41714" s="3"/>
      <c r="C41714" s="3"/>
      <c r="D41714" s="6"/>
      <c r="E41714" s="8"/>
      <c r="O41714" s="9"/>
    </row>
    <row r="41715" spans="2:15" x14ac:dyDescent="0.2">
      <c r="B41715" s="3"/>
      <c r="C41715" s="3"/>
      <c r="D41715" s="6"/>
      <c r="E41715" s="8"/>
      <c r="O41715" s="9"/>
    </row>
    <row r="41716" spans="2:15" x14ac:dyDescent="0.2">
      <c r="B41716" s="3"/>
      <c r="C41716" s="3"/>
      <c r="D41716" s="6"/>
      <c r="E41716" s="8"/>
      <c r="O41716" s="9"/>
    </row>
    <row r="41717" spans="2:15" x14ac:dyDescent="0.2">
      <c r="B41717" s="3"/>
      <c r="C41717" s="3"/>
      <c r="D41717" s="6"/>
      <c r="E41717" s="8"/>
      <c r="O41717" s="9"/>
    </row>
    <row r="41718" spans="2:15" x14ac:dyDescent="0.2">
      <c r="B41718" s="3"/>
      <c r="C41718" s="3"/>
      <c r="D41718" s="6"/>
      <c r="E41718" s="8"/>
      <c r="O41718" s="9"/>
    </row>
    <row r="41719" spans="2:15" x14ac:dyDescent="0.2">
      <c r="B41719" s="3"/>
      <c r="C41719" s="3"/>
      <c r="D41719" s="6"/>
      <c r="E41719" s="8"/>
      <c r="O41719" s="9"/>
    </row>
    <row r="41720" spans="2:15" x14ac:dyDescent="0.2">
      <c r="B41720" s="3"/>
      <c r="C41720" s="3"/>
      <c r="D41720" s="6"/>
      <c r="E41720" s="8"/>
      <c r="O41720" s="9"/>
    </row>
    <row r="41721" spans="2:15" x14ac:dyDescent="0.2">
      <c r="B41721" s="3"/>
      <c r="C41721" s="3"/>
      <c r="D41721" s="6"/>
      <c r="E41721" s="8"/>
      <c r="O41721" s="9"/>
    </row>
    <row r="41722" spans="2:15" x14ac:dyDescent="0.2">
      <c r="B41722" s="3"/>
      <c r="C41722" s="3"/>
      <c r="D41722" s="6"/>
      <c r="E41722" s="8"/>
      <c r="O41722" s="9"/>
    </row>
    <row r="41723" spans="2:15" x14ac:dyDescent="0.2">
      <c r="B41723" s="3"/>
      <c r="C41723" s="3"/>
      <c r="D41723" s="6"/>
      <c r="E41723" s="8"/>
      <c r="O41723" s="9"/>
    </row>
    <row r="41724" spans="2:15" x14ac:dyDescent="0.2">
      <c r="B41724" s="3"/>
      <c r="C41724" s="3"/>
      <c r="D41724" s="6"/>
      <c r="E41724" s="8"/>
      <c r="O41724" s="9"/>
    </row>
    <row r="41725" spans="2:15" x14ac:dyDescent="0.2">
      <c r="B41725" s="3"/>
      <c r="C41725" s="3"/>
      <c r="D41725" s="6"/>
      <c r="E41725" s="8"/>
      <c r="O41725" s="9"/>
    </row>
    <row r="41726" spans="2:15" x14ac:dyDescent="0.2">
      <c r="B41726" s="3"/>
      <c r="C41726" s="3"/>
      <c r="D41726" s="6"/>
      <c r="E41726" s="8"/>
      <c r="O41726" s="9"/>
    </row>
    <row r="41727" spans="2:15" x14ac:dyDescent="0.2">
      <c r="B41727" s="3"/>
      <c r="C41727" s="3"/>
      <c r="D41727" s="6"/>
      <c r="E41727" s="8"/>
      <c r="O41727" s="9"/>
    </row>
    <row r="41728" spans="2:15" x14ac:dyDescent="0.2">
      <c r="B41728" s="3"/>
      <c r="C41728" s="3"/>
      <c r="D41728" s="6"/>
      <c r="E41728" s="8"/>
      <c r="O41728" s="9"/>
    </row>
    <row r="41729" spans="2:15" x14ac:dyDescent="0.2">
      <c r="B41729" s="3"/>
      <c r="C41729" s="3"/>
      <c r="D41729" s="6"/>
      <c r="E41729" s="8"/>
      <c r="O41729" s="9"/>
    </row>
    <row r="41730" spans="2:15" x14ac:dyDescent="0.2">
      <c r="B41730" s="3"/>
      <c r="C41730" s="3"/>
      <c r="D41730" s="6"/>
      <c r="E41730" s="8"/>
      <c r="O41730" s="9"/>
    </row>
    <row r="41731" spans="2:15" x14ac:dyDescent="0.2">
      <c r="B41731" s="3"/>
      <c r="C41731" s="3"/>
      <c r="D41731" s="6"/>
      <c r="E41731" s="8"/>
      <c r="O41731" s="9"/>
    </row>
    <row r="41732" spans="2:15" x14ac:dyDescent="0.2">
      <c r="B41732" s="3"/>
      <c r="C41732" s="3"/>
      <c r="D41732" s="6"/>
      <c r="E41732" s="8"/>
      <c r="O41732" s="9"/>
    </row>
    <row r="41733" spans="2:15" x14ac:dyDescent="0.2">
      <c r="B41733" s="3"/>
      <c r="C41733" s="3"/>
      <c r="D41733" s="6"/>
      <c r="E41733" s="8"/>
      <c r="O41733" s="9"/>
    </row>
    <row r="41734" spans="2:15" x14ac:dyDescent="0.2">
      <c r="B41734" s="3"/>
      <c r="C41734" s="3"/>
      <c r="D41734" s="6"/>
      <c r="E41734" s="8"/>
      <c r="O41734" s="9"/>
    </row>
    <row r="41735" spans="2:15" x14ac:dyDescent="0.2">
      <c r="B41735" s="3"/>
      <c r="C41735" s="3"/>
      <c r="D41735" s="6"/>
      <c r="E41735" s="8"/>
      <c r="O41735" s="9"/>
    </row>
    <row r="41736" spans="2:15" x14ac:dyDescent="0.2">
      <c r="B41736" s="3"/>
      <c r="C41736" s="3"/>
      <c r="D41736" s="6"/>
      <c r="E41736" s="8"/>
      <c r="O41736" s="9"/>
    </row>
    <row r="41737" spans="2:15" x14ac:dyDescent="0.2">
      <c r="B41737" s="3"/>
      <c r="C41737" s="3"/>
      <c r="D41737" s="6"/>
      <c r="E41737" s="8"/>
      <c r="O41737" s="9"/>
    </row>
    <row r="41738" spans="2:15" x14ac:dyDescent="0.2">
      <c r="B41738" s="3"/>
      <c r="C41738" s="3"/>
      <c r="D41738" s="6"/>
      <c r="E41738" s="8"/>
      <c r="O41738" s="9"/>
    </row>
    <row r="41739" spans="2:15" x14ac:dyDescent="0.2">
      <c r="B41739" s="3"/>
      <c r="C41739" s="3"/>
      <c r="D41739" s="6"/>
      <c r="E41739" s="8"/>
      <c r="O41739" s="9"/>
    </row>
    <row r="41740" spans="2:15" x14ac:dyDescent="0.2">
      <c r="B41740" s="3"/>
      <c r="C41740" s="3"/>
      <c r="D41740" s="6"/>
      <c r="E41740" s="8"/>
      <c r="O41740" s="9"/>
    </row>
    <row r="41741" spans="2:15" x14ac:dyDescent="0.2">
      <c r="B41741" s="3"/>
      <c r="C41741" s="3"/>
      <c r="D41741" s="6"/>
      <c r="E41741" s="8"/>
      <c r="O41741" s="9"/>
    </row>
    <row r="41742" spans="2:15" x14ac:dyDescent="0.2">
      <c r="B41742" s="3"/>
      <c r="C41742" s="3"/>
      <c r="D41742" s="6"/>
      <c r="E41742" s="8"/>
      <c r="O41742" s="9"/>
    </row>
    <row r="41743" spans="2:15" x14ac:dyDescent="0.2">
      <c r="B41743" s="3"/>
      <c r="C41743" s="3"/>
      <c r="D41743" s="6"/>
      <c r="E41743" s="8"/>
      <c r="O41743" s="9"/>
    </row>
    <row r="41744" spans="2:15" x14ac:dyDescent="0.2">
      <c r="B41744" s="3"/>
      <c r="C41744" s="3"/>
      <c r="D41744" s="6"/>
      <c r="E41744" s="8"/>
      <c r="O41744" s="9"/>
    </row>
    <row r="41745" spans="2:15" x14ac:dyDescent="0.2">
      <c r="B41745" s="3"/>
      <c r="C41745" s="3"/>
      <c r="D41745" s="6"/>
      <c r="E41745" s="8"/>
      <c r="O41745" s="9"/>
    </row>
    <row r="41746" spans="2:15" x14ac:dyDescent="0.2">
      <c r="B41746" s="3"/>
      <c r="C41746" s="3"/>
      <c r="D41746" s="6"/>
      <c r="E41746" s="8"/>
      <c r="O41746" s="9"/>
    </row>
    <row r="41747" spans="2:15" x14ac:dyDescent="0.2">
      <c r="B41747" s="3"/>
      <c r="C41747" s="3"/>
      <c r="D41747" s="6"/>
      <c r="E41747" s="8"/>
      <c r="O41747" s="9"/>
    </row>
    <row r="41748" spans="2:15" x14ac:dyDescent="0.2">
      <c r="B41748" s="3"/>
      <c r="C41748" s="3"/>
      <c r="D41748" s="6"/>
      <c r="E41748" s="8"/>
      <c r="O41748" s="9"/>
    </row>
    <row r="41749" spans="2:15" x14ac:dyDescent="0.2">
      <c r="B41749" s="3"/>
      <c r="C41749" s="3"/>
      <c r="D41749" s="6"/>
      <c r="E41749" s="8"/>
      <c r="O41749" s="9"/>
    </row>
    <row r="41750" spans="2:15" x14ac:dyDescent="0.2">
      <c r="B41750" s="3"/>
      <c r="C41750" s="3"/>
      <c r="D41750" s="6"/>
      <c r="E41750" s="8"/>
      <c r="O41750" s="9"/>
    </row>
    <row r="41751" spans="2:15" x14ac:dyDescent="0.2">
      <c r="B41751" s="3"/>
      <c r="C41751" s="3"/>
      <c r="D41751" s="6"/>
      <c r="E41751" s="8"/>
      <c r="O41751" s="9"/>
    </row>
    <row r="41752" spans="2:15" x14ac:dyDescent="0.2">
      <c r="B41752" s="3"/>
      <c r="C41752" s="3"/>
      <c r="D41752" s="6"/>
      <c r="E41752" s="8"/>
      <c r="O41752" s="9"/>
    </row>
    <row r="41753" spans="2:15" x14ac:dyDescent="0.2">
      <c r="B41753" s="3"/>
      <c r="C41753" s="3"/>
      <c r="D41753" s="6"/>
      <c r="E41753" s="8"/>
      <c r="O41753" s="9"/>
    </row>
    <row r="41754" spans="2:15" x14ac:dyDescent="0.2">
      <c r="B41754" s="3"/>
      <c r="C41754" s="3"/>
      <c r="D41754" s="6"/>
      <c r="E41754" s="8"/>
      <c r="O41754" s="9"/>
    </row>
    <row r="41755" spans="2:15" x14ac:dyDescent="0.2">
      <c r="B41755" s="3"/>
      <c r="C41755" s="3"/>
      <c r="D41755" s="6"/>
      <c r="E41755" s="8"/>
      <c r="O41755" s="9"/>
    </row>
    <row r="41756" spans="2:15" x14ac:dyDescent="0.2">
      <c r="B41756" s="3"/>
      <c r="C41756" s="3"/>
      <c r="D41756" s="6"/>
      <c r="E41756" s="8"/>
      <c r="O41756" s="9"/>
    </row>
    <row r="41757" spans="2:15" x14ac:dyDescent="0.2">
      <c r="B41757" s="3"/>
      <c r="C41757" s="3"/>
      <c r="D41757" s="6"/>
      <c r="E41757" s="8"/>
      <c r="O41757" s="9"/>
    </row>
    <row r="41758" spans="2:15" x14ac:dyDescent="0.2">
      <c r="B41758" s="3"/>
      <c r="C41758" s="3"/>
      <c r="D41758" s="6"/>
      <c r="E41758" s="8"/>
      <c r="O41758" s="9"/>
    </row>
    <row r="41759" spans="2:15" x14ac:dyDescent="0.2">
      <c r="B41759" s="3"/>
      <c r="C41759" s="3"/>
      <c r="D41759" s="6"/>
      <c r="E41759" s="8"/>
      <c r="O41759" s="9"/>
    </row>
    <row r="41760" spans="2:15" x14ac:dyDescent="0.2">
      <c r="B41760" s="3"/>
      <c r="C41760" s="3"/>
      <c r="D41760" s="6"/>
      <c r="E41760" s="8"/>
      <c r="O41760" s="9"/>
    </row>
    <row r="41761" spans="2:15" x14ac:dyDescent="0.2">
      <c r="B41761" s="3"/>
      <c r="C41761" s="3"/>
      <c r="D41761" s="6"/>
      <c r="E41761" s="8"/>
      <c r="O41761" s="9"/>
    </row>
    <row r="41762" spans="2:15" x14ac:dyDescent="0.2">
      <c r="B41762" s="3"/>
      <c r="C41762" s="3"/>
      <c r="D41762" s="6"/>
      <c r="E41762" s="8"/>
      <c r="O41762" s="9"/>
    </row>
    <row r="41763" spans="2:15" x14ac:dyDescent="0.2">
      <c r="B41763" s="3"/>
      <c r="C41763" s="3"/>
      <c r="D41763" s="6"/>
      <c r="E41763" s="8"/>
      <c r="O41763" s="9"/>
    </row>
    <row r="41764" spans="2:15" x14ac:dyDescent="0.2">
      <c r="B41764" s="3"/>
      <c r="C41764" s="3"/>
      <c r="D41764" s="6"/>
      <c r="E41764" s="8"/>
      <c r="O41764" s="9"/>
    </row>
    <row r="41765" spans="2:15" x14ac:dyDescent="0.2">
      <c r="B41765" s="3"/>
      <c r="C41765" s="3"/>
      <c r="D41765" s="6"/>
      <c r="E41765" s="8"/>
      <c r="O41765" s="9"/>
    </row>
    <row r="41766" spans="2:15" x14ac:dyDescent="0.2">
      <c r="B41766" s="3"/>
      <c r="C41766" s="3"/>
      <c r="D41766" s="6"/>
      <c r="E41766" s="8"/>
      <c r="O41766" s="9"/>
    </row>
    <row r="41767" spans="2:15" x14ac:dyDescent="0.2">
      <c r="B41767" s="3"/>
      <c r="C41767" s="3"/>
      <c r="D41767" s="6"/>
      <c r="E41767" s="8"/>
      <c r="O41767" s="9"/>
    </row>
    <row r="41768" spans="2:15" x14ac:dyDescent="0.2">
      <c r="B41768" s="3"/>
      <c r="C41768" s="3"/>
      <c r="D41768" s="6"/>
      <c r="E41768" s="8"/>
      <c r="O41768" s="9"/>
    </row>
    <row r="41769" spans="2:15" x14ac:dyDescent="0.2">
      <c r="B41769" s="3"/>
      <c r="C41769" s="3"/>
      <c r="D41769" s="6"/>
      <c r="E41769" s="8"/>
      <c r="O41769" s="9"/>
    </row>
    <row r="41770" spans="2:15" x14ac:dyDescent="0.2">
      <c r="B41770" s="3"/>
      <c r="C41770" s="3"/>
      <c r="D41770" s="6"/>
      <c r="E41770" s="8"/>
      <c r="O41770" s="9"/>
    </row>
    <row r="41771" spans="2:15" x14ac:dyDescent="0.2">
      <c r="B41771" s="3"/>
      <c r="C41771" s="3"/>
      <c r="D41771" s="6"/>
      <c r="E41771" s="8"/>
      <c r="O41771" s="9"/>
    </row>
    <row r="41772" spans="2:15" x14ac:dyDescent="0.2">
      <c r="B41772" s="3"/>
      <c r="C41772" s="3"/>
      <c r="D41772" s="6"/>
      <c r="E41772" s="8"/>
      <c r="O41772" s="9"/>
    </row>
    <row r="41773" spans="2:15" x14ac:dyDescent="0.2">
      <c r="B41773" s="3"/>
      <c r="C41773" s="3"/>
      <c r="D41773" s="6"/>
      <c r="E41773" s="8"/>
      <c r="O41773" s="9"/>
    </row>
    <row r="41774" spans="2:15" x14ac:dyDescent="0.2">
      <c r="B41774" s="3"/>
      <c r="C41774" s="3"/>
      <c r="D41774" s="6"/>
      <c r="E41774" s="8"/>
      <c r="O41774" s="9"/>
    </row>
    <row r="41775" spans="2:15" x14ac:dyDescent="0.2">
      <c r="B41775" s="3"/>
      <c r="C41775" s="3"/>
      <c r="D41775" s="6"/>
      <c r="E41775" s="8"/>
      <c r="O41775" s="9"/>
    </row>
    <row r="41776" spans="2:15" x14ac:dyDescent="0.2">
      <c r="B41776" s="3"/>
      <c r="C41776" s="3"/>
      <c r="D41776" s="6"/>
      <c r="E41776" s="8"/>
      <c r="O41776" s="9"/>
    </row>
    <row r="41777" spans="2:15" x14ac:dyDescent="0.2">
      <c r="B41777" s="3"/>
      <c r="C41777" s="3"/>
      <c r="D41777" s="6"/>
      <c r="E41777" s="8"/>
      <c r="O41777" s="9"/>
    </row>
    <row r="41778" spans="2:15" x14ac:dyDescent="0.2">
      <c r="B41778" s="3"/>
      <c r="C41778" s="3"/>
      <c r="D41778" s="6"/>
      <c r="E41778" s="8"/>
      <c r="O41778" s="9"/>
    </row>
    <row r="41779" spans="2:15" x14ac:dyDescent="0.2">
      <c r="B41779" s="3"/>
      <c r="C41779" s="3"/>
      <c r="D41779" s="6"/>
      <c r="E41779" s="8"/>
      <c r="O41779" s="9"/>
    </row>
    <row r="41780" spans="2:15" x14ac:dyDescent="0.2">
      <c r="B41780" s="3"/>
      <c r="C41780" s="3"/>
      <c r="D41780" s="6"/>
      <c r="E41780" s="8"/>
      <c r="O41780" s="9"/>
    </row>
    <row r="41781" spans="2:15" x14ac:dyDescent="0.2">
      <c r="B41781" s="3"/>
      <c r="C41781" s="3"/>
      <c r="D41781" s="6"/>
      <c r="E41781" s="8"/>
      <c r="O41781" s="9"/>
    </row>
    <row r="41782" spans="2:15" x14ac:dyDescent="0.2">
      <c r="B41782" s="3"/>
      <c r="C41782" s="3"/>
      <c r="D41782" s="6"/>
      <c r="E41782" s="8"/>
      <c r="O41782" s="9"/>
    </row>
    <row r="41783" spans="2:15" x14ac:dyDescent="0.2">
      <c r="B41783" s="3"/>
      <c r="C41783" s="3"/>
      <c r="D41783" s="6"/>
      <c r="E41783" s="8"/>
      <c r="O41783" s="9"/>
    </row>
    <row r="41784" spans="2:15" x14ac:dyDescent="0.2">
      <c r="B41784" s="3"/>
      <c r="C41784" s="3"/>
      <c r="D41784" s="6"/>
      <c r="E41784" s="8"/>
      <c r="O41784" s="9"/>
    </row>
    <row r="41785" spans="2:15" x14ac:dyDescent="0.2">
      <c r="B41785" s="3"/>
      <c r="C41785" s="3"/>
      <c r="D41785" s="6"/>
      <c r="E41785" s="8"/>
      <c r="O41785" s="9"/>
    </row>
    <row r="41786" spans="2:15" x14ac:dyDescent="0.2">
      <c r="B41786" s="3"/>
      <c r="C41786" s="3"/>
      <c r="D41786" s="6"/>
      <c r="E41786" s="8"/>
      <c r="O41786" s="9"/>
    </row>
    <row r="41787" spans="2:15" x14ac:dyDescent="0.2">
      <c r="B41787" s="3"/>
      <c r="C41787" s="3"/>
      <c r="D41787" s="6"/>
      <c r="E41787" s="8"/>
      <c r="O41787" s="9"/>
    </row>
    <row r="41788" spans="2:15" x14ac:dyDescent="0.2">
      <c r="B41788" s="3"/>
      <c r="C41788" s="3"/>
      <c r="D41788" s="6"/>
      <c r="E41788" s="8"/>
      <c r="O41788" s="9"/>
    </row>
    <row r="41789" spans="2:15" x14ac:dyDescent="0.2">
      <c r="B41789" s="3"/>
      <c r="C41789" s="3"/>
      <c r="D41789" s="6"/>
      <c r="E41789" s="8"/>
      <c r="O41789" s="9"/>
    </row>
    <row r="41790" spans="2:15" x14ac:dyDescent="0.2">
      <c r="B41790" s="3"/>
      <c r="C41790" s="3"/>
      <c r="D41790" s="6"/>
      <c r="E41790" s="8"/>
      <c r="O41790" s="9"/>
    </row>
    <row r="41791" spans="2:15" x14ac:dyDescent="0.2">
      <c r="B41791" s="3"/>
      <c r="C41791" s="3"/>
      <c r="D41791" s="6"/>
      <c r="E41791" s="8"/>
      <c r="O41791" s="9"/>
    </row>
    <row r="41792" spans="2:15" x14ac:dyDescent="0.2">
      <c r="B41792" s="3"/>
      <c r="C41792" s="3"/>
      <c r="D41792" s="6"/>
      <c r="E41792" s="8"/>
      <c r="O41792" s="9"/>
    </row>
    <row r="41793" spans="2:15" x14ac:dyDescent="0.2">
      <c r="B41793" s="3"/>
      <c r="C41793" s="3"/>
      <c r="D41793" s="6"/>
      <c r="E41793" s="8"/>
      <c r="O41793" s="9"/>
    </row>
    <row r="41794" spans="2:15" x14ac:dyDescent="0.2">
      <c r="B41794" s="3"/>
      <c r="C41794" s="3"/>
      <c r="D41794" s="6"/>
      <c r="E41794" s="8"/>
      <c r="O41794" s="9"/>
    </row>
    <row r="41795" spans="2:15" x14ac:dyDescent="0.2">
      <c r="B41795" s="3"/>
      <c r="C41795" s="3"/>
      <c r="D41795" s="6"/>
      <c r="E41795" s="8"/>
      <c r="O41795" s="9"/>
    </row>
    <row r="41796" spans="2:15" x14ac:dyDescent="0.2">
      <c r="B41796" s="3"/>
      <c r="C41796" s="3"/>
      <c r="D41796" s="6"/>
      <c r="E41796" s="8"/>
      <c r="O41796" s="9"/>
    </row>
    <row r="41797" spans="2:15" x14ac:dyDescent="0.2">
      <c r="B41797" s="3"/>
      <c r="C41797" s="3"/>
      <c r="D41797" s="6"/>
      <c r="E41797" s="8"/>
      <c r="O41797" s="9"/>
    </row>
    <row r="41798" spans="2:15" x14ac:dyDescent="0.2">
      <c r="B41798" s="3"/>
      <c r="C41798" s="3"/>
      <c r="D41798" s="6"/>
      <c r="E41798" s="8"/>
      <c r="O41798" s="9"/>
    </row>
    <row r="41799" spans="2:15" x14ac:dyDescent="0.2">
      <c r="B41799" s="3"/>
      <c r="C41799" s="3"/>
      <c r="D41799" s="6"/>
      <c r="E41799" s="8"/>
      <c r="O41799" s="9"/>
    </row>
    <row r="41800" spans="2:15" x14ac:dyDescent="0.2">
      <c r="B41800" s="3"/>
      <c r="C41800" s="3"/>
      <c r="D41800" s="6"/>
      <c r="E41800" s="8"/>
      <c r="O41800" s="9"/>
    </row>
    <row r="41801" spans="2:15" x14ac:dyDescent="0.2">
      <c r="B41801" s="3"/>
      <c r="C41801" s="3"/>
      <c r="D41801" s="6"/>
      <c r="E41801" s="8"/>
      <c r="O41801" s="9"/>
    </row>
    <row r="41802" spans="2:15" x14ac:dyDescent="0.2">
      <c r="B41802" s="3"/>
      <c r="C41802" s="3"/>
      <c r="D41802" s="6"/>
      <c r="E41802" s="8"/>
      <c r="O41802" s="9"/>
    </row>
    <row r="41803" spans="2:15" x14ac:dyDescent="0.2">
      <c r="B41803" s="3"/>
      <c r="C41803" s="3"/>
      <c r="D41803" s="6"/>
      <c r="E41803" s="8"/>
      <c r="O41803" s="9"/>
    </row>
    <row r="41804" spans="2:15" x14ac:dyDescent="0.2">
      <c r="B41804" s="3"/>
      <c r="C41804" s="3"/>
      <c r="D41804" s="6"/>
      <c r="E41804" s="8"/>
      <c r="O41804" s="9"/>
    </row>
    <row r="41805" spans="2:15" x14ac:dyDescent="0.2">
      <c r="B41805" s="3"/>
      <c r="C41805" s="3"/>
      <c r="D41805" s="6"/>
      <c r="E41805" s="8"/>
      <c r="O41805" s="9"/>
    </row>
    <row r="41806" spans="2:15" x14ac:dyDescent="0.2">
      <c r="B41806" s="3"/>
      <c r="C41806" s="3"/>
      <c r="D41806" s="6"/>
      <c r="E41806" s="8"/>
      <c r="O41806" s="9"/>
    </row>
    <row r="41807" spans="2:15" x14ac:dyDescent="0.2">
      <c r="B41807" s="3"/>
      <c r="C41807" s="3"/>
      <c r="D41807" s="6"/>
      <c r="E41807" s="8"/>
      <c r="O41807" s="9"/>
    </row>
    <row r="41808" spans="2:15" x14ac:dyDescent="0.2">
      <c r="B41808" s="3"/>
      <c r="C41808" s="3"/>
      <c r="D41808" s="6"/>
      <c r="E41808" s="8"/>
      <c r="O41808" s="9"/>
    </row>
    <row r="41809" spans="2:15" x14ac:dyDescent="0.2">
      <c r="B41809" s="3"/>
      <c r="C41809" s="3"/>
      <c r="D41809" s="6"/>
      <c r="E41809" s="8"/>
      <c r="O41809" s="9"/>
    </row>
    <row r="41810" spans="2:15" x14ac:dyDescent="0.2">
      <c r="B41810" s="3"/>
      <c r="C41810" s="3"/>
      <c r="D41810" s="6"/>
      <c r="E41810" s="8"/>
      <c r="O41810" s="9"/>
    </row>
    <row r="41811" spans="2:15" x14ac:dyDescent="0.2">
      <c r="B41811" s="3"/>
      <c r="C41811" s="3"/>
      <c r="D41811" s="6"/>
      <c r="E41811" s="8"/>
      <c r="O41811" s="9"/>
    </row>
    <row r="41812" spans="2:15" x14ac:dyDescent="0.2">
      <c r="B41812" s="3"/>
      <c r="C41812" s="3"/>
      <c r="D41812" s="6"/>
      <c r="E41812" s="8"/>
      <c r="O41812" s="9"/>
    </row>
    <row r="41813" spans="2:15" x14ac:dyDescent="0.2">
      <c r="B41813" s="3"/>
      <c r="C41813" s="3"/>
      <c r="D41813" s="6"/>
      <c r="E41813" s="8"/>
      <c r="O41813" s="9"/>
    </row>
    <row r="41814" spans="2:15" x14ac:dyDescent="0.2">
      <c r="B41814" s="3"/>
      <c r="C41814" s="3"/>
      <c r="D41814" s="6"/>
      <c r="E41814" s="8"/>
      <c r="O41814" s="9"/>
    </row>
    <row r="41815" spans="2:15" x14ac:dyDescent="0.2">
      <c r="B41815" s="3"/>
      <c r="C41815" s="3"/>
      <c r="D41815" s="6"/>
      <c r="E41815" s="8"/>
      <c r="O41815" s="9"/>
    </row>
    <row r="41816" spans="2:15" x14ac:dyDescent="0.2">
      <c r="B41816" s="3"/>
      <c r="C41816" s="3"/>
      <c r="D41816" s="6"/>
      <c r="E41816" s="8"/>
      <c r="O41816" s="9"/>
    </row>
    <row r="41817" spans="2:15" x14ac:dyDescent="0.2">
      <c r="B41817" s="3"/>
      <c r="C41817" s="3"/>
      <c r="D41817" s="6"/>
      <c r="E41817" s="8"/>
      <c r="O41817" s="9"/>
    </row>
    <row r="41818" spans="2:15" x14ac:dyDescent="0.2">
      <c r="B41818" s="3"/>
      <c r="C41818" s="3"/>
      <c r="D41818" s="6"/>
      <c r="E41818" s="8"/>
      <c r="O41818" s="9"/>
    </row>
    <row r="41819" spans="2:15" x14ac:dyDescent="0.2">
      <c r="B41819" s="3"/>
      <c r="C41819" s="3"/>
      <c r="D41819" s="6"/>
      <c r="E41819" s="8"/>
      <c r="O41819" s="9"/>
    </row>
    <row r="41820" spans="2:15" x14ac:dyDescent="0.2">
      <c r="B41820" s="3"/>
      <c r="C41820" s="3"/>
      <c r="D41820" s="6"/>
      <c r="E41820" s="8"/>
      <c r="O41820" s="9"/>
    </row>
    <row r="41821" spans="2:15" x14ac:dyDescent="0.2">
      <c r="B41821" s="3"/>
      <c r="C41821" s="3"/>
      <c r="D41821" s="6"/>
      <c r="E41821" s="8"/>
      <c r="O41821" s="9"/>
    </row>
    <row r="41822" spans="2:15" x14ac:dyDescent="0.2">
      <c r="B41822" s="3"/>
      <c r="C41822" s="3"/>
      <c r="D41822" s="6"/>
      <c r="E41822" s="8"/>
      <c r="O41822" s="9"/>
    </row>
    <row r="41823" spans="2:15" x14ac:dyDescent="0.2">
      <c r="B41823" s="3"/>
      <c r="C41823" s="3"/>
      <c r="D41823" s="6"/>
      <c r="E41823" s="8"/>
      <c r="O41823" s="9"/>
    </row>
    <row r="41824" spans="2:15" x14ac:dyDescent="0.2">
      <c r="B41824" s="3"/>
      <c r="C41824" s="3"/>
      <c r="D41824" s="6"/>
      <c r="E41824" s="8"/>
      <c r="O41824" s="9"/>
    </row>
    <row r="41825" spans="2:15" x14ac:dyDescent="0.2">
      <c r="B41825" s="3"/>
      <c r="C41825" s="3"/>
      <c r="D41825" s="6"/>
      <c r="E41825" s="8"/>
      <c r="O41825" s="9"/>
    </row>
    <row r="41826" spans="2:15" x14ac:dyDescent="0.2">
      <c r="B41826" s="3"/>
      <c r="C41826" s="3"/>
      <c r="D41826" s="6"/>
      <c r="E41826" s="8"/>
      <c r="O41826" s="9"/>
    </row>
    <row r="41827" spans="2:15" x14ac:dyDescent="0.2">
      <c r="B41827" s="3"/>
      <c r="C41827" s="3"/>
      <c r="D41827" s="6"/>
      <c r="E41827" s="8"/>
      <c r="O41827" s="9"/>
    </row>
    <row r="41828" spans="2:15" x14ac:dyDescent="0.2">
      <c r="B41828" s="3"/>
      <c r="C41828" s="3"/>
      <c r="D41828" s="6"/>
      <c r="E41828" s="8"/>
      <c r="O41828" s="9"/>
    </row>
    <row r="41829" spans="2:15" x14ac:dyDescent="0.2">
      <c r="B41829" s="3"/>
      <c r="C41829" s="3"/>
      <c r="D41829" s="6"/>
      <c r="E41829" s="8"/>
      <c r="O41829" s="9"/>
    </row>
    <row r="41830" spans="2:15" x14ac:dyDescent="0.2">
      <c r="B41830" s="3"/>
      <c r="C41830" s="3"/>
      <c r="D41830" s="6"/>
      <c r="E41830" s="8"/>
      <c r="O41830" s="9"/>
    </row>
    <row r="41831" spans="2:15" x14ac:dyDescent="0.2">
      <c r="B41831" s="3"/>
      <c r="C41831" s="3"/>
      <c r="D41831" s="6"/>
      <c r="E41831" s="8"/>
      <c r="O41831" s="9"/>
    </row>
    <row r="41832" spans="2:15" x14ac:dyDescent="0.2">
      <c r="B41832" s="3"/>
      <c r="C41832" s="3"/>
      <c r="D41832" s="6"/>
      <c r="E41832" s="8"/>
      <c r="O41832" s="9"/>
    </row>
    <row r="41833" spans="2:15" x14ac:dyDescent="0.2">
      <c r="B41833" s="3"/>
      <c r="C41833" s="3"/>
      <c r="D41833" s="6"/>
      <c r="E41833" s="8"/>
      <c r="O41833" s="9"/>
    </row>
    <row r="41834" spans="2:15" x14ac:dyDescent="0.2">
      <c r="B41834" s="3"/>
      <c r="C41834" s="3"/>
      <c r="D41834" s="6"/>
      <c r="E41834" s="8"/>
      <c r="O41834" s="9"/>
    </row>
    <row r="41835" spans="2:15" x14ac:dyDescent="0.2">
      <c r="B41835" s="3"/>
      <c r="C41835" s="3"/>
      <c r="D41835" s="6"/>
      <c r="E41835" s="8"/>
      <c r="O41835" s="9"/>
    </row>
    <row r="41836" spans="2:15" x14ac:dyDescent="0.2">
      <c r="B41836" s="3"/>
      <c r="C41836" s="3"/>
      <c r="D41836" s="6"/>
      <c r="E41836" s="8"/>
      <c r="O41836" s="9"/>
    </row>
    <row r="41837" spans="2:15" x14ac:dyDescent="0.2">
      <c r="B41837" s="3"/>
      <c r="C41837" s="3"/>
      <c r="D41837" s="6"/>
      <c r="E41837" s="8"/>
      <c r="O41837" s="9"/>
    </row>
    <row r="41838" spans="2:15" x14ac:dyDescent="0.2">
      <c r="B41838" s="3"/>
      <c r="C41838" s="3"/>
      <c r="D41838" s="6"/>
      <c r="E41838" s="8"/>
      <c r="O41838" s="9"/>
    </row>
    <row r="41839" spans="2:15" x14ac:dyDescent="0.2">
      <c r="B41839" s="3"/>
      <c r="C41839" s="3"/>
      <c r="D41839" s="6"/>
      <c r="E41839" s="8"/>
      <c r="O41839" s="9"/>
    </row>
    <row r="41840" spans="2:15" x14ac:dyDescent="0.2">
      <c r="B41840" s="3"/>
      <c r="C41840" s="3"/>
      <c r="D41840" s="6"/>
      <c r="E41840" s="8"/>
      <c r="O41840" s="9"/>
    </row>
    <row r="41841" spans="2:15" x14ac:dyDescent="0.2">
      <c r="B41841" s="3"/>
      <c r="C41841" s="3"/>
      <c r="D41841" s="6"/>
      <c r="E41841" s="8"/>
      <c r="O41841" s="9"/>
    </row>
    <row r="41842" spans="2:15" x14ac:dyDescent="0.2">
      <c r="B41842" s="3"/>
      <c r="C41842" s="3"/>
      <c r="D41842" s="6"/>
      <c r="E41842" s="8"/>
      <c r="O41842" s="9"/>
    </row>
    <row r="41843" spans="2:15" x14ac:dyDescent="0.2">
      <c r="B41843" s="3"/>
      <c r="C41843" s="3"/>
      <c r="D41843" s="6"/>
      <c r="E41843" s="8"/>
      <c r="O41843" s="9"/>
    </row>
    <row r="41844" spans="2:15" x14ac:dyDescent="0.2">
      <c r="B41844" s="3"/>
      <c r="C41844" s="3"/>
      <c r="D41844" s="6"/>
      <c r="E41844" s="8"/>
      <c r="O41844" s="9"/>
    </row>
    <row r="41845" spans="2:15" x14ac:dyDescent="0.2">
      <c r="B41845" s="3"/>
      <c r="C41845" s="3"/>
      <c r="D41845" s="6"/>
      <c r="E41845" s="8"/>
      <c r="O41845" s="9"/>
    </row>
    <row r="41846" spans="2:15" x14ac:dyDescent="0.2">
      <c r="B41846" s="3"/>
      <c r="C41846" s="3"/>
      <c r="D41846" s="6"/>
      <c r="E41846" s="8"/>
      <c r="O41846" s="9"/>
    </row>
    <row r="41847" spans="2:15" x14ac:dyDescent="0.2">
      <c r="B41847" s="3"/>
      <c r="C41847" s="3"/>
      <c r="D41847" s="6"/>
      <c r="E41847" s="8"/>
      <c r="O41847" s="9"/>
    </row>
    <row r="41848" spans="2:15" x14ac:dyDescent="0.2">
      <c r="B41848" s="3"/>
      <c r="C41848" s="3"/>
      <c r="D41848" s="6"/>
      <c r="E41848" s="8"/>
      <c r="O41848" s="9"/>
    </row>
    <row r="41849" spans="2:15" x14ac:dyDescent="0.2">
      <c r="B41849" s="3"/>
      <c r="C41849" s="3"/>
      <c r="D41849" s="6"/>
      <c r="E41849" s="8"/>
      <c r="O41849" s="9"/>
    </row>
    <row r="41850" spans="2:15" x14ac:dyDescent="0.2">
      <c r="B41850" s="3"/>
      <c r="C41850" s="3"/>
      <c r="D41850" s="6"/>
      <c r="E41850" s="8"/>
      <c r="O41850" s="9"/>
    </row>
    <row r="41851" spans="2:15" x14ac:dyDescent="0.2">
      <c r="B41851" s="3"/>
      <c r="C41851" s="3"/>
      <c r="D41851" s="6"/>
      <c r="E41851" s="8"/>
      <c r="O41851" s="9"/>
    </row>
    <row r="41852" spans="2:15" x14ac:dyDescent="0.2">
      <c r="B41852" s="3"/>
      <c r="C41852" s="3"/>
      <c r="D41852" s="6"/>
      <c r="E41852" s="8"/>
      <c r="O41852" s="9"/>
    </row>
    <row r="41853" spans="2:15" x14ac:dyDescent="0.2">
      <c r="B41853" s="3"/>
      <c r="C41853" s="3"/>
      <c r="D41853" s="6"/>
      <c r="E41853" s="8"/>
      <c r="O41853" s="9"/>
    </row>
    <row r="41854" spans="2:15" x14ac:dyDescent="0.2">
      <c r="B41854" s="3"/>
      <c r="C41854" s="3"/>
      <c r="D41854" s="6"/>
      <c r="E41854" s="8"/>
      <c r="O41854" s="9"/>
    </row>
    <row r="41855" spans="2:15" x14ac:dyDescent="0.2">
      <c r="B41855" s="3"/>
      <c r="C41855" s="3"/>
      <c r="D41855" s="6"/>
      <c r="E41855" s="8"/>
      <c r="O41855" s="9"/>
    </row>
    <row r="41856" spans="2:15" x14ac:dyDescent="0.2">
      <c r="B41856" s="3"/>
      <c r="C41856" s="3"/>
      <c r="D41856" s="6"/>
      <c r="E41856" s="8"/>
      <c r="O41856" s="9"/>
    </row>
    <row r="41857" spans="2:15" x14ac:dyDescent="0.2">
      <c r="B41857" s="3"/>
      <c r="C41857" s="3"/>
      <c r="D41857" s="6"/>
      <c r="E41857" s="8"/>
      <c r="O41857" s="9"/>
    </row>
    <row r="41858" spans="2:15" x14ac:dyDescent="0.2">
      <c r="B41858" s="3"/>
      <c r="C41858" s="3"/>
      <c r="D41858" s="6"/>
      <c r="E41858" s="8"/>
      <c r="O41858" s="9"/>
    </row>
    <row r="41859" spans="2:15" x14ac:dyDescent="0.2">
      <c r="B41859" s="3"/>
      <c r="C41859" s="3"/>
      <c r="D41859" s="6"/>
      <c r="E41859" s="8"/>
      <c r="O41859" s="9"/>
    </row>
    <row r="41860" spans="2:15" x14ac:dyDescent="0.2">
      <c r="B41860" s="3"/>
      <c r="C41860" s="3"/>
      <c r="D41860" s="6"/>
      <c r="E41860" s="8"/>
      <c r="O41860" s="9"/>
    </row>
    <row r="41861" spans="2:15" x14ac:dyDescent="0.2">
      <c r="B41861" s="3"/>
      <c r="C41861" s="3"/>
      <c r="D41861" s="6"/>
      <c r="E41861" s="8"/>
      <c r="O41861" s="9"/>
    </row>
    <row r="41862" spans="2:15" x14ac:dyDescent="0.2">
      <c r="B41862" s="3"/>
      <c r="C41862" s="3"/>
      <c r="D41862" s="6"/>
      <c r="E41862" s="8"/>
      <c r="O41862" s="9"/>
    </row>
    <row r="41863" spans="2:15" x14ac:dyDescent="0.2">
      <c r="B41863" s="3"/>
      <c r="C41863" s="3"/>
      <c r="D41863" s="6"/>
      <c r="E41863" s="8"/>
      <c r="O41863" s="9"/>
    </row>
    <row r="41864" spans="2:15" x14ac:dyDescent="0.2">
      <c r="B41864" s="3"/>
      <c r="C41864" s="3"/>
      <c r="D41864" s="6"/>
      <c r="E41864" s="8"/>
      <c r="O41864" s="9"/>
    </row>
    <row r="41865" spans="2:15" x14ac:dyDescent="0.2">
      <c r="B41865" s="3"/>
      <c r="C41865" s="3"/>
      <c r="D41865" s="6"/>
      <c r="E41865" s="8"/>
      <c r="O41865" s="9"/>
    </row>
    <row r="41866" spans="2:15" x14ac:dyDescent="0.2">
      <c r="B41866" s="3"/>
      <c r="C41866" s="3"/>
      <c r="D41866" s="6"/>
      <c r="E41866" s="8"/>
      <c r="O41866" s="9"/>
    </row>
    <row r="41867" spans="2:15" x14ac:dyDescent="0.2">
      <c r="B41867" s="3"/>
      <c r="C41867" s="3"/>
      <c r="D41867" s="6"/>
      <c r="E41867" s="8"/>
      <c r="O41867" s="9"/>
    </row>
    <row r="41868" spans="2:15" x14ac:dyDescent="0.2">
      <c r="B41868" s="3"/>
      <c r="C41868" s="3"/>
      <c r="D41868" s="6"/>
      <c r="E41868" s="8"/>
      <c r="O41868" s="9"/>
    </row>
    <row r="41869" spans="2:15" x14ac:dyDescent="0.2">
      <c r="B41869" s="3"/>
      <c r="C41869" s="3"/>
      <c r="D41869" s="6"/>
      <c r="E41869" s="8"/>
      <c r="O41869" s="9"/>
    </row>
    <row r="41870" spans="2:15" x14ac:dyDescent="0.2">
      <c r="B41870" s="3"/>
      <c r="C41870" s="3"/>
      <c r="D41870" s="6"/>
      <c r="E41870" s="8"/>
      <c r="O41870" s="9"/>
    </row>
    <row r="41871" spans="2:15" x14ac:dyDescent="0.2">
      <c r="B41871" s="3"/>
      <c r="C41871" s="3"/>
      <c r="D41871" s="6"/>
      <c r="E41871" s="8"/>
      <c r="O41871" s="9"/>
    </row>
    <row r="41872" spans="2:15" x14ac:dyDescent="0.2">
      <c r="B41872" s="3"/>
      <c r="C41872" s="3"/>
      <c r="D41872" s="6"/>
      <c r="E41872" s="8"/>
      <c r="O41872" s="9"/>
    </row>
    <row r="41873" spans="2:15" x14ac:dyDescent="0.2">
      <c r="B41873" s="3"/>
      <c r="C41873" s="3"/>
      <c r="D41873" s="6"/>
      <c r="E41873" s="8"/>
      <c r="O41873" s="9"/>
    </row>
    <row r="41874" spans="2:15" x14ac:dyDescent="0.2">
      <c r="B41874" s="3"/>
      <c r="C41874" s="3"/>
      <c r="D41874" s="6"/>
      <c r="E41874" s="8"/>
      <c r="O41874" s="9"/>
    </row>
    <row r="41875" spans="2:15" x14ac:dyDescent="0.2">
      <c r="B41875" s="3"/>
      <c r="C41875" s="3"/>
      <c r="D41875" s="6"/>
      <c r="E41875" s="8"/>
      <c r="O41875" s="9"/>
    </row>
    <row r="41876" spans="2:15" x14ac:dyDescent="0.2">
      <c r="B41876" s="3"/>
      <c r="C41876" s="3"/>
      <c r="D41876" s="6"/>
      <c r="E41876" s="8"/>
      <c r="O41876" s="9"/>
    </row>
    <row r="41877" spans="2:15" x14ac:dyDescent="0.2">
      <c r="B41877" s="3"/>
      <c r="C41877" s="3"/>
      <c r="D41877" s="6"/>
      <c r="E41877" s="8"/>
      <c r="O41877" s="9"/>
    </row>
    <row r="41878" spans="2:15" x14ac:dyDescent="0.2">
      <c r="B41878" s="3"/>
      <c r="C41878" s="3"/>
      <c r="D41878" s="6"/>
      <c r="E41878" s="8"/>
      <c r="O41878" s="9"/>
    </row>
    <row r="41879" spans="2:15" x14ac:dyDescent="0.2">
      <c r="B41879" s="3"/>
      <c r="C41879" s="3"/>
      <c r="D41879" s="6"/>
      <c r="E41879" s="8"/>
      <c r="O41879" s="9"/>
    </row>
    <row r="41880" spans="2:15" x14ac:dyDescent="0.2">
      <c r="B41880" s="3"/>
      <c r="C41880" s="3"/>
      <c r="D41880" s="6"/>
      <c r="E41880" s="8"/>
      <c r="O41880" s="9"/>
    </row>
    <row r="41881" spans="2:15" x14ac:dyDescent="0.2">
      <c r="B41881" s="3"/>
      <c r="C41881" s="3"/>
      <c r="D41881" s="6"/>
      <c r="E41881" s="8"/>
      <c r="O41881" s="9"/>
    </row>
    <row r="41882" spans="2:15" x14ac:dyDescent="0.2">
      <c r="B41882" s="3"/>
      <c r="C41882" s="3"/>
      <c r="D41882" s="6"/>
      <c r="E41882" s="8"/>
      <c r="O41882" s="9"/>
    </row>
    <row r="41883" spans="2:15" x14ac:dyDescent="0.2">
      <c r="B41883" s="3"/>
      <c r="C41883" s="3"/>
      <c r="D41883" s="6"/>
      <c r="E41883" s="8"/>
      <c r="O41883" s="9"/>
    </row>
    <row r="41884" spans="2:15" x14ac:dyDescent="0.2">
      <c r="B41884" s="3"/>
      <c r="C41884" s="3"/>
      <c r="D41884" s="6"/>
      <c r="E41884" s="8"/>
      <c r="O41884" s="9"/>
    </row>
    <row r="41885" spans="2:15" x14ac:dyDescent="0.2">
      <c r="B41885" s="3"/>
      <c r="C41885" s="3"/>
      <c r="D41885" s="6"/>
      <c r="E41885" s="8"/>
      <c r="O41885" s="9"/>
    </row>
    <row r="41886" spans="2:15" x14ac:dyDescent="0.2">
      <c r="B41886" s="3"/>
      <c r="C41886" s="3"/>
      <c r="D41886" s="6"/>
      <c r="E41886" s="8"/>
      <c r="O41886" s="9"/>
    </row>
    <row r="41887" spans="2:15" x14ac:dyDescent="0.2">
      <c r="B41887" s="3"/>
      <c r="C41887" s="3"/>
      <c r="D41887" s="6"/>
      <c r="E41887" s="8"/>
      <c r="O41887" s="9"/>
    </row>
    <row r="41888" spans="2:15" x14ac:dyDescent="0.2">
      <c r="B41888" s="3"/>
      <c r="C41888" s="3"/>
      <c r="D41888" s="6"/>
      <c r="E41888" s="8"/>
      <c r="O41888" s="9"/>
    </row>
    <row r="41889" spans="2:15" x14ac:dyDescent="0.2">
      <c r="B41889" s="3"/>
      <c r="C41889" s="3"/>
      <c r="D41889" s="6"/>
      <c r="E41889" s="8"/>
      <c r="O41889" s="9"/>
    </row>
    <row r="41890" spans="2:15" x14ac:dyDescent="0.2">
      <c r="B41890" s="3"/>
      <c r="C41890" s="3"/>
      <c r="D41890" s="6"/>
      <c r="E41890" s="8"/>
      <c r="O41890" s="9"/>
    </row>
    <row r="41891" spans="2:15" x14ac:dyDescent="0.2">
      <c r="B41891" s="3"/>
      <c r="C41891" s="3"/>
      <c r="D41891" s="6"/>
      <c r="E41891" s="8"/>
      <c r="O41891" s="9"/>
    </row>
    <row r="41892" spans="2:15" x14ac:dyDescent="0.2">
      <c r="B41892" s="3"/>
      <c r="C41892" s="3"/>
      <c r="D41892" s="6"/>
      <c r="E41892" s="8"/>
      <c r="O41892" s="9"/>
    </row>
    <row r="41893" spans="2:15" x14ac:dyDescent="0.2">
      <c r="B41893" s="3"/>
      <c r="C41893" s="3"/>
      <c r="D41893" s="6"/>
      <c r="E41893" s="8"/>
      <c r="O41893" s="9"/>
    </row>
    <row r="41894" spans="2:15" x14ac:dyDescent="0.2">
      <c r="B41894" s="3"/>
      <c r="C41894" s="3"/>
      <c r="D41894" s="6"/>
      <c r="E41894" s="8"/>
      <c r="O41894" s="9"/>
    </row>
    <row r="41895" spans="2:15" x14ac:dyDescent="0.2">
      <c r="B41895" s="3"/>
      <c r="C41895" s="3"/>
      <c r="D41895" s="6"/>
      <c r="E41895" s="8"/>
      <c r="O41895" s="9"/>
    </row>
    <row r="41896" spans="2:15" x14ac:dyDescent="0.2">
      <c r="B41896" s="3"/>
      <c r="C41896" s="3"/>
      <c r="D41896" s="6"/>
      <c r="E41896" s="8"/>
      <c r="O41896" s="9"/>
    </row>
    <row r="41897" spans="2:15" x14ac:dyDescent="0.2">
      <c r="B41897" s="3"/>
      <c r="C41897" s="3"/>
      <c r="D41897" s="6"/>
      <c r="E41897" s="8"/>
      <c r="O41897" s="9"/>
    </row>
    <row r="41898" spans="2:15" x14ac:dyDescent="0.2">
      <c r="B41898" s="3"/>
      <c r="C41898" s="3"/>
      <c r="D41898" s="6"/>
      <c r="E41898" s="8"/>
      <c r="O41898" s="9"/>
    </row>
    <row r="41899" spans="2:15" x14ac:dyDescent="0.2">
      <c r="B41899" s="3"/>
      <c r="C41899" s="3"/>
      <c r="D41899" s="6"/>
      <c r="E41899" s="8"/>
      <c r="O41899" s="9"/>
    </row>
    <row r="41900" spans="2:15" x14ac:dyDescent="0.2">
      <c r="B41900" s="3"/>
      <c r="C41900" s="3"/>
      <c r="D41900" s="6"/>
      <c r="E41900" s="8"/>
      <c r="O41900" s="9"/>
    </row>
    <row r="41901" spans="2:15" x14ac:dyDescent="0.2">
      <c r="B41901" s="3"/>
      <c r="C41901" s="3"/>
      <c r="D41901" s="6"/>
      <c r="E41901" s="8"/>
      <c r="O41901" s="9"/>
    </row>
    <row r="41902" spans="2:15" x14ac:dyDescent="0.2">
      <c r="B41902" s="3"/>
      <c r="C41902" s="3"/>
      <c r="D41902" s="6"/>
      <c r="E41902" s="8"/>
      <c r="O41902" s="9"/>
    </row>
    <row r="41903" spans="2:15" x14ac:dyDescent="0.2">
      <c r="B41903" s="3"/>
      <c r="C41903" s="3"/>
      <c r="D41903" s="6"/>
      <c r="E41903" s="8"/>
      <c r="O41903" s="9"/>
    </row>
    <row r="41904" spans="2:15" x14ac:dyDescent="0.2">
      <c r="B41904" s="3"/>
      <c r="C41904" s="3"/>
      <c r="D41904" s="6"/>
      <c r="E41904" s="8"/>
      <c r="O41904" s="9"/>
    </row>
    <row r="41905" spans="2:15" x14ac:dyDescent="0.2">
      <c r="B41905" s="3"/>
      <c r="C41905" s="3"/>
      <c r="D41905" s="6"/>
      <c r="E41905" s="8"/>
      <c r="O41905" s="9"/>
    </row>
    <row r="41906" spans="2:15" x14ac:dyDescent="0.2">
      <c r="B41906" s="3"/>
      <c r="C41906" s="3"/>
      <c r="D41906" s="6"/>
      <c r="E41906" s="8"/>
      <c r="O41906" s="9"/>
    </row>
    <row r="41907" spans="2:15" x14ac:dyDescent="0.2">
      <c r="B41907" s="3"/>
      <c r="C41907" s="3"/>
      <c r="D41907" s="6"/>
      <c r="E41907" s="8"/>
      <c r="O41907" s="9"/>
    </row>
    <row r="41908" spans="2:15" x14ac:dyDescent="0.2">
      <c r="B41908" s="3"/>
      <c r="C41908" s="3"/>
      <c r="D41908" s="6"/>
      <c r="E41908" s="8"/>
      <c r="O41908" s="9"/>
    </row>
    <row r="41909" spans="2:15" x14ac:dyDescent="0.2">
      <c r="B41909" s="3"/>
      <c r="C41909" s="3"/>
      <c r="D41909" s="6"/>
      <c r="E41909" s="8"/>
      <c r="O41909" s="9"/>
    </row>
    <row r="41910" spans="2:15" x14ac:dyDescent="0.2">
      <c r="B41910" s="3"/>
      <c r="C41910" s="3"/>
      <c r="D41910" s="6"/>
      <c r="E41910" s="8"/>
      <c r="O41910" s="9"/>
    </row>
    <row r="41911" spans="2:15" x14ac:dyDescent="0.2">
      <c r="B41911" s="3"/>
      <c r="C41911" s="3"/>
      <c r="D41911" s="6"/>
      <c r="E41911" s="8"/>
      <c r="O41911" s="9"/>
    </row>
    <row r="41912" spans="2:15" x14ac:dyDescent="0.2">
      <c r="B41912" s="3"/>
      <c r="C41912" s="3"/>
      <c r="D41912" s="6"/>
      <c r="E41912" s="8"/>
      <c r="O41912" s="9"/>
    </row>
    <row r="41913" spans="2:15" x14ac:dyDescent="0.2">
      <c r="B41913" s="3"/>
      <c r="C41913" s="3"/>
      <c r="D41913" s="6"/>
      <c r="E41913" s="8"/>
      <c r="O41913" s="9"/>
    </row>
    <row r="41914" spans="2:15" x14ac:dyDescent="0.2">
      <c r="B41914" s="3"/>
      <c r="C41914" s="3"/>
      <c r="D41914" s="6"/>
      <c r="E41914" s="8"/>
      <c r="O41914" s="9"/>
    </row>
    <row r="41915" spans="2:15" x14ac:dyDescent="0.2">
      <c r="B41915" s="3"/>
      <c r="C41915" s="3"/>
      <c r="D41915" s="6"/>
      <c r="E41915" s="8"/>
      <c r="O41915" s="9"/>
    </row>
    <row r="41916" spans="2:15" x14ac:dyDescent="0.2">
      <c r="B41916" s="3"/>
      <c r="C41916" s="3"/>
      <c r="D41916" s="6"/>
      <c r="E41916" s="8"/>
      <c r="O41916" s="9"/>
    </row>
    <row r="41917" spans="2:15" x14ac:dyDescent="0.2">
      <c r="B41917" s="3"/>
      <c r="C41917" s="3"/>
      <c r="D41917" s="6"/>
      <c r="E41917" s="8"/>
      <c r="O41917" s="9"/>
    </row>
    <row r="41918" spans="2:15" x14ac:dyDescent="0.2">
      <c r="B41918" s="3"/>
      <c r="C41918" s="3"/>
      <c r="D41918" s="6"/>
      <c r="E41918" s="8"/>
      <c r="O41918" s="9"/>
    </row>
    <row r="41919" spans="2:15" x14ac:dyDescent="0.2">
      <c r="B41919" s="3"/>
      <c r="C41919" s="3"/>
      <c r="D41919" s="6"/>
      <c r="E41919" s="8"/>
      <c r="O41919" s="9"/>
    </row>
    <row r="41920" spans="2:15" x14ac:dyDescent="0.2">
      <c r="B41920" s="3"/>
      <c r="C41920" s="3"/>
      <c r="D41920" s="6"/>
      <c r="E41920" s="8"/>
      <c r="O41920" s="9"/>
    </row>
    <row r="41921" spans="2:15" x14ac:dyDescent="0.2">
      <c r="B41921" s="3"/>
      <c r="C41921" s="3"/>
      <c r="D41921" s="6"/>
      <c r="E41921" s="8"/>
      <c r="O41921" s="9"/>
    </row>
    <row r="41922" spans="2:15" x14ac:dyDescent="0.2">
      <c r="B41922" s="3"/>
      <c r="C41922" s="3"/>
      <c r="D41922" s="6"/>
      <c r="E41922" s="8"/>
      <c r="O41922" s="9"/>
    </row>
    <row r="41923" spans="2:15" x14ac:dyDescent="0.2">
      <c r="B41923" s="3"/>
      <c r="C41923" s="3"/>
      <c r="D41923" s="6"/>
      <c r="E41923" s="8"/>
      <c r="O41923" s="9"/>
    </row>
    <row r="41924" spans="2:15" x14ac:dyDescent="0.2">
      <c r="B41924" s="3"/>
      <c r="C41924" s="3"/>
      <c r="D41924" s="6"/>
      <c r="E41924" s="8"/>
      <c r="O41924" s="9"/>
    </row>
    <row r="41925" spans="2:15" x14ac:dyDescent="0.2">
      <c r="B41925" s="3"/>
      <c r="C41925" s="3"/>
      <c r="D41925" s="6"/>
      <c r="E41925" s="8"/>
      <c r="O41925" s="9"/>
    </row>
    <row r="41926" spans="2:15" x14ac:dyDescent="0.2">
      <c r="B41926" s="3"/>
      <c r="C41926" s="3"/>
      <c r="D41926" s="6"/>
      <c r="E41926" s="8"/>
      <c r="O41926" s="9"/>
    </row>
    <row r="41927" spans="2:15" x14ac:dyDescent="0.2">
      <c r="B41927" s="3"/>
      <c r="C41927" s="3"/>
      <c r="D41927" s="6"/>
      <c r="E41927" s="8"/>
      <c r="O41927" s="9"/>
    </row>
    <row r="41928" spans="2:15" x14ac:dyDescent="0.2">
      <c r="B41928" s="3"/>
      <c r="C41928" s="3"/>
      <c r="D41928" s="6"/>
      <c r="E41928" s="8"/>
      <c r="O41928" s="9"/>
    </row>
    <row r="41929" spans="2:15" x14ac:dyDescent="0.2">
      <c r="B41929" s="3"/>
      <c r="C41929" s="3"/>
      <c r="D41929" s="6"/>
      <c r="E41929" s="8"/>
      <c r="O41929" s="9"/>
    </row>
    <row r="41930" spans="2:15" x14ac:dyDescent="0.2">
      <c r="B41930" s="3"/>
      <c r="C41930" s="3"/>
      <c r="D41930" s="6"/>
      <c r="E41930" s="8"/>
      <c r="O41930" s="9"/>
    </row>
    <row r="41931" spans="2:15" x14ac:dyDescent="0.2">
      <c r="B41931" s="3"/>
      <c r="C41931" s="3"/>
      <c r="D41931" s="6"/>
      <c r="E41931" s="8"/>
      <c r="O41931" s="9"/>
    </row>
    <row r="41932" spans="2:15" x14ac:dyDescent="0.2">
      <c r="B41932" s="3"/>
      <c r="C41932" s="3"/>
      <c r="D41932" s="6"/>
      <c r="E41932" s="8"/>
      <c r="O41932" s="9"/>
    </row>
    <row r="41933" spans="2:15" x14ac:dyDescent="0.2">
      <c r="B41933" s="3"/>
      <c r="C41933" s="3"/>
      <c r="D41933" s="6"/>
      <c r="E41933" s="8"/>
      <c r="O41933" s="9"/>
    </row>
    <row r="41934" spans="2:15" x14ac:dyDescent="0.2">
      <c r="B41934" s="3"/>
      <c r="C41934" s="3"/>
      <c r="D41934" s="6"/>
      <c r="E41934" s="8"/>
      <c r="O41934" s="9"/>
    </row>
    <row r="41935" spans="2:15" x14ac:dyDescent="0.2">
      <c r="B41935" s="3"/>
      <c r="C41935" s="3"/>
      <c r="D41935" s="6"/>
      <c r="E41935" s="8"/>
      <c r="O41935" s="9"/>
    </row>
    <row r="41936" spans="2:15" x14ac:dyDescent="0.2">
      <c r="B41936" s="3"/>
      <c r="C41936" s="3"/>
      <c r="D41936" s="6"/>
      <c r="E41936" s="8"/>
      <c r="O41936" s="9"/>
    </row>
    <row r="41937" spans="2:15" x14ac:dyDescent="0.2">
      <c r="B41937" s="3"/>
      <c r="C41937" s="3"/>
      <c r="D41937" s="6"/>
      <c r="E41937" s="8"/>
      <c r="O41937" s="9"/>
    </row>
    <row r="41938" spans="2:15" x14ac:dyDescent="0.2">
      <c r="B41938" s="3"/>
      <c r="C41938" s="3"/>
      <c r="D41938" s="6"/>
      <c r="E41938" s="8"/>
      <c r="O41938" s="9"/>
    </row>
    <row r="41939" spans="2:15" x14ac:dyDescent="0.2">
      <c r="B41939" s="3"/>
      <c r="C41939" s="3"/>
      <c r="D41939" s="6"/>
      <c r="E41939" s="8"/>
      <c r="O41939" s="9"/>
    </row>
    <row r="41940" spans="2:15" x14ac:dyDescent="0.2">
      <c r="B41940" s="3"/>
      <c r="C41940" s="3"/>
      <c r="D41940" s="6"/>
      <c r="E41940" s="8"/>
      <c r="O41940" s="9"/>
    </row>
    <row r="41941" spans="2:15" x14ac:dyDescent="0.2">
      <c r="B41941" s="3"/>
      <c r="C41941" s="3"/>
      <c r="D41941" s="6"/>
      <c r="E41941" s="8"/>
      <c r="O41941" s="9"/>
    </row>
    <row r="41942" spans="2:15" x14ac:dyDescent="0.2">
      <c r="B41942" s="3"/>
      <c r="C41942" s="3"/>
      <c r="D41942" s="6"/>
      <c r="E41942" s="8"/>
      <c r="O41942" s="9"/>
    </row>
    <row r="41943" spans="2:15" x14ac:dyDescent="0.2">
      <c r="B41943" s="3"/>
      <c r="C41943" s="3"/>
      <c r="D41943" s="6"/>
      <c r="E41943" s="8"/>
      <c r="O41943" s="9"/>
    </row>
    <row r="41944" spans="2:15" x14ac:dyDescent="0.2">
      <c r="B41944" s="3"/>
      <c r="C41944" s="3"/>
      <c r="D41944" s="6"/>
      <c r="E41944" s="8"/>
      <c r="O41944" s="9"/>
    </row>
    <row r="41945" spans="2:15" x14ac:dyDescent="0.2">
      <c r="B41945" s="3"/>
      <c r="C41945" s="3"/>
      <c r="D41945" s="6"/>
      <c r="E41945" s="8"/>
      <c r="O41945" s="9"/>
    </row>
    <row r="41946" spans="2:15" x14ac:dyDescent="0.2">
      <c r="B41946" s="3"/>
      <c r="C41946" s="3"/>
      <c r="D41946" s="6"/>
      <c r="E41946" s="8"/>
      <c r="O41946" s="9"/>
    </row>
    <row r="41947" spans="2:15" x14ac:dyDescent="0.2">
      <c r="B41947" s="3"/>
      <c r="C41947" s="3"/>
      <c r="D41947" s="6"/>
      <c r="E41947" s="8"/>
      <c r="O41947" s="9"/>
    </row>
    <row r="41948" spans="2:15" x14ac:dyDescent="0.2">
      <c r="B41948" s="3"/>
      <c r="C41948" s="3"/>
      <c r="D41948" s="6"/>
      <c r="E41948" s="8"/>
      <c r="O41948" s="9"/>
    </row>
    <row r="41949" spans="2:15" x14ac:dyDescent="0.2">
      <c r="B41949" s="3"/>
      <c r="C41949" s="3"/>
      <c r="D41949" s="6"/>
      <c r="E41949" s="8"/>
      <c r="O41949" s="9"/>
    </row>
    <row r="41950" spans="2:15" x14ac:dyDescent="0.2">
      <c r="B41950" s="3"/>
      <c r="C41950" s="3"/>
      <c r="D41950" s="6"/>
      <c r="E41950" s="8"/>
      <c r="O41950" s="9"/>
    </row>
    <row r="41951" spans="2:15" x14ac:dyDescent="0.2">
      <c r="B41951" s="3"/>
      <c r="C41951" s="3"/>
      <c r="D41951" s="6"/>
      <c r="E41951" s="8"/>
      <c r="O41951" s="9"/>
    </row>
    <row r="41952" spans="2:15" x14ac:dyDescent="0.2">
      <c r="B41952" s="3"/>
      <c r="C41952" s="3"/>
      <c r="D41952" s="6"/>
      <c r="E41952" s="8"/>
      <c r="O41952" s="9"/>
    </row>
    <row r="41953" spans="2:15" x14ac:dyDescent="0.2">
      <c r="B41953" s="3"/>
      <c r="C41953" s="3"/>
      <c r="D41953" s="6"/>
      <c r="E41953" s="8"/>
      <c r="O41953" s="9"/>
    </row>
    <row r="41954" spans="2:15" x14ac:dyDescent="0.2">
      <c r="B41954" s="3"/>
      <c r="C41954" s="3"/>
      <c r="D41954" s="6"/>
      <c r="E41954" s="8"/>
      <c r="O41954" s="9"/>
    </row>
    <row r="41955" spans="2:15" x14ac:dyDescent="0.2">
      <c r="B41955" s="3"/>
      <c r="C41955" s="3"/>
      <c r="D41955" s="6"/>
      <c r="E41955" s="8"/>
      <c r="O41955" s="9"/>
    </row>
    <row r="41956" spans="2:15" x14ac:dyDescent="0.2">
      <c r="B41956" s="3"/>
      <c r="C41956" s="3"/>
      <c r="D41956" s="6"/>
      <c r="E41956" s="8"/>
      <c r="O41956" s="9"/>
    </row>
    <row r="41957" spans="2:15" x14ac:dyDescent="0.2">
      <c r="B41957" s="3"/>
      <c r="C41957" s="3"/>
      <c r="D41957" s="6"/>
      <c r="E41957" s="8"/>
      <c r="O41957" s="9"/>
    </row>
    <row r="41958" spans="2:15" x14ac:dyDescent="0.2">
      <c r="B41958" s="3"/>
      <c r="C41958" s="3"/>
      <c r="D41958" s="6"/>
      <c r="E41958" s="8"/>
      <c r="O41958" s="9"/>
    </row>
    <row r="41959" spans="2:15" x14ac:dyDescent="0.2">
      <c r="B41959" s="3"/>
      <c r="C41959" s="3"/>
      <c r="D41959" s="6"/>
      <c r="E41959" s="8"/>
      <c r="O41959" s="9"/>
    </row>
    <row r="41960" spans="2:15" x14ac:dyDescent="0.2">
      <c r="B41960" s="3"/>
      <c r="C41960" s="3"/>
      <c r="D41960" s="6"/>
      <c r="E41960" s="8"/>
      <c r="O41960" s="9"/>
    </row>
    <row r="41961" spans="2:15" x14ac:dyDescent="0.2">
      <c r="B41961" s="3"/>
      <c r="C41961" s="3"/>
      <c r="D41961" s="6"/>
      <c r="E41961" s="8"/>
      <c r="O41961" s="9"/>
    </row>
    <row r="41962" spans="2:15" x14ac:dyDescent="0.2">
      <c r="B41962" s="3"/>
      <c r="C41962" s="3"/>
      <c r="D41962" s="6"/>
      <c r="E41962" s="8"/>
      <c r="O41962" s="9"/>
    </row>
    <row r="41963" spans="2:15" x14ac:dyDescent="0.2">
      <c r="B41963" s="3"/>
      <c r="C41963" s="3"/>
      <c r="D41963" s="6"/>
      <c r="E41963" s="8"/>
      <c r="O41963" s="9"/>
    </row>
    <row r="41964" spans="2:15" x14ac:dyDescent="0.2">
      <c r="B41964" s="3"/>
      <c r="C41964" s="3"/>
      <c r="D41964" s="6"/>
      <c r="E41964" s="8"/>
      <c r="O41964" s="9"/>
    </row>
    <row r="41965" spans="2:15" x14ac:dyDescent="0.2">
      <c r="B41965" s="3"/>
      <c r="C41965" s="3"/>
      <c r="D41965" s="6"/>
      <c r="E41965" s="8"/>
      <c r="O41965" s="9"/>
    </row>
    <row r="41966" spans="2:15" x14ac:dyDescent="0.2">
      <c r="B41966" s="3"/>
      <c r="C41966" s="3"/>
      <c r="D41966" s="6"/>
      <c r="E41966" s="8"/>
      <c r="O41966" s="9"/>
    </row>
    <row r="41967" spans="2:15" x14ac:dyDescent="0.2">
      <c r="B41967" s="3"/>
      <c r="C41967" s="3"/>
      <c r="D41967" s="6"/>
      <c r="E41967" s="8"/>
      <c r="O41967" s="9"/>
    </row>
    <row r="41968" spans="2:15" x14ac:dyDescent="0.2">
      <c r="B41968" s="3"/>
      <c r="C41968" s="3"/>
      <c r="D41968" s="6"/>
      <c r="E41968" s="8"/>
      <c r="O41968" s="9"/>
    </row>
    <row r="41969" spans="2:15" x14ac:dyDescent="0.2">
      <c r="B41969" s="3"/>
      <c r="C41969" s="3"/>
      <c r="D41969" s="6"/>
      <c r="E41969" s="8"/>
      <c r="O41969" s="9"/>
    </row>
    <row r="41970" spans="2:15" x14ac:dyDescent="0.2">
      <c r="B41970" s="3"/>
      <c r="C41970" s="3"/>
      <c r="D41970" s="6"/>
      <c r="E41970" s="8"/>
      <c r="O41970" s="9"/>
    </row>
    <row r="41971" spans="2:15" x14ac:dyDescent="0.2">
      <c r="B41971" s="3"/>
      <c r="C41971" s="3"/>
      <c r="D41971" s="6"/>
      <c r="E41971" s="8"/>
      <c r="O41971" s="9"/>
    </row>
    <row r="41972" spans="2:15" x14ac:dyDescent="0.2">
      <c r="B41972" s="3"/>
      <c r="C41972" s="3"/>
      <c r="D41972" s="6"/>
      <c r="E41972" s="8"/>
      <c r="O41972" s="9"/>
    </row>
    <row r="41973" spans="2:15" x14ac:dyDescent="0.2">
      <c r="B41973" s="3"/>
      <c r="C41973" s="3"/>
      <c r="D41973" s="6"/>
      <c r="E41973" s="8"/>
      <c r="O41973" s="9"/>
    </row>
    <row r="41974" spans="2:15" x14ac:dyDescent="0.2">
      <c r="B41974" s="3"/>
      <c r="C41974" s="3"/>
      <c r="D41974" s="6"/>
      <c r="E41974" s="8"/>
      <c r="O41974" s="9"/>
    </row>
    <row r="41975" spans="2:15" x14ac:dyDescent="0.2">
      <c r="B41975" s="3"/>
      <c r="C41975" s="3"/>
      <c r="D41975" s="6"/>
      <c r="E41975" s="8"/>
      <c r="O41975" s="9"/>
    </row>
    <row r="41976" spans="2:15" x14ac:dyDescent="0.2">
      <c r="B41976" s="3"/>
      <c r="C41976" s="3"/>
      <c r="D41976" s="6"/>
      <c r="E41976" s="8"/>
      <c r="O41976" s="9"/>
    </row>
    <row r="41977" spans="2:15" x14ac:dyDescent="0.2">
      <c r="B41977" s="3"/>
      <c r="C41977" s="3"/>
      <c r="D41977" s="6"/>
      <c r="E41977" s="8"/>
      <c r="O41977" s="9"/>
    </row>
    <row r="41978" spans="2:15" x14ac:dyDescent="0.2">
      <c r="B41978" s="3"/>
      <c r="C41978" s="3"/>
      <c r="D41978" s="6"/>
      <c r="E41978" s="8"/>
      <c r="O41978" s="9"/>
    </row>
    <row r="41979" spans="2:15" x14ac:dyDescent="0.2">
      <c r="B41979" s="3"/>
      <c r="C41979" s="3"/>
      <c r="D41979" s="6"/>
      <c r="E41979" s="8"/>
      <c r="O41979" s="9"/>
    </row>
    <row r="41980" spans="2:15" x14ac:dyDescent="0.2">
      <c r="B41980" s="3"/>
      <c r="C41980" s="3"/>
      <c r="D41980" s="6"/>
      <c r="E41980" s="8"/>
      <c r="O41980" s="9"/>
    </row>
    <row r="41981" spans="2:15" x14ac:dyDescent="0.2">
      <c r="B41981" s="3"/>
      <c r="C41981" s="3"/>
      <c r="D41981" s="6"/>
      <c r="E41981" s="8"/>
      <c r="O41981" s="9"/>
    </row>
    <row r="41982" spans="2:15" x14ac:dyDescent="0.2">
      <c r="B41982" s="3"/>
      <c r="C41982" s="3"/>
      <c r="D41982" s="6"/>
      <c r="E41982" s="8"/>
      <c r="O41982" s="9"/>
    </row>
    <row r="41983" spans="2:15" x14ac:dyDescent="0.2">
      <c r="B41983" s="3"/>
      <c r="C41983" s="3"/>
      <c r="D41983" s="6"/>
      <c r="E41983" s="8"/>
      <c r="O41983" s="9"/>
    </row>
    <row r="41984" spans="2:15" x14ac:dyDescent="0.2">
      <c r="B41984" s="3"/>
      <c r="C41984" s="3"/>
      <c r="D41984" s="6"/>
      <c r="E41984" s="8"/>
      <c r="O41984" s="9"/>
    </row>
    <row r="41985" spans="2:15" x14ac:dyDescent="0.2">
      <c r="B41985" s="3"/>
      <c r="C41985" s="3"/>
      <c r="D41985" s="6"/>
      <c r="E41985" s="8"/>
      <c r="O41985" s="9"/>
    </row>
    <row r="41986" spans="2:15" x14ac:dyDescent="0.2">
      <c r="B41986" s="3"/>
      <c r="C41986" s="3"/>
      <c r="D41986" s="6"/>
      <c r="E41986" s="8"/>
      <c r="O41986" s="9"/>
    </row>
    <row r="41987" spans="2:15" x14ac:dyDescent="0.2">
      <c r="B41987" s="3"/>
      <c r="C41987" s="3"/>
      <c r="D41987" s="6"/>
      <c r="E41987" s="8"/>
      <c r="O41987" s="9"/>
    </row>
    <row r="41988" spans="2:15" x14ac:dyDescent="0.2">
      <c r="B41988" s="3"/>
      <c r="C41988" s="3"/>
      <c r="D41988" s="6"/>
      <c r="E41988" s="8"/>
      <c r="O41988" s="9"/>
    </row>
    <row r="41989" spans="2:15" x14ac:dyDescent="0.2">
      <c r="B41989" s="3"/>
      <c r="C41989" s="3"/>
      <c r="D41989" s="6"/>
      <c r="E41989" s="8"/>
      <c r="O41989" s="9"/>
    </row>
    <row r="41990" spans="2:15" x14ac:dyDescent="0.2">
      <c r="B41990" s="3"/>
      <c r="C41990" s="3"/>
      <c r="D41990" s="6"/>
      <c r="E41990" s="8"/>
      <c r="O41990" s="9"/>
    </row>
    <row r="41991" spans="2:15" x14ac:dyDescent="0.2">
      <c r="B41991" s="3"/>
      <c r="C41991" s="3"/>
      <c r="D41991" s="6"/>
      <c r="E41991" s="8"/>
      <c r="O41991" s="9"/>
    </row>
    <row r="41992" spans="2:15" x14ac:dyDescent="0.2">
      <c r="B41992" s="3"/>
      <c r="C41992" s="3"/>
      <c r="D41992" s="6"/>
      <c r="E41992" s="8"/>
      <c r="O41992" s="9"/>
    </row>
    <row r="41993" spans="2:15" x14ac:dyDescent="0.2">
      <c r="B41993" s="3"/>
      <c r="C41993" s="3"/>
      <c r="D41993" s="6"/>
      <c r="E41993" s="8"/>
      <c r="O41993" s="9"/>
    </row>
    <row r="41994" spans="2:15" x14ac:dyDescent="0.2">
      <c r="B41994" s="3"/>
      <c r="C41994" s="3"/>
      <c r="D41994" s="6"/>
      <c r="E41994" s="8"/>
      <c r="O41994" s="9"/>
    </row>
    <row r="41995" spans="2:15" x14ac:dyDescent="0.2">
      <c r="B41995" s="3"/>
      <c r="C41995" s="3"/>
      <c r="D41995" s="6"/>
      <c r="E41995" s="8"/>
      <c r="O41995" s="9"/>
    </row>
    <row r="41996" spans="2:15" x14ac:dyDescent="0.2">
      <c r="B41996" s="3"/>
      <c r="C41996" s="3"/>
      <c r="D41996" s="6"/>
      <c r="E41996" s="8"/>
      <c r="O41996" s="9"/>
    </row>
    <row r="41997" spans="2:15" x14ac:dyDescent="0.2">
      <c r="B41997" s="3"/>
      <c r="C41997" s="3"/>
      <c r="D41997" s="6"/>
      <c r="E41997" s="8"/>
      <c r="O41997" s="9"/>
    </row>
    <row r="41998" spans="2:15" x14ac:dyDescent="0.2">
      <c r="B41998" s="3"/>
      <c r="C41998" s="3"/>
      <c r="D41998" s="6"/>
      <c r="E41998" s="8"/>
      <c r="O41998" s="9"/>
    </row>
    <row r="41999" spans="2:15" x14ac:dyDescent="0.2">
      <c r="B41999" s="3"/>
      <c r="C41999" s="3"/>
      <c r="D41999" s="6"/>
      <c r="E41999" s="8"/>
      <c r="O41999" s="9"/>
    </row>
    <row r="42000" spans="2:15" x14ac:dyDescent="0.2">
      <c r="B42000" s="3"/>
      <c r="C42000" s="3"/>
      <c r="D42000" s="6"/>
      <c r="E42000" s="8"/>
      <c r="O42000" s="9"/>
    </row>
    <row r="42001" spans="2:15" x14ac:dyDescent="0.2">
      <c r="B42001" s="3"/>
      <c r="C42001" s="3"/>
      <c r="D42001" s="6"/>
      <c r="E42001" s="8"/>
      <c r="O42001" s="9"/>
    </row>
    <row r="42002" spans="2:15" x14ac:dyDescent="0.2">
      <c r="B42002" s="3"/>
      <c r="C42002" s="3"/>
      <c r="D42002" s="6"/>
      <c r="E42002" s="8"/>
      <c r="O42002" s="9"/>
    </row>
    <row r="42003" spans="2:15" x14ac:dyDescent="0.2">
      <c r="B42003" s="3"/>
      <c r="C42003" s="3"/>
      <c r="D42003" s="6"/>
      <c r="E42003" s="8"/>
      <c r="O42003" s="9"/>
    </row>
    <row r="42004" spans="2:15" x14ac:dyDescent="0.2">
      <c r="B42004" s="3"/>
      <c r="C42004" s="3"/>
      <c r="D42004" s="6"/>
      <c r="E42004" s="8"/>
      <c r="O42004" s="9"/>
    </row>
    <row r="42005" spans="2:15" x14ac:dyDescent="0.2">
      <c r="B42005" s="3"/>
      <c r="C42005" s="3"/>
      <c r="D42005" s="6"/>
      <c r="E42005" s="8"/>
      <c r="O42005" s="9"/>
    </row>
    <row r="42006" spans="2:15" x14ac:dyDescent="0.2">
      <c r="B42006" s="3"/>
      <c r="C42006" s="3"/>
      <c r="D42006" s="6"/>
      <c r="E42006" s="8"/>
      <c r="O42006" s="9"/>
    </row>
    <row r="42007" spans="2:15" x14ac:dyDescent="0.2">
      <c r="B42007" s="3"/>
      <c r="C42007" s="3"/>
      <c r="D42007" s="6"/>
      <c r="E42007" s="8"/>
      <c r="O42007" s="9"/>
    </row>
    <row r="42008" spans="2:15" x14ac:dyDescent="0.2">
      <c r="B42008" s="3"/>
      <c r="C42008" s="3"/>
      <c r="D42008" s="6"/>
      <c r="E42008" s="8"/>
      <c r="O42008" s="9"/>
    </row>
    <row r="42009" spans="2:15" x14ac:dyDescent="0.2">
      <c r="B42009" s="3"/>
      <c r="C42009" s="3"/>
      <c r="D42009" s="6"/>
      <c r="E42009" s="8"/>
      <c r="O42009" s="9"/>
    </row>
    <row r="42010" spans="2:15" x14ac:dyDescent="0.2">
      <c r="B42010" s="3"/>
      <c r="C42010" s="3"/>
      <c r="D42010" s="6"/>
      <c r="E42010" s="8"/>
      <c r="O42010" s="9"/>
    </row>
    <row r="42011" spans="2:15" x14ac:dyDescent="0.2">
      <c r="B42011" s="3"/>
      <c r="C42011" s="3"/>
      <c r="D42011" s="6"/>
      <c r="E42011" s="8"/>
      <c r="O42011" s="9"/>
    </row>
    <row r="42012" spans="2:15" x14ac:dyDescent="0.2">
      <c r="B42012" s="3"/>
      <c r="C42012" s="3"/>
      <c r="D42012" s="6"/>
      <c r="E42012" s="8"/>
      <c r="O42012" s="9"/>
    </row>
    <row r="42013" spans="2:15" x14ac:dyDescent="0.2">
      <c r="B42013" s="3"/>
      <c r="C42013" s="3"/>
      <c r="D42013" s="6"/>
      <c r="E42013" s="8"/>
      <c r="O42013" s="9"/>
    </row>
    <row r="42014" spans="2:15" x14ac:dyDescent="0.2">
      <c r="B42014" s="3"/>
      <c r="C42014" s="3"/>
      <c r="D42014" s="6"/>
      <c r="E42014" s="8"/>
      <c r="O42014" s="9"/>
    </row>
    <row r="42015" spans="2:15" x14ac:dyDescent="0.2">
      <c r="B42015" s="3"/>
      <c r="C42015" s="3"/>
      <c r="D42015" s="6"/>
      <c r="E42015" s="8"/>
      <c r="O42015" s="9"/>
    </row>
    <row r="42016" spans="2:15" x14ac:dyDescent="0.2">
      <c r="B42016" s="3"/>
      <c r="C42016" s="3"/>
      <c r="D42016" s="6"/>
      <c r="E42016" s="8"/>
      <c r="O42016" s="9"/>
    </row>
    <row r="42017" spans="2:15" x14ac:dyDescent="0.2">
      <c r="B42017" s="3"/>
      <c r="C42017" s="3"/>
      <c r="D42017" s="6"/>
      <c r="E42017" s="8"/>
      <c r="O42017" s="9"/>
    </row>
    <row r="42018" spans="2:15" x14ac:dyDescent="0.2">
      <c r="B42018" s="3"/>
      <c r="C42018" s="3"/>
      <c r="D42018" s="6"/>
      <c r="E42018" s="8"/>
      <c r="O42018" s="9"/>
    </row>
    <row r="42019" spans="2:15" x14ac:dyDescent="0.2">
      <c r="B42019" s="3"/>
      <c r="C42019" s="3"/>
      <c r="D42019" s="6"/>
      <c r="E42019" s="8"/>
      <c r="O42019" s="9"/>
    </row>
    <row r="42020" spans="2:15" x14ac:dyDescent="0.2">
      <c r="B42020" s="3"/>
      <c r="C42020" s="3"/>
      <c r="D42020" s="6"/>
      <c r="E42020" s="8"/>
      <c r="O42020" s="9"/>
    </row>
    <row r="42021" spans="2:15" x14ac:dyDescent="0.2">
      <c r="B42021" s="3"/>
      <c r="C42021" s="3"/>
      <c r="D42021" s="6"/>
      <c r="E42021" s="8"/>
      <c r="O42021" s="9"/>
    </row>
    <row r="42022" spans="2:15" x14ac:dyDescent="0.2">
      <c r="B42022" s="3"/>
      <c r="C42022" s="3"/>
      <c r="D42022" s="6"/>
      <c r="E42022" s="8"/>
      <c r="O42022" s="9"/>
    </row>
    <row r="42023" spans="2:15" x14ac:dyDescent="0.2">
      <c r="B42023" s="3"/>
      <c r="C42023" s="3"/>
      <c r="D42023" s="6"/>
      <c r="E42023" s="8"/>
      <c r="O42023" s="9"/>
    </row>
    <row r="42024" spans="2:15" x14ac:dyDescent="0.2">
      <c r="B42024" s="3"/>
      <c r="C42024" s="3"/>
      <c r="D42024" s="6"/>
      <c r="E42024" s="8"/>
      <c r="O42024" s="9"/>
    </row>
    <row r="42025" spans="2:15" x14ac:dyDescent="0.2">
      <c r="B42025" s="3"/>
      <c r="C42025" s="3"/>
      <c r="D42025" s="6"/>
      <c r="E42025" s="8"/>
      <c r="O42025" s="9"/>
    </row>
    <row r="42026" spans="2:15" x14ac:dyDescent="0.2">
      <c r="B42026" s="3"/>
      <c r="C42026" s="3"/>
      <c r="D42026" s="6"/>
      <c r="E42026" s="8"/>
      <c r="O42026" s="9"/>
    </row>
    <row r="42027" spans="2:15" x14ac:dyDescent="0.2">
      <c r="B42027" s="3"/>
      <c r="C42027" s="3"/>
      <c r="D42027" s="6"/>
      <c r="E42027" s="8"/>
      <c r="O42027" s="9"/>
    </row>
    <row r="42028" spans="2:15" x14ac:dyDescent="0.2">
      <c r="B42028" s="3"/>
      <c r="C42028" s="3"/>
      <c r="D42028" s="6"/>
      <c r="E42028" s="8"/>
      <c r="O42028" s="9"/>
    </row>
    <row r="42029" spans="2:15" x14ac:dyDescent="0.2">
      <c r="B42029" s="3"/>
      <c r="C42029" s="3"/>
      <c r="D42029" s="6"/>
      <c r="E42029" s="8"/>
      <c r="O42029" s="9"/>
    </row>
    <row r="42030" spans="2:15" x14ac:dyDescent="0.2">
      <c r="B42030" s="3"/>
      <c r="C42030" s="3"/>
      <c r="D42030" s="6"/>
      <c r="E42030" s="8"/>
      <c r="O42030" s="9"/>
    </row>
    <row r="42031" spans="2:15" x14ac:dyDescent="0.2">
      <c r="B42031" s="3"/>
      <c r="C42031" s="3"/>
      <c r="D42031" s="6"/>
      <c r="E42031" s="8"/>
      <c r="O42031" s="9"/>
    </row>
    <row r="42032" spans="2:15" x14ac:dyDescent="0.2">
      <c r="B42032" s="3"/>
      <c r="C42032" s="3"/>
      <c r="D42032" s="6"/>
      <c r="E42032" s="8"/>
      <c r="O42032" s="9"/>
    </row>
    <row r="42033" spans="2:15" x14ac:dyDescent="0.2">
      <c r="B42033" s="3"/>
      <c r="C42033" s="3"/>
      <c r="D42033" s="6"/>
      <c r="E42033" s="8"/>
      <c r="O42033" s="9"/>
    </row>
    <row r="42034" spans="2:15" x14ac:dyDescent="0.2">
      <c r="B42034" s="3"/>
      <c r="C42034" s="3"/>
      <c r="D42034" s="6"/>
      <c r="E42034" s="8"/>
      <c r="O42034" s="9"/>
    </row>
    <row r="42035" spans="2:15" x14ac:dyDescent="0.2">
      <c r="B42035" s="3"/>
      <c r="C42035" s="3"/>
      <c r="D42035" s="6"/>
      <c r="E42035" s="8"/>
      <c r="O42035" s="9"/>
    </row>
    <row r="42036" spans="2:15" x14ac:dyDescent="0.2">
      <c r="B42036" s="3"/>
      <c r="C42036" s="3"/>
      <c r="D42036" s="6"/>
      <c r="E42036" s="8"/>
      <c r="O42036" s="9"/>
    </row>
    <row r="42037" spans="2:15" x14ac:dyDescent="0.2">
      <c r="B42037" s="3"/>
      <c r="C42037" s="3"/>
      <c r="D42037" s="6"/>
      <c r="E42037" s="8"/>
      <c r="O42037" s="9"/>
    </row>
    <row r="42038" spans="2:15" x14ac:dyDescent="0.2">
      <c r="B42038" s="3"/>
      <c r="C42038" s="3"/>
      <c r="D42038" s="6"/>
      <c r="E42038" s="8"/>
      <c r="O42038" s="9"/>
    </row>
    <row r="42039" spans="2:15" x14ac:dyDescent="0.2">
      <c r="B42039" s="3"/>
      <c r="C42039" s="3"/>
      <c r="D42039" s="6"/>
      <c r="E42039" s="8"/>
      <c r="O42039" s="9"/>
    </row>
    <row r="42040" spans="2:15" x14ac:dyDescent="0.2">
      <c r="B42040" s="3"/>
      <c r="C42040" s="3"/>
      <c r="D42040" s="6"/>
      <c r="E42040" s="8"/>
      <c r="O42040" s="9"/>
    </row>
    <row r="42041" spans="2:15" x14ac:dyDescent="0.2">
      <c r="B42041" s="3"/>
      <c r="C42041" s="3"/>
      <c r="D42041" s="6"/>
      <c r="E42041" s="8"/>
      <c r="O42041" s="9"/>
    </row>
    <row r="42042" spans="2:15" x14ac:dyDescent="0.2">
      <c r="B42042" s="3"/>
      <c r="C42042" s="3"/>
      <c r="D42042" s="6"/>
      <c r="E42042" s="8"/>
      <c r="O42042" s="9"/>
    </row>
    <row r="42043" spans="2:15" x14ac:dyDescent="0.2">
      <c r="B42043" s="3"/>
      <c r="C42043" s="3"/>
      <c r="D42043" s="6"/>
      <c r="E42043" s="8"/>
      <c r="O42043" s="9"/>
    </row>
    <row r="42044" spans="2:15" x14ac:dyDescent="0.2">
      <c r="B42044" s="3"/>
      <c r="C42044" s="3"/>
      <c r="D42044" s="6"/>
      <c r="E42044" s="8"/>
      <c r="O42044" s="9"/>
    </row>
    <row r="42045" spans="2:15" x14ac:dyDescent="0.2">
      <c r="B42045" s="3"/>
      <c r="C42045" s="3"/>
      <c r="D42045" s="6"/>
      <c r="E42045" s="8"/>
      <c r="O42045" s="9"/>
    </row>
    <row r="42046" spans="2:15" x14ac:dyDescent="0.2">
      <c r="B42046" s="3"/>
      <c r="C42046" s="3"/>
      <c r="D42046" s="6"/>
      <c r="E42046" s="8"/>
      <c r="O42046" s="9"/>
    </row>
    <row r="42047" spans="2:15" x14ac:dyDescent="0.2">
      <c r="B42047" s="3"/>
      <c r="C42047" s="3"/>
      <c r="D42047" s="6"/>
      <c r="E42047" s="8"/>
      <c r="O42047" s="9"/>
    </row>
    <row r="42048" spans="2:15" x14ac:dyDescent="0.2">
      <c r="B42048" s="3"/>
      <c r="C42048" s="3"/>
      <c r="D42048" s="6"/>
      <c r="E42048" s="8"/>
      <c r="O42048" s="9"/>
    </row>
    <row r="42049" spans="2:15" x14ac:dyDescent="0.2">
      <c r="B42049" s="3"/>
      <c r="C42049" s="3"/>
      <c r="D42049" s="6"/>
      <c r="E42049" s="8"/>
      <c r="O42049" s="9"/>
    </row>
    <row r="42050" spans="2:15" x14ac:dyDescent="0.2">
      <c r="B42050" s="3"/>
      <c r="C42050" s="3"/>
      <c r="D42050" s="6"/>
      <c r="E42050" s="8"/>
      <c r="O42050" s="9"/>
    </row>
    <row r="42051" spans="2:15" x14ac:dyDescent="0.2">
      <c r="B42051" s="3"/>
      <c r="C42051" s="3"/>
      <c r="D42051" s="6"/>
      <c r="E42051" s="8"/>
      <c r="O42051" s="9"/>
    </row>
    <row r="42052" spans="2:15" x14ac:dyDescent="0.2">
      <c r="B42052" s="3"/>
      <c r="C42052" s="3"/>
      <c r="D42052" s="6"/>
      <c r="E42052" s="8"/>
      <c r="O42052" s="9"/>
    </row>
    <row r="42053" spans="2:15" x14ac:dyDescent="0.2">
      <c r="B42053" s="3"/>
      <c r="C42053" s="3"/>
      <c r="D42053" s="6"/>
      <c r="E42053" s="8"/>
      <c r="O42053" s="9"/>
    </row>
    <row r="42054" spans="2:15" x14ac:dyDescent="0.2">
      <c r="B42054" s="3"/>
      <c r="C42054" s="3"/>
      <c r="D42054" s="6"/>
      <c r="E42054" s="8"/>
      <c r="O42054" s="9"/>
    </row>
    <row r="42055" spans="2:15" x14ac:dyDescent="0.2">
      <c r="B42055" s="3"/>
      <c r="C42055" s="3"/>
      <c r="D42055" s="6"/>
      <c r="E42055" s="8"/>
      <c r="O42055" s="9"/>
    </row>
    <row r="42056" spans="2:15" x14ac:dyDescent="0.2">
      <c r="B42056" s="3"/>
      <c r="C42056" s="3"/>
      <c r="D42056" s="6"/>
      <c r="E42056" s="8"/>
      <c r="O42056" s="9"/>
    </row>
    <row r="42057" spans="2:15" x14ac:dyDescent="0.2">
      <c r="B42057" s="3"/>
      <c r="C42057" s="3"/>
      <c r="D42057" s="6"/>
      <c r="E42057" s="8"/>
      <c r="O42057" s="9"/>
    </row>
    <row r="42058" spans="2:15" x14ac:dyDescent="0.2">
      <c r="B42058" s="3"/>
      <c r="C42058" s="3"/>
      <c r="D42058" s="6"/>
      <c r="E42058" s="8"/>
      <c r="O42058" s="9"/>
    </row>
    <row r="42059" spans="2:15" x14ac:dyDescent="0.2">
      <c r="B42059" s="3"/>
      <c r="C42059" s="3"/>
      <c r="D42059" s="6"/>
      <c r="E42059" s="8"/>
      <c r="O42059" s="9"/>
    </row>
    <row r="42060" spans="2:15" x14ac:dyDescent="0.2">
      <c r="B42060" s="3"/>
      <c r="C42060" s="3"/>
      <c r="D42060" s="6"/>
      <c r="E42060" s="8"/>
      <c r="O42060" s="9"/>
    </row>
    <row r="42061" spans="2:15" x14ac:dyDescent="0.2">
      <c r="B42061" s="3"/>
      <c r="C42061" s="3"/>
      <c r="D42061" s="6"/>
      <c r="E42061" s="8"/>
      <c r="O42061" s="9"/>
    </row>
    <row r="42062" spans="2:15" x14ac:dyDescent="0.2">
      <c r="B42062" s="3"/>
      <c r="C42062" s="3"/>
      <c r="D42062" s="6"/>
      <c r="E42062" s="8"/>
      <c r="O42062" s="9"/>
    </row>
    <row r="42063" spans="2:15" x14ac:dyDescent="0.2">
      <c r="B42063" s="3"/>
      <c r="C42063" s="3"/>
      <c r="D42063" s="6"/>
      <c r="E42063" s="8"/>
      <c r="O42063" s="9"/>
    </row>
    <row r="42064" spans="2:15" x14ac:dyDescent="0.2">
      <c r="B42064" s="3"/>
      <c r="C42064" s="3"/>
      <c r="D42064" s="6"/>
      <c r="E42064" s="8"/>
      <c r="O42064" s="9"/>
    </row>
    <row r="42065" spans="2:15" x14ac:dyDescent="0.2">
      <c r="B42065" s="3"/>
      <c r="C42065" s="3"/>
      <c r="D42065" s="6"/>
      <c r="E42065" s="8"/>
      <c r="O42065" s="9"/>
    </row>
    <row r="42066" spans="2:15" x14ac:dyDescent="0.2">
      <c r="B42066" s="3"/>
      <c r="C42066" s="3"/>
      <c r="D42066" s="6"/>
      <c r="E42066" s="8"/>
      <c r="O42066" s="9"/>
    </row>
    <row r="42067" spans="2:15" x14ac:dyDescent="0.2">
      <c r="B42067" s="3"/>
      <c r="C42067" s="3"/>
      <c r="D42067" s="6"/>
      <c r="E42067" s="8"/>
      <c r="O42067" s="9"/>
    </row>
    <row r="42068" spans="2:15" x14ac:dyDescent="0.2">
      <c r="B42068" s="3"/>
      <c r="C42068" s="3"/>
      <c r="D42068" s="6"/>
      <c r="E42068" s="8"/>
      <c r="O42068" s="9"/>
    </row>
    <row r="42069" spans="2:15" x14ac:dyDescent="0.2">
      <c r="B42069" s="3"/>
      <c r="C42069" s="3"/>
      <c r="D42069" s="6"/>
      <c r="E42069" s="8"/>
      <c r="O42069" s="9"/>
    </row>
    <row r="42070" spans="2:15" x14ac:dyDescent="0.2">
      <c r="B42070" s="3"/>
      <c r="C42070" s="3"/>
      <c r="D42070" s="6"/>
      <c r="E42070" s="8"/>
      <c r="O42070" s="9"/>
    </row>
    <row r="42071" spans="2:15" x14ac:dyDescent="0.2">
      <c r="B42071" s="3"/>
      <c r="C42071" s="3"/>
      <c r="D42071" s="6"/>
      <c r="E42071" s="8"/>
      <c r="O42071" s="9"/>
    </row>
    <row r="42072" spans="2:15" x14ac:dyDescent="0.2">
      <c r="B42072" s="3"/>
      <c r="C42072" s="3"/>
      <c r="D42072" s="6"/>
      <c r="E42072" s="8"/>
      <c r="O42072" s="9"/>
    </row>
    <row r="42073" spans="2:15" x14ac:dyDescent="0.2">
      <c r="B42073" s="3"/>
      <c r="C42073" s="3"/>
      <c r="D42073" s="6"/>
      <c r="E42073" s="8"/>
      <c r="O42073" s="9"/>
    </row>
    <row r="42074" spans="2:15" x14ac:dyDescent="0.2">
      <c r="B42074" s="3"/>
      <c r="C42074" s="3"/>
      <c r="D42074" s="6"/>
      <c r="E42074" s="8"/>
      <c r="O42074" s="9"/>
    </row>
    <row r="42075" spans="2:15" x14ac:dyDescent="0.2">
      <c r="B42075" s="3"/>
      <c r="C42075" s="3"/>
      <c r="D42075" s="6"/>
      <c r="E42075" s="8"/>
      <c r="O42075" s="9"/>
    </row>
    <row r="42076" spans="2:15" x14ac:dyDescent="0.2">
      <c r="B42076" s="3"/>
      <c r="C42076" s="3"/>
      <c r="D42076" s="6"/>
      <c r="E42076" s="8"/>
      <c r="O42076" s="9"/>
    </row>
    <row r="42077" spans="2:15" x14ac:dyDescent="0.2">
      <c r="B42077" s="3"/>
      <c r="C42077" s="3"/>
      <c r="D42077" s="6"/>
      <c r="E42077" s="8"/>
      <c r="O42077" s="9"/>
    </row>
    <row r="42078" spans="2:15" x14ac:dyDescent="0.2">
      <c r="B42078" s="3"/>
      <c r="C42078" s="3"/>
      <c r="D42078" s="6"/>
      <c r="E42078" s="8"/>
      <c r="O42078" s="9"/>
    </row>
    <row r="42079" spans="2:15" x14ac:dyDescent="0.2">
      <c r="B42079" s="3"/>
      <c r="C42079" s="3"/>
      <c r="D42079" s="6"/>
      <c r="E42079" s="8"/>
      <c r="O42079" s="9"/>
    </row>
    <row r="42080" spans="2:15" x14ac:dyDescent="0.2">
      <c r="B42080" s="3"/>
      <c r="C42080" s="3"/>
      <c r="D42080" s="6"/>
      <c r="E42080" s="8"/>
      <c r="O42080" s="9"/>
    </row>
    <row r="42081" spans="2:15" x14ac:dyDescent="0.2">
      <c r="B42081" s="3"/>
      <c r="C42081" s="3"/>
      <c r="D42081" s="6"/>
      <c r="E42081" s="8"/>
      <c r="O42081" s="9"/>
    </row>
    <row r="42082" spans="2:15" x14ac:dyDescent="0.2">
      <c r="B42082" s="3"/>
      <c r="C42082" s="3"/>
      <c r="D42082" s="6"/>
      <c r="E42082" s="8"/>
      <c r="O42082" s="9"/>
    </row>
    <row r="42083" spans="2:15" x14ac:dyDescent="0.2">
      <c r="B42083" s="3"/>
      <c r="C42083" s="3"/>
      <c r="D42083" s="6"/>
      <c r="E42083" s="8"/>
      <c r="O42083" s="9"/>
    </row>
    <row r="42084" spans="2:15" x14ac:dyDescent="0.2">
      <c r="B42084" s="3"/>
      <c r="C42084" s="3"/>
      <c r="D42084" s="6"/>
      <c r="E42084" s="8"/>
      <c r="O42084" s="9"/>
    </row>
    <row r="42085" spans="2:15" x14ac:dyDescent="0.2">
      <c r="B42085" s="3"/>
      <c r="C42085" s="3"/>
      <c r="D42085" s="6"/>
      <c r="E42085" s="8"/>
      <c r="O42085" s="9"/>
    </row>
    <row r="42086" spans="2:15" x14ac:dyDescent="0.2">
      <c r="B42086" s="3"/>
      <c r="C42086" s="3"/>
      <c r="D42086" s="6"/>
      <c r="E42086" s="8"/>
      <c r="O42086" s="9"/>
    </row>
    <row r="42087" spans="2:15" x14ac:dyDescent="0.2">
      <c r="B42087" s="3"/>
      <c r="C42087" s="3"/>
      <c r="D42087" s="6"/>
      <c r="E42087" s="8"/>
      <c r="O42087" s="9"/>
    </row>
    <row r="42088" spans="2:15" x14ac:dyDescent="0.2">
      <c r="B42088" s="3"/>
      <c r="C42088" s="3"/>
      <c r="D42088" s="6"/>
      <c r="E42088" s="8"/>
      <c r="O42088" s="9"/>
    </row>
    <row r="42089" spans="2:15" x14ac:dyDescent="0.2">
      <c r="B42089" s="3"/>
      <c r="C42089" s="3"/>
      <c r="D42089" s="6"/>
      <c r="E42089" s="8"/>
      <c r="O42089" s="9"/>
    </row>
    <row r="42090" spans="2:15" x14ac:dyDescent="0.2">
      <c r="B42090" s="3"/>
      <c r="C42090" s="3"/>
      <c r="D42090" s="6"/>
      <c r="E42090" s="8"/>
      <c r="O42090" s="9"/>
    </row>
    <row r="42091" spans="2:15" x14ac:dyDescent="0.2">
      <c r="B42091" s="3"/>
      <c r="C42091" s="3"/>
      <c r="D42091" s="6"/>
      <c r="E42091" s="8"/>
      <c r="O42091" s="9"/>
    </row>
    <row r="42092" spans="2:15" x14ac:dyDescent="0.2">
      <c r="B42092" s="3"/>
      <c r="C42092" s="3"/>
      <c r="D42092" s="6"/>
      <c r="E42092" s="8"/>
      <c r="O42092" s="9"/>
    </row>
    <row r="42093" spans="2:15" x14ac:dyDescent="0.2">
      <c r="B42093" s="3"/>
      <c r="C42093" s="3"/>
      <c r="D42093" s="6"/>
      <c r="E42093" s="8"/>
      <c r="O42093" s="9"/>
    </row>
    <row r="42094" spans="2:15" x14ac:dyDescent="0.2">
      <c r="B42094" s="3"/>
      <c r="C42094" s="3"/>
      <c r="D42094" s="6"/>
      <c r="E42094" s="8"/>
      <c r="O42094" s="9"/>
    </row>
    <row r="42095" spans="2:15" x14ac:dyDescent="0.2">
      <c r="B42095" s="3"/>
      <c r="C42095" s="3"/>
      <c r="D42095" s="6"/>
      <c r="E42095" s="8"/>
      <c r="O42095" s="9"/>
    </row>
    <row r="42096" spans="2:15" x14ac:dyDescent="0.2">
      <c r="B42096" s="3"/>
      <c r="C42096" s="3"/>
      <c r="D42096" s="6"/>
      <c r="E42096" s="8"/>
      <c r="O42096" s="9"/>
    </row>
    <row r="42097" spans="2:15" x14ac:dyDescent="0.2">
      <c r="B42097" s="3"/>
      <c r="C42097" s="3"/>
      <c r="D42097" s="6"/>
      <c r="E42097" s="8"/>
      <c r="O42097" s="9"/>
    </row>
    <row r="42098" spans="2:15" x14ac:dyDescent="0.2">
      <c r="B42098" s="3"/>
      <c r="C42098" s="3"/>
      <c r="D42098" s="6"/>
      <c r="E42098" s="8"/>
      <c r="O42098" s="9"/>
    </row>
    <row r="42099" spans="2:15" x14ac:dyDescent="0.2">
      <c r="B42099" s="3"/>
      <c r="C42099" s="3"/>
      <c r="D42099" s="6"/>
      <c r="E42099" s="8"/>
      <c r="O42099" s="9"/>
    </row>
    <row r="42100" spans="2:15" x14ac:dyDescent="0.2">
      <c r="B42100" s="3"/>
      <c r="C42100" s="3"/>
      <c r="D42100" s="6"/>
      <c r="E42100" s="8"/>
      <c r="O42100" s="9"/>
    </row>
    <row r="42101" spans="2:15" x14ac:dyDescent="0.2">
      <c r="B42101" s="3"/>
      <c r="C42101" s="3"/>
      <c r="D42101" s="6"/>
      <c r="E42101" s="8"/>
      <c r="O42101" s="9"/>
    </row>
    <row r="42102" spans="2:15" x14ac:dyDescent="0.2">
      <c r="B42102" s="3"/>
      <c r="C42102" s="3"/>
      <c r="D42102" s="6"/>
      <c r="E42102" s="8"/>
      <c r="O42102" s="9"/>
    </row>
    <row r="42103" spans="2:15" x14ac:dyDescent="0.2">
      <c r="B42103" s="3"/>
      <c r="C42103" s="3"/>
      <c r="D42103" s="6"/>
      <c r="E42103" s="8"/>
      <c r="O42103" s="9"/>
    </row>
    <row r="42104" spans="2:15" x14ac:dyDescent="0.2">
      <c r="B42104" s="3"/>
      <c r="C42104" s="3"/>
      <c r="D42104" s="6"/>
      <c r="E42104" s="8"/>
      <c r="O42104" s="9"/>
    </row>
    <row r="42105" spans="2:15" x14ac:dyDescent="0.2">
      <c r="B42105" s="3"/>
      <c r="C42105" s="3"/>
      <c r="D42105" s="6"/>
      <c r="E42105" s="8"/>
      <c r="O42105" s="9"/>
    </row>
    <row r="42106" spans="2:15" x14ac:dyDescent="0.2">
      <c r="B42106" s="3"/>
      <c r="C42106" s="3"/>
      <c r="D42106" s="6"/>
      <c r="E42106" s="8"/>
      <c r="O42106" s="9"/>
    </row>
    <row r="42107" spans="2:15" x14ac:dyDescent="0.2">
      <c r="B42107" s="3"/>
      <c r="C42107" s="3"/>
      <c r="D42107" s="6"/>
      <c r="E42107" s="8"/>
      <c r="O42107" s="9"/>
    </row>
    <row r="42108" spans="2:15" x14ac:dyDescent="0.2">
      <c r="B42108" s="3"/>
      <c r="C42108" s="3"/>
      <c r="D42108" s="6"/>
      <c r="E42108" s="8"/>
      <c r="O42108" s="9"/>
    </row>
    <row r="42109" spans="2:15" x14ac:dyDescent="0.2">
      <c r="B42109" s="3"/>
      <c r="C42109" s="3"/>
      <c r="D42109" s="6"/>
      <c r="E42109" s="8"/>
      <c r="O42109" s="9"/>
    </row>
    <row r="42110" spans="2:15" x14ac:dyDescent="0.2">
      <c r="B42110" s="3"/>
      <c r="C42110" s="3"/>
      <c r="D42110" s="6"/>
      <c r="E42110" s="8"/>
      <c r="O42110" s="9"/>
    </row>
    <row r="42111" spans="2:15" x14ac:dyDescent="0.2">
      <c r="B42111" s="3"/>
      <c r="C42111" s="3"/>
      <c r="D42111" s="6"/>
      <c r="E42111" s="8"/>
      <c r="O42111" s="9"/>
    </row>
    <row r="42112" spans="2:15" x14ac:dyDescent="0.2">
      <c r="B42112" s="3"/>
      <c r="C42112" s="3"/>
      <c r="D42112" s="6"/>
      <c r="E42112" s="8"/>
      <c r="O42112" s="9"/>
    </row>
    <row r="42113" spans="2:15" x14ac:dyDescent="0.2">
      <c r="B42113" s="3"/>
      <c r="C42113" s="3"/>
      <c r="D42113" s="6"/>
      <c r="E42113" s="8"/>
      <c r="O42113" s="9"/>
    </row>
    <row r="42114" spans="2:15" x14ac:dyDescent="0.2">
      <c r="B42114" s="3"/>
      <c r="C42114" s="3"/>
      <c r="D42114" s="6"/>
      <c r="E42114" s="8"/>
      <c r="O42114" s="9"/>
    </row>
    <row r="42115" spans="2:15" x14ac:dyDescent="0.2">
      <c r="B42115" s="3"/>
      <c r="C42115" s="3"/>
      <c r="D42115" s="6"/>
      <c r="E42115" s="8"/>
      <c r="O42115" s="9"/>
    </row>
    <row r="42116" spans="2:15" x14ac:dyDescent="0.2">
      <c r="B42116" s="3"/>
      <c r="C42116" s="3"/>
      <c r="D42116" s="6"/>
      <c r="E42116" s="8"/>
      <c r="O42116" s="9"/>
    </row>
    <row r="42117" spans="2:15" x14ac:dyDescent="0.2">
      <c r="B42117" s="3"/>
      <c r="C42117" s="3"/>
      <c r="D42117" s="6"/>
      <c r="E42117" s="8"/>
      <c r="O42117" s="9"/>
    </row>
    <row r="42118" spans="2:15" x14ac:dyDescent="0.2">
      <c r="B42118" s="3"/>
      <c r="C42118" s="3"/>
      <c r="D42118" s="6"/>
      <c r="E42118" s="8"/>
      <c r="O42118" s="9"/>
    </row>
    <row r="42119" spans="2:15" x14ac:dyDescent="0.2">
      <c r="B42119" s="3"/>
      <c r="C42119" s="3"/>
      <c r="D42119" s="6"/>
      <c r="E42119" s="8"/>
      <c r="O42119" s="9"/>
    </row>
    <row r="42120" spans="2:15" x14ac:dyDescent="0.2">
      <c r="B42120" s="3"/>
      <c r="C42120" s="3"/>
      <c r="D42120" s="6"/>
      <c r="E42120" s="8"/>
      <c r="O42120" s="9"/>
    </row>
    <row r="42121" spans="2:15" x14ac:dyDescent="0.2">
      <c r="B42121" s="3"/>
      <c r="C42121" s="3"/>
      <c r="D42121" s="6"/>
      <c r="E42121" s="8"/>
      <c r="O42121" s="9"/>
    </row>
    <row r="42122" spans="2:15" x14ac:dyDescent="0.2">
      <c r="B42122" s="3"/>
      <c r="C42122" s="3"/>
      <c r="D42122" s="6"/>
      <c r="E42122" s="8"/>
      <c r="O42122" s="9"/>
    </row>
    <row r="42123" spans="2:15" x14ac:dyDescent="0.2">
      <c r="B42123" s="3"/>
      <c r="C42123" s="3"/>
      <c r="D42123" s="6"/>
      <c r="E42123" s="8"/>
      <c r="O42123" s="9"/>
    </row>
    <row r="42124" spans="2:15" x14ac:dyDescent="0.2">
      <c r="B42124" s="3"/>
      <c r="C42124" s="3"/>
      <c r="D42124" s="6"/>
      <c r="E42124" s="8"/>
      <c r="O42124" s="9"/>
    </row>
    <row r="42125" spans="2:15" x14ac:dyDescent="0.2">
      <c r="B42125" s="3"/>
      <c r="C42125" s="3"/>
      <c r="D42125" s="6"/>
      <c r="E42125" s="8"/>
      <c r="O42125" s="9"/>
    </row>
    <row r="42126" spans="2:15" x14ac:dyDescent="0.2">
      <c r="B42126" s="3"/>
      <c r="C42126" s="3"/>
      <c r="D42126" s="6"/>
      <c r="E42126" s="8"/>
      <c r="O42126" s="9"/>
    </row>
    <row r="42127" spans="2:15" x14ac:dyDescent="0.2">
      <c r="B42127" s="3"/>
      <c r="C42127" s="3"/>
      <c r="D42127" s="6"/>
      <c r="E42127" s="8"/>
      <c r="O42127" s="9"/>
    </row>
    <row r="42128" spans="2:15" x14ac:dyDescent="0.2">
      <c r="B42128" s="3"/>
      <c r="C42128" s="3"/>
      <c r="D42128" s="6"/>
      <c r="E42128" s="8"/>
      <c r="O42128" s="9"/>
    </row>
    <row r="42129" spans="2:15" x14ac:dyDescent="0.2">
      <c r="B42129" s="3"/>
      <c r="C42129" s="3"/>
      <c r="D42129" s="6"/>
      <c r="E42129" s="8"/>
      <c r="O42129" s="9"/>
    </row>
    <row r="42130" spans="2:15" x14ac:dyDescent="0.2">
      <c r="B42130" s="3"/>
      <c r="C42130" s="3"/>
      <c r="D42130" s="6"/>
      <c r="E42130" s="8"/>
      <c r="O42130" s="9"/>
    </row>
    <row r="42131" spans="2:15" x14ac:dyDescent="0.2">
      <c r="B42131" s="3"/>
      <c r="C42131" s="3"/>
      <c r="D42131" s="6"/>
      <c r="E42131" s="8"/>
      <c r="O42131" s="9"/>
    </row>
    <row r="42132" spans="2:15" x14ac:dyDescent="0.2">
      <c r="B42132" s="3"/>
      <c r="C42132" s="3"/>
      <c r="D42132" s="6"/>
      <c r="E42132" s="8"/>
      <c r="O42132" s="9"/>
    </row>
    <row r="42133" spans="2:15" x14ac:dyDescent="0.2">
      <c r="B42133" s="3"/>
      <c r="C42133" s="3"/>
      <c r="D42133" s="6"/>
      <c r="E42133" s="8"/>
      <c r="O42133" s="9"/>
    </row>
    <row r="42134" spans="2:15" x14ac:dyDescent="0.2">
      <c r="B42134" s="3"/>
      <c r="C42134" s="3"/>
      <c r="D42134" s="6"/>
      <c r="E42134" s="8"/>
      <c r="O42134" s="9"/>
    </row>
    <row r="42135" spans="2:15" x14ac:dyDescent="0.2">
      <c r="B42135" s="3"/>
      <c r="C42135" s="3"/>
      <c r="D42135" s="6"/>
      <c r="E42135" s="8"/>
      <c r="O42135" s="9"/>
    </row>
    <row r="42136" spans="2:15" x14ac:dyDescent="0.2">
      <c r="B42136" s="3"/>
      <c r="C42136" s="3"/>
      <c r="D42136" s="6"/>
      <c r="E42136" s="8"/>
      <c r="O42136" s="9"/>
    </row>
    <row r="42137" spans="2:15" x14ac:dyDescent="0.2">
      <c r="B42137" s="3"/>
      <c r="C42137" s="3"/>
      <c r="D42137" s="6"/>
      <c r="E42137" s="8"/>
      <c r="O42137" s="9"/>
    </row>
    <row r="42138" spans="2:15" x14ac:dyDescent="0.2">
      <c r="B42138" s="3"/>
      <c r="C42138" s="3"/>
      <c r="D42138" s="6"/>
      <c r="E42138" s="8"/>
      <c r="O42138" s="9"/>
    </row>
    <row r="42139" spans="2:15" x14ac:dyDescent="0.2">
      <c r="B42139" s="3"/>
      <c r="C42139" s="3"/>
      <c r="D42139" s="6"/>
      <c r="E42139" s="8"/>
      <c r="O42139" s="9"/>
    </row>
    <row r="42140" spans="2:15" x14ac:dyDescent="0.2">
      <c r="B42140" s="3"/>
      <c r="C42140" s="3"/>
      <c r="D42140" s="6"/>
      <c r="E42140" s="8"/>
      <c r="O42140" s="9"/>
    </row>
    <row r="42141" spans="2:15" x14ac:dyDescent="0.2">
      <c r="B42141" s="3"/>
      <c r="C42141" s="3"/>
      <c r="D42141" s="6"/>
      <c r="E42141" s="8"/>
      <c r="O42141" s="9"/>
    </row>
    <row r="42142" spans="2:15" x14ac:dyDescent="0.2">
      <c r="B42142" s="3"/>
      <c r="C42142" s="3"/>
      <c r="D42142" s="6"/>
      <c r="E42142" s="8"/>
      <c r="O42142" s="9"/>
    </row>
    <row r="42143" spans="2:15" x14ac:dyDescent="0.2">
      <c r="B42143" s="3"/>
      <c r="C42143" s="3"/>
      <c r="D42143" s="6"/>
      <c r="E42143" s="8"/>
      <c r="O42143" s="9"/>
    </row>
    <row r="42144" spans="2:15" x14ac:dyDescent="0.2">
      <c r="B42144" s="3"/>
      <c r="C42144" s="3"/>
      <c r="D42144" s="6"/>
      <c r="E42144" s="8"/>
      <c r="O42144" s="9"/>
    </row>
    <row r="42145" spans="2:15" x14ac:dyDescent="0.2">
      <c r="B42145" s="3"/>
      <c r="C42145" s="3"/>
      <c r="D42145" s="6"/>
      <c r="E42145" s="8"/>
      <c r="O42145" s="9"/>
    </row>
    <row r="42146" spans="2:15" x14ac:dyDescent="0.2">
      <c r="B42146" s="3"/>
      <c r="C42146" s="3"/>
      <c r="D42146" s="6"/>
      <c r="E42146" s="8"/>
      <c r="O42146" s="9"/>
    </row>
    <row r="42147" spans="2:15" x14ac:dyDescent="0.2">
      <c r="B42147" s="3"/>
      <c r="C42147" s="3"/>
      <c r="D42147" s="6"/>
      <c r="E42147" s="8"/>
      <c r="O42147" s="9"/>
    </row>
    <row r="42148" spans="2:15" x14ac:dyDescent="0.2">
      <c r="B42148" s="3"/>
      <c r="C42148" s="3"/>
      <c r="D42148" s="6"/>
      <c r="E42148" s="8"/>
      <c r="O42148" s="9"/>
    </row>
    <row r="42149" spans="2:15" x14ac:dyDescent="0.2">
      <c r="B42149" s="3"/>
      <c r="C42149" s="3"/>
      <c r="D42149" s="6"/>
      <c r="E42149" s="8"/>
      <c r="O42149" s="9"/>
    </row>
    <row r="42150" spans="2:15" x14ac:dyDescent="0.2">
      <c r="B42150" s="3"/>
      <c r="C42150" s="3"/>
      <c r="D42150" s="6"/>
      <c r="E42150" s="8"/>
      <c r="O42150" s="9"/>
    </row>
    <row r="42151" spans="2:15" x14ac:dyDescent="0.2">
      <c r="B42151" s="3"/>
      <c r="C42151" s="3"/>
      <c r="D42151" s="6"/>
      <c r="E42151" s="8"/>
      <c r="O42151" s="9"/>
    </row>
    <row r="42152" spans="2:15" x14ac:dyDescent="0.2">
      <c r="B42152" s="3"/>
      <c r="C42152" s="3"/>
      <c r="D42152" s="6"/>
      <c r="E42152" s="8"/>
      <c r="O42152" s="9"/>
    </row>
    <row r="42153" spans="2:15" x14ac:dyDescent="0.2">
      <c r="B42153" s="3"/>
      <c r="C42153" s="3"/>
      <c r="D42153" s="6"/>
      <c r="E42153" s="8"/>
      <c r="O42153" s="9"/>
    </row>
    <row r="42154" spans="2:15" x14ac:dyDescent="0.2">
      <c r="B42154" s="3"/>
      <c r="C42154" s="3"/>
      <c r="D42154" s="6"/>
      <c r="E42154" s="8"/>
      <c r="O42154" s="9"/>
    </row>
    <row r="42155" spans="2:15" x14ac:dyDescent="0.2">
      <c r="B42155" s="3"/>
      <c r="C42155" s="3"/>
      <c r="D42155" s="6"/>
      <c r="E42155" s="8"/>
      <c r="O42155" s="9"/>
    </row>
    <row r="42156" spans="2:15" x14ac:dyDescent="0.2">
      <c r="B42156" s="3"/>
      <c r="C42156" s="3"/>
      <c r="D42156" s="6"/>
      <c r="E42156" s="8"/>
      <c r="O42156" s="9"/>
    </row>
    <row r="42157" spans="2:15" x14ac:dyDescent="0.2">
      <c r="B42157" s="3"/>
      <c r="C42157" s="3"/>
      <c r="D42157" s="6"/>
      <c r="E42157" s="8"/>
      <c r="O42157" s="9"/>
    </row>
    <row r="42158" spans="2:15" x14ac:dyDescent="0.2">
      <c r="B42158" s="3"/>
      <c r="C42158" s="3"/>
      <c r="D42158" s="6"/>
      <c r="E42158" s="8"/>
      <c r="O42158" s="9"/>
    </row>
    <row r="42159" spans="2:15" x14ac:dyDescent="0.2">
      <c r="B42159" s="3"/>
      <c r="C42159" s="3"/>
      <c r="D42159" s="6"/>
      <c r="E42159" s="8"/>
      <c r="O42159" s="9"/>
    </row>
    <row r="42160" spans="2:15" x14ac:dyDescent="0.2">
      <c r="B42160" s="3"/>
      <c r="C42160" s="3"/>
      <c r="D42160" s="6"/>
      <c r="E42160" s="8"/>
      <c r="O42160" s="9"/>
    </row>
    <row r="42161" spans="2:15" x14ac:dyDescent="0.2">
      <c r="B42161" s="3"/>
      <c r="C42161" s="3"/>
      <c r="D42161" s="6"/>
      <c r="E42161" s="8"/>
      <c r="O42161" s="9"/>
    </row>
    <row r="42162" spans="2:15" x14ac:dyDescent="0.2">
      <c r="B42162" s="3"/>
      <c r="C42162" s="3"/>
      <c r="D42162" s="6"/>
      <c r="E42162" s="8"/>
      <c r="O42162" s="9"/>
    </row>
    <row r="42163" spans="2:15" x14ac:dyDescent="0.2">
      <c r="B42163" s="3"/>
      <c r="C42163" s="3"/>
      <c r="D42163" s="6"/>
      <c r="E42163" s="8"/>
      <c r="O42163" s="9"/>
    </row>
    <row r="42164" spans="2:15" x14ac:dyDescent="0.2">
      <c r="B42164" s="3"/>
      <c r="C42164" s="3"/>
      <c r="D42164" s="6"/>
      <c r="E42164" s="8"/>
      <c r="O42164" s="9"/>
    </row>
    <row r="42165" spans="2:15" x14ac:dyDescent="0.2">
      <c r="B42165" s="3"/>
      <c r="C42165" s="3"/>
      <c r="D42165" s="6"/>
      <c r="E42165" s="8"/>
      <c r="O42165" s="9"/>
    </row>
    <row r="42166" spans="2:15" x14ac:dyDescent="0.2">
      <c r="B42166" s="3"/>
      <c r="C42166" s="3"/>
      <c r="D42166" s="6"/>
      <c r="E42166" s="8"/>
      <c r="O42166" s="9"/>
    </row>
    <row r="42167" spans="2:15" x14ac:dyDescent="0.2">
      <c r="B42167" s="3"/>
      <c r="C42167" s="3"/>
      <c r="D42167" s="6"/>
      <c r="E42167" s="8"/>
      <c r="O42167" s="9"/>
    </row>
    <row r="42168" spans="2:15" x14ac:dyDescent="0.2">
      <c r="B42168" s="3"/>
      <c r="C42168" s="3"/>
      <c r="D42168" s="6"/>
      <c r="E42168" s="8"/>
      <c r="O42168" s="9"/>
    </row>
    <row r="42169" spans="2:15" x14ac:dyDescent="0.2">
      <c r="B42169" s="3"/>
      <c r="C42169" s="3"/>
      <c r="D42169" s="6"/>
      <c r="E42169" s="8"/>
      <c r="O42169" s="9"/>
    </row>
    <row r="42170" spans="2:15" x14ac:dyDescent="0.2">
      <c r="B42170" s="3"/>
      <c r="C42170" s="3"/>
      <c r="D42170" s="6"/>
      <c r="E42170" s="8"/>
      <c r="O42170" s="9"/>
    </row>
    <row r="42171" spans="2:15" x14ac:dyDescent="0.2">
      <c r="B42171" s="3"/>
      <c r="C42171" s="3"/>
      <c r="D42171" s="6"/>
      <c r="E42171" s="8"/>
      <c r="O42171" s="9"/>
    </row>
    <row r="42172" spans="2:15" x14ac:dyDescent="0.2">
      <c r="B42172" s="3"/>
      <c r="C42172" s="3"/>
      <c r="D42172" s="6"/>
      <c r="E42172" s="8"/>
      <c r="O42172" s="9"/>
    </row>
    <row r="42173" spans="2:15" x14ac:dyDescent="0.2">
      <c r="B42173" s="3"/>
      <c r="C42173" s="3"/>
      <c r="D42173" s="6"/>
      <c r="E42173" s="8"/>
      <c r="O42173" s="9"/>
    </row>
    <row r="42174" spans="2:15" x14ac:dyDescent="0.2">
      <c r="B42174" s="3"/>
      <c r="C42174" s="3"/>
      <c r="D42174" s="6"/>
      <c r="E42174" s="8"/>
      <c r="O42174" s="9"/>
    </row>
    <row r="42175" spans="2:15" x14ac:dyDescent="0.2">
      <c r="B42175" s="3"/>
      <c r="C42175" s="3"/>
      <c r="D42175" s="6"/>
      <c r="E42175" s="8"/>
      <c r="O42175" s="9"/>
    </row>
    <row r="42176" spans="2:15" x14ac:dyDescent="0.2">
      <c r="B42176" s="3"/>
      <c r="C42176" s="3"/>
      <c r="D42176" s="6"/>
      <c r="E42176" s="8"/>
      <c r="O42176" s="9"/>
    </row>
    <row r="42177" spans="2:15" x14ac:dyDescent="0.2">
      <c r="B42177" s="3"/>
      <c r="C42177" s="3"/>
      <c r="D42177" s="6"/>
      <c r="E42177" s="8"/>
      <c r="O42177" s="9"/>
    </row>
    <row r="42178" spans="2:15" x14ac:dyDescent="0.2">
      <c r="B42178" s="3"/>
      <c r="C42178" s="3"/>
      <c r="D42178" s="6"/>
      <c r="E42178" s="8"/>
      <c r="O42178" s="9"/>
    </row>
    <row r="42179" spans="2:15" x14ac:dyDescent="0.2">
      <c r="B42179" s="3"/>
      <c r="C42179" s="3"/>
      <c r="D42179" s="6"/>
      <c r="E42179" s="8"/>
      <c r="O42179" s="9"/>
    </row>
    <row r="42180" spans="2:15" x14ac:dyDescent="0.2">
      <c r="B42180" s="3"/>
      <c r="C42180" s="3"/>
      <c r="D42180" s="6"/>
      <c r="E42180" s="8"/>
      <c r="O42180" s="9"/>
    </row>
    <row r="42181" spans="2:15" x14ac:dyDescent="0.2">
      <c r="B42181" s="3"/>
      <c r="C42181" s="3"/>
      <c r="D42181" s="6"/>
      <c r="E42181" s="8"/>
      <c r="O42181" s="9"/>
    </row>
    <row r="42182" spans="2:15" x14ac:dyDescent="0.2">
      <c r="B42182" s="3"/>
      <c r="C42182" s="3"/>
      <c r="D42182" s="6"/>
      <c r="E42182" s="8"/>
      <c r="O42182" s="9"/>
    </row>
    <row r="42183" spans="2:15" x14ac:dyDescent="0.2">
      <c r="B42183" s="3"/>
      <c r="C42183" s="3"/>
      <c r="D42183" s="6"/>
      <c r="E42183" s="8"/>
      <c r="O42183" s="9"/>
    </row>
    <row r="42184" spans="2:15" x14ac:dyDescent="0.2">
      <c r="B42184" s="3"/>
      <c r="C42184" s="3"/>
      <c r="D42184" s="6"/>
      <c r="E42184" s="8"/>
      <c r="O42184" s="9"/>
    </row>
    <row r="42185" spans="2:15" x14ac:dyDescent="0.2">
      <c r="B42185" s="3"/>
      <c r="C42185" s="3"/>
      <c r="D42185" s="6"/>
      <c r="E42185" s="8"/>
      <c r="O42185" s="9"/>
    </row>
    <row r="42186" spans="2:15" x14ac:dyDescent="0.2">
      <c r="B42186" s="3"/>
      <c r="C42186" s="3"/>
      <c r="D42186" s="6"/>
      <c r="E42186" s="8"/>
      <c r="O42186" s="9"/>
    </row>
    <row r="42187" spans="2:15" x14ac:dyDescent="0.2">
      <c r="B42187" s="3"/>
      <c r="C42187" s="3"/>
      <c r="D42187" s="6"/>
      <c r="E42187" s="8"/>
      <c r="O42187" s="9"/>
    </row>
    <row r="42188" spans="2:15" x14ac:dyDescent="0.2">
      <c r="B42188" s="3"/>
      <c r="C42188" s="3"/>
      <c r="D42188" s="6"/>
      <c r="E42188" s="8"/>
      <c r="O42188" s="9"/>
    </row>
    <row r="42189" spans="2:15" x14ac:dyDescent="0.2">
      <c r="B42189" s="3"/>
      <c r="C42189" s="3"/>
      <c r="D42189" s="6"/>
      <c r="E42189" s="8"/>
      <c r="O42189" s="9"/>
    </row>
    <row r="42190" spans="2:15" x14ac:dyDescent="0.2">
      <c r="B42190" s="3"/>
      <c r="C42190" s="3"/>
      <c r="D42190" s="6"/>
      <c r="E42190" s="8"/>
      <c r="O42190" s="9"/>
    </row>
    <row r="42191" spans="2:15" x14ac:dyDescent="0.2">
      <c r="B42191" s="3"/>
      <c r="C42191" s="3"/>
      <c r="D42191" s="6"/>
      <c r="E42191" s="8"/>
      <c r="O42191" s="9"/>
    </row>
    <row r="42192" spans="2:15" x14ac:dyDescent="0.2">
      <c r="B42192" s="3"/>
      <c r="C42192" s="3"/>
      <c r="D42192" s="6"/>
      <c r="E42192" s="8"/>
      <c r="O42192" s="9"/>
    </row>
    <row r="42193" spans="2:15" x14ac:dyDescent="0.2">
      <c r="B42193" s="3"/>
      <c r="C42193" s="3"/>
      <c r="D42193" s="6"/>
      <c r="E42193" s="8"/>
      <c r="O42193" s="9"/>
    </row>
    <row r="42194" spans="2:15" x14ac:dyDescent="0.2">
      <c r="B42194" s="3"/>
      <c r="C42194" s="3"/>
      <c r="D42194" s="6"/>
      <c r="E42194" s="8"/>
      <c r="O42194" s="9"/>
    </row>
    <row r="42195" spans="2:15" x14ac:dyDescent="0.2">
      <c r="B42195" s="3"/>
      <c r="C42195" s="3"/>
      <c r="D42195" s="6"/>
      <c r="E42195" s="8"/>
      <c r="O42195" s="9"/>
    </row>
    <row r="42196" spans="2:15" x14ac:dyDescent="0.2">
      <c r="B42196" s="3"/>
      <c r="C42196" s="3"/>
      <c r="D42196" s="6"/>
      <c r="E42196" s="8"/>
      <c r="O42196" s="9"/>
    </row>
    <row r="42197" spans="2:15" x14ac:dyDescent="0.2">
      <c r="B42197" s="3"/>
      <c r="C42197" s="3"/>
      <c r="D42197" s="6"/>
      <c r="E42197" s="8"/>
      <c r="O42197" s="9"/>
    </row>
    <row r="42198" spans="2:15" x14ac:dyDescent="0.2">
      <c r="B42198" s="3"/>
      <c r="C42198" s="3"/>
      <c r="D42198" s="6"/>
      <c r="E42198" s="8"/>
      <c r="O42198" s="9"/>
    </row>
    <row r="42199" spans="2:15" x14ac:dyDescent="0.2">
      <c r="B42199" s="3"/>
      <c r="C42199" s="3"/>
      <c r="D42199" s="6"/>
      <c r="E42199" s="8"/>
      <c r="O42199" s="9"/>
    </row>
    <row r="42200" spans="2:15" x14ac:dyDescent="0.2">
      <c r="B42200" s="3"/>
      <c r="C42200" s="3"/>
      <c r="D42200" s="6"/>
      <c r="E42200" s="8"/>
      <c r="O42200" s="9"/>
    </row>
    <row r="42201" spans="2:15" x14ac:dyDescent="0.2">
      <c r="B42201" s="3"/>
      <c r="C42201" s="3"/>
      <c r="D42201" s="6"/>
      <c r="E42201" s="8"/>
      <c r="O42201" s="9"/>
    </row>
    <row r="42202" spans="2:15" x14ac:dyDescent="0.2">
      <c r="B42202" s="3"/>
      <c r="C42202" s="3"/>
      <c r="D42202" s="6"/>
      <c r="E42202" s="8"/>
      <c r="O42202" s="9"/>
    </row>
    <row r="42203" spans="2:15" x14ac:dyDescent="0.2">
      <c r="B42203" s="3"/>
      <c r="C42203" s="3"/>
      <c r="D42203" s="6"/>
      <c r="E42203" s="8"/>
      <c r="O42203" s="9"/>
    </row>
    <row r="42204" spans="2:15" x14ac:dyDescent="0.2">
      <c r="B42204" s="3"/>
      <c r="C42204" s="3"/>
      <c r="D42204" s="6"/>
      <c r="E42204" s="8"/>
      <c r="O42204" s="9"/>
    </row>
    <row r="42205" spans="2:15" x14ac:dyDescent="0.2">
      <c r="B42205" s="3"/>
      <c r="C42205" s="3"/>
      <c r="D42205" s="6"/>
      <c r="E42205" s="8"/>
      <c r="O42205" s="9"/>
    </row>
    <row r="42206" spans="2:15" x14ac:dyDescent="0.2">
      <c r="B42206" s="3"/>
      <c r="C42206" s="3"/>
      <c r="D42206" s="6"/>
      <c r="E42206" s="8"/>
      <c r="O42206" s="9"/>
    </row>
    <row r="42207" spans="2:15" x14ac:dyDescent="0.2">
      <c r="B42207" s="3"/>
      <c r="C42207" s="3"/>
      <c r="D42207" s="6"/>
      <c r="E42207" s="8"/>
      <c r="O42207" s="9"/>
    </row>
    <row r="42208" spans="2:15" x14ac:dyDescent="0.2">
      <c r="B42208" s="3"/>
      <c r="C42208" s="3"/>
      <c r="D42208" s="6"/>
      <c r="E42208" s="8"/>
      <c r="O42208" s="9"/>
    </row>
    <row r="42209" spans="2:15" x14ac:dyDescent="0.2">
      <c r="B42209" s="3"/>
      <c r="C42209" s="3"/>
      <c r="D42209" s="6"/>
      <c r="E42209" s="8"/>
      <c r="O42209" s="9"/>
    </row>
    <row r="42210" spans="2:15" x14ac:dyDescent="0.2">
      <c r="B42210" s="3"/>
      <c r="C42210" s="3"/>
      <c r="D42210" s="6"/>
      <c r="E42210" s="8"/>
      <c r="O42210" s="9"/>
    </row>
    <row r="42211" spans="2:15" x14ac:dyDescent="0.2">
      <c r="B42211" s="3"/>
      <c r="C42211" s="3"/>
      <c r="D42211" s="6"/>
      <c r="E42211" s="8"/>
      <c r="O42211" s="9"/>
    </row>
    <row r="42212" spans="2:15" x14ac:dyDescent="0.2">
      <c r="B42212" s="3"/>
      <c r="C42212" s="3"/>
      <c r="D42212" s="6"/>
      <c r="E42212" s="8"/>
      <c r="O42212" s="9"/>
    </row>
    <row r="42213" spans="2:15" x14ac:dyDescent="0.2">
      <c r="B42213" s="3"/>
      <c r="C42213" s="3"/>
      <c r="D42213" s="6"/>
      <c r="E42213" s="8"/>
      <c r="O42213" s="9"/>
    </row>
    <row r="42214" spans="2:15" x14ac:dyDescent="0.2">
      <c r="B42214" s="3"/>
      <c r="C42214" s="3"/>
      <c r="D42214" s="6"/>
      <c r="E42214" s="8"/>
      <c r="O42214" s="9"/>
    </row>
    <row r="42215" spans="2:15" x14ac:dyDescent="0.2">
      <c r="B42215" s="3"/>
      <c r="C42215" s="3"/>
      <c r="D42215" s="6"/>
      <c r="E42215" s="8"/>
      <c r="O42215" s="9"/>
    </row>
    <row r="42216" spans="2:15" x14ac:dyDescent="0.2">
      <c r="B42216" s="3"/>
      <c r="C42216" s="3"/>
      <c r="D42216" s="6"/>
      <c r="E42216" s="8"/>
      <c r="O42216" s="9"/>
    </row>
    <row r="42217" spans="2:15" x14ac:dyDescent="0.2">
      <c r="B42217" s="3"/>
      <c r="C42217" s="3"/>
      <c r="D42217" s="6"/>
      <c r="E42217" s="8"/>
      <c r="O42217" s="9"/>
    </row>
    <row r="42218" spans="2:15" x14ac:dyDescent="0.2">
      <c r="B42218" s="3"/>
      <c r="C42218" s="3"/>
      <c r="D42218" s="6"/>
      <c r="E42218" s="8"/>
      <c r="O42218" s="9"/>
    </row>
    <row r="42219" spans="2:15" x14ac:dyDescent="0.2">
      <c r="B42219" s="3"/>
      <c r="C42219" s="3"/>
      <c r="D42219" s="6"/>
      <c r="E42219" s="8"/>
      <c r="O42219" s="9"/>
    </row>
    <row r="42220" spans="2:15" x14ac:dyDescent="0.2">
      <c r="B42220" s="3"/>
      <c r="C42220" s="3"/>
      <c r="D42220" s="6"/>
      <c r="E42220" s="8"/>
      <c r="O42220" s="9"/>
    </row>
    <row r="42221" spans="2:15" x14ac:dyDescent="0.2">
      <c r="B42221" s="3"/>
      <c r="C42221" s="3"/>
      <c r="D42221" s="6"/>
      <c r="E42221" s="8"/>
      <c r="O42221" s="9"/>
    </row>
    <row r="42222" spans="2:15" x14ac:dyDescent="0.2">
      <c r="B42222" s="3"/>
      <c r="C42222" s="3"/>
      <c r="D42222" s="6"/>
      <c r="E42222" s="8"/>
      <c r="O42222" s="9"/>
    </row>
    <row r="42223" spans="2:15" x14ac:dyDescent="0.2">
      <c r="B42223" s="3"/>
      <c r="C42223" s="3"/>
      <c r="D42223" s="6"/>
      <c r="E42223" s="8"/>
      <c r="O42223" s="9"/>
    </row>
    <row r="42224" spans="2:15" x14ac:dyDescent="0.2">
      <c r="B42224" s="3"/>
      <c r="C42224" s="3"/>
      <c r="D42224" s="6"/>
      <c r="E42224" s="8"/>
      <c r="O42224" s="9"/>
    </row>
    <row r="42225" spans="2:15" x14ac:dyDescent="0.2">
      <c r="B42225" s="3"/>
      <c r="C42225" s="3"/>
      <c r="D42225" s="6"/>
      <c r="E42225" s="8"/>
      <c r="O42225" s="9"/>
    </row>
    <row r="42226" spans="2:15" x14ac:dyDescent="0.2">
      <c r="B42226" s="3"/>
      <c r="C42226" s="3"/>
      <c r="D42226" s="6"/>
      <c r="E42226" s="8"/>
      <c r="O42226" s="9"/>
    </row>
    <row r="42227" spans="2:15" x14ac:dyDescent="0.2">
      <c r="B42227" s="3"/>
      <c r="C42227" s="3"/>
      <c r="D42227" s="6"/>
      <c r="E42227" s="8"/>
      <c r="O42227" s="9"/>
    </row>
    <row r="42228" spans="2:15" x14ac:dyDescent="0.2">
      <c r="B42228" s="3"/>
      <c r="C42228" s="3"/>
      <c r="D42228" s="6"/>
      <c r="E42228" s="8"/>
      <c r="O42228" s="9"/>
    </row>
    <row r="42229" spans="2:15" x14ac:dyDescent="0.2">
      <c r="B42229" s="3"/>
      <c r="C42229" s="3"/>
      <c r="D42229" s="6"/>
      <c r="E42229" s="8"/>
      <c r="O42229" s="9"/>
    </row>
    <row r="42230" spans="2:15" x14ac:dyDescent="0.2">
      <c r="B42230" s="3"/>
      <c r="C42230" s="3"/>
      <c r="D42230" s="6"/>
      <c r="E42230" s="8"/>
      <c r="O42230" s="9"/>
    </row>
    <row r="42231" spans="2:15" x14ac:dyDescent="0.2">
      <c r="B42231" s="3"/>
      <c r="C42231" s="3"/>
      <c r="D42231" s="6"/>
      <c r="E42231" s="8"/>
      <c r="O42231" s="9"/>
    </row>
    <row r="42232" spans="2:15" x14ac:dyDescent="0.2">
      <c r="B42232" s="3"/>
      <c r="C42232" s="3"/>
      <c r="D42232" s="6"/>
      <c r="E42232" s="8"/>
      <c r="O42232" s="9"/>
    </row>
    <row r="42233" spans="2:15" x14ac:dyDescent="0.2">
      <c r="B42233" s="3"/>
      <c r="C42233" s="3"/>
      <c r="D42233" s="6"/>
      <c r="E42233" s="8"/>
      <c r="O42233" s="9"/>
    </row>
    <row r="42234" spans="2:15" x14ac:dyDescent="0.2">
      <c r="B42234" s="3"/>
      <c r="C42234" s="3"/>
      <c r="D42234" s="6"/>
      <c r="E42234" s="8"/>
      <c r="O42234" s="9"/>
    </row>
    <row r="42235" spans="2:15" x14ac:dyDescent="0.2">
      <c r="B42235" s="3"/>
      <c r="C42235" s="3"/>
      <c r="D42235" s="6"/>
      <c r="E42235" s="8"/>
      <c r="O42235" s="9"/>
    </row>
    <row r="42236" spans="2:15" x14ac:dyDescent="0.2">
      <c r="B42236" s="3"/>
      <c r="C42236" s="3"/>
      <c r="D42236" s="6"/>
      <c r="E42236" s="8"/>
      <c r="O42236" s="9"/>
    </row>
    <row r="42237" spans="2:15" x14ac:dyDescent="0.2">
      <c r="B42237" s="3"/>
      <c r="C42237" s="3"/>
      <c r="D42237" s="6"/>
      <c r="E42237" s="8"/>
      <c r="O42237" s="9"/>
    </row>
    <row r="42238" spans="2:15" x14ac:dyDescent="0.2">
      <c r="B42238" s="3"/>
      <c r="C42238" s="3"/>
      <c r="D42238" s="6"/>
      <c r="E42238" s="8"/>
      <c r="O42238" s="9"/>
    </row>
    <row r="42239" spans="2:15" x14ac:dyDescent="0.2">
      <c r="B42239" s="3"/>
      <c r="C42239" s="3"/>
      <c r="D42239" s="6"/>
      <c r="E42239" s="8"/>
      <c r="O42239" s="9"/>
    </row>
    <row r="42240" spans="2:15" x14ac:dyDescent="0.2">
      <c r="B42240" s="3"/>
      <c r="C42240" s="3"/>
      <c r="D42240" s="6"/>
      <c r="E42240" s="8"/>
      <c r="O42240" s="9"/>
    </row>
    <row r="42241" spans="2:15" x14ac:dyDescent="0.2">
      <c r="B42241" s="3"/>
      <c r="C42241" s="3"/>
      <c r="D42241" s="6"/>
      <c r="E42241" s="8"/>
      <c r="O42241" s="9"/>
    </row>
    <row r="42242" spans="2:15" x14ac:dyDescent="0.2">
      <c r="B42242" s="3"/>
      <c r="C42242" s="3"/>
      <c r="D42242" s="6"/>
      <c r="E42242" s="8"/>
      <c r="O42242" s="9"/>
    </row>
    <row r="42243" spans="2:15" x14ac:dyDescent="0.2">
      <c r="B42243" s="3"/>
      <c r="C42243" s="3"/>
      <c r="D42243" s="6"/>
      <c r="E42243" s="8"/>
      <c r="O42243" s="9"/>
    </row>
    <row r="42244" spans="2:15" x14ac:dyDescent="0.2">
      <c r="B42244" s="3"/>
      <c r="C42244" s="3"/>
      <c r="D42244" s="6"/>
      <c r="E42244" s="8"/>
      <c r="O42244" s="9"/>
    </row>
    <row r="42245" spans="2:15" x14ac:dyDescent="0.2">
      <c r="B42245" s="3"/>
      <c r="C42245" s="3"/>
      <c r="D42245" s="6"/>
      <c r="E42245" s="8"/>
      <c r="O42245" s="9"/>
    </row>
    <row r="42246" spans="2:15" x14ac:dyDescent="0.2">
      <c r="B42246" s="3"/>
      <c r="C42246" s="3"/>
      <c r="D42246" s="6"/>
      <c r="E42246" s="8"/>
      <c r="O42246" s="9"/>
    </row>
    <row r="42247" spans="2:15" x14ac:dyDescent="0.2">
      <c r="B42247" s="3"/>
      <c r="C42247" s="3"/>
      <c r="D42247" s="6"/>
      <c r="E42247" s="8"/>
      <c r="O42247" s="9"/>
    </row>
    <row r="42248" spans="2:15" x14ac:dyDescent="0.2">
      <c r="B42248" s="3"/>
      <c r="C42248" s="3"/>
      <c r="D42248" s="6"/>
      <c r="E42248" s="8"/>
      <c r="O42248" s="9"/>
    </row>
    <row r="42249" spans="2:15" x14ac:dyDescent="0.2">
      <c r="B42249" s="3"/>
      <c r="C42249" s="3"/>
      <c r="D42249" s="6"/>
      <c r="E42249" s="8"/>
      <c r="O42249" s="9"/>
    </row>
    <row r="42250" spans="2:15" x14ac:dyDescent="0.2">
      <c r="B42250" s="3"/>
      <c r="C42250" s="3"/>
      <c r="D42250" s="6"/>
      <c r="E42250" s="8"/>
      <c r="O42250" s="9"/>
    </row>
    <row r="42251" spans="2:15" x14ac:dyDescent="0.2">
      <c r="B42251" s="3"/>
      <c r="C42251" s="3"/>
      <c r="D42251" s="6"/>
      <c r="E42251" s="8"/>
      <c r="O42251" s="9"/>
    </row>
    <row r="42252" spans="2:15" x14ac:dyDescent="0.2">
      <c r="B42252" s="3"/>
      <c r="C42252" s="3"/>
      <c r="D42252" s="6"/>
      <c r="E42252" s="8"/>
      <c r="O42252" s="9"/>
    </row>
    <row r="42253" spans="2:15" x14ac:dyDescent="0.2">
      <c r="B42253" s="3"/>
      <c r="C42253" s="3"/>
      <c r="D42253" s="6"/>
      <c r="E42253" s="8"/>
      <c r="O42253" s="9"/>
    </row>
    <row r="42254" spans="2:15" x14ac:dyDescent="0.2">
      <c r="B42254" s="3"/>
      <c r="C42254" s="3"/>
      <c r="D42254" s="6"/>
      <c r="E42254" s="8"/>
      <c r="O42254" s="9"/>
    </row>
    <row r="42255" spans="2:15" x14ac:dyDescent="0.2">
      <c r="B42255" s="3"/>
      <c r="C42255" s="3"/>
      <c r="D42255" s="6"/>
      <c r="E42255" s="8"/>
      <c r="O42255" s="9"/>
    </row>
    <row r="42256" spans="2:15" x14ac:dyDescent="0.2">
      <c r="B42256" s="3"/>
      <c r="C42256" s="3"/>
      <c r="D42256" s="6"/>
      <c r="E42256" s="8"/>
      <c r="O42256" s="9"/>
    </row>
    <row r="42257" spans="2:15" x14ac:dyDescent="0.2">
      <c r="B42257" s="3"/>
      <c r="C42257" s="3"/>
      <c r="D42257" s="6"/>
      <c r="E42257" s="8"/>
      <c r="O42257" s="9"/>
    </row>
    <row r="42258" spans="2:15" x14ac:dyDescent="0.2">
      <c r="B42258" s="3"/>
      <c r="C42258" s="3"/>
      <c r="D42258" s="6"/>
      <c r="E42258" s="8"/>
      <c r="O42258" s="9"/>
    </row>
    <row r="42259" spans="2:15" x14ac:dyDescent="0.2">
      <c r="B42259" s="3"/>
      <c r="C42259" s="3"/>
      <c r="D42259" s="6"/>
      <c r="E42259" s="8"/>
      <c r="O42259" s="9"/>
    </row>
    <row r="42260" spans="2:15" x14ac:dyDescent="0.2">
      <c r="B42260" s="3"/>
      <c r="C42260" s="3"/>
      <c r="D42260" s="6"/>
      <c r="E42260" s="8"/>
      <c r="O42260" s="9"/>
    </row>
    <row r="42261" spans="2:15" x14ac:dyDescent="0.2">
      <c r="B42261" s="3"/>
      <c r="C42261" s="3"/>
      <c r="D42261" s="6"/>
      <c r="E42261" s="8"/>
      <c r="O42261" s="9"/>
    </row>
    <row r="42262" spans="2:15" x14ac:dyDescent="0.2">
      <c r="B42262" s="3"/>
      <c r="C42262" s="3"/>
      <c r="D42262" s="6"/>
      <c r="E42262" s="8"/>
      <c r="O42262" s="9"/>
    </row>
    <row r="42263" spans="2:15" x14ac:dyDescent="0.2">
      <c r="B42263" s="3"/>
      <c r="C42263" s="3"/>
      <c r="D42263" s="6"/>
      <c r="E42263" s="8"/>
      <c r="O42263" s="9"/>
    </row>
    <row r="42264" spans="2:15" x14ac:dyDescent="0.2">
      <c r="B42264" s="3"/>
      <c r="C42264" s="3"/>
      <c r="D42264" s="6"/>
      <c r="E42264" s="8"/>
      <c r="O42264" s="9"/>
    </row>
    <row r="42265" spans="2:15" x14ac:dyDescent="0.2">
      <c r="B42265" s="3"/>
      <c r="C42265" s="3"/>
      <c r="D42265" s="6"/>
      <c r="E42265" s="8"/>
      <c r="O42265" s="9"/>
    </row>
    <row r="42266" spans="2:15" x14ac:dyDescent="0.2">
      <c r="B42266" s="3"/>
      <c r="C42266" s="3"/>
      <c r="D42266" s="6"/>
      <c r="E42266" s="8"/>
      <c r="O42266" s="9"/>
    </row>
    <row r="42267" spans="2:15" x14ac:dyDescent="0.2">
      <c r="B42267" s="3"/>
      <c r="C42267" s="3"/>
      <c r="D42267" s="6"/>
      <c r="E42267" s="8"/>
      <c r="O42267" s="9"/>
    </row>
    <row r="42268" spans="2:15" x14ac:dyDescent="0.2">
      <c r="B42268" s="3"/>
      <c r="C42268" s="3"/>
      <c r="D42268" s="6"/>
      <c r="E42268" s="8"/>
      <c r="O42268" s="9"/>
    </row>
    <row r="42269" spans="2:15" x14ac:dyDescent="0.2">
      <c r="B42269" s="3"/>
      <c r="C42269" s="3"/>
      <c r="D42269" s="6"/>
      <c r="E42269" s="8"/>
      <c r="O42269" s="9"/>
    </row>
    <row r="42270" spans="2:15" x14ac:dyDescent="0.2">
      <c r="B42270" s="3"/>
      <c r="C42270" s="3"/>
      <c r="D42270" s="6"/>
      <c r="E42270" s="8"/>
      <c r="O42270" s="9"/>
    </row>
    <row r="42271" spans="2:15" x14ac:dyDescent="0.2">
      <c r="B42271" s="3"/>
      <c r="C42271" s="3"/>
      <c r="D42271" s="6"/>
      <c r="E42271" s="8"/>
      <c r="O42271" s="9"/>
    </row>
    <row r="42272" spans="2:15" x14ac:dyDescent="0.2">
      <c r="B42272" s="3"/>
      <c r="C42272" s="3"/>
      <c r="D42272" s="6"/>
      <c r="E42272" s="8"/>
      <c r="O42272" s="9"/>
    </row>
    <row r="42273" spans="2:15" x14ac:dyDescent="0.2">
      <c r="B42273" s="3"/>
      <c r="C42273" s="3"/>
      <c r="D42273" s="6"/>
      <c r="E42273" s="8"/>
      <c r="O42273" s="9"/>
    </row>
    <row r="42274" spans="2:15" x14ac:dyDescent="0.2">
      <c r="B42274" s="3"/>
      <c r="C42274" s="3"/>
      <c r="D42274" s="6"/>
      <c r="E42274" s="8"/>
      <c r="O42274" s="9"/>
    </row>
    <row r="42275" spans="2:15" x14ac:dyDescent="0.2">
      <c r="B42275" s="3"/>
      <c r="C42275" s="3"/>
      <c r="D42275" s="6"/>
      <c r="E42275" s="8"/>
      <c r="O42275" s="9"/>
    </row>
    <row r="42276" spans="2:15" x14ac:dyDescent="0.2">
      <c r="B42276" s="3"/>
      <c r="C42276" s="3"/>
      <c r="D42276" s="6"/>
      <c r="E42276" s="8"/>
      <c r="O42276" s="9"/>
    </row>
    <row r="42277" spans="2:15" x14ac:dyDescent="0.2">
      <c r="B42277" s="3"/>
      <c r="C42277" s="3"/>
      <c r="D42277" s="6"/>
      <c r="E42277" s="8"/>
      <c r="O42277" s="9"/>
    </row>
    <row r="42278" spans="2:15" x14ac:dyDescent="0.2">
      <c r="B42278" s="3"/>
      <c r="C42278" s="3"/>
      <c r="D42278" s="6"/>
      <c r="E42278" s="8"/>
      <c r="O42278" s="9"/>
    </row>
    <row r="42279" spans="2:15" x14ac:dyDescent="0.2">
      <c r="B42279" s="3"/>
      <c r="C42279" s="3"/>
      <c r="D42279" s="6"/>
      <c r="E42279" s="8"/>
      <c r="O42279" s="9"/>
    </row>
    <row r="42280" spans="2:15" x14ac:dyDescent="0.2">
      <c r="B42280" s="3"/>
      <c r="C42280" s="3"/>
      <c r="D42280" s="6"/>
      <c r="E42280" s="8"/>
      <c r="O42280" s="9"/>
    </row>
    <row r="42281" spans="2:15" x14ac:dyDescent="0.2">
      <c r="B42281" s="3"/>
      <c r="C42281" s="3"/>
      <c r="D42281" s="6"/>
      <c r="E42281" s="8"/>
      <c r="O42281" s="9"/>
    </row>
    <row r="42282" spans="2:15" x14ac:dyDescent="0.2">
      <c r="B42282" s="3"/>
      <c r="C42282" s="3"/>
      <c r="D42282" s="6"/>
      <c r="E42282" s="8"/>
      <c r="O42282" s="9"/>
    </row>
    <row r="42283" spans="2:15" x14ac:dyDescent="0.2">
      <c r="B42283" s="3"/>
      <c r="C42283" s="3"/>
      <c r="D42283" s="6"/>
      <c r="E42283" s="8"/>
      <c r="O42283" s="9"/>
    </row>
    <row r="42284" spans="2:15" x14ac:dyDescent="0.2">
      <c r="B42284" s="3"/>
      <c r="C42284" s="3"/>
      <c r="D42284" s="6"/>
      <c r="E42284" s="8"/>
      <c r="O42284" s="9"/>
    </row>
    <row r="42285" spans="2:15" x14ac:dyDescent="0.2">
      <c r="B42285" s="3"/>
      <c r="C42285" s="3"/>
      <c r="D42285" s="6"/>
      <c r="E42285" s="8"/>
      <c r="O42285" s="9"/>
    </row>
    <row r="42286" spans="2:15" x14ac:dyDescent="0.2">
      <c r="B42286" s="3"/>
      <c r="C42286" s="3"/>
      <c r="D42286" s="6"/>
      <c r="E42286" s="8"/>
      <c r="O42286" s="9"/>
    </row>
    <row r="42287" spans="2:15" x14ac:dyDescent="0.2">
      <c r="B42287" s="3"/>
      <c r="C42287" s="3"/>
      <c r="D42287" s="6"/>
      <c r="E42287" s="8"/>
      <c r="O42287" s="9"/>
    </row>
    <row r="42288" spans="2:15" x14ac:dyDescent="0.2">
      <c r="B42288" s="3"/>
      <c r="C42288" s="3"/>
      <c r="D42288" s="6"/>
      <c r="E42288" s="8"/>
      <c r="O42288" s="9"/>
    </row>
    <row r="42289" spans="2:15" x14ac:dyDescent="0.2">
      <c r="B42289" s="3"/>
      <c r="C42289" s="3"/>
      <c r="D42289" s="6"/>
      <c r="E42289" s="8"/>
      <c r="O42289" s="9"/>
    </row>
    <row r="42290" spans="2:15" x14ac:dyDescent="0.2">
      <c r="B42290" s="3"/>
      <c r="C42290" s="3"/>
      <c r="D42290" s="6"/>
      <c r="E42290" s="8"/>
      <c r="O42290" s="9"/>
    </row>
    <row r="42291" spans="2:15" x14ac:dyDescent="0.2">
      <c r="B42291" s="3"/>
      <c r="C42291" s="3"/>
      <c r="D42291" s="6"/>
      <c r="E42291" s="8"/>
      <c r="O42291" s="9"/>
    </row>
    <row r="42292" spans="2:15" x14ac:dyDescent="0.2">
      <c r="B42292" s="3"/>
      <c r="C42292" s="3"/>
      <c r="D42292" s="6"/>
      <c r="E42292" s="8"/>
      <c r="O42292" s="9"/>
    </row>
    <row r="42293" spans="2:15" x14ac:dyDescent="0.2">
      <c r="B42293" s="3"/>
      <c r="C42293" s="3"/>
      <c r="D42293" s="6"/>
      <c r="E42293" s="8"/>
      <c r="O42293" s="9"/>
    </row>
    <row r="42294" spans="2:15" x14ac:dyDescent="0.2">
      <c r="B42294" s="3"/>
      <c r="C42294" s="3"/>
      <c r="D42294" s="6"/>
      <c r="E42294" s="8"/>
      <c r="O42294" s="9"/>
    </row>
    <row r="42295" spans="2:15" x14ac:dyDescent="0.2">
      <c r="B42295" s="3"/>
      <c r="C42295" s="3"/>
      <c r="D42295" s="6"/>
      <c r="E42295" s="8"/>
      <c r="O42295" s="9"/>
    </row>
    <row r="42296" spans="2:15" x14ac:dyDescent="0.2">
      <c r="B42296" s="3"/>
      <c r="C42296" s="3"/>
      <c r="D42296" s="6"/>
      <c r="E42296" s="8"/>
      <c r="O42296" s="9"/>
    </row>
    <row r="42297" spans="2:15" x14ac:dyDescent="0.2">
      <c r="B42297" s="3"/>
      <c r="C42297" s="3"/>
      <c r="D42297" s="6"/>
      <c r="E42297" s="8"/>
      <c r="O42297" s="9"/>
    </row>
    <row r="42298" spans="2:15" x14ac:dyDescent="0.2">
      <c r="B42298" s="3"/>
      <c r="C42298" s="3"/>
      <c r="D42298" s="6"/>
      <c r="E42298" s="8"/>
      <c r="O42298" s="9"/>
    </row>
    <row r="42299" spans="2:15" x14ac:dyDescent="0.2">
      <c r="B42299" s="3"/>
      <c r="C42299" s="3"/>
      <c r="D42299" s="6"/>
      <c r="E42299" s="8"/>
      <c r="O42299" s="9"/>
    </row>
    <row r="42300" spans="2:15" x14ac:dyDescent="0.2">
      <c r="B42300" s="3"/>
      <c r="C42300" s="3"/>
      <c r="D42300" s="6"/>
      <c r="E42300" s="8"/>
      <c r="O42300" s="9"/>
    </row>
    <row r="42301" spans="2:15" x14ac:dyDescent="0.2">
      <c r="B42301" s="3"/>
      <c r="C42301" s="3"/>
      <c r="D42301" s="6"/>
      <c r="E42301" s="8"/>
      <c r="O42301" s="9"/>
    </row>
    <row r="42302" spans="2:15" x14ac:dyDescent="0.2">
      <c r="B42302" s="3"/>
      <c r="C42302" s="3"/>
      <c r="D42302" s="6"/>
      <c r="E42302" s="8"/>
      <c r="O42302" s="9"/>
    </row>
    <row r="42303" spans="2:15" x14ac:dyDescent="0.2">
      <c r="B42303" s="3"/>
      <c r="C42303" s="3"/>
      <c r="D42303" s="6"/>
      <c r="E42303" s="8"/>
      <c r="O42303" s="9"/>
    </row>
    <row r="42304" spans="2:15" x14ac:dyDescent="0.2">
      <c r="B42304" s="3"/>
      <c r="C42304" s="3"/>
      <c r="D42304" s="6"/>
      <c r="E42304" s="8"/>
      <c r="O42304" s="9"/>
    </row>
    <row r="42305" spans="2:15" x14ac:dyDescent="0.2">
      <c r="B42305" s="3"/>
      <c r="C42305" s="3"/>
      <c r="D42305" s="6"/>
      <c r="E42305" s="8"/>
      <c r="O42305" s="9"/>
    </row>
    <row r="42306" spans="2:15" x14ac:dyDescent="0.2">
      <c r="B42306" s="3"/>
      <c r="C42306" s="3"/>
      <c r="D42306" s="6"/>
      <c r="E42306" s="8"/>
      <c r="O42306" s="9"/>
    </row>
    <row r="42307" spans="2:15" x14ac:dyDescent="0.2">
      <c r="B42307" s="3"/>
      <c r="C42307" s="3"/>
      <c r="D42307" s="6"/>
      <c r="E42307" s="8"/>
      <c r="O42307" s="9"/>
    </row>
    <row r="42308" spans="2:15" x14ac:dyDescent="0.2">
      <c r="B42308" s="3"/>
      <c r="C42308" s="3"/>
      <c r="D42308" s="6"/>
      <c r="E42308" s="8"/>
      <c r="O42308" s="9"/>
    </row>
    <row r="42309" spans="2:15" x14ac:dyDescent="0.2">
      <c r="B42309" s="3"/>
      <c r="C42309" s="3"/>
      <c r="D42309" s="6"/>
      <c r="E42309" s="8"/>
      <c r="O42309" s="9"/>
    </row>
    <row r="42310" spans="2:15" x14ac:dyDescent="0.2">
      <c r="B42310" s="3"/>
      <c r="C42310" s="3"/>
      <c r="D42310" s="6"/>
      <c r="E42310" s="8"/>
      <c r="O42310" s="9"/>
    </row>
    <row r="42311" spans="2:15" x14ac:dyDescent="0.2">
      <c r="B42311" s="3"/>
      <c r="C42311" s="3"/>
      <c r="D42311" s="6"/>
      <c r="E42311" s="8"/>
      <c r="O42311" s="9"/>
    </row>
    <row r="42312" spans="2:15" x14ac:dyDescent="0.2">
      <c r="B42312" s="3"/>
      <c r="C42312" s="3"/>
      <c r="D42312" s="6"/>
      <c r="E42312" s="8"/>
      <c r="O42312" s="9"/>
    </row>
    <row r="42313" spans="2:15" x14ac:dyDescent="0.2">
      <c r="B42313" s="3"/>
      <c r="C42313" s="3"/>
      <c r="D42313" s="6"/>
      <c r="E42313" s="8"/>
      <c r="O42313" s="9"/>
    </row>
    <row r="42314" spans="2:15" x14ac:dyDescent="0.2">
      <c r="B42314" s="3"/>
      <c r="C42314" s="3"/>
      <c r="D42314" s="6"/>
      <c r="E42314" s="8"/>
      <c r="O42314" s="9"/>
    </row>
    <row r="42315" spans="2:15" x14ac:dyDescent="0.2">
      <c r="B42315" s="3"/>
      <c r="C42315" s="3"/>
      <c r="D42315" s="6"/>
      <c r="E42315" s="8"/>
      <c r="O42315" s="9"/>
    </row>
    <row r="42316" spans="2:15" x14ac:dyDescent="0.2">
      <c r="B42316" s="3"/>
      <c r="C42316" s="3"/>
      <c r="D42316" s="6"/>
      <c r="E42316" s="8"/>
      <c r="O42316" s="9"/>
    </row>
    <row r="42317" spans="2:15" x14ac:dyDescent="0.2">
      <c r="B42317" s="3"/>
      <c r="C42317" s="3"/>
      <c r="D42317" s="6"/>
      <c r="E42317" s="8"/>
      <c r="O42317" s="9"/>
    </row>
    <row r="42318" spans="2:15" x14ac:dyDescent="0.2">
      <c r="B42318" s="3"/>
      <c r="C42318" s="3"/>
      <c r="D42318" s="6"/>
      <c r="E42318" s="8"/>
      <c r="O42318" s="9"/>
    </row>
    <row r="42319" spans="2:15" x14ac:dyDescent="0.2">
      <c r="B42319" s="3"/>
      <c r="C42319" s="3"/>
      <c r="D42319" s="6"/>
      <c r="E42319" s="8"/>
      <c r="O42319" s="9"/>
    </row>
    <row r="42320" spans="2:15" x14ac:dyDescent="0.2">
      <c r="B42320" s="3"/>
      <c r="C42320" s="3"/>
      <c r="D42320" s="6"/>
      <c r="E42320" s="8"/>
      <c r="O42320" s="9"/>
    </row>
    <row r="42321" spans="2:15" x14ac:dyDescent="0.2">
      <c r="B42321" s="3"/>
      <c r="C42321" s="3"/>
      <c r="D42321" s="6"/>
      <c r="E42321" s="8"/>
      <c r="O42321" s="9"/>
    </row>
    <row r="42322" spans="2:15" x14ac:dyDescent="0.2">
      <c r="B42322" s="3"/>
      <c r="C42322" s="3"/>
      <c r="D42322" s="6"/>
      <c r="E42322" s="8"/>
      <c r="O42322" s="9"/>
    </row>
    <row r="42323" spans="2:15" x14ac:dyDescent="0.2">
      <c r="B42323" s="3"/>
      <c r="C42323" s="3"/>
      <c r="D42323" s="6"/>
      <c r="E42323" s="8"/>
      <c r="O42323" s="9"/>
    </row>
    <row r="42324" spans="2:15" x14ac:dyDescent="0.2">
      <c r="B42324" s="3"/>
      <c r="C42324" s="3"/>
      <c r="D42324" s="6"/>
      <c r="E42324" s="8"/>
      <c r="O42324" s="9"/>
    </row>
    <row r="42325" spans="2:15" x14ac:dyDescent="0.2">
      <c r="B42325" s="3"/>
      <c r="C42325" s="3"/>
      <c r="D42325" s="6"/>
      <c r="E42325" s="8"/>
      <c r="O42325" s="9"/>
    </row>
    <row r="42326" spans="2:15" x14ac:dyDescent="0.2">
      <c r="B42326" s="3"/>
      <c r="C42326" s="3"/>
      <c r="D42326" s="6"/>
      <c r="E42326" s="8"/>
      <c r="O42326" s="9"/>
    </row>
    <row r="42327" spans="2:15" x14ac:dyDescent="0.2">
      <c r="B42327" s="3"/>
      <c r="C42327" s="3"/>
      <c r="D42327" s="6"/>
      <c r="E42327" s="8"/>
      <c r="O42327" s="9"/>
    </row>
    <row r="42328" spans="2:15" x14ac:dyDescent="0.2">
      <c r="B42328" s="3"/>
      <c r="C42328" s="3"/>
      <c r="D42328" s="6"/>
      <c r="E42328" s="8"/>
      <c r="O42328" s="9"/>
    </row>
    <row r="42329" spans="2:15" x14ac:dyDescent="0.2">
      <c r="B42329" s="3"/>
      <c r="C42329" s="3"/>
      <c r="D42329" s="6"/>
      <c r="E42329" s="8"/>
      <c r="O42329" s="9"/>
    </row>
    <row r="42330" spans="2:15" x14ac:dyDescent="0.2">
      <c r="B42330" s="3"/>
      <c r="C42330" s="3"/>
      <c r="D42330" s="6"/>
      <c r="E42330" s="8"/>
      <c r="O42330" s="9"/>
    </row>
    <row r="42331" spans="2:15" x14ac:dyDescent="0.2">
      <c r="B42331" s="3"/>
      <c r="C42331" s="3"/>
      <c r="D42331" s="6"/>
      <c r="E42331" s="8"/>
      <c r="O42331" s="9"/>
    </row>
    <row r="42332" spans="2:15" x14ac:dyDescent="0.2">
      <c r="B42332" s="3"/>
      <c r="C42332" s="3"/>
      <c r="D42332" s="6"/>
      <c r="E42332" s="8"/>
      <c r="O42332" s="9"/>
    </row>
    <row r="42333" spans="2:15" x14ac:dyDescent="0.2">
      <c r="B42333" s="3"/>
      <c r="C42333" s="3"/>
      <c r="D42333" s="6"/>
      <c r="E42333" s="8"/>
      <c r="O42333" s="9"/>
    </row>
    <row r="42334" spans="2:15" x14ac:dyDescent="0.2">
      <c r="B42334" s="3"/>
      <c r="C42334" s="3"/>
      <c r="D42334" s="6"/>
      <c r="E42334" s="8"/>
      <c r="O42334" s="9"/>
    </row>
    <row r="42335" spans="2:15" x14ac:dyDescent="0.2">
      <c r="B42335" s="3"/>
      <c r="C42335" s="3"/>
      <c r="D42335" s="6"/>
      <c r="E42335" s="8"/>
      <c r="O42335" s="9"/>
    </row>
    <row r="42336" spans="2:15" x14ac:dyDescent="0.2">
      <c r="B42336" s="3"/>
      <c r="C42336" s="3"/>
      <c r="D42336" s="6"/>
      <c r="E42336" s="8"/>
      <c r="O42336" s="9"/>
    </row>
    <row r="42337" spans="2:15" x14ac:dyDescent="0.2">
      <c r="B42337" s="3"/>
      <c r="C42337" s="3"/>
      <c r="D42337" s="6"/>
      <c r="E42337" s="8"/>
      <c r="O42337" s="9"/>
    </row>
    <row r="42338" spans="2:15" x14ac:dyDescent="0.2">
      <c r="B42338" s="3"/>
      <c r="C42338" s="3"/>
      <c r="D42338" s="6"/>
      <c r="E42338" s="8"/>
      <c r="O42338" s="9"/>
    </row>
    <row r="42339" spans="2:15" x14ac:dyDescent="0.2">
      <c r="B42339" s="3"/>
      <c r="C42339" s="3"/>
      <c r="D42339" s="6"/>
      <c r="E42339" s="8"/>
      <c r="O42339" s="9"/>
    </row>
    <row r="42340" spans="2:15" x14ac:dyDescent="0.2">
      <c r="B42340" s="3"/>
      <c r="C42340" s="3"/>
      <c r="D42340" s="6"/>
      <c r="E42340" s="8"/>
      <c r="O42340" s="9"/>
    </row>
    <row r="42341" spans="2:15" x14ac:dyDescent="0.2">
      <c r="B42341" s="3"/>
      <c r="C42341" s="3"/>
      <c r="D42341" s="6"/>
      <c r="E42341" s="8"/>
      <c r="O42341" s="9"/>
    </row>
    <row r="42342" spans="2:15" x14ac:dyDescent="0.2">
      <c r="B42342" s="3"/>
      <c r="C42342" s="3"/>
      <c r="D42342" s="6"/>
      <c r="E42342" s="8"/>
      <c r="O42342" s="9"/>
    </row>
    <row r="42343" spans="2:15" x14ac:dyDescent="0.2">
      <c r="B42343" s="3"/>
      <c r="C42343" s="3"/>
      <c r="D42343" s="6"/>
      <c r="E42343" s="8"/>
      <c r="O42343" s="9"/>
    </row>
    <row r="42344" spans="2:15" x14ac:dyDescent="0.2">
      <c r="B42344" s="3"/>
      <c r="C42344" s="3"/>
      <c r="D42344" s="6"/>
      <c r="E42344" s="8"/>
      <c r="O42344" s="9"/>
    </row>
    <row r="42345" spans="2:15" x14ac:dyDescent="0.2">
      <c r="B42345" s="3"/>
      <c r="C42345" s="3"/>
      <c r="D42345" s="6"/>
      <c r="E42345" s="8"/>
      <c r="O42345" s="9"/>
    </row>
    <row r="42346" spans="2:15" x14ac:dyDescent="0.2">
      <c r="B42346" s="3"/>
      <c r="C42346" s="3"/>
      <c r="D42346" s="6"/>
      <c r="E42346" s="8"/>
      <c r="O42346" s="9"/>
    </row>
    <row r="42347" spans="2:15" x14ac:dyDescent="0.2">
      <c r="B42347" s="3"/>
      <c r="C42347" s="3"/>
      <c r="D42347" s="6"/>
      <c r="E42347" s="8"/>
      <c r="O42347" s="9"/>
    </row>
    <row r="42348" spans="2:15" x14ac:dyDescent="0.2">
      <c r="B42348" s="3"/>
      <c r="C42348" s="3"/>
      <c r="D42348" s="6"/>
      <c r="E42348" s="8"/>
      <c r="O42348" s="9"/>
    </row>
    <row r="42349" spans="2:15" x14ac:dyDescent="0.2">
      <c r="B42349" s="3"/>
      <c r="C42349" s="3"/>
      <c r="D42349" s="6"/>
      <c r="E42349" s="8"/>
      <c r="O42349" s="9"/>
    </row>
    <row r="42350" spans="2:15" x14ac:dyDescent="0.2">
      <c r="B42350" s="3"/>
      <c r="C42350" s="3"/>
      <c r="D42350" s="6"/>
      <c r="E42350" s="8"/>
      <c r="O42350" s="9"/>
    </row>
    <row r="42351" spans="2:15" x14ac:dyDescent="0.2">
      <c r="B42351" s="3"/>
      <c r="C42351" s="3"/>
      <c r="D42351" s="6"/>
      <c r="E42351" s="8"/>
      <c r="O42351" s="9"/>
    </row>
    <row r="42352" spans="2:15" x14ac:dyDescent="0.2">
      <c r="B42352" s="3"/>
      <c r="C42352" s="3"/>
      <c r="D42352" s="6"/>
      <c r="E42352" s="8"/>
      <c r="O42352" s="9"/>
    </row>
    <row r="42353" spans="2:15" x14ac:dyDescent="0.2">
      <c r="B42353" s="3"/>
      <c r="C42353" s="3"/>
      <c r="D42353" s="6"/>
      <c r="E42353" s="8"/>
      <c r="O42353" s="9"/>
    </row>
    <row r="42354" spans="2:15" x14ac:dyDescent="0.2">
      <c r="B42354" s="3"/>
      <c r="C42354" s="3"/>
      <c r="D42354" s="6"/>
      <c r="E42354" s="8"/>
      <c r="O42354" s="9"/>
    </row>
    <row r="42355" spans="2:15" x14ac:dyDescent="0.2">
      <c r="B42355" s="3"/>
      <c r="C42355" s="3"/>
      <c r="D42355" s="6"/>
      <c r="E42355" s="8"/>
      <c r="O42355" s="9"/>
    </row>
    <row r="42356" spans="2:15" x14ac:dyDescent="0.2">
      <c r="B42356" s="3"/>
      <c r="C42356" s="3"/>
      <c r="D42356" s="6"/>
      <c r="E42356" s="8"/>
      <c r="O42356" s="9"/>
    </row>
    <row r="42357" spans="2:15" x14ac:dyDescent="0.2">
      <c r="B42357" s="3"/>
      <c r="C42357" s="3"/>
      <c r="D42357" s="6"/>
      <c r="E42357" s="8"/>
      <c r="O42357" s="9"/>
    </row>
    <row r="42358" spans="2:15" x14ac:dyDescent="0.2">
      <c r="B42358" s="3"/>
      <c r="C42358" s="3"/>
      <c r="D42358" s="6"/>
      <c r="E42358" s="8"/>
      <c r="O42358" s="9"/>
    </row>
    <row r="42359" spans="2:15" x14ac:dyDescent="0.2">
      <c r="B42359" s="3"/>
      <c r="C42359" s="3"/>
      <c r="D42359" s="6"/>
      <c r="E42359" s="8"/>
      <c r="O42359" s="9"/>
    </row>
    <row r="42360" spans="2:15" x14ac:dyDescent="0.2">
      <c r="B42360" s="3"/>
      <c r="C42360" s="3"/>
      <c r="D42360" s="6"/>
      <c r="E42360" s="8"/>
      <c r="O42360" s="9"/>
    </row>
    <row r="42361" spans="2:15" x14ac:dyDescent="0.2">
      <c r="B42361" s="3"/>
      <c r="C42361" s="3"/>
      <c r="D42361" s="6"/>
      <c r="E42361" s="8"/>
      <c r="O42361" s="9"/>
    </row>
    <row r="42362" spans="2:15" x14ac:dyDescent="0.2">
      <c r="B42362" s="3"/>
      <c r="C42362" s="3"/>
      <c r="D42362" s="6"/>
      <c r="E42362" s="8"/>
      <c r="O42362" s="9"/>
    </row>
    <row r="42363" spans="2:15" x14ac:dyDescent="0.2">
      <c r="B42363" s="3"/>
      <c r="C42363" s="3"/>
      <c r="D42363" s="6"/>
      <c r="E42363" s="8"/>
      <c r="O42363" s="9"/>
    </row>
    <row r="42364" spans="2:15" x14ac:dyDescent="0.2">
      <c r="B42364" s="3"/>
      <c r="C42364" s="3"/>
      <c r="D42364" s="6"/>
      <c r="E42364" s="8"/>
      <c r="O42364" s="9"/>
    </row>
    <row r="42365" spans="2:15" x14ac:dyDescent="0.2">
      <c r="B42365" s="3"/>
      <c r="C42365" s="3"/>
      <c r="D42365" s="6"/>
      <c r="E42365" s="8"/>
      <c r="O42365" s="9"/>
    </row>
    <row r="42366" spans="2:15" x14ac:dyDescent="0.2">
      <c r="B42366" s="3"/>
      <c r="C42366" s="3"/>
      <c r="D42366" s="6"/>
      <c r="E42366" s="8"/>
      <c r="O42366" s="9"/>
    </row>
    <row r="42367" spans="2:15" x14ac:dyDescent="0.2">
      <c r="B42367" s="3"/>
      <c r="C42367" s="3"/>
      <c r="D42367" s="6"/>
      <c r="E42367" s="8"/>
      <c r="O42367" s="9"/>
    </row>
    <row r="42368" spans="2:15" x14ac:dyDescent="0.2">
      <c r="B42368" s="3"/>
      <c r="C42368" s="3"/>
      <c r="D42368" s="6"/>
      <c r="E42368" s="8"/>
      <c r="O42368" s="9"/>
    </row>
    <row r="42369" spans="2:15" x14ac:dyDescent="0.2">
      <c r="B42369" s="3"/>
      <c r="C42369" s="3"/>
      <c r="D42369" s="6"/>
      <c r="E42369" s="8"/>
      <c r="O42369" s="9"/>
    </row>
    <row r="42370" spans="2:15" x14ac:dyDescent="0.2">
      <c r="B42370" s="3"/>
      <c r="C42370" s="3"/>
      <c r="D42370" s="6"/>
      <c r="E42370" s="8"/>
      <c r="O42370" s="9"/>
    </row>
    <row r="42371" spans="2:15" x14ac:dyDescent="0.2">
      <c r="B42371" s="3"/>
      <c r="C42371" s="3"/>
      <c r="D42371" s="6"/>
      <c r="E42371" s="8"/>
      <c r="O42371" s="9"/>
    </row>
    <row r="42372" spans="2:15" x14ac:dyDescent="0.2">
      <c r="B42372" s="3"/>
      <c r="C42372" s="3"/>
      <c r="D42372" s="6"/>
      <c r="E42372" s="8"/>
      <c r="O42372" s="9"/>
    </row>
    <row r="42373" spans="2:15" x14ac:dyDescent="0.2">
      <c r="B42373" s="3"/>
      <c r="C42373" s="3"/>
      <c r="D42373" s="6"/>
      <c r="E42373" s="8"/>
      <c r="O42373" s="9"/>
    </row>
    <row r="42374" spans="2:15" x14ac:dyDescent="0.2">
      <c r="B42374" s="3"/>
      <c r="C42374" s="3"/>
      <c r="D42374" s="6"/>
      <c r="E42374" s="8"/>
      <c r="O42374" s="9"/>
    </row>
    <row r="42375" spans="2:15" x14ac:dyDescent="0.2">
      <c r="B42375" s="3"/>
      <c r="C42375" s="3"/>
      <c r="D42375" s="6"/>
      <c r="E42375" s="8"/>
      <c r="O42375" s="9"/>
    </row>
    <row r="42376" spans="2:15" x14ac:dyDescent="0.2">
      <c r="B42376" s="3"/>
      <c r="C42376" s="3"/>
      <c r="D42376" s="6"/>
      <c r="E42376" s="8"/>
      <c r="O42376" s="9"/>
    </row>
    <row r="42377" spans="2:15" x14ac:dyDescent="0.2">
      <c r="B42377" s="3"/>
      <c r="C42377" s="3"/>
      <c r="D42377" s="6"/>
      <c r="E42377" s="8"/>
      <c r="O42377" s="9"/>
    </row>
    <row r="42378" spans="2:15" x14ac:dyDescent="0.2">
      <c r="B42378" s="3"/>
      <c r="C42378" s="3"/>
      <c r="D42378" s="6"/>
      <c r="E42378" s="8"/>
      <c r="O42378" s="9"/>
    </row>
    <row r="42379" spans="2:15" x14ac:dyDescent="0.2">
      <c r="B42379" s="3"/>
      <c r="C42379" s="3"/>
      <c r="D42379" s="6"/>
      <c r="E42379" s="8"/>
      <c r="O42379" s="9"/>
    </row>
    <row r="42380" spans="2:15" x14ac:dyDescent="0.2">
      <c r="B42380" s="3"/>
      <c r="C42380" s="3"/>
      <c r="D42380" s="6"/>
      <c r="E42380" s="8"/>
      <c r="O42380" s="9"/>
    </row>
    <row r="42381" spans="2:15" x14ac:dyDescent="0.2">
      <c r="B42381" s="3"/>
      <c r="C42381" s="3"/>
      <c r="D42381" s="6"/>
      <c r="E42381" s="8"/>
      <c r="O42381" s="9"/>
    </row>
    <row r="42382" spans="2:15" x14ac:dyDescent="0.2">
      <c r="B42382" s="3"/>
      <c r="C42382" s="3"/>
      <c r="D42382" s="6"/>
      <c r="E42382" s="8"/>
      <c r="O42382" s="9"/>
    </row>
    <row r="42383" spans="2:15" x14ac:dyDescent="0.2">
      <c r="B42383" s="3"/>
      <c r="C42383" s="3"/>
      <c r="D42383" s="6"/>
      <c r="E42383" s="8"/>
      <c r="O42383" s="9"/>
    </row>
    <row r="42384" spans="2:15" x14ac:dyDescent="0.2">
      <c r="B42384" s="3"/>
      <c r="C42384" s="3"/>
      <c r="D42384" s="6"/>
      <c r="E42384" s="8"/>
      <c r="O42384" s="9"/>
    </row>
    <row r="42385" spans="2:15" x14ac:dyDescent="0.2">
      <c r="B42385" s="3"/>
      <c r="C42385" s="3"/>
      <c r="D42385" s="6"/>
      <c r="E42385" s="8"/>
      <c r="O42385" s="9"/>
    </row>
    <row r="42386" spans="2:15" x14ac:dyDescent="0.2">
      <c r="B42386" s="3"/>
      <c r="C42386" s="3"/>
      <c r="D42386" s="6"/>
      <c r="E42386" s="8"/>
      <c r="O42386" s="9"/>
    </row>
    <row r="42387" spans="2:15" x14ac:dyDescent="0.2">
      <c r="B42387" s="3"/>
      <c r="C42387" s="3"/>
      <c r="D42387" s="6"/>
      <c r="E42387" s="8"/>
      <c r="O42387" s="9"/>
    </row>
    <row r="42388" spans="2:15" x14ac:dyDescent="0.2">
      <c r="B42388" s="3"/>
      <c r="C42388" s="3"/>
      <c r="D42388" s="6"/>
      <c r="E42388" s="8"/>
      <c r="O42388" s="9"/>
    </row>
    <row r="42389" spans="2:15" x14ac:dyDescent="0.2">
      <c r="B42389" s="3"/>
      <c r="C42389" s="3"/>
      <c r="D42389" s="6"/>
      <c r="E42389" s="8"/>
      <c r="O42389" s="9"/>
    </row>
    <row r="42390" spans="2:15" x14ac:dyDescent="0.2">
      <c r="B42390" s="3"/>
      <c r="C42390" s="3"/>
      <c r="D42390" s="6"/>
      <c r="E42390" s="8"/>
      <c r="O42390" s="9"/>
    </row>
    <row r="42391" spans="2:15" x14ac:dyDescent="0.2">
      <c r="B42391" s="3"/>
      <c r="C42391" s="3"/>
      <c r="D42391" s="6"/>
      <c r="E42391" s="8"/>
      <c r="O42391" s="9"/>
    </row>
    <row r="42392" spans="2:15" x14ac:dyDescent="0.2">
      <c r="B42392" s="3"/>
      <c r="C42392" s="3"/>
      <c r="D42392" s="6"/>
      <c r="E42392" s="8"/>
      <c r="O42392" s="9"/>
    </row>
    <row r="42393" spans="2:15" x14ac:dyDescent="0.2">
      <c r="B42393" s="3"/>
      <c r="C42393" s="3"/>
      <c r="D42393" s="6"/>
      <c r="E42393" s="8"/>
      <c r="O42393" s="9"/>
    </row>
    <row r="42394" spans="2:15" x14ac:dyDescent="0.2">
      <c r="B42394" s="3"/>
      <c r="C42394" s="3"/>
      <c r="D42394" s="6"/>
      <c r="E42394" s="8"/>
      <c r="O42394" s="9"/>
    </row>
    <row r="42395" spans="2:15" x14ac:dyDescent="0.2">
      <c r="B42395" s="3"/>
      <c r="C42395" s="3"/>
      <c r="D42395" s="6"/>
      <c r="E42395" s="8"/>
      <c r="O42395" s="9"/>
    </row>
    <row r="42396" spans="2:15" x14ac:dyDescent="0.2">
      <c r="B42396" s="3"/>
      <c r="C42396" s="3"/>
      <c r="D42396" s="6"/>
      <c r="E42396" s="8"/>
      <c r="O42396" s="9"/>
    </row>
    <row r="42397" spans="2:15" x14ac:dyDescent="0.2">
      <c r="B42397" s="3"/>
      <c r="C42397" s="3"/>
      <c r="D42397" s="6"/>
      <c r="E42397" s="8"/>
      <c r="O42397" s="9"/>
    </row>
    <row r="42398" spans="2:15" x14ac:dyDescent="0.2">
      <c r="B42398" s="3"/>
      <c r="C42398" s="3"/>
      <c r="D42398" s="6"/>
      <c r="E42398" s="8"/>
      <c r="O42398" s="9"/>
    </row>
    <row r="42399" spans="2:15" x14ac:dyDescent="0.2">
      <c r="B42399" s="3"/>
      <c r="C42399" s="3"/>
      <c r="D42399" s="6"/>
      <c r="E42399" s="8"/>
      <c r="O42399" s="9"/>
    </row>
    <row r="42400" spans="2:15" x14ac:dyDescent="0.2">
      <c r="B42400" s="3"/>
      <c r="C42400" s="3"/>
      <c r="D42400" s="6"/>
      <c r="E42400" s="8"/>
      <c r="O42400" s="9"/>
    </row>
    <row r="42401" spans="2:15" x14ac:dyDescent="0.2">
      <c r="B42401" s="3"/>
      <c r="C42401" s="3"/>
      <c r="D42401" s="6"/>
      <c r="E42401" s="8"/>
      <c r="O42401" s="9"/>
    </row>
    <row r="42402" spans="2:15" x14ac:dyDescent="0.2">
      <c r="B42402" s="3"/>
      <c r="C42402" s="3"/>
      <c r="D42402" s="6"/>
      <c r="E42402" s="8"/>
      <c r="O42402" s="9"/>
    </row>
    <row r="42403" spans="2:15" x14ac:dyDescent="0.2">
      <c r="B42403" s="3"/>
      <c r="C42403" s="3"/>
      <c r="D42403" s="6"/>
      <c r="E42403" s="8"/>
      <c r="O42403" s="9"/>
    </row>
    <row r="42404" spans="2:15" x14ac:dyDescent="0.2">
      <c r="B42404" s="3"/>
      <c r="C42404" s="3"/>
      <c r="D42404" s="6"/>
      <c r="E42404" s="8"/>
      <c r="O42404" s="9"/>
    </row>
    <row r="42405" spans="2:15" x14ac:dyDescent="0.2">
      <c r="B42405" s="3"/>
      <c r="C42405" s="3"/>
      <c r="D42405" s="6"/>
      <c r="E42405" s="8"/>
      <c r="O42405" s="9"/>
    </row>
    <row r="42406" spans="2:15" x14ac:dyDescent="0.2">
      <c r="B42406" s="3"/>
      <c r="C42406" s="3"/>
      <c r="D42406" s="6"/>
      <c r="E42406" s="8"/>
      <c r="O42406" s="9"/>
    </row>
    <row r="42407" spans="2:15" x14ac:dyDescent="0.2">
      <c r="B42407" s="3"/>
      <c r="C42407" s="3"/>
      <c r="D42407" s="6"/>
      <c r="E42407" s="8"/>
      <c r="O42407" s="9"/>
    </row>
    <row r="42408" spans="2:15" x14ac:dyDescent="0.2">
      <c r="B42408" s="3"/>
      <c r="C42408" s="3"/>
      <c r="D42408" s="6"/>
      <c r="E42408" s="8"/>
      <c r="O42408" s="9"/>
    </row>
    <row r="42409" spans="2:15" x14ac:dyDescent="0.2">
      <c r="B42409" s="3"/>
      <c r="C42409" s="3"/>
      <c r="D42409" s="6"/>
      <c r="E42409" s="8"/>
      <c r="O42409" s="9"/>
    </row>
    <row r="42410" spans="2:15" x14ac:dyDescent="0.2">
      <c r="B42410" s="3"/>
      <c r="C42410" s="3"/>
      <c r="D42410" s="6"/>
      <c r="E42410" s="8"/>
      <c r="O42410" s="9"/>
    </row>
    <row r="42411" spans="2:15" x14ac:dyDescent="0.2">
      <c r="B42411" s="3"/>
      <c r="C42411" s="3"/>
      <c r="D42411" s="6"/>
      <c r="E42411" s="8"/>
      <c r="O42411" s="9"/>
    </row>
    <row r="42412" spans="2:15" x14ac:dyDescent="0.2">
      <c r="B42412" s="3"/>
      <c r="C42412" s="3"/>
      <c r="D42412" s="6"/>
      <c r="E42412" s="8"/>
      <c r="O42412" s="9"/>
    </row>
    <row r="42413" spans="2:15" x14ac:dyDescent="0.2">
      <c r="B42413" s="3"/>
      <c r="C42413" s="3"/>
      <c r="D42413" s="6"/>
      <c r="E42413" s="8"/>
      <c r="O42413" s="9"/>
    </row>
    <row r="42414" spans="2:15" x14ac:dyDescent="0.2">
      <c r="B42414" s="3"/>
      <c r="C42414" s="3"/>
      <c r="D42414" s="6"/>
      <c r="E42414" s="8"/>
      <c r="O42414" s="9"/>
    </row>
    <row r="42415" spans="2:15" x14ac:dyDescent="0.2">
      <c r="B42415" s="3"/>
      <c r="C42415" s="3"/>
      <c r="D42415" s="6"/>
      <c r="E42415" s="8"/>
      <c r="O42415" s="9"/>
    </row>
    <row r="42416" spans="2:15" x14ac:dyDescent="0.2">
      <c r="B42416" s="3"/>
      <c r="C42416" s="3"/>
      <c r="D42416" s="6"/>
      <c r="E42416" s="8"/>
      <c r="O42416" s="9"/>
    </row>
    <row r="42417" spans="2:15" x14ac:dyDescent="0.2">
      <c r="B42417" s="3"/>
      <c r="C42417" s="3"/>
      <c r="D42417" s="6"/>
      <c r="E42417" s="8"/>
      <c r="O42417" s="9"/>
    </row>
    <row r="42418" spans="2:15" x14ac:dyDescent="0.2">
      <c r="B42418" s="3"/>
      <c r="C42418" s="3"/>
      <c r="D42418" s="6"/>
      <c r="E42418" s="8"/>
      <c r="O42418" s="9"/>
    </row>
    <row r="42419" spans="2:15" x14ac:dyDescent="0.2">
      <c r="B42419" s="3"/>
      <c r="C42419" s="3"/>
      <c r="D42419" s="6"/>
      <c r="E42419" s="8"/>
      <c r="O42419" s="9"/>
    </row>
    <row r="42420" spans="2:15" x14ac:dyDescent="0.2">
      <c r="B42420" s="3"/>
      <c r="C42420" s="3"/>
      <c r="D42420" s="6"/>
      <c r="E42420" s="8"/>
      <c r="O42420" s="9"/>
    </row>
    <row r="42421" spans="2:15" x14ac:dyDescent="0.2">
      <c r="B42421" s="3"/>
      <c r="C42421" s="3"/>
      <c r="D42421" s="6"/>
      <c r="E42421" s="8"/>
      <c r="O42421" s="9"/>
    </row>
    <row r="42422" spans="2:15" x14ac:dyDescent="0.2">
      <c r="B42422" s="3"/>
      <c r="C42422" s="3"/>
      <c r="D42422" s="6"/>
      <c r="E42422" s="8"/>
      <c r="O42422" s="9"/>
    </row>
    <row r="42423" spans="2:15" x14ac:dyDescent="0.2">
      <c r="B42423" s="3"/>
      <c r="C42423" s="3"/>
      <c r="D42423" s="6"/>
      <c r="E42423" s="8"/>
      <c r="O42423" s="9"/>
    </row>
    <row r="42424" spans="2:15" x14ac:dyDescent="0.2">
      <c r="B42424" s="3"/>
      <c r="C42424" s="3"/>
      <c r="D42424" s="6"/>
      <c r="E42424" s="8"/>
      <c r="O42424" s="9"/>
    </row>
    <row r="42425" spans="2:15" x14ac:dyDescent="0.2">
      <c r="B42425" s="3"/>
      <c r="C42425" s="3"/>
      <c r="D42425" s="6"/>
      <c r="E42425" s="8"/>
      <c r="O42425" s="9"/>
    </row>
    <row r="42426" spans="2:15" x14ac:dyDescent="0.2">
      <c r="B42426" s="3"/>
      <c r="C42426" s="3"/>
      <c r="D42426" s="6"/>
      <c r="E42426" s="8"/>
      <c r="O42426" s="9"/>
    </row>
    <row r="42427" spans="2:15" x14ac:dyDescent="0.2">
      <c r="B42427" s="3"/>
      <c r="C42427" s="3"/>
      <c r="D42427" s="6"/>
      <c r="E42427" s="8"/>
      <c r="O42427" s="9"/>
    </row>
    <row r="42428" spans="2:15" x14ac:dyDescent="0.2">
      <c r="B42428" s="3"/>
      <c r="C42428" s="3"/>
      <c r="D42428" s="6"/>
      <c r="E42428" s="8"/>
      <c r="O42428" s="9"/>
    </row>
    <row r="42429" spans="2:15" x14ac:dyDescent="0.2">
      <c r="B42429" s="3"/>
      <c r="C42429" s="3"/>
      <c r="D42429" s="6"/>
      <c r="E42429" s="8"/>
      <c r="O42429" s="9"/>
    </row>
    <row r="42430" spans="2:15" x14ac:dyDescent="0.2">
      <c r="B42430" s="3"/>
      <c r="C42430" s="3"/>
      <c r="D42430" s="6"/>
      <c r="E42430" s="8"/>
      <c r="O42430" s="9"/>
    </row>
    <row r="42431" spans="2:15" x14ac:dyDescent="0.2">
      <c r="B42431" s="3"/>
      <c r="C42431" s="3"/>
      <c r="D42431" s="6"/>
      <c r="E42431" s="8"/>
      <c r="O42431" s="9"/>
    </row>
    <row r="42432" spans="2:15" x14ac:dyDescent="0.2">
      <c r="B42432" s="3"/>
      <c r="C42432" s="3"/>
      <c r="D42432" s="6"/>
      <c r="E42432" s="8"/>
      <c r="O42432" s="9"/>
    </row>
    <row r="42433" spans="2:15" x14ac:dyDescent="0.2">
      <c r="B42433" s="3"/>
      <c r="C42433" s="3"/>
      <c r="D42433" s="6"/>
      <c r="E42433" s="8"/>
      <c r="O42433" s="9"/>
    </row>
    <row r="42434" spans="2:15" x14ac:dyDescent="0.2">
      <c r="B42434" s="3"/>
      <c r="C42434" s="3"/>
      <c r="D42434" s="6"/>
      <c r="E42434" s="8"/>
      <c r="O42434" s="9"/>
    </row>
    <row r="42435" spans="2:15" x14ac:dyDescent="0.2">
      <c r="B42435" s="3"/>
      <c r="C42435" s="3"/>
      <c r="D42435" s="6"/>
      <c r="E42435" s="8"/>
      <c r="O42435" s="9"/>
    </row>
    <row r="42436" spans="2:15" x14ac:dyDescent="0.2">
      <c r="B42436" s="3"/>
      <c r="C42436" s="3"/>
      <c r="D42436" s="6"/>
      <c r="E42436" s="8"/>
      <c r="O42436" s="9"/>
    </row>
    <row r="42437" spans="2:15" x14ac:dyDescent="0.2">
      <c r="B42437" s="3"/>
      <c r="C42437" s="3"/>
      <c r="D42437" s="6"/>
      <c r="E42437" s="8"/>
      <c r="O42437" s="9"/>
    </row>
    <row r="42438" spans="2:15" x14ac:dyDescent="0.2">
      <c r="B42438" s="3"/>
      <c r="C42438" s="3"/>
      <c r="D42438" s="6"/>
      <c r="E42438" s="8"/>
      <c r="O42438" s="9"/>
    </row>
    <row r="42439" spans="2:15" x14ac:dyDescent="0.2">
      <c r="B42439" s="3"/>
      <c r="C42439" s="3"/>
      <c r="D42439" s="6"/>
      <c r="E42439" s="8"/>
      <c r="O42439" s="9"/>
    </row>
    <row r="42440" spans="2:15" x14ac:dyDescent="0.2">
      <c r="B42440" s="3"/>
      <c r="C42440" s="3"/>
      <c r="D42440" s="6"/>
      <c r="E42440" s="8"/>
      <c r="O42440" s="9"/>
    </row>
    <row r="42441" spans="2:15" x14ac:dyDescent="0.2">
      <c r="B42441" s="3"/>
      <c r="C42441" s="3"/>
      <c r="D42441" s="6"/>
      <c r="E42441" s="8"/>
      <c r="O42441" s="9"/>
    </row>
    <row r="42442" spans="2:15" x14ac:dyDescent="0.2">
      <c r="B42442" s="3"/>
      <c r="C42442" s="3"/>
      <c r="D42442" s="6"/>
      <c r="E42442" s="8"/>
      <c r="O42442" s="9"/>
    </row>
    <row r="42443" spans="2:15" x14ac:dyDescent="0.2">
      <c r="B42443" s="3"/>
      <c r="C42443" s="3"/>
      <c r="D42443" s="6"/>
      <c r="E42443" s="8"/>
      <c r="O42443" s="9"/>
    </row>
    <row r="42444" spans="2:15" x14ac:dyDescent="0.2">
      <c r="B42444" s="3"/>
      <c r="C42444" s="3"/>
      <c r="D42444" s="6"/>
      <c r="E42444" s="8"/>
      <c r="O42444" s="9"/>
    </row>
    <row r="42445" spans="2:15" x14ac:dyDescent="0.2">
      <c r="B42445" s="3"/>
      <c r="C42445" s="3"/>
      <c r="D42445" s="6"/>
      <c r="E42445" s="8"/>
      <c r="O42445" s="9"/>
    </row>
    <row r="42446" spans="2:15" x14ac:dyDescent="0.2">
      <c r="B42446" s="3"/>
      <c r="C42446" s="3"/>
      <c r="D42446" s="6"/>
      <c r="E42446" s="8"/>
      <c r="O42446" s="9"/>
    </row>
    <row r="42447" spans="2:15" x14ac:dyDescent="0.2">
      <c r="B42447" s="3"/>
      <c r="C42447" s="3"/>
      <c r="D42447" s="6"/>
      <c r="E42447" s="8"/>
      <c r="O42447" s="9"/>
    </row>
    <row r="42448" spans="2:15" x14ac:dyDescent="0.2">
      <c r="B42448" s="3"/>
      <c r="C42448" s="3"/>
      <c r="D42448" s="6"/>
      <c r="E42448" s="8"/>
      <c r="O42448" s="9"/>
    </row>
    <row r="42449" spans="2:15" x14ac:dyDescent="0.2">
      <c r="B42449" s="3"/>
      <c r="C42449" s="3"/>
      <c r="D42449" s="6"/>
      <c r="E42449" s="8"/>
      <c r="O42449" s="9"/>
    </row>
    <row r="42450" spans="2:15" x14ac:dyDescent="0.2">
      <c r="B42450" s="3"/>
      <c r="C42450" s="3"/>
      <c r="D42450" s="6"/>
      <c r="E42450" s="8"/>
      <c r="O42450" s="9"/>
    </row>
    <row r="42451" spans="2:15" x14ac:dyDescent="0.2">
      <c r="B42451" s="3"/>
      <c r="C42451" s="3"/>
      <c r="D42451" s="6"/>
      <c r="E42451" s="8"/>
      <c r="O42451" s="9"/>
    </row>
    <row r="42452" spans="2:15" x14ac:dyDescent="0.2">
      <c r="B42452" s="3"/>
      <c r="C42452" s="3"/>
      <c r="D42452" s="6"/>
      <c r="E42452" s="8"/>
      <c r="O42452" s="9"/>
    </row>
    <row r="42453" spans="2:15" x14ac:dyDescent="0.2">
      <c r="B42453" s="3"/>
      <c r="C42453" s="3"/>
      <c r="D42453" s="6"/>
      <c r="E42453" s="8"/>
      <c r="O42453" s="9"/>
    </row>
    <row r="42454" spans="2:15" x14ac:dyDescent="0.2">
      <c r="B42454" s="3"/>
      <c r="C42454" s="3"/>
      <c r="D42454" s="6"/>
      <c r="E42454" s="8"/>
      <c r="O42454" s="9"/>
    </row>
    <row r="42455" spans="2:15" x14ac:dyDescent="0.2">
      <c r="B42455" s="3"/>
      <c r="C42455" s="3"/>
      <c r="D42455" s="6"/>
      <c r="E42455" s="8"/>
      <c r="O42455" s="9"/>
    </row>
    <row r="42456" spans="2:15" x14ac:dyDescent="0.2">
      <c r="B42456" s="3"/>
      <c r="C42456" s="3"/>
      <c r="D42456" s="6"/>
      <c r="E42456" s="8"/>
      <c r="O42456" s="9"/>
    </row>
    <row r="42457" spans="2:15" x14ac:dyDescent="0.2">
      <c r="B42457" s="3"/>
      <c r="C42457" s="3"/>
      <c r="D42457" s="6"/>
      <c r="E42457" s="8"/>
      <c r="O42457" s="9"/>
    </row>
    <row r="42458" spans="2:15" x14ac:dyDescent="0.2">
      <c r="B42458" s="3"/>
      <c r="C42458" s="3"/>
      <c r="D42458" s="6"/>
      <c r="E42458" s="8"/>
      <c r="O42458" s="9"/>
    </row>
    <row r="42459" spans="2:15" x14ac:dyDescent="0.2">
      <c r="B42459" s="3"/>
      <c r="C42459" s="3"/>
      <c r="D42459" s="6"/>
      <c r="E42459" s="8"/>
      <c r="O42459" s="9"/>
    </row>
    <row r="42460" spans="2:15" x14ac:dyDescent="0.2">
      <c r="B42460" s="3"/>
      <c r="C42460" s="3"/>
      <c r="D42460" s="6"/>
      <c r="E42460" s="8"/>
      <c r="O42460" s="9"/>
    </row>
    <row r="42461" spans="2:15" x14ac:dyDescent="0.2">
      <c r="B42461" s="3"/>
      <c r="C42461" s="3"/>
      <c r="D42461" s="6"/>
      <c r="E42461" s="8"/>
      <c r="O42461" s="9"/>
    </row>
    <row r="42462" spans="2:15" x14ac:dyDescent="0.2">
      <c r="B42462" s="3"/>
      <c r="C42462" s="3"/>
      <c r="D42462" s="6"/>
      <c r="E42462" s="8"/>
      <c r="O42462" s="9"/>
    </row>
    <row r="42463" spans="2:15" x14ac:dyDescent="0.2">
      <c r="B42463" s="3"/>
      <c r="C42463" s="3"/>
      <c r="D42463" s="6"/>
      <c r="E42463" s="8"/>
      <c r="O42463" s="9"/>
    </row>
    <row r="42464" spans="2:15" x14ac:dyDescent="0.2">
      <c r="B42464" s="3"/>
      <c r="C42464" s="3"/>
      <c r="D42464" s="6"/>
      <c r="E42464" s="8"/>
      <c r="O42464" s="9"/>
    </row>
    <row r="42465" spans="2:15" x14ac:dyDescent="0.2">
      <c r="B42465" s="3"/>
      <c r="C42465" s="3"/>
      <c r="D42465" s="6"/>
      <c r="E42465" s="8"/>
      <c r="O42465" s="9"/>
    </row>
    <row r="42466" spans="2:15" x14ac:dyDescent="0.2">
      <c r="B42466" s="3"/>
      <c r="C42466" s="3"/>
      <c r="D42466" s="6"/>
      <c r="E42466" s="8"/>
      <c r="O42466" s="9"/>
    </row>
    <row r="42467" spans="2:15" x14ac:dyDescent="0.2">
      <c r="B42467" s="3"/>
      <c r="C42467" s="3"/>
      <c r="D42467" s="6"/>
      <c r="E42467" s="8"/>
      <c r="O42467" s="9"/>
    </row>
    <row r="42468" spans="2:15" x14ac:dyDescent="0.2">
      <c r="B42468" s="3"/>
      <c r="C42468" s="3"/>
      <c r="D42468" s="6"/>
      <c r="E42468" s="8"/>
      <c r="O42468" s="9"/>
    </row>
    <row r="42469" spans="2:15" x14ac:dyDescent="0.2">
      <c r="B42469" s="3"/>
      <c r="C42469" s="3"/>
      <c r="D42469" s="6"/>
      <c r="E42469" s="8"/>
      <c r="O42469" s="9"/>
    </row>
    <row r="42470" spans="2:15" x14ac:dyDescent="0.2">
      <c r="B42470" s="3"/>
      <c r="C42470" s="3"/>
      <c r="D42470" s="6"/>
      <c r="E42470" s="8"/>
      <c r="O42470" s="9"/>
    </row>
    <row r="42471" spans="2:15" x14ac:dyDescent="0.2">
      <c r="B42471" s="3"/>
      <c r="C42471" s="3"/>
      <c r="D42471" s="6"/>
      <c r="E42471" s="8"/>
      <c r="O42471" s="9"/>
    </row>
    <row r="42472" spans="2:15" x14ac:dyDescent="0.2">
      <c r="B42472" s="3"/>
      <c r="C42472" s="3"/>
      <c r="D42472" s="6"/>
      <c r="E42472" s="8"/>
      <c r="O42472" s="9"/>
    </row>
    <row r="42473" spans="2:15" x14ac:dyDescent="0.2">
      <c r="B42473" s="3"/>
      <c r="C42473" s="3"/>
      <c r="D42473" s="6"/>
      <c r="E42473" s="8"/>
      <c r="O42473" s="9"/>
    </row>
    <row r="42474" spans="2:15" x14ac:dyDescent="0.2">
      <c r="B42474" s="3"/>
      <c r="C42474" s="3"/>
      <c r="D42474" s="6"/>
      <c r="E42474" s="8"/>
      <c r="O42474" s="9"/>
    </row>
    <row r="42475" spans="2:15" x14ac:dyDescent="0.2">
      <c r="B42475" s="3"/>
      <c r="C42475" s="3"/>
      <c r="D42475" s="6"/>
      <c r="E42475" s="8"/>
      <c r="O42475" s="9"/>
    </row>
    <row r="42476" spans="2:15" x14ac:dyDescent="0.2">
      <c r="B42476" s="3"/>
      <c r="C42476" s="3"/>
      <c r="D42476" s="6"/>
      <c r="E42476" s="8"/>
      <c r="O42476" s="9"/>
    </row>
    <row r="42477" spans="2:15" x14ac:dyDescent="0.2">
      <c r="B42477" s="3"/>
      <c r="C42477" s="3"/>
      <c r="D42477" s="6"/>
      <c r="E42477" s="8"/>
      <c r="O42477" s="9"/>
    </row>
    <row r="42478" spans="2:15" x14ac:dyDescent="0.2">
      <c r="B42478" s="3"/>
      <c r="C42478" s="3"/>
      <c r="D42478" s="6"/>
      <c r="E42478" s="8"/>
      <c r="O42478" s="9"/>
    </row>
    <row r="42479" spans="2:15" x14ac:dyDescent="0.2">
      <c r="B42479" s="3"/>
      <c r="C42479" s="3"/>
      <c r="D42479" s="6"/>
      <c r="E42479" s="8"/>
      <c r="O42479" s="9"/>
    </row>
    <row r="42480" spans="2:15" x14ac:dyDescent="0.2">
      <c r="B42480" s="3"/>
      <c r="C42480" s="3"/>
      <c r="D42480" s="6"/>
      <c r="E42480" s="8"/>
      <c r="O42480" s="9"/>
    </row>
    <row r="42481" spans="2:15" x14ac:dyDescent="0.2">
      <c r="B42481" s="3"/>
      <c r="C42481" s="3"/>
      <c r="D42481" s="6"/>
      <c r="E42481" s="8"/>
      <c r="O42481" s="9"/>
    </row>
    <row r="42482" spans="2:15" x14ac:dyDescent="0.2">
      <c r="B42482" s="3"/>
      <c r="C42482" s="3"/>
      <c r="D42482" s="6"/>
      <c r="E42482" s="8"/>
      <c r="O42482" s="9"/>
    </row>
    <row r="42483" spans="2:15" x14ac:dyDescent="0.2">
      <c r="B42483" s="3"/>
      <c r="C42483" s="3"/>
      <c r="D42483" s="6"/>
      <c r="E42483" s="8"/>
      <c r="O42483" s="9"/>
    </row>
    <row r="42484" spans="2:15" x14ac:dyDescent="0.2">
      <c r="B42484" s="3"/>
      <c r="C42484" s="3"/>
      <c r="D42484" s="6"/>
      <c r="E42484" s="8"/>
      <c r="O42484" s="9"/>
    </row>
    <row r="42485" spans="2:15" x14ac:dyDescent="0.2">
      <c r="B42485" s="3"/>
      <c r="C42485" s="3"/>
      <c r="D42485" s="6"/>
      <c r="E42485" s="8"/>
      <c r="O42485" s="9"/>
    </row>
    <row r="42486" spans="2:15" x14ac:dyDescent="0.2">
      <c r="B42486" s="3"/>
      <c r="C42486" s="3"/>
      <c r="D42486" s="6"/>
      <c r="E42486" s="8"/>
      <c r="O42486" s="9"/>
    </row>
    <row r="42487" spans="2:15" x14ac:dyDescent="0.2">
      <c r="B42487" s="3"/>
      <c r="C42487" s="3"/>
      <c r="D42487" s="6"/>
      <c r="E42487" s="8"/>
      <c r="O42487" s="9"/>
    </row>
    <row r="42488" spans="2:15" x14ac:dyDescent="0.2">
      <c r="B42488" s="3"/>
      <c r="C42488" s="3"/>
      <c r="D42488" s="6"/>
      <c r="E42488" s="8"/>
      <c r="O42488" s="9"/>
    </row>
    <row r="42489" spans="2:15" x14ac:dyDescent="0.2">
      <c r="B42489" s="3"/>
      <c r="C42489" s="3"/>
      <c r="D42489" s="6"/>
      <c r="E42489" s="8"/>
      <c r="O42489" s="9"/>
    </row>
    <row r="42490" spans="2:15" x14ac:dyDescent="0.2">
      <c r="B42490" s="3"/>
      <c r="C42490" s="3"/>
      <c r="D42490" s="6"/>
      <c r="E42490" s="8"/>
      <c r="O42490" s="9"/>
    </row>
    <row r="42491" spans="2:15" x14ac:dyDescent="0.2">
      <c r="B42491" s="3"/>
      <c r="C42491" s="3"/>
      <c r="D42491" s="6"/>
      <c r="E42491" s="8"/>
      <c r="O42491" s="9"/>
    </row>
    <row r="42492" spans="2:15" x14ac:dyDescent="0.2">
      <c r="B42492" s="3"/>
      <c r="C42492" s="3"/>
      <c r="D42492" s="6"/>
      <c r="E42492" s="8"/>
      <c r="O42492" s="9"/>
    </row>
    <row r="42493" spans="2:15" x14ac:dyDescent="0.2">
      <c r="B42493" s="3"/>
      <c r="C42493" s="3"/>
      <c r="D42493" s="6"/>
      <c r="E42493" s="8"/>
      <c r="O42493" s="9"/>
    </row>
    <row r="42494" spans="2:15" x14ac:dyDescent="0.2">
      <c r="B42494" s="3"/>
      <c r="C42494" s="3"/>
      <c r="D42494" s="6"/>
      <c r="E42494" s="8"/>
      <c r="O42494" s="9"/>
    </row>
    <row r="42495" spans="2:15" x14ac:dyDescent="0.2">
      <c r="B42495" s="3"/>
      <c r="C42495" s="3"/>
      <c r="D42495" s="6"/>
      <c r="E42495" s="8"/>
      <c r="O42495" s="9"/>
    </row>
    <row r="42496" spans="2:15" x14ac:dyDescent="0.2">
      <c r="B42496" s="3"/>
      <c r="C42496" s="3"/>
      <c r="D42496" s="6"/>
      <c r="E42496" s="8"/>
      <c r="O42496" s="9"/>
    </row>
    <row r="42497" spans="2:15" x14ac:dyDescent="0.2">
      <c r="B42497" s="3"/>
      <c r="C42497" s="3"/>
      <c r="D42497" s="6"/>
      <c r="E42497" s="8"/>
      <c r="O42497" s="9"/>
    </row>
    <row r="42498" spans="2:15" x14ac:dyDescent="0.2">
      <c r="B42498" s="3"/>
      <c r="C42498" s="3"/>
      <c r="D42498" s="6"/>
      <c r="E42498" s="8"/>
      <c r="O42498" s="9"/>
    </row>
    <row r="42499" spans="2:15" x14ac:dyDescent="0.2">
      <c r="B42499" s="3"/>
      <c r="C42499" s="3"/>
      <c r="D42499" s="6"/>
      <c r="E42499" s="8"/>
      <c r="O42499" s="9"/>
    </row>
    <row r="42500" spans="2:15" x14ac:dyDescent="0.2">
      <c r="B42500" s="3"/>
      <c r="C42500" s="3"/>
      <c r="D42500" s="6"/>
      <c r="E42500" s="8"/>
      <c r="O42500" s="9"/>
    </row>
    <row r="42501" spans="2:15" x14ac:dyDescent="0.2">
      <c r="B42501" s="3"/>
      <c r="C42501" s="3"/>
      <c r="D42501" s="6"/>
      <c r="E42501" s="8"/>
      <c r="O42501" s="9"/>
    </row>
    <row r="42502" spans="2:15" x14ac:dyDescent="0.2">
      <c r="B42502" s="3"/>
      <c r="C42502" s="3"/>
      <c r="D42502" s="6"/>
      <c r="E42502" s="8"/>
      <c r="O42502" s="9"/>
    </row>
    <row r="42503" spans="2:15" x14ac:dyDescent="0.2">
      <c r="B42503" s="3"/>
      <c r="C42503" s="3"/>
      <c r="D42503" s="6"/>
      <c r="E42503" s="8"/>
      <c r="O42503" s="9"/>
    </row>
    <row r="42504" spans="2:15" x14ac:dyDescent="0.2">
      <c r="B42504" s="3"/>
      <c r="C42504" s="3"/>
      <c r="D42504" s="6"/>
      <c r="E42504" s="8"/>
      <c r="O42504" s="9"/>
    </row>
    <row r="42505" spans="2:15" x14ac:dyDescent="0.2">
      <c r="B42505" s="3"/>
      <c r="C42505" s="3"/>
      <c r="D42505" s="6"/>
      <c r="E42505" s="8"/>
      <c r="O42505" s="9"/>
    </row>
    <row r="42506" spans="2:15" x14ac:dyDescent="0.2">
      <c r="B42506" s="3"/>
      <c r="C42506" s="3"/>
      <c r="D42506" s="6"/>
      <c r="E42506" s="8"/>
      <c r="O42506" s="9"/>
    </row>
    <row r="42507" spans="2:15" x14ac:dyDescent="0.2">
      <c r="B42507" s="3"/>
      <c r="C42507" s="3"/>
      <c r="D42507" s="6"/>
      <c r="E42507" s="8"/>
      <c r="O42507" s="9"/>
    </row>
    <row r="42508" spans="2:15" x14ac:dyDescent="0.2">
      <c r="B42508" s="3"/>
      <c r="C42508" s="3"/>
      <c r="D42508" s="6"/>
      <c r="E42508" s="8"/>
      <c r="O42508" s="9"/>
    </row>
    <row r="42509" spans="2:15" x14ac:dyDescent="0.2">
      <c r="B42509" s="3"/>
      <c r="C42509" s="3"/>
      <c r="D42509" s="6"/>
      <c r="E42509" s="8"/>
      <c r="O42509" s="9"/>
    </row>
    <row r="42510" spans="2:15" x14ac:dyDescent="0.2">
      <c r="B42510" s="3"/>
      <c r="C42510" s="3"/>
      <c r="D42510" s="6"/>
      <c r="E42510" s="8"/>
      <c r="O42510" s="9"/>
    </row>
    <row r="42511" spans="2:15" x14ac:dyDescent="0.2">
      <c r="B42511" s="3"/>
      <c r="C42511" s="3"/>
      <c r="D42511" s="6"/>
      <c r="E42511" s="8"/>
      <c r="O42511" s="9"/>
    </row>
    <row r="42512" spans="2:15" x14ac:dyDescent="0.2">
      <c r="B42512" s="3"/>
      <c r="C42512" s="3"/>
      <c r="D42512" s="6"/>
      <c r="E42512" s="8"/>
      <c r="O42512" s="9"/>
    </row>
    <row r="42513" spans="2:15" x14ac:dyDescent="0.2">
      <c r="B42513" s="3"/>
      <c r="C42513" s="3"/>
      <c r="D42513" s="6"/>
      <c r="E42513" s="8"/>
      <c r="O42513" s="9"/>
    </row>
    <row r="42514" spans="2:15" x14ac:dyDescent="0.2">
      <c r="B42514" s="3"/>
      <c r="C42514" s="3"/>
      <c r="D42514" s="6"/>
      <c r="E42514" s="8"/>
      <c r="O42514" s="9"/>
    </row>
    <row r="42515" spans="2:15" x14ac:dyDescent="0.2">
      <c r="B42515" s="3"/>
      <c r="C42515" s="3"/>
      <c r="D42515" s="6"/>
      <c r="E42515" s="8"/>
      <c r="O42515" s="9"/>
    </row>
    <row r="42516" spans="2:15" x14ac:dyDescent="0.2">
      <c r="B42516" s="3"/>
      <c r="C42516" s="3"/>
      <c r="D42516" s="6"/>
      <c r="E42516" s="8"/>
      <c r="O42516" s="9"/>
    </row>
    <row r="42517" spans="2:15" x14ac:dyDescent="0.2">
      <c r="B42517" s="3"/>
      <c r="C42517" s="3"/>
      <c r="D42517" s="6"/>
      <c r="E42517" s="8"/>
      <c r="O42517" s="9"/>
    </row>
    <row r="42518" spans="2:15" x14ac:dyDescent="0.2">
      <c r="B42518" s="3"/>
      <c r="C42518" s="3"/>
      <c r="D42518" s="6"/>
      <c r="E42518" s="8"/>
      <c r="O42518" s="9"/>
    </row>
    <row r="42519" spans="2:15" x14ac:dyDescent="0.2">
      <c r="B42519" s="3"/>
      <c r="C42519" s="3"/>
      <c r="D42519" s="6"/>
      <c r="E42519" s="8"/>
      <c r="O42519" s="9"/>
    </row>
    <row r="42520" spans="2:15" x14ac:dyDescent="0.2">
      <c r="B42520" s="3"/>
      <c r="C42520" s="3"/>
      <c r="D42520" s="6"/>
      <c r="E42520" s="8"/>
      <c r="O42520" s="9"/>
    </row>
    <row r="42521" spans="2:15" x14ac:dyDescent="0.2">
      <c r="B42521" s="3"/>
      <c r="C42521" s="3"/>
      <c r="D42521" s="6"/>
      <c r="E42521" s="8"/>
      <c r="O42521" s="9"/>
    </row>
    <row r="42522" spans="2:15" x14ac:dyDescent="0.2">
      <c r="B42522" s="3"/>
      <c r="C42522" s="3"/>
      <c r="D42522" s="6"/>
      <c r="E42522" s="8"/>
      <c r="O42522" s="9"/>
    </row>
    <row r="42523" spans="2:15" x14ac:dyDescent="0.2">
      <c r="B42523" s="3"/>
      <c r="C42523" s="3"/>
      <c r="D42523" s="6"/>
      <c r="E42523" s="8"/>
      <c r="O42523" s="9"/>
    </row>
    <row r="42524" spans="2:15" x14ac:dyDescent="0.2">
      <c r="B42524" s="3"/>
      <c r="C42524" s="3"/>
      <c r="D42524" s="6"/>
      <c r="E42524" s="8"/>
      <c r="O42524" s="9"/>
    </row>
    <row r="42525" spans="2:15" x14ac:dyDescent="0.2">
      <c r="B42525" s="3"/>
      <c r="C42525" s="3"/>
      <c r="D42525" s="6"/>
      <c r="E42525" s="8"/>
      <c r="O42525" s="9"/>
    </row>
    <row r="42526" spans="2:15" x14ac:dyDescent="0.2">
      <c r="B42526" s="3"/>
      <c r="C42526" s="3"/>
      <c r="D42526" s="6"/>
      <c r="E42526" s="8"/>
      <c r="O42526" s="9"/>
    </row>
    <row r="42527" spans="2:15" x14ac:dyDescent="0.2">
      <c r="B42527" s="3"/>
      <c r="C42527" s="3"/>
      <c r="D42527" s="6"/>
      <c r="E42527" s="8"/>
      <c r="O42527" s="9"/>
    </row>
    <row r="42528" spans="2:15" x14ac:dyDescent="0.2">
      <c r="B42528" s="3"/>
      <c r="C42528" s="3"/>
      <c r="D42528" s="6"/>
      <c r="E42528" s="8"/>
      <c r="O42528" s="9"/>
    </row>
    <row r="42529" spans="2:15" x14ac:dyDescent="0.2">
      <c r="B42529" s="3"/>
      <c r="C42529" s="3"/>
      <c r="D42529" s="6"/>
      <c r="E42529" s="8"/>
      <c r="O42529" s="9"/>
    </row>
    <row r="42530" spans="2:15" x14ac:dyDescent="0.2">
      <c r="B42530" s="3"/>
      <c r="C42530" s="3"/>
      <c r="D42530" s="6"/>
      <c r="E42530" s="8"/>
      <c r="O42530" s="9"/>
    </row>
    <row r="42531" spans="2:15" x14ac:dyDescent="0.2">
      <c r="B42531" s="3"/>
      <c r="C42531" s="3"/>
      <c r="D42531" s="6"/>
      <c r="E42531" s="8"/>
      <c r="O42531" s="9"/>
    </row>
    <row r="42532" spans="2:15" x14ac:dyDescent="0.2">
      <c r="B42532" s="3"/>
      <c r="C42532" s="3"/>
      <c r="D42532" s="6"/>
      <c r="E42532" s="8"/>
      <c r="O42532" s="9"/>
    </row>
    <row r="42533" spans="2:15" x14ac:dyDescent="0.2">
      <c r="B42533" s="3"/>
      <c r="C42533" s="3"/>
      <c r="D42533" s="6"/>
      <c r="E42533" s="8"/>
      <c r="O42533" s="9"/>
    </row>
    <row r="42534" spans="2:15" x14ac:dyDescent="0.2">
      <c r="B42534" s="3"/>
      <c r="C42534" s="3"/>
      <c r="D42534" s="6"/>
      <c r="E42534" s="8"/>
      <c r="O42534" s="9"/>
    </row>
    <row r="42535" spans="2:15" x14ac:dyDescent="0.2">
      <c r="B42535" s="3"/>
      <c r="C42535" s="3"/>
      <c r="D42535" s="6"/>
      <c r="E42535" s="8"/>
      <c r="O42535" s="9"/>
    </row>
    <row r="42536" spans="2:15" x14ac:dyDescent="0.2">
      <c r="B42536" s="3"/>
      <c r="C42536" s="3"/>
      <c r="D42536" s="6"/>
      <c r="E42536" s="8"/>
      <c r="O42536" s="9"/>
    </row>
    <row r="42537" spans="2:15" x14ac:dyDescent="0.2">
      <c r="B42537" s="3"/>
      <c r="C42537" s="3"/>
      <c r="D42537" s="6"/>
      <c r="E42537" s="8"/>
      <c r="O42537" s="9"/>
    </row>
    <row r="42538" spans="2:15" x14ac:dyDescent="0.2">
      <c r="B42538" s="3"/>
      <c r="C42538" s="3"/>
      <c r="D42538" s="6"/>
      <c r="E42538" s="8"/>
      <c r="O42538" s="9"/>
    </row>
    <row r="42539" spans="2:15" x14ac:dyDescent="0.2">
      <c r="B42539" s="3"/>
      <c r="C42539" s="3"/>
      <c r="D42539" s="6"/>
      <c r="E42539" s="8"/>
      <c r="O42539" s="9"/>
    </row>
    <row r="42540" spans="2:15" x14ac:dyDescent="0.2">
      <c r="B42540" s="3"/>
      <c r="C42540" s="3"/>
      <c r="D42540" s="6"/>
      <c r="E42540" s="8"/>
      <c r="O42540" s="9"/>
    </row>
    <row r="42541" spans="2:15" x14ac:dyDescent="0.2">
      <c r="B42541" s="3"/>
      <c r="C42541" s="3"/>
      <c r="D42541" s="6"/>
      <c r="E42541" s="8"/>
      <c r="O42541" s="9"/>
    </row>
    <row r="42542" spans="2:15" x14ac:dyDescent="0.2">
      <c r="B42542" s="3"/>
      <c r="C42542" s="3"/>
      <c r="D42542" s="6"/>
      <c r="E42542" s="8"/>
      <c r="O42542" s="9"/>
    </row>
    <row r="42543" spans="2:15" x14ac:dyDescent="0.2">
      <c r="B42543" s="3"/>
      <c r="C42543" s="3"/>
      <c r="D42543" s="6"/>
      <c r="E42543" s="8"/>
      <c r="O42543" s="9"/>
    </row>
    <row r="42544" spans="2:15" x14ac:dyDescent="0.2">
      <c r="B42544" s="3"/>
      <c r="C42544" s="3"/>
      <c r="D42544" s="6"/>
      <c r="E42544" s="8"/>
      <c r="O42544" s="9"/>
    </row>
    <row r="42545" spans="2:15" x14ac:dyDescent="0.2">
      <c r="B42545" s="3"/>
      <c r="C42545" s="3"/>
      <c r="D42545" s="6"/>
      <c r="E42545" s="8"/>
      <c r="O42545" s="9"/>
    </row>
    <row r="42546" spans="2:15" x14ac:dyDescent="0.2">
      <c r="B42546" s="3"/>
      <c r="C42546" s="3"/>
      <c r="D42546" s="6"/>
      <c r="E42546" s="8"/>
      <c r="O42546" s="9"/>
    </row>
    <row r="42547" spans="2:15" x14ac:dyDescent="0.2">
      <c r="B42547" s="3"/>
      <c r="C42547" s="3"/>
      <c r="D42547" s="6"/>
      <c r="E42547" s="8"/>
      <c r="O42547" s="9"/>
    </row>
    <row r="42548" spans="2:15" x14ac:dyDescent="0.2">
      <c r="B42548" s="3"/>
      <c r="C42548" s="3"/>
      <c r="D42548" s="6"/>
      <c r="E42548" s="8"/>
      <c r="O42548" s="9"/>
    </row>
    <row r="42549" spans="2:15" x14ac:dyDescent="0.2">
      <c r="B42549" s="3"/>
      <c r="C42549" s="3"/>
      <c r="D42549" s="6"/>
      <c r="E42549" s="8"/>
      <c r="O42549" s="9"/>
    </row>
    <row r="42550" spans="2:15" x14ac:dyDescent="0.2">
      <c r="B42550" s="3"/>
      <c r="C42550" s="3"/>
      <c r="D42550" s="6"/>
      <c r="E42550" s="8"/>
      <c r="O42550" s="9"/>
    </row>
    <row r="42551" spans="2:15" x14ac:dyDescent="0.2">
      <c r="B42551" s="3"/>
      <c r="C42551" s="3"/>
      <c r="D42551" s="6"/>
      <c r="E42551" s="8"/>
      <c r="O42551" s="9"/>
    </row>
    <row r="42552" spans="2:15" x14ac:dyDescent="0.2">
      <c r="B42552" s="3"/>
      <c r="C42552" s="3"/>
      <c r="D42552" s="6"/>
      <c r="E42552" s="8"/>
      <c r="O42552" s="9"/>
    </row>
    <row r="42553" spans="2:15" x14ac:dyDescent="0.2">
      <c r="B42553" s="3"/>
      <c r="C42553" s="3"/>
      <c r="D42553" s="6"/>
      <c r="E42553" s="8"/>
      <c r="O42553" s="9"/>
    </row>
    <row r="42554" spans="2:15" x14ac:dyDescent="0.2">
      <c r="B42554" s="3"/>
      <c r="C42554" s="3"/>
      <c r="D42554" s="6"/>
      <c r="E42554" s="8"/>
      <c r="O42554" s="9"/>
    </row>
    <row r="42555" spans="2:15" x14ac:dyDescent="0.2">
      <c r="B42555" s="3"/>
      <c r="C42555" s="3"/>
      <c r="D42555" s="6"/>
      <c r="E42555" s="8"/>
      <c r="O42555" s="9"/>
    </row>
    <row r="42556" spans="2:15" x14ac:dyDescent="0.2">
      <c r="B42556" s="3"/>
      <c r="C42556" s="3"/>
      <c r="D42556" s="6"/>
      <c r="E42556" s="8"/>
      <c r="O42556" s="9"/>
    </row>
    <row r="42557" spans="2:15" x14ac:dyDescent="0.2">
      <c r="B42557" s="3"/>
      <c r="C42557" s="3"/>
      <c r="D42557" s="6"/>
      <c r="E42557" s="8"/>
      <c r="O42557" s="9"/>
    </row>
    <row r="42558" spans="2:15" x14ac:dyDescent="0.2">
      <c r="B42558" s="3"/>
      <c r="C42558" s="3"/>
      <c r="D42558" s="6"/>
      <c r="E42558" s="8"/>
      <c r="O42558" s="9"/>
    </row>
    <row r="42559" spans="2:15" x14ac:dyDescent="0.2">
      <c r="B42559" s="3"/>
      <c r="C42559" s="3"/>
      <c r="D42559" s="6"/>
      <c r="E42559" s="8"/>
      <c r="O42559" s="9"/>
    </row>
    <row r="42560" spans="2:15" x14ac:dyDescent="0.2">
      <c r="B42560" s="3"/>
      <c r="C42560" s="3"/>
      <c r="D42560" s="6"/>
      <c r="E42560" s="8"/>
      <c r="O42560" s="9"/>
    </row>
    <row r="42561" spans="2:15" x14ac:dyDescent="0.2">
      <c r="B42561" s="3"/>
      <c r="C42561" s="3"/>
      <c r="D42561" s="6"/>
      <c r="E42561" s="8"/>
      <c r="O42561" s="9"/>
    </row>
    <row r="42562" spans="2:15" x14ac:dyDescent="0.2">
      <c r="B42562" s="3"/>
      <c r="C42562" s="3"/>
      <c r="D42562" s="6"/>
      <c r="E42562" s="8"/>
      <c r="O42562" s="9"/>
    </row>
    <row r="42563" spans="2:15" x14ac:dyDescent="0.2">
      <c r="B42563" s="3"/>
      <c r="C42563" s="3"/>
      <c r="D42563" s="6"/>
      <c r="E42563" s="8"/>
      <c r="O42563" s="9"/>
    </row>
    <row r="42564" spans="2:15" x14ac:dyDescent="0.2">
      <c r="B42564" s="3"/>
      <c r="C42564" s="3"/>
      <c r="D42564" s="6"/>
      <c r="E42564" s="8"/>
      <c r="O42564" s="9"/>
    </row>
    <row r="42565" spans="2:15" x14ac:dyDescent="0.2">
      <c r="B42565" s="3"/>
      <c r="C42565" s="3"/>
      <c r="D42565" s="6"/>
      <c r="E42565" s="8"/>
      <c r="O42565" s="9"/>
    </row>
    <row r="42566" spans="2:15" x14ac:dyDescent="0.2">
      <c r="B42566" s="3"/>
      <c r="C42566" s="3"/>
      <c r="D42566" s="6"/>
      <c r="E42566" s="8"/>
      <c r="O42566" s="9"/>
    </row>
    <row r="42567" spans="2:15" x14ac:dyDescent="0.2">
      <c r="B42567" s="3"/>
      <c r="C42567" s="3"/>
      <c r="D42567" s="6"/>
      <c r="E42567" s="8"/>
      <c r="O42567" s="9"/>
    </row>
    <row r="42568" spans="2:15" x14ac:dyDescent="0.2">
      <c r="B42568" s="3"/>
      <c r="C42568" s="3"/>
      <c r="D42568" s="6"/>
      <c r="E42568" s="8"/>
      <c r="O42568" s="9"/>
    </row>
    <row r="42569" spans="2:15" x14ac:dyDescent="0.2">
      <c r="B42569" s="3"/>
      <c r="C42569" s="3"/>
      <c r="D42569" s="6"/>
      <c r="E42569" s="8"/>
      <c r="O42569" s="9"/>
    </row>
    <row r="42570" spans="2:15" x14ac:dyDescent="0.2">
      <c r="B42570" s="3"/>
      <c r="C42570" s="3"/>
      <c r="D42570" s="6"/>
      <c r="E42570" s="8"/>
      <c r="O42570" s="9"/>
    </row>
    <row r="42571" spans="2:15" x14ac:dyDescent="0.2">
      <c r="B42571" s="3"/>
      <c r="C42571" s="3"/>
      <c r="D42571" s="6"/>
      <c r="E42571" s="8"/>
      <c r="O42571" s="9"/>
    </row>
    <row r="42572" spans="2:15" x14ac:dyDescent="0.2">
      <c r="B42572" s="3"/>
      <c r="C42572" s="3"/>
      <c r="D42572" s="6"/>
      <c r="E42572" s="8"/>
      <c r="O42572" s="9"/>
    </row>
    <row r="42573" spans="2:15" x14ac:dyDescent="0.2">
      <c r="B42573" s="3"/>
      <c r="C42573" s="3"/>
      <c r="D42573" s="6"/>
      <c r="E42573" s="8"/>
      <c r="O42573" s="9"/>
    </row>
    <row r="42574" spans="2:15" x14ac:dyDescent="0.2">
      <c r="B42574" s="3"/>
      <c r="C42574" s="3"/>
      <c r="D42574" s="6"/>
      <c r="E42574" s="8"/>
      <c r="O42574" s="9"/>
    </row>
    <row r="42575" spans="2:15" x14ac:dyDescent="0.2">
      <c r="B42575" s="3"/>
      <c r="C42575" s="3"/>
      <c r="D42575" s="6"/>
      <c r="E42575" s="8"/>
      <c r="O42575" s="9"/>
    </row>
    <row r="42576" spans="2:15" x14ac:dyDescent="0.2">
      <c r="B42576" s="3"/>
      <c r="C42576" s="3"/>
      <c r="D42576" s="6"/>
      <c r="E42576" s="8"/>
      <c r="O42576" s="9"/>
    </row>
    <row r="42577" spans="2:15" x14ac:dyDescent="0.2">
      <c r="B42577" s="3"/>
      <c r="C42577" s="3"/>
      <c r="D42577" s="6"/>
      <c r="E42577" s="8"/>
      <c r="O42577" s="9"/>
    </row>
    <row r="42578" spans="2:15" x14ac:dyDescent="0.2">
      <c r="B42578" s="3"/>
      <c r="C42578" s="3"/>
      <c r="D42578" s="6"/>
      <c r="E42578" s="8"/>
      <c r="O42578" s="9"/>
    </row>
    <row r="42579" spans="2:15" x14ac:dyDescent="0.2">
      <c r="B42579" s="3"/>
      <c r="C42579" s="3"/>
      <c r="D42579" s="6"/>
      <c r="E42579" s="8"/>
      <c r="O42579" s="9"/>
    </row>
    <row r="42580" spans="2:15" x14ac:dyDescent="0.2">
      <c r="B42580" s="3"/>
      <c r="C42580" s="3"/>
      <c r="D42580" s="6"/>
      <c r="E42580" s="8"/>
      <c r="O42580" s="9"/>
    </row>
    <row r="42581" spans="2:15" x14ac:dyDescent="0.2">
      <c r="B42581" s="3"/>
      <c r="C42581" s="3"/>
      <c r="D42581" s="6"/>
      <c r="E42581" s="8"/>
      <c r="O42581" s="9"/>
    </row>
    <row r="42582" spans="2:15" x14ac:dyDescent="0.2">
      <c r="B42582" s="3"/>
      <c r="C42582" s="3"/>
      <c r="D42582" s="6"/>
      <c r="E42582" s="8"/>
      <c r="O42582" s="9"/>
    </row>
    <row r="42583" spans="2:15" x14ac:dyDescent="0.2">
      <c r="B42583" s="3"/>
      <c r="C42583" s="3"/>
      <c r="D42583" s="6"/>
      <c r="E42583" s="8"/>
      <c r="O42583" s="9"/>
    </row>
    <row r="42584" spans="2:15" x14ac:dyDescent="0.2">
      <c r="B42584" s="3"/>
      <c r="C42584" s="3"/>
      <c r="D42584" s="6"/>
      <c r="E42584" s="8"/>
      <c r="O42584" s="9"/>
    </row>
    <row r="42585" spans="2:15" x14ac:dyDescent="0.2">
      <c r="B42585" s="3"/>
      <c r="C42585" s="3"/>
      <c r="D42585" s="6"/>
      <c r="E42585" s="8"/>
      <c r="O42585" s="9"/>
    </row>
    <row r="42586" spans="2:15" x14ac:dyDescent="0.2">
      <c r="B42586" s="3"/>
      <c r="C42586" s="3"/>
      <c r="D42586" s="6"/>
      <c r="E42586" s="8"/>
      <c r="O42586" s="9"/>
    </row>
    <row r="42587" spans="2:15" x14ac:dyDescent="0.2">
      <c r="B42587" s="3"/>
      <c r="C42587" s="3"/>
      <c r="D42587" s="6"/>
      <c r="E42587" s="8"/>
      <c r="O42587" s="9"/>
    </row>
    <row r="42588" spans="2:15" x14ac:dyDescent="0.2">
      <c r="B42588" s="3"/>
      <c r="C42588" s="3"/>
      <c r="D42588" s="6"/>
      <c r="E42588" s="8"/>
      <c r="O42588" s="9"/>
    </row>
    <row r="42589" spans="2:15" x14ac:dyDescent="0.2">
      <c r="B42589" s="3"/>
      <c r="C42589" s="3"/>
      <c r="D42589" s="6"/>
      <c r="E42589" s="8"/>
      <c r="O42589" s="9"/>
    </row>
    <row r="42590" spans="2:15" x14ac:dyDescent="0.2">
      <c r="B42590" s="3"/>
      <c r="C42590" s="3"/>
      <c r="D42590" s="6"/>
      <c r="E42590" s="8"/>
      <c r="O42590" s="9"/>
    </row>
    <row r="42591" spans="2:15" x14ac:dyDescent="0.2">
      <c r="B42591" s="3"/>
      <c r="C42591" s="3"/>
      <c r="D42591" s="6"/>
      <c r="E42591" s="8"/>
      <c r="O42591" s="9"/>
    </row>
    <row r="42592" spans="2:15" x14ac:dyDescent="0.2">
      <c r="B42592" s="3"/>
      <c r="C42592" s="3"/>
      <c r="D42592" s="6"/>
      <c r="E42592" s="8"/>
      <c r="O42592" s="9"/>
    </row>
    <row r="42593" spans="2:15" x14ac:dyDescent="0.2">
      <c r="B42593" s="3"/>
      <c r="C42593" s="3"/>
      <c r="D42593" s="6"/>
      <c r="E42593" s="8"/>
      <c r="O42593" s="9"/>
    </row>
    <row r="42594" spans="2:15" x14ac:dyDescent="0.2">
      <c r="B42594" s="3"/>
      <c r="C42594" s="3"/>
      <c r="D42594" s="6"/>
      <c r="E42594" s="8"/>
      <c r="O42594" s="9"/>
    </row>
    <row r="42595" spans="2:15" x14ac:dyDescent="0.2">
      <c r="B42595" s="3"/>
      <c r="C42595" s="3"/>
      <c r="D42595" s="6"/>
      <c r="E42595" s="8"/>
      <c r="O42595" s="9"/>
    </row>
    <row r="42596" spans="2:15" x14ac:dyDescent="0.2">
      <c r="B42596" s="3"/>
      <c r="C42596" s="3"/>
      <c r="D42596" s="6"/>
      <c r="E42596" s="8"/>
      <c r="O42596" s="9"/>
    </row>
    <row r="42597" spans="2:15" x14ac:dyDescent="0.2">
      <c r="B42597" s="3"/>
      <c r="C42597" s="3"/>
      <c r="D42597" s="6"/>
      <c r="E42597" s="8"/>
      <c r="O42597" s="9"/>
    </row>
    <row r="42598" spans="2:15" x14ac:dyDescent="0.2">
      <c r="B42598" s="3"/>
      <c r="C42598" s="3"/>
      <c r="D42598" s="6"/>
      <c r="E42598" s="8"/>
      <c r="O42598" s="9"/>
    </row>
    <row r="42599" spans="2:15" x14ac:dyDescent="0.2">
      <c r="B42599" s="3"/>
      <c r="C42599" s="3"/>
      <c r="D42599" s="6"/>
      <c r="E42599" s="8"/>
      <c r="O42599" s="9"/>
    </row>
    <row r="42600" spans="2:15" x14ac:dyDescent="0.2">
      <c r="B42600" s="3"/>
      <c r="C42600" s="3"/>
      <c r="D42600" s="6"/>
      <c r="E42600" s="8"/>
      <c r="O42600" s="9"/>
    </row>
    <row r="42601" spans="2:15" x14ac:dyDescent="0.2">
      <c r="B42601" s="3"/>
      <c r="C42601" s="3"/>
      <c r="D42601" s="6"/>
      <c r="E42601" s="8"/>
      <c r="O42601" s="9"/>
    </row>
    <row r="42602" spans="2:15" x14ac:dyDescent="0.2">
      <c r="B42602" s="3"/>
      <c r="C42602" s="3"/>
      <c r="D42602" s="6"/>
      <c r="E42602" s="8"/>
      <c r="O42602" s="9"/>
    </row>
    <row r="42603" spans="2:15" x14ac:dyDescent="0.2">
      <c r="B42603" s="3"/>
      <c r="C42603" s="3"/>
      <c r="D42603" s="6"/>
      <c r="E42603" s="8"/>
      <c r="O42603" s="9"/>
    </row>
    <row r="42604" spans="2:15" x14ac:dyDescent="0.2">
      <c r="B42604" s="3"/>
      <c r="C42604" s="3"/>
      <c r="D42604" s="6"/>
      <c r="E42604" s="8"/>
      <c r="O42604" s="9"/>
    </row>
    <row r="42605" spans="2:15" x14ac:dyDescent="0.2">
      <c r="B42605" s="3"/>
      <c r="C42605" s="3"/>
      <c r="D42605" s="6"/>
      <c r="E42605" s="8"/>
      <c r="O42605" s="9"/>
    </row>
    <row r="42606" spans="2:15" x14ac:dyDescent="0.2">
      <c r="B42606" s="3"/>
      <c r="C42606" s="3"/>
      <c r="D42606" s="6"/>
      <c r="E42606" s="8"/>
      <c r="O42606" s="9"/>
    </row>
    <row r="42607" spans="2:15" x14ac:dyDescent="0.2">
      <c r="B42607" s="3"/>
      <c r="C42607" s="3"/>
      <c r="D42607" s="6"/>
      <c r="E42607" s="8"/>
      <c r="O42607" s="9"/>
    </row>
    <row r="42608" spans="2:15" x14ac:dyDescent="0.2">
      <c r="B42608" s="3"/>
      <c r="C42608" s="3"/>
      <c r="D42608" s="6"/>
      <c r="E42608" s="8"/>
      <c r="O42608" s="9"/>
    </row>
    <row r="42609" spans="2:15" x14ac:dyDescent="0.2">
      <c r="B42609" s="3"/>
      <c r="C42609" s="3"/>
      <c r="D42609" s="6"/>
      <c r="E42609" s="8"/>
      <c r="O42609" s="9"/>
    </row>
    <row r="42610" spans="2:15" x14ac:dyDescent="0.2">
      <c r="B42610" s="3"/>
      <c r="C42610" s="3"/>
      <c r="D42610" s="6"/>
      <c r="E42610" s="8"/>
      <c r="O42610" s="9"/>
    </row>
    <row r="42611" spans="2:15" x14ac:dyDescent="0.2">
      <c r="B42611" s="3"/>
      <c r="C42611" s="3"/>
      <c r="D42611" s="6"/>
      <c r="E42611" s="8"/>
      <c r="O42611" s="9"/>
    </row>
    <row r="42612" spans="2:15" x14ac:dyDescent="0.2">
      <c r="B42612" s="3"/>
      <c r="C42612" s="3"/>
      <c r="D42612" s="6"/>
      <c r="E42612" s="8"/>
      <c r="O42612" s="9"/>
    </row>
    <row r="42613" spans="2:15" x14ac:dyDescent="0.2">
      <c r="B42613" s="3"/>
      <c r="C42613" s="3"/>
      <c r="D42613" s="6"/>
      <c r="E42613" s="8"/>
      <c r="O42613" s="9"/>
    </row>
    <row r="42614" spans="2:15" x14ac:dyDescent="0.2">
      <c r="B42614" s="3"/>
      <c r="C42614" s="3"/>
      <c r="D42614" s="6"/>
      <c r="E42614" s="8"/>
      <c r="O42614" s="9"/>
    </row>
    <row r="42615" spans="2:15" x14ac:dyDescent="0.2">
      <c r="B42615" s="3"/>
      <c r="C42615" s="3"/>
      <c r="D42615" s="6"/>
      <c r="E42615" s="8"/>
      <c r="O42615" s="9"/>
    </row>
    <row r="42616" spans="2:15" x14ac:dyDescent="0.2">
      <c r="B42616" s="3"/>
      <c r="C42616" s="3"/>
      <c r="D42616" s="6"/>
      <c r="E42616" s="8"/>
      <c r="O42616" s="9"/>
    </row>
    <row r="42617" spans="2:15" x14ac:dyDescent="0.2">
      <c r="B42617" s="3"/>
      <c r="C42617" s="3"/>
      <c r="D42617" s="6"/>
      <c r="E42617" s="8"/>
      <c r="O42617" s="9"/>
    </row>
    <row r="42618" spans="2:15" x14ac:dyDescent="0.2">
      <c r="B42618" s="3"/>
      <c r="C42618" s="3"/>
      <c r="D42618" s="6"/>
      <c r="E42618" s="8"/>
      <c r="O42618" s="9"/>
    </row>
    <row r="42619" spans="2:15" x14ac:dyDescent="0.2">
      <c r="B42619" s="3"/>
      <c r="C42619" s="3"/>
      <c r="D42619" s="6"/>
      <c r="E42619" s="8"/>
      <c r="O42619" s="9"/>
    </row>
    <row r="42620" spans="2:15" x14ac:dyDescent="0.2">
      <c r="B42620" s="3"/>
      <c r="C42620" s="3"/>
      <c r="D42620" s="6"/>
      <c r="E42620" s="8"/>
      <c r="O42620" s="9"/>
    </row>
    <row r="42621" spans="2:15" x14ac:dyDescent="0.2">
      <c r="B42621" s="3"/>
      <c r="C42621" s="3"/>
      <c r="D42621" s="6"/>
      <c r="E42621" s="8"/>
      <c r="O42621" s="9"/>
    </row>
    <row r="42622" spans="2:15" x14ac:dyDescent="0.2">
      <c r="B42622" s="3"/>
      <c r="C42622" s="3"/>
      <c r="D42622" s="6"/>
      <c r="E42622" s="8"/>
      <c r="O42622" s="9"/>
    </row>
    <row r="42623" spans="2:15" x14ac:dyDescent="0.2">
      <c r="B42623" s="3"/>
      <c r="C42623" s="3"/>
      <c r="D42623" s="6"/>
      <c r="E42623" s="8"/>
      <c r="O42623" s="9"/>
    </row>
    <row r="42624" spans="2:15" x14ac:dyDescent="0.2">
      <c r="B42624" s="3"/>
      <c r="C42624" s="3"/>
      <c r="D42624" s="6"/>
      <c r="E42624" s="8"/>
      <c r="O42624" s="9"/>
    </row>
    <row r="42625" spans="2:15" x14ac:dyDescent="0.2">
      <c r="B42625" s="3"/>
      <c r="C42625" s="3"/>
      <c r="D42625" s="6"/>
      <c r="E42625" s="8"/>
      <c r="O42625" s="9"/>
    </row>
    <row r="42626" spans="2:15" x14ac:dyDescent="0.2">
      <c r="B42626" s="3"/>
      <c r="C42626" s="3"/>
      <c r="D42626" s="6"/>
      <c r="E42626" s="8"/>
      <c r="O42626" s="9"/>
    </row>
    <row r="42627" spans="2:15" x14ac:dyDescent="0.2">
      <c r="B42627" s="3"/>
      <c r="C42627" s="3"/>
      <c r="D42627" s="6"/>
      <c r="E42627" s="8"/>
      <c r="O42627" s="9"/>
    </row>
    <row r="42628" spans="2:15" x14ac:dyDescent="0.2">
      <c r="B42628" s="3"/>
      <c r="C42628" s="3"/>
      <c r="D42628" s="6"/>
      <c r="E42628" s="8"/>
      <c r="O42628" s="9"/>
    </row>
    <row r="42629" spans="2:15" x14ac:dyDescent="0.2">
      <c r="B42629" s="3"/>
      <c r="C42629" s="3"/>
      <c r="D42629" s="6"/>
      <c r="E42629" s="8"/>
      <c r="O42629" s="9"/>
    </row>
    <row r="42630" spans="2:15" x14ac:dyDescent="0.2">
      <c r="B42630" s="3"/>
      <c r="C42630" s="3"/>
      <c r="D42630" s="6"/>
      <c r="E42630" s="8"/>
      <c r="O42630" s="9"/>
    </row>
    <row r="42631" spans="2:15" x14ac:dyDescent="0.2">
      <c r="B42631" s="3"/>
      <c r="C42631" s="3"/>
      <c r="D42631" s="6"/>
      <c r="E42631" s="8"/>
      <c r="O42631" s="9"/>
    </row>
    <row r="42632" spans="2:15" x14ac:dyDescent="0.2">
      <c r="B42632" s="3"/>
      <c r="C42632" s="3"/>
      <c r="D42632" s="6"/>
      <c r="E42632" s="8"/>
      <c r="O42632" s="9"/>
    </row>
    <row r="42633" spans="2:15" x14ac:dyDescent="0.2">
      <c r="B42633" s="3"/>
      <c r="C42633" s="3"/>
      <c r="D42633" s="6"/>
      <c r="E42633" s="8"/>
      <c r="O42633" s="9"/>
    </row>
    <row r="42634" spans="2:15" x14ac:dyDescent="0.2">
      <c r="B42634" s="3"/>
      <c r="C42634" s="3"/>
      <c r="D42634" s="6"/>
      <c r="E42634" s="8"/>
      <c r="O42634" s="9"/>
    </row>
    <row r="42635" spans="2:15" x14ac:dyDescent="0.2">
      <c r="B42635" s="3"/>
      <c r="C42635" s="3"/>
      <c r="D42635" s="6"/>
      <c r="E42635" s="8"/>
      <c r="O42635" s="9"/>
    </row>
    <row r="42636" spans="2:15" x14ac:dyDescent="0.2">
      <c r="B42636" s="3"/>
      <c r="C42636" s="3"/>
      <c r="D42636" s="6"/>
      <c r="E42636" s="8"/>
      <c r="O42636" s="9"/>
    </row>
    <row r="42637" spans="2:15" x14ac:dyDescent="0.2">
      <c r="B42637" s="3"/>
      <c r="C42637" s="3"/>
      <c r="D42637" s="6"/>
      <c r="E42637" s="8"/>
      <c r="O42637" s="9"/>
    </row>
    <row r="42638" spans="2:15" x14ac:dyDescent="0.2">
      <c r="B42638" s="3"/>
      <c r="C42638" s="3"/>
      <c r="D42638" s="6"/>
      <c r="E42638" s="8"/>
      <c r="O42638" s="9"/>
    </row>
    <row r="42639" spans="2:15" x14ac:dyDescent="0.2">
      <c r="B42639" s="3"/>
      <c r="C42639" s="3"/>
      <c r="D42639" s="6"/>
      <c r="E42639" s="8"/>
      <c r="O42639" s="9"/>
    </row>
    <row r="42640" spans="2:15" x14ac:dyDescent="0.2">
      <c r="B42640" s="3"/>
      <c r="C42640" s="3"/>
      <c r="D42640" s="6"/>
      <c r="E42640" s="8"/>
      <c r="O42640" s="9"/>
    </row>
    <row r="42641" spans="2:15" x14ac:dyDescent="0.2">
      <c r="B42641" s="3"/>
      <c r="C42641" s="3"/>
      <c r="D42641" s="6"/>
      <c r="E42641" s="8"/>
      <c r="O42641" s="9"/>
    </row>
    <row r="42642" spans="2:15" x14ac:dyDescent="0.2">
      <c r="B42642" s="3"/>
      <c r="C42642" s="3"/>
      <c r="D42642" s="6"/>
      <c r="E42642" s="8"/>
      <c r="O42642" s="9"/>
    </row>
    <row r="42643" spans="2:15" x14ac:dyDescent="0.2">
      <c r="B42643" s="3"/>
      <c r="C42643" s="3"/>
      <c r="D42643" s="6"/>
      <c r="E42643" s="8"/>
      <c r="O42643" s="9"/>
    </row>
    <row r="42644" spans="2:15" x14ac:dyDescent="0.2">
      <c r="B42644" s="3"/>
      <c r="C42644" s="3"/>
      <c r="D42644" s="6"/>
      <c r="E42644" s="8"/>
      <c r="O42644" s="9"/>
    </row>
    <row r="42645" spans="2:15" x14ac:dyDescent="0.2">
      <c r="B42645" s="3"/>
      <c r="C42645" s="3"/>
      <c r="D42645" s="6"/>
      <c r="E42645" s="8"/>
      <c r="O42645" s="9"/>
    </row>
    <row r="42646" spans="2:15" x14ac:dyDescent="0.2">
      <c r="B42646" s="3"/>
      <c r="C42646" s="3"/>
      <c r="D42646" s="6"/>
      <c r="E42646" s="8"/>
      <c r="O42646" s="9"/>
    </row>
    <row r="42647" spans="2:15" x14ac:dyDescent="0.2">
      <c r="B42647" s="3"/>
      <c r="C42647" s="3"/>
      <c r="D42647" s="6"/>
      <c r="E42647" s="8"/>
      <c r="O42647" s="9"/>
    </row>
    <row r="42648" spans="2:15" x14ac:dyDescent="0.2">
      <c r="B42648" s="3"/>
      <c r="C42648" s="3"/>
      <c r="D42648" s="6"/>
      <c r="E42648" s="8"/>
      <c r="O42648" s="9"/>
    </row>
    <row r="42649" spans="2:15" x14ac:dyDescent="0.2">
      <c r="B42649" s="3"/>
      <c r="C42649" s="3"/>
      <c r="D42649" s="6"/>
      <c r="E42649" s="8"/>
      <c r="O42649" s="9"/>
    </row>
    <row r="42650" spans="2:15" x14ac:dyDescent="0.2">
      <c r="B42650" s="3"/>
      <c r="C42650" s="3"/>
      <c r="D42650" s="6"/>
      <c r="E42650" s="8"/>
      <c r="O42650" s="9"/>
    </row>
    <row r="42651" spans="2:15" x14ac:dyDescent="0.2">
      <c r="B42651" s="3"/>
      <c r="C42651" s="3"/>
      <c r="D42651" s="6"/>
      <c r="E42651" s="8"/>
      <c r="O42651" s="9"/>
    </row>
    <row r="42652" spans="2:15" x14ac:dyDescent="0.2">
      <c r="B42652" s="3"/>
      <c r="C42652" s="3"/>
      <c r="D42652" s="6"/>
      <c r="E42652" s="8"/>
      <c r="O42652" s="9"/>
    </row>
    <row r="42653" spans="2:15" x14ac:dyDescent="0.2">
      <c r="B42653" s="3"/>
      <c r="C42653" s="3"/>
      <c r="D42653" s="6"/>
      <c r="E42653" s="8"/>
      <c r="O42653" s="9"/>
    </row>
    <row r="42654" spans="2:15" x14ac:dyDescent="0.2">
      <c r="B42654" s="3"/>
      <c r="C42654" s="3"/>
      <c r="D42654" s="6"/>
      <c r="E42654" s="8"/>
      <c r="O42654" s="9"/>
    </row>
    <row r="42655" spans="2:15" x14ac:dyDescent="0.2">
      <c r="B42655" s="3"/>
      <c r="C42655" s="3"/>
      <c r="D42655" s="6"/>
      <c r="E42655" s="8"/>
      <c r="O42655" s="9"/>
    </row>
    <row r="42656" spans="2:15" x14ac:dyDescent="0.2">
      <c r="B42656" s="3"/>
      <c r="C42656" s="3"/>
      <c r="D42656" s="6"/>
      <c r="E42656" s="8"/>
      <c r="O42656" s="9"/>
    </row>
    <row r="42657" spans="2:15" x14ac:dyDescent="0.2">
      <c r="B42657" s="3"/>
      <c r="C42657" s="3"/>
      <c r="D42657" s="6"/>
      <c r="E42657" s="8"/>
      <c r="O42657" s="9"/>
    </row>
    <row r="42658" spans="2:15" x14ac:dyDescent="0.2">
      <c r="B42658" s="3"/>
      <c r="C42658" s="3"/>
      <c r="D42658" s="6"/>
      <c r="E42658" s="8"/>
      <c r="O42658" s="9"/>
    </row>
    <row r="42659" spans="2:15" x14ac:dyDescent="0.2">
      <c r="B42659" s="3"/>
      <c r="C42659" s="3"/>
      <c r="D42659" s="6"/>
      <c r="E42659" s="8"/>
      <c r="O42659" s="9"/>
    </row>
    <row r="42660" spans="2:15" x14ac:dyDescent="0.2">
      <c r="B42660" s="3"/>
      <c r="C42660" s="3"/>
      <c r="D42660" s="6"/>
      <c r="E42660" s="8"/>
      <c r="O42660" s="9"/>
    </row>
    <row r="42661" spans="2:15" x14ac:dyDescent="0.2">
      <c r="B42661" s="3"/>
      <c r="C42661" s="3"/>
      <c r="D42661" s="6"/>
      <c r="E42661" s="8"/>
      <c r="O42661" s="9"/>
    </row>
    <row r="42662" spans="2:15" x14ac:dyDescent="0.2">
      <c r="B42662" s="3"/>
      <c r="C42662" s="3"/>
      <c r="D42662" s="6"/>
      <c r="E42662" s="8"/>
      <c r="O42662" s="9"/>
    </row>
    <row r="42663" spans="2:15" x14ac:dyDescent="0.2">
      <c r="B42663" s="3"/>
      <c r="C42663" s="3"/>
      <c r="D42663" s="6"/>
      <c r="E42663" s="8"/>
      <c r="O42663" s="9"/>
    </row>
    <row r="42664" spans="2:15" x14ac:dyDescent="0.2">
      <c r="B42664" s="3"/>
      <c r="C42664" s="3"/>
      <c r="D42664" s="6"/>
      <c r="E42664" s="8"/>
      <c r="O42664" s="9"/>
    </row>
    <row r="42665" spans="2:15" x14ac:dyDescent="0.2">
      <c r="B42665" s="3"/>
      <c r="C42665" s="3"/>
      <c r="D42665" s="6"/>
      <c r="E42665" s="8"/>
      <c r="O42665" s="9"/>
    </row>
    <row r="42666" spans="2:15" x14ac:dyDescent="0.2">
      <c r="B42666" s="3"/>
      <c r="C42666" s="3"/>
      <c r="D42666" s="6"/>
      <c r="E42666" s="8"/>
      <c r="O42666" s="9"/>
    </row>
    <row r="42667" spans="2:15" x14ac:dyDescent="0.2">
      <c r="B42667" s="3"/>
      <c r="C42667" s="3"/>
      <c r="D42667" s="6"/>
      <c r="E42667" s="8"/>
      <c r="O42667" s="9"/>
    </row>
    <row r="42668" spans="2:15" x14ac:dyDescent="0.2">
      <c r="B42668" s="3"/>
      <c r="C42668" s="3"/>
      <c r="D42668" s="6"/>
      <c r="E42668" s="8"/>
      <c r="O42668" s="9"/>
    </row>
    <row r="42669" spans="2:15" x14ac:dyDescent="0.2">
      <c r="B42669" s="3"/>
      <c r="C42669" s="3"/>
      <c r="D42669" s="6"/>
      <c r="E42669" s="8"/>
      <c r="O42669" s="9"/>
    </row>
    <row r="42670" spans="2:15" x14ac:dyDescent="0.2">
      <c r="B42670" s="3"/>
      <c r="C42670" s="3"/>
      <c r="D42670" s="6"/>
      <c r="E42670" s="8"/>
      <c r="O42670" s="9"/>
    </row>
    <row r="42671" spans="2:15" x14ac:dyDescent="0.2">
      <c r="B42671" s="3"/>
      <c r="C42671" s="3"/>
      <c r="D42671" s="6"/>
      <c r="E42671" s="8"/>
      <c r="O42671" s="9"/>
    </row>
    <row r="42672" spans="2:15" x14ac:dyDescent="0.2">
      <c r="B42672" s="3"/>
      <c r="C42672" s="3"/>
      <c r="D42672" s="6"/>
      <c r="E42672" s="8"/>
      <c r="O42672" s="9"/>
    </row>
    <row r="42673" spans="2:15" x14ac:dyDescent="0.2">
      <c r="B42673" s="3"/>
      <c r="C42673" s="3"/>
      <c r="D42673" s="6"/>
      <c r="E42673" s="8"/>
      <c r="O42673" s="9"/>
    </row>
    <row r="42674" spans="2:15" x14ac:dyDescent="0.2">
      <c r="B42674" s="3"/>
      <c r="C42674" s="3"/>
      <c r="D42674" s="6"/>
      <c r="E42674" s="8"/>
      <c r="O42674" s="9"/>
    </row>
    <row r="42675" spans="2:15" x14ac:dyDescent="0.2">
      <c r="B42675" s="3"/>
      <c r="C42675" s="3"/>
      <c r="D42675" s="6"/>
      <c r="E42675" s="8"/>
      <c r="O42675" s="9"/>
    </row>
    <row r="42676" spans="2:15" x14ac:dyDescent="0.2">
      <c r="B42676" s="3"/>
      <c r="C42676" s="3"/>
      <c r="D42676" s="6"/>
      <c r="E42676" s="8"/>
      <c r="O42676" s="9"/>
    </row>
    <row r="42677" spans="2:15" x14ac:dyDescent="0.2">
      <c r="B42677" s="3"/>
      <c r="C42677" s="3"/>
      <c r="D42677" s="6"/>
      <c r="E42677" s="8"/>
      <c r="O42677" s="9"/>
    </row>
    <row r="42678" spans="2:15" x14ac:dyDescent="0.2">
      <c r="B42678" s="3"/>
      <c r="C42678" s="3"/>
      <c r="D42678" s="6"/>
      <c r="E42678" s="8"/>
      <c r="O42678" s="9"/>
    </row>
    <row r="42679" spans="2:15" x14ac:dyDescent="0.2">
      <c r="B42679" s="3"/>
      <c r="C42679" s="3"/>
      <c r="D42679" s="6"/>
      <c r="E42679" s="8"/>
      <c r="O42679" s="9"/>
    </row>
    <row r="42680" spans="2:15" x14ac:dyDescent="0.2">
      <c r="B42680" s="3"/>
      <c r="C42680" s="3"/>
      <c r="D42680" s="6"/>
      <c r="E42680" s="8"/>
      <c r="O42680" s="9"/>
    </row>
    <row r="42681" spans="2:15" x14ac:dyDescent="0.2">
      <c r="B42681" s="3"/>
      <c r="C42681" s="3"/>
      <c r="D42681" s="6"/>
      <c r="E42681" s="8"/>
      <c r="O42681" s="9"/>
    </row>
    <row r="42682" spans="2:15" x14ac:dyDescent="0.2">
      <c r="B42682" s="3"/>
      <c r="C42682" s="3"/>
      <c r="D42682" s="6"/>
      <c r="E42682" s="8"/>
      <c r="O42682" s="9"/>
    </row>
    <row r="42683" spans="2:15" x14ac:dyDescent="0.2">
      <c r="B42683" s="3"/>
      <c r="C42683" s="3"/>
      <c r="D42683" s="6"/>
      <c r="E42683" s="8"/>
      <c r="O42683" s="9"/>
    </row>
    <row r="42684" spans="2:15" x14ac:dyDescent="0.2">
      <c r="B42684" s="3"/>
      <c r="C42684" s="3"/>
      <c r="D42684" s="6"/>
      <c r="E42684" s="8"/>
      <c r="O42684" s="9"/>
    </row>
    <row r="42685" spans="2:15" x14ac:dyDescent="0.2">
      <c r="B42685" s="3"/>
      <c r="C42685" s="3"/>
      <c r="D42685" s="6"/>
      <c r="E42685" s="8"/>
      <c r="O42685" s="9"/>
    </row>
    <row r="42686" spans="2:15" x14ac:dyDescent="0.2">
      <c r="B42686" s="3"/>
      <c r="C42686" s="3"/>
      <c r="D42686" s="6"/>
      <c r="E42686" s="8"/>
      <c r="O42686" s="9"/>
    </row>
    <row r="42687" spans="2:15" x14ac:dyDescent="0.2">
      <c r="B42687" s="3"/>
      <c r="C42687" s="3"/>
      <c r="D42687" s="6"/>
      <c r="E42687" s="8"/>
      <c r="O42687" s="9"/>
    </row>
    <row r="42688" spans="2:15" x14ac:dyDescent="0.2">
      <c r="B42688" s="3"/>
      <c r="C42688" s="3"/>
      <c r="D42688" s="6"/>
      <c r="E42688" s="8"/>
      <c r="O42688" s="9"/>
    </row>
    <row r="42689" spans="2:15" x14ac:dyDescent="0.2">
      <c r="B42689" s="3"/>
      <c r="C42689" s="3"/>
      <c r="D42689" s="6"/>
      <c r="E42689" s="8"/>
      <c r="O42689" s="9"/>
    </row>
    <row r="42690" spans="2:15" x14ac:dyDescent="0.2">
      <c r="B42690" s="3"/>
      <c r="C42690" s="3"/>
      <c r="D42690" s="6"/>
      <c r="E42690" s="8"/>
      <c r="O42690" s="9"/>
    </row>
    <row r="42691" spans="2:15" x14ac:dyDescent="0.2">
      <c r="B42691" s="3"/>
      <c r="C42691" s="3"/>
      <c r="D42691" s="6"/>
      <c r="E42691" s="8"/>
      <c r="O42691" s="9"/>
    </row>
    <row r="42692" spans="2:15" x14ac:dyDescent="0.2">
      <c r="B42692" s="3"/>
      <c r="C42692" s="3"/>
      <c r="D42692" s="6"/>
      <c r="E42692" s="8"/>
      <c r="O42692" s="9"/>
    </row>
    <row r="42693" spans="2:15" x14ac:dyDescent="0.2">
      <c r="B42693" s="3"/>
      <c r="C42693" s="3"/>
      <c r="D42693" s="6"/>
      <c r="E42693" s="8"/>
      <c r="O42693" s="9"/>
    </row>
    <row r="42694" spans="2:15" x14ac:dyDescent="0.2">
      <c r="B42694" s="3"/>
      <c r="C42694" s="3"/>
      <c r="D42694" s="6"/>
      <c r="E42694" s="8"/>
      <c r="O42694" s="9"/>
    </row>
    <row r="42695" spans="2:15" x14ac:dyDescent="0.2">
      <c r="B42695" s="3"/>
      <c r="C42695" s="3"/>
      <c r="D42695" s="6"/>
      <c r="E42695" s="8"/>
      <c r="O42695" s="9"/>
    </row>
    <row r="42696" spans="2:15" x14ac:dyDescent="0.2">
      <c r="B42696" s="3"/>
      <c r="C42696" s="3"/>
      <c r="D42696" s="6"/>
      <c r="E42696" s="8"/>
      <c r="O42696" s="9"/>
    </row>
    <row r="42697" spans="2:15" x14ac:dyDescent="0.2">
      <c r="B42697" s="3"/>
      <c r="C42697" s="3"/>
      <c r="D42697" s="6"/>
      <c r="E42697" s="8"/>
      <c r="O42697" s="9"/>
    </row>
    <row r="42698" spans="2:15" x14ac:dyDescent="0.2">
      <c r="B42698" s="3"/>
      <c r="C42698" s="3"/>
      <c r="D42698" s="6"/>
      <c r="E42698" s="8"/>
      <c r="O42698" s="9"/>
    </row>
    <row r="42699" spans="2:15" x14ac:dyDescent="0.2">
      <c r="B42699" s="3"/>
      <c r="C42699" s="3"/>
      <c r="D42699" s="6"/>
      <c r="E42699" s="8"/>
      <c r="O42699" s="9"/>
    </row>
    <row r="42700" spans="2:15" x14ac:dyDescent="0.2">
      <c r="B42700" s="3"/>
      <c r="C42700" s="3"/>
      <c r="D42700" s="6"/>
      <c r="E42700" s="8"/>
      <c r="O42700" s="9"/>
    </row>
    <row r="42701" spans="2:15" x14ac:dyDescent="0.2">
      <c r="B42701" s="3"/>
      <c r="C42701" s="3"/>
      <c r="D42701" s="6"/>
      <c r="E42701" s="8"/>
      <c r="O42701" s="9"/>
    </row>
    <row r="42702" spans="2:15" x14ac:dyDescent="0.2">
      <c r="B42702" s="3"/>
      <c r="C42702" s="3"/>
      <c r="D42702" s="6"/>
      <c r="E42702" s="8"/>
      <c r="O42702" s="9"/>
    </row>
    <row r="42703" spans="2:15" x14ac:dyDescent="0.2">
      <c r="B42703" s="3"/>
      <c r="C42703" s="3"/>
      <c r="D42703" s="6"/>
      <c r="E42703" s="8"/>
      <c r="O42703" s="9"/>
    </row>
    <row r="42704" spans="2:15" x14ac:dyDescent="0.2">
      <c r="B42704" s="3"/>
      <c r="C42704" s="3"/>
      <c r="D42704" s="6"/>
      <c r="E42704" s="8"/>
      <c r="O42704" s="9"/>
    </row>
    <row r="42705" spans="2:15" x14ac:dyDescent="0.2">
      <c r="B42705" s="3"/>
      <c r="C42705" s="3"/>
      <c r="D42705" s="6"/>
      <c r="E42705" s="8"/>
      <c r="O42705" s="9"/>
    </row>
    <row r="42706" spans="2:15" x14ac:dyDescent="0.2">
      <c r="B42706" s="3"/>
      <c r="C42706" s="3"/>
      <c r="D42706" s="6"/>
      <c r="E42706" s="8"/>
      <c r="O42706" s="9"/>
    </row>
    <row r="42707" spans="2:15" x14ac:dyDescent="0.2">
      <c r="B42707" s="3"/>
      <c r="C42707" s="3"/>
      <c r="D42707" s="6"/>
      <c r="E42707" s="8"/>
      <c r="O42707" s="9"/>
    </row>
    <row r="42708" spans="2:15" x14ac:dyDescent="0.2">
      <c r="B42708" s="3"/>
      <c r="C42708" s="3"/>
      <c r="D42708" s="6"/>
      <c r="E42708" s="8"/>
      <c r="O42708" s="9"/>
    </row>
    <row r="42709" spans="2:15" x14ac:dyDescent="0.2">
      <c r="B42709" s="3"/>
      <c r="C42709" s="3"/>
      <c r="D42709" s="6"/>
      <c r="E42709" s="8"/>
      <c r="O42709" s="9"/>
    </row>
    <row r="42710" spans="2:15" x14ac:dyDescent="0.2">
      <c r="B42710" s="3"/>
      <c r="C42710" s="3"/>
      <c r="D42710" s="6"/>
      <c r="E42710" s="8"/>
      <c r="O42710" s="9"/>
    </row>
    <row r="42711" spans="2:15" x14ac:dyDescent="0.2">
      <c r="B42711" s="3"/>
      <c r="C42711" s="3"/>
      <c r="D42711" s="6"/>
      <c r="E42711" s="8"/>
      <c r="O42711" s="9"/>
    </row>
    <row r="42712" spans="2:15" x14ac:dyDescent="0.2">
      <c r="B42712" s="3"/>
      <c r="C42712" s="3"/>
      <c r="D42712" s="6"/>
      <c r="E42712" s="8"/>
      <c r="O42712" s="9"/>
    </row>
    <row r="42713" spans="2:15" x14ac:dyDescent="0.2">
      <c r="B42713" s="3"/>
      <c r="C42713" s="3"/>
      <c r="D42713" s="6"/>
      <c r="E42713" s="8"/>
      <c r="O42713" s="9"/>
    </row>
    <row r="42714" spans="2:15" x14ac:dyDescent="0.2">
      <c r="B42714" s="3"/>
      <c r="C42714" s="3"/>
      <c r="D42714" s="6"/>
      <c r="E42714" s="8"/>
      <c r="O42714" s="9"/>
    </row>
    <row r="42715" spans="2:15" x14ac:dyDescent="0.2">
      <c r="B42715" s="3"/>
      <c r="C42715" s="3"/>
      <c r="D42715" s="6"/>
      <c r="E42715" s="8"/>
      <c r="O42715" s="9"/>
    </row>
    <row r="42716" spans="2:15" x14ac:dyDescent="0.2">
      <c r="B42716" s="3"/>
      <c r="C42716" s="3"/>
      <c r="D42716" s="6"/>
      <c r="E42716" s="8"/>
      <c r="O42716" s="9"/>
    </row>
    <row r="42717" spans="2:15" x14ac:dyDescent="0.2">
      <c r="B42717" s="3"/>
      <c r="C42717" s="3"/>
      <c r="D42717" s="6"/>
      <c r="E42717" s="8"/>
      <c r="O42717" s="9"/>
    </row>
    <row r="42718" spans="2:15" x14ac:dyDescent="0.2">
      <c r="B42718" s="3"/>
      <c r="C42718" s="3"/>
      <c r="D42718" s="6"/>
      <c r="E42718" s="8"/>
      <c r="O42718" s="9"/>
    </row>
    <row r="42719" spans="2:15" x14ac:dyDescent="0.2">
      <c r="B42719" s="3"/>
      <c r="C42719" s="3"/>
      <c r="D42719" s="6"/>
      <c r="E42719" s="8"/>
      <c r="O42719" s="9"/>
    </row>
    <row r="42720" spans="2:15" x14ac:dyDescent="0.2">
      <c r="B42720" s="3"/>
      <c r="C42720" s="3"/>
      <c r="D42720" s="6"/>
      <c r="E42720" s="8"/>
      <c r="O42720" s="9"/>
    </row>
    <row r="42721" spans="2:15" x14ac:dyDescent="0.2">
      <c r="B42721" s="3"/>
      <c r="C42721" s="3"/>
      <c r="D42721" s="6"/>
      <c r="E42721" s="8"/>
      <c r="O42721" s="9"/>
    </row>
    <row r="42722" spans="2:15" x14ac:dyDescent="0.2">
      <c r="B42722" s="3"/>
      <c r="C42722" s="3"/>
      <c r="D42722" s="6"/>
      <c r="E42722" s="8"/>
      <c r="O42722" s="9"/>
    </row>
    <row r="42723" spans="2:15" x14ac:dyDescent="0.2">
      <c r="B42723" s="3"/>
      <c r="C42723" s="3"/>
      <c r="D42723" s="6"/>
      <c r="E42723" s="8"/>
      <c r="O42723" s="9"/>
    </row>
    <row r="42724" spans="2:15" x14ac:dyDescent="0.2">
      <c r="B42724" s="3"/>
      <c r="C42724" s="3"/>
      <c r="D42724" s="6"/>
      <c r="E42724" s="8"/>
      <c r="O42724" s="9"/>
    </row>
    <row r="42725" spans="2:15" x14ac:dyDescent="0.2">
      <c r="B42725" s="3"/>
      <c r="C42725" s="3"/>
      <c r="D42725" s="6"/>
      <c r="E42725" s="8"/>
      <c r="O42725" s="9"/>
    </row>
    <row r="42726" spans="2:15" x14ac:dyDescent="0.2">
      <c r="B42726" s="3"/>
      <c r="C42726" s="3"/>
      <c r="D42726" s="6"/>
      <c r="E42726" s="8"/>
      <c r="O42726" s="9"/>
    </row>
    <row r="42727" spans="2:15" x14ac:dyDescent="0.2">
      <c r="B42727" s="3"/>
      <c r="C42727" s="3"/>
      <c r="D42727" s="6"/>
      <c r="E42727" s="8"/>
      <c r="O42727" s="9"/>
    </row>
    <row r="42728" spans="2:15" x14ac:dyDescent="0.2">
      <c r="B42728" s="3"/>
      <c r="C42728" s="3"/>
      <c r="D42728" s="6"/>
      <c r="E42728" s="8"/>
      <c r="O42728" s="9"/>
    </row>
    <row r="42729" spans="2:15" x14ac:dyDescent="0.2">
      <c r="B42729" s="3"/>
      <c r="C42729" s="3"/>
      <c r="D42729" s="6"/>
      <c r="E42729" s="8"/>
      <c r="O42729" s="9"/>
    </row>
    <row r="42730" spans="2:15" x14ac:dyDescent="0.2">
      <c r="B42730" s="3"/>
      <c r="C42730" s="3"/>
      <c r="D42730" s="6"/>
      <c r="E42730" s="8"/>
      <c r="O42730" s="9"/>
    </row>
    <row r="42731" spans="2:15" x14ac:dyDescent="0.2">
      <c r="B42731" s="3"/>
      <c r="C42731" s="3"/>
      <c r="D42731" s="6"/>
      <c r="E42731" s="8"/>
      <c r="O42731" s="9"/>
    </row>
    <row r="42732" spans="2:15" x14ac:dyDescent="0.2">
      <c r="B42732" s="3"/>
      <c r="C42732" s="3"/>
      <c r="D42732" s="6"/>
      <c r="E42732" s="8"/>
      <c r="O42732" s="9"/>
    </row>
    <row r="42733" spans="2:15" x14ac:dyDescent="0.2">
      <c r="B42733" s="3"/>
      <c r="C42733" s="3"/>
      <c r="D42733" s="6"/>
      <c r="E42733" s="8"/>
      <c r="O42733" s="9"/>
    </row>
    <row r="42734" spans="2:15" x14ac:dyDescent="0.2">
      <c r="B42734" s="3"/>
      <c r="C42734" s="3"/>
      <c r="D42734" s="6"/>
      <c r="E42734" s="8"/>
      <c r="O42734" s="9"/>
    </row>
    <row r="42735" spans="2:15" x14ac:dyDescent="0.2">
      <c r="B42735" s="3"/>
      <c r="C42735" s="3"/>
      <c r="D42735" s="6"/>
      <c r="E42735" s="8"/>
      <c r="O42735" s="9"/>
    </row>
    <row r="42736" spans="2:15" x14ac:dyDescent="0.2">
      <c r="B42736" s="3"/>
      <c r="C42736" s="3"/>
      <c r="D42736" s="6"/>
      <c r="E42736" s="8"/>
      <c r="O42736" s="9"/>
    </row>
    <row r="42737" spans="2:15" x14ac:dyDescent="0.2">
      <c r="B42737" s="3"/>
      <c r="C42737" s="3"/>
      <c r="D42737" s="6"/>
      <c r="E42737" s="8"/>
      <c r="O42737" s="9"/>
    </row>
    <row r="42738" spans="2:15" x14ac:dyDescent="0.2">
      <c r="B42738" s="3"/>
      <c r="C42738" s="3"/>
      <c r="D42738" s="6"/>
      <c r="E42738" s="8"/>
      <c r="O42738" s="9"/>
    </row>
    <row r="42739" spans="2:15" x14ac:dyDescent="0.2">
      <c r="B42739" s="3"/>
      <c r="C42739" s="3"/>
      <c r="D42739" s="6"/>
      <c r="E42739" s="8"/>
      <c r="O42739" s="9"/>
    </row>
    <row r="42740" spans="2:15" x14ac:dyDescent="0.2">
      <c r="B42740" s="3"/>
      <c r="C42740" s="3"/>
      <c r="D42740" s="6"/>
      <c r="E42740" s="8"/>
      <c r="O42740" s="9"/>
    </row>
    <row r="42741" spans="2:15" x14ac:dyDescent="0.2">
      <c r="B42741" s="3"/>
      <c r="C42741" s="3"/>
      <c r="D42741" s="6"/>
      <c r="E42741" s="8"/>
      <c r="O42741" s="9"/>
    </row>
    <row r="42742" spans="2:15" x14ac:dyDescent="0.2">
      <c r="B42742" s="3"/>
      <c r="C42742" s="3"/>
      <c r="D42742" s="6"/>
      <c r="E42742" s="8"/>
      <c r="O42742" s="9"/>
    </row>
    <row r="42743" spans="2:15" x14ac:dyDescent="0.2">
      <c r="B42743" s="3"/>
      <c r="C42743" s="3"/>
      <c r="D42743" s="6"/>
      <c r="E42743" s="8"/>
      <c r="O42743" s="9"/>
    </row>
    <row r="42744" spans="2:15" x14ac:dyDescent="0.2">
      <c r="B42744" s="3"/>
      <c r="C42744" s="3"/>
      <c r="D42744" s="6"/>
      <c r="E42744" s="8"/>
      <c r="O42744" s="9"/>
    </row>
    <row r="42745" spans="2:15" x14ac:dyDescent="0.2">
      <c r="B42745" s="3"/>
      <c r="C42745" s="3"/>
      <c r="D42745" s="6"/>
      <c r="E42745" s="8"/>
      <c r="O42745" s="9"/>
    </row>
    <row r="42746" spans="2:15" x14ac:dyDescent="0.2">
      <c r="B42746" s="3"/>
      <c r="C42746" s="3"/>
      <c r="D42746" s="6"/>
      <c r="E42746" s="8"/>
      <c r="O42746" s="9"/>
    </row>
    <row r="42747" spans="2:15" x14ac:dyDescent="0.2">
      <c r="B42747" s="3"/>
      <c r="C42747" s="3"/>
      <c r="D42747" s="6"/>
      <c r="E42747" s="8"/>
      <c r="O42747" s="9"/>
    </row>
    <row r="42748" spans="2:15" x14ac:dyDescent="0.2">
      <c r="B42748" s="3"/>
      <c r="C42748" s="3"/>
      <c r="D42748" s="6"/>
      <c r="E42748" s="8"/>
      <c r="O42748" s="9"/>
    </row>
    <row r="42749" spans="2:15" x14ac:dyDescent="0.2">
      <c r="B42749" s="3"/>
      <c r="C42749" s="3"/>
      <c r="D42749" s="6"/>
      <c r="E42749" s="8"/>
      <c r="O42749" s="9"/>
    </row>
    <row r="42750" spans="2:15" x14ac:dyDescent="0.2">
      <c r="B42750" s="3"/>
      <c r="C42750" s="3"/>
      <c r="D42750" s="6"/>
      <c r="E42750" s="8"/>
      <c r="O42750" s="9"/>
    </row>
    <row r="42751" spans="2:15" x14ac:dyDescent="0.2">
      <c r="B42751" s="3"/>
      <c r="C42751" s="3"/>
      <c r="D42751" s="6"/>
      <c r="E42751" s="8"/>
      <c r="O42751" s="9"/>
    </row>
    <row r="42752" spans="2:15" x14ac:dyDescent="0.2">
      <c r="B42752" s="3"/>
      <c r="C42752" s="3"/>
      <c r="D42752" s="6"/>
      <c r="E42752" s="8"/>
      <c r="O42752" s="9"/>
    </row>
    <row r="42753" spans="2:15" x14ac:dyDescent="0.2">
      <c r="B42753" s="3"/>
      <c r="C42753" s="3"/>
      <c r="D42753" s="6"/>
      <c r="E42753" s="8"/>
      <c r="O42753" s="9"/>
    </row>
    <row r="42754" spans="2:15" x14ac:dyDescent="0.2">
      <c r="B42754" s="3"/>
      <c r="C42754" s="3"/>
      <c r="D42754" s="6"/>
      <c r="E42754" s="8"/>
      <c r="O42754" s="9"/>
    </row>
    <row r="42755" spans="2:15" x14ac:dyDescent="0.2">
      <c r="B42755" s="3"/>
      <c r="C42755" s="3"/>
      <c r="D42755" s="6"/>
      <c r="E42755" s="8"/>
      <c r="O42755" s="9"/>
    </row>
    <row r="42756" spans="2:15" x14ac:dyDescent="0.2">
      <c r="B42756" s="3"/>
      <c r="C42756" s="3"/>
      <c r="D42756" s="6"/>
      <c r="E42756" s="8"/>
      <c r="O42756" s="9"/>
    </row>
    <row r="42757" spans="2:15" x14ac:dyDescent="0.2">
      <c r="B42757" s="3"/>
      <c r="C42757" s="3"/>
      <c r="D42757" s="6"/>
      <c r="E42757" s="8"/>
      <c r="O42757" s="9"/>
    </row>
    <row r="42758" spans="2:15" x14ac:dyDescent="0.2">
      <c r="B42758" s="3"/>
      <c r="C42758" s="3"/>
      <c r="D42758" s="6"/>
      <c r="E42758" s="8"/>
      <c r="O42758" s="9"/>
    </row>
    <row r="42759" spans="2:15" x14ac:dyDescent="0.2">
      <c r="B42759" s="3"/>
      <c r="C42759" s="3"/>
      <c r="D42759" s="6"/>
      <c r="E42759" s="8"/>
      <c r="O42759" s="9"/>
    </row>
    <row r="42760" spans="2:15" x14ac:dyDescent="0.2">
      <c r="B42760" s="3"/>
      <c r="C42760" s="3"/>
      <c r="D42760" s="6"/>
      <c r="E42760" s="8"/>
      <c r="O42760" s="9"/>
    </row>
    <row r="42761" spans="2:15" x14ac:dyDescent="0.2">
      <c r="B42761" s="3"/>
      <c r="C42761" s="3"/>
      <c r="D42761" s="6"/>
      <c r="E42761" s="8"/>
      <c r="O42761" s="9"/>
    </row>
    <row r="42762" spans="2:15" x14ac:dyDescent="0.2">
      <c r="B42762" s="3"/>
      <c r="C42762" s="3"/>
      <c r="D42762" s="6"/>
      <c r="E42762" s="8"/>
      <c r="O42762" s="9"/>
    </row>
    <row r="42763" spans="2:15" x14ac:dyDescent="0.2">
      <c r="B42763" s="3"/>
      <c r="C42763" s="3"/>
      <c r="D42763" s="6"/>
      <c r="E42763" s="8"/>
      <c r="O42763" s="9"/>
    </row>
    <row r="42764" spans="2:15" x14ac:dyDescent="0.2">
      <c r="B42764" s="3"/>
      <c r="C42764" s="3"/>
      <c r="D42764" s="6"/>
      <c r="E42764" s="8"/>
      <c r="O42764" s="9"/>
    </row>
    <row r="42765" spans="2:15" x14ac:dyDescent="0.2">
      <c r="B42765" s="3"/>
      <c r="C42765" s="3"/>
      <c r="D42765" s="6"/>
      <c r="E42765" s="8"/>
      <c r="O42765" s="9"/>
    </row>
    <row r="42766" spans="2:15" x14ac:dyDescent="0.2">
      <c r="B42766" s="3"/>
      <c r="C42766" s="3"/>
      <c r="D42766" s="6"/>
      <c r="E42766" s="8"/>
      <c r="O42766" s="9"/>
    </row>
    <row r="42767" spans="2:15" x14ac:dyDescent="0.2">
      <c r="B42767" s="3"/>
      <c r="C42767" s="3"/>
      <c r="D42767" s="6"/>
      <c r="E42767" s="8"/>
      <c r="O42767" s="9"/>
    </row>
    <row r="42768" spans="2:15" x14ac:dyDescent="0.2">
      <c r="B42768" s="3"/>
      <c r="C42768" s="3"/>
      <c r="D42768" s="6"/>
      <c r="E42768" s="8"/>
      <c r="O42768" s="9"/>
    </row>
    <row r="42769" spans="2:15" x14ac:dyDescent="0.2">
      <c r="B42769" s="3"/>
      <c r="C42769" s="3"/>
      <c r="D42769" s="6"/>
      <c r="E42769" s="8"/>
      <c r="O42769" s="9"/>
    </row>
    <row r="42770" spans="2:15" x14ac:dyDescent="0.2">
      <c r="B42770" s="3"/>
      <c r="C42770" s="3"/>
      <c r="D42770" s="6"/>
      <c r="E42770" s="8"/>
      <c r="O42770" s="9"/>
    </row>
    <row r="42771" spans="2:15" x14ac:dyDescent="0.2">
      <c r="B42771" s="3"/>
      <c r="C42771" s="3"/>
      <c r="D42771" s="6"/>
      <c r="E42771" s="8"/>
      <c r="O42771" s="9"/>
    </row>
    <row r="42772" spans="2:15" x14ac:dyDescent="0.2">
      <c r="B42772" s="3"/>
      <c r="C42772" s="3"/>
      <c r="D42772" s="6"/>
      <c r="E42772" s="8"/>
      <c r="O42772" s="9"/>
    </row>
    <row r="42773" spans="2:15" x14ac:dyDescent="0.2">
      <c r="B42773" s="3"/>
      <c r="C42773" s="3"/>
      <c r="D42773" s="6"/>
      <c r="E42773" s="8"/>
      <c r="O42773" s="9"/>
    </row>
    <row r="42774" spans="2:15" x14ac:dyDescent="0.2">
      <c r="B42774" s="3"/>
      <c r="C42774" s="3"/>
      <c r="D42774" s="6"/>
      <c r="E42774" s="8"/>
      <c r="O42774" s="9"/>
    </row>
    <row r="42775" spans="2:15" x14ac:dyDescent="0.2">
      <c r="B42775" s="3"/>
      <c r="C42775" s="3"/>
      <c r="D42775" s="6"/>
      <c r="E42775" s="8"/>
      <c r="O42775" s="9"/>
    </row>
    <row r="42776" spans="2:15" x14ac:dyDescent="0.2">
      <c r="B42776" s="3"/>
      <c r="C42776" s="3"/>
      <c r="D42776" s="6"/>
      <c r="E42776" s="8"/>
      <c r="O42776" s="9"/>
    </row>
    <row r="42777" spans="2:15" x14ac:dyDescent="0.2">
      <c r="B42777" s="3"/>
      <c r="C42777" s="3"/>
      <c r="D42777" s="6"/>
      <c r="E42777" s="8"/>
      <c r="O42777" s="9"/>
    </row>
    <row r="42778" spans="2:15" x14ac:dyDescent="0.2">
      <c r="B42778" s="3"/>
      <c r="C42778" s="3"/>
      <c r="D42778" s="6"/>
      <c r="E42778" s="8"/>
      <c r="O42778" s="9"/>
    </row>
    <row r="42779" spans="2:15" x14ac:dyDescent="0.2">
      <c r="B42779" s="3"/>
      <c r="C42779" s="3"/>
      <c r="D42779" s="6"/>
      <c r="E42779" s="8"/>
      <c r="O42779" s="9"/>
    </row>
    <row r="42780" spans="2:15" x14ac:dyDescent="0.2">
      <c r="B42780" s="3"/>
      <c r="C42780" s="3"/>
      <c r="D42780" s="6"/>
      <c r="E42780" s="8"/>
      <c r="O42780" s="9"/>
    </row>
    <row r="42781" spans="2:15" x14ac:dyDescent="0.2">
      <c r="B42781" s="3"/>
      <c r="C42781" s="3"/>
      <c r="D42781" s="6"/>
      <c r="E42781" s="8"/>
      <c r="O42781" s="9"/>
    </row>
    <row r="42782" spans="2:15" x14ac:dyDescent="0.2">
      <c r="B42782" s="3"/>
      <c r="C42782" s="3"/>
      <c r="D42782" s="6"/>
      <c r="E42782" s="8"/>
      <c r="O42782" s="9"/>
    </row>
    <row r="42783" spans="2:15" x14ac:dyDescent="0.2">
      <c r="B42783" s="3"/>
      <c r="C42783" s="3"/>
      <c r="D42783" s="6"/>
      <c r="E42783" s="8"/>
      <c r="O42783" s="9"/>
    </row>
    <row r="42784" spans="2:15" x14ac:dyDescent="0.2">
      <c r="B42784" s="3"/>
      <c r="C42784" s="3"/>
      <c r="D42784" s="6"/>
      <c r="E42784" s="8"/>
      <c r="O42784" s="9"/>
    </row>
    <row r="42785" spans="2:15" x14ac:dyDescent="0.2">
      <c r="B42785" s="3"/>
      <c r="C42785" s="3"/>
      <c r="D42785" s="6"/>
      <c r="E42785" s="8"/>
      <c r="O42785" s="9"/>
    </row>
    <row r="42786" spans="2:15" x14ac:dyDescent="0.2">
      <c r="B42786" s="3"/>
      <c r="C42786" s="3"/>
      <c r="D42786" s="6"/>
      <c r="E42786" s="8"/>
      <c r="O42786" s="9"/>
    </row>
    <row r="42787" spans="2:15" x14ac:dyDescent="0.2">
      <c r="B42787" s="3"/>
      <c r="C42787" s="3"/>
      <c r="D42787" s="6"/>
      <c r="E42787" s="8"/>
      <c r="O42787" s="9"/>
    </row>
    <row r="42788" spans="2:15" x14ac:dyDescent="0.2">
      <c r="B42788" s="3"/>
      <c r="C42788" s="3"/>
      <c r="D42788" s="6"/>
      <c r="E42788" s="8"/>
      <c r="O42788" s="9"/>
    </row>
    <row r="42789" spans="2:15" x14ac:dyDescent="0.2">
      <c r="B42789" s="3"/>
      <c r="C42789" s="3"/>
      <c r="D42789" s="6"/>
      <c r="E42789" s="8"/>
      <c r="O42789" s="9"/>
    </row>
    <row r="42790" spans="2:15" x14ac:dyDescent="0.2">
      <c r="B42790" s="3"/>
      <c r="C42790" s="3"/>
      <c r="D42790" s="6"/>
      <c r="E42790" s="8"/>
      <c r="O42790" s="9"/>
    </row>
    <row r="42791" spans="2:15" x14ac:dyDescent="0.2">
      <c r="B42791" s="3"/>
      <c r="C42791" s="3"/>
      <c r="D42791" s="6"/>
      <c r="E42791" s="8"/>
      <c r="O42791" s="9"/>
    </row>
    <row r="42792" spans="2:15" x14ac:dyDescent="0.2">
      <c r="B42792" s="3"/>
      <c r="C42792" s="3"/>
      <c r="D42792" s="6"/>
      <c r="E42792" s="8"/>
      <c r="O42792" s="9"/>
    </row>
    <row r="42793" spans="2:15" x14ac:dyDescent="0.2">
      <c r="B42793" s="3"/>
      <c r="C42793" s="3"/>
      <c r="D42793" s="6"/>
      <c r="E42793" s="8"/>
      <c r="O42793" s="9"/>
    </row>
    <row r="42794" spans="2:15" x14ac:dyDescent="0.2">
      <c r="B42794" s="3"/>
      <c r="C42794" s="3"/>
      <c r="D42794" s="6"/>
      <c r="E42794" s="8"/>
      <c r="O42794" s="9"/>
    </row>
    <row r="42795" spans="2:15" x14ac:dyDescent="0.2">
      <c r="B42795" s="3"/>
      <c r="C42795" s="3"/>
      <c r="D42795" s="6"/>
      <c r="E42795" s="8"/>
      <c r="O42795" s="9"/>
    </row>
    <row r="42796" spans="2:15" x14ac:dyDescent="0.2">
      <c r="B42796" s="3"/>
      <c r="C42796" s="3"/>
      <c r="D42796" s="6"/>
      <c r="E42796" s="8"/>
      <c r="O42796" s="9"/>
    </row>
    <row r="42797" spans="2:15" x14ac:dyDescent="0.2">
      <c r="B42797" s="3"/>
      <c r="C42797" s="3"/>
      <c r="D42797" s="6"/>
      <c r="E42797" s="8"/>
      <c r="O42797" s="9"/>
    </row>
    <row r="42798" spans="2:15" x14ac:dyDescent="0.2">
      <c r="B42798" s="3"/>
      <c r="C42798" s="3"/>
      <c r="D42798" s="6"/>
      <c r="E42798" s="8"/>
      <c r="O42798" s="9"/>
    </row>
    <row r="42799" spans="2:15" x14ac:dyDescent="0.2">
      <c r="B42799" s="3"/>
      <c r="C42799" s="3"/>
      <c r="D42799" s="6"/>
      <c r="E42799" s="8"/>
      <c r="O42799" s="9"/>
    </row>
    <row r="42800" spans="2:15" x14ac:dyDescent="0.2">
      <c r="B42800" s="3"/>
      <c r="C42800" s="3"/>
      <c r="D42800" s="6"/>
      <c r="E42800" s="8"/>
      <c r="O42800" s="9"/>
    </row>
    <row r="42801" spans="2:15" x14ac:dyDescent="0.2">
      <c r="B42801" s="3"/>
      <c r="C42801" s="3"/>
      <c r="D42801" s="6"/>
      <c r="E42801" s="8"/>
      <c r="O42801" s="9"/>
    </row>
    <row r="42802" spans="2:15" x14ac:dyDescent="0.2">
      <c r="B42802" s="3"/>
      <c r="C42802" s="3"/>
      <c r="D42802" s="6"/>
      <c r="E42802" s="8"/>
      <c r="O42802" s="9"/>
    </row>
    <row r="42803" spans="2:15" x14ac:dyDescent="0.2">
      <c r="B42803" s="3"/>
      <c r="C42803" s="3"/>
      <c r="D42803" s="6"/>
      <c r="E42803" s="8"/>
      <c r="O42803" s="9"/>
    </row>
    <row r="42804" spans="2:15" x14ac:dyDescent="0.2">
      <c r="B42804" s="3"/>
      <c r="C42804" s="3"/>
      <c r="D42804" s="6"/>
      <c r="E42804" s="8"/>
      <c r="O42804" s="9"/>
    </row>
    <row r="42805" spans="2:15" x14ac:dyDescent="0.2">
      <c r="B42805" s="3"/>
      <c r="C42805" s="3"/>
      <c r="D42805" s="6"/>
      <c r="E42805" s="8"/>
      <c r="O42805" s="9"/>
    </row>
    <row r="42806" spans="2:15" x14ac:dyDescent="0.2">
      <c r="B42806" s="3"/>
      <c r="C42806" s="3"/>
      <c r="D42806" s="6"/>
      <c r="E42806" s="8"/>
      <c r="O42806" s="9"/>
    </row>
    <row r="42807" spans="2:15" x14ac:dyDescent="0.2">
      <c r="B42807" s="3"/>
      <c r="C42807" s="3"/>
      <c r="D42807" s="6"/>
      <c r="E42807" s="8"/>
      <c r="O42807" s="9"/>
    </row>
    <row r="42808" spans="2:15" x14ac:dyDescent="0.2">
      <c r="B42808" s="3"/>
      <c r="C42808" s="3"/>
      <c r="D42808" s="6"/>
      <c r="E42808" s="8"/>
      <c r="O42808" s="9"/>
    </row>
    <row r="42809" spans="2:15" x14ac:dyDescent="0.2">
      <c r="B42809" s="3"/>
      <c r="C42809" s="3"/>
      <c r="D42809" s="6"/>
      <c r="E42809" s="8"/>
      <c r="O42809" s="9"/>
    </row>
    <row r="42810" spans="2:15" x14ac:dyDescent="0.2">
      <c r="B42810" s="3"/>
      <c r="C42810" s="3"/>
      <c r="D42810" s="6"/>
      <c r="E42810" s="8"/>
      <c r="O42810" s="9"/>
    </row>
    <row r="42811" spans="2:15" x14ac:dyDescent="0.2">
      <c r="B42811" s="3"/>
      <c r="C42811" s="3"/>
      <c r="D42811" s="6"/>
      <c r="E42811" s="8"/>
      <c r="O42811" s="9"/>
    </row>
    <row r="42812" spans="2:15" x14ac:dyDescent="0.2">
      <c r="B42812" s="3"/>
      <c r="C42812" s="3"/>
      <c r="D42812" s="6"/>
      <c r="E42812" s="8"/>
      <c r="O42812" s="9"/>
    </row>
    <row r="42813" spans="2:15" x14ac:dyDescent="0.2">
      <c r="B42813" s="3"/>
      <c r="C42813" s="3"/>
      <c r="D42813" s="6"/>
      <c r="E42813" s="8"/>
      <c r="O42813" s="9"/>
    </row>
    <row r="42814" spans="2:15" x14ac:dyDescent="0.2">
      <c r="B42814" s="3"/>
      <c r="C42814" s="3"/>
      <c r="D42814" s="6"/>
      <c r="E42814" s="8"/>
      <c r="O42814" s="9"/>
    </row>
    <row r="42815" spans="2:15" x14ac:dyDescent="0.2">
      <c r="B42815" s="3"/>
      <c r="C42815" s="3"/>
      <c r="D42815" s="6"/>
      <c r="E42815" s="8"/>
      <c r="O42815" s="9"/>
    </row>
    <row r="42816" spans="2:15" x14ac:dyDescent="0.2">
      <c r="B42816" s="3"/>
      <c r="C42816" s="3"/>
      <c r="D42816" s="6"/>
      <c r="E42816" s="8"/>
      <c r="O42816" s="9"/>
    </row>
    <row r="42817" spans="2:15" x14ac:dyDescent="0.2">
      <c r="B42817" s="3"/>
      <c r="C42817" s="3"/>
      <c r="D42817" s="6"/>
      <c r="E42817" s="8"/>
      <c r="O42817" s="9"/>
    </row>
    <row r="42818" spans="2:15" x14ac:dyDescent="0.2">
      <c r="B42818" s="3"/>
      <c r="C42818" s="3"/>
      <c r="D42818" s="6"/>
      <c r="E42818" s="8"/>
      <c r="O42818" s="9"/>
    </row>
    <row r="42819" spans="2:15" x14ac:dyDescent="0.2">
      <c r="B42819" s="3"/>
      <c r="C42819" s="3"/>
      <c r="D42819" s="6"/>
      <c r="E42819" s="8"/>
      <c r="O42819" s="9"/>
    </row>
    <row r="42820" spans="2:15" x14ac:dyDescent="0.2">
      <c r="B42820" s="3"/>
      <c r="C42820" s="3"/>
      <c r="D42820" s="6"/>
      <c r="E42820" s="8"/>
      <c r="O42820" s="9"/>
    </row>
    <row r="42821" spans="2:15" x14ac:dyDescent="0.2">
      <c r="B42821" s="3"/>
      <c r="C42821" s="3"/>
      <c r="D42821" s="6"/>
      <c r="E42821" s="8"/>
      <c r="O42821" s="9"/>
    </row>
    <row r="42822" spans="2:15" x14ac:dyDescent="0.2">
      <c r="B42822" s="3"/>
      <c r="C42822" s="3"/>
      <c r="D42822" s="6"/>
      <c r="E42822" s="8"/>
      <c r="O42822" s="9"/>
    </row>
    <row r="42823" spans="2:15" x14ac:dyDescent="0.2">
      <c r="B42823" s="3"/>
      <c r="C42823" s="3"/>
      <c r="D42823" s="6"/>
      <c r="E42823" s="8"/>
      <c r="O42823" s="9"/>
    </row>
    <row r="42824" spans="2:15" x14ac:dyDescent="0.2">
      <c r="B42824" s="3"/>
      <c r="C42824" s="3"/>
      <c r="D42824" s="6"/>
      <c r="E42824" s="8"/>
      <c r="O42824" s="9"/>
    </row>
    <row r="42825" spans="2:15" x14ac:dyDescent="0.2">
      <c r="B42825" s="3"/>
      <c r="C42825" s="3"/>
      <c r="D42825" s="6"/>
      <c r="E42825" s="8"/>
      <c r="O42825" s="9"/>
    </row>
    <row r="42826" spans="2:15" x14ac:dyDescent="0.2">
      <c r="B42826" s="3"/>
      <c r="C42826" s="3"/>
      <c r="D42826" s="6"/>
      <c r="E42826" s="8"/>
      <c r="O42826" s="9"/>
    </row>
    <row r="42827" spans="2:15" x14ac:dyDescent="0.2">
      <c r="B42827" s="3"/>
      <c r="C42827" s="3"/>
      <c r="D42827" s="6"/>
      <c r="E42827" s="8"/>
      <c r="O42827" s="9"/>
    </row>
    <row r="42828" spans="2:15" x14ac:dyDescent="0.2">
      <c r="B42828" s="3"/>
      <c r="C42828" s="3"/>
      <c r="D42828" s="6"/>
      <c r="E42828" s="8"/>
      <c r="O42828" s="9"/>
    </row>
    <row r="42829" spans="2:15" x14ac:dyDescent="0.2">
      <c r="B42829" s="3"/>
      <c r="C42829" s="3"/>
      <c r="D42829" s="6"/>
      <c r="E42829" s="8"/>
      <c r="O42829" s="9"/>
    </row>
    <row r="42830" spans="2:15" x14ac:dyDescent="0.2">
      <c r="B42830" s="3"/>
      <c r="C42830" s="3"/>
      <c r="D42830" s="6"/>
      <c r="E42830" s="8"/>
      <c r="O42830" s="9"/>
    </row>
    <row r="42831" spans="2:15" x14ac:dyDescent="0.2">
      <c r="B42831" s="3"/>
      <c r="C42831" s="3"/>
      <c r="D42831" s="6"/>
      <c r="E42831" s="8"/>
      <c r="O42831" s="9"/>
    </row>
    <row r="42832" spans="2:15" x14ac:dyDescent="0.2">
      <c r="B42832" s="3"/>
      <c r="C42832" s="3"/>
      <c r="D42832" s="6"/>
      <c r="E42832" s="8"/>
      <c r="O42832" s="9"/>
    </row>
    <row r="42833" spans="2:15" x14ac:dyDescent="0.2">
      <c r="B42833" s="3"/>
      <c r="C42833" s="3"/>
      <c r="D42833" s="6"/>
      <c r="E42833" s="8"/>
      <c r="O42833" s="9"/>
    </row>
    <row r="42834" spans="2:15" x14ac:dyDescent="0.2">
      <c r="B42834" s="3"/>
      <c r="C42834" s="3"/>
      <c r="D42834" s="6"/>
      <c r="E42834" s="8"/>
      <c r="O42834" s="9"/>
    </row>
    <row r="42835" spans="2:15" x14ac:dyDescent="0.2">
      <c r="B42835" s="3"/>
      <c r="C42835" s="3"/>
      <c r="D42835" s="6"/>
      <c r="E42835" s="8"/>
      <c r="O42835" s="9"/>
    </row>
    <row r="42836" spans="2:15" x14ac:dyDescent="0.2">
      <c r="B42836" s="3"/>
      <c r="C42836" s="3"/>
      <c r="D42836" s="6"/>
      <c r="E42836" s="8"/>
      <c r="O42836" s="9"/>
    </row>
    <row r="42837" spans="2:15" x14ac:dyDescent="0.2">
      <c r="B42837" s="3"/>
      <c r="C42837" s="3"/>
      <c r="D42837" s="6"/>
      <c r="E42837" s="8"/>
      <c r="O42837" s="9"/>
    </row>
    <row r="42838" spans="2:15" x14ac:dyDescent="0.2">
      <c r="B42838" s="3"/>
      <c r="C42838" s="3"/>
      <c r="D42838" s="6"/>
      <c r="E42838" s="8"/>
      <c r="O42838" s="9"/>
    </row>
    <row r="42839" spans="2:15" x14ac:dyDescent="0.2">
      <c r="B42839" s="3"/>
      <c r="C42839" s="3"/>
      <c r="D42839" s="6"/>
      <c r="E42839" s="8"/>
      <c r="O42839" s="9"/>
    </row>
    <row r="42840" spans="2:15" x14ac:dyDescent="0.2">
      <c r="B42840" s="3"/>
      <c r="C42840" s="3"/>
      <c r="D42840" s="6"/>
      <c r="E42840" s="8"/>
      <c r="O42840" s="9"/>
    </row>
    <row r="42841" spans="2:15" x14ac:dyDescent="0.2">
      <c r="B42841" s="3"/>
      <c r="C42841" s="3"/>
      <c r="D42841" s="6"/>
      <c r="E42841" s="8"/>
      <c r="O42841" s="9"/>
    </row>
    <row r="42842" spans="2:15" x14ac:dyDescent="0.2">
      <c r="B42842" s="3"/>
      <c r="C42842" s="3"/>
      <c r="D42842" s="6"/>
      <c r="E42842" s="8"/>
      <c r="O42842" s="9"/>
    </row>
    <row r="42843" spans="2:15" x14ac:dyDescent="0.2">
      <c r="B42843" s="3"/>
      <c r="C42843" s="3"/>
      <c r="D42843" s="6"/>
      <c r="E42843" s="8"/>
      <c r="O42843" s="9"/>
    </row>
    <row r="42844" spans="2:15" x14ac:dyDescent="0.2">
      <c r="B42844" s="3"/>
      <c r="C42844" s="3"/>
      <c r="D42844" s="6"/>
      <c r="E42844" s="8"/>
      <c r="O42844" s="9"/>
    </row>
    <row r="42845" spans="2:15" x14ac:dyDescent="0.2">
      <c r="B42845" s="3"/>
      <c r="C42845" s="3"/>
      <c r="D42845" s="6"/>
      <c r="E42845" s="8"/>
      <c r="O42845" s="9"/>
    </row>
    <row r="42846" spans="2:15" x14ac:dyDescent="0.2">
      <c r="B42846" s="3"/>
      <c r="C42846" s="3"/>
      <c r="D42846" s="6"/>
      <c r="E42846" s="8"/>
      <c r="O42846" s="9"/>
    </row>
    <row r="42847" spans="2:15" x14ac:dyDescent="0.2">
      <c r="B42847" s="3"/>
      <c r="C42847" s="3"/>
      <c r="D42847" s="6"/>
      <c r="E42847" s="8"/>
      <c r="O42847" s="9"/>
    </row>
    <row r="42848" spans="2:15" x14ac:dyDescent="0.2">
      <c r="B42848" s="3"/>
      <c r="C42848" s="3"/>
      <c r="D42848" s="6"/>
      <c r="E42848" s="8"/>
      <c r="O42848" s="9"/>
    </row>
    <row r="42849" spans="2:15" x14ac:dyDescent="0.2">
      <c r="B42849" s="3"/>
      <c r="C42849" s="3"/>
      <c r="D42849" s="6"/>
      <c r="E42849" s="8"/>
      <c r="O42849" s="9"/>
    </row>
    <row r="42850" spans="2:15" x14ac:dyDescent="0.2">
      <c r="B42850" s="3"/>
      <c r="C42850" s="3"/>
      <c r="D42850" s="6"/>
      <c r="E42850" s="8"/>
      <c r="O42850" s="9"/>
    </row>
    <row r="42851" spans="2:15" x14ac:dyDescent="0.2">
      <c r="B42851" s="3"/>
      <c r="C42851" s="3"/>
      <c r="D42851" s="6"/>
      <c r="E42851" s="8"/>
      <c r="O42851" s="9"/>
    </row>
    <row r="42852" spans="2:15" x14ac:dyDescent="0.2">
      <c r="B42852" s="3"/>
      <c r="C42852" s="3"/>
      <c r="D42852" s="6"/>
      <c r="E42852" s="8"/>
      <c r="O42852" s="9"/>
    </row>
    <row r="42853" spans="2:15" x14ac:dyDescent="0.2">
      <c r="B42853" s="3"/>
      <c r="C42853" s="3"/>
      <c r="D42853" s="6"/>
      <c r="E42853" s="8"/>
      <c r="O42853" s="9"/>
    </row>
    <row r="42854" spans="2:15" x14ac:dyDescent="0.2">
      <c r="B42854" s="3"/>
      <c r="C42854" s="3"/>
      <c r="D42854" s="6"/>
      <c r="E42854" s="8"/>
      <c r="O42854" s="9"/>
    </row>
    <row r="42855" spans="2:15" x14ac:dyDescent="0.2">
      <c r="B42855" s="3"/>
      <c r="C42855" s="3"/>
      <c r="D42855" s="6"/>
      <c r="E42855" s="8"/>
      <c r="O42855" s="9"/>
    </row>
    <row r="42856" spans="2:15" x14ac:dyDescent="0.2">
      <c r="B42856" s="3"/>
      <c r="C42856" s="3"/>
      <c r="D42856" s="6"/>
      <c r="E42856" s="8"/>
      <c r="O42856" s="9"/>
    </row>
    <row r="42857" spans="2:15" x14ac:dyDescent="0.2">
      <c r="B42857" s="3"/>
      <c r="C42857" s="3"/>
      <c r="D42857" s="6"/>
      <c r="E42857" s="8"/>
      <c r="O42857" s="9"/>
    </row>
    <row r="42858" spans="2:15" x14ac:dyDescent="0.2">
      <c r="B42858" s="3"/>
      <c r="C42858" s="3"/>
      <c r="D42858" s="6"/>
      <c r="E42858" s="8"/>
      <c r="O42858" s="9"/>
    </row>
    <row r="42859" spans="2:15" x14ac:dyDescent="0.2">
      <c r="B42859" s="3"/>
      <c r="C42859" s="3"/>
      <c r="D42859" s="6"/>
      <c r="E42859" s="8"/>
      <c r="O42859" s="9"/>
    </row>
    <row r="42860" spans="2:15" x14ac:dyDescent="0.2">
      <c r="B42860" s="3"/>
      <c r="C42860" s="3"/>
      <c r="D42860" s="6"/>
      <c r="E42860" s="8"/>
      <c r="O42860" s="9"/>
    </row>
    <row r="42861" spans="2:15" x14ac:dyDescent="0.2">
      <c r="B42861" s="3"/>
      <c r="C42861" s="3"/>
      <c r="D42861" s="6"/>
      <c r="E42861" s="8"/>
      <c r="O42861" s="9"/>
    </row>
    <row r="42862" spans="2:15" x14ac:dyDescent="0.2">
      <c r="B42862" s="3"/>
      <c r="C42862" s="3"/>
      <c r="D42862" s="6"/>
      <c r="E42862" s="8"/>
      <c r="O42862" s="9"/>
    </row>
    <row r="42863" spans="2:15" x14ac:dyDescent="0.2">
      <c r="B42863" s="3"/>
      <c r="C42863" s="3"/>
      <c r="D42863" s="6"/>
      <c r="E42863" s="8"/>
      <c r="O42863" s="9"/>
    </row>
    <row r="42864" spans="2:15" x14ac:dyDescent="0.2">
      <c r="B42864" s="3"/>
      <c r="C42864" s="3"/>
      <c r="D42864" s="6"/>
      <c r="E42864" s="8"/>
      <c r="O42864" s="9"/>
    </row>
    <row r="42865" spans="2:15" x14ac:dyDescent="0.2">
      <c r="B42865" s="3"/>
      <c r="C42865" s="3"/>
      <c r="D42865" s="6"/>
      <c r="E42865" s="8"/>
      <c r="O42865" s="9"/>
    </row>
    <row r="42866" spans="2:15" x14ac:dyDescent="0.2">
      <c r="B42866" s="3"/>
      <c r="C42866" s="3"/>
      <c r="D42866" s="6"/>
      <c r="E42866" s="8"/>
      <c r="O42866" s="9"/>
    </row>
    <row r="42867" spans="2:15" x14ac:dyDescent="0.2">
      <c r="B42867" s="3"/>
      <c r="C42867" s="3"/>
      <c r="D42867" s="6"/>
      <c r="E42867" s="8"/>
      <c r="O42867" s="9"/>
    </row>
    <row r="42868" spans="2:15" x14ac:dyDescent="0.2">
      <c r="B42868" s="3"/>
      <c r="C42868" s="3"/>
      <c r="D42868" s="6"/>
      <c r="E42868" s="8"/>
      <c r="O42868" s="9"/>
    </row>
    <row r="42869" spans="2:15" x14ac:dyDescent="0.2">
      <c r="B42869" s="3"/>
      <c r="C42869" s="3"/>
      <c r="D42869" s="6"/>
      <c r="E42869" s="8"/>
      <c r="O42869" s="9"/>
    </row>
    <row r="42870" spans="2:15" x14ac:dyDescent="0.2">
      <c r="B42870" s="3"/>
      <c r="C42870" s="3"/>
      <c r="D42870" s="6"/>
      <c r="E42870" s="8"/>
      <c r="O42870" s="9"/>
    </row>
    <row r="42871" spans="2:15" x14ac:dyDescent="0.2">
      <c r="B42871" s="3"/>
      <c r="C42871" s="3"/>
      <c r="D42871" s="6"/>
      <c r="E42871" s="8"/>
      <c r="O42871" s="9"/>
    </row>
    <row r="42872" spans="2:15" x14ac:dyDescent="0.2">
      <c r="B42872" s="3"/>
      <c r="C42872" s="3"/>
      <c r="D42872" s="6"/>
      <c r="E42872" s="8"/>
      <c r="O42872" s="9"/>
    </row>
    <row r="42873" spans="2:15" x14ac:dyDescent="0.2">
      <c r="B42873" s="3"/>
      <c r="C42873" s="3"/>
      <c r="D42873" s="6"/>
      <c r="E42873" s="8"/>
      <c r="O42873" s="9"/>
    </row>
    <row r="42874" spans="2:15" x14ac:dyDescent="0.2">
      <c r="B42874" s="3"/>
      <c r="C42874" s="3"/>
      <c r="D42874" s="6"/>
      <c r="E42874" s="8"/>
      <c r="O42874" s="9"/>
    </row>
    <row r="42875" spans="2:15" x14ac:dyDescent="0.2">
      <c r="B42875" s="3"/>
      <c r="C42875" s="3"/>
      <c r="D42875" s="6"/>
      <c r="E42875" s="8"/>
      <c r="O42875" s="9"/>
    </row>
    <row r="42876" spans="2:15" x14ac:dyDescent="0.2">
      <c r="B42876" s="3"/>
      <c r="C42876" s="3"/>
      <c r="D42876" s="6"/>
      <c r="E42876" s="8"/>
      <c r="O42876" s="9"/>
    </row>
    <row r="42877" spans="2:15" x14ac:dyDescent="0.2">
      <c r="B42877" s="3"/>
      <c r="C42877" s="3"/>
      <c r="D42877" s="6"/>
      <c r="E42877" s="8"/>
      <c r="O42877" s="9"/>
    </row>
    <row r="42878" spans="2:15" x14ac:dyDescent="0.2">
      <c r="B42878" s="3"/>
      <c r="C42878" s="3"/>
      <c r="D42878" s="6"/>
      <c r="E42878" s="8"/>
      <c r="O42878" s="9"/>
    </row>
    <row r="42879" spans="2:15" x14ac:dyDescent="0.2">
      <c r="B42879" s="3"/>
      <c r="C42879" s="3"/>
      <c r="D42879" s="6"/>
      <c r="E42879" s="8"/>
      <c r="O42879" s="9"/>
    </row>
    <row r="42880" spans="2:15" x14ac:dyDescent="0.2">
      <c r="B42880" s="3"/>
      <c r="C42880" s="3"/>
      <c r="D42880" s="6"/>
      <c r="E42880" s="8"/>
      <c r="O42880" s="9"/>
    </row>
    <row r="42881" spans="2:15" x14ac:dyDescent="0.2">
      <c r="B42881" s="3"/>
      <c r="C42881" s="3"/>
      <c r="D42881" s="6"/>
      <c r="E42881" s="8"/>
      <c r="O42881" s="9"/>
    </row>
    <row r="42882" spans="2:15" x14ac:dyDescent="0.2">
      <c r="B42882" s="3"/>
      <c r="C42882" s="3"/>
      <c r="D42882" s="6"/>
      <c r="E42882" s="8"/>
      <c r="O42882" s="9"/>
    </row>
    <row r="42883" spans="2:15" x14ac:dyDescent="0.2">
      <c r="B42883" s="3"/>
      <c r="C42883" s="3"/>
      <c r="D42883" s="6"/>
      <c r="E42883" s="8"/>
      <c r="O42883" s="9"/>
    </row>
    <row r="42884" spans="2:15" x14ac:dyDescent="0.2">
      <c r="B42884" s="3"/>
      <c r="C42884" s="3"/>
      <c r="D42884" s="6"/>
      <c r="E42884" s="8"/>
      <c r="O42884" s="9"/>
    </row>
    <row r="42885" spans="2:15" x14ac:dyDescent="0.2">
      <c r="B42885" s="3"/>
      <c r="C42885" s="3"/>
      <c r="D42885" s="6"/>
      <c r="E42885" s="8"/>
      <c r="O42885" s="9"/>
    </row>
    <row r="42886" spans="2:15" x14ac:dyDescent="0.2">
      <c r="B42886" s="3"/>
      <c r="C42886" s="3"/>
      <c r="D42886" s="6"/>
      <c r="E42886" s="8"/>
      <c r="O42886" s="9"/>
    </row>
    <row r="42887" spans="2:15" x14ac:dyDescent="0.2">
      <c r="B42887" s="3"/>
      <c r="C42887" s="3"/>
      <c r="D42887" s="6"/>
      <c r="E42887" s="8"/>
      <c r="O42887" s="9"/>
    </row>
    <row r="42888" spans="2:15" x14ac:dyDescent="0.2">
      <c r="B42888" s="3"/>
      <c r="C42888" s="3"/>
      <c r="D42888" s="6"/>
      <c r="E42888" s="8"/>
      <c r="O42888" s="9"/>
    </row>
    <row r="42889" spans="2:15" x14ac:dyDescent="0.2">
      <c r="B42889" s="3"/>
      <c r="C42889" s="3"/>
      <c r="D42889" s="6"/>
      <c r="E42889" s="8"/>
      <c r="O42889" s="9"/>
    </row>
    <row r="42890" spans="2:15" x14ac:dyDescent="0.2">
      <c r="B42890" s="3"/>
      <c r="C42890" s="3"/>
      <c r="D42890" s="6"/>
      <c r="E42890" s="8"/>
      <c r="O42890" s="9"/>
    </row>
    <row r="42891" spans="2:15" x14ac:dyDescent="0.2">
      <c r="B42891" s="3"/>
      <c r="C42891" s="3"/>
      <c r="D42891" s="6"/>
      <c r="E42891" s="8"/>
      <c r="O42891" s="9"/>
    </row>
    <row r="42892" spans="2:15" x14ac:dyDescent="0.2">
      <c r="B42892" s="3"/>
      <c r="C42892" s="3"/>
      <c r="D42892" s="6"/>
      <c r="E42892" s="8"/>
      <c r="O42892" s="9"/>
    </row>
    <row r="42893" spans="2:15" x14ac:dyDescent="0.2">
      <c r="B42893" s="3"/>
      <c r="C42893" s="3"/>
      <c r="D42893" s="6"/>
      <c r="E42893" s="8"/>
      <c r="O42893" s="9"/>
    </row>
    <row r="42894" spans="2:15" x14ac:dyDescent="0.2">
      <c r="B42894" s="3"/>
      <c r="C42894" s="3"/>
      <c r="D42894" s="6"/>
      <c r="E42894" s="8"/>
      <c r="O42894" s="9"/>
    </row>
    <row r="42895" spans="2:15" x14ac:dyDescent="0.2">
      <c r="B42895" s="3"/>
      <c r="C42895" s="3"/>
      <c r="D42895" s="6"/>
      <c r="E42895" s="8"/>
      <c r="O42895" s="9"/>
    </row>
    <row r="42896" spans="2:15" x14ac:dyDescent="0.2">
      <c r="B42896" s="3"/>
      <c r="C42896" s="3"/>
      <c r="D42896" s="6"/>
      <c r="E42896" s="8"/>
      <c r="O42896" s="9"/>
    </row>
    <row r="42897" spans="2:15" x14ac:dyDescent="0.2">
      <c r="B42897" s="3"/>
      <c r="C42897" s="3"/>
      <c r="D42897" s="6"/>
      <c r="E42897" s="8"/>
      <c r="O42897" s="9"/>
    </row>
    <row r="42898" spans="2:15" x14ac:dyDescent="0.2">
      <c r="B42898" s="3"/>
      <c r="C42898" s="3"/>
      <c r="D42898" s="6"/>
      <c r="E42898" s="8"/>
      <c r="O42898" s="9"/>
    </row>
    <row r="42899" spans="2:15" x14ac:dyDescent="0.2">
      <c r="B42899" s="3"/>
      <c r="C42899" s="3"/>
      <c r="D42899" s="6"/>
      <c r="E42899" s="8"/>
      <c r="O42899" s="9"/>
    </row>
    <row r="42900" spans="2:15" x14ac:dyDescent="0.2">
      <c r="B42900" s="3"/>
      <c r="C42900" s="3"/>
      <c r="D42900" s="6"/>
      <c r="E42900" s="8"/>
      <c r="O42900" s="9"/>
    </row>
    <row r="42901" spans="2:15" x14ac:dyDescent="0.2">
      <c r="B42901" s="3"/>
      <c r="C42901" s="3"/>
      <c r="D42901" s="6"/>
      <c r="E42901" s="8"/>
      <c r="O42901" s="9"/>
    </row>
    <row r="42902" spans="2:15" x14ac:dyDescent="0.2">
      <c r="B42902" s="3"/>
      <c r="C42902" s="3"/>
      <c r="D42902" s="6"/>
      <c r="E42902" s="8"/>
      <c r="O42902" s="9"/>
    </row>
    <row r="42903" spans="2:15" x14ac:dyDescent="0.2">
      <c r="B42903" s="3"/>
      <c r="C42903" s="3"/>
      <c r="D42903" s="6"/>
      <c r="E42903" s="8"/>
      <c r="O42903" s="9"/>
    </row>
    <row r="42904" spans="2:15" x14ac:dyDescent="0.2">
      <c r="B42904" s="3"/>
      <c r="C42904" s="3"/>
      <c r="D42904" s="6"/>
      <c r="E42904" s="8"/>
      <c r="O42904" s="9"/>
    </row>
    <row r="42905" spans="2:15" x14ac:dyDescent="0.2">
      <c r="B42905" s="3"/>
      <c r="C42905" s="3"/>
      <c r="D42905" s="6"/>
      <c r="E42905" s="8"/>
      <c r="O42905" s="9"/>
    </row>
    <row r="42906" spans="2:15" x14ac:dyDescent="0.2">
      <c r="B42906" s="3"/>
      <c r="C42906" s="3"/>
      <c r="D42906" s="6"/>
      <c r="E42906" s="8"/>
      <c r="O42906" s="9"/>
    </row>
    <row r="42907" spans="2:15" x14ac:dyDescent="0.2">
      <c r="B42907" s="3"/>
      <c r="C42907" s="3"/>
      <c r="D42907" s="6"/>
      <c r="E42907" s="8"/>
      <c r="O42907" s="9"/>
    </row>
    <row r="42908" spans="2:15" x14ac:dyDescent="0.2">
      <c r="B42908" s="3"/>
      <c r="C42908" s="3"/>
      <c r="D42908" s="6"/>
      <c r="E42908" s="8"/>
      <c r="O42908" s="9"/>
    </row>
    <row r="42909" spans="2:15" x14ac:dyDescent="0.2">
      <c r="B42909" s="3"/>
      <c r="C42909" s="3"/>
      <c r="D42909" s="6"/>
      <c r="E42909" s="8"/>
      <c r="O42909" s="9"/>
    </row>
    <row r="42910" spans="2:15" x14ac:dyDescent="0.2">
      <c r="B42910" s="3"/>
      <c r="C42910" s="3"/>
      <c r="D42910" s="6"/>
      <c r="E42910" s="8"/>
      <c r="O42910" s="9"/>
    </row>
    <row r="42911" spans="2:15" x14ac:dyDescent="0.2">
      <c r="B42911" s="3"/>
      <c r="C42911" s="3"/>
      <c r="D42911" s="6"/>
      <c r="E42911" s="8"/>
      <c r="O42911" s="9"/>
    </row>
    <row r="42912" spans="2:15" x14ac:dyDescent="0.2">
      <c r="B42912" s="3"/>
      <c r="C42912" s="3"/>
      <c r="D42912" s="6"/>
      <c r="E42912" s="8"/>
      <c r="O42912" s="9"/>
    </row>
    <row r="42913" spans="2:15" x14ac:dyDescent="0.2">
      <c r="B42913" s="3"/>
      <c r="C42913" s="3"/>
      <c r="D42913" s="6"/>
      <c r="E42913" s="8"/>
      <c r="O42913" s="9"/>
    </row>
    <row r="42914" spans="2:15" x14ac:dyDescent="0.2">
      <c r="B42914" s="3"/>
      <c r="C42914" s="3"/>
      <c r="D42914" s="6"/>
      <c r="E42914" s="8"/>
      <c r="O42914" s="9"/>
    </row>
    <row r="42915" spans="2:15" x14ac:dyDescent="0.2">
      <c r="B42915" s="3"/>
      <c r="C42915" s="3"/>
      <c r="D42915" s="6"/>
      <c r="E42915" s="8"/>
      <c r="O42915" s="9"/>
    </row>
    <row r="42916" spans="2:15" x14ac:dyDescent="0.2">
      <c r="B42916" s="3"/>
      <c r="C42916" s="3"/>
      <c r="D42916" s="6"/>
      <c r="E42916" s="8"/>
      <c r="O42916" s="9"/>
    </row>
    <row r="42917" spans="2:15" x14ac:dyDescent="0.2">
      <c r="B42917" s="3"/>
      <c r="C42917" s="3"/>
      <c r="D42917" s="6"/>
      <c r="E42917" s="8"/>
      <c r="O42917" s="9"/>
    </row>
    <row r="42918" spans="2:15" x14ac:dyDescent="0.2">
      <c r="B42918" s="3"/>
      <c r="C42918" s="3"/>
      <c r="D42918" s="6"/>
      <c r="E42918" s="8"/>
      <c r="O42918" s="9"/>
    </row>
    <row r="42919" spans="2:15" x14ac:dyDescent="0.2">
      <c r="B42919" s="3"/>
      <c r="C42919" s="3"/>
      <c r="D42919" s="6"/>
      <c r="E42919" s="8"/>
      <c r="O42919" s="9"/>
    </row>
    <row r="42920" spans="2:15" x14ac:dyDescent="0.2">
      <c r="B42920" s="3"/>
      <c r="C42920" s="3"/>
      <c r="D42920" s="6"/>
      <c r="E42920" s="8"/>
      <c r="O42920" s="9"/>
    </row>
    <row r="42921" spans="2:15" x14ac:dyDescent="0.2">
      <c r="B42921" s="3"/>
      <c r="C42921" s="3"/>
      <c r="D42921" s="6"/>
      <c r="E42921" s="8"/>
      <c r="O42921" s="9"/>
    </row>
    <row r="42922" spans="2:15" x14ac:dyDescent="0.2">
      <c r="B42922" s="3"/>
      <c r="C42922" s="3"/>
      <c r="D42922" s="6"/>
      <c r="E42922" s="8"/>
      <c r="O42922" s="9"/>
    </row>
    <row r="42923" spans="2:15" x14ac:dyDescent="0.2">
      <c r="B42923" s="3"/>
      <c r="C42923" s="3"/>
      <c r="D42923" s="6"/>
      <c r="E42923" s="8"/>
      <c r="O42923" s="9"/>
    </row>
    <row r="42924" spans="2:15" x14ac:dyDescent="0.2">
      <c r="B42924" s="3"/>
      <c r="C42924" s="3"/>
      <c r="D42924" s="6"/>
      <c r="E42924" s="8"/>
      <c r="O42924" s="9"/>
    </row>
    <row r="42925" spans="2:15" x14ac:dyDescent="0.2">
      <c r="B42925" s="3"/>
      <c r="C42925" s="3"/>
      <c r="D42925" s="6"/>
      <c r="E42925" s="8"/>
      <c r="O42925" s="9"/>
    </row>
    <row r="42926" spans="2:15" x14ac:dyDescent="0.2">
      <c r="B42926" s="3"/>
      <c r="C42926" s="3"/>
      <c r="D42926" s="6"/>
      <c r="E42926" s="8"/>
      <c r="O42926" s="9"/>
    </row>
    <row r="42927" spans="2:15" x14ac:dyDescent="0.2">
      <c r="B42927" s="3"/>
      <c r="C42927" s="3"/>
      <c r="D42927" s="6"/>
      <c r="E42927" s="8"/>
      <c r="O42927" s="9"/>
    </row>
    <row r="42928" spans="2:15" x14ac:dyDescent="0.2">
      <c r="B42928" s="3"/>
      <c r="C42928" s="3"/>
      <c r="D42928" s="6"/>
      <c r="E42928" s="8"/>
      <c r="O42928" s="9"/>
    </row>
    <row r="42929" spans="2:15" x14ac:dyDescent="0.2">
      <c r="B42929" s="3"/>
      <c r="C42929" s="3"/>
      <c r="D42929" s="6"/>
      <c r="E42929" s="8"/>
      <c r="O42929" s="9"/>
    </row>
    <row r="42930" spans="2:15" x14ac:dyDescent="0.2">
      <c r="B42930" s="3"/>
      <c r="C42930" s="3"/>
      <c r="D42930" s="6"/>
      <c r="E42930" s="8"/>
      <c r="O42930" s="9"/>
    </row>
    <row r="42931" spans="2:15" x14ac:dyDescent="0.2">
      <c r="B42931" s="3"/>
      <c r="C42931" s="3"/>
      <c r="D42931" s="6"/>
      <c r="E42931" s="8"/>
      <c r="O42931" s="9"/>
    </row>
    <row r="42932" spans="2:15" x14ac:dyDescent="0.2">
      <c r="B42932" s="3"/>
      <c r="C42932" s="3"/>
      <c r="D42932" s="6"/>
      <c r="E42932" s="8"/>
      <c r="O42932" s="9"/>
    </row>
    <row r="42933" spans="2:15" x14ac:dyDescent="0.2">
      <c r="B42933" s="3"/>
      <c r="C42933" s="3"/>
      <c r="D42933" s="6"/>
      <c r="E42933" s="8"/>
      <c r="O42933" s="9"/>
    </row>
    <row r="42934" spans="2:15" x14ac:dyDescent="0.2">
      <c r="B42934" s="3"/>
      <c r="C42934" s="3"/>
      <c r="D42934" s="6"/>
      <c r="E42934" s="8"/>
      <c r="O42934" s="9"/>
    </row>
    <row r="42935" spans="2:15" x14ac:dyDescent="0.2">
      <c r="B42935" s="3"/>
      <c r="C42935" s="3"/>
      <c r="D42935" s="6"/>
      <c r="E42935" s="8"/>
      <c r="O42935" s="9"/>
    </row>
    <row r="42936" spans="2:15" x14ac:dyDescent="0.2">
      <c r="B42936" s="3"/>
      <c r="C42936" s="3"/>
      <c r="D42936" s="6"/>
      <c r="E42936" s="8"/>
      <c r="O42936" s="9"/>
    </row>
    <row r="42937" spans="2:15" x14ac:dyDescent="0.2">
      <c r="B42937" s="3"/>
      <c r="C42937" s="3"/>
      <c r="D42937" s="6"/>
      <c r="E42937" s="8"/>
      <c r="O42937" s="9"/>
    </row>
    <row r="42938" spans="2:15" x14ac:dyDescent="0.2">
      <c r="B42938" s="3"/>
      <c r="C42938" s="3"/>
      <c r="D42938" s="6"/>
      <c r="E42938" s="8"/>
      <c r="O42938" s="9"/>
    </row>
    <row r="42939" spans="2:15" x14ac:dyDescent="0.2">
      <c r="B42939" s="3"/>
      <c r="C42939" s="3"/>
      <c r="D42939" s="6"/>
      <c r="E42939" s="8"/>
      <c r="O42939" s="9"/>
    </row>
    <row r="42940" spans="2:15" x14ac:dyDescent="0.2">
      <c r="B42940" s="3"/>
      <c r="C42940" s="3"/>
      <c r="D42940" s="6"/>
      <c r="E42940" s="8"/>
      <c r="O42940" s="9"/>
    </row>
    <row r="42941" spans="2:15" x14ac:dyDescent="0.2">
      <c r="B42941" s="3"/>
      <c r="C42941" s="3"/>
      <c r="D42941" s="6"/>
      <c r="E42941" s="8"/>
      <c r="O42941" s="9"/>
    </row>
    <row r="42942" spans="2:15" x14ac:dyDescent="0.2">
      <c r="B42942" s="3"/>
      <c r="C42942" s="3"/>
      <c r="D42942" s="6"/>
      <c r="E42942" s="8"/>
      <c r="O42942" s="9"/>
    </row>
    <row r="42943" spans="2:15" x14ac:dyDescent="0.2">
      <c r="B42943" s="3"/>
      <c r="C42943" s="3"/>
      <c r="D42943" s="6"/>
      <c r="E42943" s="8"/>
      <c r="O42943" s="9"/>
    </row>
    <row r="42944" spans="2:15" x14ac:dyDescent="0.2">
      <c r="B42944" s="3"/>
      <c r="C42944" s="3"/>
      <c r="D42944" s="6"/>
      <c r="E42944" s="8"/>
      <c r="O42944" s="9"/>
    </row>
    <row r="42945" spans="2:15" x14ac:dyDescent="0.2">
      <c r="B42945" s="3"/>
      <c r="C42945" s="3"/>
      <c r="D42945" s="6"/>
      <c r="E42945" s="8"/>
      <c r="O42945" s="9"/>
    </row>
    <row r="42946" spans="2:15" x14ac:dyDescent="0.2">
      <c r="B42946" s="3"/>
      <c r="C42946" s="3"/>
      <c r="D42946" s="6"/>
      <c r="E42946" s="8"/>
      <c r="O42946" s="9"/>
    </row>
    <row r="42947" spans="2:15" x14ac:dyDescent="0.2">
      <c r="B42947" s="3"/>
      <c r="C42947" s="3"/>
      <c r="D42947" s="6"/>
      <c r="E42947" s="8"/>
      <c r="O42947" s="9"/>
    </row>
    <row r="42948" spans="2:15" x14ac:dyDescent="0.2">
      <c r="B42948" s="3"/>
      <c r="C42948" s="3"/>
      <c r="D42948" s="6"/>
      <c r="E42948" s="8"/>
      <c r="O42948" s="9"/>
    </row>
    <row r="42949" spans="2:15" x14ac:dyDescent="0.2">
      <c r="B42949" s="3"/>
      <c r="C42949" s="3"/>
      <c r="D42949" s="6"/>
      <c r="E42949" s="8"/>
      <c r="O42949" s="9"/>
    </row>
    <row r="42950" spans="2:15" x14ac:dyDescent="0.2">
      <c r="B42950" s="3"/>
      <c r="C42950" s="3"/>
      <c r="D42950" s="6"/>
      <c r="E42950" s="8"/>
      <c r="O42950" s="9"/>
    </row>
    <row r="42951" spans="2:15" x14ac:dyDescent="0.2">
      <c r="B42951" s="3"/>
      <c r="C42951" s="3"/>
      <c r="D42951" s="6"/>
      <c r="E42951" s="8"/>
      <c r="O42951" s="9"/>
    </row>
    <row r="42952" spans="2:15" x14ac:dyDescent="0.2">
      <c r="B42952" s="3"/>
      <c r="C42952" s="3"/>
      <c r="D42952" s="6"/>
      <c r="E42952" s="8"/>
      <c r="O42952" s="9"/>
    </row>
    <row r="42953" spans="2:15" x14ac:dyDescent="0.2">
      <c r="B42953" s="3"/>
      <c r="C42953" s="3"/>
      <c r="D42953" s="6"/>
      <c r="E42953" s="8"/>
      <c r="O42953" s="9"/>
    </row>
    <row r="42954" spans="2:15" x14ac:dyDescent="0.2">
      <c r="B42954" s="3"/>
      <c r="C42954" s="3"/>
      <c r="D42954" s="6"/>
      <c r="E42954" s="8"/>
      <c r="O42954" s="9"/>
    </row>
    <row r="42955" spans="2:15" x14ac:dyDescent="0.2">
      <c r="B42955" s="3"/>
      <c r="C42955" s="3"/>
      <c r="D42955" s="6"/>
      <c r="E42955" s="8"/>
      <c r="O42955" s="9"/>
    </row>
    <row r="42956" spans="2:15" x14ac:dyDescent="0.2">
      <c r="B42956" s="3"/>
      <c r="C42956" s="3"/>
      <c r="D42956" s="6"/>
      <c r="E42956" s="8"/>
      <c r="O42956" s="9"/>
    </row>
    <row r="42957" spans="2:15" x14ac:dyDescent="0.2">
      <c r="B42957" s="3"/>
      <c r="C42957" s="3"/>
      <c r="D42957" s="6"/>
      <c r="E42957" s="8"/>
      <c r="O42957" s="9"/>
    </row>
    <row r="42958" spans="2:15" x14ac:dyDescent="0.2">
      <c r="B42958" s="3"/>
      <c r="C42958" s="3"/>
      <c r="D42958" s="6"/>
      <c r="E42958" s="8"/>
      <c r="O42958" s="9"/>
    </row>
    <row r="42959" spans="2:15" x14ac:dyDescent="0.2">
      <c r="B42959" s="3"/>
      <c r="C42959" s="3"/>
      <c r="D42959" s="6"/>
      <c r="E42959" s="8"/>
      <c r="O42959" s="9"/>
    </row>
    <row r="42960" spans="2:15" x14ac:dyDescent="0.2">
      <c r="B42960" s="3"/>
      <c r="C42960" s="3"/>
      <c r="D42960" s="6"/>
      <c r="E42960" s="8"/>
      <c r="O42960" s="9"/>
    </row>
    <row r="42961" spans="2:15" x14ac:dyDescent="0.2">
      <c r="B42961" s="3"/>
      <c r="C42961" s="3"/>
      <c r="D42961" s="6"/>
      <c r="E42961" s="8"/>
      <c r="O42961" s="9"/>
    </row>
    <row r="42962" spans="2:15" x14ac:dyDescent="0.2">
      <c r="B42962" s="3"/>
      <c r="C42962" s="3"/>
      <c r="D42962" s="6"/>
      <c r="E42962" s="8"/>
      <c r="O42962" s="9"/>
    </row>
    <row r="42963" spans="2:15" x14ac:dyDescent="0.2">
      <c r="B42963" s="3"/>
      <c r="C42963" s="3"/>
      <c r="D42963" s="6"/>
      <c r="E42963" s="8"/>
      <c r="O42963" s="9"/>
    </row>
    <row r="42964" spans="2:15" x14ac:dyDescent="0.2">
      <c r="B42964" s="3"/>
      <c r="C42964" s="3"/>
      <c r="D42964" s="6"/>
      <c r="E42964" s="8"/>
      <c r="O42964" s="9"/>
    </row>
    <row r="42965" spans="2:15" x14ac:dyDescent="0.2">
      <c r="B42965" s="3"/>
      <c r="C42965" s="3"/>
      <c r="D42965" s="6"/>
      <c r="E42965" s="8"/>
      <c r="O42965" s="9"/>
    </row>
    <row r="42966" spans="2:15" x14ac:dyDescent="0.2">
      <c r="B42966" s="3"/>
      <c r="C42966" s="3"/>
      <c r="D42966" s="6"/>
      <c r="E42966" s="8"/>
      <c r="O42966" s="9"/>
    </row>
    <row r="42967" spans="2:15" x14ac:dyDescent="0.2">
      <c r="B42967" s="3"/>
      <c r="C42967" s="3"/>
      <c r="D42967" s="6"/>
      <c r="E42967" s="8"/>
      <c r="O42967" s="9"/>
    </row>
    <row r="42968" spans="2:15" x14ac:dyDescent="0.2">
      <c r="B42968" s="3"/>
      <c r="C42968" s="3"/>
      <c r="D42968" s="6"/>
      <c r="E42968" s="8"/>
      <c r="O42968" s="9"/>
    </row>
    <row r="42969" spans="2:15" x14ac:dyDescent="0.2">
      <c r="B42969" s="3"/>
      <c r="C42969" s="3"/>
      <c r="D42969" s="6"/>
      <c r="E42969" s="8"/>
      <c r="O42969" s="9"/>
    </row>
    <row r="42970" spans="2:15" x14ac:dyDescent="0.2">
      <c r="B42970" s="3"/>
      <c r="C42970" s="3"/>
      <c r="D42970" s="6"/>
      <c r="E42970" s="8"/>
      <c r="O42970" s="9"/>
    </row>
    <row r="42971" spans="2:15" x14ac:dyDescent="0.2">
      <c r="B42971" s="3"/>
      <c r="C42971" s="3"/>
      <c r="D42971" s="6"/>
      <c r="E42971" s="8"/>
      <c r="O42971" s="9"/>
    </row>
    <row r="42972" spans="2:15" x14ac:dyDescent="0.2">
      <c r="B42972" s="3"/>
      <c r="C42972" s="3"/>
      <c r="D42972" s="6"/>
      <c r="E42972" s="8"/>
      <c r="O42972" s="9"/>
    </row>
    <row r="42973" spans="2:15" x14ac:dyDescent="0.2">
      <c r="B42973" s="3"/>
      <c r="C42973" s="3"/>
      <c r="D42973" s="6"/>
      <c r="E42973" s="8"/>
      <c r="O42973" s="9"/>
    </row>
    <row r="42974" spans="2:15" x14ac:dyDescent="0.2">
      <c r="B42974" s="3"/>
      <c r="C42974" s="3"/>
      <c r="D42974" s="6"/>
      <c r="E42974" s="8"/>
      <c r="O42974" s="9"/>
    </row>
    <row r="42975" spans="2:15" x14ac:dyDescent="0.2">
      <c r="B42975" s="3"/>
      <c r="C42975" s="3"/>
      <c r="D42975" s="6"/>
      <c r="E42975" s="8"/>
      <c r="O42975" s="9"/>
    </row>
    <row r="42976" spans="2:15" x14ac:dyDescent="0.2">
      <c r="B42976" s="3"/>
      <c r="C42976" s="3"/>
      <c r="D42976" s="6"/>
      <c r="E42976" s="8"/>
      <c r="O42976" s="9"/>
    </row>
    <row r="42977" spans="2:15" x14ac:dyDescent="0.2">
      <c r="B42977" s="3"/>
      <c r="C42977" s="3"/>
      <c r="D42977" s="6"/>
      <c r="E42977" s="8"/>
      <c r="O42977" s="9"/>
    </row>
    <row r="42978" spans="2:15" x14ac:dyDescent="0.2">
      <c r="B42978" s="3"/>
      <c r="C42978" s="3"/>
      <c r="D42978" s="6"/>
      <c r="E42978" s="8"/>
      <c r="O42978" s="9"/>
    </row>
    <row r="42979" spans="2:15" x14ac:dyDescent="0.2">
      <c r="B42979" s="3"/>
      <c r="C42979" s="3"/>
      <c r="D42979" s="6"/>
      <c r="E42979" s="8"/>
      <c r="O42979" s="9"/>
    </row>
    <row r="42980" spans="2:15" x14ac:dyDescent="0.2">
      <c r="B42980" s="3"/>
      <c r="C42980" s="3"/>
      <c r="D42980" s="6"/>
      <c r="E42980" s="8"/>
      <c r="O42980" s="9"/>
    </row>
    <row r="42981" spans="2:15" x14ac:dyDescent="0.2">
      <c r="B42981" s="3"/>
      <c r="C42981" s="3"/>
      <c r="D42981" s="6"/>
      <c r="E42981" s="8"/>
      <c r="O42981" s="9"/>
    </row>
    <row r="42982" spans="2:15" x14ac:dyDescent="0.2">
      <c r="B42982" s="3"/>
      <c r="C42982" s="3"/>
      <c r="D42982" s="6"/>
      <c r="E42982" s="8"/>
      <c r="O42982" s="9"/>
    </row>
    <row r="42983" spans="2:15" x14ac:dyDescent="0.2">
      <c r="B42983" s="3"/>
      <c r="C42983" s="3"/>
      <c r="D42983" s="6"/>
      <c r="E42983" s="8"/>
      <c r="O42983" s="9"/>
    </row>
    <row r="42984" spans="2:15" x14ac:dyDescent="0.2">
      <c r="B42984" s="3"/>
      <c r="C42984" s="3"/>
      <c r="D42984" s="6"/>
      <c r="E42984" s="8"/>
      <c r="O42984" s="9"/>
    </row>
    <row r="42985" spans="2:15" x14ac:dyDescent="0.2">
      <c r="B42985" s="3"/>
      <c r="C42985" s="3"/>
      <c r="D42985" s="6"/>
      <c r="E42985" s="8"/>
      <c r="O42985" s="9"/>
    </row>
    <row r="42986" spans="2:15" x14ac:dyDescent="0.2">
      <c r="B42986" s="3"/>
      <c r="C42986" s="3"/>
      <c r="D42986" s="6"/>
      <c r="E42986" s="8"/>
      <c r="O42986" s="9"/>
    </row>
    <row r="42987" spans="2:15" x14ac:dyDescent="0.2">
      <c r="B42987" s="3"/>
      <c r="C42987" s="3"/>
      <c r="D42987" s="6"/>
      <c r="E42987" s="8"/>
      <c r="O42987" s="9"/>
    </row>
    <row r="42988" spans="2:15" x14ac:dyDescent="0.2">
      <c r="B42988" s="3"/>
      <c r="C42988" s="3"/>
      <c r="D42988" s="6"/>
      <c r="E42988" s="8"/>
      <c r="O42988" s="9"/>
    </row>
    <row r="42989" spans="2:15" x14ac:dyDescent="0.2">
      <c r="B42989" s="3"/>
      <c r="C42989" s="3"/>
      <c r="D42989" s="6"/>
      <c r="E42989" s="8"/>
      <c r="O42989" s="9"/>
    </row>
    <row r="42990" spans="2:15" x14ac:dyDescent="0.2">
      <c r="B42990" s="3"/>
      <c r="C42990" s="3"/>
      <c r="D42990" s="6"/>
      <c r="E42990" s="8"/>
      <c r="O42990" s="9"/>
    </row>
    <row r="42991" spans="2:15" x14ac:dyDescent="0.2">
      <c r="B42991" s="3"/>
      <c r="C42991" s="3"/>
      <c r="D42991" s="6"/>
      <c r="E42991" s="8"/>
      <c r="O42991" s="9"/>
    </row>
    <row r="42992" spans="2:15" x14ac:dyDescent="0.2">
      <c r="B42992" s="3"/>
      <c r="C42992" s="3"/>
      <c r="D42992" s="6"/>
      <c r="E42992" s="8"/>
      <c r="O42992" s="9"/>
    </row>
    <row r="42993" spans="2:15" x14ac:dyDescent="0.2">
      <c r="B42993" s="3"/>
      <c r="C42993" s="3"/>
      <c r="D42993" s="6"/>
      <c r="E42993" s="8"/>
      <c r="O42993" s="9"/>
    </row>
    <row r="42994" spans="2:15" x14ac:dyDescent="0.2">
      <c r="B42994" s="3"/>
      <c r="C42994" s="3"/>
      <c r="D42994" s="6"/>
      <c r="E42994" s="8"/>
      <c r="O42994" s="9"/>
    </row>
    <row r="42995" spans="2:15" x14ac:dyDescent="0.2">
      <c r="B42995" s="3"/>
      <c r="C42995" s="3"/>
      <c r="D42995" s="6"/>
      <c r="E42995" s="8"/>
      <c r="O42995" s="9"/>
    </row>
    <row r="42996" spans="2:15" x14ac:dyDescent="0.2">
      <c r="B42996" s="3"/>
      <c r="C42996" s="3"/>
      <c r="D42996" s="6"/>
      <c r="E42996" s="8"/>
      <c r="O42996" s="9"/>
    </row>
    <row r="42997" spans="2:15" x14ac:dyDescent="0.2">
      <c r="B42997" s="3"/>
      <c r="C42997" s="3"/>
      <c r="D42997" s="6"/>
      <c r="E42997" s="8"/>
      <c r="O42997" s="9"/>
    </row>
    <row r="42998" spans="2:15" x14ac:dyDescent="0.2">
      <c r="B42998" s="3"/>
      <c r="C42998" s="3"/>
      <c r="D42998" s="6"/>
      <c r="E42998" s="8"/>
      <c r="O42998" s="9"/>
    </row>
    <row r="42999" spans="2:15" x14ac:dyDescent="0.2">
      <c r="B42999" s="3"/>
      <c r="C42999" s="3"/>
      <c r="D42999" s="6"/>
      <c r="E42999" s="8"/>
      <c r="O42999" s="9"/>
    </row>
    <row r="43000" spans="2:15" x14ac:dyDescent="0.2">
      <c r="B43000" s="3"/>
      <c r="C43000" s="3"/>
      <c r="D43000" s="6"/>
      <c r="E43000" s="8"/>
      <c r="O43000" s="9"/>
    </row>
    <row r="43001" spans="2:15" x14ac:dyDescent="0.2">
      <c r="B43001" s="3"/>
      <c r="C43001" s="3"/>
      <c r="D43001" s="6"/>
      <c r="E43001" s="8"/>
      <c r="O43001" s="9"/>
    </row>
    <row r="43002" spans="2:15" x14ac:dyDescent="0.2">
      <c r="B43002" s="3"/>
      <c r="C43002" s="3"/>
      <c r="D43002" s="6"/>
      <c r="E43002" s="8"/>
      <c r="O43002" s="9"/>
    </row>
    <row r="43003" spans="2:15" x14ac:dyDescent="0.2">
      <c r="B43003" s="3"/>
      <c r="C43003" s="3"/>
      <c r="D43003" s="6"/>
      <c r="E43003" s="8"/>
      <c r="O43003" s="9"/>
    </row>
    <row r="43004" spans="2:15" x14ac:dyDescent="0.2">
      <c r="B43004" s="3"/>
      <c r="C43004" s="3"/>
      <c r="D43004" s="6"/>
      <c r="E43004" s="8"/>
      <c r="O43004" s="9"/>
    </row>
    <row r="43005" spans="2:15" x14ac:dyDescent="0.2">
      <c r="B43005" s="3"/>
      <c r="C43005" s="3"/>
      <c r="D43005" s="6"/>
      <c r="E43005" s="8"/>
      <c r="O43005" s="9"/>
    </row>
    <row r="43006" spans="2:15" x14ac:dyDescent="0.2">
      <c r="B43006" s="3"/>
      <c r="C43006" s="3"/>
      <c r="D43006" s="6"/>
      <c r="E43006" s="8"/>
      <c r="O43006" s="9"/>
    </row>
    <row r="43007" spans="2:15" x14ac:dyDescent="0.2">
      <c r="B43007" s="3"/>
      <c r="C43007" s="3"/>
      <c r="D43007" s="6"/>
      <c r="E43007" s="8"/>
      <c r="O43007" s="9"/>
    </row>
    <row r="43008" spans="2:15" x14ac:dyDescent="0.2">
      <c r="B43008" s="3"/>
      <c r="C43008" s="3"/>
      <c r="D43008" s="6"/>
      <c r="E43008" s="8"/>
      <c r="O43008" s="9"/>
    </row>
    <row r="43009" spans="2:15" x14ac:dyDescent="0.2">
      <c r="B43009" s="3"/>
      <c r="C43009" s="3"/>
      <c r="D43009" s="6"/>
      <c r="E43009" s="8"/>
      <c r="O43009" s="9"/>
    </row>
    <row r="43010" spans="2:15" x14ac:dyDescent="0.2">
      <c r="B43010" s="3"/>
      <c r="C43010" s="3"/>
      <c r="D43010" s="6"/>
      <c r="E43010" s="8"/>
      <c r="O43010" s="9"/>
    </row>
    <row r="43011" spans="2:15" x14ac:dyDescent="0.2">
      <c r="B43011" s="3"/>
      <c r="C43011" s="3"/>
      <c r="D43011" s="6"/>
      <c r="E43011" s="8"/>
      <c r="O43011" s="9"/>
    </row>
    <row r="43012" spans="2:15" x14ac:dyDescent="0.2">
      <c r="B43012" s="3"/>
      <c r="C43012" s="3"/>
      <c r="D43012" s="6"/>
      <c r="E43012" s="8"/>
      <c r="O43012" s="9"/>
    </row>
    <row r="43013" spans="2:15" x14ac:dyDescent="0.2">
      <c r="B43013" s="3"/>
      <c r="C43013" s="3"/>
      <c r="D43013" s="6"/>
      <c r="E43013" s="8"/>
      <c r="O43013" s="9"/>
    </row>
    <row r="43014" spans="2:15" x14ac:dyDescent="0.2">
      <c r="B43014" s="3"/>
      <c r="C43014" s="3"/>
      <c r="D43014" s="6"/>
      <c r="E43014" s="8"/>
      <c r="O43014" s="9"/>
    </row>
    <row r="43015" spans="2:15" x14ac:dyDescent="0.2">
      <c r="B43015" s="3"/>
      <c r="C43015" s="3"/>
      <c r="D43015" s="6"/>
      <c r="E43015" s="8"/>
      <c r="O43015" s="9"/>
    </row>
    <row r="43016" spans="2:15" x14ac:dyDescent="0.2">
      <c r="B43016" s="3"/>
      <c r="C43016" s="3"/>
      <c r="D43016" s="6"/>
      <c r="E43016" s="8"/>
      <c r="O43016" s="9"/>
    </row>
    <row r="43017" spans="2:15" x14ac:dyDescent="0.2">
      <c r="B43017" s="3"/>
      <c r="C43017" s="3"/>
      <c r="D43017" s="6"/>
      <c r="E43017" s="8"/>
      <c r="O43017" s="9"/>
    </row>
    <row r="43018" spans="2:15" x14ac:dyDescent="0.2">
      <c r="B43018" s="3"/>
      <c r="C43018" s="3"/>
      <c r="D43018" s="6"/>
      <c r="E43018" s="8"/>
      <c r="O43018" s="9"/>
    </row>
    <row r="43019" spans="2:15" x14ac:dyDescent="0.2">
      <c r="B43019" s="3"/>
      <c r="C43019" s="3"/>
      <c r="D43019" s="6"/>
      <c r="E43019" s="8"/>
      <c r="O43019" s="9"/>
    </row>
    <row r="43020" spans="2:15" x14ac:dyDescent="0.2">
      <c r="B43020" s="3"/>
      <c r="C43020" s="3"/>
      <c r="D43020" s="6"/>
      <c r="E43020" s="8"/>
      <c r="O43020" s="9"/>
    </row>
    <row r="43021" spans="2:15" x14ac:dyDescent="0.2">
      <c r="B43021" s="3"/>
      <c r="C43021" s="3"/>
      <c r="D43021" s="6"/>
      <c r="E43021" s="8"/>
      <c r="O43021" s="9"/>
    </row>
    <row r="43022" spans="2:15" x14ac:dyDescent="0.2">
      <c r="B43022" s="3"/>
      <c r="C43022" s="3"/>
      <c r="D43022" s="6"/>
      <c r="E43022" s="8"/>
      <c r="O43022" s="9"/>
    </row>
    <row r="43023" spans="2:15" x14ac:dyDescent="0.2">
      <c r="B43023" s="3"/>
      <c r="C43023" s="3"/>
      <c r="D43023" s="6"/>
      <c r="E43023" s="8"/>
      <c r="O43023" s="9"/>
    </row>
    <row r="43024" spans="2:15" x14ac:dyDescent="0.2">
      <c r="B43024" s="3"/>
      <c r="C43024" s="3"/>
      <c r="D43024" s="6"/>
      <c r="E43024" s="8"/>
      <c r="O43024" s="9"/>
    </row>
    <row r="43025" spans="2:15" x14ac:dyDescent="0.2">
      <c r="B43025" s="3"/>
      <c r="C43025" s="3"/>
      <c r="D43025" s="6"/>
      <c r="E43025" s="8"/>
      <c r="O43025" s="9"/>
    </row>
    <row r="43026" spans="2:15" x14ac:dyDescent="0.2">
      <c r="B43026" s="3"/>
      <c r="C43026" s="3"/>
      <c r="D43026" s="6"/>
      <c r="E43026" s="8"/>
      <c r="O43026" s="9"/>
    </row>
    <row r="43027" spans="2:15" x14ac:dyDescent="0.2">
      <c r="B43027" s="3"/>
      <c r="C43027" s="3"/>
      <c r="D43027" s="6"/>
      <c r="E43027" s="8"/>
      <c r="O43027" s="9"/>
    </row>
    <row r="43028" spans="2:15" x14ac:dyDescent="0.2">
      <c r="B43028" s="3"/>
      <c r="C43028" s="3"/>
      <c r="D43028" s="6"/>
      <c r="E43028" s="8"/>
      <c r="O43028" s="9"/>
    </row>
    <row r="43029" spans="2:15" x14ac:dyDescent="0.2">
      <c r="B43029" s="3"/>
      <c r="C43029" s="3"/>
      <c r="D43029" s="6"/>
      <c r="E43029" s="8"/>
      <c r="O43029" s="9"/>
    </row>
    <row r="43030" spans="2:15" x14ac:dyDescent="0.2">
      <c r="B43030" s="3"/>
      <c r="C43030" s="3"/>
      <c r="D43030" s="6"/>
      <c r="E43030" s="8"/>
      <c r="O43030" s="9"/>
    </row>
    <row r="43031" spans="2:15" x14ac:dyDescent="0.2">
      <c r="B43031" s="3"/>
      <c r="C43031" s="3"/>
      <c r="D43031" s="6"/>
      <c r="E43031" s="8"/>
      <c r="O43031" s="9"/>
    </row>
    <row r="43032" spans="2:15" x14ac:dyDescent="0.2">
      <c r="B43032" s="3"/>
      <c r="C43032" s="3"/>
      <c r="D43032" s="6"/>
      <c r="E43032" s="8"/>
      <c r="O43032" s="9"/>
    </row>
    <row r="43033" spans="2:15" x14ac:dyDescent="0.2">
      <c r="B43033" s="3"/>
      <c r="C43033" s="3"/>
      <c r="D43033" s="6"/>
      <c r="E43033" s="8"/>
      <c r="O43033" s="9"/>
    </row>
    <row r="43034" spans="2:15" x14ac:dyDescent="0.2">
      <c r="B43034" s="3"/>
      <c r="C43034" s="3"/>
      <c r="D43034" s="6"/>
      <c r="E43034" s="8"/>
      <c r="O43034" s="9"/>
    </row>
    <row r="43035" spans="2:15" x14ac:dyDescent="0.2">
      <c r="B43035" s="3"/>
      <c r="C43035" s="3"/>
      <c r="D43035" s="6"/>
      <c r="E43035" s="8"/>
      <c r="O43035" s="9"/>
    </row>
    <row r="43036" spans="2:15" x14ac:dyDescent="0.2">
      <c r="B43036" s="3"/>
      <c r="C43036" s="3"/>
      <c r="D43036" s="6"/>
      <c r="E43036" s="8"/>
      <c r="O43036" s="9"/>
    </row>
    <row r="43037" spans="2:15" x14ac:dyDescent="0.2">
      <c r="B43037" s="3"/>
      <c r="C43037" s="3"/>
      <c r="D43037" s="6"/>
      <c r="E43037" s="8"/>
      <c r="O43037" s="9"/>
    </row>
    <row r="43038" spans="2:15" x14ac:dyDescent="0.2">
      <c r="B43038" s="3"/>
      <c r="C43038" s="3"/>
      <c r="D43038" s="6"/>
      <c r="E43038" s="8"/>
      <c r="O43038" s="9"/>
    </row>
    <row r="43039" spans="2:15" x14ac:dyDescent="0.2">
      <c r="B43039" s="3"/>
      <c r="C43039" s="3"/>
      <c r="D43039" s="6"/>
      <c r="E43039" s="8"/>
      <c r="O43039" s="9"/>
    </row>
    <row r="43040" spans="2:15" x14ac:dyDescent="0.2">
      <c r="B43040" s="3"/>
      <c r="C43040" s="3"/>
      <c r="D43040" s="6"/>
      <c r="E43040" s="8"/>
      <c r="O43040" s="9"/>
    </row>
    <row r="43041" spans="2:15" x14ac:dyDescent="0.2">
      <c r="B43041" s="3"/>
      <c r="C43041" s="3"/>
      <c r="D43041" s="6"/>
      <c r="E43041" s="8"/>
      <c r="O43041" s="9"/>
    </row>
    <row r="43042" spans="2:15" x14ac:dyDescent="0.2">
      <c r="B43042" s="3"/>
      <c r="C43042" s="3"/>
      <c r="D43042" s="6"/>
      <c r="E43042" s="8"/>
      <c r="O43042" s="9"/>
    </row>
    <row r="43043" spans="2:15" x14ac:dyDescent="0.2">
      <c r="B43043" s="3"/>
      <c r="C43043" s="3"/>
      <c r="D43043" s="6"/>
      <c r="E43043" s="8"/>
      <c r="O43043" s="9"/>
    </row>
    <row r="43044" spans="2:15" x14ac:dyDescent="0.2">
      <c r="B43044" s="3"/>
      <c r="C43044" s="3"/>
      <c r="D43044" s="6"/>
      <c r="E43044" s="8"/>
      <c r="O43044" s="9"/>
    </row>
    <row r="43045" spans="2:15" x14ac:dyDescent="0.2">
      <c r="B43045" s="3"/>
      <c r="C43045" s="3"/>
      <c r="D43045" s="6"/>
      <c r="E43045" s="8"/>
      <c r="O43045" s="9"/>
    </row>
    <row r="43046" spans="2:15" x14ac:dyDescent="0.2">
      <c r="B43046" s="3"/>
      <c r="C43046" s="3"/>
      <c r="D43046" s="6"/>
      <c r="E43046" s="8"/>
      <c r="O43046" s="9"/>
    </row>
    <row r="43047" spans="2:15" x14ac:dyDescent="0.2">
      <c r="B43047" s="3"/>
      <c r="C43047" s="3"/>
      <c r="D43047" s="6"/>
      <c r="E43047" s="8"/>
      <c r="O43047" s="9"/>
    </row>
    <row r="43048" spans="2:15" x14ac:dyDescent="0.2">
      <c r="B43048" s="3"/>
      <c r="C43048" s="3"/>
      <c r="D43048" s="6"/>
      <c r="E43048" s="8"/>
      <c r="O43048" s="9"/>
    </row>
    <row r="43049" spans="2:15" x14ac:dyDescent="0.2">
      <c r="B43049" s="3"/>
      <c r="C43049" s="3"/>
      <c r="D43049" s="6"/>
      <c r="E43049" s="8"/>
      <c r="O43049" s="9"/>
    </row>
    <row r="43050" spans="2:15" x14ac:dyDescent="0.2">
      <c r="B43050" s="3"/>
      <c r="C43050" s="3"/>
      <c r="D43050" s="6"/>
      <c r="E43050" s="8"/>
      <c r="O43050" s="9"/>
    </row>
    <row r="43051" spans="2:15" x14ac:dyDescent="0.2">
      <c r="B43051" s="3"/>
      <c r="C43051" s="3"/>
      <c r="D43051" s="6"/>
      <c r="E43051" s="8"/>
      <c r="O43051" s="9"/>
    </row>
    <row r="43052" spans="2:15" x14ac:dyDescent="0.2">
      <c r="B43052" s="3"/>
      <c r="C43052" s="3"/>
      <c r="D43052" s="6"/>
      <c r="E43052" s="8"/>
      <c r="O43052" s="9"/>
    </row>
    <row r="43053" spans="2:15" x14ac:dyDescent="0.2">
      <c r="B43053" s="3"/>
      <c r="C43053" s="3"/>
      <c r="D43053" s="6"/>
      <c r="E43053" s="8"/>
      <c r="O43053" s="9"/>
    </row>
    <row r="43054" spans="2:15" x14ac:dyDescent="0.2">
      <c r="B43054" s="3"/>
      <c r="C43054" s="3"/>
      <c r="D43054" s="6"/>
      <c r="E43054" s="8"/>
      <c r="O43054" s="9"/>
    </row>
    <row r="43055" spans="2:15" x14ac:dyDescent="0.2">
      <c r="B43055" s="3"/>
      <c r="C43055" s="3"/>
      <c r="D43055" s="6"/>
      <c r="E43055" s="8"/>
      <c r="O43055" s="9"/>
    </row>
    <row r="43056" spans="2:15" x14ac:dyDescent="0.2">
      <c r="B43056" s="3"/>
      <c r="C43056" s="3"/>
      <c r="D43056" s="6"/>
      <c r="E43056" s="8"/>
      <c r="O43056" s="9"/>
    </row>
    <row r="43057" spans="2:15" x14ac:dyDescent="0.2">
      <c r="B43057" s="3"/>
      <c r="C43057" s="3"/>
      <c r="D43057" s="6"/>
      <c r="E43057" s="8"/>
      <c r="O43057" s="9"/>
    </row>
    <row r="43058" spans="2:15" x14ac:dyDescent="0.2">
      <c r="B43058" s="3"/>
      <c r="C43058" s="3"/>
      <c r="D43058" s="6"/>
      <c r="E43058" s="8"/>
      <c r="O43058" s="9"/>
    </row>
    <row r="43059" spans="2:15" x14ac:dyDescent="0.2">
      <c r="B43059" s="3"/>
      <c r="C43059" s="3"/>
      <c r="D43059" s="6"/>
      <c r="E43059" s="8"/>
      <c r="O43059" s="9"/>
    </row>
    <row r="43060" spans="2:15" x14ac:dyDescent="0.2">
      <c r="B43060" s="3"/>
      <c r="C43060" s="3"/>
      <c r="D43060" s="6"/>
      <c r="E43060" s="8"/>
      <c r="O43060" s="9"/>
    </row>
    <row r="43061" spans="2:15" x14ac:dyDescent="0.2">
      <c r="B43061" s="3"/>
      <c r="C43061" s="3"/>
      <c r="D43061" s="6"/>
      <c r="E43061" s="8"/>
      <c r="O43061" s="9"/>
    </row>
    <row r="43062" spans="2:15" x14ac:dyDescent="0.2">
      <c r="B43062" s="3"/>
      <c r="C43062" s="3"/>
      <c r="D43062" s="6"/>
      <c r="E43062" s="8"/>
      <c r="O43062" s="9"/>
    </row>
    <row r="43063" spans="2:15" x14ac:dyDescent="0.2">
      <c r="B43063" s="3"/>
      <c r="C43063" s="3"/>
      <c r="D43063" s="6"/>
      <c r="E43063" s="8"/>
      <c r="O43063" s="9"/>
    </row>
    <row r="43064" spans="2:15" x14ac:dyDescent="0.2">
      <c r="B43064" s="3"/>
      <c r="C43064" s="3"/>
      <c r="D43064" s="6"/>
      <c r="E43064" s="8"/>
      <c r="O43064" s="9"/>
    </row>
    <row r="43065" spans="2:15" x14ac:dyDescent="0.2">
      <c r="B43065" s="3"/>
      <c r="C43065" s="3"/>
      <c r="D43065" s="6"/>
      <c r="E43065" s="8"/>
      <c r="O43065" s="9"/>
    </row>
    <row r="43066" spans="2:15" x14ac:dyDescent="0.2">
      <c r="B43066" s="3"/>
      <c r="C43066" s="3"/>
      <c r="D43066" s="6"/>
      <c r="E43066" s="8"/>
      <c r="O43066" s="9"/>
    </row>
    <row r="43067" spans="2:15" x14ac:dyDescent="0.2">
      <c r="B43067" s="3"/>
      <c r="C43067" s="3"/>
      <c r="D43067" s="6"/>
      <c r="E43067" s="8"/>
      <c r="O43067" s="9"/>
    </row>
    <row r="43068" spans="2:15" x14ac:dyDescent="0.2">
      <c r="B43068" s="3"/>
      <c r="C43068" s="3"/>
      <c r="D43068" s="6"/>
      <c r="E43068" s="8"/>
      <c r="O43068" s="9"/>
    </row>
    <row r="43069" spans="2:15" x14ac:dyDescent="0.2">
      <c r="B43069" s="3"/>
      <c r="C43069" s="3"/>
      <c r="D43069" s="6"/>
      <c r="E43069" s="8"/>
      <c r="O43069" s="9"/>
    </row>
    <row r="43070" spans="2:15" x14ac:dyDescent="0.2">
      <c r="B43070" s="3"/>
      <c r="C43070" s="3"/>
      <c r="D43070" s="6"/>
      <c r="E43070" s="8"/>
      <c r="O43070" s="9"/>
    </row>
    <row r="43071" spans="2:15" x14ac:dyDescent="0.2">
      <c r="B43071" s="3"/>
      <c r="C43071" s="3"/>
      <c r="D43071" s="6"/>
      <c r="E43071" s="8"/>
      <c r="O43071" s="9"/>
    </row>
    <row r="43072" spans="2:15" x14ac:dyDescent="0.2">
      <c r="B43072" s="3"/>
      <c r="C43072" s="3"/>
      <c r="D43072" s="6"/>
      <c r="E43072" s="8"/>
      <c r="O43072" s="9"/>
    </row>
    <row r="43073" spans="2:15" x14ac:dyDescent="0.2">
      <c r="B43073" s="3"/>
      <c r="C43073" s="3"/>
      <c r="D43073" s="6"/>
      <c r="E43073" s="8"/>
      <c r="O43073" s="9"/>
    </row>
    <row r="43074" spans="2:15" x14ac:dyDescent="0.2">
      <c r="B43074" s="3"/>
      <c r="C43074" s="3"/>
      <c r="D43074" s="6"/>
      <c r="E43074" s="8"/>
      <c r="O43074" s="9"/>
    </row>
    <row r="43075" spans="2:15" x14ac:dyDescent="0.2">
      <c r="B43075" s="3"/>
      <c r="C43075" s="3"/>
      <c r="D43075" s="6"/>
      <c r="E43075" s="8"/>
      <c r="O43075" s="9"/>
    </row>
    <row r="43076" spans="2:15" x14ac:dyDescent="0.2">
      <c r="B43076" s="3"/>
      <c r="C43076" s="3"/>
      <c r="D43076" s="6"/>
      <c r="E43076" s="8"/>
      <c r="O43076" s="9"/>
    </row>
    <row r="43077" spans="2:15" x14ac:dyDescent="0.2">
      <c r="B43077" s="3"/>
      <c r="C43077" s="3"/>
      <c r="D43077" s="6"/>
      <c r="E43077" s="8"/>
      <c r="O43077" s="9"/>
    </row>
    <row r="43078" spans="2:15" x14ac:dyDescent="0.2">
      <c r="B43078" s="3"/>
      <c r="C43078" s="3"/>
      <c r="D43078" s="6"/>
      <c r="E43078" s="8"/>
      <c r="O43078" s="9"/>
    </row>
    <row r="43079" spans="2:15" x14ac:dyDescent="0.2">
      <c r="B43079" s="3"/>
      <c r="C43079" s="3"/>
      <c r="D43079" s="6"/>
      <c r="E43079" s="8"/>
      <c r="O43079" s="9"/>
    </row>
    <row r="43080" spans="2:15" x14ac:dyDescent="0.2">
      <c r="B43080" s="3"/>
      <c r="C43080" s="3"/>
      <c r="D43080" s="6"/>
      <c r="E43080" s="8"/>
      <c r="O43080" s="9"/>
    </row>
    <row r="43081" spans="2:15" x14ac:dyDescent="0.2">
      <c r="B43081" s="3"/>
      <c r="C43081" s="3"/>
      <c r="D43081" s="6"/>
      <c r="E43081" s="8"/>
      <c r="O43081" s="9"/>
    </row>
    <row r="43082" spans="2:15" x14ac:dyDescent="0.2">
      <c r="B43082" s="3"/>
      <c r="C43082" s="3"/>
      <c r="D43082" s="6"/>
      <c r="E43082" s="8"/>
      <c r="O43082" s="9"/>
    </row>
    <row r="43083" spans="2:15" x14ac:dyDescent="0.2">
      <c r="B43083" s="3"/>
      <c r="C43083" s="3"/>
      <c r="D43083" s="6"/>
      <c r="E43083" s="8"/>
      <c r="O43083" s="9"/>
    </row>
    <row r="43084" spans="2:15" x14ac:dyDescent="0.2">
      <c r="B43084" s="3"/>
      <c r="C43084" s="3"/>
      <c r="D43084" s="6"/>
      <c r="E43084" s="8"/>
      <c r="O43084" s="9"/>
    </row>
    <row r="43085" spans="2:15" x14ac:dyDescent="0.2">
      <c r="B43085" s="3"/>
      <c r="C43085" s="3"/>
      <c r="D43085" s="6"/>
      <c r="E43085" s="8"/>
      <c r="O43085" s="9"/>
    </row>
    <row r="43086" spans="2:15" x14ac:dyDescent="0.2">
      <c r="B43086" s="3"/>
      <c r="C43086" s="3"/>
      <c r="D43086" s="6"/>
      <c r="E43086" s="8"/>
      <c r="O43086" s="9"/>
    </row>
    <row r="43087" spans="2:15" x14ac:dyDescent="0.2">
      <c r="B43087" s="3"/>
      <c r="C43087" s="3"/>
      <c r="D43087" s="6"/>
      <c r="E43087" s="8"/>
      <c r="O43087" s="9"/>
    </row>
    <row r="43088" spans="2:15" x14ac:dyDescent="0.2">
      <c r="B43088" s="3"/>
      <c r="C43088" s="3"/>
      <c r="D43088" s="6"/>
      <c r="E43088" s="8"/>
      <c r="O43088" s="9"/>
    </row>
    <row r="43089" spans="2:15" x14ac:dyDescent="0.2">
      <c r="B43089" s="3"/>
      <c r="C43089" s="3"/>
      <c r="D43089" s="6"/>
      <c r="E43089" s="8"/>
      <c r="O43089" s="9"/>
    </row>
    <row r="43090" spans="2:15" x14ac:dyDescent="0.2">
      <c r="B43090" s="3"/>
      <c r="C43090" s="3"/>
      <c r="D43090" s="6"/>
      <c r="E43090" s="8"/>
      <c r="O43090" s="9"/>
    </row>
    <row r="43091" spans="2:15" x14ac:dyDescent="0.2">
      <c r="B43091" s="3"/>
      <c r="C43091" s="3"/>
      <c r="D43091" s="6"/>
      <c r="E43091" s="8"/>
      <c r="O43091" s="9"/>
    </row>
    <row r="43092" spans="2:15" x14ac:dyDescent="0.2">
      <c r="B43092" s="3"/>
      <c r="C43092" s="3"/>
      <c r="D43092" s="6"/>
      <c r="E43092" s="8"/>
      <c r="O43092" s="9"/>
    </row>
    <row r="43093" spans="2:15" x14ac:dyDescent="0.2">
      <c r="B43093" s="3"/>
      <c r="C43093" s="3"/>
      <c r="D43093" s="6"/>
      <c r="E43093" s="8"/>
      <c r="O43093" s="9"/>
    </row>
    <row r="43094" spans="2:15" x14ac:dyDescent="0.2">
      <c r="B43094" s="3"/>
      <c r="C43094" s="3"/>
      <c r="D43094" s="6"/>
      <c r="E43094" s="8"/>
      <c r="O43094" s="9"/>
    </row>
    <row r="43095" spans="2:15" x14ac:dyDescent="0.2">
      <c r="B43095" s="3"/>
      <c r="C43095" s="3"/>
      <c r="D43095" s="6"/>
      <c r="E43095" s="8"/>
      <c r="O43095" s="9"/>
    </row>
    <row r="43096" spans="2:15" x14ac:dyDescent="0.2">
      <c r="B43096" s="3"/>
      <c r="C43096" s="3"/>
      <c r="D43096" s="6"/>
      <c r="E43096" s="8"/>
      <c r="O43096" s="9"/>
    </row>
    <row r="43097" spans="2:15" x14ac:dyDescent="0.2">
      <c r="B43097" s="3"/>
      <c r="C43097" s="3"/>
      <c r="D43097" s="6"/>
      <c r="E43097" s="8"/>
      <c r="O43097" s="9"/>
    </row>
    <row r="43098" spans="2:15" x14ac:dyDescent="0.2">
      <c r="B43098" s="3"/>
      <c r="C43098" s="3"/>
      <c r="D43098" s="6"/>
      <c r="E43098" s="8"/>
      <c r="O43098" s="9"/>
    </row>
    <row r="43099" spans="2:15" x14ac:dyDescent="0.2">
      <c r="B43099" s="3"/>
      <c r="C43099" s="3"/>
      <c r="D43099" s="6"/>
      <c r="E43099" s="8"/>
      <c r="O43099" s="9"/>
    </row>
    <row r="43100" spans="2:15" x14ac:dyDescent="0.2">
      <c r="B43100" s="3"/>
      <c r="C43100" s="3"/>
      <c r="D43100" s="6"/>
      <c r="E43100" s="8"/>
      <c r="O43100" s="9"/>
    </row>
    <row r="43101" spans="2:15" x14ac:dyDescent="0.2">
      <c r="B43101" s="3"/>
      <c r="C43101" s="3"/>
      <c r="D43101" s="6"/>
      <c r="E43101" s="8"/>
      <c r="O43101" s="9"/>
    </row>
    <row r="43102" spans="2:15" x14ac:dyDescent="0.2">
      <c r="B43102" s="3"/>
      <c r="C43102" s="3"/>
      <c r="D43102" s="6"/>
      <c r="E43102" s="8"/>
      <c r="O43102" s="9"/>
    </row>
    <row r="43103" spans="2:15" x14ac:dyDescent="0.2">
      <c r="B43103" s="3"/>
      <c r="C43103" s="3"/>
      <c r="D43103" s="6"/>
      <c r="E43103" s="8"/>
      <c r="O43103" s="9"/>
    </row>
    <row r="43104" spans="2:15" x14ac:dyDescent="0.2">
      <c r="B43104" s="3"/>
      <c r="C43104" s="3"/>
      <c r="D43104" s="6"/>
      <c r="E43104" s="8"/>
      <c r="O43104" s="9"/>
    </row>
    <row r="43105" spans="2:15" x14ac:dyDescent="0.2">
      <c r="B43105" s="3"/>
      <c r="C43105" s="3"/>
      <c r="D43105" s="6"/>
      <c r="E43105" s="8"/>
      <c r="O43105" s="9"/>
    </row>
    <row r="43106" spans="2:15" x14ac:dyDescent="0.2">
      <c r="B43106" s="3"/>
      <c r="C43106" s="3"/>
      <c r="D43106" s="6"/>
      <c r="E43106" s="8"/>
      <c r="O43106" s="9"/>
    </row>
    <row r="43107" spans="2:15" x14ac:dyDescent="0.2">
      <c r="B43107" s="3"/>
      <c r="C43107" s="3"/>
      <c r="D43107" s="6"/>
      <c r="E43107" s="8"/>
      <c r="O43107" s="9"/>
    </row>
    <row r="43108" spans="2:15" x14ac:dyDescent="0.2">
      <c r="B43108" s="3"/>
      <c r="C43108" s="3"/>
      <c r="D43108" s="6"/>
      <c r="E43108" s="8"/>
      <c r="O43108" s="9"/>
    </row>
    <row r="43109" spans="2:15" x14ac:dyDescent="0.2">
      <c r="B43109" s="3"/>
      <c r="C43109" s="3"/>
      <c r="D43109" s="6"/>
      <c r="E43109" s="8"/>
      <c r="O43109" s="9"/>
    </row>
    <row r="43110" spans="2:15" x14ac:dyDescent="0.2">
      <c r="B43110" s="3"/>
      <c r="C43110" s="3"/>
      <c r="D43110" s="6"/>
      <c r="E43110" s="8"/>
      <c r="O43110" s="9"/>
    </row>
    <row r="43111" spans="2:15" x14ac:dyDescent="0.2">
      <c r="B43111" s="3"/>
      <c r="C43111" s="3"/>
      <c r="D43111" s="6"/>
      <c r="E43111" s="8"/>
      <c r="O43111" s="9"/>
    </row>
    <row r="43112" spans="2:15" x14ac:dyDescent="0.2">
      <c r="B43112" s="3"/>
      <c r="C43112" s="3"/>
      <c r="D43112" s="6"/>
      <c r="E43112" s="8"/>
      <c r="O43112" s="9"/>
    </row>
    <row r="43113" spans="2:15" x14ac:dyDescent="0.2">
      <c r="B43113" s="3"/>
      <c r="C43113" s="3"/>
      <c r="D43113" s="6"/>
      <c r="E43113" s="8"/>
      <c r="O43113" s="9"/>
    </row>
    <row r="43114" spans="2:15" x14ac:dyDescent="0.2">
      <c r="B43114" s="3"/>
      <c r="C43114" s="3"/>
      <c r="D43114" s="6"/>
      <c r="E43114" s="8"/>
      <c r="O43114" s="9"/>
    </row>
    <row r="43115" spans="2:15" x14ac:dyDescent="0.2">
      <c r="B43115" s="3"/>
      <c r="C43115" s="3"/>
      <c r="D43115" s="6"/>
      <c r="E43115" s="8"/>
      <c r="O43115" s="9"/>
    </row>
    <row r="43116" spans="2:15" x14ac:dyDescent="0.2">
      <c r="B43116" s="3"/>
      <c r="C43116" s="3"/>
      <c r="D43116" s="6"/>
      <c r="E43116" s="8"/>
      <c r="O43116" s="9"/>
    </row>
    <row r="43117" spans="2:15" x14ac:dyDescent="0.2">
      <c r="B43117" s="3"/>
      <c r="C43117" s="3"/>
      <c r="D43117" s="6"/>
      <c r="E43117" s="8"/>
      <c r="O43117" s="9"/>
    </row>
    <row r="43118" spans="2:15" x14ac:dyDescent="0.2">
      <c r="B43118" s="3"/>
      <c r="C43118" s="3"/>
      <c r="D43118" s="6"/>
      <c r="E43118" s="8"/>
      <c r="O43118" s="9"/>
    </row>
    <row r="43119" spans="2:15" x14ac:dyDescent="0.2">
      <c r="B43119" s="3"/>
      <c r="C43119" s="3"/>
      <c r="D43119" s="6"/>
      <c r="E43119" s="8"/>
      <c r="O43119" s="9"/>
    </row>
    <row r="43120" spans="2:15" x14ac:dyDescent="0.2">
      <c r="B43120" s="3"/>
      <c r="C43120" s="3"/>
      <c r="D43120" s="6"/>
      <c r="E43120" s="8"/>
      <c r="O43120" s="9"/>
    </row>
    <row r="43121" spans="2:15" x14ac:dyDescent="0.2">
      <c r="B43121" s="3"/>
      <c r="C43121" s="3"/>
      <c r="D43121" s="6"/>
      <c r="E43121" s="8"/>
      <c r="O43121" s="9"/>
    </row>
    <row r="43122" spans="2:15" x14ac:dyDescent="0.2">
      <c r="B43122" s="3"/>
      <c r="C43122" s="3"/>
      <c r="D43122" s="6"/>
      <c r="E43122" s="8"/>
      <c r="O43122" s="9"/>
    </row>
    <row r="43123" spans="2:15" x14ac:dyDescent="0.2">
      <c r="B43123" s="3"/>
      <c r="C43123" s="3"/>
      <c r="D43123" s="6"/>
      <c r="E43123" s="8"/>
      <c r="O43123" s="9"/>
    </row>
    <row r="43124" spans="2:15" x14ac:dyDescent="0.2">
      <c r="B43124" s="3"/>
      <c r="C43124" s="3"/>
      <c r="D43124" s="6"/>
      <c r="E43124" s="8"/>
      <c r="O43124" s="9"/>
    </row>
    <row r="43125" spans="2:15" x14ac:dyDescent="0.2">
      <c r="B43125" s="3"/>
      <c r="C43125" s="3"/>
      <c r="D43125" s="6"/>
      <c r="E43125" s="8"/>
      <c r="O43125" s="9"/>
    </row>
    <row r="43126" spans="2:15" x14ac:dyDescent="0.2">
      <c r="B43126" s="3"/>
      <c r="C43126" s="3"/>
      <c r="D43126" s="6"/>
      <c r="E43126" s="8"/>
      <c r="O43126" s="9"/>
    </row>
    <row r="43127" spans="2:15" x14ac:dyDescent="0.2">
      <c r="B43127" s="3"/>
      <c r="C43127" s="3"/>
      <c r="D43127" s="6"/>
      <c r="E43127" s="8"/>
      <c r="O43127" s="9"/>
    </row>
    <row r="43128" spans="2:15" x14ac:dyDescent="0.2">
      <c r="B43128" s="3"/>
      <c r="C43128" s="3"/>
      <c r="D43128" s="6"/>
      <c r="E43128" s="8"/>
      <c r="O43128" s="9"/>
    </row>
    <row r="43129" spans="2:15" x14ac:dyDescent="0.2">
      <c r="B43129" s="3"/>
      <c r="C43129" s="3"/>
      <c r="D43129" s="6"/>
      <c r="E43129" s="8"/>
      <c r="O43129" s="9"/>
    </row>
    <row r="43130" spans="2:15" x14ac:dyDescent="0.2">
      <c r="B43130" s="3"/>
      <c r="C43130" s="3"/>
      <c r="D43130" s="6"/>
      <c r="E43130" s="8"/>
      <c r="O43130" s="9"/>
    </row>
    <row r="43131" spans="2:15" x14ac:dyDescent="0.2">
      <c r="B43131" s="3"/>
      <c r="C43131" s="3"/>
      <c r="D43131" s="6"/>
      <c r="E43131" s="8"/>
      <c r="O43131" s="9"/>
    </row>
    <row r="43132" spans="2:15" x14ac:dyDescent="0.2">
      <c r="B43132" s="3"/>
      <c r="C43132" s="3"/>
      <c r="D43132" s="6"/>
      <c r="E43132" s="8"/>
      <c r="O43132" s="9"/>
    </row>
    <row r="43133" spans="2:15" x14ac:dyDescent="0.2">
      <c r="B43133" s="3"/>
      <c r="C43133" s="3"/>
      <c r="D43133" s="6"/>
      <c r="E43133" s="8"/>
      <c r="O43133" s="9"/>
    </row>
    <row r="43134" spans="2:15" x14ac:dyDescent="0.2">
      <c r="B43134" s="3"/>
      <c r="C43134" s="3"/>
      <c r="D43134" s="6"/>
      <c r="E43134" s="8"/>
      <c r="O43134" s="9"/>
    </row>
    <row r="43135" spans="2:15" x14ac:dyDescent="0.2">
      <c r="B43135" s="3"/>
      <c r="C43135" s="3"/>
      <c r="D43135" s="6"/>
      <c r="E43135" s="8"/>
      <c r="O43135" s="9"/>
    </row>
    <row r="43136" spans="2:15" x14ac:dyDescent="0.2">
      <c r="B43136" s="3"/>
      <c r="C43136" s="3"/>
      <c r="D43136" s="6"/>
      <c r="E43136" s="8"/>
      <c r="O43136" s="9"/>
    </row>
    <row r="43137" spans="2:15" x14ac:dyDescent="0.2">
      <c r="B43137" s="3"/>
      <c r="C43137" s="3"/>
      <c r="D43137" s="6"/>
      <c r="E43137" s="8"/>
      <c r="O43137" s="9"/>
    </row>
    <row r="43138" spans="2:15" x14ac:dyDescent="0.2">
      <c r="B43138" s="3"/>
      <c r="C43138" s="3"/>
      <c r="D43138" s="6"/>
      <c r="E43138" s="8"/>
      <c r="O43138" s="9"/>
    </row>
    <row r="43139" spans="2:15" x14ac:dyDescent="0.2">
      <c r="B43139" s="3"/>
      <c r="C43139" s="3"/>
      <c r="D43139" s="6"/>
      <c r="E43139" s="8"/>
      <c r="O43139" s="9"/>
    </row>
    <row r="43140" spans="2:15" x14ac:dyDescent="0.2">
      <c r="B43140" s="3"/>
      <c r="C43140" s="3"/>
      <c r="D43140" s="6"/>
      <c r="E43140" s="8"/>
      <c r="O43140" s="9"/>
    </row>
    <row r="43141" spans="2:15" x14ac:dyDescent="0.2">
      <c r="B43141" s="3"/>
      <c r="C43141" s="3"/>
      <c r="D43141" s="6"/>
      <c r="E43141" s="8"/>
      <c r="O43141" s="9"/>
    </row>
    <row r="43142" spans="2:15" x14ac:dyDescent="0.2">
      <c r="B43142" s="3"/>
      <c r="C43142" s="3"/>
      <c r="D43142" s="6"/>
      <c r="E43142" s="8"/>
      <c r="O43142" s="9"/>
    </row>
    <row r="43143" spans="2:15" x14ac:dyDescent="0.2">
      <c r="B43143" s="3"/>
      <c r="C43143" s="3"/>
      <c r="D43143" s="6"/>
      <c r="E43143" s="8"/>
      <c r="O43143" s="9"/>
    </row>
    <row r="43144" spans="2:15" x14ac:dyDescent="0.2">
      <c r="B43144" s="3"/>
      <c r="C43144" s="3"/>
      <c r="D43144" s="6"/>
      <c r="E43144" s="8"/>
      <c r="O43144" s="9"/>
    </row>
    <row r="43145" spans="2:15" x14ac:dyDescent="0.2">
      <c r="B43145" s="3"/>
      <c r="C43145" s="3"/>
      <c r="D43145" s="6"/>
      <c r="E43145" s="8"/>
      <c r="O43145" s="9"/>
    </row>
    <row r="43146" spans="2:15" x14ac:dyDescent="0.2">
      <c r="B43146" s="3"/>
      <c r="C43146" s="3"/>
      <c r="D43146" s="6"/>
      <c r="E43146" s="8"/>
      <c r="O43146" s="9"/>
    </row>
    <row r="43147" spans="2:15" x14ac:dyDescent="0.2">
      <c r="B43147" s="3"/>
      <c r="C43147" s="3"/>
      <c r="D43147" s="6"/>
      <c r="E43147" s="8"/>
      <c r="O43147" s="9"/>
    </row>
    <row r="43148" spans="2:15" x14ac:dyDescent="0.2">
      <c r="B43148" s="3"/>
      <c r="C43148" s="3"/>
      <c r="D43148" s="6"/>
      <c r="E43148" s="8"/>
      <c r="O43148" s="9"/>
    </row>
    <row r="43149" spans="2:15" x14ac:dyDescent="0.2">
      <c r="B43149" s="3"/>
      <c r="C43149" s="3"/>
      <c r="D43149" s="6"/>
      <c r="E43149" s="8"/>
      <c r="O43149" s="9"/>
    </row>
    <row r="43150" spans="2:15" x14ac:dyDescent="0.2">
      <c r="B43150" s="3"/>
      <c r="C43150" s="3"/>
      <c r="D43150" s="6"/>
      <c r="E43150" s="8"/>
      <c r="O43150" s="9"/>
    </row>
    <row r="43151" spans="2:15" x14ac:dyDescent="0.2">
      <c r="B43151" s="3"/>
      <c r="C43151" s="3"/>
      <c r="D43151" s="6"/>
      <c r="E43151" s="8"/>
      <c r="O43151" s="9"/>
    </row>
    <row r="43152" spans="2:15" x14ac:dyDescent="0.2">
      <c r="B43152" s="3"/>
      <c r="C43152" s="3"/>
      <c r="D43152" s="6"/>
      <c r="E43152" s="8"/>
      <c r="O43152" s="9"/>
    </row>
    <row r="43153" spans="2:15" x14ac:dyDescent="0.2">
      <c r="B43153" s="3"/>
      <c r="C43153" s="3"/>
      <c r="D43153" s="6"/>
      <c r="E43153" s="8"/>
      <c r="O43153" s="9"/>
    </row>
    <row r="43154" spans="2:15" x14ac:dyDescent="0.2">
      <c r="B43154" s="3"/>
      <c r="C43154" s="3"/>
      <c r="D43154" s="6"/>
      <c r="E43154" s="8"/>
      <c r="O43154" s="9"/>
    </row>
    <row r="43155" spans="2:15" x14ac:dyDescent="0.2">
      <c r="B43155" s="3"/>
      <c r="C43155" s="3"/>
      <c r="D43155" s="6"/>
      <c r="E43155" s="8"/>
      <c r="O43155" s="9"/>
    </row>
    <row r="43156" spans="2:15" x14ac:dyDescent="0.2">
      <c r="B43156" s="3"/>
      <c r="C43156" s="3"/>
      <c r="D43156" s="6"/>
      <c r="E43156" s="8"/>
      <c r="O43156" s="9"/>
    </row>
    <row r="43157" spans="2:15" x14ac:dyDescent="0.2">
      <c r="B43157" s="3"/>
      <c r="C43157" s="3"/>
      <c r="D43157" s="6"/>
      <c r="E43157" s="8"/>
      <c r="O43157" s="9"/>
    </row>
    <row r="43158" spans="2:15" x14ac:dyDescent="0.2">
      <c r="B43158" s="3"/>
      <c r="C43158" s="3"/>
      <c r="D43158" s="6"/>
      <c r="E43158" s="8"/>
      <c r="O43158" s="9"/>
    </row>
    <row r="43159" spans="2:15" x14ac:dyDescent="0.2">
      <c r="B43159" s="3"/>
      <c r="C43159" s="3"/>
      <c r="D43159" s="6"/>
      <c r="E43159" s="8"/>
      <c r="O43159" s="9"/>
    </row>
    <row r="43160" spans="2:15" x14ac:dyDescent="0.2">
      <c r="B43160" s="3"/>
      <c r="C43160" s="3"/>
      <c r="D43160" s="6"/>
      <c r="E43160" s="8"/>
      <c r="O43160" s="9"/>
    </row>
    <row r="43161" spans="2:15" x14ac:dyDescent="0.2">
      <c r="B43161" s="3"/>
      <c r="C43161" s="3"/>
      <c r="D43161" s="6"/>
      <c r="E43161" s="8"/>
      <c r="O43161" s="9"/>
    </row>
    <row r="43162" spans="2:15" x14ac:dyDescent="0.2">
      <c r="B43162" s="3"/>
      <c r="C43162" s="3"/>
      <c r="D43162" s="6"/>
      <c r="E43162" s="8"/>
      <c r="O43162" s="9"/>
    </row>
    <row r="43163" spans="2:15" x14ac:dyDescent="0.2">
      <c r="B43163" s="3"/>
      <c r="C43163" s="3"/>
      <c r="D43163" s="6"/>
      <c r="E43163" s="8"/>
      <c r="O43163" s="9"/>
    </row>
    <row r="43164" spans="2:15" x14ac:dyDescent="0.2">
      <c r="B43164" s="3"/>
      <c r="C43164" s="3"/>
      <c r="D43164" s="6"/>
      <c r="E43164" s="8"/>
      <c r="O43164" s="9"/>
    </row>
    <row r="43165" spans="2:15" x14ac:dyDescent="0.2">
      <c r="B43165" s="3"/>
      <c r="C43165" s="3"/>
      <c r="D43165" s="6"/>
      <c r="E43165" s="8"/>
      <c r="O43165" s="9"/>
    </row>
    <row r="43166" spans="2:15" x14ac:dyDescent="0.2">
      <c r="B43166" s="3"/>
      <c r="C43166" s="3"/>
      <c r="D43166" s="6"/>
      <c r="E43166" s="8"/>
      <c r="O43166" s="9"/>
    </row>
    <row r="43167" spans="2:15" x14ac:dyDescent="0.2">
      <c r="B43167" s="3"/>
      <c r="C43167" s="3"/>
      <c r="D43167" s="6"/>
      <c r="E43167" s="8"/>
      <c r="O43167" s="9"/>
    </row>
    <row r="43168" spans="2:15" x14ac:dyDescent="0.2">
      <c r="B43168" s="3"/>
      <c r="C43168" s="3"/>
      <c r="D43168" s="6"/>
      <c r="E43168" s="8"/>
      <c r="O43168" s="9"/>
    </row>
    <row r="43169" spans="2:15" x14ac:dyDescent="0.2">
      <c r="B43169" s="3"/>
      <c r="C43169" s="3"/>
      <c r="D43169" s="6"/>
      <c r="E43169" s="8"/>
      <c r="O43169" s="9"/>
    </row>
    <row r="43170" spans="2:15" x14ac:dyDescent="0.2">
      <c r="B43170" s="3"/>
      <c r="C43170" s="3"/>
      <c r="D43170" s="6"/>
      <c r="E43170" s="8"/>
      <c r="O43170" s="9"/>
    </row>
    <row r="43171" spans="2:15" x14ac:dyDescent="0.2">
      <c r="B43171" s="3"/>
      <c r="C43171" s="3"/>
      <c r="D43171" s="6"/>
      <c r="E43171" s="8"/>
      <c r="O43171" s="9"/>
    </row>
    <row r="43172" spans="2:15" x14ac:dyDescent="0.2">
      <c r="B43172" s="3"/>
      <c r="C43172" s="3"/>
      <c r="D43172" s="6"/>
      <c r="E43172" s="8"/>
      <c r="O43172" s="9"/>
    </row>
    <row r="43173" spans="2:15" x14ac:dyDescent="0.2">
      <c r="B43173" s="3"/>
      <c r="C43173" s="3"/>
      <c r="D43173" s="6"/>
      <c r="E43173" s="8"/>
      <c r="O43173" s="9"/>
    </row>
    <row r="43174" spans="2:15" x14ac:dyDescent="0.2">
      <c r="B43174" s="3"/>
      <c r="C43174" s="3"/>
      <c r="D43174" s="6"/>
      <c r="E43174" s="8"/>
      <c r="O43174" s="9"/>
    </row>
    <row r="43175" spans="2:15" x14ac:dyDescent="0.2">
      <c r="B43175" s="3"/>
      <c r="C43175" s="3"/>
      <c r="D43175" s="6"/>
      <c r="E43175" s="8"/>
      <c r="O43175" s="9"/>
    </row>
    <row r="43176" spans="2:15" x14ac:dyDescent="0.2">
      <c r="B43176" s="3"/>
      <c r="C43176" s="3"/>
      <c r="D43176" s="6"/>
      <c r="E43176" s="8"/>
      <c r="O43176" s="9"/>
    </row>
    <row r="43177" spans="2:15" x14ac:dyDescent="0.2">
      <c r="B43177" s="3"/>
      <c r="C43177" s="3"/>
      <c r="D43177" s="6"/>
      <c r="E43177" s="8"/>
      <c r="O43177" s="9"/>
    </row>
    <row r="43178" spans="2:15" x14ac:dyDescent="0.2">
      <c r="B43178" s="3"/>
      <c r="C43178" s="3"/>
      <c r="D43178" s="6"/>
      <c r="E43178" s="8"/>
      <c r="O43178" s="9"/>
    </row>
    <row r="43179" spans="2:15" x14ac:dyDescent="0.2">
      <c r="B43179" s="3"/>
      <c r="C43179" s="3"/>
      <c r="D43179" s="6"/>
      <c r="E43179" s="8"/>
      <c r="O43179" s="9"/>
    </row>
    <row r="43180" spans="2:15" x14ac:dyDescent="0.2">
      <c r="B43180" s="3"/>
      <c r="C43180" s="3"/>
      <c r="D43180" s="6"/>
      <c r="E43180" s="8"/>
      <c r="O43180" s="9"/>
    </row>
    <row r="43181" spans="2:15" x14ac:dyDescent="0.2">
      <c r="B43181" s="3"/>
      <c r="C43181" s="3"/>
      <c r="D43181" s="6"/>
      <c r="E43181" s="8"/>
      <c r="O43181" s="9"/>
    </row>
    <row r="43182" spans="2:15" x14ac:dyDescent="0.2">
      <c r="B43182" s="3"/>
      <c r="C43182" s="3"/>
      <c r="D43182" s="6"/>
      <c r="E43182" s="8"/>
      <c r="O43182" s="9"/>
    </row>
    <row r="43183" spans="2:15" x14ac:dyDescent="0.2">
      <c r="B43183" s="3"/>
      <c r="C43183" s="3"/>
      <c r="D43183" s="6"/>
      <c r="E43183" s="8"/>
      <c r="O43183" s="9"/>
    </row>
    <row r="43184" spans="2:15" x14ac:dyDescent="0.2">
      <c r="B43184" s="3"/>
      <c r="C43184" s="3"/>
      <c r="D43184" s="6"/>
      <c r="E43184" s="8"/>
      <c r="O43184" s="9"/>
    </row>
    <row r="43185" spans="2:15" x14ac:dyDescent="0.2">
      <c r="B43185" s="3"/>
      <c r="C43185" s="3"/>
      <c r="D43185" s="6"/>
      <c r="E43185" s="8"/>
      <c r="O43185" s="9"/>
    </row>
    <row r="43186" spans="2:15" x14ac:dyDescent="0.2">
      <c r="B43186" s="3"/>
      <c r="C43186" s="3"/>
      <c r="D43186" s="6"/>
      <c r="E43186" s="8"/>
      <c r="O43186" s="9"/>
    </row>
    <row r="43187" spans="2:15" x14ac:dyDescent="0.2">
      <c r="B43187" s="3"/>
      <c r="C43187" s="3"/>
      <c r="D43187" s="6"/>
      <c r="E43187" s="8"/>
      <c r="O43187" s="9"/>
    </row>
    <row r="43188" spans="2:15" x14ac:dyDescent="0.2">
      <c r="B43188" s="3"/>
      <c r="C43188" s="3"/>
      <c r="D43188" s="6"/>
      <c r="E43188" s="8"/>
      <c r="O43188" s="9"/>
    </row>
    <row r="43189" spans="2:15" x14ac:dyDescent="0.2">
      <c r="B43189" s="3"/>
      <c r="C43189" s="3"/>
      <c r="D43189" s="6"/>
      <c r="E43189" s="8"/>
      <c r="O43189" s="9"/>
    </row>
    <row r="43190" spans="2:15" x14ac:dyDescent="0.2">
      <c r="B43190" s="3"/>
      <c r="C43190" s="3"/>
      <c r="D43190" s="6"/>
      <c r="E43190" s="8"/>
      <c r="O43190" s="9"/>
    </row>
    <row r="43191" spans="2:15" x14ac:dyDescent="0.2">
      <c r="B43191" s="3"/>
      <c r="C43191" s="3"/>
      <c r="D43191" s="6"/>
      <c r="E43191" s="8"/>
      <c r="O43191" s="9"/>
    </row>
    <row r="43192" spans="2:15" x14ac:dyDescent="0.2">
      <c r="B43192" s="3"/>
      <c r="C43192" s="3"/>
      <c r="D43192" s="6"/>
      <c r="E43192" s="8"/>
      <c r="O43192" s="9"/>
    </row>
    <row r="43193" spans="2:15" x14ac:dyDescent="0.2">
      <c r="B43193" s="3"/>
      <c r="C43193" s="3"/>
      <c r="D43193" s="6"/>
      <c r="E43193" s="8"/>
      <c r="O43193" s="9"/>
    </row>
    <row r="43194" spans="2:15" x14ac:dyDescent="0.2">
      <c r="B43194" s="3"/>
      <c r="C43194" s="3"/>
      <c r="D43194" s="6"/>
      <c r="E43194" s="8"/>
      <c r="O43194" s="9"/>
    </row>
    <row r="43195" spans="2:15" x14ac:dyDescent="0.2">
      <c r="B43195" s="3"/>
      <c r="C43195" s="3"/>
      <c r="D43195" s="6"/>
      <c r="E43195" s="8"/>
      <c r="O43195" s="9"/>
    </row>
    <row r="43196" spans="2:15" x14ac:dyDescent="0.2">
      <c r="B43196" s="3"/>
      <c r="C43196" s="3"/>
      <c r="D43196" s="6"/>
      <c r="E43196" s="8"/>
      <c r="O43196" s="9"/>
    </row>
    <row r="43197" spans="2:15" x14ac:dyDescent="0.2">
      <c r="B43197" s="3"/>
      <c r="C43197" s="3"/>
      <c r="D43197" s="6"/>
      <c r="E43197" s="8"/>
      <c r="O43197" s="9"/>
    </row>
    <row r="43198" spans="2:15" x14ac:dyDescent="0.2">
      <c r="B43198" s="3"/>
      <c r="C43198" s="3"/>
      <c r="D43198" s="6"/>
      <c r="E43198" s="8"/>
      <c r="O43198" s="9"/>
    </row>
    <row r="43199" spans="2:15" x14ac:dyDescent="0.2">
      <c r="B43199" s="3"/>
      <c r="C43199" s="3"/>
      <c r="D43199" s="6"/>
      <c r="E43199" s="8"/>
      <c r="O43199" s="9"/>
    </row>
    <row r="43200" spans="2:15" x14ac:dyDescent="0.2">
      <c r="B43200" s="3"/>
      <c r="C43200" s="3"/>
      <c r="D43200" s="6"/>
      <c r="E43200" s="8"/>
      <c r="O43200" s="9"/>
    </row>
    <row r="43201" spans="2:15" x14ac:dyDescent="0.2">
      <c r="B43201" s="3"/>
      <c r="C43201" s="3"/>
      <c r="D43201" s="6"/>
      <c r="E43201" s="8"/>
      <c r="O43201" s="9"/>
    </row>
    <row r="43202" spans="2:15" x14ac:dyDescent="0.2">
      <c r="B43202" s="3"/>
      <c r="C43202" s="3"/>
      <c r="D43202" s="6"/>
      <c r="E43202" s="8"/>
      <c r="O43202" s="9"/>
    </row>
    <row r="43203" spans="2:15" x14ac:dyDescent="0.2">
      <c r="B43203" s="3"/>
      <c r="C43203" s="3"/>
      <c r="D43203" s="6"/>
      <c r="E43203" s="8"/>
      <c r="O43203" s="9"/>
    </row>
    <row r="43204" spans="2:15" x14ac:dyDescent="0.2">
      <c r="B43204" s="3"/>
      <c r="C43204" s="3"/>
      <c r="D43204" s="6"/>
      <c r="E43204" s="8"/>
      <c r="O43204" s="9"/>
    </row>
    <row r="43205" spans="2:15" x14ac:dyDescent="0.2">
      <c r="B43205" s="3"/>
      <c r="C43205" s="3"/>
      <c r="D43205" s="6"/>
      <c r="E43205" s="8"/>
      <c r="O43205" s="9"/>
    </row>
    <row r="43206" spans="2:15" x14ac:dyDescent="0.2">
      <c r="B43206" s="3"/>
      <c r="C43206" s="3"/>
      <c r="D43206" s="6"/>
      <c r="E43206" s="8"/>
      <c r="O43206" s="9"/>
    </row>
    <row r="43207" spans="2:15" x14ac:dyDescent="0.2">
      <c r="B43207" s="3"/>
      <c r="C43207" s="3"/>
      <c r="D43207" s="6"/>
      <c r="E43207" s="8"/>
      <c r="O43207" s="9"/>
    </row>
    <row r="43208" spans="2:15" x14ac:dyDescent="0.2">
      <c r="B43208" s="3"/>
      <c r="C43208" s="3"/>
      <c r="D43208" s="6"/>
      <c r="E43208" s="8"/>
      <c r="O43208" s="9"/>
    </row>
    <row r="43209" spans="2:15" x14ac:dyDescent="0.2">
      <c r="B43209" s="3"/>
      <c r="C43209" s="3"/>
      <c r="D43209" s="6"/>
      <c r="E43209" s="8"/>
      <c r="O43209" s="9"/>
    </row>
    <row r="43210" spans="2:15" x14ac:dyDescent="0.2">
      <c r="B43210" s="3"/>
      <c r="C43210" s="3"/>
      <c r="D43210" s="6"/>
      <c r="E43210" s="8"/>
      <c r="O43210" s="9"/>
    </row>
    <row r="43211" spans="2:15" x14ac:dyDescent="0.2">
      <c r="B43211" s="3"/>
      <c r="C43211" s="3"/>
      <c r="D43211" s="6"/>
      <c r="E43211" s="8"/>
      <c r="O43211" s="9"/>
    </row>
    <row r="43212" spans="2:15" x14ac:dyDescent="0.2">
      <c r="B43212" s="3"/>
      <c r="C43212" s="3"/>
      <c r="D43212" s="6"/>
      <c r="E43212" s="8"/>
      <c r="O43212" s="9"/>
    </row>
    <row r="43213" spans="2:15" x14ac:dyDescent="0.2">
      <c r="B43213" s="3"/>
      <c r="C43213" s="3"/>
      <c r="D43213" s="6"/>
      <c r="E43213" s="8"/>
      <c r="O43213" s="9"/>
    </row>
    <row r="43214" spans="2:15" x14ac:dyDescent="0.2">
      <c r="B43214" s="3"/>
      <c r="C43214" s="3"/>
      <c r="D43214" s="6"/>
      <c r="E43214" s="8"/>
      <c r="O43214" s="9"/>
    </row>
    <row r="43215" spans="2:15" x14ac:dyDescent="0.2">
      <c r="B43215" s="3"/>
      <c r="C43215" s="3"/>
      <c r="D43215" s="6"/>
      <c r="E43215" s="8"/>
      <c r="O43215" s="9"/>
    </row>
    <row r="43216" spans="2:15" x14ac:dyDescent="0.2">
      <c r="B43216" s="3"/>
      <c r="C43216" s="3"/>
      <c r="D43216" s="6"/>
      <c r="E43216" s="8"/>
      <c r="O43216" s="9"/>
    </row>
    <row r="43217" spans="2:15" x14ac:dyDescent="0.2">
      <c r="B43217" s="3"/>
      <c r="C43217" s="3"/>
      <c r="D43217" s="6"/>
      <c r="E43217" s="8"/>
      <c r="O43217" s="9"/>
    </row>
    <row r="43218" spans="2:15" x14ac:dyDescent="0.2">
      <c r="B43218" s="3"/>
      <c r="C43218" s="3"/>
      <c r="D43218" s="6"/>
      <c r="E43218" s="8"/>
      <c r="O43218" s="9"/>
    </row>
    <row r="43219" spans="2:15" x14ac:dyDescent="0.2">
      <c r="B43219" s="3"/>
      <c r="C43219" s="3"/>
      <c r="D43219" s="6"/>
      <c r="E43219" s="8"/>
      <c r="O43219" s="9"/>
    </row>
    <row r="43220" spans="2:15" x14ac:dyDescent="0.2">
      <c r="B43220" s="3"/>
      <c r="C43220" s="3"/>
      <c r="D43220" s="6"/>
      <c r="E43220" s="8"/>
      <c r="O43220" s="9"/>
    </row>
    <row r="43221" spans="2:15" x14ac:dyDescent="0.2">
      <c r="B43221" s="3"/>
      <c r="C43221" s="3"/>
      <c r="D43221" s="6"/>
      <c r="E43221" s="8"/>
      <c r="O43221" s="9"/>
    </row>
    <row r="43222" spans="2:15" x14ac:dyDescent="0.2">
      <c r="B43222" s="3"/>
      <c r="C43222" s="3"/>
      <c r="D43222" s="6"/>
      <c r="E43222" s="8"/>
      <c r="O43222" s="9"/>
    </row>
    <row r="43223" spans="2:15" x14ac:dyDescent="0.2">
      <c r="B43223" s="3"/>
      <c r="C43223" s="3"/>
      <c r="D43223" s="6"/>
      <c r="E43223" s="8"/>
      <c r="O43223" s="9"/>
    </row>
    <row r="43224" spans="2:15" x14ac:dyDescent="0.2">
      <c r="B43224" s="3"/>
      <c r="C43224" s="3"/>
      <c r="D43224" s="6"/>
      <c r="E43224" s="8"/>
      <c r="O43224" s="9"/>
    </row>
    <row r="43225" spans="2:15" x14ac:dyDescent="0.2">
      <c r="B43225" s="3"/>
      <c r="C43225" s="3"/>
      <c r="D43225" s="6"/>
      <c r="E43225" s="8"/>
      <c r="O43225" s="9"/>
    </row>
    <row r="43226" spans="2:15" x14ac:dyDescent="0.2">
      <c r="B43226" s="3"/>
      <c r="C43226" s="3"/>
      <c r="D43226" s="6"/>
      <c r="E43226" s="8"/>
      <c r="O43226" s="9"/>
    </row>
    <row r="43227" spans="2:15" x14ac:dyDescent="0.2">
      <c r="B43227" s="3"/>
      <c r="C43227" s="3"/>
      <c r="D43227" s="6"/>
      <c r="E43227" s="8"/>
      <c r="O43227" s="9"/>
    </row>
    <row r="43228" spans="2:15" x14ac:dyDescent="0.2">
      <c r="B43228" s="3"/>
      <c r="C43228" s="3"/>
      <c r="D43228" s="6"/>
      <c r="E43228" s="8"/>
      <c r="O43228" s="9"/>
    </row>
    <row r="43229" spans="2:15" x14ac:dyDescent="0.2">
      <c r="B43229" s="3"/>
      <c r="C43229" s="3"/>
      <c r="D43229" s="6"/>
      <c r="E43229" s="8"/>
      <c r="O43229" s="9"/>
    </row>
    <row r="43230" spans="2:15" x14ac:dyDescent="0.2">
      <c r="B43230" s="3"/>
      <c r="C43230" s="3"/>
      <c r="D43230" s="6"/>
      <c r="E43230" s="8"/>
      <c r="O43230" s="9"/>
    </row>
    <row r="43231" spans="2:15" x14ac:dyDescent="0.2">
      <c r="B43231" s="3"/>
      <c r="C43231" s="3"/>
      <c r="D43231" s="6"/>
      <c r="E43231" s="8"/>
      <c r="O43231" s="9"/>
    </row>
    <row r="43232" spans="2:15" x14ac:dyDescent="0.2">
      <c r="B43232" s="3"/>
      <c r="C43232" s="3"/>
      <c r="D43232" s="6"/>
      <c r="E43232" s="8"/>
      <c r="O43232" s="9"/>
    </row>
    <row r="43233" spans="2:15" x14ac:dyDescent="0.2">
      <c r="B43233" s="3"/>
      <c r="C43233" s="3"/>
      <c r="D43233" s="6"/>
      <c r="E43233" s="8"/>
      <c r="O43233" s="9"/>
    </row>
    <row r="43234" spans="2:15" x14ac:dyDescent="0.2">
      <c r="B43234" s="3"/>
      <c r="C43234" s="3"/>
      <c r="D43234" s="6"/>
      <c r="E43234" s="8"/>
      <c r="O43234" s="9"/>
    </row>
    <row r="43235" spans="2:15" x14ac:dyDescent="0.2">
      <c r="B43235" s="3"/>
      <c r="C43235" s="3"/>
      <c r="D43235" s="6"/>
      <c r="E43235" s="8"/>
      <c r="O43235" s="9"/>
    </row>
    <row r="43236" spans="2:15" x14ac:dyDescent="0.2">
      <c r="B43236" s="3"/>
      <c r="C43236" s="3"/>
      <c r="D43236" s="6"/>
      <c r="E43236" s="8"/>
      <c r="O43236" s="9"/>
    </row>
    <row r="43237" spans="2:15" x14ac:dyDescent="0.2">
      <c r="B43237" s="3"/>
      <c r="C43237" s="3"/>
      <c r="D43237" s="6"/>
      <c r="E43237" s="8"/>
      <c r="O43237" s="9"/>
    </row>
    <row r="43238" spans="2:15" x14ac:dyDescent="0.2">
      <c r="B43238" s="3"/>
      <c r="C43238" s="3"/>
      <c r="D43238" s="6"/>
      <c r="E43238" s="8"/>
      <c r="O43238" s="9"/>
    </row>
    <row r="43239" spans="2:15" x14ac:dyDescent="0.2">
      <c r="B43239" s="3"/>
      <c r="C43239" s="3"/>
      <c r="D43239" s="6"/>
      <c r="E43239" s="8"/>
      <c r="O43239" s="9"/>
    </row>
    <row r="43240" spans="2:15" x14ac:dyDescent="0.2">
      <c r="B43240" s="3"/>
      <c r="C43240" s="3"/>
      <c r="D43240" s="6"/>
      <c r="E43240" s="8"/>
      <c r="O43240" s="9"/>
    </row>
    <row r="43241" spans="2:15" x14ac:dyDescent="0.2">
      <c r="B43241" s="3"/>
      <c r="C43241" s="3"/>
      <c r="D43241" s="6"/>
      <c r="E43241" s="8"/>
      <c r="O43241" s="9"/>
    </row>
    <row r="43242" spans="2:15" x14ac:dyDescent="0.2">
      <c r="B43242" s="3"/>
      <c r="C43242" s="3"/>
      <c r="D43242" s="6"/>
      <c r="E43242" s="8"/>
      <c r="O43242" s="9"/>
    </row>
    <row r="43243" spans="2:15" x14ac:dyDescent="0.2">
      <c r="B43243" s="3"/>
      <c r="C43243" s="3"/>
      <c r="D43243" s="6"/>
      <c r="E43243" s="8"/>
      <c r="O43243" s="9"/>
    </row>
    <row r="43244" spans="2:15" x14ac:dyDescent="0.2">
      <c r="B43244" s="3"/>
      <c r="C43244" s="3"/>
      <c r="D43244" s="6"/>
      <c r="E43244" s="8"/>
      <c r="O43244" s="9"/>
    </row>
    <row r="43245" spans="2:15" x14ac:dyDescent="0.2">
      <c r="B43245" s="3"/>
      <c r="C43245" s="3"/>
      <c r="D43245" s="6"/>
      <c r="E43245" s="8"/>
      <c r="O43245" s="9"/>
    </row>
    <row r="43246" spans="2:15" x14ac:dyDescent="0.2">
      <c r="B43246" s="3"/>
      <c r="C43246" s="3"/>
      <c r="D43246" s="6"/>
      <c r="E43246" s="8"/>
      <c r="O43246" s="9"/>
    </row>
    <row r="43247" spans="2:15" x14ac:dyDescent="0.2">
      <c r="B43247" s="3"/>
      <c r="C43247" s="3"/>
      <c r="D43247" s="6"/>
      <c r="E43247" s="8"/>
      <c r="O43247" s="9"/>
    </row>
    <row r="43248" spans="2:15" x14ac:dyDescent="0.2">
      <c r="B43248" s="3"/>
      <c r="C43248" s="3"/>
      <c r="D43248" s="6"/>
      <c r="E43248" s="8"/>
      <c r="O43248" s="9"/>
    </row>
    <row r="43249" spans="2:15" x14ac:dyDescent="0.2">
      <c r="B43249" s="3"/>
      <c r="C43249" s="3"/>
      <c r="D43249" s="6"/>
      <c r="E43249" s="8"/>
      <c r="O43249" s="9"/>
    </row>
    <row r="43250" spans="2:15" x14ac:dyDescent="0.2">
      <c r="B43250" s="3"/>
      <c r="C43250" s="3"/>
      <c r="D43250" s="6"/>
      <c r="E43250" s="8"/>
      <c r="O43250" s="9"/>
    </row>
    <row r="43251" spans="2:15" x14ac:dyDescent="0.2">
      <c r="B43251" s="3"/>
      <c r="C43251" s="3"/>
      <c r="D43251" s="6"/>
      <c r="E43251" s="8"/>
      <c r="O43251" s="9"/>
    </row>
    <row r="43252" spans="2:15" x14ac:dyDescent="0.2">
      <c r="B43252" s="3"/>
      <c r="C43252" s="3"/>
      <c r="D43252" s="6"/>
      <c r="E43252" s="8"/>
      <c r="O43252" s="9"/>
    </row>
    <row r="43253" spans="2:15" x14ac:dyDescent="0.2">
      <c r="B43253" s="3"/>
      <c r="C43253" s="3"/>
      <c r="D43253" s="6"/>
      <c r="E43253" s="8"/>
      <c r="O43253" s="9"/>
    </row>
    <row r="43254" spans="2:15" x14ac:dyDescent="0.2">
      <c r="B43254" s="3"/>
      <c r="C43254" s="3"/>
      <c r="D43254" s="6"/>
      <c r="E43254" s="8"/>
      <c r="O43254" s="9"/>
    </row>
    <row r="43255" spans="2:15" x14ac:dyDescent="0.2">
      <c r="B43255" s="3"/>
      <c r="C43255" s="3"/>
      <c r="D43255" s="6"/>
      <c r="E43255" s="8"/>
      <c r="O43255" s="9"/>
    </row>
    <row r="43256" spans="2:15" x14ac:dyDescent="0.2">
      <c r="B43256" s="3"/>
      <c r="C43256" s="3"/>
      <c r="D43256" s="6"/>
      <c r="E43256" s="8"/>
      <c r="O43256" s="9"/>
    </row>
    <row r="43257" spans="2:15" x14ac:dyDescent="0.2">
      <c r="B43257" s="3"/>
      <c r="C43257" s="3"/>
      <c r="D43257" s="6"/>
      <c r="E43257" s="8"/>
      <c r="O43257" s="9"/>
    </row>
    <row r="43258" spans="2:15" x14ac:dyDescent="0.2">
      <c r="B43258" s="3"/>
      <c r="C43258" s="3"/>
      <c r="D43258" s="6"/>
      <c r="E43258" s="8"/>
      <c r="O43258" s="9"/>
    </row>
    <row r="43259" spans="2:15" x14ac:dyDescent="0.2">
      <c r="B43259" s="3"/>
      <c r="C43259" s="3"/>
      <c r="D43259" s="6"/>
      <c r="E43259" s="8"/>
      <c r="O43259" s="9"/>
    </row>
    <row r="43260" spans="2:15" x14ac:dyDescent="0.2">
      <c r="B43260" s="3"/>
      <c r="C43260" s="3"/>
      <c r="D43260" s="6"/>
      <c r="E43260" s="8"/>
      <c r="O43260" s="9"/>
    </row>
    <row r="43261" spans="2:15" x14ac:dyDescent="0.2">
      <c r="B43261" s="3"/>
      <c r="C43261" s="3"/>
      <c r="D43261" s="6"/>
      <c r="E43261" s="8"/>
      <c r="O43261" s="9"/>
    </row>
    <row r="43262" spans="2:15" x14ac:dyDescent="0.2">
      <c r="B43262" s="3"/>
      <c r="C43262" s="3"/>
      <c r="D43262" s="6"/>
      <c r="E43262" s="8"/>
      <c r="O43262" s="9"/>
    </row>
    <row r="43263" spans="2:15" x14ac:dyDescent="0.2">
      <c r="B43263" s="3"/>
      <c r="C43263" s="3"/>
      <c r="D43263" s="6"/>
      <c r="E43263" s="8"/>
      <c r="O43263" s="9"/>
    </row>
    <row r="43264" spans="2:15" x14ac:dyDescent="0.2">
      <c r="B43264" s="3"/>
      <c r="C43264" s="3"/>
      <c r="D43264" s="6"/>
      <c r="E43264" s="8"/>
      <c r="O43264" s="9"/>
    </row>
    <row r="43265" spans="2:15" x14ac:dyDescent="0.2">
      <c r="B43265" s="3"/>
      <c r="C43265" s="3"/>
      <c r="D43265" s="6"/>
      <c r="E43265" s="8"/>
      <c r="O43265" s="9"/>
    </row>
    <row r="43266" spans="2:15" x14ac:dyDescent="0.2">
      <c r="B43266" s="3"/>
      <c r="C43266" s="3"/>
      <c r="D43266" s="6"/>
      <c r="E43266" s="8"/>
      <c r="O43266" s="9"/>
    </row>
    <row r="43267" spans="2:15" x14ac:dyDescent="0.2">
      <c r="B43267" s="3"/>
      <c r="C43267" s="3"/>
      <c r="D43267" s="6"/>
      <c r="E43267" s="8"/>
      <c r="O43267" s="9"/>
    </row>
    <row r="43268" spans="2:15" x14ac:dyDescent="0.2">
      <c r="B43268" s="3"/>
      <c r="C43268" s="3"/>
      <c r="D43268" s="6"/>
      <c r="E43268" s="8"/>
      <c r="O43268" s="9"/>
    </row>
    <row r="43269" spans="2:15" x14ac:dyDescent="0.2">
      <c r="B43269" s="3"/>
      <c r="C43269" s="3"/>
      <c r="D43269" s="6"/>
      <c r="E43269" s="8"/>
      <c r="O43269" s="9"/>
    </row>
    <row r="43270" spans="2:15" x14ac:dyDescent="0.2">
      <c r="B43270" s="3"/>
      <c r="C43270" s="3"/>
      <c r="D43270" s="6"/>
      <c r="E43270" s="8"/>
      <c r="O43270" s="9"/>
    </row>
    <row r="43271" spans="2:15" x14ac:dyDescent="0.2">
      <c r="B43271" s="3"/>
      <c r="C43271" s="3"/>
      <c r="D43271" s="6"/>
      <c r="E43271" s="8"/>
      <c r="O43271" s="9"/>
    </row>
    <row r="43272" spans="2:15" x14ac:dyDescent="0.2">
      <c r="B43272" s="3"/>
      <c r="C43272" s="3"/>
      <c r="D43272" s="6"/>
      <c r="E43272" s="8"/>
      <c r="O43272" s="9"/>
    </row>
    <row r="43273" spans="2:15" x14ac:dyDescent="0.2">
      <c r="B43273" s="3"/>
      <c r="C43273" s="3"/>
      <c r="D43273" s="6"/>
      <c r="E43273" s="8"/>
      <c r="O43273" s="9"/>
    </row>
    <row r="43274" spans="2:15" x14ac:dyDescent="0.2">
      <c r="B43274" s="3"/>
      <c r="C43274" s="3"/>
      <c r="D43274" s="6"/>
      <c r="E43274" s="8"/>
      <c r="O43274" s="9"/>
    </row>
    <row r="43275" spans="2:15" x14ac:dyDescent="0.2">
      <c r="B43275" s="3"/>
      <c r="C43275" s="3"/>
      <c r="D43275" s="6"/>
      <c r="E43275" s="8"/>
      <c r="O43275" s="9"/>
    </row>
    <row r="43276" spans="2:15" x14ac:dyDescent="0.2">
      <c r="B43276" s="3"/>
      <c r="C43276" s="3"/>
      <c r="D43276" s="6"/>
      <c r="E43276" s="8"/>
      <c r="O43276" s="9"/>
    </row>
    <row r="43277" spans="2:15" x14ac:dyDescent="0.2">
      <c r="B43277" s="3"/>
      <c r="C43277" s="3"/>
      <c r="D43277" s="6"/>
      <c r="E43277" s="8"/>
      <c r="O43277" s="9"/>
    </row>
    <row r="43278" spans="2:15" x14ac:dyDescent="0.2">
      <c r="B43278" s="3"/>
      <c r="C43278" s="3"/>
      <c r="D43278" s="6"/>
      <c r="E43278" s="8"/>
      <c r="O43278" s="9"/>
    </row>
    <row r="43279" spans="2:15" x14ac:dyDescent="0.2">
      <c r="B43279" s="3"/>
      <c r="C43279" s="3"/>
      <c r="D43279" s="6"/>
      <c r="E43279" s="8"/>
      <c r="O43279" s="9"/>
    </row>
    <row r="43280" spans="2:15" x14ac:dyDescent="0.2">
      <c r="B43280" s="3"/>
      <c r="C43280" s="3"/>
      <c r="D43280" s="6"/>
      <c r="E43280" s="8"/>
      <c r="O43280" s="9"/>
    </row>
    <row r="43281" spans="2:15" x14ac:dyDescent="0.2">
      <c r="B43281" s="3"/>
      <c r="C43281" s="3"/>
      <c r="D43281" s="6"/>
      <c r="E43281" s="8"/>
      <c r="O43281" s="9"/>
    </row>
    <row r="43282" spans="2:15" x14ac:dyDescent="0.2">
      <c r="B43282" s="3"/>
      <c r="C43282" s="3"/>
      <c r="D43282" s="6"/>
      <c r="E43282" s="8"/>
      <c r="O43282" s="9"/>
    </row>
    <row r="43283" spans="2:15" x14ac:dyDescent="0.2">
      <c r="B43283" s="3"/>
      <c r="C43283" s="3"/>
      <c r="D43283" s="6"/>
      <c r="E43283" s="8"/>
      <c r="O43283" s="9"/>
    </row>
    <row r="43284" spans="2:15" x14ac:dyDescent="0.2">
      <c r="B43284" s="3"/>
      <c r="C43284" s="3"/>
      <c r="D43284" s="6"/>
      <c r="E43284" s="8"/>
      <c r="O43284" s="9"/>
    </row>
    <row r="43285" spans="2:15" x14ac:dyDescent="0.2">
      <c r="B43285" s="3"/>
      <c r="C43285" s="3"/>
      <c r="D43285" s="6"/>
      <c r="E43285" s="8"/>
      <c r="O43285" s="9"/>
    </row>
    <row r="43286" spans="2:15" x14ac:dyDescent="0.2">
      <c r="B43286" s="3"/>
      <c r="C43286" s="3"/>
      <c r="D43286" s="6"/>
      <c r="E43286" s="8"/>
      <c r="O43286" s="9"/>
    </row>
    <row r="43287" spans="2:15" x14ac:dyDescent="0.2">
      <c r="B43287" s="3"/>
      <c r="C43287" s="3"/>
      <c r="D43287" s="6"/>
      <c r="E43287" s="8"/>
      <c r="O43287" s="9"/>
    </row>
    <row r="43288" spans="2:15" x14ac:dyDescent="0.2">
      <c r="B43288" s="3"/>
      <c r="C43288" s="3"/>
      <c r="D43288" s="6"/>
      <c r="E43288" s="8"/>
      <c r="O43288" s="9"/>
    </row>
    <row r="43289" spans="2:15" x14ac:dyDescent="0.2">
      <c r="B43289" s="3"/>
      <c r="C43289" s="3"/>
      <c r="D43289" s="6"/>
      <c r="E43289" s="8"/>
      <c r="O43289" s="9"/>
    </row>
    <row r="43290" spans="2:15" x14ac:dyDescent="0.2">
      <c r="B43290" s="3"/>
      <c r="C43290" s="3"/>
      <c r="D43290" s="6"/>
      <c r="E43290" s="8"/>
      <c r="O43290" s="9"/>
    </row>
    <row r="43291" spans="2:15" x14ac:dyDescent="0.2">
      <c r="B43291" s="3"/>
      <c r="C43291" s="3"/>
      <c r="D43291" s="6"/>
      <c r="E43291" s="8"/>
      <c r="O43291" s="9"/>
    </row>
    <row r="43292" spans="2:15" x14ac:dyDescent="0.2">
      <c r="B43292" s="3"/>
      <c r="C43292" s="3"/>
      <c r="D43292" s="6"/>
      <c r="E43292" s="8"/>
      <c r="O43292" s="9"/>
    </row>
    <row r="43293" spans="2:15" x14ac:dyDescent="0.2">
      <c r="B43293" s="3"/>
      <c r="C43293" s="3"/>
      <c r="D43293" s="6"/>
      <c r="E43293" s="8"/>
      <c r="O43293" s="9"/>
    </row>
    <row r="43294" spans="2:15" x14ac:dyDescent="0.2">
      <c r="B43294" s="3"/>
      <c r="C43294" s="3"/>
      <c r="D43294" s="6"/>
      <c r="E43294" s="8"/>
      <c r="O43294" s="9"/>
    </row>
    <row r="43295" spans="2:15" x14ac:dyDescent="0.2">
      <c r="B43295" s="3"/>
      <c r="C43295" s="3"/>
      <c r="D43295" s="6"/>
      <c r="E43295" s="8"/>
      <c r="O43295" s="9"/>
    </row>
    <row r="43296" spans="2:15" x14ac:dyDescent="0.2">
      <c r="B43296" s="3"/>
      <c r="C43296" s="3"/>
      <c r="D43296" s="6"/>
      <c r="E43296" s="8"/>
      <c r="O43296" s="9"/>
    </row>
    <row r="43297" spans="2:15" x14ac:dyDescent="0.2">
      <c r="B43297" s="3"/>
      <c r="C43297" s="3"/>
      <c r="D43297" s="6"/>
      <c r="E43297" s="8"/>
      <c r="O43297" s="9"/>
    </row>
    <row r="43298" spans="2:15" x14ac:dyDescent="0.2">
      <c r="B43298" s="3"/>
      <c r="C43298" s="3"/>
      <c r="D43298" s="6"/>
      <c r="E43298" s="8"/>
      <c r="O43298" s="9"/>
    </row>
    <row r="43299" spans="2:15" x14ac:dyDescent="0.2">
      <c r="B43299" s="3"/>
      <c r="C43299" s="3"/>
      <c r="D43299" s="6"/>
      <c r="E43299" s="8"/>
      <c r="O43299" s="9"/>
    </row>
    <row r="43300" spans="2:15" x14ac:dyDescent="0.2">
      <c r="B43300" s="3"/>
      <c r="C43300" s="3"/>
      <c r="D43300" s="6"/>
      <c r="E43300" s="8"/>
      <c r="O43300" s="9"/>
    </row>
    <row r="43301" spans="2:15" x14ac:dyDescent="0.2">
      <c r="B43301" s="3"/>
      <c r="C43301" s="3"/>
      <c r="D43301" s="6"/>
      <c r="E43301" s="8"/>
      <c r="O43301" s="9"/>
    </row>
    <row r="43302" spans="2:15" x14ac:dyDescent="0.2">
      <c r="B43302" s="3"/>
      <c r="C43302" s="3"/>
      <c r="D43302" s="6"/>
      <c r="E43302" s="8"/>
      <c r="O43302" s="9"/>
    </row>
    <row r="43303" spans="2:15" x14ac:dyDescent="0.2">
      <c r="B43303" s="3"/>
      <c r="C43303" s="3"/>
      <c r="D43303" s="6"/>
      <c r="E43303" s="8"/>
      <c r="O43303" s="9"/>
    </row>
    <row r="43304" spans="2:15" x14ac:dyDescent="0.2">
      <c r="B43304" s="3"/>
      <c r="C43304" s="3"/>
      <c r="D43304" s="6"/>
      <c r="E43304" s="8"/>
      <c r="O43304" s="9"/>
    </row>
    <row r="43305" spans="2:15" x14ac:dyDescent="0.2">
      <c r="B43305" s="3"/>
      <c r="C43305" s="3"/>
      <c r="D43305" s="6"/>
      <c r="E43305" s="8"/>
      <c r="O43305" s="9"/>
    </row>
    <row r="43306" spans="2:15" x14ac:dyDescent="0.2">
      <c r="B43306" s="3"/>
      <c r="C43306" s="3"/>
      <c r="D43306" s="6"/>
      <c r="E43306" s="8"/>
      <c r="O43306" s="9"/>
    </row>
    <row r="43307" spans="2:15" x14ac:dyDescent="0.2">
      <c r="B43307" s="3"/>
      <c r="C43307" s="3"/>
      <c r="D43307" s="6"/>
      <c r="E43307" s="8"/>
      <c r="O43307" s="9"/>
    </row>
    <row r="43308" spans="2:15" x14ac:dyDescent="0.2">
      <c r="B43308" s="3"/>
      <c r="C43308" s="3"/>
      <c r="D43308" s="6"/>
      <c r="E43308" s="8"/>
      <c r="O43308" s="9"/>
    </row>
    <row r="43309" spans="2:15" x14ac:dyDescent="0.2">
      <c r="B43309" s="3"/>
      <c r="C43309" s="3"/>
      <c r="D43309" s="6"/>
      <c r="E43309" s="8"/>
      <c r="O43309" s="9"/>
    </row>
    <row r="43310" spans="2:15" x14ac:dyDescent="0.2">
      <c r="B43310" s="3"/>
      <c r="C43310" s="3"/>
      <c r="D43310" s="6"/>
      <c r="E43310" s="8"/>
      <c r="O43310" s="9"/>
    </row>
    <row r="43311" spans="2:15" x14ac:dyDescent="0.2">
      <c r="B43311" s="3"/>
      <c r="C43311" s="3"/>
      <c r="D43311" s="6"/>
      <c r="E43311" s="8"/>
      <c r="O43311" s="9"/>
    </row>
    <row r="43312" spans="2:15" x14ac:dyDescent="0.2">
      <c r="B43312" s="3"/>
      <c r="C43312" s="3"/>
      <c r="D43312" s="6"/>
      <c r="E43312" s="8"/>
      <c r="O43312" s="9"/>
    </row>
    <row r="43313" spans="2:15" x14ac:dyDescent="0.2">
      <c r="B43313" s="3"/>
      <c r="C43313" s="3"/>
      <c r="D43313" s="6"/>
      <c r="E43313" s="8"/>
      <c r="O43313" s="9"/>
    </row>
    <row r="43314" spans="2:15" x14ac:dyDescent="0.2">
      <c r="B43314" s="3"/>
      <c r="C43314" s="3"/>
      <c r="D43314" s="6"/>
      <c r="E43314" s="8"/>
      <c r="O43314" s="9"/>
    </row>
    <row r="43315" spans="2:15" x14ac:dyDescent="0.2">
      <c r="B43315" s="3"/>
      <c r="C43315" s="3"/>
      <c r="D43315" s="6"/>
      <c r="E43315" s="8"/>
      <c r="O43315" s="9"/>
    </row>
    <row r="43316" spans="2:15" x14ac:dyDescent="0.2">
      <c r="B43316" s="3"/>
      <c r="C43316" s="3"/>
      <c r="D43316" s="6"/>
      <c r="E43316" s="8"/>
      <c r="O43316" s="9"/>
    </row>
    <row r="43317" spans="2:15" x14ac:dyDescent="0.2">
      <c r="B43317" s="3"/>
      <c r="C43317" s="3"/>
      <c r="D43317" s="6"/>
      <c r="E43317" s="8"/>
      <c r="O43317" s="9"/>
    </row>
    <row r="43318" spans="2:15" x14ac:dyDescent="0.2">
      <c r="B43318" s="3"/>
      <c r="C43318" s="3"/>
      <c r="D43318" s="6"/>
      <c r="E43318" s="8"/>
      <c r="O43318" s="9"/>
    </row>
    <row r="43319" spans="2:15" x14ac:dyDescent="0.2">
      <c r="B43319" s="3"/>
      <c r="C43319" s="3"/>
      <c r="D43319" s="6"/>
      <c r="E43319" s="8"/>
      <c r="O43319" s="9"/>
    </row>
    <row r="43320" spans="2:15" x14ac:dyDescent="0.2">
      <c r="B43320" s="3"/>
      <c r="C43320" s="3"/>
      <c r="D43320" s="6"/>
      <c r="E43320" s="8"/>
      <c r="O43320" s="9"/>
    </row>
    <row r="43321" spans="2:15" x14ac:dyDescent="0.2">
      <c r="B43321" s="3"/>
      <c r="C43321" s="3"/>
      <c r="D43321" s="6"/>
      <c r="E43321" s="8"/>
      <c r="O43321" s="9"/>
    </row>
    <row r="43322" spans="2:15" x14ac:dyDescent="0.2">
      <c r="B43322" s="3"/>
      <c r="C43322" s="3"/>
      <c r="D43322" s="6"/>
      <c r="E43322" s="8"/>
      <c r="O43322" s="9"/>
    </row>
    <row r="43323" spans="2:15" x14ac:dyDescent="0.2">
      <c r="B43323" s="3"/>
      <c r="C43323" s="3"/>
      <c r="D43323" s="6"/>
      <c r="E43323" s="8"/>
      <c r="O43323" s="9"/>
    </row>
    <row r="43324" spans="2:15" x14ac:dyDescent="0.2">
      <c r="B43324" s="3"/>
      <c r="C43324" s="3"/>
      <c r="D43324" s="6"/>
      <c r="E43324" s="8"/>
      <c r="O43324" s="9"/>
    </row>
    <row r="43325" spans="2:15" x14ac:dyDescent="0.2">
      <c r="B43325" s="3"/>
      <c r="C43325" s="3"/>
      <c r="D43325" s="6"/>
      <c r="E43325" s="8"/>
      <c r="O43325" s="9"/>
    </row>
    <row r="43326" spans="2:15" x14ac:dyDescent="0.2">
      <c r="B43326" s="3"/>
      <c r="C43326" s="3"/>
      <c r="D43326" s="6"/>
      <c r="E43326" s="8"/>
      <c r="O43326" s="9"/>
    </row>
    <row r="43327" spans="2:15" x14ac:dyDescent="0.2">
      <c r="B43327" s="3"/>
      <c r="C43327" s="3"/>
      <c r="D43327" s="6"/>
      <c r="E43327" s="8"/>
      <c r="O43327" s="9"/>
    </row>
    <row r="43328" spans="2:15" x14ac:dyDescent="0.2">
      <c r="B43328" s="3"/>
      <c r="C43328" s="3"/>
      <c r="D43328" s="6"/>
      <c r="E43328" s="8"/>
      <c r="O43328" s="9"/>
    </row>
    <row r="43329" spans="2:15" x14ac:dyDescent="0.2">
      <c r="B43329" s="3"/>
      <c r="C43329" s="3"/>
      <c r="D43329" s="6"/>
      <c r="E43329" s="8"/>
      <c r="O43329" s="9"/>
    </row>
    <row r="43330" spans="2:15" x14ac:dyDescent="0.2">
      <c r="B43330" s="3"/>
      <c r="C43330" s="3"/>
      <c r="D43330" s="6"/>
      <c r="E43330" s="8"/>
      <c r="O43330" s="9"/>
    </row>
    <row r="43331" spans="2:15" x14ac:dyDescent="0.2">
      <c r="B43331" s="3"/>
      <c r="C43331" s="3"/>
      <c r="D43331" s="6"/>
      <c r="E43331" s="8"/>
      <c r="O43331" s="9"/>
    </row>
    <row r="43332" spans="2:15" x14ac:dyDescent="0.2">
      <c r="B43332" s="3"/>
      <c r="C43332" s="3"/>
      <c r="D43332" s="6"/>
      <c r="E43332" s="8"/>
      <c r="O43332" s="9"/>
    </row>
    <row r="43333" spans="2:15" x14ac:dyDescent="0.2">
      <c r="B43333" s="3"/>
      <c r="C43333" s="3"/>
      <c r="D43333" s="6"/>
      <c r="E43333" s="8"/>
      <c r="O43333" s="9"/>
    </row>
    <row r="43334" spans="2:15" x14ac:dyDescent="0.2">
      <c r="B43334" s="3"/>
      <c r="C43334" s="3"/>
      <c r="D43334" s="6"/>
      <c r="E43334" s="8"/>
      <c r="O43334" s="9"/>
    </row>
    <row r="43335" spans="2:15" x14ac:dyDescent="0.2">
      <c r="B43335" s="3"/>
      <c r="C43335" s="3"/>
      <c r="D43335" s="6"/>
      <c r="E43335" s="8"/>
      <c r="O43335" s="9"/>
    </row>
    <row r="43336" spans="2:15" x14ac:dyDescent="0.2">
      <c r="B43336" s="3"/>
      <c r="C43336" s="3"/>
      <c r="D43336" s="6"/>
      <c r="E43336" s="8"/>
      <c r="O43336" s="9"/>
    </row>
    <row r="43337" spans="2:15" x14ac:dyDescent="0.2">
      <c r="B43337" s="3"/>
      <c r="C43337" s="3"/>
      <c r="D43337" s="6"/>
      <c r="E43337" s="8"/>
      <c r="O43337" s="9"/>
    </row>
    <row r="43338" spans="2:15" x14ac:dyDescent="0.2">
      <c r="B43338" s="3"/>
      <c r="C43338" s="3"/>
      <c r="D43338" s="6"/>
      <c r="E43338" s="8"/>
      <c r="O43338" s="9"/>
    </row>
    <row r="43339" spans="2:15" x14ac:dyDescent="0.2">
      <c r="B43339" s="3"/>
      <c r="C43339" s="3"/>
      <c r="D43339" s="6"/>
      <c r="E43339" s="8"/>
      <c r="O43339" s="9"/>
    </row>
    <row r="43340" spans="2:15" x14ac:dyDescent="0.2">
      <c r="B43340" s="3"/>
      <c r="C43340" s="3"/>
      <c r="D43340" s="6"/>
      <c r="E43340" s="8"/>
      <c r="O43340" s="9"/>
    </row>
    <row r="43341" spans="2:15" x14ac:dyDescent="0.2">
      <c r="B43341" s="3"/>
      <c r="C43341" s="3"/>
      <c r="D43341" s="6"/>
      <c r="E43341" s="8"/>
      <c r="O43341" s="9"/>
    </row>
    <row r="43342" spans="2:15" x14ac:dyDescent="0.2">
      <c r="B43342" s="3"/>
      <c r="C43342" s="3"/>
      <c r="D43342" s="6"/>
      <c r="E43342" s="8"/>
      <c r="O43342" s="9"/>
    </row>
    <row r="43343" spans="2:15" x14ac:dyDescent="0.2">
      <c r="B43343" s="3"/>
      <c r="C43343" s="3"/>
      <c r="D43343" s="6"/>
      <c r="E43343" s="8"/>
      <c r="O43343" s="9"/>
    </row>
    <row r="43344" spans="2:15" x14ac:dyDescent="0.2">
      <c r="B43344" s="3"/>
      <c r="C43344" s="3"/>
      <c r="D43344" s="6"/>
      <c r="E43344" s="8"/>
      <c r="O43344" s="9"/>
    </row>
    <row r="43345" spans="2:15" x14ac:dyDescent="0.2">
      <c r="B43345" s="3"/>
      <c r="C43345" s="3"/>
      <c r="D43345" s="6"/>
      <c r="E43345" s="8"/>
      <c r="O43345" s="9"/>
    </row>
    <row r="43346" spans="2:15" x14ac:dyDescent="0.2">
      <c r="B43346" s="3"/>
      <c r="C43346" s="3"/>
      <c r="D43346" s="6"/>
      <c r="E43346" s="8"/>
      <c r="O43346" s="9"/>
    </row>
    <row r="43347" spans="2:15" x14ac:dyDescent="0.2">
      <c r="B43347" s="3"/>
      <c r="C43347" s="3"/>
      <c r="D43347" s="6"/>
      <c r="E43347" s="8"/>
      <c r="O43347" s="9"/>
    </row>
    <row r="43348" spans="2:15" x14ac:dyDescent="0.2">
      <c r="B43348" s="3"/>
      <c r="C43348" s="3"/>
      <c r="D43348" s="6"/>
      <c r="E43348" s="8"/>
      <c r="O43348" s="9"/>
    </row>
    <row r="43349" spans="2:15" x14ac:dyDescent="0.2">
      <c r="B43349" s="3"/>
      <c r="C43349" s="3"/>
      <c r="D43349" s="6"/>
      <c r="E43349" s="8"/>
      <c r="O43349" s="9"/>
    </row>
    <row r="43350" spans="2:15" x14ac:dyDescent="0.2">
      <c r="B43350" s="3"/>
      <c r="C43350" s="3"/>
      <c r="D43350" s="6"/>
      <c r="E43350" s="8"/>
      <c r="O43350" s="9"/>
    </row>
    <row r="43351" spans="2:15" x14ac:dyDescent="0.2">
      <c r="B43351" s="3"/>
      <c r="C43351" s="3"/>
      <c r="D43351" s="6"/>
      <c r="E43351" s="8"/>
      <c r="O43351" s="9"/>
    </row>
    <row r="43352" spans="2:15" x14ac:dyDescent="0.2">
      <c r="B43352" s="3"/>
      <c r="C43352" s="3"/>
      <c r="D43352" s="6"/>
      <c r="E43352" s="8"/>
      <c r="O43352" s="9"/>
    </row>
    <row r="43353" spans="2:15" x14ac:dyDescent="0.2">
      <c r="B43353" s="3"/>
      <c r="C43353" s="3"/>
      <c r="D43353" s="6"/>
      <c r="E43353" s="8"/>
      <c r="O43353" s="9"/>
    </row>
    <row r="43354" spans="2:15" x14ac:dyDescent="0.2">
      <c r="B43354" s="3"/>
      <c r="C43354" s="3"/>
      <c r="D43354" s="6"/>
      <c r="E43354" s="8"/>
      <c r="O43354" s="9"/>
    </row>
    <row r="43355" spans="2:15" x14ac:dyDescent="0.2">
      <c r="B43355" s="3"/>
      <c r="C43355" s="3"/>
      <c r="D43355" s="6"/>
      <c r="E43355" s="8"/>
      <c r="O43355" s="9"/>
    </row>
    <row r="43356" spans="2:15" x14ac:dyDescent="0.2">
      <c r="B43356" s="3"/>
      <c r="C43356" s="3"/>
      <c r="D43356" s="6"/>
      <c r="E43356" s="8"/>
      <c r="O43356" s="9"/>
    </row>
    <row r="43357" spans="2:15" x14ac:dyDescent="0.2">
      <c r="B43357" s="3"/>
      <c r="C43357" s="3"/>
      <c r="D43357" s="6"/>
      <c r="E43357" s="8"/>
      <c r="O43357" s="9"/>
    </row>
    <row r="43358" spans="2:15" x14ac:dyDescent="0.2">
      <c r="B43358" s="3"/>
      <c r="C43358" s="3"/>
      <c r="D43358" s="6"/>
      <c r="E43358" s="8"/>
      <c r="O43358" s="9"/>
    </row>
    <row r="43359" spans="2:15" x14ac:dyDescent="0.2">
      <c r="B43359" s="3"/>
      <c r="C43359" s="3"/>
      <c r="D43359" s="6"/>
      <c r="E43359" s="8"/>
      <c r="O43359" s="9"/>
    </row>
    <row r="43360" spans="2:15" x14ac:dyDescent="0.2">
      <c r="B43360" s="3"/>
      <c r="C43360" s="3"/>
      <c r="D43360" s="6"/>
      <c r="E43360" s="8"/>
      <c r="O43360" s="9"/>
    </row>
    <row r="43361" spans="2:15" x14ac:dyDescent="0.2">
      <c r="B43361" s="3"/>
      <c r="C43361" s="3"/>
      <c r="D43361" s="6"/>
      <c r="E43361" s="8"/>
      <c r="O43361" s="9"/>
    </row>
    <row r="43362" spans="2:15" x14ac:dyDescent="0.2">
      <c r="B43362" s="3"/>
      <c r="C43362" s="3"/>
      <c r="D43362" s="6"/>
      <c r="E43362" s="8"/>
      <c r="O43362" s="9"/>
    </row>
    <row r="43363" spans="2:15" x14ac:dyDescent="0.2">
      <c r="B43363" s="3"/>
      <c r="C43363" s="3"/>
      <c r="D43363" s="6"/>
      <c r="E43363" s="8"/>
      <c r="O43363" s="9"/>
    </row>
    <row r="43364" spans="2:15" x14ac:dyDescent="0.2">
      <c r="B43364" s="3"/>
      <c r="C43364" s="3"/>
      <c r="D43364" s="6"/>
      <c r="E43364" s="8"/>
      <c r="O43364" s="9"/>
    </row>
    <row r="43365" spans="2:15" x14ac:dyDescent="0.2">
      <c r="B43365" s="3"/>
      <c r="C43365" s="3"/>
      <c r="D43365" s="6"/>
      <c r="E43365" s="8"/>
      <c r="O43365" s="9"/>
    </row>
    <row r="43366" spans="2:15" x14ac:dyDescent="0.2">
      <c r="B43366" s="3"/>
      <c r="C43366" s="3"/>
      <c r="D43366" s="6"/>
      <c r="E43366" s="8"/>
      <c r="O43366" s="9"/>
    </row>
    <row r="43367" spans="2:15" x14ac:dyDescent="0.2">
      <c r="B43367" s="3"/>
      <c r="C43367" s="3"/>
      <c r="D43367" s="6"/>
      <c r="E43367" s="8"/>
      <c r="O43367" s="9"/>
    </row>
    <row r="43368" spans="2:15" x14ac:dyDescent="0.2">
      <c r="B43368" s="3"/>
      <c r="C43368" s="3"/>
      <c r="D43368" s="6"/>
      <c r="E43368" s="8"/>
      <c r="O43368" s="9"/>
    </row>
    <row r="43369" spans="2:15" x14ac:dyDescent="0.2">
      <c r="B43369" s="3"/>
      <c r="C43369" s="3"/>
      <c r="D43369" s="6"/>
      <c r="E43369" s="8"/>
      <c r="O43369" s="9"/>
    </row>
    <row r="43370" spans="2:15" x14ac:dyDescent="0.2">
      <c r="B43370" s="3"/>
      <c r="C43370" s="3"/>
      <c r="D43370" s="6"/>
      <c r="E43370" s="8"/>
      <c r="O43370" s="9"/>
    </row>
    <row r="43371" spans="2:15" x14ac:dyDescent="0.2">
      <c r="B43371" s="3"/>
      <c r="C43371" s="3"/>
      <c r="D43371" s="6"/>
      <c r="E43371" s="8"/>
      <c r="O43371" s="9"/>
    </row>
    <row r="43372" spans="2:15" x14ac:dyDescent="0.2">
      <c r="B43372" s="3"/>
      <c r="C43372" s="3"/>
      <c r="D43372" s="6"/>
      <c r="E43372" s="8"/>
      <c r="O43372" s="9"/>
    </row>
    <row r="43373" spans="2:15" x14ac:dyDescent="0.2">
      <c r="B43373" s="3"/>
      <c r="C43373" s="3"/>
      <c r="D43373" s="6"/>
      <c r="E43373" s="8"/>
      <c r="O43373" s="9"/>
    </row>
    <row r="43374" spans="2:15" x14ac:dyDescent="0.2">
      <c r="B43374" s="3"/>
      <c r="C43374" s="3"/>
      <c r="D43374" s="6"/>
      <c r="E43374" s="8"/>
      <c r="O43374" s="9"/>
    </row>
    <row r="43375" spans="2:15" x14ac:dyDescent="0.2">
      <c r="B43375" s="3"/>
      <c r="C43375" s="3"/>
      <c r="D43375" s="6"/>
      <c r="E43375" s="8"/>
      <c r="O43375" s="9"/>
    </row>
    <row r="43376" spans="2:15" x14ac:dyDescent="0.2">
      <c r="B43376" s="3"/>
      <c r="C43376" s="3"/>
      <c r="D43376" s="6"/>
      <c r="E43376" s="8"/>
      <c r="O43376" s="9"/>
    </row>
    <row r="43377" spans="2:15" x14ac:dyDescent="0.2">
      <c r="B43377" s="3"/>
      <c r="C43377" s="3"/>
      <c r="D43377" s="6"/>
      <c r="E43377" s="8"/>
      <c r="O43377" s="9"/>
    </row>
    <row r="43378" spans="2:15" x14ac:dyDescent="0.2">
      <c r="B43378" s="3"/>
      <c r="C43378" s="3"/>
      <c r="D43378" s="6"/>
      <c r="E43378" s="8"/>
      <c r="O43378" s="9"/>
    </row>
    <row r="43379" spans="2:15" x14ac:dyDescent="0.2">
      <c r="B43379" s="3"/>
      <c r="C43379" s="3"/>
      <c r="D43379" s="6"/>
      <c r="E43379" s="8"/>
      <c r="O43379" s="9"/>
    </row>
    <row r="43380" spans="2:15" x14ac:dyDescent="0.2">
      <c r="B43380" s="3"/>
      <c r="C43380" s="3"/>
      <c r="D43380" s="6"/>
      <c r="E43380" s="8"/>
      <c r="O43380" s="9"/>
    </row>
    <row r="43381" spans="2:15" x14ac:dyDescent="0.2">
      <c r="B43381" s="3"/>
      <c r="C43381" s="3"/>
      <c r="D43381" s="6"/>
      <c r="E43381" s="8"/>
      <c r="O43381" s="9"/>
    </row>
    <row r="43382" spans="2:15" x14ac:dyDescent="0.2">
      <c r="B43382" s="3"/>
      <c r="C43382" s="3"/>
      <c r="D43382" s="6"/>
      <c r="E43382" s="8"/>
      <c r="O43382" s="9"/>
    </row>
    <row r="43383" spans="2:15" x14ac:dyDescent="0.2">
      <c r="B43383" s="3"/>
      <c r="C43383" s="3"/>
      <c r="D43383" s="6"/>
      <c r="E43383" s="8"/>
      <c r="O43383" s="9"/>
    </row>
    <row r="43384" spans="2:15" x14ac:dyDescent="0.2">
      <c r="B43384" s="3"/>
      <c r="C43384" s="3"/>
      <c r="D43384" s="6"/>
      <c r="E43384" s="8"/>
      <c r="O43384" s="9"/>
    </row>
    <row r="43385" spans="2:15" x14ac:dyDescent="0.2">
      <c r="B43385" s="3"/>
      <c r="C43385" s="3"/>
      <c r="D43385" s="6"/>
      <c r="E43385" s="8"/>
      <c r="O43385" s="9"/>
    </row>
    <row r="43386" spans="2:15" x14ac:dyDescent="0.2">
      <c r="B43386" s="3"/>
      <c r="C43386" s="3"/>
      <c r="D43386" s="6"/>
      <c r="E43386" s="8"/>
      <c r="O43386" s="9"/>
    </row>
    <row r="43387" spans="2:15" x14ac:dyDescent="0.2">
      <c r="B43387" s="3"/>
      <c r="C43387" s="3"/>
      <c r="D43387" s="6"/>
      <c r="E43387" s="8"/>
      <c r="O43387" s="9"/>
    </row>
    <row r="43388" spans="2:15" x14ac:dyDescent="0.2">
      <c r="B43388" s="3"/>
      <c r="C43388" s="3"/>
      <c r="D43388" s="6"/>
      <c r="E43388" s="8"/>
      <c r="O43388" s="9"/>
    </row>
    <row r="43389" spans="2:15" x14ac:dyDescent="0.2">
      <c r="B43389" s="3"/>
      <c r="C43389" s="3"/>
      <c r="D43389" s="6"/>
      <c r="E43389" s="8"/>
      <c r="O43389" s="9"/>
    </row>
    <row r="43390" spans="2:15" x14ac:dyDescent="0.2">
      <c r="B43390" s="3"/>
      <c r="C43390" s="3"/>
      <c r="D43390" s="6"/>
      <c r="E43390" s="8"/>
      <c r="O43390" s="9"/>
    </row>
    <row r="43391" spans="2:15" x14ac:dyDescent="0.2">
      <c r="B43391" s="3"/>
      <c r="C43391" s="3"/>
      <c r="D43391" s="6"/>
      <c r="E43391" s="8"/>
      <c r="O43391" s="9"/>
    </row>
    <row r="43392" spans="2:15" x14ac:dyDescent="0.2">
      <c r="B43392" s="3"/>
      <c r="C43392" s="3"/>
      <c r="D43392" s="6"/>
      <c r="E43392" s="8"/>
      <c r="O43392" s="9"/>
    </row>
    <row r="43393" spans="2:15" x14ac:dyDescent="0.2">
      <c r="B43393" s="3"/>
      <c r="C43393" s="3"/>
      <c r="D43393" s="6"/>
      <c r="E43393" s="8"/>
      <c r="O43393" s="9"/>
    </row>
    <row r="43394" spans="2:15" x14ac:dyDescent="0.2">
      <c r="B43394" s="3"/>
      <c r="C43394" s="3"/>
      <c r="D43394" s="6"/>
      <c r="E43394" s="8"/>
      <c r="O43394" s="9"/>
    </row>
    <row r="43395" spans="2:15" x14ac:dyDescent="0.2">
      <c r="B43395" s="3"/>
      <c r="C43395" s="3"/>
      <c r="D43395" s="6"/>
      <c r="E43395" s="8"/>
      <c r="O43395" s="9"/>
    </row>
    <row r="43396" spans="2:15" x14ac:dyDescent="0.2">
      <c r="B43396" s="3"/>
      <c r="C43396" s="3"/>
      <c r="D43396" s="6"/>
      <c r="E43396" s="8"/>
      <c r="O43396" s="9"/>
    </row>
    <row r="43397" spans="2:15" x14ac:dyDescent="0.2">
      <c r="B43397" s="3"/>
      <c r="C43397" s="3"/>
      <c r="D43397" s="6"/>
      <c r="E43397" s="8"/>
      <c r="O43397" s="9"/>
    </row>
    <row r="43398" spans="2:15" x14ac:dyDescent="0.2">
      <c r="B43398" s="3"/>
      <c r="C43398" s="3"/>
      <c r="D43398" s="6"/>
      <c r="E43398" s="8"/>
      <c r="O43398" s="9"/>
    </row>
    <row r="43399" spans="2:15" x14ac:dyDescent="0.2">
      <c r="B43399" s="3"/>
      <c r="C43399" s="3"/>
      <c r="D43399" s="6"/>
      <c r="E43399" s="8"/>
      <c r="O43399" s="9"/>
    </row>
    <row r="43400" spans="2:15" x14ac:dyDescent="0.2">
      <c r="B43400" s="3"/>
      <c r="C43400" s="3"/>
      <c r="D43400" s="6"/>
      <c r="E43400" s="8"/>
      <c r="O43400" s="9"/>
    </row>
    <row r="43401" spans="2:15" x14ac:dyDescent="0.2">
      <c r="B43401" s="3"/>
      <c r="C43401" s="3"/>
      <c r="D43401" s="6"/>
      <c r="E43401" s="8"/>
      <c r="O43401" s="9"/>
    </row>
    <row r="43402" spans="2:15" x14ac:dyDescent="0.2">
      <c r="B43402" s="3"/>
      <c r="C43402" s="3"/>
      <c r="D43402" s="6"/>
      <c r="E43402" s="8"/>
      <c r="O43402" s="9"/>
    </row>
    <row r="43403" spans="2:15" x14ac:dyDescent="0.2">
      <c r="B43403" s="3"/>
      <c r="C43403" s="3"/>
      <c r="D43403" s="6"/>
      <c r="E43403" s="8"/>
      <c r="O43403" s="9"/>
    </row>
    <row r="43404" spans="2:15" x14ac:dyDescent="0.2">
      <c r="B43404" s="3"/>
      <c r="C43404" s="3"/>
      <c r="D43404" s="6"/>
      <c r="E43404" s="8"/>
      <c r="O43404" s="9"/>
    </row>
    <row r="43405" spans="2:15" x14ac:dyDescent="0.2">
      <c r="B43405" s="3"/>
      <c r="C43405" s="3"/>
      <c r="D43405" s="6"/>
      <c r="E43405" s="8"/>
      <c r="O43405" s="9"/>
    </row>
    <row r="43406" spans="2:15" x14ac:dyDescent="0.2">
      <c r="B43406" s="3"/>
      <c r="C43406" s="3"/>
      <c r="D43406" s="6"/>
      <c r="E43406" s="8"/>
      <c r="O43406" s="9"/>
    </row>
    <row r="43407" spans="2:15" x14ac:dyDescent="0.2">
      <c r="B43407" s="3"/>
      <c r="C43407" s="3"/>
      <c r="D43407" s="6"/>
      <c r="E43407" s="8"/>
      <c r="O43407" s="9"/>
    </row>
    <row r="43408" spans="2:15" x14ac:dyDescent="0.2">
      <c r="B43408" s="3"/>
      <c r="C43408" s="3"/>
      <c r="D43408" s="6"/>
      <c r="E43408" s="8"/>
      <c r="O43408" s="9"/>
    </row>
    <row r="43409" spans="2:15" x14ac:dyDescent="0.2">
      <c r="B43409" s="3"/>
      <c r="C43409" s="3"/>
      <c r="D43409" s="6"/>
      <c r="E43409" s="8"/>
      <c r="O43409" s="9"/>
    </row>
    <row r="43410" spans="2:15" x14ac:dyDescent="0.2">
      <c r="B43410" s="3"/>
      <c r="C43410" s="3"/>
      <c r="D43410" s="6"/>
      <c r="E43410" s="8"/>
      <c r="O43410" s="9"/>
    </row>
    <row r="43411" spans="2:15" x14ac:dyDescent="0.2">
      <c r="B43411" s="3"/>
      <c r="C43411" s="3"/>
      <c r="D43411" s="6"/>
      <c r="E43411" s="8"/>
      <c r="O43411" s="9"/>
    </row>
    <row r="43412" spans="2:15" x14ac:dyDescent="0.2">
      <c r="B43412" s="3"/>
      <c r="C43412" s="3"/>
      <c r="D43412" s="6"/>
      <c r="E43412" s="8"/>
      <c r="O43412" s="9"/>
    </row>
    <row r="43413" spans="2:15" x14ac:dyDescent="0.2">
      <c r="B43413" s="3"/>
      <c r="C43413" s="3"/>
      <c r="D43413" s="6"/>
      <c r="E43413" s="8"/>
      <c r="O43413" s="9"/>
    </row>
    <row r="43414" spans="2:15" x14ac:dyDescent="0.2">
      <c r="B43414" s="3"/>
      <c r="C43414" s="3"/>
      <c r="D43414" s="6"/>
      <c r="E43414" s="8"/>
      <c r="O43414" s="9"/>
    </row>
    <row r="43415" spans="2:15" x14ac:dyDescent="0.2">
      <c r="B43415" s="3"/>
      <c r="C43415" s="3"/>
      <c r="D43415" s="6"/>
      <c r="E43415" s="8"/>
      <c r="O43415" s="9"/>
    </row>
    <row r="43416" spans="2:15" x14ac:dyDescent="0.2">
      <c r="B43416" s="3"/>
      <c r="C43416" s="3"/>
      <c r="D43416" s="6"/>
      <c r="E43416" s="8"/>
      <c r="O43416" s="9"/>
    </row>
    <row r="43417" spans="2:15" x14ac:dyDescent="0.2">
      <c r="B43417" s="3"/>
      <c r="C43417" s="3"/>
      <c r="D43417" s="6"/>
      <c r="E43417" s="8"/>
      <c r="O43417" s="9"/>
    </row>
    <row r="43418" spans="2:15" x14ac:dyDescent="0.2">
      <c r="B43418" s="3"/>
      <c r="C43418" s="3"/>
      <c r="D43418" s="6"/>
      <c r="E43418" s="8"/>
      <c r="O43418" s="9"/>
    </row>
    <row r="43419" spans="2:15" x14ac:dyDescent="0.2">
      <c r="B43419" s="3"/>
      <c r="C43419" s="3"/>
      <c r="D43419" s="6"/>
      <c r="E43419" s="8"/>
      <c r="O43419" s="9"/>
    </row>
    <row r="43420" spans="2:15" x14ac:dyDescent="0.2">
      <c r="B43420" s="3"/>
      <c r="C43420" s="3"/>
      <c r="D43420" s="6"/>
      <c r="E43420" s="8"/>
      <c r="O43420" s="9"/>
    </row>
    <row r="43421" spans="2:15" x14ac:dyDescent="0.2">
      <c r="B43421" s="3"/>
      <c r="C43421" s="3"/>
      <c r="D43421" s="6"/>
      <c r="E43421" s="8"/>
      <c r="O43421" s="9"/>
    </row>
    <row r="43422" spans="2:15" x14ac:dyDescent="0.2">
      <c r="B43422" s="3"/>
      <c r="C43422" s="3"/>
      <c r="D43422" s="6"/>
      <c r="E43422" s="8"/>
      <c r="O43422" s="9"/>
    </row>
    <row r="43423" spans="2:15" x14ac:dyDescent="0.2">
      <c r="B43423" s="3"/>
      <c r="C43423" s="3"/>
      <c r="D43423" s="6"/>
      <c r="E43423" s="8"/>
      <c r="O43423" s="9"/>
    </row>
    <row r="43424" spans="2:15" x14ac:dyDescent="0.2">
      <c r="B43424" s="3"/>
      <c r="C43424" s="3"/>
      <c r="D43424" s="6"/>
      <c r="E43424" s="8"/>
      <c r="O43424" s="9"/>
    </row>
    <row r="43425" spans="2:15" x14ac:dyDescent="0.2">
      <c r="B43425" s="3"/>
      <c r="C43425" s="3"/>
      <c r="D43425" s="6"/>
      <c r="E43425" s="8"/>
      <c r="O43425" s="9"/>
    </row>
    <row r="43426" spans="2:15" x14ac:dyDescent="0.2">
      <c r="B43426" s="3"/>
      <c r="C43426" s="3"/>
      <c r="D43426" s="6"/>
      <c r="E43426" s="8"/>
      <c r="O43426" s="9"/>
    </row>
    <row r="43427" spans="2:15" x14ac:dyDescent="0.2">
      <c r="B43427" s="3"/>
      <c r="C43427" s="3"/>
      <c r="D43427" s="6"/>
      <c r="E43427" s="8"/>
      <c r="O43427" s="9"/>
    </row>
    <row r="43428" spans="2:15" x14ac:dyDescent="0.2">
      <c r="B43428" s="3"/>
      <c r="C43428" s="3"/>
      <c r="D43428" s="6"/>
      <c r="E43428" s="8"/>
      <c r="O43428" s="9"/>
    </row>
    <row r="43429" spans="2:15" x14ac:dyDescent="0.2">
      <c r="B43429" s="3"/>
      <c r="C43429" s="3"/>
      <c r="D43429" s="6"/>
      <c r="E43429" s="8"/>
      <c r="O43429" s="9"/>
    </row>
    <row r="43430" spans="2:15" x14ac:dyDescent="0.2">
      <c r="B43430" s="3"/>
      <c r="C43430" s="3"/>
      <c r="D43430" s="6"/>
      <c r="E43430" s="8"/>
      <c r="O43430" s="9"/>
    </row>
    <row r="43431" spans="2:15" x14ac:dyDescent="0.2">
      <c r="B43431" s="3"/>
      <c r="C43431" s="3"/>
      <c r="D43431" s="6"/>
      <c r="E43431" s="8"/>
      <c r="O43431" s="9"/>
    </row>
    <row r="43432" spans="2:15" x14ac:dyDescent="0.2">
      <c r="B43432" s="3"/>
      <c r="C43432" s="3"/>
      <c r="D43432" s="6"/>
      <c r="E43432" s="8"/>
      <c r="O43432" s="9"/>
    </row>
    <row r="43433" spans="2:15" x14ac:dyDescent="0.2">
      <c r="B43433" s="3"/>
      <c r="C43433" s="3"/>
      <c r="D43433" s="6"/>
      <c r="E43433" s="8"/>
      <c r="O43433" s="9"/>
    </row>
    <row r="43434" spans="2:15" x14ac:dyDescent="0.2">
      <c r="B43434" s="3"/>
      <c r="C43434" s="3"/>
      <c r="D43434" s="6"/>
      <c r="E43434" s="8"/>
      <c r="O43434" s="9"/>
    </row>
    <row r="43435" spans="2:15" x14ac:dyDescent="0.2">
      <c r="B43435" s="3"/>
      <c r="C43435" s="3"/>
      <c r="D43435" s="6"/>
      <c r="E43435" s="8"/>
      <c r="O43435" s="9"/>
    </row>
    <row r="43436" spans="2:15" x14ac:dyDescent="0.2">
      <c r="B43436" s="3"/>
      <c r="C43436" s="3"/>
      <c r="D43436" s="6"/>
      <c r="E43436" s="8"/>
      <c r="O43436" s="9"/>
    </row>
    <row r="43437" spans="2:15" x14ac:dyDescent="0.2">
      <c r="B43437" s="3"/>
      <c r="C43437" s="3"/>
      <c r="D43437" s="6"/>
      <c r="E43437" s="8"/>
      <c r="O43437" s="9"/>
    </row>
    <row r="43438" spans="2:15" x14ac:dyDescent="0.2">
      <c r="B43438" s="3"/>
      <c r="C43438" s="3"/>
      <c r="D43438" s="6"/>
      <c r="E43438" s="8"/>
      <c r="O43438" s="9"/>
    </row>
    <row r="43439" spans="2:15" x14ac:dyDescent="0.2">
      <c r="B43439" s="3"/>
      <c r="C43439" s="3"/>
      <c r="D43439" s="6"/>
      <c r="E43439" s="8"/>
      <c r="O43439" s="9"/>
    </row>
    <row r="43440" spans="2:15" x14ac:dyDescent="0.2">
      <c r="B43440" s="3"/>
      <c r="C43440" s="3"/>
      <c r="D43440" s="6"/>
      <c r="E43440" s="8"/>
      <c r="O43440" s="9"/>
    </row>
    <row r="43441" spans="2:15" x14ac:dyDescent="0.2">
      <c r="B43441" s="3"/>
      <c r="C43441" s="3"/>
      <c r="D43441" s="6"/>
      <c r="E43441" s="8"/>
      <c r="O43441" s="9"/>
    </row>
    <row r="43442" spans="2:15" x14ac:dyDescent="0.2">
      <c r="B43442" s="3"/>
      <c r="C43442" s="3"/>
      <c r="D43442" s="6"/>
      <c r="E43442" s="8"/>
      <c r="O43442" s="9"/>
    </row>
    <row r="43443" spans="2:15" x14ac:dyDescent="0.2">
      <c r="B43443" s="3"/>
      <c r="C43443" s="3"/>
      <c r="D43443" s="6"/>
      <c r="E43443" s="8"/>
      <c r="O43443" s="9"/>
    </row>
    <row r="43444" spans="2:15" x14ac:dyDescent="0.2">
      <c r="B43444" s="3"/>
      <c r="C43444" s="3"/>
      <c r="D43444" s="6"/>
      <c r="E43444" s="8"/>
      <c r="O43444" s="9"/>
    </row>
    <row r="43445" spans="2:15" x14ac:dyDescent="0.2">
      <c r="B43445" s="3"/>
      <c r="C43445" s="3"/>
      <c r="D43445" s="6"/>
      <c r="E43445" s="8"/>
      <c r="O43445" s="9"/>
    </row>
    <row r="43446" spans="2:15" x14ac:dyDescent="0.2">
      <c r="B43446" s="3"/>
      <c r="C43446" s="3"/>
      <c r="D43446" s="6"/>
      <c r="E43446" s="8"/>
      <c r="O43446" s="9"/>
    </row>
    <row r="43447" spans="2:15" x14ac:dyDescent="0.2">
      <c r="B43447" s="3"/>
      <c r="C43447" s="3"/>
      <c r="D43447" s="6"/>
      <c r="E43447" s="8"/>
      <c r="O43447" s="9"/>
    </row>
    <row r="43448" spans="2:15" x14ac:dyDescent="0.2">
      <c r="B43448" s="3"/>
      <c r="C43448" s="3"/>
      <c r="D43448" s="6"/>
      <c r="E43448" s="8"/>
      <c r="O43448" s="9"/>
    </row>
    <row r="43449" spans="2:15" x14ac:dyDescent="0.2">
      <c r="B43449" s="3"/>
      <c r="C43449" s="3"/>
      <c r="D43449" s="6"/>
      <c r="E43449" s="8"/>
      <c r="O43449" s="9"/>
    </row>
    <row r="43450" spans="2:15" x14ac:dyDescent="0.2">
      <c r="B43450" s="3"/>
      <c r="C43450" s="3"/>
      <c r="D43450" s="6"/>
      <c r="E43450" s="8"/>
      <c r="O43450" s="9"/>
    </row>
    <row r="43451" spans="2:15" x14ac:dyDescent="0.2">
      <c r="B43451" s="3"/>
      <c r="C43451" s="3"/>
      <c r="D43451" s="6"/>
      <c r="E43451" s="8"/>
      <c r="O43451" s="9"/>
    </row>
    <row r="43452" spans="2:15" x14ac:dyDescent="0.2">
      <c r="B43452" s="3"/>
      <c r="C43452" s="3"/>
      <c r="D43452" s="6"/>
      <c r="E43452" s="8"/>
      <c r="O43452" s="9"/>
    </row>
    <row r="43453" spans="2:15" x14ac:dyDescent="0.2">
      <c r="B43453" s="3"/>
      <c r="C43453" s="3"/>
      <c r="D43453" s="6"/>
      <c r="E43453" s="8"/>
      <c r="O43453" s="9"/>
    </row>
    <row r="43454" spans="2:15" x14ac:dyDescent="0.2">
      <c r="B43454" s="3"/>
      <c r="C43454" s="3"/>
      <c r="D43454" s="6"/>
      <c r="E43454" s="8"/>
      <c r="O43454" s="9"/>
    </row>
    <row r="43455" spans="2:15" x14ac:dyDescent="0.2">
      <c r="B43455" s="3"/>
      <c r="C43455" s="3"/>
      <c r="D43455" s="6"/>
      <c r="E43455" s="8"/>
      <c r="O43455" s="9"/>
    </row>
    <row r="43456" spans="2:15" x14ac:dyDescent="0.2">
      <c r="B43456" s="3"/>
      <c r="C43456" s="3"/>
      <c r="D43456" s="6"/>
      <c r="E43456" s="8"/>
      <c r="O43456" s="9"/>
    </row>
    <row r="43457" spans="2:15" x14ac:dyDescent="0.2">
      <c r="B43457" s="3"/>
      <c r="C43457" s="3"/>
      <c r="D43457" s="6"/>
      <c r="E43457" s="8"/>
      <c r="O43457" s="9"/>
    </row>
    <row r="43458" spans="2:15" x14ac:dyDescent="0.2">
      <c r="B43458" s="3"/>
      <c r="C43458" s="3"/>
      <c r="D43458" s="6"/>
      <c r="E43458" s="8"/>
      <c r="O43458" s="9"/>
    </row>
    <row r="43459" spans="2:15" x14ac:dyDescent="0.2">
      <c r="B43459" s="3"/>
      <c r="C43459" s="3"/>
      <c r="D43459" s="6"/>
      <c r="E43459" s="8"/>
      <c r="O43459" s="9"/>
    </row>
    <row r="43460" spans="2:15" x14ac:dyDescent="0.2">
      <c r="B43460" s="3"/>
      <c r="C43460" s="3"/>
      <c r="D43460" s="6"/>
      <c r="E43460" s="8"/>
      <c r="O43460" s="9"/>
    </row>
    <row r="43461" spans="2:15" x14ac:dyDescent="0.2">
      <c r="B43461" s="3"/>
      <c r="C43461" s="3"/>
      <c r="D43461" s="6"/>
      <c r="E43461" s="8"/>
      <c r="O43461" s="9"/>
    </row>
    <row r="43462" spans="2:15" x14ac:dyDescent="0.2">
      <c r="B43462" s="3"/>
      <c r="C43462" s="3"/>
      <c r="D43462" s="6"/>
      <c r="E43462" s="8"/>
      <c r="O43462" s="9"/>
    </row>
    <row r="43463" spans="2:15" x14ac:dyDescent="0.2">
      <c r="B43463" s="3"/>
      <c r="C43463" s="3"/>
      <c r="D43463" s="6"/>
      <c r="E43463" s="8"/>
      <c r="O43463" s="9"/>
    </row>
    <row r="43464" spans="2:15" x14ac:dyDescent="0.2">
      <c r="B43464" s="3"/>
      <c r="C43464" s="3"/>
      <c r="D43464" s="6"/>
      <c r="E43464" s="8"/>
      <c r="O43464" s="9"/>
    </row>
    <row r="43465" spans="2:15" x14ac:dyDescent="0.2">
      <c r="B43465" s="3"/>
      <c r="C43465" s="3"/>
      <c r="D43465" s="6"/>
      <c r="E43465" s="8"/>
      <c r="O43465" s="9"/>
    </row>
    <row r="43466" spans="2:15" x14ac:dyDescent="0.2">
      <c r="B43466" s="3"/>
      <c r="C43466" s="3"/>
      <c r="D43466" s="6"/>
      <c r="E43466" s="8"/>
      <c r="O43466" s="9"/>
    </row>
    <row r="43467" spans="2:15" x14ac:dyDescent="0.2">
      <c r="B43467" s="3"/>
      <c r="C43467" s="3"/>
      <c r="D43467" s="6"/>
      <c r="E43467" s="8"/>
      <c r="O43467" s="9"/>
    </row>
    <row r="43468" spans="2:15" x14ac:dyDescent="0.2">
      <c r="B43468" s="3"/>
      <c r="C43468" s="3"/>
      <c r="D43468" s="6"/>
      <c r="E43468" s="8"/>
      <c r="O43468" s="9"/>
    </row>
    <row r="43469" spans="2:15" x14ac:dyDescent="0.2">
      <c r="B43469" s="3"/>
      <c r="C43469" s="3"/>
      <c r="D43469" s="6"/>
      <c r="E43469" s="8"/>
      <c r="O43469" s="9"/>
    </row>
    <row r="43470" spans="2:15" x14ac:dyDescent="0.2">
      <c r="B43470" s="3"/>
      <c r="C43470" s="3"/>
      <c r="D43470" s="6"/>
      <c r="E43470" s="8"/>
      <c r="O43470" s="9"/>
    </row>
    <row r="43471" spans="2:15" x14ac:dyDescent="0.2">
      <c r="B43471" s="3"/>
      <c r="C43471" s="3"/>
      <c r="D43471" s="6"/>
      <c r="E43471" s="8"/>
      <c r="O43471" s="9"/>
    </row>
    <row r="43472" spans="2:15" x14ac:dyDescent="0.2">
      <c r="B43472" s="3"/>
      <c r="C43472" s="3"/>
      <c r="D43472" s="6"/>
      <c r="E43472" s="8"/>
      <c r="O43472" s="9"/>
    </row>
    <row r="43473" spans="2:15" x14ac:dyDescent="0.2">
      <c r="B43473" s="3"/>
      <c r="C43473" s="3"/>
      <c r="D43473" s="6"/>
      <c r="E43473" s="8"/>
      <c r="O43473" s="9"/>
    </row>
    <row r="43474" spans="2:15" x14ac:dyDescent="0.2">
      <c r="B43474" s="3"/>
      <c r="C43474" s="3"/>
      <c r="D43474" s="6"/>
      <c r="E43474" s="8"/>
      <c r="O43474" s="9"/>
    </row>
    <row r="43475" spans="2:15" x14ac:dyDescent="0.2">
      <c r="B43475" s="3"/>
      <c r="C43475" s="3"/>
      <c r="D43475" s="6"/>
      <c r="E43475" s="8"/>
      <c r="O43475" s="9"/>
    </row>
    <row r="43476" spans="2:15" x14ac:dyDescent="0.2">
      <c r="B43476" s="3"/>
      <c r="C43476" s="3"/>
      <c r="D43476" s="6"/>
      <c r="E43476" s="8"/>
      <c r="O43476" s="9"/>
    </row>
    <row r="43477" spans="2:15" x14ac:dyDescent="0.2">
      <c r="B43477" s="3"/>
      <c r="C43477" s="3"/>
      <c r="D43477" s="6"/>
      <c r="E43477" s="8"/>
      <c r="O43477" s="9"/>
    </row>
    <row r="43478" spans="2:15" x14ac:dyDescent="0.2">
      <c r="B43478" s="3"/>
      <c r="C43478" s="3"/>
      <c r="D43478" s="6"/>
      <c r="E43478" s="8"/>
      <c r="O43478" s="9"/>
    </row>
    <row r="43479" spans="2:15" x14ac:dyDescent="0.2">
      <c r="B43479" s="3"/>
      <c r="C43479" s="3"/>
      <c r="D43479" s="6"/>
      <c r="E43479" s="8"/>
      <c r="O43479" s="9"/>
    </row>
    <row r="43480" spans="2:15" x14ac:dyDescent="0.2">
      <c r="B43480" s="3"/>
      <c r="C43480" s="3"/>
      <c r="D43480" s="6"/>
      <c r="E43480" s="8"/>
      <c r="O43480" s="9"/>
    </row>
    <row r="43481" spans="2:15" x14ac:dyDescent="0.2">
      <c r="B43481" s="3"/>
      <c r="C43481" s="3"/>
      <c r="D43481" s="6"/>
      <c r="E43481" s="8"/>
      <c r="O43481" s="9"/>
    </row>
    <row r="43482" spans="2:15" x14ac:dyDescent="0.2">
      <c r="B43482" s="3"/>
      <c r="C43482" s="3"/>
      <c r="D43482" s="6"/>
      <c r="E43482" s="8"/>
      <c r="O43482" s="9"/>
    </row>
    <row r="43483" spans="2:15" x14ac:dyDescent="0.2">
      <c r="B43483" s="3"/>
      <c r="C43483" s="3"/>
      <c r="D43483" s="6"/>
      <c r="E43483" s="8"/>
      <c r="O43483" s="9"/>
    </row>
    <row r="43484" spans="2:15" x14ac:dyDescent="0.2">
      <c r="B43484" s="3"/>
      <c r="C43484" s="3"/>
      <c r="D43484" s="6"/>
      <c r="E43484" s="8"/>
      <c r="O43484" s="9"/>
    </row>
    <row r="43485" spans="2:15" x14ac:dyDescent="0.2">
      <c r="B43485" s="3"/>
      <c r="C43485" s="3"/>
      <c r="D43485" s="6"/>
      <c r="E43485" s="8"/>
      <c r="O43485" s="9"/>
    </row>
    <row r="43486" spans="2:15" x14ac:dyDescent="0.2">
      <c r="B43486" s="3"/>
      <c r="C43486" s="3"/>
      <c r="D43486" s="6"/>
      <c r="E43486" s="8"/>
      <c r="O43486" s="9"/>
    </row>
    <row r="43487" spans="2:15" x14ac:dyDescent="0.2">
      <c r="B43487" s="3"/>
      <c r="C43487" s="3"/>
      <c r="D43487" s="6"/>
      <c r="E43487" s="8"/>
      <c r="O43487" s="9"/>
    </row>
    <row r="43488" spans="2:15" x14ac:dyDescent="0.2">
      <c r="B43488" s="3"/>
      <c r="C43488" s="3"/>
      <c r="D43488" s="6"/>
      <c r="E43488" s="8"/>
      <c r="O43488" s="9"/>
    </row>
    <row r="43489" spans="2:15" x14ac:dyDescent="0.2">
      <c r="B43489" s="3"/>
      <c r="C43489" s="3"/>
      <c r="D43489" s="6"/>
      <c r="E43489" s="8"/>
      <c r="O43489" s="9"/>
    </row>
    <row r="43490" spans="2:15" x14ac:dyDescent="0.2">
      <c r="B43490" s="3"/>
      <c r="C43490" s="3"/>
      <c r="D43490" s="6"/>
      <c r="E43490" s="8"/>
      <c r="O43490" s="9"/>
    </row>
    <row r="43491" spans="2:15" x14ac:dyDescent="0.2">
      <c r="B43491" s="3"/>
      <c r="C43491" s="3"/>
      <c r="D43491" s="6"/>
      <c r="E43491" s="8"/>
      <c r="O43491" s="9"/>
    </row>
    <row r="43492" spans="2:15" x14ac:dyDescent="0.2">
      <c r="B43492" s="3"/>
      <c r="C43492" s="3"/>
      <c r="D43492" s="6"/>
      <c r="E43492" s="8"/>
      <c r="O43492" s="9"/>
    </row>
    <row r="43493" spans="2:15" x14ac:dyDescent="0.2">
      <c r="B43493" s="3"/>
      <c r="C43493" s="3"/>
      <c r="D43493" s="6"/>
      <c r="E43493" s="8"/>
      <c r="O43493" s="9"/>
    </row>
    <row r="43494" spans="2:15" x14ac:dyDescent="0.2">
      <c r="B43494" s="3"/>
      <c r="C43494" s="3"/>
      <c r="D43494" s="6"/>
      <c r="E43494" s="8"/>
      <c r="O43494" s="9"/>
    </row>
    <row r="43495" spans="2:15" x14ac:dyDescent="0.2">
      <c r="B43495" s="3"/>
      <c r="C43495" s="3"/>
      <c r="D43495" s="6"/>
      <c r="E43495" s="8"/>
      <c r="O43495" s="9"/>
    </row>
    <row r="43496" spans="2:15" x14ac:dyDescent="0.2">
      <c r="B43496" s="3"/>
      <c r="C43496" s="3"/>
      <c r="D43496" s="6"/>
      <c r="E43496" s="8"/>
      <c r="O43496" s="9"/>
    </row>
    <row r="43497" spans="2:15" x14ac:dyDescent="0.2">
      <c r="B43497" s="3"/>
      <c r="C43497" s="3"/>
      <c r="D43497" s="6"/>
      <c r="E43497" s="8"/>
      <c r="O43497" s="9"/>
    </row>
    <row r="43498" spans="2:15" x14ac:dyDescent="0.2">
      <c r="B43498" s="3"/>
      <c r="C43498" s="3"/>
      <c r="D43498" s="6"/>
      <c r="E43498" s="8"/>
      <c r="O43498" s="9"/>
    </row>
    <row r="43499" spans="2:15" x14ac:dyDescent="0.2">
      <c r="B43499" s="3"/>
      <c r="C43499" s="3"/>
      <c r="D43499" s="6"/>
      <c r="E43499" s="8"/>
      <c r="O43499" s="9"/>
    </row>
    <row r="43500" spans="2:15" x14ac:dyDescent="0.2">
      <c r="B43500" s="3"/>
      <c r="C43500" s="3"/>
      <c r="D43500" s="6"/>
      <c r="E43500" s="8"/>
      <c r="O43500" s="9"/>
    </row>
    <row r="43501" spans="2:15" x14ac:dyDescent="0.2">
      <c r="B43501" s="3"/>
      <c r="C43501" s="3"/>
      <c r="D43501" s="6"/>
      <c r="E43501" s="8"/>
      <c r="O43501" s="9"/>
    </row>
    <row r="43502" spans="2:15" x14ac:dyDescent="0.2">
      <c r="B43502" s="3"/>
      <c r="C43502" s="3"/>
      <c r="D43502" s="6"/>
      <c r="E43502" s="8"/>
      <c r="O43502" s="9"/>
    </row>
    <row r="43503" spans="2:15" x14ac:dyDescent="0.2">
      <c r="B43503" s="3"/>
      <c r="C43503" s="3"/>
      <c r="D43503" s="6"/>
      <c r="E43503" s="8"/>
      <c r="O43503" s="9"/>
    </row>
    <row r="43504" spans="2:15" x14ac:dyDescent="0.2">
      <c r="B43504" s="3"/>
      <c r="C43504" s="3"/>
      <c r="D43504" s="6"/>
      <c r="E43504" s="8"/>
      <c r="O43504" s="9"/>
    </row>
    <row r="43505" spans="2:15" x14ac:dyDescent="0.2">
      <c r="B43505" s="3"/>
      <c r="C43505" s="3"/>
      <c r="D43505" s="6"/>
      <c r="E43505" s="8"/>
      <c r="O43505" s="9"/>
    </row>
    <row r="43506" spans="2:15" x14ac:dyDescent="0.2">
      <c r="B43506" s="3"/>
      <c r="C43506" s="3"/>
      <c r="D43506" s="6"/>
      <c r="E43506" s="8"/>
      <c r="O43506" s="9"/>
    </row>
    <row r="43507" spans="2:15" x14ac:dyDescent="0.2">
      <c r="B43507" s="3"/>
      <c r="C43507" s="3"/>
      <c r="D43507" s="6"/>
      <c r="E43507" s="8"/>
      <c r="O43507" s="9"/>
    </row>
    <row r="43508" spans="2:15" x14ac:dyDescent="0.2">
      <c r="B43508" s="3"/>
      <c r="C43508" s="3"/>
      <c r="D43508" s="6"/>
      <c r="E43508" s="8"/>
      <c r="O43508" s="9"/>
    </row>
    <row r="43509" spans="2:15" x14ac:dyDescent="0.2">
      <c r="B43509" s="3"/>
      <c r="C43509" s="3"/>
      <c r="D43509" s="6"/>
      <c r="E43509" s="8"/>
      <c r="O43509" s="9"/>
    </row>
    <row r="43510" spans="2:15" x14ac:dyDescent="0.2">
      <c r="B43510" s="3"/>
      <c r="C43510" s="3"/>
      <c r="D43510" s="6"/>
      <c r="E43510" s="8"/>
      <c r="O43510" s="9"/>
    </row>
    <row r="43511" spans="2:15" x14ac:dyDescent="0.2">
      <c r="B43511" s="3"/>
      <c r="C43511" s="3"/>
      <c r="D43511" s="6"/>
      <c r="E43511" s="8"/>
      <c r="O43511" s="9"/>
    </row>
    <row r="43512" spans="2:15" x14ac:dyDescent="0.2">
      <c r="B43512" s="3"/>
      <c r="C43512" s="3"/>
      <c r="D43512" s="6"/>
      <c r="E43512" s="8"/>
      <c r="O43512" s="9"/>
    </row>
    <row r="43513" spans="2:15" x14ac:dyDescent="0.2">
      <c r="B43513" s="3"/>
      <c r="C43513" s="3"/>
      <c r="D43513" s="6"/>
      <c r="E43513" s="8"/>
      <c r="O43513" s="9"/>
    </row>
    <row r="43514" spans="2:15" x14ac:dyDescent="0.2">
      <c r="B43514" s="3"/>
      <c r="C43514" s="3"/>
      <c r="D43514" s="6"/>
      <c r="E43514" s="8"/>
      <c r="O43514" s="9"/>
    </row>
    <row r="43515" spans="2:15" x14ac:dyDescent="0.2">
      <c r="B43515" s="3"/>
      <c r="C43515" s="3"/>
      <c r="D43515" s="6"/>
      <c r="E43515" s="8"/>
      <c r="O43515" s="9"/>
    </row>
    <row r="43516" spans="2:15" x14ac:dyDescent="0.2">
      <c r="B43516" s="3"/>
      <c r="C43516" s="3"/>
      <c r="D43516" s="6"/>
      <c r="E43516" s="8"/>
      <c r="O43516" s="9"/>
    </row>
    <row r="43517" spans="2:15" x14ac:dyDescent="0.2">
      <c r="B43517" s="3"/>
      <c r="C43517" s="3"/>
      <c r="D43517" s="6"/>
      <c r="E43517" s="8"/>
      <c r="O43517" s="9"/>
    </row>
    <row r="43518" spans="2:15" x14ac:dyDescent="0.2">
      <c r="B43518" s="3"/>
      <c r="C43518" s="3"/>
      <c r="D43518" s="6"/>
      <c r="E43518" s="8"/>
      <c r="O43518" s="9"/>
    </row>
    <row r="43519" spans="2:15" x14ac:dyDescent="0.2">
      <c r="B43519" s="3"/>
      <c r="C43519" s="3"/>
      <c r="D43519" s="6"/>
      <c r="E43519" s="8"/>
      <c r="O43519" s="9"/>
    </row>
    <row r="43520" spans="2:15" x14ac:dyDescent="0.2">
      <c r="B43520" s="3"/>
      <c r="C43520" s="3"/>
      <c r="D43520" s="6"/>
      <c r="E43520" s="8"/>
      <c r="O43520" s="9"/>
    </row>
    <row r="43521" spans="2:15" x14ac:dyDescent="0.2">
      <c r="B43521" s="3"/>
      <c r="C43521" s="3"/>
      <c r="D43521" s="6"/>
      <c r="E43521" s="8"/>
      <c r="O43521" s="9"/>
    </row>
    <row r="43522" spans="2:15" x14ac:dyDescent="0.2">
      <c r="B43522" s="3"/>
      <c r="C43522" s="3"/>
      <c r="D43522" s="6"/>
      <c r="E43522" s="8"/>
      <c r="O43522" s="9"/>
    </row>
    <row r="43523" spans="2:15" x14ac:dyDescent="0.2">
      <c r="B43523" s="3"/>
      <c r="C43523" s="3"/>
      <c r="D43523" s="6"/>
      <c r="E43523" s="8"/>
      <c r="O43523" s="9"/>
    </row>
    <row r="43524" spans="2:15" x14ac:dyDescent="0.2">
      <c r="B43524" s="3"/>
      <c r="C43524" s="3"/>
      <c r="D43524" s="6"/>
      <c r="E43524" s="8"/>
      <c r="O43524" s="9"/>
    </row>
    <row r="43525" spans="2:15" x14ac:dyDescent="0.2">
      <c r="B43525" s="3"/>
      <c r="C43525" s="3"/>
      <c r="D43525" s="6"/>
      <c r="E43525" s="8"/>
      <c r="O43525" s="9"/>
    </row>
    <row r="43526" spans="2:15" x14ac:dyDescent="0.2">
      <c r="B43526" s="3"/>
      <c r="C43526" s="3"/>
      <c r="D43526" s="6"/>
      <c r="E43526" s="8"/>
      <c r="O43526" s="9"/>
    </row>
    <row r="43527" spans="2:15" x14ac:dyDescent="0.2">
      <c r="B43527" s="3"/>
      <c r="C43527" s="3"/>
      <c r="D43527" s="6"/>
      <c r="E43527" s="8"/>
      <c r="O43527" s="9"/>
    </row>
    <row r="43528" spans="2:15" x14ac:dyDescent="0.2">
      <c r="B43528" s="3"/>
      <c r="C43528" s="3"/>
      <c r="D43528" s="6"/>
      <c r="E43528" s="8"/>
      <c r="O43528" s="9"/>
    </row>
    <row r="43529" spans="2:15" x14ac:dyDescent="0.2">
      <c r="B43529" s="3"/>
      <c r="C43529" s="3"/>
      <c r="D43529" s="6"/>
      <c r="E43529" s="8"/>
      <c r="O43529" s="9"/>
    </row>
    <row r="43530" spans="2:15" x14ac:dyDescent="0.2">
      <c r="B43530" s="3"/>
      <c r="C43530" s="3"/>
      <c r="D43530" s="6"/>
      <c r="E43530" s="8"/>
      <c r="O43530" s="9"/>
    </row>
    <row r="43531" spans="2:15" x14ac:dyDescent="0.2">
      <c r="B43531" s="3"/>
      <c r="C43531" s="3"/>
      <c r="D43531" s="6"/>
      <c r="E43531" s="8"/>
      <c r="O43531" s="9"/>
    </row>
    <row r="43532" spans="2:15" x14ac:dyDescent="0.2">
      <c r="B43532" s="3"/>
      <c r="C43532" s="3"/>
      <c r="D43532" s="6"/>
      <c r="E43532" s="8"/>
      <c r="O43532" s="9"/>
    </row>
    <row r="43533" spans="2:15" x14ac:dyDescent="0.2">
      <c r="B43533" s="3"/>
      <c r="C43533" s="3"/>
      <c r="D43533" s="6"/>
      <c r="E43533" s="8"/>
      <c r="O43533" s="9"/>
    </row>
    <row r="43534" spans="2:15" x14ac:dyDescent="0.2">
      <c r="B43534" s="3"/>
      <c r="C43534" s="3"/>
      <c r="D43534" s="6"/>
      <c r="E43534" s="8"/>
      <c r="O43534" s="9"/>
    </row>
    <row r="43535" spans="2:15" x14ac:dyDescent="0.2">
      <c r="B43535" s="3"/>
      <c r="C43535" s="3"/>
      <c r="D43535" s="6"/>
      <c r="E43535" s="8"/>
      <c r="O43535" s="9"/>
    </row>
    <row r="43536" spans="2:15" x14ac:dyDescent="0.2">
      <c r="B43536" s="3"/>
      <c r="C43536" s="3"/>
      <c r="D43536" s="6"/>
      <c r="E43536" s="8"/>
      <c r="O43536" s="9"/>
    </row>
    <row r="43537" spans="2:15" x14ac:dyDescent="0.2">
      <c r="B43537" s="3"/>
      <c r="C43537" s="3"/>
      <c r="D43537" s="6"/>
      <c r="E43537" s="8"/>
      <c r="O43537" s="9"/>
    </row>
    <row r="43538" spans="2:15" x14ac:dyDescent="0.2">
      <c r="B43538" s="3"/>
      <c r="C43538" s="3"/>
      <c r="D43538" s="6"/>
      <c r="E43538" s="8"/>
      <c r="O43538" s="9"/>
    </row>
    <row r="43539" spans="2:15" x14ac:dyDescent="0.2">
      <c r="B43539" s="3"/>
      <c r="C43539" s="3"/>
      <c r="D43539" s="6"/>
      <c r="E43539" s="8"/>
      <c r="O43539" s="9"/>
    </row>
    <row r="43540" spans="2:15" x14ac:dyDescent="0.2">
      <c r="B43540" s="3"/>
      <c r="C43540" s="3"/>
      <c r="D43540" s="6"/>
      <c r="E43540" s="8"/>
      <c r="O43540" s="9"/>
    </row>
    <row r="43541" spans="2:15" x14ac:dyDescent="0.2">
      <c r="B43541" s="3"/>
      <c r="C43541" s="3"/>
      <c r="D43541" s="6"/>
      <c r="E43541" s="8"/>
      <c r="O43541" s="9"/>
    </row>
    <row r="43542" spans="2:15" x14ac:dyDescent="0.2">
      <c r="B43542" s="3"/>
      <c r="C43542" s="3"/>
      <c r="D43542" s="6"/>
      <c r="E43542" s="8"/>
      <c r="O43542" s="9"/>
    </row>
    <row r="43543" spans="2:15" x14ac:dyDescent="0.2">
      <c r="B43543" s="3"/>
      <c r="C43543" s="3"/>
      <c r="D43543" s="6"/>
      <c r="E43543" s="8"/>
      <c r="O43543" s="9"/>
    </row>
    <row r="43544" spans="2:15" x14ac:dyDescent="0.2">
      <c r="B43544" s="3"/>
      <c r="C43544" s="3"/>
      <c r="D43544" s="6"/>
      <c r="E43544" s="8"/>
      <c r="O43544" s="9"/>
    </row>
    <row r="43545" spans="2:15" x14ac:dyDescent="0.2">
      <c r="B43545" s="3"/>
      <c r="C43545" s="3"/>
      <c r="D43545" s="6"/>
      <c r="E43545" s="8"/>
      <c r="O43545" s="9"/>
    </row>
    <row r="43546" spans="2:15" x14ac:dyDescent="0.2">
      <c r="B43546" s="3"/>
      <c r="C43546" s="3"/>
      <c r="D43546" s="6"/>
      <c r="E43546" s="8"/>
      <c r="O43546" s="9"/>
    </row>
    <row r="43547" spans="2:15" x14ac:dyDescent="0.2">
      <c r="B43547" s="3"/>
      <c r="C43547" s="3"/>
      <c r="D43547" s="6"/>
      <c r="E43547" s="8"/>
      <c r="O43547" s="9"/>
    </row>
    <row r="43548" spans="2:15" x14ac:dyDescent="0.2">
      <c r="B43548" s="3"/>
      <c r="C43548" s="3"/>
      <c r="D43548" s="6"/>
      <c r="E43548" s="8"/>
      <c r="O43548" s="9"/>
    </row>
    <row r="43549" spans="2:15" x14ac:dyDescent="0.2">
      <c r="B43549" s="3"/>
      <c r="C43549" s="3"/>
      <c r="D43549" s="6"/>
      <c r="E43549" s="8"/>
      <c r="O43549" s="9"/>
    </row>
    <row r="43550" spans="2:15" x14ac:dyDescent="0.2">
      <c r="B43550" s="3"/>
      <c r="C43550" s="3"/>
      <c r="D43550" s="6"/>
      <c r="E43550" s="8"/>
      <c r="O43550" s="9"/>
    </row>
    <row r="43551" spans="2:15" x14ac:dyDescent="0.2">
      <c r="B43551" s="3"/>
      <c r="C43551" s="3"/>
      <c r="D43551" s="6"/>
      <c r="E43551" s="8"/>
      <c r="O43551" s="9"/>
    </row>
    <row r="43552" spans="2:15" x14ac:dyDescent="0.2">
      <c r="B43552" s="3"/>
      <c r="C43552" s="3"/>
      <c r="D43552" s="6"/>
      <c r="E43552" s="8"/>
      <c r="O43552" s="9"/>
    </row>
    <row r="43553" spans="2:15" x14ac:dyDescent="0.2">
      <c r="B43553" s="3"/>
      <c r="C43553" s="3"/>
      <c r="D43553" s="6"/>
      <c r="E43553" s="8"/>
      <c r="O43553" s="9"/>
    </row>
    <row r="43554" spans="2:15" x14ac:dyDescent="0.2">
      <c r="B43554" s="3"/>
      <c r="C43554" s="3"/>
      <c r="D43554" s="6"/>
      <c r="E43554" s="8"/>
      <c r="O43554" s="9"/>
    </row>
    <row r="43555" spans="2:15" x14ac:dyDescent="0.2">
      <c r="B43555" s="3"/>
      <c r="C43555" s="3"/>
      <c r="D43555" s="6"/>
      <c r="E43555" s="8"/>
      <c r="O43555" s="9"/>
    </row>
    <row r="43556" spans="2:15" x14ac:dyDescent="0.2">
      <c r="B43556" s="3"/>
      <c r="C43556" s="3"/>
      <c r="D43556" s="6"/>
      <c r="E43556" s="8"/>
      <c r="O43556" s="9"/>
    </row>
    <row r="43557" spans="2:15" x14ac:dyDescent="0.2">
      <c r="B43557" s="3"/>
      <c r="C43557" s="3"/>
      <c r="D43557" s="6"/>
      <c r="E43557" s="8"/>
      <c r="O43557" s="9"/>
    </row>
    <row r="43558" spans="2:15" x14ac:dyDescent="0.2">
      <c r="B43558" s="3"/>
      <c r="C43558" s="3"/>
      <c r="D43558" s="6"/>
      <c r="E43558" s="8"/>
      <c r="O43558" s="9"/>
    </row>
    <row r="43559" spans="2:15" x14ac:dyDescent="0.2">
      <c r="B43559" s="3"/>
      <c r="C43559" s="3"/>
      <c r="D43559" s="6"/>
      <c r="E43559" s="8"/>
      <c r="O43559" s="9"/>
    </row>
    <row r="43560" spans="2:15" x14ac:dyDescent="0.2">
      <c r="B43560" s="3"/>
      <c r="C43560" s="3"/>
      <c r="D43560" s="6"/>
      <c r="E43560" s="8"/>
      <c r="O43560" s="9"/>
    </row>
    <row r="43561" spans="2:15" x14ac:dyDescent="0.2">
      <c r="B43561" s="3"/>
      <c r="C43561" s="3"/>
      <c r="D43561" s="6"/>
      <c r="E43561" s="8"/>
      <c r="O43561" s="9"/>
    </row>
    <row r="43562" spans="2:15" x14ac:dyDescent="0.2">
      <c r="B43562" s="3"/>
      <c r="C43562" s="3"/>
      <c r="D43562" s="6"/>
      <c r="E43562" s="8"/>
      <c r="O43562" s="9"/>
    </row>
    <row r="43563" spans="2:15" x14ac:dyDescent="0.2">
      <c r="B43563" s="3"/>
      <c r="C43563" s="3"/>
      <c r="D43563" s="6"/>
      <c r="E43563" s="8"/>
      <c r="O43563" s="9"/>
    </row>
    <row r="43564" spans="2:15" x14ac:dyDescent="0.2">
      <c r="B43564" s="3"/>
      <c r="C43564" s="3"/>
      <c r="D43564" s="6"/>
      <c r="E43564" s="8"/>
      <c r="O43564" s="9"/>
    </row>
    <row r="43565" spans="2:15" x14ac:dyDescent="0.2">
      <c r="B43565" s="3"/>
      <c r="C43565" s="3"/>
      <c r="D43565" s="6"/>
      <c r="E43565" s="8"/>
      <c r="O43565" s="9"/>
    </row>
    <row r="43566" spans="2:15" x14ac:dyDescent="0.2">
      <c r="B43566" s="3"/>
      <c r="C43566" s="3"/>
      <c r="D43566" s="6"/>
      <c r="E43566" s="8"/>
      <c r="O43566" s="9"/>
    </row>
    <row r="43567" spans="2:15" x14ac:dyDescent="0.2">
      <c r="B43567" s="3"/>
      <c r="C43567" s="3"/>
      <c r="D43567" s="6"/>
      <c r="E43567" s="8"/>
      <c r="O43567" s="9"/>
    </row>
    <row r="43568" spans="2:15" x14ac:dyDescent="0.2">
      <c r="B43568" s="3"/>
      <c r="C43568" s="3"/>
      <c r="D43568" s="6"/>
      <c r="E43568" s="8"/>
      <c r="O43568" s="9"/>
    </row>
    <row r="43569" spans="2:15" x14ac:dyDescent="0.2">
      <c r="B43569" s="3"/>
      <c r="C43569" s="3"/>
      <c r="D43569" s="6"/>
      <c r="E43569" s="8"/>
      <c r="O43569" s="9"/>
    </row>
    <row r="43570" spans="2:15" x14ac:dyDescent="0.2">
      <c r="B43570" s="3"/>
      <c r="C43570" s="3"/>
      <c r="D43570" s="6"/>
      <c r="E43570" s="8"/>
      <c r="O43570" s="9"/>
    </row>
    <row r="43571" spans="2:15" x14ac:dyDescent="0.2">
      <c r="B43571" s="3"/>
      <c r="C43571" s="3"/>
      <c r="D43571" s="6"/>
      <c r="E43571" s="8"/>
      <c r="O43571" s="9"/>
    </row>
    <row r="43572" spans="2:15" x14ac:dyDescent="0.2">
      <c r="B43572" s="3"/>
      <c r="C43572" s="3"/>
      <c r="D43572" s="6"/>
      <c r="E43572" s="8"/>
      <c r="O43572" s="9"/>
    </row>
    <row r="43573" spans="2:15" x14ac:dyDescent="0.2">
      <c r="B43573" s="3"/>
      <c r="C43573" s="3"/>
      <c r="D43573" s="6"/>
      <c r="E43573" s="8"/>
      <c r="O43573" s="9"/>
    </row>
    <row r="43574" spans="2:15" x14ac:dyDescent="0.2">
      <c r="B43574" s="3"/>
      <c r="C43574" s="3"/>
      <c r="D43574" s="6"/>
      <c r="E43574" s="8"/>
      <c r="O43574" s="9"/>
    </row>
    <row r="43575" spans="2:15" x14ac:dyDescent="0.2">
      <c r="B43575" s="3"/>
      <c r="C43575" s="3"/>
      <c r="D43575" s="6"/>
      <c r="E43575" s="8"/>
      <c r="O43575" s="9"/>
    </row>
    <row r="43576" spans="2:15" x14ac:dyDescent="0.2">
      <c r="B43576" s="3"/>
      <c r="C43576" s="3"/>
      <c r="D43576" s="6"/>
      <c r="E43576" s="8"/>
      <c r="O43576" s="9"/>
    </row>
    <row r="43577" spans="2:15" x14ac:dyDescent="0.2">
      <c r="B43577" s="3"/>
      <c r="C43577" s="3"/>
      <c r="D43577" s="6"/>
      <c r="E43577" s="8"/>
      <c r="O43577" s="9"/>
    </row>
    <row r="43578" spans="2:15" x14ac:dyDescent="0.2">
      <c r="B43578" s="3"/>
      <c r="C43578" s="3"/>
      <c r="D43578" s="6"/>
      <c r="E43578" s="8"/>
      <c r="O43578" s="9"/>
    </row>
    <row r="43579" spans="2:15" x14ac:dyDescent="0.2">
      <c r="B43579" s="3"/>
      <c r="C43579" s="3"/>
      <c r="D43579" s="6"/>
      <c r="E43579" s="8"/>
      <c r="O43579" s="9"/>
    </row>
    <row r="43580" spans="2:15" x14ac:dyDescent="0.2">
      <c r="B43580" s="3"/>
      <c r="C43580" s="3"/>
      <c r="D43580" s="6"/>
      <c r="E43580" s="8"/>
      <c r="O43580" s="9"/>
    </row>
    <row r="43581" spans="2:15" x14ac:dyDescent="0.2">
      <c r="B43581" s="3"/>
      <c r="C43581" s="3"/>
      <c r="D43581" s="6"/>
      <c r="E43581" s="8"/>
      <c r="O43581" s="9"/>
    </row>
    <row r="43582" spans="2:15" x14ac:dyDescent="0.2">
      <c r="B43582" s="3"/>
      <c r="C43582" s="3"/>
      <c r="D43582" s="6"/>
      <c r="E43582" s="8"/>
      <c r="O43582" s="9"/>
    </row>
    <row r="43583" spans="2:15" x14ac:dyDescent="0.2">
      <c r="B43583" s="3"/>
      <c r="C43583" s="3"/>
      <c r="D43583" s="6"/>
      <c r="E43583" s="8"/>
      <c r="O43583" s="9"/>
    </row>
    <row r="43584" spans="2:15" x14ac:dyDescent="0.2">
      <c r="B43584" s="3"/>
      <c r="C43584" s="3"/>
      <c r="D43584" s="6"/>
      <c r="E43584" s="8"/>
      <c r="O43584" s="9"/>
    </row>
    <row r="43585" spans="2:15" x14ac:dyDescent="0.2">
      <c r="B43585" s="3"/>
      <c r="C43585" s="3"/>
      <c r="D43585" s="6"/>
      <c r="E43585" s="8"/>
      <c r="O43585" s="9"/>
    </row>
    <row r="43586" spans="2:15" x14ac:dyDescent="0.2">
      <c r="B43586" s="3"/>
      <c r="C43586" s="3"/>
      <c r="D43586" s="6"/>
      <c r="E43586" s="8"/>
      <c r="O43586" s="9"/>
    </row>
    <row r="43587" spans="2:15" x14ac:dyDescent="0.2">
      <c r="B43587" s="3"/>
      <c r="C43587" s="3"/>
      <c r="D43587" s="6"/>
      <c r="E43587" s="8"/>
      <c r="O43587" s="9"/>
    </row>
    <row r="43588" spans="2:15" x14ac:dyDescent="0.2">
      <c r="B43588" s="3"/>
      <c r="C43588" s="3"/>
      <c r="D43588" s="6"/>
      <c r="E43588" s="8"/>
      <c r="O43588" s="9"/>
    </row>
    <row r="43589" spans="2:15" x14ac:dyDescent="0.2">
      <c r="B43589" s="3"/>
      <c r="C43589" s="3"/>
      <c r="D43589" s="6"/>
      <c r="E43589" s="8"/>
      <c r="O43589" s="9"/>
    </row>
    <row r="43590" spans="2:15" x14ac:dyDescent="0.2">
      <c r="B43590" s="3"/>
      <c r="C43590" s="3"/>
      <c r="D43590" s="6"/>
      <c r="E43590" s="8"/>
      <c r="O43590" s="9"/>
    </row>
    <row r="43591" spans="2:15" x14ac:dyDescent="0.2">
      <c r="B43591" s="3"/>
      <c r="C43591" s="3"/>
      <c r="D43591" s="6"/>
      <c r="E43591" s="8"/>
      <c r="O43591" s="9"/>
    </row>
    <row r="43592" spans="2:15" x14ac:dyDescent="0.2">
      <c r="B43592" s="3"/>
      <c r="C43592" s="3"/>
      <c r="D43592" s="6"/>
      <c r="E43592" s="8"/>
      <c r="O43592" s="9"/>
    </row>
    <row r="43593" spans="2:15" x14ac:dyDescent="0.2">
      <c r="B43593" s="3"/>
      <c r="C43593" s="3"/>
      <c r="D43593" s="6"/>
      <c r="E43593" s="8"/>
      <c r="O43593" s="9"/>
    </row>
    <row r="43594" spans="2:15" x14ac:dyDescent="0.2">
      <c r="B43594" s="3"/>
      <c r="C43594" s="3"/>
      <c r="D43594" s="6"/>
      <c r="E43594" s="8"/>
      <c r="O43594" s="9"/>
    </row>
    <row r="43595" spans="2:15" x14ac:dyDescent="0.2">
      <c r="B43595" s="3"/>
      <c r="C43595" s="3"/>
      <c r="D43595" s="6"/>
      <c r="E43595" s="8"/>
      <c r="O43595" s="9"/>
    </row>
    <row r="43596" spans="2:15" x14ac:dyDescent="0.2">
      <c r="B43596" s="3"/>
      <c r="C43596" s="3"/>
      <c r="D43596" s="6"/>
      <c r="E43596" s="8"/>
      <c r="O43596" s="9"/>
    </row>
    <row r="43597" spans="2:15" x14ac:dyDescent="0.2">
      <c r="B43597" s="3"/>
      <c r="C43597" s="3"/>
      <c r="D43597" s="6"/>
      <c r="E43597" s="8"/>
      <c r="O43597" s="9"/>
    </row>
    <row r="43598" spans="2:15" x14ac:dyDescent="0.2">
      <c r="B43598" s="3"/>
      <c r="C43598" s="3"/>
      <c r="D43598" s="6"/>
      <c r="E43598" s="8"/>
      <c r="O43598" s="9"/>
    </row>
    <row r="43599" spans="2:15" x14ac:dyDescent="0.2">
      <c r="B43599" s="3"/>
      <c r="C43599" s="3"/>
      <c r="D43599" s="6"/>
      <c r="E43599" s="8"/>
      <c r="O43599" s="9"/>
    </row>
    <row r="43600" spans="2:15" x14ac:dyDescent="0.2">
      <c r="B43600" s="3"/>
      <c r="C43600" s="3"/>
      <c r="D43600" s="6"/>
      <c r="E43600" s="8"/>
      <c r="O43600" s="9"/>
    </row>
    <row r="43601" spans="2:15" x14ac:dyDescent="0.2">
      <c r="B43601" s="3"/>
      <c r="C43601" s="3"/>
      <c r="D43601" s="6"/>
      <c r="E43601" s="8"/>
      <c r="O43601" s="9"/>
    </row>
    <row r="43602" spans="2:15" x14ac:dyDescent="0.2">
      <c r="B43602" s="3"/>
      <c r="C43602" s="3"/>
      <c r="D43602" s="6"/>
      <c r="E43602" s="8"/>
      <c r="O43602" s="9"/>
    </row>
    <row r="43603" spans="2:15" x14ac:dyDescent="0.2">
      <c r="B43603" s="3"/>
      <c r="C43603" s="3"/>
      <c r="D43603" s="6"/>
      <c r="E43603" s="8"/>
      <c r="O43603" s="9"/>
    </row>
    <row r="43604" spans="2:15" x14ac:dyDescent="0.2">
      <c r="B43604" s="3"/>
      <c r="C43604" s="3"/>
      <c r="D43604" s="6"/>
      <c r="E43604" s="8"/>
      <c r="O43604" s="9"/>
    </row>
    <row r="43605" spans="2:15" x14ac:dyDescent="0.2">
      <c r="B43605" s="3"/>
      <c r="C43605" s="3"/>
      <c r="D43605" s="6"/>
      <c r="E43605" s="8"/>
      <c r="O43605" s="9"/>
    </row>
    <row r="43606" spans="2:15" x14ac:dyDescent="0.2">
      <c r="B43606" s="3"/>
      <c r="C43606" s="3"/>
      <c r="D43606" s="6"/>
      <c r="E43606" s="8"/>
      <c r="O43606" s="9"/>
    </row>
    <row r="43607" spans="2:15" x14ac:dyDescent="0.2">
      <c r="B43607" s="3"/>
      <c r="C43607" s="3"/>
      <c r="D43607" s="6"/>
      <c r="E43607" s="8"/>
      <c r="O43607" s="9"/>
    </row>
    <row r="43608" spans="2:15" x14ac:dyDescent="0.2">
      <c r="B43608" s="3"/>
      <c r="C43608" s="3"/>
      <c r="D43608" s="6"/>
      <c r="E43608" s="8"/>
      <c r="O43608" s="9"/>
    </row>
    <row r="43609" spans="2:15" x14ac:dyDescent="0.2">
      <c r="B43609" s="3"/>
      <c r="C43609" s="3"/>
      <c r="D43609" s="6"/>
      <c r="E43609" s="8"/>
      <c r="O43609" s="9"/>
    </row>
    <row r="43610" spans="2:15" x14ac:dyDescent="0.2">
      <c r="B43610" s="3"/>
      <c r="C43610" s="3"/>
      <c r="D43610" s="6"/>
      <c r="E43610" s="8"/>
      <c r="O43610" s="9"/>
    </row>
    <row r="43611" spans="2:15" x14ac:dyDescent="0.2">
      <c r="B43611" s="3"/>
      <c r="C43611" s="3"/>
      <c r="D43611" s="6"/>
      <c r="E43611" s="8"/>
      <c r="O43611" s="9"/>
    </row>
    <row r="43612" spans="2:15" x14ac:dyDescent="0.2">
      <c r="B43612" s="3"/>
      <c r="C43612" s="3"/>
      <c r="D43612" s="6"/>
      <c r="E43612" s="8"/>
      <c r="O43612" s="9"/>
    </row>
    <row r="43613" spans="2:15" x14ac:dyDescent="0.2">
      <c r="B43613" s="3"/>
      <c r="C43613" s="3"/>
      <c r="D43613" s="6"/>
      <c r="E43613" s="8"/>
      <c r="O43613" s="9"/>
    </row>
    <row r="43614" spans="2:15" x14ac:dyDescent="0.2">
      <c r="B43614" s="3"/>
      <c r="C43614" s="3"/>
      <c r="D43614" s="6"/>
      <c r="E43614" s="8"/>
      <c r="O43614" s="9"/>
    </row>
    <row r="43615" spans="2:15" x14ac:dyDescent="0.2">
      <c r="B43615" s="3"/>
      <c r="C43615" s="3"/>
      <c r="D43615" s="6"/>
      <c r="E43615" s="8"/>
      <c r="O43615" s="9"/>
    </row>
    <row r="43616" spans="2:15" x14ac:dyDescent="0.2">
      <c r="B43616" s="3"/>
      <c r="C43616" s="3"/>
      <c r="D43616" s="6"/>
      <c r="E43616" s="8"/>
      <c r="O43616" s="9"/>
    </row>
    <row r="43617" spans="2:15" x14ac:dyDescent="0.2">
      <c r="B43617" s="3"/>
      <c r="C43617" s="3"/>
      <c r="D43617" s="6"/>
      <c r="E43617" s="8"/>
      <c r="O43617" s="9"/>
    </row>
    <row r="43618" spans="2:15" x14ac:dyDescent="0.2">
      <c r="B43618" s="3"/>
      <c r="C43618" s="3"/>
      <c r="D43618" s="6"/>
      <c r="E43618" s="8"/>
      <c r="O43618" s="9"/>
    </row>
    <row r="43619" spans="2:15" x14ac:dyDescent="0.2">
      <c r="B43619" s="3"/>
      <c r="C43619" s="3"/>
      <c r="D43619" s="6"/>
      <c r="E43619" s="8"/>
      <c r="O43619" s="9"/>
    </row>
    <row r="43620" spans="2:15" x14ac:dyDescent="0.2">
      <c r="B43620" s="3"/>
      <c r="C43620" s="3"/>
      <c r="D43620" s="6"/>
      <c r="E43620" s="8"/>
      <c r="O43620" s="9"/>
    </row>
    <row r="43621" spans="2:15" x14ac:dyDescent="0.2">
      <c r="B43621" s="3"/>
      <c r="C43621" s="3"/>
      <c r="D43621" s="6"/>
      <c r="E43621" s="8"/>
      <c r="O43621" s="9"/>
    </row>
    <row r="43622" spans="2:15" x14ac:dyDescent="0.2">
      <c r="B43622" s="3"/>
      <c r="C43622" s="3"/>
      <c r="D43622" s="6"/>
      <c r="E43622" s="8"/>
      <c r="O43622" s="9"/>
    </row>
    <row r="43623" spans="2:15" x14ac:dyDescent="0.2">
      <c r="B43623" s="3"/>
      <c r="C43623" s="3"/>
      <c r="D43623" s="6"/>
      <c r="E43623" s="8"/>
      <c r="O43623" s="9"/>
    </row>
    <row r="43624" spans="2:15" x14ac:dyDescent="0.2">
      <c r="B43624" s="3"/>
      <c r="C43624" s="3"/>
      <c r="D43624" s="6"/>
      <c r="E43624" s="8"/>
      <c r="O43624" s="9"/>
    </row>
    <row r="43625" spans="2:15" x14ac:dyDescent="0.2">
      <c r="B43625" s="3"/>
      <c r="C43625" s="3"/>
      <c r="D43625" s="6"/>
      <c r="E43625" s="8"/>
      <c r="O43625" s="9"/>
    </row>
    <row r="43626" spans="2:15" x14ac:dyDescent="0.2">
      <c r="B43626" s="3"/>
      <c r="C43626" s="3"/>
      <c r="D43626" s="6"/>
      <c r="E43626" s="8"/>
      <c r="O43626" s="9"/>
    </row>
    <row r="43627" spans="2:15" x14ac:dyDescent="0.2">
      <c r="B43627" s="3"/>
      <c r="C43627" s="3"/>
      <c r="D43627" s="6"/>
      <c r="E43627" s="8"/>
      <c r="O43627" s="9"/>
    </row>
    <row r="43628" spans="2:15" x14ac:dyDescent="0.2">
      <c r="B43628" s="3"/>
      <c r="C43628" s="3"/>
      <c r="D43628" s="6"/>
      <c r="E43628" s="8"/>
      <c r="O43628" s="9"/>
    </row>
    <row r="43629" spans="2:15" x14ac:dyDescent="0.2">
      <c r="B43629" s="3"/>
      <c r="C43629" s="3"/>
      <c r="D43629" s="6"/>
      <c r="E43629" s="8"/>
      <c r="O43629" s="9"/>
    </row>
    <row r="43630" spans="2:15" x14ac:dyDescent="0.2">
      <c r="B43630" s="3"/>
      <c r="C43630" s="3"/>
      <c r="D43630" s="6"/>
      <c r="E43630" s="8"/>
      <c r="O43630" s="9"/>
    </row>
    <row r="43631" spans="2:15" x14ac:dyDescent="0.2">
      <c r="B43631" s="3"/>
      <c r="C43631" s="3"/>
      <c r="D43631" s="6"/>
      <c r="E43631" s="8"/>
      <c r="O43631" s="9"/>
    </row>
    <row r="43632" spans="2:15" x14ac:dyDescent="0.2">
      <c r="B43632" s="3"/>
      <c r="C43632" s="3"/>
      <c r="D43632" s="6"/>
      <c r="E43632" s="8"/>
      <c r="O43632" s="9"/>
    </row>
    <row r="43633" spans="2:15" x14ac:dyDescent="0.2">
      <c r="B43633" s="3"/>
      <c r="C43633" s="3"/>
      <c r="D43633" s="6"/>
      <c r="E43633" s="8"/>
      <c r="O43633" s="9"/>
    </row>
    <row r="43634" spans="2:15" x14ac:dyDescent="0.2">
      <c r="B43634" s="3"/>
      <c r="C43634" s="3"/>
      <c r="D43634" s="6"/>
      <c r="E43634" s="8"/>
      <c r="O43634" s="9"/>
    </row>
    <row r="43635" spans="2:15" x14ac:dyDescent="0.2">
      <c r="B43635" s="3"/>
      <c r="C43635" s="3"/>
      <c r="D43635" s="6"/>
      <c r="E43635" s="8"/>
      <c r="O43635" s="9"/>
    </row>
    <row r="43636" spans="2:15" x14ac:dyDescent="0.2">
      <c r="B43636" s="3"/>
      <c r="C43636" s="3"/>
      <c r="D43636" s="6"/>
      <c r="E43636" s="8"/>
      <c r="O43636" s="9"/>
    </row>
    <row r="43637" spans="2:15" x14ac:dyDescent="0.2">
      <c r="B43637" s="3"/>
      <c r="C43637" s="3"/>
      <c r="D43637" s="6"/>
      <c r="E43637" s="8"/>
      <c r="O43637" s="9"/>
    </row>
    <row r="43638" spans="2:15" x14ac:dyDescent="0.2">
      <c r="B43638" s="3"/>
      <c r="C43638" s="3"/>
      <c r="D43638" s="6"/>
      <c r="E43638" s="8"/>
      <c r="O43638" s="9"/>
    </row>
    <row r="43639" spans="2:15" x14ac:dyDescent="0.2">
      <c r="B43639" s="3"/>
      <c r="C43639" s="3"/>
      <c r="D43639" s="6"/>
      <c r="E43639" s="8"/>
      <c r="O43639" s="9"/>
    </row>
    <row r="43640" spans="2:15" x14ac:dyDescent="0.2">
      <c r="B43640" s="3"/>
      <c r="C43640" s="3"/>
      <c r="D43640" s="6"/>
      <c r="E43640" s="8"/>
      <c r="O43640" s="9"/>
    </row>
    <row r="43641" spans="2:15" x14ac:dyDescent="0.2">
      <c r="B43641" s="3"/>
      <c r="C43641" s="3"/>
      <c r="D43641" s="6"/>
      <c r="E43641" s="8"/>
      <c r="O43641" s="9"/>
    </row>
    <row r="43642" spans="2:15" x14ac:dyDescent="0.2">
      <c r="B43642" s="3"/>
      <c r="C43642" s="3"/>
      <c r="D43642" s="6"/>
      <c r="E43642" s="8"/>
      <c r="O43642" s="9"/>
    </row>
    <row r="43643" spans="2:15" x14ac:dyDescent="0.2">
      <c r="B43643" s="3"/>
      <c r="C43643" s="3"/>
      <c r="D43643" s="6"/>
      <c r="E43643" s="8"/>
      <c r="O43643" s="9"/>
    </row>
    <row r="43644" spans="2:15" x14ac:dyDescent="0.2">
      <c r="B43644" s="3"/>
      <c r="C43644" s="3"/>
      <c r="D43644" s="6"/>
      <c r="E43644" s="8"/>
      <c r="O43644" s="9"/>
    </row>
    <row r="43645" spans="2:15" x14ac:dyDescent="0.2">
      <c r="B43645" s="3"/>
      <c r="C43645" s="3"/>
      <c r="D43645" s="6"/>
      <c r="E43645" s="8"/>
      <c r="O43645" s="9"/>
    </row>
    <row r="43646" spans="2:15" x14ac:dyDescent="0.2">
      <c r="B43646" s="3"/>
      <c r="C43646" s="3"/>
      <c r="D43646" s="6"/>
      <c r="E43646" s="8"/>
      <c r="O43646" s="9"/>
    </row>
    <row r="43647" spans="2:15" x14ac:dyDescent="0.2">
      <c r="B43647" s="3"/>
      <c r="C43647" s="3"/>
      <c r="D43647" s="6"/>
      <c r="E43647" s="8"/>
      <c r="O43647" s="9"/>
    </row>
    <row r="43648" spans="2:15" x14ac:dyDescent="0.2">
      <c r="B43648" s="3"/>
      <c r="C43648" s="3"/>
      <c r="D43648" s="6"/>
      <c r="E43648" s="8"/>
      <c r="O43648" s="9"/>
    </row>
    <row r="43649" spans="2:15" x14ac:dyDescent="0.2">
      <c r="B43649" s="3"/>
      <c r="C43649" s="3"/>
      <c r="D43649" s="6"/>
      <c r="E43649" s="8"/>
      <c r="O43649" s="9"/>
    </row>
    <row r="43650" spans="2:15" x14ac:dyDescent="0.2">
      <c r="B43650" s="3"/>
      <c r="C43650" s="3"/>
      <c r="D43650" s="6"/>
      <c r="E43650" s="8"/>
      <c r="O43650" s="9"/>
    </row>
    <row r="43651" spans="2:15" x14ac:dyDescent="0.2">
      <c r="B43651" s="3"/>
      <c r="C43651" s="3"/>
      <c r="D43651" s="6"/>
      <c r="E43651" s="8"/>
      <c r="O43651" s="9"/>
    </row>
    <row r="43652" spans="2:15" x14ac:dyDescent="0.2">
      <c r="B43652" s="3"/>
      <c r="C43652" s="3"/>
      <c r="D43652" s="6"/>
      <c r="E43652" s="8"/>
      <c r="O43652" s="9"/>
    </row>
    <row r="43653" spans="2:15" x14ac:dyDescent="0.2">
      <c r="B43653" s="3"/>
      <c r="C43653" s="3"/>
      <c r="D43653" s="6"/>
      <c r="E43653" s="8"/>
      <c r="O43653" s="9"/>
    </row>
    <row r="43654" spans="2:15" x14ac:dyDescent="0.2">
      <c r="B43654" s="3"/>
      <c r="C43654" s="3"/>
      <c r="D43654" s="6"/>
      <c r="E43654" s="8"/>
      <c r="O43654" s="9"/>
    </row>
    <row r="43655" spans="2:15" x14ac:dyDescent="0.2">
      <c r="B43655" s="3"/>
      <c r="C43655" s="3"/>
      <c r="D43655" s="6"/>
      <c r="E43655" s="8"/>
      <c r="O43655" s="9"/>
    </row>
    <row r="43656" spans="2:15" x14ac:dyDescent="0.2">
      <c r="B43656" s="3"/>
      <c r="C43656" s="3"/>
      <c r="D43656" s="6"/>
      <c r="E43656" s="8"/>
      <c r="O43656" s="9"/>
    </row>
    <row r="43657" spans="2:15" x14ac:dyDescent="0.2">
      <c r="B43657" s="3"/>
      <c r="C43657" s="3"/>
      <c r="D43657" s="6"/>
      <c r="E43657" s="8"/>
      <c r="O43657" s="9"/>
    </row>
    <row r="43658" spans="2:15" x14ac:dyDescent="0.2">
      <c r="B43658" s="3"/>
      <c r="C43658" s="3"/>
      <c r="D43658" s="6"/>
      <c r="E43658" s="8"/>
      <c r="O43658" s="9"/>
    </row>
    <row r="43659" spans="2:15" x14ac:dyDescent="0.2">
      <c r="B43659" s="3"/>
      <c r="C43659" s="3"/>
      <c r="D43659" s="6"/>
      <c r="E43659" s="8"/>
      <c r="O43659" s="9"/>
    </row>
    <row r="43660" spans="2:15" x14ac:dyDescent="0.2">
      <c r="B43660" s="3"/>
      <c r="C43660" s="3"/>
      <c r="D43660" s="6"/>
      <c r="E43660" s="8"/>
      <c r="O43660" s="9"/>
    </row>
    <row r="43661" spans="2:15" x14ac:dyDescent="0.2">
      <c r="B43661" s="3"/>
      <c r="C43661" s="3"/>
      <c r="D43661" s="6"/>
      <c r="E43661" s="8"/>
      <c r="O43661" s="9"/>
    </row>
    <row r="43662" spans="2:15" x14ac:dyDescent="0.2">
      <c r="B43662" s="3"/>
      <c r="C43662" s="3"/>
      <c r="D43662" s="6"/>
      <c r="E43662" s="8"/>
      <c r="O43662" s="9"/>
    </row>
    <row r="43663" spans="2:15" x14ac:dyDescent="0.2">
      <c r="B43663" s="3"/>
      <c r="C43663" s="3"/>
      <c r="D43663" s="6"/>
      <c r="E43663" s="8"/>
      <c r="O43663" s="9"/>
    </row>
    <row r="43664" spans="2:15" x14ac:dyDescent="0.2">
      <c r="B43664" s="3"/>
      <c r="C43664" s="3"/>
      <c r="D43664" s="6"/>
      <c r="E43664" s="8"/>
      <c r="O43664" s="9"/>
    </row>
    <row r="43665" spans="2:15" x14ac:dyDescent="0.2">
      <c r="B43665" s="3"/>
      <c r="C43665" s="3"/>
      <c r="D43665" s="6"/>
      <c r="E43665" s="8"/>
      <c r="O43665" s="9"/>
    </row>
    <row r="43666" spans="2:15" x14ac:dyDescent="0.2">
      <c r="B43666" s="3"/>
      <c r="C43666" s="3"/>
      <c r="D43666" s="6"/>
      <c r="E43666" s="8"/>
      <c r="O43666" s="9"/>
    </row>
    <row r="43667" spans="2:15" x14ac:dyDescent="0.2">
      <c r="B43667" s="3"/>
      <c r="C43667" s="3"/>
      <c r="D43667" s="6"/>
      <c r="E43667" s="8"/>
      <c r="O43667" s="9"/>
    </row>
    <row r="43668" spans="2:15" x14ac:dyDescent="0.2">
      <c r="B43668" s="3"/>
      <c r="C43668" s="3"/>
      <c r="D43668" s="6"/>
      <c r="E43668" s="8"/>
      <c r="O43668" s="9"/>
    </row>
    <row r="43669" spans="2:15" x14ac:dyDescent="0.2">
      <c r="B43669" s="3"/>
      <c r="C43669" s="3"/>
      <c r="D43669" s="6"/>
      <c r="E43669" s="8"/>
      <c r="O43669" s="9"/>
    </row>
    <row r="43670" spans="2:15" x14ac:dyDescent="0.2">
      <c r="B43670" s="3"/>
      <c r="C43670" s="3"/>
      <c r="D43670" s="6"/>
      <c r="E43670" s="8"/>
      <c r="O43670" s="9"/>
    </row>
    <row r="43671" spans="2:15" x14ac:dyDescent="0.2">
      <c r="B43671" s="3"/>
      <c r="C43671" s="3"/>
      <c r="D43671" s="6"/>
      <c r="E43671" s="8"/>
      <c r="O43671" s="9"/>
    </row>
    <row r="43672" spans="2:15" x14ac:dyDescent="0.2">
      <c r="B43672" s="3"/>
      <c r="C43672" s="3"/>
      <c r="D43672" s="6"/>
      <c r="E43672" s="8"/>
      <c r="O43672" s="9"/>
    </row>
    <row r="43673" spans="2:15" x14ac:dyDescent="0.2">
      <c r="B43673" s="3"/>
      <c r="C43673" s="3"/>
      <c r="D43673" s="6"/>
      <c r="E43673" s="8"/>
      <c r="O43673" s="9"/>
    </row>
    <row r="43674" spans="2:15" x14ac:dyDescent="0.2">
      <c r="B43674" s="3"/>
      <c r="C43674" s="3"/>
      <c r="D43674" s="6"/>
      <c r="E43674" s="8"/>
      <c r="O43674" s="9"/>
    </row>
    <row r="43675" spans="2:15" x14ac:dyDescent="0.2">
      <c r="B43675" s="3"/>
      <c r="C43675" s="3"/>
      <c r="D43675" s="6"/>
      <c r="E43675" s="8"/>
      <c r="O43675" s="9"/>
    </row>
    <row r="43676" spans="2:15" x14ac:dyDescent="0.2">
      <c r="B43676" s="3"/>
      <c r="C43676" s="3"/>
      <c r="D43676" s="6"/>
      <c r="E43676" s="8"/>
      <c r="O43676" s="9"/>
    </row>
    <row r="43677" spans="2:15" x14ac:dyDescent="0.2">
      <c r="B43677" s="3"/>
      <c r="C43677" s="3"/>
      <c r="D43677" s="6"/>
      <c r="E43677" s="8"/>
      <c r="O43677" s="9"/>
    </row>
    <row r="43678" spans="2:15" x14ac:dyDescent="0.2">
      <c r="B43678" s="3"/>
      <c r="C43678" s="3"/>
      <c r="D43678" s="6"/>
      <c r="E43678" s="8"/>
      <c r="O43678" s="9"/>
    </row>
    <row r="43679" spans="2:15" x14ac:dyDescent="0.2">
      <c r="B43679" s="3"/>
      <c r="C43679" s="3"/>
      <c r="D43679" s="6"/>
      <c r="E43679" s="8"/>
      <c r="O43679" s="9"/>
    </row>
    <row r="43680" spans="2:15" x14ac:dyDescent="0.2">
      <c r="B43680" s="3"/>
      <c r="C43680" s="3"/>
      <c r="D43680" s="6"/>
      <c r="E43680" s="8"/>
      <c r="O43680" s="9"/>
    </row>
    <row r="43681" spans="2:15" x14ac:dyDescent="0.2">
      <c r="B43681" s="3"/>
      <c r="C43681" s="3"/>
      <c r="D43681" s="6"/>
      <c r="E43681" s="8"/>
      <c r="O43681" s="9"/>
    </row>
    <row r="43682" spans="2:15" x14ac:dyDescent="0.2">
      <c r="B43682" s="3"/>
      <c r="C43682" s="3"/>
      <c r="D43682" s="6"/>
      <c r="E43682" s="8"/>
      <c r="O43682" s="9"/>
    </row>
    <row r="43683" spans="2:15" x14ac:dyDescent="0.2">
      <c r="B43683" s="3"/>
      <c r="C43683" s="3"/>
      <c r="D43683" s="6"/>
      <c r="E43683" s="8"/>
      <c r="O43683" s="9"/>
    </row>
    <row r="43684" spans="2:15" x14ac:dyDescent="0.2">
      <c r="B43684" s="3"/>
      <c r="C43684" s="3"/>
      <c r="D43684" s="6"/>
      <c r="E43684" s="8"/>
      <c r="O43684" s="9"/>
    </row>
    <row r="43685" spans="2:15" x14ac:dyDescent="0.2">
      <c r="B43685" s="3"/>
      <c r="C43685" s="3"/>
      <c r="D43685" s="6"/>
      <c r="E43685" s="8"/>
      <c r="O43685" s="9"/>
    </row>
    <row r="43686" spans="2:15" x14ac:dyDescent="0.2">
      <c r="B43686" s="3"/>
      <c r="C43686" s="3"/>
      <c r="D43686" s="6"/>
      <c r="E43686" s="8"/>
      <c r="O43686" s="9"/>
    </row>
    <row r="43687" spans="2:15" x14ac:dyDescent="0.2">
      <c r="B43687" s="3"/>
      <c r="C43687" s="3"/>
      <c r="D43687" s="6"/>
      <c r="E43687" s="8"/>
      <c r="O43687" s="9"/>
    </row>
    <row r="43688" spans="2:15" x14ac:dyDescent="0.2">
      <c r="B43688" s="3"/>
      <c r="C43688" s="3"/>
      <c r="D43688" s="6"/>
      <c r="E43688" s="8"/>
      <c r="O43688" s="9"/>
    </row>
    <row r="43689" spans="2:15" x14ac:dyDescent="0.2">
      <c r="B43689" s="3"/>
      <c r="C43689" s="3"/>
      <c r="D43689" s="6"/>
      <c r="E43689" s="8"/>
      <c r="O43689" s="9"/>
    </row>
    <row r="43690" spans="2:15" x14ac:dyDescent="0.2">
      <c r="B43690" s="3"/>
      <c r="C43690" s="3"/>
      <c r="D43690" s="6"/>
      <c r="E43690" s="8"/>
      <c r="O43690" s="9"/>
    </row>
    <row r="43691" spans="2:15" x14ac:dyDescent="0.2">
      <c r="B43691" s="3"/>
      <c r="C43691" s="3"/>
      <c r="D43691" s="6"/>
      <c r="E43691" s="8"/>
      <c r="O43691" s="9"/>
    </row>
    <row r="43692" spans="2:15" x14ac:dyDescent="0.2">
      <c r="B43692" s="3"/>
      <c r="C43692" s="3"/>
      <c r="D43692" s="6"/>
      <c r="E43692" s="8"/>
      <c r="O43692" s="9"/>
    </row>
    <row r="43693" spans="2:15" x14ac:dyDescent="0.2">
      <c r="B43693" s="3"/>
      <c r="C43693" s="3"/>
      <c r="D43693" s="6"/>
      <c r="E43693" s="8"/>
      <c r="O43693" s="9"/>
    </row>
    <row r="43694" spans="2:15" x14ac:dyDescent="0.2">
      <c r="B43694" s="3"/>
      <c r="C43694" s="3"/>
      <c r="D43694" s="6"/>
      <c r="E43694" s="8"/>
      <c r="O43694" s="9"/>
    </row>
    <row r="43695" spans="2:15" x14ac:dyDescent="0.2">
      <c r="B43695" s="3"/>
      <c r="C43695" s="3"/>
      <c r="D43695" s="6"/>
      <c r="E43695" s="8"/>
      <c r="O43695" s="9"/>
    </row>
    <row r="43696" spans="2:15" x14ac:dyDescent="0.2">
      <c r="B43696" s="3"/>
      <c r="C43696" s="3"/>
      <c r="D43696" s="6"/>
      <c r="E43696" s="8"/>
      <c r="O43696" s="9"/>
    </row>
    <row r="43697" spans="2:15" x14ac:dyDescent="0.2">
      <c r="B43697" s="3"/>
      <c r="C43697" s="3"/>
      <c r="D43697" s="6"/>
      <c r="E43697" s="8"/>
      <c r="O43697" s="9"/>
    </row>
    <row r="43698" spans="2:15" x14ac:dyDescent="0.2">
      <c r="B43698" s="3"/>
      <c r="C43698" s="3"/>
      <c r="D43698" s="6"/>
      <c r="E43698" s="8"/>
      <c r="O43698" s="9"/>
    </row>
    <row r="43699" spans="2:15" x14ac:dyDescent="0.2">
      <c r="B43699" s="3"/>
      <c r="C43699" s="3"/>
      <c r="D43699" s="6"/>
      <c r="E43699" s="8"/>
      <c r="O43699" s="9"/>
    </row>
    <row r="43700" spans="2:15" x14ac:dyDescent="0.2">
      <c r="B43700" s="3"/>
      <c r="C43700" s="3"/>
      <c r="D43700" s="6"/>
      <c r="E43700" s="8"/>
      <c r="O43700" s="9"/>
    </row>
    <row r="43701" spans="2:15" x14ac:dyDescent="0.2">
      <c r="B43701" s="3"/>
      <c r="C43701" s="3"/>
      <c r="D43701" s="6"/>
      <c r="E43701" s="8"/>
      <c r="O43701" s="9"/>
    </row>
    <row r="43702" spans="2:15" x14ac:dyDescent="0.2">
      <c r="B43702" s="3"/>
      <c r="C43702" s="3"/>
      <c r="D43702" s="6"/>
      <c r="E43702" s="8"/>
      <c r="O43702" s="9"/>
    </row>
    <row r="43703" spans="2:15" x14ac:dyDescent="0.2">
      <c r="B43703" s="3"/>
      <c r="C43703" s="3"/>
      <c r="D43703" s="6"/>
      <c r="E43703" s="8"/>
      <c r="O43703" s="9"/>
    </row>
    <row r="43704" spans="2:15" x14ac:dyDescent="0.2">
      <c r="B43704" s="3"/>
      <c r="C43704" s="3"/>
      <c r="D43704" s="6"/>
      <c r="E43704" s="8"/>
      <c r="O43704" s="9"/>
    </row>
    <row r="43705" spans="2:15" x14ac:dyDescent="0.2">
      <c r="B43705" s="3"/>
      <c r="C43705" s="3"/>
      <c r="D43705" s="6"/>
      <c r="E43705" s="8"/>
      <c r="O43705" s="9"/>
    </row>
    <row r="43706" spans="2:15" x14ac:dyDescent="0.2">
      <c r="B43706" s="3"/>
      <c r="C43706" s="3"/>
      <c r="D43706" s="6"/>
      <c r="E43706" s="8"/>
      <c r="O43706" s="9"/>
    </row>
    <row r="43707" spans="2:15" x14ac:dyDescent="0.2">
      <c r="B43707" s="3"/>
      <c r="C43707" s="3"/>
      <c r="D43707" s="6"/>
      <c r="E43707" s="8"/>
      <c r="O43707" s="9"/>
    </row>
    <row r="43708" spans="2:15" x14ac:dyDescent="0.2">
      <c r="B43708" s="3"/>
      <c r="C43708" s="3"/>
      <c r="D43708" s="6"/>
      <c r="E43708" s="8"/>
      <c r="O43708" s="9"/>
    </row>
    <row r="43709" spans="2:15" x14ac:dyDescent="0.2">
      <c r="B43709" s="3"/>
      <c r="C43709" s="3"/>
      <c r="D43709" s="6"/>
      <c r="E43709" s="8"/>
      <c r="O43709" s="9"/>
    </row>
    <row r="43710" spans="2:15" x14ac:dyDescent="0.2">
      <c r="B43710" s="3"/>
      <c r="C43710" s="3"/>
      <c r="D43710" s="6"/>
      <c r="E43710" s="8"/>
      <c r="O43710" s="9"/>
    </row>
    <row r="43711" spans="2:15" x14ac:dyDescent="0.2">
      <c r="B43711" s="3"/>
      <c r="C43711" s="3"/>
      <c r="D43711" s="6"/>
      <c r="E43711" s="8"/>
      <c r="O43711" s="9"/>
    </row>
    <row r="43712" spans="2:15" x14ac:dyDescent="0.2">
      <c r="B43712" s="3"/>
      <c r="C43712" s="3"/>
      <c r="D43712" s="6"/>
      <c r="E43712" s="8"/>
      <c r="O43712" s="9"/>
    </row>
    <row r="43713" spans="2:15" x14ac:dyDescent="0.2">
      <c r="B43713" s="3"/>
      <c r="C43713" s="3"/>
      <c r="D43713" s="6"/>
      <c r="E43713" s="8"/>
      <c r="O43713" s="9"/>
    </row>
    <row r="43714" spans="2:15" x14ac:dyDescent="0.2">
      <c r="B43714" s="3"/>
      <c r="C43714" s="3"/>
      <c r="D43714" s="6"/>
      <c r="E43714" s="8"/>
      <c r="O43714" s="9"/>
    </row>
    <row r="43715" spans="2:15" x14ac:dyDescent="0.2">
      <c r="B43715" s="3"/>
      <c r="C43715" s="3"/>
      <c r="D43715" s="6"/>
      <c r="E43715" s="8"/>
      <c r="O43715" s="9"/>
    </row>
    <row r="43716" spans="2:15" x14ac:dyDescent="0.2">
      <c r="B43716" s="3"/>
      <c r="C43716" s="3"/>
      <c r="D43716" s="6"/>
      <c r="E43716" s="8"/>
      <c r="O43716" s="9"/>
    </row>
    <row r="43717" spans="2:15" x14ac:dyDescent="0.2">
      <c r="B43717" s="3"/>
      <c r="C43717" s="3"/>
      <c r="D43717" s="6"/>
      <c r="E43717" s="8"/>
      <c r="O43717" s="9"/>
    </row>
    <row r="43718" spans="2:15" x14ac:dyDescent="0.2">
      <c r="B43718" s="3"/>
      <c r="C43718" s="3"/>
      <c r="D43718" s="6"/>
      <c r="E43718" s="8"/>
      <c r="O43718" s="9"/>
    </row>
    <row r="43719" spans="2:15" x14ac:dyDescent="0.2">
      <c r="B43719" s="3"/>
      <c r="C43719" s="3"/>
      <c r="D43719" s="6"/>
      <c r="E43719" s="8"/>
      <c r="O43719" s="9"/>
    </row>
    <row r="43720" spans="2:15" x14ac:dyDescent="0.2">
      <c r="B43720" s="3"/>
      <c r="C43720" s="3"/>
      <c r="D43720" s="6"/>
      <c r="E43720" s="8"/>
      <c r="O43720" s="9"/>
    </row>
    <row r="43721" spans="2:15" x14ac:dyDescent="0.2">
      <c r="B43721" s="3"/>
      <c r="C43721" s="3"/>
      <c r="D43721" s="6"/>
      <c r="E43721" s="8"/>
      <c r="O43721" s="9"/>
    </row>
    <row r="43722" spans="2:15" x14ac:dyDescent="0.2">
      <c r="B43722" s="3"/>
      <c r="C43722" s="3"/>
      <c r="D43722" s="6"/>
      <c r="E43722" s="8"/>
      <c r="O43722" s="9"/>
    </row>
    <row r="43723" spans="2:15" x14ac:dyDescent="0.2">
      <c r="B43723" s="3"/>
      <c r="C43723" s="3"/>
      <c r="D43723" s="6"/>
      <c r="E43723" s="8"/>
      <c r="O43723" s="9"/>
    </row>
    <row r="43724" spans="2:15" x14ac:dyDescent="0.2">
      <c r="B43724" s="3"/>
      <c r="C43724" s="3"/>
      <c r="D43724" s="6"/>
      <c r="E43724" s="8"/>
      <c r="O43724" s="9"/>
    </row>
    <row r="43725" spans="2:15" x14ac:dyDescent="0.2">
      <c r="B43725" s="3"/>
      <c r="C43725" s="3"/>
      <c r="D43725" s="6"/>
      <c r="E43725" s="8"/>
      <c r="O43725" s="9"/>
    </row>
    <row r="43726" spans="2:15" x14ac:dyDescent="0.2">
      <c r="B43726" s="3"/>
      <c r="C43726" s="3"/>
      <c r="D43726" s="6"/>
      <c r="E43726" s="8"/>
      <c r="O43726" s="9"/>
    </row>
    <row r="43727" spans="2:15" x14ac:dyDescent="0.2">
      <c r="B43727" s="3"/>
      <c r="C43727" s="3"/>
      <c r="D43727" s="6"/>
      <c r="E43727" s="8"/>
      <c r="O43727" s="9"/>
    </row>
    <row r="43728" spans="2:15" x14ac:dyDescent="0.2">
      <c r="B43728" s="3"/>
      <c r="C43728" s="3"/>
      <c r="D43728" s="6"/>
      <c r="E43728" s="8"/>
      <c r="O43728" s="9"/>
    </row>
    <row r="43729" spans="2:15" x14ac:dyDescent="0.2">
      <c r="B43729" s="3"/>
      <c r="C43729" s="3"/>
      <c r="D43729" s="6"/>
      <c r="E43729" s="8"/>
      <c r="O43729" s="9"/>
    </row>
    <row r="43730" spans="2:15" x14ac:dyDescent="0.2">
      <c r="B43730" s="3"/>
      <c r="C43730" s="3"/>
      <c r="D43730" s="6"/>
      <c r="E43730" s="8"/>
      <c r="O43730" s="9"/>
    </row>
    <row r="43731" spans="2:15" x14ac:dyDescent="0.2">
      <c r="B43731" s="3"/>
      <c r="C43731" s="3"/>
      <c r="D43731" s="6"/>
      <c r="E43731" s="8"/>
      <c r="O43731" s="9"/>
    </row>
    <row r="43732" spans="2:15" x14ac:dyDescent="0.2">
      <c r="B43732" s="3"/>
      <c r="C43732" s="3"/>
      <c r="D43732" s="6"/>
      <c r="E43732" s="8"/>
      <c r="O43732" s="9"/>
    </row>
    <row r="43733" spans="2:15" x14ac:dyDescent="0.2">
      <c r="B43733" s="3"/>
      <c r="C43733" s="3"/>
      <c r="D43733" s="6"/>
      <c r="E43733" s="8"/>
      <c r="O43733" s="9"/>
    </row>
    <row r="43734" spans="2:15" x14ac:dyDescent="0.2">
      <c r="B43734" s="3"/>
      <c r="C43734" s="3"/>
      <c r="D43734" s="6"/>
      <c r="E43734" s="8"/>
      <c r="O43734" s="9"/>
    </row>
    <row r="43735" spans="2:15" x14ac:dyDescent="0.2">
      <c r="B43735" s="3"/>
      <c r="C43735" s="3"/>
      <c r="D43735" s="6"/>
      <c r="E43735" s="8"/>
      <c r="O43735" s="9"/>
    </row>
    <row r="43736" spans="2:15" x14ac:dyDescent="0.2">
      <c r="B43736" s="3"/>
      <c r="C43736" s="3"/>
      <c r="D43736" s="6"/>
      <c r="E43736" s="8"/>
      <c r="O43736" s="9"/>
    </row>
    <row r="43737" spans="2:15" x14ac:dyDescent="0.2">
      <c r="B43737" s="3"/>
      <c r="C43737" s="3"/>
      <c r="D43737" s="6"/>
      <c r="E43737" s="8"/>
      <c r="O43737" s="9"/>
    </row>
    <row r="43738" spans="2:15" x14ac:dyDescent="0.2">
      <c r="B43738" s="3"/>
      <c r="C43738" s="3"/>
      <c r="D43738" s="6"/>
      <c r="E43738" s="8"/>
      <c r="O43738" s="9"/>
    </row>
    <row r="43739" spans="2:15" x14ac:dyDescent="0.2">
      <c r="B43739" s="3"/>
      <c r="C43739" s="3"/>
      <c r="D43739" s="6"/>
      <c r="E43739" s="8"/>
      <c r="O43739" s="9"/>
    </row>
    <row r="43740" spans="2:15" x14ac:dyDescent="0.2">
      <c r="B43740" s="3"/>
      <c r="C43740" s="3"/>
      <c r="D43740" s="6"/>
      <c r="E43740" s="8"/>
      <c r="O43740" s="9"/>
    </row>
    <row r="43741" spans="2:15" x14ac:dyDescent="0.2">
      <c r="B43741" s="3"/>
      <c r="C43741" s="3"/>
      <c r="D43741" s="6"/>
      <c r="E43741" s="8"/>
      <c r="O43741" s="9"/>
    </row>
    <row r="43742" spans="2:15" x14ac:dyDescent="0.2">
      <c r="B43742" s="3"/>
      <c r="C43742" s="3"/>
      <c r="D43742" s="6"/>
      <c r="E43742" s="8"/>
      <c r="O43742" s="9"/>
    </row>
    <row r="43743" spans="2:15" x14ac:dyDescent="0.2">
      <c r="B43743" s="3"/>
      <c r="C43743" s="3"/>
      <c r="D43743" s="6"/>
      <c r="E43743" s="8"/>
      <c r="O43743" s="9"/>
    </row>
    <row r="43744" spans="2:15" x14ac:dyDescent="0.2">
      <c r="B43744" s="3"/>
      <c r="C43744" s="3"/>
      <c r="D43744" s="6"/>
      <c r="E43744" s="8"/>
      <c r="O43744" s="9"/>
    </row>
    <row r="43745" spans="2:15" x14ac:dyDescent="0.2">
      <c r="B43745" s="3"/>
      <c r="C43745" s="3"/>
      <c r="D43745" s="6"/>
      <c r="E43745" s="8"/>
      <c r="O43745" s="9"/>
    </row>
    <row r="43746" spans="2:15" x14ac:dyDescent="0.2">
      <c r="B43746" s="3"/>
      <c r="C43746" s="3"/>
      <c r="D43746" s="6"/>
      <c r="E43746" s="8"/>
      <c r="O43746" s="9"/>
    </row>
    <row r="43747" spans="2:15" x14ac:dyDescent="0.2">
      <c r="B43747" s="3"/>
      <c r="C43747" s="3"/>
      <c r="D43747" s="6"/>
      <c r="E43747" s="8"/>
      <c r="O43747" s="9"/>
    </row>
    <row r="43748" spans="2:15" x14ac:dyDescent="0.2">
      <c r="B43748" s="3"/>
      <c r="C43748" s="3"/>
      <c r="D43748" s="6"/>
      <c r="E43748" s="8"/>
      <c r="O43748" s="9"/>
    </row>
    <row r="43749" spans="2:15" x14ac:dyDescent="0.2">
      <c r="B43749" s="3"/>
      <c r="C43749" s="3"/>
      <c r="D43749" s="6"/>
      <c r="E43749" s="8"/>
      <c r="O43749" s="9"/>
    </row>
    <row r="43750" spans="2:15" x14ac:dyDescent="0.2">
      <c r="B43750" s="3"/>
      <c r="C43750" s="3"/>
      <c r="D43750" s="6"/>
      <c r="E43750" s="8"/>
      <c r="O43750" s="9"/>
    </row>
    <row r="43751" spans="2:15" x14ac:dyDescent="0.2">
      <c r="B43751" s="3"/>
      <c r="C43751" s="3"/>
      <c r="D43751" s="6"/>
      <c r="E43751" s="8"/>
      <c r="O43751" s="9"/>
    </row>
    <row r="43752" spans="2:15" x14ac:dyDescent="0.2">
      <c r="B43752" s="3"/>
      <c r="C43752" s="3"/>
      <c r="D43752" s="6"/>
      <c r="E43752" s="8"/>
      <c r="O43752" s="9"/>
    </row>
    <row r="43753" spans="2:15" x14ac:dyDescent="0.2">
      <c r="B43753" s="3"/>
      <c r="C43753" s="3"/>
      <c r="D43753" s="6"/>
      <c r="E43753" s="8"/>
      <c r="O43753" s="9"/>
    </row>
    <row r="43754" spans="2:15" x14ac:dyDescent="0.2">
      <c r="B43754" s="3"/>
      <c r="C43754" s="3"/>
      <c r="D43754" s="6"/>
      <c r="E43754" s="8"/>
      <c r="O43754" s="9"/>
    </row>
    <row r="43755" spans="2:15" x14ac:dyDescent="0.2">
      <c r="B43755" s="3"/>
      <c r="C43755" s="3"/>
      <c r="D43755" s="6"/>
      <c r="E43755" s="8"/>
      <c r="O43755" s="9"/>
    </row>
    <row r="43756" spans="2:15" x14ac:dyDescent="0.2">
      <c r="B43756" s="3"/>
      <c r="C43756" s="3"/>
      <c r="D43756" s="6"/>
      <c r="E43756" s="8"/>
      <c r="O43756" s="9"/>
    </row>
    <row r="43757" spans="2:15" x14ac:dyDescent="0.2">
      <c r="B43757" s="3"/>
      <c r="C43757" s="3"/>
      <c r="D43757" s="6"/>
      <c r="E43757" s="8"/>
      <c r="O43757" s="9"/>
    </row>
    <row r="43758" spans="2:15" x14ac:dyDescent="0.2">
      <c r="B43758" s="3"/>
      <c r="C43758" s="3"/>
      <c r="D43758" s="6"/>
      <c r="E43758" s="8"/>
      <c r="O43758" s="9"/>
    </row>
    <row r="43759" spans="2:15" x14ac:dyDescent="0.2">
      <c r="B43759" s="3"/>
      <c r="C43759" s="3"/>
      <c r="D43759" s="6"/>
      <c r="E43759" s="8"/>
      <c r="O43759" s="9"/>
    </row>
    <row r="43760" spans="2:15" x14ac:dyDescent="0.2">
      <c r="B43760" s="3"/>
      <c r="C43760" s="3"/>
      <c r="D43760" s="6"/>
      <c r="E43760" s="8"/>
      <c r="O43760" s="9"/>
    </row>
    <row r="43761" spans="2:15" x14ac:dyDescent="0.2">
      <c r="B43761" s="3"/>
      <c r="C43761" s="3"/>
      <c r="D43761" s="6"/>
      <c r="E43761" s="8"/>
      <c r="O43761" s="9"/>
    </row>
    <row r="43762" spans="2:15" x14ac:dyDescent="0.2">
      <c r="B43762" s="3"/>
      <c r="C43762" s="3"/>
      <c r="D43762" s="6"/>
      <c r="E43762" s="8"/>
      <c r="O43762" s="9"/>
    </row>
    <row r="43763" spans="2:15" x14ac:dyDescent="0.2">
      <c r="B43763" s="3"/>
      <c r="C43763" s="3"/>
      <c r="D43763" s="6"/>
      <c r="E43763" s="8"/>
      <c r="O43763" s="9"/>
    </row>
    <row r="43764" spans="2:15" x14ac:dyDescent="0.2">
      <c r="B43764" s="3"/>
      <c r="C43764" s="3"/>
      <c r="D43764" s="6"/>
      <c r="E43764" s="8"/>
      <c r="O43764" s="9"/>
    </row>
    <row r="43765" spans="2:15" x14ac:dyDescent="0.2">
      <c r="B43765" s="3"/>
      <c r="C43765" s="3"/>
      <c r="D43765" s="6"/>
      <c r="E43765" s="8"/>
      <c r="O43765" s="9"/>
    </row>
    <row r="43766" spans="2:15" x14ac:dyDescent="0.2">
      <c r="B43766" s="3"/>
      <c r="C43766" s="3"/>
      <c r="D43766" s="6"/>
      <c r="E43766" s="8"/>
      <c r="O43766" s="9"/>
    </row>
    <row r="43767" spans="2:15" x14ac:dyDescent="0.2">
      <c r="B43767" s="3"/>
      <c r="C43767" s="3"/>
      <c r="D43767" s="6"/>
      <c r="E43767" s="8"/>
      <c r="O43767" s="9"/>
    </row>
    <row r="43768" spans="2:15" x14ac:dyDescent="0.2">
      <c r="B43768" s="3"/>
      <c r="C43768" s="3"/>
      <c r="D43768" s="6"/>
      <c r="E43768" s="8"/>
      <c r="O43768" s="9"/>
    </row>
    <row r="43769" spans="2:15" x14ac:dyDescent="0.2">
      <c r="B43769" s="3"/>
      <c r="C43769" s="3"/>
      <c r="D43769" s="6"/>
      <c r="E43769" s="8"/>
      <c r="O43769" s="9"/>
    </row>
    <row r="43770" spans="2:15" x14ac:dyDescent="0.2">
      <c r="B43770" s="3"/>
      <c r="C43770" s="3"/>
      <c r="D43770" s="6"/>
      <c r="E43770" s="8"/>
      <c r="O43770" s="9"/>
    </row>
    <row r="43771" spans="2:15" x14ac:dyDescent="0.2">
      <c r="B43771" s="3"/>
      <c r="C43771" s="3"/>
      <c r="D43771" s="6"/>
      <c r="E43771" s="8"/>
      <c r="O43771" s="9"/>
    </row>
    <row r="43772" spans="2:15" x14ac:dyDescent="0.2">
      <c r="B43772" s="3"/>
      <c r="C43772" s="3"/>
      <c r="D43772" s="6"/>
      <c r="E43772" s="8"/>
      <c r="O43772" s="9"/>
    </row>
    <row r="43773" spans="2:15" x14ac:dyDescent="0.2">
      <c r="B43773" s="3"/>
      <c r="C43773" s="3"/>
      <c r="D43773" s="6"/>
      <c r="E43773" s="8"/>
      <c r="O43773" s="9"/>
    </row>
    <row r="43774" spans="2:15" x14ac:dyDescent="0.2">
      <c r="B43774" s="3"/>
      <c r="C43774" s="3"/>
      <c r="D43774" s="6"/>
      <c r="E43774" s="8"/>
      <c r="O43774" s="9"/>
    </row>
    <row r="43775" spans="2:15" x14ac:dyDescent="0.2">
      <c r="B43775" s="3"/>
      <c r="C43775" s="3"/>
      <c r="D43775" s="6"/>
      <c r="E43775" s="8"/>
      <c r="O43775" s="9"/>
    </row>
    <row r="43776" spans="2:15" x14ac:dyDescent="0.2">
      <c r="B43776" s="3"/>
      <c r="C43776" s="3"/>
      <c r="D43776" s="6"/>
      <c r="E43776" s="8"/>
      <c r="O43776" s="9"/>
    </row>
    <row r="43777" spans="2:15" x14ac:dyDescent="0.2">
      <c r="B43777" s="3"/>
      <c r="C43777" s="3"/>
      <c r="D43777" s="6"/>
      <c r="E43777" s="8"/>
      <c r="O43777" s="9"/>
    </row>
    <row r="43778" spans="2:15" x14ac:dyDescent="0.2">
      <c r="B43778" s="3"/>
      <c r="C43778" s="3"/>
      <c r="D43778" s="6"/>
      <c r="E43778" s="8"/>
      <c r="O43778" s="9"/>
    </row>
    <row r="43779" spans="2:15" x14ac:dyDescent="0.2">
      <c r="B43779" s="3"/>
      <c r="C43779" s="3"/>
      <c r="D43779" s="6"/>
      <c r="E43779" s="8"/>
      <c r="O43779" s="9"/>
    </row>
    <row r="43780" spans="2:15" x14ac:dyDescent="0.2">
      <c r="B43780" s="3"/>
      <c r="C43780" s="3"/>
      <c r="D43780" s="6"/>
      <c r="E43780" s="8"/>
      <c r="O43780" s="9"/>
    </row>
    <row r="43781" spans="2:15" x14ac:dyDescent="0.2">
      <c r="B43781" s="3"/>
      <c r="C43781" s="3"/>
      <c r="D43781" s="6"/>
      <c r="E43781" s="8"/>
      <c r="O43781" s="9"/>
    </row>
    <row r="43782" spans="2:15" x14ac:dyDescent="0.2">
      <c r="B43782" s="3"/>
      <c r="C43782" s="3"/>
      <c r="D43782" s="6"/>
      <c r="E43782" s="8"/>
      <c r="O43782" s="9"/>
    </row>
    <row r="43783" spans="2:15" x14ac:dyDescent="0.2">
      <c r="B43783" s="3"/>
      <c r="C43783" s="3"/>
      <c r="D43783" s="6"/>
      <c r="E43783" s="8"/>
      <c r="O43783" s="9"/>
    </row>
    <row r="43784" spans="2:15" x14ac:dyDescent="0.2">
      <c r="B43784" s="3"/>
      <c r="C43784" s="3"/>
      <c r="D43784" s="6"/>
      <c r="E43784" s="8"/>
      <c r="O43784" s="9"/>
    </row>
    <row r="43785" spans="2:15" x14ac:dyDescent="0.2">
      <c r="B43785" s="3"/>
      <c r="C43785" s="3"/>
      <c r="D43785" s="6"/>
      <c r="E43785" s="8"/>
      <c r="O43785" s="9"/>
    </row>
    <row r="43786" spans="2:15" x14ac:dyDescent="0.2">
      <c r="B43786" s="3"/>
      <c r="C43786" s="3"/>
      <c r="D43786" s="6"/>
      <c r="E43786" s="8"/>
      <c r="O43786" s="9"/>
    </row>
    <row r="43787" spans="2:15" x14ac:dyDescent="0.2">
      <c r="B43787" s="3"/>
      <c r="C43787" s="3"/>
      <c r="D43787" s="6"/>
      <c r="E43787" s="8"/>
      <c r="O43787" s="9"/>
    </row>
    <row r="43788" spans="2:15" x14ac:dyDescent="0.2">
      <c r="B43788" s="3"/>
      <c r="C43788" s="3"/>
      <c r="D43788" s="6"/>
      <c r="E43788" s="8"/>
      <c r="O43788" s="9"/>
    </row>
    <row r="43789" spans="2:15" x14ac:dyDescent="0.2">
      <c r="B43789" s="3"/>
      <c r="C43789" s="3"/>
      <c r="D43789" s="6"/>
      <c r="E43789" s="8"/>
      <c r="O43789" s="9"/>
    </row>
    <row r="43790" spans="2:15" x14ac:dyDescent="0.2">
      <c r="B43790" s="3"/>
      <c r="C43790" s="3"/>
      <c r="D43790" s="6"/>
      <c r="E43790" s="8"/>
      <c r="O43790" s="9"/>
    </row>
    <row r="43791" spans="2:15" x14ac:dyDescent="0.2">
      <c r="B43791" s="3"/>
      <c r="C43791" s="3"/>
      <c r="D43791" s="6"/>
      <c r="E43791" s="8"/>
      <c r="O43791" s="9"/>
    </row>
    <row r="43792" spans="2:15" x14ac:dyDescent="0.2">
      <c r="B43792" s="3"/>
      <c r="C43792" s="3"/>
      <c r="D43792" s="6"/>
      <c r="E43792" s="8"/>
      <c r="O43792" s="9"/>
    </row>
    <row r="43793" spans="2:15" x14ac:dyDescent="0.2">
      <c r="B43793" s="3"/>
      <c r="C43793" s="3"/>
      <c r="D43793" s="6"/>
      <c r="E43793" s="8"/>
      <c r="O43793" s="9"/>
    </row>
    <row r="43794" spans="2:15" x14ac:dyDescent="0.2">
      <c r="B43794" s="3"/>
      <c r="C43794" s="3"/>
      <c r="D43794" s="6"/>
      <c r="E43794" s="8"/>
      <c r="O43794" s="9"/>
    </row>
    <row r="43795" spans="2:15" x14ac:dyDescent="0.2">
      <c r="B43795" s="3"/>
      <c r="C43795" s="3"/>
      <c r="D43795" s="6"/>
      <c r="E43795" s="8"/>
      <c r="O43795" s="9"/>
    </row>
    <row r="43796" spans="2:15" x14ac:dyDescent="0.2">
      <c r="B43796" s="3"/>
      <c r="C43796" s="3"/>
      <c r="D43796" s="6"/>
      <c r="E43796" s="8"/>
      <c r="O43796" s="9"/>
    </row>
    <row r="43797" spans="2:15" x14ac:dyDescent="0.2">
      <c r="B43797" s="3"/>
      <c r="C43797" s="3"/>
      <c r="D43797" s="6"/>
      <c r="E43797" s="8"/>
      <c r="O43797" s="9"/>
    </row>
    <row r="43798" spans="2:15" x14ac:dyDescent="0.2">
      <c r="B43798" s="3"/>
      <c r="C43798" s="3"/>
      <c r="D43798" s="6"/>
      <c r="E43798" s="8"/>
      <c r="O43798" s="9"/>
    </row>
    <row r="43799" spans="2:15" x14ac:dyDescent="0.2">
      <c r="B43799" s="3"/>
      <c r="C43799" s="3"/>
      <c r="D43799" s="6"/>
      <c r="E43799" s="8"/>
      <c r="O43799" s="9"/>
    </row>
    <row r="43800" spans="2:15" x14ac:dyDescent="0.2">
      <c r="B43800" s="3"/>
      <c r="C43800" s="3"/>
      <c r="D43800" s="6"/>
      <c r="E43800" s="8"/>
      <c r="O43800" s="9"/>
    </row>
    <row r="43801" spans="2:15" x14ac:dyDescent="0.2">
      <c r="B43801" s="3"/>
      <c r="C43801" s="3"/>
      <c r="D43801" s="6"/>
      <c r="E43801" s="8"/>
      <c r="O43801" s="9"/>
    </row>
    <row r="43802" spans="2:15" x14ac:dyDescent="0.2">
      <c r="B43802" s="3"/>
      <c r="C43802" s="3"/>
      <c r="D43802" s="6"/>
      <c r="E43802" s="8"/>
      <c r="O43802" s="9"/>
    </row>
    <row r="43803" spans="2:15" x14ac:dyDescent="0.2">
      <c r="B43803" s="3"/>
      <c r="C43803" s="3"/>
      <c r="D43803" s="6"/>
      <c r="E43803" s="8"/>
      <c r="O43803" s="9"/>
    </row>
    <row r="43804" spans="2:15" x14ac:dyDescent="0.2">
      <c r="B43804" s="3"/>
      <c r="C43804" s="3"/>
      <c r="D43804" s="6"/>
      <c r="E43804" s="8"/>
      <c r="O43804" s="9"/>
    </row>
    <row r="43805" spans="2:15" x14ac:dyDescent="0.2">
      <c r="B43805" s="3"/>
      <c r="C43805" s="3"/>
      <c r="D43805" s="6"/>
      <c r="E43805" s="8"/>
      <c r="O43805" s="9"/>
    </row>
    <row r="43806" spans="2:15" x14ac:dyDescent="0.2">
      <c r="B43806" s="3"/>
      <c r="C43806" s="3"/>
      <c r="D43806" s="6"/>
      <c r="E43806" s="8"/>
      <c r="O43806" s="9"/>
    </row>
    <row r="43807" spans="2:15" x14ac:dyDescent="0.2">
      <c r="B43807" s="3"/>
      <c r="C43807" s="3"/>
      <c r="D43807" s="6"/>
      <c r="E43807" s="8"/>
      <c r="O43807" s="9"/>
    </row>
    <row r="43808" spans="2:15" x14ac:dyDescent="0.2">
      <c r="B43808" s="3"/>
      <c r="C43808" s="3"/>
      <c r="D43808" s="6"/>
      <c r="E43808" s="8"/>
      <c r="O43808" s="9"/>
    </row>
    <row r="43809" spans="2:15" x14ac:dyDescent="0.2">
      <c r="B43809" s="3"/>
      <c r="C43809" s="3"/>
      <c r="D43809" s="6"/>
      <c r="E43809" s="8"/>
      <c r="O43809" s="9"/>
    </row>
    <row r="43810" spans="2:15" x14ac:dyDescent="0.2">
      <c r="B43810" s="3"/>
      <c r="C43810" s="3"/>
      <c r="D43810" s="6"/>
      <c r="E43810" s="8"/>
      <c r="O43810" s="9"/>
    </row>
    <row r="43811" spans="2:15" x14ac:dyDescent="0.2">
      <c r="B43811" s="3"/>
      <c r="C43811" s="3"/>
      <c r="D43811" s="6"/>
      <c r="E43811" s="8"/>
      <c r="O43811" s="9"/>
    </row>
    <row r="43812" spans="2:15" x14ac:dyDescent="0.2">
      <c r="B43812" s="3"/>
      <c r="C43812" s="3"/>
      <c r="D43812" s="6"/>
      <c r="E43812" s="8"/>
      <c r="O43812" s="9"/>
    </row>
    <row r="43813" spans="2:15" x14ac:dyDescent="0.2">
      <c r="B43813" s="3"/>
      <c r="C43813" s="3"/>
      <c r="D43813" s="6"/>
      <c r="E43813" s="8"/>
      <c r="O43813" s="9"/>
    </row>
    <row r="43814" spans="2:15" x14ac:dyDescent="0.2">
      <c r="B43814" s="3"/>
      <c r="C43814" s="3"/>
      <c r="D43814" s="6"/>
      <c r="E43814" s="8"/>
      <c r="O43814" s="9"/>
    </row>
    <row r="43815" spans="2:15" x14ac:dyDescent="0.2">
      <c r="B43815" s="3"/>
      <c r="C43815" s="3"/>
      <c r="D43815" s="6"/>
      <c r="E43815" s="8"/>
      <c r="O43815" s="9"/>
    </row>
    <row r="43816" spans="2:15" x14ac:dyDescent="0.2">
      <c r="B43816" s="3"/>
      <c r="C43816" s="3"/>
      <c r="D43816" s="6"/>
      <c r="E43816" s="8"/>
      <c r="O43816" s="9"/>
    </row>
    <row r="43817" spans="2:15" x14ac:dyDescent="0.2">
      <c r="B43817" s="3"/>
      <c r="C43817" s="3"/>
      <c r="D43817" s="6"/>
      <c r="E43817" s="8"/>
      <c r="O43817" s="9"/>
    </row>
    <row r="43818" spans="2:15" x14ac:dyDescent="0.2">
      <c r="B43818" s="3"/>
      <c r="C43818" s="3"/>
      <c r="D43818" s="6"/>
      <c r="E43818" s="8"/>
      <c r="O43818" s="9"/>
    </row>
    <row r="43819" spans="2:15" x14ac:dyDescent="0.2">
      <c r="B43819" s="3"/>
      <c r="C43819" s="3"/>
      <c r="D43819" s="6"/>
      <c r="E43819" s="8"/>
      <c r="O43819" s="9"/>
    </row>
    <row r="43820" spans="2:15" x14ac:dyDescent="0.2">
      <c r="B43820" s="3"/>
      <c r="C43820" s="3"/>
      <c r="D43820" s="6"/>
      <c r="E43820" s="8"/>
      <c r="O43820" s="9"/>
    </row>
    <row r="43821" spans="2:15" x14ac:dyDescent="0.2">
      <c r="B43821" s="3"/>
      <c r="C43821" s="3"/>
      <c r="D43821" s="6"/>
      <c r="E43821" s="8"/>
      <c r="O43821" s="9"/>
    </row>
    <row r="43822" spans="2:15" x14ac:dyDescent="0.2">
      <c r="B43822" s="3"/>
      <c r="C43822" s="3"/>
      <c r="D43822" s="6"/>
      <c r="E43822" s="8"/>
      <c r="O43822" s="9"/>
    </row>
    <row r="43823" spans="2:15" x14ac:dyDescent="0.2">
      <c r="B43823" s="3"/>
      <c r="C43823" s="3"/>
      <c r="D43823" s="6"/>
      <c r="E43823" s="8"/>
      <c r="O43823" s="9"/>
    </row>
    <row r="43824" spans="2:15" x14ac:dyDescent="0.2">
      <c r="B43824" s="3"/>
      <c r="C43824" s="3"/>
      <c r="D43824" s="6"/>
      <c r="E43824" s="8"/>
      <c r="O43824" s="9"/>
    </row>
    <row r="43825" spans="2:15" x14ac:dyDescent="0.2">
      <c r="B43825" s="3"/>
      <c r="C43825" s="3"/>
      <c r="D43825" s="6"/>
      <c r="E43825" s="8"/>
      <c r="O43825" s="9"/>
    </row>
    <row r="43826" spans="2:15" x14ac:dyDescent="0.2">
      <c r="B43826" s="3"/>
      <c r="C43826" s="3"/>
      <c r="D43826" s="6"/>
      <c r="E43826" s="8"/>
      <c r="O43826" s="9"/>
    </row>
    <row r="43827" spans="2:15" x14ac:dyDescent="0.2">
      <c r="B43827" s="3"/>
      <c r="C43827" s="3"/>
      <c r="D43827" s="6"/>
      <c r="E43827" s="8"/>
      <c r="O43827" s="9"/>
    </row>
    <row r="43828" spans="2:15" x14ac:dyDescent="0.2">
      <c r="B43828" s="3"/>
      <c r="C43828" s="3"/>
      <c r="D43828" s="6"/>
      <c r="E43828" s="8"/>
      <c r="O43828" s="9"/>
    </row>
    <row r="43829" spans="2:15" x14ac:dyDescent="0.2">
      <c r="B43829" s="3"/>
      <c r="C43829" s="3"/>
      <c r="D43829" s="6"/>
      <c r="E43829" s="8"/>
      <c r="O43829" s="9"/>
    </row>
    <row r="43830" spans="2:15" x14ac:dyDescent="0.2">
      <c r="B43830" s="3"/>
      <c r="C43830" s="3"/>
      <c r="D43830" s="6"/>
      <c r="E43830" s="8"/>
      <c r="O43830" s="9"/>
    </row>
    <row r="43831" spans="2:15" x14ac:dyDescent="0.2">
      <c r="B43831" s="3"/>
      <c r="C43831" s="3"/>
      <c r="D43831" s="6"/>
      <c r="E43831" s="8"/>
      <c r="O43831" s="9"/>
    </row>
    <row r="43832" spans="2:15" x14ac:dyDescent="0.2">
      <c r="B43832" s="3"/>
      <c r="C43832" s="3"/>
      <c r="D43832" s="6"/>
      <c r="E43832" s="8"/>
      <c r="O43832" s="9"/>
    </row>
    <row r="43833" spans="2:15" x14ac:dyDescent="0.2">
      <c r="B43833" s="3"/>
      <c r="C43833" s="3"/>
      <c r="D43833" s="6"/>
      <c r="E43833" s="8"/>
      <c r="O43833" s="9"/>
    </row>
    <row r="43834" spans="2:15" x14ac:dyDescent="0.2">
      <c r="B43834" s="3"/>
      <c r="C43834" s="3"/>
      <c r="D43834" s="6"/>
      <c r="E43834" s="8"/>
      <c r="O43834" s="9"/>
    </row>
    <row r="43835" spans="2:15" x14ac:dyDescent="0.2">
      <c r="B43835" s="3"/>
      <c r="C43835" s="3"/>
      <c r="D43835" s="6"/>
      <c r="E43835" s="8"/>
      <c r="O43835" s="9"/>
    </row>
    <row r="43836" spans="2:15" x14ac:dyDescent="0.2">
      <c r="B43836" s="3"/>
      <c r="C43836" s="3"/>
      <c r="D43836" s="6"/>
      <c r="E43836" s="8"/>
      <c r="O43836" s="9"/>
    </row>
    <row r="43837" spans="2:15" x14ac:dyDescent="0.2">
      <c r="B43837" s="3"/>
      <c r="C43837" s="3"/>
      <c r="D43837" s="6"/>
      <c r="E43837" s="8"/>
      <c r="O43837" s="9"/>
    </row>
    <row r="43838" spans="2:15" x14ac:dyDescent="0.2">
      <c r="B43838" s="3"/>
      <c r="C43838" s="3"/>
      <c r="D43838" s="6"/>
      <c r="E43838" s="8"/>
      <c r="O43838" s="9"/>
    </row>
    <row r="43839" spans="2:15" x14ac:dyDescent="0.2">
      <c r="B43839" s="3"/>
      <c r="C43839" s="3"/>
      <c r="D43839" s="6"/>
      <c r="E43839" s="8"/>
      <c r="O43839" s="9"/>
    </row>
    <row r="43840" spans="2:15" x14ac:dyDescent="0.2">
      <c r="B43840" s="3"/>
      <c r="C43840" s="3"/>
      <c r="D43840" s="6"/>
      <c r="E43840" s="8"/>
      <c r="O43840" s="9"/>
    </row>
    <row r="43841" spans="2:15" x14ac:dyDescent="0.2">
      <c r="B43841" s="3"/>
      <c r="C43841" s="3"/>
      <c r="D43841" s="6"/>
      <c r="E43841" s="8"/>
      <c r="O43841" s="9"/>
    </row>
    <row r="43842" spans="2:15" x14ac:dyDescent="0.2">
      <c r="B43842" s="3"/>
      <c r="C43842" s="3"/>
      <c r="D43842" s="6"/>
      <c r="E43842" s="8"/>
      <c r="O43842" s="9"/>
    </row>
    <row r="43843" spans="2:15" x14ac:dyDescent="0.2">
      <c r="B43843" s="3"/>
      <c r="C43843" s="3"/>
      <c r="D43843" s="6"/>
      <c r="E43843" s="8"/>
      <c r="O43843" s="9"/>
    </row>
    <row r="43844" spans="2:15" x14ac:dyDescent="0.2">
      <c r="B43844" s="3"/>
      <c r="C43844" s="3"/>
      <c r="D43844" s="6"/>
      <c r="E43844" s="8"/>
      <c r="O43844" s="9"/>
    </row>
    <row r="43845" spans="2:15" x14ac:dyDescent="0.2">
      <c r="B43845" s="3"/>
      <c r="C43845" s="3"/>
      <c r="D43845" s="6"/>
      <c r="E43845" s="8"/>
      <c r="O43845" s="9"/>
    </row>
    <row r="43846" spans="2:15" x14ac:dyDescent="0.2">
      <c r="B43846" s="3"/>
      <c r="C43846" s="3"/>
      <c r="D43846" s="6"/>
      <c r="E43846" s="8"/>
      <c r="O43846" s="9"/>
    </row>
    <row r="43847" spans="2:15" x14ac:dyDescent="0.2">
      <c r="B43847" s="3"/>
      <c r="C43847" s="3"/>
      <c r="D43847" s="6"/>
      <c r="E43847" s="8"/>
      <c r="O43847" s="9"/>
    </row>
    <row r="43848" spans="2:15" x14ac:dyDescent="0.2">
      <c r="B43848" s="3"/>
      <c r="C43848" s="3"/>
      <c r="D43848" s="6"/>
      <c r="E43848" s="8"/>
      <c r="O43848" s="9"/>
    </row>
    <row r="43849" spans="2:15" x14ac:dyDescent="0.2">
      <c r="B43849" s="3"/>
      <c r="C43849" s="3"/>
      <c r="D43849" s="6"/>
      <c r="E43849" s="8"/>
      <c r="O43849" s="9"/>
    </row>
    <row r="43850" spans="2:15" x14ac:dyDescent="0.2">
      <c r="B43850" s="3"/>
      <c r="C43850" s="3"/>
      <c r="D43850" s="6"/>
      <c r="E43850" s="8"/>
      <c r="O43850" s="9"/>
    </row>
    <row r="43851" spans="2:15" x14ac:dyDescent="0.2">
      <c r="B43851" s="3"/>
      <c r="C43851" s="3"/>
      <c r="D43851" s="6"/>
      <c r="E43851" s="8"/>
      <c r="O43851" s="9"/>
    </row>
    <row r="43852" spans="2:15" x14ac:dyDescent="0.2">
      <c r="B43852" s="3"/>
      <c r="C43852" s="3"/>
      <c r="D43852" s="6"/>
      <c r="E43852" s="8"/>
      <c r="O43852" s="9"/>
    </row>
    <row r="43853" spans="2:15" x14ac:dyDescent="0.2">
      <c r="B43853" s="3"/>
      <c r="C43853" s="3"/>
      <c r="D43853" s="6"/>
      <c r="E43853" s="8"/>
      <c r="O43853" s="9"/>
    </row>
    <row r="43854" spans="2:15" x14ac:dyDescent="0.2">
      <c r="B43854" s="3"/>
      <c r="C43854" s="3"/>
      <c r="D43854" s="6"/>
      <c r="E43854" s="8"/>
      <c r="O43854" s="9"/>
    </row>
    <row r="43855" spans="2:15" x14ac:dyDescent="0.2">
      <c r="B43855" s="3"/>
      <c r="C43855" s="3"/>
      <c r="D43855" s="6"/>
      <c r="E43855" s="8"/>
      <c r="O43855" s="9"/>
    </row>
    <row r="43856" spans="2:15" x14ac:dyDescent="0.2">
      <c r="B43856" s="3"/>
      <c r="C43856" s="3"/>
      <c r="D43856" s="6"/>
      <c r="E43856" s="8"/>
      <c r="O43856" s="9"/>
    </row>
    <row r="43857" spans="2:15" x14ac:dyDescent="0.2">
      <c r="B43857" s="3"/>
      <c r="C43857" s="3"/>
      <c r="D43857" s="6"/>
      <c r="E43857" s="8"/>
      <c r="O43857" s="9"/>
    </row>
    <row r="43858" spans="2:15" x14ac:dyDescent="0.2">
      <c r="B43858" s="3"/>
      <c r="C43858" s="3"/>
      <c r="D43858" s="6"/>
      <c r="E43858" s="8"/>
      <c r="O43858" s="9"/>
    </row>
    <row r="43859" spans="2:15" x14ac:dyDescent="0.2">
      <c r="B43859" s="3"/>
      <c r="C43859" s="3"/>
      <c r="D43859" s="6"/>
      <c r="E43859" s="8"/>
      <c r="O43859" s="9"/>
    </row>
    <row r="43860" spans="2:15" x14ac:dyDescent="0.2">
      <c r="B43860" s="3"/>
      <c r="C43860" s="3"/>
      <c r="D43860" s="6"/>
      <c r="E43860" s="8"/>
      <c r="O43860" s="9"/>
    </row>
    <row r="43861" spans="2:15" x14ac:dyDescent="0.2">
      <c r="B43861" s="3"/>
      <c r="C43861" s="3"/>
      <c r="D43861" s="6"/>
      <c r="E43861" s="8"/>
      <c r="O43861" s="9"/>
    </row>
    <row r="43862" spans="2:15" x14ac:dyDescent="0.2">
      <c r="B43862" s="3"/>
      <c r="C43862" s="3"/>
      <c r="D43862" s="6"/>
      <c r="E43862" s="8"/>
      <c r="O43862" s="9"/>
    </row>
    <row r="43863" spans="2:15" x14ac:dyDescent="0.2">
      <c r="B43863" s="3"/>
      <c r="C43863" s="3"/>
      <c r="D43863" s="6"/>
      <c r="E43863" s="8"/>
      <c r="O43863" s="9"/>
    </row>
    <row r="43864" spans="2:15" x14ac:dyDescent="0.2">
      <c r="B43864" s="3"/>
      <c r="C43864" s="3"/>
      <c r="D43864" s="6"/>
      <c r="E43864" s="8"/>
      <c r="O43864" s="9"/>
    </row>
    <row r="43865" spans="2:15" x14ac:dyDescent="0.2">
      <c r="B43865" s="3"/>
      <c r="C43865" s="3"/>
      <c r="D43865" s="6"/>
      <c r="E43865" s="8"/>
      <c r="O43865" s="9"/>
    </row>
    <row r="43866" spans="2:15" x14ac:dyDescent="0.2">
      <c r="B43866" s="3"/>
      <c r="C43866" s="3"/>
      <c r="D43866" s="6"/>
      <c r="E43866" s="8"/>
      <c r="O43866" s="9"/>
    </row>
    <row r="43867" spans="2:15" x14ac:dyDescent="0.2">
      <c r="B43867" s="3"/>
      <c r="C43867" s="3"/>
      <c r="D43867" s="6"/>
      <c r="E43867" s="8"/>
      <c r="O43867" s="9"/>
    </row>
    <row r="43868" spans="2:15" x14ac:dyDescent="0.2">
      <c r="B43868" s="3"/>
      <c r="C43868" s="3"/>
      <c r="D43868" s="6"/>
      <c r="E43868" s="8"/>
      <c r="O43868" s="9"/>
    </row>
    <row r="43869" spans="2:15" x14ac:dyDescent="0.2">
      <c r="B43869" s="3"/>
      <c r="C43869" s="3"/>
      <c r="D43869" s="6"/>
      <c r="E43869" s="8"/>
      <c r="O43869" s="9"/>
    </row>
    <row r="43870" spans="2:15" x14ac:dyDescent="0.2">
      <c r="B43870" s="3"/>
      <c r="C43870" s="3"/>
      <c r="D43870" s="6"/>
      <c r="E43870" s="8"/>
      <c r="O43870" s="9"/>
    </row>
    <row r="43871" spans="2:15" x14ac:dyDescent="0.2">
      <c r="B43871" s="3"/>
      <c r="C43871" s="3"/>
      <c r="D43871" s="6"/>
      <c r="E43871" s="8"/>
      <c r="O43871" s="9"/>
    </row>
    <row r="43872" spans="2:15" x14ac:dyDescent="0.2">
      <c r="B43872" s="3"/>
      <c r="C43872" s="3"/>
      <c r="D43872" s="6"/>
      <c r="E43872" s="8"/>
      <c r="O43872" s="9"/>
    </row>
    <row r="43873" spans="2:15" x14ac:dyDescent="0.2">
      <c r="B43873" s="3"/>
      <c r="C43873" s="3"/>
      <c r="D43873" s="6"/>
      <c r="E43873" s="8"/>
      <c r="O43873" s="9"/>
    </row>
    <row r="43874" spans="2:15" x14ac:dyDescent="0.2">
      <c r="B43874" s="3"/>
      <c r="C43874" s="3"/>
      <c r="D43874" s="6"/>
      <c r="E43874" s="8"/>
      <c r="O43874" s="9"/>
    </row>
    <row r="43875" spans="2:15" x14ac:dyDescent="0.2">
      <c r="B43875" s="3"/>
      <c r="C43875" s="3"/>
      <c r="D43875" s="6"/>
      <c r="E43875" s="8"/>
      <c r="O43875" s="9"/>
    </row>
    <row r="43876" spans="2:15" x14ac:dyDescent="0.2">
      <c r="B43876" s="3"/>
      <c r="C43876" s="3"/>
      <c r="D43876" s="6"/>
      <c r="E43876" s="8"/>
      <c r="O43876" s="9"/>
    </row>
    <row r="43877" spans="2:15" x14ac:dyDescent="0.2">
      <c r="B43877" s="3"/>
      <c r="C43877" s="3"/>
      <c r="D43877" s="6"/>
      <c r="E43877" s="8"/>
      <c r="O43877" s="9"/>
    </row>
    <row r="43878" spans="2:15" x14ac:dyDescent="0.2">
      <c r="B43878" s="3"/>
      <c r="C43878" s="3"/>
      <c r="D43878" s="6"/>
      <c r="E43878" s="8"/>
      <c r="O43878" s="9"/>
    </row>
    <row r="43879" spans="2:15" x14ac:dyDescent="0.2">
      <c r="B43879" s="3"/>
      <c r="C43879" s="3"/>
      <c r="D43879" s="6"/>
      <c r="E43879" s="8"/>
      <c r="O43879" s="9"/>
    </row>
    <row r="43880" spans="2:15" x14ac:dyDescent="0.2">
      <c r="B43880" s="3"/>
      <c r="C43880" s="3"/>
      <c r="D43880" s="6"/>
      <c r="E43880" s="8"/>
      <c r="O43880" s="9"/>
    </row>
    <row r="43881" spans="2:15" x14ac:dyDescent="0.2">
      <c r="B43881" s="3"/>
      <c r="C43881" s="3"/>
      <c r="D43881" s="6"/>
      <c r="E43881" s="8"/>
      <c r="O43881" s="9"/>
    </row>
    <row r="43882" spans="2:15" x14ac:dyDescent="0.2">
      <c r="B43882" s="3"/>
      <c r="C43882" s="3"/>
      <c r="D43882" s="6"/>
      <c r="E43882" s="8"/>
      <c r="O43882" s="9"/>
    </row>
    <row r="43883" spans="2:15" x14ac:dyDescent="0.2">
      <c r="B43883" s="3"/>
      <c r="C43883" s="3"/>
      <c r="D43883" s="6"/>
      <c r="E43883" s="8"/>
      <c r="O43883" s="9"/>
    </row>
    <row r="43884" spans="2:15" x14ac:dyDescent="0.2">
      <c r="B43884" s="3"/>
      <c r="C43884" s="3"/>
      <c r="D43884" s="6"/>
      <c r="E43884" s="8"/>
      <c r="O43884" s="9"/>
    </row>
    <row r="43885" spans="2:15" x14ac:dyDescent="0.2">
      <c r="B43885" s="3"/>
      <c r="C43885" s="3"/>
      <c r="D43885" s="6"/>
      <c r="E43885" s="8"/>
      <c r="O43885" s="9"/>
    </row>
    <row r="43886" spans="2:15" x14ac:dyDescent="0.2">
      <c r="B43886" s="3"/>
      <c r="C43886" s="3"/>
      <c r="D43886" s="6"/>
      <c r="E43886" s="8"/>
      <c r="O43886" s="9"/>
    </row>
    <row r="43887" spans="2:15" x14ac:dyDescent="0.2">
      <c r="B43887" s="3"/>
      <c r="C43887" s="3"/>
      <c r="D43887" s="6"/>
      <c r="E43887" s="8"/>
      <c r="O43887" s="9"/>
    </row>
    <row r="43888" spans="2:15" x14ac:dyDescent="0.2">
      <c r="B43888" s="3"/>
      <c r="C43888" s="3"/>
      <c r="D43888" s="6"/>
      <c r="E43888" s="8"/>
      <c r="O43888" s="9"/>
    </row>
    <row r="43889" spans="2:15" x14ac:dyDescent="0.2">
      <c r="B43889" s="3"/>
      <c r="C43889" s="3"/>
      <c r="D43889" s="6"/>
      <c r="E43889" s="8"/>
      <c r="O43889" s="9"/>
    </row>
    <row r="43890" spans="2:15" x14ac:dyDescent="0.2">
      <c r="B43890" s="3"/>
      <c r="C43890" s="3"/>
      <c r="D43890" s="6"/>
      <c r="E43890" s="8"/>
      <c r="O43890" s="9"/>
    </row>
    <row r="43891" spans="2:15" x14ac:dyDescent="0.2">
      <c r="B43891" s="3"/>
      <c r="C43891" s="3"/>
      <c r="D43891" s="6"/>
      <c r="E43891" s="8"/>
      <c r="O43891" s="9"/>
    </row>
    <row r="43892" spans="2:15" x14ac:dyDescent="0.2">
      <c r="B43892" s="3"/>
      <c r="C43892" s="3"/>
      <c r="D43892" s="6"/>
      <c r="E43892" s="8"/>
      <c r="O43892" s="9"/>
    </row>
    <row r="43893" spans="2:15" x14ac:dyDescent="0.2">
      <c r="B43893" s="3"/>
      <c r="C43893" s="3"/>
      <c r="D43893" s="6"/>
      <c r="E43893" s="8"/>
      <c r="O43893" s="9"/>
    </row>
    <row r="43894" spans="2:15" x14ac:dyDescent="0.2">
      <c r="B43894" s="3"/>
      <c r="C43894" s="3"/>
      <c r="D43894" s="6"/>
      <c r="E43894" s="8"/>
      <c r="O43894" s="9"/>
    </row>
    <row r="43895" spans="2:15" x14ac:dyDescent="0.2">
      <c r="B43895" s="3"/>
      <c r="C43895" s="3"/>
      <c r="D43895" s="6"/>
      <c r="E43895" s="8"/>
      <c r="O43895" s="9"/>
    </row>
    <row r="43896" spans="2:15" x14ac:dyDescent="0.2">
      <c r="B43896" s="3"/>
      <c r="C43896" s="3"/>
      <c r="D43896" s="6"/>
      <c r="E43896" s="8"/>
      <c r="O43896" s="9"/>
    </row>
    <row r="43897" spans="2:15" x14ac:dyDescent="0.2">
      <c r="B43897" s="3"/>
      <c r="C43897" s="3"/>
      <c r="D43897" s="6"/>
      <c r="E43897" s="8"/>
      <c r="O43897" s="9"/>
    </row>
    <row r="43898" spans="2:15" x14ac:dyDescent="0.2">
      <c r="B43898" s="3"/>
      <c r="C43898" s="3"/>
      <c r="D43898" s="6"/>
      <c r="E43898" s="8"/>
      <c r="O43898" s="9"/>
    </row>
    <row r="43899" spans="2:15" x14ac:dyDescent="0.2">
      <c r="B43899" s="3"/>
      <c r="C43899" s="3"/>
      <c r="D43899" s="6"/>
      <c r="E43899" s="8"/>
      <c r="O43899" s="9"/>
    </row>
    <row r="43900" spans="2:15" x14ac:dyDescent="0.2">
      <c r="B43900" s="3"/>
      <c r="C43900" s="3"/>
      <c r="D43900" s="6"/>
      <c r="E43900" s="8"/>
      <c r="O43900" s="9"/>
    </row>
    <row r="43901" spans="2:15" x14ac:dyDescent="0.2">
      <c r="B43901" s="3"/>
      <c r="C43901" s="3"/>
      <c r="D43901" s="6"/>
      <c r="E43901" s="8"/>
      <c r="O43901" s="9"/>
    </row>
    <row r="43902" spans="2:15" x14ac:dyDescent="0.2">
      <c r="B43902" s="3"/>
      <c r="C43902" s="3"/>
      <c r="D43902" s="6"/>
      <c r="E43902" s="8"/>
      <c r="O43902" s="9"/>
    </row>
    <row r="43903" spans="2:15" x14ac:dyDescent="0.2">
      <c r="B43903" s="3"/>
      <c r="C43903" s="3"/>
      <c r="D43903" s="6"/>
      <c r="E43903" s="8"/>
      <c r="O43903" s="9"/>
    </row>
    <row r="43904" spans="2:15" x14ac:dyDescent="0.2">
      <c r="B43904" s="3"/>
      <c r="C43904" s="3"/>
      <c r="D43904" s="6"/>
      <c r="E43904" s="8"/>
      <c r="O43904" s="9"/>
    </row>
    <row r="43905" spans="2:15" x14ac:dyDescent="0.2">
      <c r="B43905" s="3"/>
      <c r="C43905" s="3"/>
      <c r="D43905" s="6"/>
      <c r="E43905" s="8"/>
      <c r="O43905" s="9"/>
    </row>
    <row r="43906" spans="2:15" x14ac:dyDescent="0.2">
      <c r="B43906" s="3"/>
      <c r="C43906" s="3"/>
      <c r="D43906" s="6"/>
      <c r="E43906" s="8"/>
      <c r="O43906" s="9"/>
    </row>
    <row r="43907" spans="2:15" x14ac:dyDescent="0.2">
      <c r="B43907" s="3"/>
      <c r="C43907" s="3"/>
      <c r="D43907" s="6"/>
      <c r="E43907" s="8"/>
      <c r="O43907" s="9"/>
    </row>
    <row r="43908" spans="2:15" x14ac:dyDescent="0.2">
      <c r="B43908" s="3"/>
      <c r="C43908" s="3"/>
      <c r="D43908" s="6"/>
      <c r="E43908" s="8"/>
      <c r="O43908" s="9"/>
    </row>
    <row r="43909" spans="2:15" x14ac:dyDescent="0.2">
      <c r="B43909" s="3"/>
      <c r="C43909" s="3"/>
      <c r="D43909" s="6"/>
      <c r="E43909" s="8"/>
      <c r="O43909" s="9"/>
    </row>
    <row r="43910" spans="2:15" x14ac:dyDescent="0.2">
      <c r="B43910" s="3"/>
      <c r="C43910" s="3"/>
      <c r="D43910" s="6"/>
      <c r="E43910" s="8"/>
      <c r="O43910" s="9"/>
    </row>
    <row r="43911" spans="2:15" x14ac:dyDescent="0.2">
      <c r="B43911" s="3"/>
      <c r="C43911" s="3"/>
      <c r="D43911" s="6"/>
      <c r="E43911" s="8"/>
      <c r="O43911" s="9"/>
    </row>
    <row r="43912" spans="2:15" x14ac:dyDescent="0.2">
      <c r="B43912" s="3"/>
      <c r="C43912" s="3"/>
      <c r="D43912" s="6"/>
      <c r="E43912" s="8"/>
      <c r="O43912" s="9"/>
    </row>
    <row r="43913" spans="2:15" x14ac:dyDescent="0.2">
      <c r="B43913" s="3"/>
      <c r="C43913" s="3"/>
      <c r="D43913" s="6"/>
      <c r="E43913" s="8"/>
      <c r="O43913" s="9"/>
    </row>
    <row r="43914" spans="2:15" x14ac:dyDescent="0.2">
      <c r="B43914" s="3"/>
      <c r="C43914" s="3"/>
      <c r="D43914" s="6"/>
      <c r="E43914" s="8"/>
      <c r="O43914" s="9"/>
    </row>
    <row r="43915" spans="2:15" x14ac:dyDescent="0.2">
      <c r="B43915" s="3"/>
      <c r="C43915" s="3"/>
      <c r="D43915" s="6"/>
      <c r="E43915" s="8"/>
      <c r="O43915" s="9"/>
    </row>
    <row r="43916" spans="2:15" x14ac:dyDescent="0.2">
      <c r="B43916" s="3"/>
      <c r="C43916" s="3"/>
      <c r="D43916" s="6"/>
      <c r="E43916" s="8"/>
      <c r="O43916" s="9"/>
    </row>
    <row r="43917" spans="2:15" x14ac:dyDescent="0.2">
      <c r="B43917" s="3"/>
      <c r="C43917" s="3"/>
      <c r="D43917" s="6"/>
      <c r="E43917" s="8"/>
      <c r="O43917" s="9"/>
    </row>
    <row r="43918" spans="2:15" x14ac:dyDescent="0.2">
      <c r="B43918" s="3"/>
      <c r="C43918" s="3"/>
      <c r="D43918" s="6"/>
      <c r="E43918" s="8"/>
      <c r="O43918" s="9"/>
    </row>
    <row r="43919" spans="2:15" x14ac:dyDescent="0.2">
      <c r="B43919" s="3"/>
      <c r="C43919" s="3"/>
      <c r="D43919" s="6"/>
      <c r="E43919" s="8"/>
      <c r="O43919" s="9"/>
    </row>
    <row r="43920" spans="2:15" x14ac:dyDescent="0.2">
      <c r="B43920" s="3"/>
      <c r="C43920" s="3"/>
      <c r="D43920" s="6"/>
      <c r="E43920" s="8"/>
      <c r="O43920" s="9"/>
    </row>
    <row r="43921" spans="2:15" x14ac:dyDescent="0.2">
      <c r="B43921" s="3"/>
      <c r="C43921" s="3"/>
      <c r="D43921" s="6"/>
      <c r="E43921" s="8"/>
      <c r="O43921" s="9"/>
    </row>
    <row r="43922" spans="2:15" x14ac:dyDescent="0.2">
      <c r="B43922" s="3"/>
      <c r="C43922" s="3"/>
      <c r="D43922" s="6"/>
      <c r="E43922" s="8"/>
      <c r="O43922" s="9"/>
    </row>
    <row r="43923" spans="2:15" x14ac:dyDescent="0.2">
      <c r="B43923" s="3"/>
      <c r="C43923" s="3"/>
      <c r="D43923" s="6"/>
      <c r="E43923" s="8"/>
      <c r="O43923" s="9"/>
    </row>
    <row r="43924" spans="2:15" x14ac:dyDescent="0.2">
      <c r="B43924" s="3"/>
      <c r="C43924" s="3"/>
      <c r="D43924" s="6"/>
      <c r="E43924" s="8"/>
      <c r="O43924" s="9"/>
    </row>
    <row r="43925" spans="2:15" x14ac:dyDescent="0.2">
      <c r="B43925" s="3"/>
      <c r="C43925" s="3"/>
      <c r="D43925" s="6"/>
      <c r="E43925" s="8"/>
      <c r="O43925" s="9"/>
    </row>
    <row r="43926" spans="2:15" x14ac:dyDescent="0.2">
      <c r="B43926" s="3"/>
      <c r="C43926" s="3"/>
      <c r="D43926" s="6"/>
      <c r="E43926" s="8"/>
      <c r="O43926" s="9"/>
    </row>
    <row r="43927" spans="2:15" x14ac:dyDescent="0.2">
      <c r="B43927" s="3"/>
      <c r="C43927" s="3"/>
      <c r="D43927" s="6"/>
      <c r="E43927" s="8"/>
      <c r="O43927" s="9"/>
    </row>
    <row r="43928" spans="2:15" x14ac:dyDescent="0.2">
      <c r="B43928" s="3"/>
      <c r="C43928" s="3"/>
      <c r="D43928" s="6"/>
      <c r="E43928" s="8"/>
      <c r="O43928" s="9"/>
    </row>
    <row r="43929" spans="2:15" x14ac:dyDescent="0.2">
      <c r="B43929" s="3"/>
      <c r="C43929" s="3"/>
      <c r="D43929" s="6"/>
      <c r="E43929" s="8"/>
      <c r="O43929" s="9"/>
    </row>
    <row r="43930" spans="2:15" x14ac:dyDescent="0.2">
      <c r="B43930" s="3"/>
      <c r="C43930" s="3"/>
      <c r="D43930" s="6"/>
      <c r="E43930" s="8"/>
      <c r="O43930" s="9"/>
    </row>
    <row r="43931" spans="2:15" x14ac:dyDescent="0.2">
      <c r="B43931" s="3"/>
      <c r="C43931" s="3"/>
      <c r="D43931" s="6"/>
      <c r="E43931" s="8"/>
      <c r="O43931" s="9"/>
    </row>
    <row r="43932" spans="2:15" x14ac:dyDescent="0.2">
      <c r="B43932" s="3"/>
      <c r="C43932" s="3"/>
      <c r="D43932" s="6"/>
      <c r="E43932" s="8"/>
      <c r="O43932" s="9"/>
    </row>
    <row r="43933" spans="2:15" x14ac:dyDescent="0.2">
      <c r="B43933" s="3"/>
      <c r="C43933" s="3"/>
      <c r="D43933" s="6"/>
      <c r="E43933" s="8"/>
      <c r="O43933" s="9"/>
    </row>
    <row r="43934" spans="2:15" x14ac:dyDescent="0.2">
      <c r="B43934" s="3"/>
      <c r="C43934" s="3"/>
      <c r="D43934" s="6"/>
      <c r="E43934" s="8"/>
      <c r="O43934" s="9"/>
    </row>
    <row r="43935" spans="2:15" x14ac:dyDescent="0.2">
      <c r="B43935" s="3"/>
      <c r="C43935" s="3"/>
      <c r="D43935" s="6"/>
      <c r="E43935" s="8"/>
      <c r="O43935" s="9"/>
    </row>
    <row r="43936" spans="2:15" x14ac:dyDescent="0.2">
      <c r="B43936" s="3"/>
      <c r="C43936" s="3"/>
      <c r="D43936" s="6"/>
      <c r="E43936" s="8"/>
      <c r="O43936" s="9"/>
    </row>
    <row r="43937" spans="2:15" x14ac:dyDescent="0.2">
      <c r="B43937" s="3"/>
      <c r="C43937" s="3"/>
      <c r="D43937" s="6"/>
      <c r="E43937" s="8"/>
      <c r="O43937" s="9"/>
    </row>
    <row r="43938" spans="2:15" x14ac:dyDescent="0.2">
      <c r="B43938" s="3"/>
      <c r="C43938" s="3"/>
      <c r="D43938" s="6"/>
      <c r="E43938" s="8"/>
      <c r="O43938" s="9"/>
    </row>
    <row r="43939" spans="2:15" x14ac:dyDescent="0.2">
      <c r="B43939" s="3"/>
      <c r="C43939" s="3"/>
      <c r="D43939" s="6"/>
      <c r="E43939" s="8"/>
      <c r="O43939" s="9"/>
    </row>
    <row r="43940" spans="2:15" x14ac:dyDescent="0.2">
      <c r="B43940" s="3"/>
      <c r="C43940" s="3"/>
      <c r="D43940" s="6"/>
      <c r="E43940" s="8"/>
      <c r="O43940" s="9"/>
    </row>
    <row r="43941" spans="2:15" x14ac:dyDescent="0.2">
      <c r="B43941" s="3"/>
      <c r="C43941" s="3"/>
      <c r="D43941" s="6"/>
      <c r="E43941" s="8"/>
      <c r="O43941" s="9"/>
    </row>
    <row r="43942" spans="2:15" x14ac:dyDescent="0.2">
      <c r="B43942" s="3"/>
      <c r="C43942" s="3"/>
      <c r="D43942" s="6"/>
      <c r="E43942" s="8"/>
      <c r="O43942" s="9"/>
    </row>
    <row r="43943" spans="2:15" x14ac:dyDescent="0.2">
      <c r="B43943" s="3"/>
      <c r="C43943" s="3"/>
      <c r="D43943" s="6"/>
      <c r="E43943" s="8"/>
      <c r="O43943" s="9"/>
    </row>
    <row r="43944" spans="2:15" x14ac:dyDescent="0.2">
      <c r="B43944" s="3"/>
      <c r="C43944" s="3"/>
      <c r="D43944" s="6"/>
      <c r="E43944" s="8"/>
      <c r="O43944" s="9"/>
    </row>
    <row r="43945" spans="2:15" x14ac:dyDescent="0.2">
      <c r="B43945" s="3"/>
      <c r="C43945" s="3"/>
      <c r="D43945" s="6"/>
      <c r="E43945" s="8"/>
      <c r="O43945" s="9"/>
    </row>
    <row r="43946" spans="2:15" x14ac:dyDescent="0.2">
      <c r="B43946" s="3"/>
      <c r="C43946" s="3"/>
      <c r="D43946" s="6"/>
      <c r="E43946" s="8"/>
      <c r="O43946" s="9"/>
    </row>
    <row r="43947" spans="2:15" x14ac:dyDescent="0.2">
      <c r="B43947" s="3"/>
      <c r="C43947" s="3"/>
      <c r="D43947" s="6"/>
      <c r="E43947" s="8"/>
      <c r="O43947" s="9"/>
    </row>
    <row r="43948" spans="2:15" x14ac:dyDescent="0.2">
      <c r="B43948" s="3"/>
      <c r="C43948" s="3"/>
      <c r="D43948" s="6"/>
      <c r="E43948" s="8"/>
      <c r="O43948" s="9"/>
    </row>
    <row r="43949" spans="2:15" x14ac:dyDescent="0.2">
      <c r="B43949" s="3"/>
      <c r="C43949" s="3"/>
      <c r="D43949" s="6"/>
      <c r="E43949" s="8"/>
      <c r="O43949" s="9"/>
    </row>
    <row r="43950" spans="2:15" x14ac:dyDescent="0.2">
      <c r="B43950" s="3"/>
      <c r="C43950" s="3"/>
      <c r="D43950" s="6"/>
      <c r="E43950" s="8"/>
      <c r="O43950" s="9"/>
    </row>
    <row r="43951" spans="2:15" x14ac:dyDescent="0.2">
      <c r="B43951" s="3"/>
      <c r="C43951" s="3"/>
      <c r="D43951" s="6"/>
      <c r="E43951" s="8"/>
      <c r="O43951" s="9"/>
    </row>
    <row r="43952" spans="2:15" x14ac:dyDescent="0.2">
      <c r="B43952" s="3"/>
      <c r="C43952" s="3"/>
      <c r="D43952" s="6"/>
      <c r="E43952" s="8"/>
      <c r="O43952" s="9"/>
    </row>
    <row r="43953" spans="2:15" x14ac:dyDescent="0.2">
      <c r="B43953" s="3"/>
      <c r="C43953" s="3"/>
      <c r="D43953" s="6"/>
      <c r="E43953" s="8"/>
      <c r="O43953" s="9"/>
    </row>
    <row r="43954" spans="2:15" x14ac:dyDescent="0.2">
      <c r="B43954" s="3"/>
      <c r="C43954" s="3"/>
      <c r="D43954" s="6"/>
      <c r="E43954" s="8"/>
      <c r="O43954" s="9"/>
    </row>
    <row r="43955" spans="2:15" x14ac:dyDescent="0.2">
      <c r="B43955" s="3"/>
      <c r="C43955" s="3"/>
      <c r="D43955" s="6"/>
      <c r="E43955" s="8"/>
      <c r="O43955" s="9"/>
    </row>
    <row r="43956" spans="2:15" x14ac:dyDescent="0.2">
      <c r="B43956" s="3"/>
      <c r="C43956" s="3"/>
      <c r="D43956" s="6"/>
      <c r="E43956" s="8"/>
      <c r="O43956" s="9"/>
    </row>
    <row r="43957" spans="2:15" x14ac:dyDescent="0.2">
      <c r="B43957" s="3"/>
      <c r="C43957" s="3"/>
      <c r="D43957" s="6"/>
      <c r="E43957" s="8"/>
      <c r="O43957" s="9"/>
    </row>
    <row r="43958" spans="2:15" x14ac:dyDescent="0.2">
      <c r="B43958" s="3"/>
      <c r="C43958" s="3"/>
      <c r="D43958" s="6"/>
      <c r="E43958" s="8"/>
      <c r="O43958" s="9"/>
    </row>
    <row r="43959" spans="2:15" x14ac:dyDescent="0.2">
      <c r="B43959" s="3"/>
      <c r="C43959" s="3"/>
      <c r="D43959" s="6"/>
      <c r="E43959" s="8"/>
      <c r="O43959" s="9"/>
    </row>
    <row r="43960" spans="2:15" x14ac:dyDescent="0.2">
      <c r="B43960" s="3"/>
      <c r="C43960" s="3"/>
      <c r="D43960" s="6"/>
      <c r="E43960" s="8"/>
      <c r="O43960" s="9"/>
    </row>
    <row r="43961" spans="2:15" x14ac:dyDescent="0.2">
      <c r="B43961" s="3"/>
      <c r="C43961" s="3"/>
      <c r="D43961" s="6"/>
      <c r="E43961" s="8"/>
      <c r="O43961" s="9"/>
    </row>
    <row r="43962" spans="2:15" x14ac:dyDescent="0.2">
      <c r="B43962" s="3"/>
      <c r="C43962" s="3"/>
      <c r="D43962" s="6"/>
      <c r="E43962" s="8"/>
      <c r="O43962" s="9"/>
    </row>
    <row r="43963" spans="2:15" x14ac:dyDescent="0.2">
      <c r="B43963" s="3"/>
      <c r="C43963" s="3"/>
      <c r="D43963" s="6"/>
      <c r="E43963" s="8"/>
      <c r="O43963" s="9"/>
    </row>
    <row r="43964" spans="2:15" x14ac:dyDescent="0.2">
      <c r="B43964" s="3"/>
      <c r="C43964" s="3"/>
      <c r="D43964" s="6"/>
      <c r="E43964" s="8"/>
      <c r="O43964" s="9"/>
    </row>
    <row r="43965" spans="2:15" x14ac:dyDescent="0.2">
      <c r="B43965" s="3"/>
      <c r="C43965" s="3"/>
      <c r="D43965" s="6"/>
      <c r="E43965" s="8"/>
      <c r="O43965" s="9"/>
    </row>
    <row r="43966" spans="2:15" x14ac:dyDescent="0.2">
      <c r="B43966" s="3"/>
      <c r="C43966" s="3"/>
      <c r="D43966" s="6"/>
      <c r="E43966" s="8"/>
      <c r="O43966" s="9"/>
    </row>
    <row r="43967" spans="2:15" x14ac:dyDescent="0.2">
      <c r="B43967" s="3"/>
      <c r="C43967" s="3"/>
      <c r="D43967" s="6"/>
      <c r="E43967" s="8"/>
      <c r="O43967" s="9"/>
    </row>
    <row r="43968" spans="2:15" x14ac:dyDescent="0.2">
      <c r="B43968" s="3"/>
      <c r="C43968" s="3"/>
      <c r="D43968" s="6"/>
      <c r="E43968" s="8"/>
      <c r="O43968" s="9"/>
    </row>
    <row r="43969" spans="2:15" x14ac:dyDescent="0.2">
      <c r="B43969" s="3"/>
      <c r="C43969" s="3"/>
      <c r="D43969" s="6"/>
      <c r="E43969" s="8"/>
      <c r="O43969" s="9"/>
    </row>
    <row r="43970" spans="2:15" x14ac:dyDescent="0.2">
      <c r="B43970" s="3"/>
      <c r="C43970" s="3"/>
      <c r="D43970" s="6"/>
      <c r="E43970" s="8"/>
      <c r="O43970" s="9"/>
    </row>
    <row r="43971" spans="2:15" x14ac:dyDescent="0.2">
      <c r="B43971" s="3"/>
      <c r="C43971" s="3"/>
      <c r="D43971" s="6"/>
      <c r="E43971" s="8"/>
      <c r="O43971" s="9"/>
    </row>
    <row r="43972" spans="2:15" x14ac:dyDescent="0.2">
      <c r="B43972" s="3"/>
      <c r="C43972" s="3"/>
      <c r="D43972" s="6"/>
      <c r="E43972" s="8"/>
      <c r="O43972" s="9"/>
    </row>
    <row r="43973" spans="2:15" x14ac:dyDescent="0.2">
      <c r="B43973" s="3"/>
      <c r="C43973" s="3"/>
      <c r="D43973" s="6"/>
      <c r="E43973" s="8"/>
      <c r="O43973" s="9"/>
    </row>
    <row r="43974" spans="2:15" x14ac:dyDescent="0.2">
      <c r="B43974" s="3"/>
      <c r="C43974" s="3"/>
      <c r="D43974" s="6"/>
      <c r="E43974" s="8"/>
      <c r="O43974" s="9"/>
    </row>
    <row r="43975" spans="2:15" x14ac:dyDescent="0.2">
      <c r="B43975" s="3"/>
      <c r="C43975" s="3"/>
      <c r="D43975" s="6"/>
      <c r="E43975" s="8"/>
      <c r="O43975" s="9"/>
    </row>
    <row r="43976" spans="2:15" x14ac:dyDescent="0.2">
      <c r="B43976" s="3"/>
      <c r="C43976" s="3"/>
      <c r="D43976" s="6"/>
      <c r="E43976" s="8"/>
      <c r="O43976" s="9"/>
    </row>
    <row r="43977" spans="2:15" x14ac:dyDescent="0.2">
      <c r="B43977" s="3"/>
      <c r="C43977" s="3"/>
      <c r="D43977" s="6"/>
      <c r="E43977" s="8"/>
      <c r="O43977" s="9"/>
    </row>
    <row r="43978" spans="2:15" x14ac:dyDescent="0.2">
      <c r="B43978" s="3"/>
      <c r="C43978" s="3"/>
      <c r="D43978" s="6"/>
      <c r="E43978" s="8"/>
      <c r="O43978" s="9"/>
    </row>
    <row r="43979" spans="2:15" x14ac:dyDescent="0.2">
      <c r="B43979" s="3"/>
      <c r="C43979" s="3"/>
      <c r="D43979" s="6"/>
      <c r="E43979" s="8"/>
      <c r="O43979" s="9"/>
    </row>
    <row r="43980" spans="2:15" x14ac:dyDescent="0.2">
      <c r="B43980" s="3"/>
      <c r="C43980" s="3"/>
      <c r="D43980" s="6"/>
      <c r="E43980" s="8"/>
      <c r="O43980" s="9"/>
    </row>
    <row r="43981" spans="2:15" x14ac:dyDescent="0.2">
      <c r="B43981" s="3"/>
      <c r="C43981" s="3"/>
      <c r="D43981" s="6"/>
      <c r="E43981" s="8"/>
      <c r="O43981" s="9"/>
    </row>
    <row r="43982" spans="2:15" x14ac:dyDescent="0.2">
      <c r="B43982" s="3"/>
      <c r="C43982" s="3"/>
      <c r="D43982" s="6"/>
      <c r="E43982" s="8"/>
      <c r="O43982" s="9"/>
    </row>
    <row r="43983" spans="2:15" x14ac:dyDescent="0.2">
      <c r="B43983" s="3"/>
      <c r="C43983" s="3"/>
      <c r="D43983" s="6"/>
      <c r="E43983" s="8"/>
      <c r="O43983" s="9"/>
    </row>
    <row r="43984" spans="2:15" x14ac:dyDescent="0.2">
      <c r="B43984" s="3"/>
      <c r="C43984" s="3"/>
      <c r="D43984" s="6"/>
      <c r="E43984" s="8"/>
      <c r="O43984" s="9"/>
    </row>
    <row r="43985" spans="2:15" x14ac:dyDescent="0.2">
      <c r="B43985" s="3"/>
      <c r="C43985" s="3"/>
      <c r="D43985" s="6"/>
      <c r="E43985" s="8"/>
      <c r="O43985" s="9"/>
    </row>
    <row r="43986" spans="2:15" x14ac:dyDescent="0.2">
      <c r="B43986" s="3"/>
      <c r="C43986" s="3"/>
      <c r="D43986" s="6"/>
      <c r="E43986" s="8"/>
      <c r="O43986" s="9"/>
    </row>
    <row r="43987" spans="2:15" x14ac:dyDescent="0.2">
      <c r="B43987" s="3"/>
      <c r="C43987" s="3"/>
      <c r="D43987" s="6"/>
      <c r="E43987" s="8"/>
      <c r="O43987" s="9"/>
    </row>
    <row r="43988" spans="2:15" x14ac:dyDescent="0.2">
      <c r="B43988" s="3"/>
      <c r="C43988" s="3"/>
      <c r="D43988" s="6"/>
      <c r="E43988" s="8"/>
      <c r="O43988" s="9"/>
    </row>
    <row r="43989" spans="2:15" x14ac:dyDescent="0.2">
      <c r="B43989" s="3"/>
      <c r="C43989" s="3"/>
      <c r="D43989" s="6"/>
      <c r="E43989" s="8"/>
      <c r="O43989" s="9"/>
    </row>
    <row r="43990" spans="2:15" x14ac:dyDescent="0.2">
      <c r="B43990" s="3"/>
      <c r="C43990" s="3"/>
      <c r="D43990" s="6"/>
      <c r="E43990" s="8"/>
      <c r="O43990" s="9"/>
    </row>
    <row r="43991" spans="2:15" x14ac:dyDescent="0.2">
      <c r="B43991" s="3"/>
      <c r="C43991" s="3"/>
      <c r="D43991" s="6"/>
      <c r="E43991" s="8"/>
      <c r="O43991" s="9"/>
    </row>
    <row r="43992" spans="2:15" x14ac:dyDescent="0.2">
      <c r="B43992" s="3"/>
      <c r="C43992" s="3"/>
      <c r="D43992" s="6"/>
      <c r="E43992" s="8"/>
      <c r="O43992" s="9"/>
    </row>
    <row r="43993" spans="2:15" x14ac:dyDescent="0.2">
      <c r="B43993" s="3"/>
      <c r="C43993" s="3"/>
      <c r="D43993" s="6"/>
      <c r="E43993" s="8"/>
      <c r="O43993" s="9"/>
    </row>
    <row r="43994" spans="2:15" x14ac:dyDescent="0.2">
      <c r="B43994" s="3"/>
      <c r="C43994" s="3"/>
      <c r="D43994" s="6"/>
      <c r="E43994" s="8"/>
      <c r="O43994" s="9"/>
    </row>
    <row r="43995" spans="2:15" x14ac:dyDescent="0.2">
      <c r="B43995" s="3"/>
      <c r="C43995" s="3"/>
      <c r="D43995" s="6"/>
      <c r="E43995" s="8"/>
      <c r="O43995" s="9"/>
    </row>
    <row r="43996" spans="2:15" x14ac:dyDescent="0.2">
      <c r="B43996" s="3"/>
      <c r="C43996" s="3"/>
      <c r="D43996" s="6"/>
      <c r="E43996" s="8"/>
      <c r="O43996" s="9"/>
    </row>
    <row r="43997" spans="2:15" x14ac:dyDescent="0.2">
      <c r="B43997" s="3"/>
      <c r="C43997" s="3"/>
      <c r="D43997" s="6"/>
      <c r="E43997" s="8"/>
      <c r="O43997" s="9"/>
    </row>
    <row r="43998" spans="2:15" x14ac:dyDescent="0.2">
      <c r="B43998" s="3"/>
      <c r="C43998" s="3"/>
      <c r="D43998" s="6"/>
      <c r="E43998" s="8"/>
      <c r="O43998" s="9"/>
    </row>
    <row r="43999" spans="2:15" x14ac:dyDescent="0.2">
      <c r="B43999" s="3"/>
      <c r="C43999" s="3"/>
      <c r="D43999" s="6"/>
      <c r="E43999" s="8"/>
      <c r="O43999" s="9"/>
    </row>
    <row r="44000" spans="2:15" x14ac:dyDescent="0.2">
      <c r="B44000" s="3"/>
      <c r="C44000" s="3"/>
      <c r="D44000" s="6"/>
      <c r="E44000" s="8"/>
      <c r="O44000" s="9"/>
    </row>
    <row r="44001" spans="2:15" x14ac:dyDescent="0.2">
      <c r="B44001" s="3"/>
      <c r="C44001" s="3"/>
      <c r="D44001" s="6"/>
      <c r="E44001" s="8"/>
      <c r="O44001" s="9"/>
    </row>
    <row r="44002" spans="2:15" x14ac:dyDescent="0.2">
      <c r="B44002" s="3"/>
      <c r="C44002" s="3"/>
      <c r="D44002" s="6"/>
      <c r="E44002" s="8"/>
      <c r="O44002" s="9"/>
    </row>
    <row r="44003" spans="2:15" x14ac:dyDescent="0.2">
      <c r="B44003" s="3"/>
      <c r="C44003" s="3"/>
      <c r="D44003" s="6"/>
      <c r="E44003" s="8"/>
      <c r="O44003" s="9"/>
    </row>
    <row r="44004" spans="2:15" x14ac:dyDescent="0.2">
      <c r="B44004" s="3"/>
      <c r="C44004" s="3"/>
      <c r="D44004" s="6"/>
      <c r="E44004" s="8"/>
      <c r="O44004" s="9"/>
    </row>
    <row r="44005" spans="2:15" x14ac:dyDescent="0.2">
      <c r="B44005" s="3"/>
      <c r="C44005" s="3"/>
      <c r="D44005" s="6"/>
      <c r="E44005" s="8"/>
      <c r="O44005" s="9"/>
    </row>
    <row r="44006" spans="2:15" x14ac:dyDescent="0.2">
      <c r="B44006" s="3"/>
      <c r="C44006" s="3"/>
      <c r="D44006" s="6"/>
      <c r="E44006" s="8"/>
      <c r="O44006" s="9"/>
    </row>
    <row r="44007" spans="2:15" x14ac:dyDescent="0.2">
      <c r="B44007" s="3"/>
      <c r="C44007" s="3"/>
      <c r="D44007" s="6"/>
      <c r="E44007" s="8"/>
      <c r="O44007" s="9"/>
    </row>
    <row r="44008" spans="2:15" x14ac:dyDescent="0.2">
      <c r="B44008" s="3"/>
      <c r="C44008" s="3"/>
      <c r="D44008" s="6"/>
      <c r="E44008" s="8"/>
      <c r="O44008" s="9"/>
    </row>
    <row r="44009" spans="2:15" x14ac:dyDescent="0.2">
      <c r="B44009" s="3"/>
      <c r="C44009" s="3"/>
      <c r="D44009" s="6"/>
      <c r="E44009" s="8"/>
      <c r="O44009" s="9"/>
    </row>
    <row r="44010" spans="2:15" x14ac:dyDescent="0.2">
      <c r="B44010" s="3"/>
      <c r="C44010" s="3"/>
      <c r="D44010" s="6"/>
      <c r="E44010" s="8"/>
      <c r="O44010" s="9"/>
    </row>
    <row r="44011" spans="2:15" x14ac:dyDescent="0.2">
      <c r="B44011" s="3"/>
      <c r="C44011" s="3"/>
      <c r="D44011" s="6"/>
      <c r="E44011" s="8"/>
      <c r="O44011" s="9"/>
    </row>
    <row r="44012" spans="2:15" x14ac:dyDescent="0.2">
      <c r="B44012" s="3"/>
      <c r="C44012" s="3"/>
      <c r="D44012" s="6"/>
      <c r="E44012" s="8"/>
      <c r="O44012" s="9"/>
    </row>
    <row r="44013" spans="2:15" x14ac:dyDescent="0.2">
      <c r="B44013" s="3"/>
      <c r="C44013" s="3"/>
      <c r="D44013" s="6"/>
      <c r="E44013" s="8"/>
      <c r="O44013" s="9"/>
    </row>
    <row r="44014" spans="2:15" x14ac:dyDescent="0.2">
      <c r="B44014" s="3"/>
      <c r="C44014" s="3"/>
      <c r="D44014" s="6"/>
      <c r="E44014" s="8"/>
      <c r="O44014" s="9"/>
    </row>
    <row r="44015" spans="2:15" x14ac:dyDescent="0.2">
      <c r="B44015" s="3"/>
      <c r="C44015" s="3"/>
      <c r="D44015" s="6"/>
      <c r="E44015" s="8"/>
      <c r="O44015" s="9"/>
    </row>
    <row r="44016" spans="2:15" x14ac:dyDescent="0.2">
      <c r="B44016" s="3"/>
      <c r="C44016" s="3"/>
      <c r="D44016" s="6"/>
      <c r="E44016" s="8"/>
      <c r="O44016" s="9"/>
    </row>
    <row r="44017" spans="2:15" x14ac:dyDescent="0.2">
      <c r="B44017" s="3"/>
      <c r="C44017" s="3"/>
      <c r="D44017" s="6"/>
      <c r="E44017" s="8"/>
      <c r="O44017" s="9"/>
    </row>
    <row r="44018" spans="2:15" x14ac:dyDescent="0.2">
      <c r="B44018" s="3"/>
      <c r="C44018" s="3"/>
      <c r="D44018" s="6"/>
      <c r="E44018" s="8"/>
      <c r="O44018" s="9"/>
    </row>
    <row r="44019" spans="2:15" x14ac:dyDescent="0.2">
      <c r="B44019" s="3"/>
      <c r="C44019" s="3"/>
      <c r="D44019" s="6"/>
      <c r="E44019" s="8"/>
      <c r="O44019" s="9"/>
    </row>
    <row r="44020" spans="2:15" x14ac:dyDescent="0.2">
      <c r="B44020" s="3"/>
      <c r="C44020" s="3"/>
      <c r="D44020" s="6"/>
      <c r="E44020" s="8"/>
      <c r="O44020" s="9"/>
    </row>
    <row r="44021" spans="2:15" x14ac:dyDescent="0.2">
      <c r="B44021" s="3"/>
      <c r="C44021" s="3"/>
      <c r="D44021" s="6"/>
      <c r="E44021" s="8"/>
      <c r="O44021" s="9"/>
    </row>
    <row r="44022" spans="2:15" x14ac:dyDescent="0.2">
      <c r="B44022" s="3"/>
      <c r="C44022" s="3"/>
      <c r="D44022" s="6"/>
      <c r="E44022" s="8"/>
      <c r="O44022" s="9"/>
    </row>
    <row r="44023" spans="2:15" x14ac:dyDescent="0.2">
      <c r="B44023" s="3"/>
      <c r="C44023" s="3"/>
      <c r="D44023" s="6"/>
      <c r="E44023" s="8"/>
      <c r="O44023" s="9"/>
    </row>
    <row r="44024" spans="2:15" x14ac:dyDescent="0.2">
      <c r="B44024" s="3"/>
      <c r="C44024" s="3"/>
      <c r="D44024" s="6"/>
      <c r="E44024" s="8"/>
      <c r="O44024" s="9"/>
    </row>
    <row r="44025" spans="2:15" x14ac:dyDescent="0.2">
      <c r="B44025" s="3"/>
      <c r="C44025" s="3"/>
      <c r="D44025" s="6"/>
      <c r="E44025" s="8"/>
      <c r="O44025" s="9"/>
    </row>
    <row r="44026" spans="2:15" x14ac:dyDescent="0.2">
      <c r="B44026" s="3"/>
      <c r="C44026" s="3"/>
      <c r="D44026" s="6"/>
      <c r="E44026" s="8"/>
      <c r="O44026" s="9"/>
    </row>
    <row r="44027" spans="2:15" x14ac:dyDescent="0.2">
      <c r="B44027" s="3"/>
      <c r="C44027" s="3"/>
      <c r="D44027" s="6"/>
      <c r="E44027" s="8"/>
      <c r="O44027" s="9"/>
    </row>
    <row r="44028" spans="2:15" x14ac:dyDescent="0.2">
      <c r="B44028" s="3"/>
      <c r="C44028" s="3"/>
      <c r="D44028" s="6"/>
      <c r="E44028" s="8"/>
      <c r="O44028" s="9"/>
    </row>
    <row r="44029" spans="2:15" x14ac:dyDescent="0.2">
      <c r="B44029" s="3"/>
      <c r="C44029" s="3"/>
      <c r="D44029" s="6"/>
      <c r="E44029" s="8"/>
      <c r="O44029" s="9"/>
    </row>
    <row r="44030" spans="2:15" x14ac:dyDescent="0.2">
      <c r="B44030" s="3"/>
      <c r="C44030" s="3"/>
      <c r="D44030" s="6"/>
      <c r="E44030" s="8"/>
      <c r="O44030" s="9"/>
    </row>
    <row r="44031" spans="2:15" x14ac:dyDescent="0.2">
      <c r="B44031" s="3"/>
      <c r="C44031" s="3"/>
      <c r="D44031" s="6"/>
      <c r="E44031" s="8"/>
      <c r="O44031" s="9"/>
    </row>
    <row r="44032" spans="2:15" x14ac:dyDescent="0.2">
      <c r="B44032" s="3"/>
      <c r="C44032" s="3"/>
      <c r="D44032" s="6"/>
      <c r="E44032" s="8"/>
      <c r="O44032" s="9"/>
    </row>
    <row r="44033" spans="2:15" x14ac:dyDescent="0.2">
      <c r="B44033" s="3"/>
      <c r="C44033" s="3"/>
      <c r="D44033" s="6"/>
      <c r="E44033" s="8"/>
      <c r="O44033" s="9"/>
    </row>
    <row r="44034" spans="2:15" x14ac:dyDescent="0.2">
      <c r="B44034" s="3"/>
      <c r="C44034" s="3"/>
      <c r="D44034" s="6"/>
      <c r="E44034" s="8"/>
      <c r="O44034" s="9"/>
    </row>
    <row r="44035" spans="2:15" x14ac:dyDescent="0.2">
      <c r="B44035" s="3"/>
      <c r="C44035" s="3"/>
      <c r="D44035" s="6"/>
      <c r="E44035" s="8"/>
      <c r="O44035" s="9"/>
    </row>
    <row r="44036" spans="2:15" x14ac:dyDescent="0.2">
      <c r="B44036" s="3"/>
      <c r="C44036" s="3"/>
      <c r="D44036" s="6"/>
      <c r="E44036" s="8"/>
      <c r="O44036" s="9"/>
    </row>
    <row r="44037" spans="2:15" x14ac:dyDescent="0.2">
      <c r="B44037" s="3"/>
      <c r="C44037" s="3"/>
      <c r="D44037" s="6"/>
      <c r="E44037" s="8"/>
      <c r="O44037" s="9"/>
    </row>
    <row r="44038" spans="2:15" x14ac:dyDescent="0.2">
      <c r="B44038" s="3"/>
      <c r="C44038" s="3"/>
      <c r="D44038" s="6"/>
      <c r="E44038" s="8"/>
      <c r="O44038" s="9"/>
    </row>
    <row r="44039" spans="2:15" x14ac:dyDescent="0.2">
      <c r="B44039" s="3"/>
      <c r="C44039" s="3"/>
      <c r="D44039" s="6"/>
      <c r="E44039" s="8"/>
      <c r="O44039" s="9"/>
    </row>
    <row r="44040" spans="2:15" x14ac:dyDescent="0.2">
      <c r="B44040" s="3"/>
      <c r="C44040" s="3"/>
      <c r="D44040" s="6"/>
      <c r="E44040" s="8"/>
      <c r="O44040" s="9"/>
    </row>
    <row r="44041" spans="2:15" x14ac:dyDescent="0.2">
      <c r="B44041" s="3"/>
      <c r="C44041" s="3"/>
      <c r="D44041" s="6"/>
      <c r="E44041" s="8"/>
      <c r="O44041" s="9"/>
    </row>
    <row r="44042" spans="2:15" x14ac:dyDescent="0.2">
      <c r="B44042" s="3"/>
      <c r="C44042" s="3"/>
      <c r="D44042" s="6"/>
      <c r="E44042" s="8"/>
      <c r="O44042" s="9"/>
    </row>
    <row r="44043" spans="2:15" x14ac:dyDescent="0.2">
      <c r="B44043" s="3"/>
      <c r="C44043" s="3"/>
      <c r="D44043" s="6"/>
      <c r="E44043" s="8"/>
      <c r="O44043" s="9"/>
    </row>
    <row r="44044" spans="2:15" x14ac:dyDescent="0.2">
      <c r="B44044" s="3"/>
      <c r="C44044" s="3"/>
      <c r="D44044" s="6"/>
      <c r="E44044" s="8"/>
      <c r="O44044" s="9"/>
    </row>
    <row r="44045" spans="2:15" x14ac:dyDescent="0.2">
      <c r="B44045" s="3"/>
      <c r="C44045" s="3"/>
      <c r="D44045" s="6"/>
      <c r="E44045" s="8"/>
      <c r="O44045" s="9"/>
    </row>
    <row r="44046" spans="2:15" x14ac:dyDescent="0.2">
      <c r="B44046" s="3"/>
      <c r="C44046" s="3"/>
      <c r="D44046" s="6"/>
      <c r="E44046" s="8"/>
      <c r="O44046" s="9"/>
    </row>
    <row r="44047" spans="2:15" x14ac:dyDescent="0.2">
      <c r="B44047" s="3"/>
      <c r="C44047" s="3"/>
      <c r="D44047" s="6"/>
      <c r="E44047" s="8"/>
      <c r="O44047" s="9"/>
    </row>
    <row r="44048" spans="2:15" x14ac:dyDescent="0.2">
      <c r="B44048" s="3"/>
      <c r="C44048" s="3"/>
      <c r="D44048" s="6"/>
      <c r="E44048" s="8"/>
      <c r="O44048" s="9"/>
    </row>
    <row r="44049" spans="2:15" x14ac:dyDescent="0.2">
      <c r="B44049" s="3"/>
      <c r="C44049" s="3"/>
      <c r="D44049" s="6"/>
      <c r="E44049" s="8"/>
      <c r="O44049" s="9"/>
    </row>
    <row r="44050" spans="2:15" x14ac:dyDescent="0.2">
      <c r="B44050" s="3"/>
      <c r="C44050" s="3"/>
      <c r="D44050" s="6"/>
      <c r="E44050" s="8"/>
      <c r="O44050" s="9"/>
    </row>
    <row r="44051" spans="2:15" x14ac:dyDescent="0.2">
      <c r="B44051" s="3"/>
      <c r="C44051" s="3"/>
      <c r="D44051" s="6"/>
      <c r="E44051" s="8"/>
      <c r="O44051" s="9"/>
    </row>
    <row r="44052" spans="2:15" x14ac:dyDescent="0.2">
      <c r="B44052" s="3"/>
      <c r="C44052" s="3"/>
      <c r="D44052" s="6"/>
      <c r="E44052" s="8"/>
      <c r="O44052" s="9"/>
    </row>
    <row r="44053" spans="2:15" x14ac:dyDescent="0.2">
      <c r="B44053" s="3"/>
      <c r="C44053" s="3"/>
      <c r="D44053" s="6"/>
      <c r="E44053" s="8"/>
      <c r="O44053" s="9"/>
    </row>
    <row r="44054" spans="2:15" x14ac:dyDescent="0.2">
      <c r="B44054" s="3"/>
      <c r="C44054" s="3"/>
      <c r="D44054" s="6"/>
      <c r="E44054" s="8"/>
      <c r="O44054" s="9"/>
    </row>
    <row r="44055" spans="2:15" x14ac:dyDescent="0.2">
      <c r="B44055" s="3"/>
      <c r="C44055" s="3"/>
      <c r="D44055" s="6"/>
      <c r="E44055" s="8"/>
      <c r="O44055" s="9"/>
    </row>
    <row r="44056" spans="2:15" x14ac:dyDescent="0.2">
      <c r="B44056" s="3"/>
      <c r="C44056" s="3"/>
      <c r="D44056" s="6"/>
      <c r="E44056" s="8"/>
      <c r="O44056" s="9"/>
    </row>
    <row r="44057" spans="2:15" x14ac:dyDescent="0.2">
      <c r="B44057" s="3"/>
      <c r="C44057" s="3"/>
      <c r="D44057" s="6"/>
      <c r="E44057" s="8"/>
      <c r="O44057" s="9"/>
    </row>
    <row r="44058" spans="2:15" x14ac:dyDescent="0.2">
      <c r="B44058" s="3"/>
      <c r="C44058" s="3"/>
      <c r="D44058" s="6"/>
      <c r="E44058" s="8"/>
      <c r="O44058" s="9"/>
    </row>
    <row r="44059" spans="2:15" x14ac:dyDescent="0.2">
      <c r="B44059" s="3"/>
      <c r="C44059" s="3"/>
      <c r="D44059" s="6"/>
      <c r="E44059" s="8"/>
      <c r="O44059" s="9"/>
    </row>
    <row r="44060" spans="2:15" x14ac:dyDescent="0.2">
      <c r="B44060" s="3"/>
      <c r="C44060" s="3"/>
      <c r="D44060" s="6"/>
      <c r="E44060" s="8"/>
      <c r="O44060" s="9"/>
    </row>
    <row r="44061" spans="2:15" x14ac:dyDescent="0.2">
      <c r="B44061" s="3"/>
      <c r="C44061" s="3"/>
      <c r="D44061" s="6"/>
      <c r="E44061" s="8"/>
      <c r="O44061" s="9"/>
    </row>
    <row r="44062" spans="2:15" x14ac:dyDescent="0.2">
      <c r="B44062" s="3"/>
      <c r="C44062" s="3"/>
      <c r="D44062" s="6"/>
      <c r="E44062" s="8"/>
      <c r="O44062" s="9"/>
    </row>
    <row r="44063" spans="2:15" x14ac:dyDescent="0.2">
      <c r="B44063" s="3"/>
      <c r="C44063" s="3"/>
      <c r="D44063" s="6"/>
      <c r="E44063" s="8"/>
      <c r="O44063" s="9"/>
    </row>
    <row r="44064" spans="2:15" x14ac:dyDescent="0.2">
      <c r="B44064" s="3"/>
      <c r="C44064" s="3"/>
      <c r="D44064" s="6"/>
      <c r="E44064" s="8"/>
      <c r="O44064" s="9"/>
    </row>
    <row r="44065" spans="2:15" x14ac:dyDescent="0.2">
      <c r="B44065" s="3"/>
      <c r="C44065" s="3"/>
      <c r="D44065" s="6"/>
      <c r="E44065" s="8"/>
      <c r="O44065" s="9"/>
    </row>
    <row r="44066" spans="2:15" x14ac:dyDescent="0.2">
      <c r="B44066" s="3"/>
      <c r="C44066" s="3"/>
      <c r="D44066" s="6"/>
      <c r="E44066" s="8"/>
      <c r="O44066" s="9"/>
    </row>
    <row r="44067" spans="2:15" x14ac:dyDescent="0.2">
      <c r="B44067" s="3"/>
      <c r="C44067" s="3"/>
      <c r="D44067" s="6"/>
      <c r="E44067" s="8"/>
      <c r="O44067" s="9"/>
    </row>
    <row r="44068" spans="2:15" x14ac:dyDescent="0.2">
      <c r="B44068" s="3"/>
      <c r="C44068" s="3"/>
      <c r="D44068" s="6"/>
      <c r="E44068" s="8"/>
      <c r="O44068" s="9"/>
    </row>
    <row r="44069" spans="2:15" x14ac:dyDescent="0.2">
      <c r="B44069" s="3"/>
      <c r="C44069" s="3"/>
      <c r="D44069" s="6"/>
      <c r="E44069" s="8"/>
      <c r="O44069" s="9"/>
    </row>
    <row r="44070" spans="2:15" x14ac:dyDescent="0.2">
      <c r="B44070" s="3"/>
      <c r="C44070" s="3"/>
      <c r="D44070" s="6"/>
      <c r="E44070" s="8"/>
      <c r="O44070" s="9"/>
    </row>
    <row r="44071" spans="2:15" x14ac:dyDescent="0.2">
      <c r="B44071" s="3"/>
      <c r="C44071" s="3"/>
      <c r="D44071" s="6"/>
      <c r="E44071" s="8"/>
      <c r="O44071" s="9"/>
    </row>
    <row r="44072" spans="2:15" x14ac:dyDescent="0.2">
      <c r="B44072" s="3"/>
      <c r="C44072" s="3"/>
      <c r="D44072" s="6"/>
      <c r="E44072" s="8"/>
      <c r="O44072" s="9"/>
    </row>
    <row r="44073" spans="2:15" x14ac:dyDescent="0.2">
      <c r="B44073" s="3"/>
      <c r="C44073" s="3"/>
      <c r="D44073" s="6"/>
      <c r="E44073" s="8"/>
      <c r="O44073" s="9"/>
    </row>
    <row r="44074" spans="2:15" x14ac:dyDescent="0.2">
      <c r="B44074" s="3"/>
      <c r="C44074" s="3"/>
      <c r="D44074" s="6"/>
      <c r="E44074" s="8"/>
      <c r="O44074" s="9"/>
    </row>
    <row r="44075" spans="2:15" x14ac:dyDescent="0.2">
      <c r="B44075" s="3"/>
      <c r="C44075" s="3"/>
      <c r="D44075" s="6"/>
      <c r="E44075" s="8"/>
      <c r="O44075" s="9"/>
    </row>
    <row r="44076" spans="2:15" x14ac:dyDescent="0.2">
      <c r="B44076" s="3"/>
      <c r="C44076" s="3"/>
      <c r="D44076" s="6"/>
      <c r="E44076" s="8"/>
      <c r="O44076" s="9"/>
    </row>
    <row r="44077" spans="2:15" x14ac:dyDescent="0.2">
      <c r="B44077" s="3"/>
      <c r="C44077" s="3"/>
      <c r="D44077" s="6"/>
      <c r="E44077" s="8"/>
      <c r="O44077" s="9"/>
    </row>
    <row r="44078" spans="2:15" x14ac:dyDescent="0.2">
      <c r="B44078" s="3"/>
      <c r="C44078" s="3"/>
      <c r="D44078" s="6"/>
      <c r="E44078" s="8"/>
      <c r="O44078" s="9"/>
    </row>
    <row r="44079" spans="2:15" x14ac:dyDescent="0.2">
      <c r="B44079" s="3"/>
      <c r="C44079" s="3"/>
      <c r="D44079" s="6"/>
      <c r="E44079" s="8"/>
      <c r="O44079" s="9"/>
    </row>
    <row r="44080" spans="2:15" x14ac:dyDescent="0.2">
      <c r="B44080" s="3"/>
      <c r="C44080" s="3"/>
      <c r="D44080" s="6"/>
      <c r="E44080" s="8"/>
      <c r="O44080" s="9"/>
    </row>
    <row r="44081" spans="2:15" x14ac:dyDescent="0.2">
      <c r="B44081" s="3"/>
      <c r="C44081" s="3"/>
      <c r="D44081" s="6"/>
      <c r="E44081" s="8"/>
      <c r="O44081" s="9"/>
    </row>
    <row r="44082" spans="2:15" x14ac:dyDescent="0.2">
      <c r="B44082" s="3"/>
      <c r="C44082" s="3"/>
      <c r="D44082" s="6"/>
      <c r="E44082" s="8"/>
      <c r="O44082" s="9"/>
    </row>
    <row r="44083" spans="2:15" x14ac:dyDescent="0.2">
      <c r="B44083" s="3"/>
      <c r="C44083" s="3"/>
      <c r="D44083" s="6"/>
      <c r="E44083" s="8"/>
      <c r="O44083" s="9"/>
    </row>
    <row r="44084" spans="2:15" x14ac:dyDescent="0.2">
      <c r="B44084" s="3"/>
      <c r="C44084" s="3"/>
      <c r="D44084" s="6"/>
      <c r="E44084" s="8"/>
      <c r="O44084" s="9"/>
    </row>
    <row r="44085" spans="2:15" x14ac:dyDescent="0.2">
      <c r="B44085" s="3"/>
      <c r="C44085" s="3"/>
      <c r="D44085" s="6"/>
      <c r="E44085" s="8"/>
      <c r="O44085" s="9"/>
    </row>
    <row r="44086" spans="2:15" x14ac:dyDescent="0.2">
      <c r="B44086" s="3"/>
      <c r="C44086" s="3"/>
      <c r="D44086" s="6"/>
      <c r="E44086" s="8"/>
      <c r="O44086" s="9"/>
    </row>
    <row r="44087" spans="2:15" x14ac:dyDescent="0.2">
      <c r="B44087" s="3"/>
      <c r="C44087" s="3"/>
      <c r="D44087" s="6"/>
      <c r="E44087" s="8"/>
      <c r="O44087" s="9"/>
    </row>
    <row r="44088" spans="2:15" x14ac:dyDescent="0.2">
      <c r="B44088" s="3"/>
      <c r="C44088" s="3"/>
      <c r="D44088" s="6"/>
      <c r="E44088" s="8"/>
      <c r="O44088" s="9"/>
    </row>
    <row r="44089" spans="2:15" x14ac:dyDescent="0.2">
      <c r="B44089" s="3"/>
      <c r="C44089" s="3"/>
      <c r="D44089" s="6"/>
      <c r="E44089" s="8"/>
      <c r="O44089" s="9"/>
    </row>
    <row r="44090" spans="2:15" x14ac:dyDescent="0.2">
      <c r="B44090" s="3"/>
      <c r="C44090" s="3"/>
      <c r="D44090" s="6"/>
      <c r="E44090" s="8"/>
      <c r="O44090" s="9"/>
    </row>
    <row r="44091" spans="2:15" x14ac:dyDescent="0.2">
      <c r="B44091" s="3"/>
      <c r="C44091" s="3"/>
      <c r="D44091" s="6"/>
      <c r="E44091" s="8"/>
      <c r="O44091" s="9"/>
    </row>
    <row r="44092" spans="2:15" x14ac:dyDescent="0.2">
      <c r="B44092" s="3"/>
      <c r="C44092" s="3"/>
      <c r="D44092" s="6"/>
      <c r="E44092" s="8"/>
      <c r="O44092" s="9"/>
    </row>
    <row r="44093" spans="2:15" x14ac:dyDescent="0.2">
      <c r="B44093" s="3"/>
      <c r="C44093" s="3"/>
      <c r="D44093" s="6"/>
      <c r="E44093" s="8"/>
      <c r="O44093" s="9"/>
    </row>
    <row r="44094" spans="2:15" x14ac:dyDescent="0.2">
      <c r="B44094" s="3"/>
      <c r="C44094" s="3"/>
      <c r="D44094" s="6"/>
      <c r="E44094" s="8"/>
      <c r="O44094" s="9"/>
    </row>
    <row r="44095" spans="2:15" x14ac:dyDescent="0.2">
      <c r="B44095" s="3"/>
      <c r="C44095" s="3"/>
      <c r="D44095" s="6"/>
      <c r="E44095" s="8"/>
      <c r="O44095" s="9"/>
    </row>
    <row r="44096" spans="2:15" x14ac:dyDescent="0.2">
      <c r="B44096" s="3"/>
      <c r="C44096" s="3"/>
      <c r="D44096" s="6"/>
      <c r="E44096" s="8"/>
      <c r="O44096" s="9"/>
    </row>
    <row r="44097" spans="2:15" x14ac:dyDescent="0.2">
      <c r="B44097" s="3"/>
      <c r="C44097" s="3"/>
      <c r="D44097" s="6"/>
      <c r="E44097" s="8"/>
      <c r="O44097" s="9"/>
    </row>
    <row r="44098" spans="2:15" x14ac:dyDescent="0.2">
      <c r="B44098" s="3"/>
      <c r="C44098" s="3"/>
      <c r="D44098" s="6"/>
      <c r="E44098" s="8"/>
      <c r="O44098" s="9"/>
    </row>
    <row r="44099" spans="2:15" x14ac:dyDescent="0.2">
      <c r="B44099" s="3"/>
      <c r="C44099" s="3"/>
      <c r="D44099" s="6"/>
      <c r="E44099" s="8"/>
      <c r="O44099" s="9"/>
    </row>
    <row r="44100" spans="2:15" x14ac:dyDescent="0.2">
      <c r="B44100" s="3"/>
      <c r="C44100" s="3"/>
      <c r="D44100" s="6"/>
      <c r="E44100" s="8"/>
      <c r="O44100" s="9"/>
    </row>
    <row r="44101" spans="2:15" x14ac:dyDescent="0.2">
      <c r="B44101" s="3"/>
      <c r="C44101" s="3"/>
      <c r="D44101" s="6"/>
      <c r="E44101" s="8"/>
      <c r="O44101" s="9"/>
    </row>
    <row r="44102" spans="2:15" x14ac:dyDescent="0.2">
      <c r="B44102" s="3"/>
      <c r="C44102" s="3"/>
      <c r="D44102" s="6"/>
      <c r="E44102" s="8"/>
      <c r="O44102" s="9"/>
    </row>
    <row r="44103" spans="2:15" x14ac:dyDescent="0.2">
      <c r="B44103" s="3"/>
      <c r="C44103" s="3"/>
      <c r="D44103" s="6"/>
      <c r="E44103" s="8"/>
      <c r="O44103" s="9"/>
    </row>
    <row r="44104" spans="2:15" x14ac:dyDescent="0.2">
      <c r="B44104" s="3"/>
      <c r="C44104" s="3"/>
      <c r="D44104" s="6"/>
      <c r="E44104" s="8"/>
      <c r="O44104" s="9"/>
    </row>
    <row r="44105" spans="2:15" x14ac:dyDescent="0.2">
      <c r="B44105" s="3"/>
      <c r="C44105" s="3"/>
      <c r="D44105" s="6"/>
      <c r="E44105" s="8"/>
      <c r="O44105" s="9"/>
    </row>
    <row r="44106" spans="2:15" x14ac:dyDescent="0.2">
      <c r="B44106" s="3"/>
      <c r="C44106" s="3"/>
      <c r="D44106" s="6"/>
      <c r="E44106" s="8"/>
      <c r="O44106" s="9"/>
    </row>
    <row r="44107" spans="2:15" x14ac:dyDescent="0.2">
      <c r="B44107" s="3"/>
      <c r="C44107" s="3"/>
      <c r="D44107" s="6"/>
      <c r="E44107" s="8"/>
      <c r="O44107" s="9"/>
    </row>
    <row r="44108" spans="2:15" x14ac:dyDescent="0.2">
      <c r="B44108" s="3"/>
      <c r="C44108" s="3"/>
      <c r="D44108" s="6"/>
      <c r="E44108" s="8"/>
      <c r="O44108" s="9"/>
    </row>
    <row r="44109" spans="2:15" x14ac:dyDescent="0.2">
      <c r="B44109" s="3"/>
      <c r="C44109" s="3"/>
      <c r="D44109" s="6"/>
      <c r="E44109" s="8"/>
      <c r="O44109" s="9"/>
    </row>
    <row r="44110" spans="2:15" x14ac:dyDescent="0.2">
      <c r="B44110" s="3"/>
      <c r="C44110" s="3"/>
      <c r="D44110" s="6"/>
      <c r="E44110" s="8"/>
      <c r="O44110" s="9"/>
    </row>
    <row r="44111" spans="2:15" x14ac:dyDescent="0.2">
      <c r="B44111" s="3"/>
      <c r="C44111" s="3"/>
      <c r="D44111" s="6"/>
      <c r="E44111" s="8"/>
      <c r="O44111" s="9"/>
    </row>
    <row r="44112" spans="2:15" x14ac:dyDescent="0.2">
      <c r="B44112" s="3"/>
      <c r="C44112" s="3"/>
      <c r="D44112" s="6"/>
      <c r="E44112" s="8"/>
      <c r="O44112" s="9"/>
    </row>
    <row r="44113" spans="2:15" x14ac:dyDescent="0.2">
      <c r="B44113" s="3"/>
      <c r="C44113" s="3"/>
      <c r="D44113" s="6"/>
      <c r="E44113" s="8"/>
      <c r="O44113" s="9"/>
    </row>
    <row r="44114" spans="2:15" x14ac:dyDescent="0.2">
      <c r="B44114" s="3"/>
      <c r="C44114" s="3"/>
      <c r="D44114" s="6"/>
      <c r="E44114" s="8"/>
      <c r="O44114" s="9"/>
    </row>
    <row r="44115" spans="2:15" x14ac:dyDescent="0.2">
      <c r="B44115" s="3"/>
      <c r="C44115" s="3"/>
      <c r="D44115" s="6"/>
      <c r="E44115" s="8"/>
      <c r="O44115" s="9"/>
    </row>
    <row r="44116" spans="2:15" x14ac:dyDescent="0.2">
      <c r="B44116" s="3"/>
      <c r="C44116" s="3"/>
      <c r="D44116" s="6"/>
      <c r="E44116" s="8"/>
      <c r="O44116" s="9"/>
    </row>
    <row r="44117" spans="2:15" x14ac:dyDescent="0.2">
      <c r="B44117" s="3"/>
      <c r="C44117" s="3"/>
      <c r="D44117" s="6"/>
      <c r="E44117" s="8"/>
      <c r="O44117" s="9"/>
    </row>
    <row r="44118" spans="2:15" x14ac:dyDescent="0.2">
      <c r="B44118" s="3"/>
      <c r="C44118" s="3"/>
      <c r="D44118" s="6"/>
      <c r="E44118" s="8"/>
      <c r="O44118" s="9"/>
    </row>
    <row r="44119" spans="2:15" x14ac:dyDescent="0.2">
      <c r="B44119" s="3"/>
      <c r="C44119" s="3"/>
      <c r="D44119" s="6"/>
      <c r="E44119" s="8"/>
      <c r="O44119" s="9"/>
    </row>
    <row r="44120" spans="2:15" x14ac:dyDescent="0.2">
      <c r="B44120" s="3"/>
      <c r="C44120" s="3"/>
      <c r="D44120" s="6"/>
      <c r="E44120" s="8"/>
      <c r="O44120" s="9"/>
    </row>
    <row r="44121" spans="2:15" x14ac:dyDescent="0.2">
      <c r="B44121" s="3"/>
      <c r="C44121" s="3"/>
      <c r="D44121" s="6"/>
      <c r="E44121" s="8"/>
      <c r="O44121" s="9"/>
    </row>
    <row r="44122" spans="2:15" x14ac:dyDescent="0.2">
      <c r="B44122" s="3"/>
      <c r="C44122" s="3"/>
      <c r="D44122" s="6"/>
      <c r="E44122" s="8"/>
      <c r="O44122" s="9"/>
    </row>
    <row r="44123" spans="2:15" x14ac:dyDescent="0.2">
      <c r="B44123" s="3"/>
      <c r="C44123" s="3"/>
      <c r="D44123" s="6"/>
      <c r="E44123" s="8"/>
      <c r="O44123" s="9"/>
    </row>
    <row r="44124" spans="2:15" x14ac:dyDescent="0.2">
      <c r="B44124" s="3"/>
      <c r="C44124" s="3"/>
      <c r="D44124" s="6"/>
      <c r="E44124" s="8"/>
      <c r="O44124" s="9"/>
    </row>
    <row r="44125" spans="2:15" x14ac:dyDescent="0.2">
      <c r="B44125" s="3"/>
      <c r="C44125" s="3"/>
      <c r="D44125" s="6"/>
      <c r="E44125" s="8"/>
      <c r="O44125" s="9"/>
    </row>
    <row r="44126" spans="2:15" x14ac:dyDescent="0.2">
      <c r="B44126" s="3"/>
      <c r="C44126" s="3"/>
      <c r="D44126" s="6"/>
      <c r="E44126" s="8"/>
      <c r="O44126" s="9"/>
    </row>
    <row r="44127" spans="2:15" x14ac:dyDescent="0.2">
      <c r="B44127" s="3"/>
      <c r="C44127" s="3"/>
      <c r="D44127" s="6"/>
      <c r="E44127" s="8"/>
      <c r="O44127" s="9"/>
    </row>
    <row r="44128" spans="2:15" x14ac:dyDescent="0.2">
      <c r="B44128" s="3"/>
      <c r="C44128" s="3"/>
      <c r="D44128" s="6"/>
      <c r="E44128" s="8"/>
      <c r="O44128" s="9"/>
    </row>
    <row r="44129" spans="2:15" x14ac:dyDescent="0.2">
      <c r="B44129" s="3"/>
      <c r="C44129" s="3"/>
      <c r="D44129" s="6"/>
      <c r="E44129" s="8"/>
      <c r="O44129" s="9"/>
    </row>
    <row r="44130" spans="2:15" x14ac:dyDescent="0.2">
      <c r="B44130" s="3"/>
      <c r="C44130" s="3"/>
      <c r="D44130" s="6"/>
      <c r="E44130" s="8"/>
      <c r="O44130" s="9"/>
    </row>
    <row r="44131" spans="2:15" x14ac:dyDescent="0.2">
      <c r="B44131" s="3"/>
      <c r="C44131" s="3"/>
      <c r="D44131" s="6"/>
      <c r="E44131" s="8"/>
      <c r="O44131" s="9"/>
    </row>
    <row r="44132" spans="2:15" x14ac:dyDescent="0.2">
      <c r="B44132" s="3"/>
      <c r="C44132" s="3"/>
      <c r="D44132" s="6"/>
      <c r="E44132" s="8"/>
      <c r="O44132" s="9"/>
    </row>
    <row r="44133" spans="2:15" x14ac:dyDescent="0.2">
      <c r="B44133" s="3"/>
      <c r="C44133" s="3"/>
      <c r="D44133" s="6"/>
      <c r="E44133" s="8"/>
      <c r="O44133" s="9"/>
    </row>
    <row r="44134" spans="2:15" x14ac:dyDescent="0.2">
      <c r="B44134" s="3"/>
      <c r="C44134" s="3"/>
      <c r="D44134" s="6"/>
      <c r="E44134" s="8"/>
      <c r="O44134" s="9"/>
    </row>
    <row r="44135" spans="2:15" x14ac:dyDescent="0.2">
      <c r="B44135" s="3"/>
      <c r="C44135" s="3"/>
      <c r="D44135" s="6"/>
      <c r="E44135" s="8"/>
      <c r="O44135" s="9"/>
    </row>
    <row r="44136" spans="2:15" x14ac:dyDescent="0.2">
      <c r="B44136" s="3"/>
      <c r="C44136" s="3"/>
      <c r="D44136" s="6"/>
      <c r="E44136" s="8"/>
      <c r="O44136" s="9"/>
    </row>
    <row r="44137" spans="2:15" x14ac:dyDescent="0.2">
      <c r="B44137" s="3"/>
      <c r="C44137" s="3"/>
      <c r="D44137" s="6"/>
      <c r="E44137" s="8"/>
      <c r="O44137" s="9"/>
    </row>
    <row r="44138" spans="2:15" x14ac:dyDescent="0.2">
      <c r="B44138" s="3"/>
      <c r="C44138" s="3"/>
      <c r="D44138" s="6"/>
      <c r="E44138" s="8"/>
      <c r="O44138" s="9"/>
    </row>
    <row r="44139" spans="2:15" x14ac:dyDescent="0.2">
      <c r="B44139" s="3"/>
      <c r="C44139" s="3"/>
      <c r="D44139" s="6"/>
      <c r="E44139" s="8"/>
      <c r="O44139" s="9"/>
    </row>
    <row r="44140" spans="2:15" x14ac:dyDescent="0.2">
      <c r="B44140" s="3"/>
      <c r="C44140" s="3"/>
      <c r="D44140" s="6"/>
      <c r="E44140" s="8"/>
      <c r="O44140" s="9"/>
    </row>
    <row r="44141" spans="2:15" x14ac:dyDescent="0.2">
      <c r="B44141" s="3"/>
      <c r="C44141" s="3"/>
      <c r="D44141" s="6"/>
      <c r="E44141" s="8"/>
      <c r="O44141" s="9"/>
    </row>
    <row r="44142" spans="2:15" x14ac:dyDescent="0.2">
      <c r="B44142" s="3"/>
      <c r="C44142" s="3"/>
      <c r="D44142" s="6"/>
      <c r="E44142" s="8"/>
      <c r="O44142" s="9"/>
    </row>
    <row r="44143" spans="2:15" x14ac:dyDescent="0.2">
      <c r="B44143" s="3"/>
      <c r="C44143" s="3"/>
      <c r="D44143" s="6"/>
      <c r="E44143" s="8"/>
      <c r="O44143" s="9"/>
    </row>
    <row r="44144" spans="2:15" x14ac:dyDescent="0.2">
      <c r="B44144" s="3"/>
      <c r="C44144" s="3"/>
      <c r="D44144" s="6"/>
      <c r="E44144" s="8"/>
      <c r="O44144" s="9"/>
    </row>
    <row r="44145" spans="2:15" x14ac:dyDescent="0.2">
      <c r="B44145" s="3"/>
      <c r="C44145" s="3"/>
      <c r="D44145" s="6"/>
      <c r="E44145" s="8"/>
      <c r="O44145" s="9"/>
    </row>
    <row r="44146" spans="2:15" x14ac:dyDescent="0.2">
      <c r="B44146" s="3"/>
      <c r="C44146" s="3"/>
      <c r="D44146" s="6"/>
      <c r="E44146" s="8"/>
      <c r="O44146" s="9"/>
    </row>
    <row r="44147" spans="2:15" x14ac:dyDescent="0.2">
      <c r="B44147" s="3"/>
      <c r="C44147" s="3"/>
      <c r="D44147" s="6"/>
      <c r="E44147" s="8"/>
      <c r="O44147" s="9"/>
    </row>
    <row r="44148" spans="2:15" x14ac:dyDescent="0.2">
      <c r="B44148" s="3"/>
      <c r="C44148" s="3"/>
      <c r="D44148" s="6"/>
      <c r="E44148" s="8"/>
      <c r="O44148" s="9"/>
    </row>
    <row r="44149" spans="2:15" x14ac:dyDescent="0.2">
      <c r="B44149" s="3"/>
      <c r="C44149" s="3"/>
      <c r="D44149" s="6"/>
      <c r="E44149" s="8"/>
      <c r="O44149" s="9"/>
    </row>
    <row r="44150" spans="2:15" x14ac:dyDescent="0.2">
      <c r="B44150" s="3"/>
      <c r="C44150" s="3"/>
      <c r="D44150" s="6"/>
      <c r="E44150" s="8"/>
      <c r="O44150" s="9"/>
    </row>
    <row r="44151" spans="2:15" x14ac:dyDescent="0.2">
      <c r="B44151" s="3"/>
      <c r="C44151" s="3"/>
      <c r="D44151" s="6"/>
      <c r="E44151" s="8"/>
      <c r="O44151" s="9"/>
    </row>
    <row r="44152" spans="2:15" x14ac:dyDescent="0.2">
      <c r="B44152" s="3"/>
      <c r="C44152" s="3"/>
      <c r="D44152" s="6"/>
      <c r="E44152" s="8"/>
      <c r="O44152" s="9"/>
    </row>
    <row r="44153" spans="2:15" x14ac:dyDescent="0.2">
      <c r="B44153" s="3"/>
      <c r="C44153" s="3"/>
      <c r="D44153" s="6"/>
      <c r="E44153" s="8"/>
      <c r="O44153" s="9"/>
    </row>
    <row r="44154" spans="2:15" x14ac:dyDescent="0.2">
      <c r="B44154" s="3"/>
      <c r="C44154" s="3"/>
      <c r="D44154" s="6"/>
      <c r="E44154" s="8"/>
      <c r="O44154" s="9"/>
    </row>
    <row r="44155" spans="2:15" x14ac:dyDescent="0.2">
      <c r="B44155" s="3"/>
      <c r="C44155" s="3"/>
      <c r="D44155" s="6"/>
      <c r="E44155" s="8"/>
      <c r="O44155" s="9"/>
    </row>
    <row r="44156" spans="2:15" x14ac:dyDescent="0.2">
      <c r="B44156" s="3"/>
      <c r="C44156" s="3"/>
      <c r="D44156" s="6"/>
      <c r="E44156" s="8"/>
      <c r="O44156" s="9"/>
    </row>
    <row r="44157" spans="2:15" x14ac:dyDescent="0.2">
      <c r="B44157" s="3"/>
      <c r="C44157" s="3"/>
      <c r="D44157" s="6"/>
      <c r="E44157" s="8"/>
      <c r="O44157" s="9"/>
    </row>
    <row r="44158" spans="2:15" x14ac:dyDescent="0.2">
      <c r="B44158" s="3"/>
      <c r="C44158" s="3"/>
      <c r="D44158" s="6"/>
      <c r="E44158" s="8"/>
      <c r="O44158" s="9"/>
    </row>
    <row r="44159" spans="2:15" x14ac:dyDescent="0.2">
      <c r="B44159" s="3"/>
      <c r="C44159" s="3"/>
      <c r="D44159" s="6"/>
      <c r="E44159" s="8"/>
      <c r="O44159" s="9"/>
    </row>
    <row r="44160" spans="2:15" x14ac:dyDescent="0.2">
      <c r="B44160" s="3"/>
      <c r="C44160" s="3"/>
      <c r="D44160" s="6"/>
      <c r="E44160" s="8"/>
      <c r="O44160" s="9"/>
    </row>
    <row r="44161" spans="2:15" x14ac:dyDescent="0.2">
      <c r="B44161" s="3"/>
      <c r="C44161" s="3"/>
      <c r="D44161" s="6"/>
      <c r="E44161" s="8"/>
      <c r="O44161" s="9"/>
    </row>
    <row r="44162" spans="2:15" x14ac:dyDescent="0.2">
      <c r="B44162" s="3"/>
      <c r="C44162" s="3"/>
      <c r="D44162" s="6"/>
      <c r="E44162" s="8"/>
      <c r="O44162" s="9"/>
    </row>
    <row r="44163" spans="2:15" x14ac:dyDescent="0.2">
      <c r="B44163" s="3"/>
      <c r="C44163" s="3"/>
      <c r="D44163" s="6"/>
      <c r="E44163" s="8"/>
      <c r="O44163" s="9"/>
    </row>
    <row r="44164" spans="2:15" x14ac:dyDescent="0.2">
      <c r="B44164" s="3"/>
      <c r="C44164" s="3"/>
      <c r="D44164" s="6"/>
      <c r="E44164" s="8"/>
      <c r="O44164" s="9"/>
    </row>
    <row r="44165" spans="2:15" x14ac:dyDescent="0.2">
      <c r="B44165" s="3"/>
      <c r="C44165" s="3"/>
      <c r="D44165" s="6"/>
      <c r="E44165" s="8"/>
      <c r="O44165" s="9"/>
    </row>
    <row r="44166" spans="2:15" x14ac:dyDescent="0.2">
      <c r="B44166" s="3"/>
      <c r="C44166" s="3"/>
      <c r="D44166" s="6"/>
      <c r="E44166" s="8"/>
      <c r="O44166" s="9"/>
    </row>
    <row r="44167" spans="2:15" x14ac:dyDescent="0.2">
      <c r="B44167" s="3"/>
      <c r="C44167" s="3"/>
      <c r="D44167" s="6"/>
      <c r="E44167" s="8"/>
      <c r="O44167" s="9"/>
    </row>
    <row r="44168" spans="2:15" x14ac:dyDescent="0.2">
      <c r="B44168" s="3"/>
      <c r="C44168" s="3"/>
      <c r="D44168" s="6"/>
      <c r="E44168" s="8"/>
      <c r="O44168" s="9"/>
    </row>
    <row r="44169" spans="2:15" x14ac:dyDescent="0.2">
      <c r="B44169" s="3"/>
      <c r="C44169" s="3"/>
      <c r="D44169" s="6"/>
      <c r="E44169" s="8"/>
      <c r="O44169" s="9"/>
    </row>
    <row r="44170" spans="2:15" x14ac:dyDescent="0.2">
      <c r="B44170" s="3"/>
      <c r="C44170" s="3"/>
      <c r="D44170" s="6"/>
      <c r="E44170" s="8"/>
      <c r="O44170" s="9"/>
    </row>
    <row r="44171" spans="2:15" x14ac:dyDescent="0.2">
      <c r="B44171" s="3"/>
      <c r="C44171" s="3"/>
      <c r="D44171" s="6"/>
      <c r="E44171" s="8"/>
      <c r="O44171" s="9"/>
    </row>
    <row r="44172" spans="2:15" x14ac:dyDescent="0.2">
      <c r="B44172" s="3"/>
      <c r="C44172" s="3"/>
      <c r="D44172" s="6"/>
      <c r="E44172" s="8"/>
      <c r="O44172" s="9"/>
    </row>
    <row r="44173" spans="2:15" x14ac:dyDescent="0.2">
      <c r="B44173" s="3"/>
      <c r="C44173" s="3"/>
      <c r="D44173" s="6"/>
      <c r="E44173" s="8"/>
      <c r="O44173" s="9"/>
    </row>
    <row r="44174" spans="2:15" x14ac:dyDescent="0.2">
      <c r="B44174" s="3"/>
      <c r="C44174" s="3"/>
      <c r="D44174" s="6"/>
      <c r="E44174" s="8"/>
      <c r="O44174" s="9"/>
    </row>
    <row r="44175" spans="2:15" x14ac:dyDescent="0.2">
      <c r="B44175" s="3"/>
      <c r="C44175" s="3"/>
      <c r="D44175" s="6"/>
      <c r="E44175" s="8"/>
      <c r="O44175" s="9"/>
    </row>
    <row r="44176" spans="2:15" x14ac:dyDescent="0.2">
      <c r="B44176" s="3"/>
      <c r="C44176" s="3"/>
      <c r="D44176" s="6"/>
      <c r="E44176" s="8"/>
      <c r="O44176" s="9"/>
    </row>
    <row r="44177" spans="2:15" x14ac:dyDescent="0.2">
      <c r="B44177" s="3"/>
      <c r="C44177" s="3"/>
      <c r="D44177" s="6"/>
      <c r="E44177" s="8"/>
      <c r="O44177" s="9"/>
    </row>
    <row r="44178" spans="2:15" x14ac:dyDescent="0.2">
      <c r="B44178" s="3"/>
      <c r="C44178" s="3"/>
      <c r="D44178" s="6"/>
      <c r="E44178" s="8"/>
      <c r="O44178" s="9"/>
    </row>
    <row r="44179" spans="2:15" x14ac:dyDescent="0.2">
      <c r="B44179" s="3"/>
      <c r="C44179" s="3"/>
      <c r="D44179" s="6"/>
      <c r="E44179" s="8"/>
      <c r="O44179" s="9"/>
    </row>
    <row r="44180" spans="2:15" x14ac:dyDescent="0.2">
      <c r="B44180" s="3"/>
      <c r="C44180" s="3"/>
      <c r="D44180" s="6"/>
      <c r="E44180" s="8"/>
      <c r="O44180" s="9"/>
    </row>
    <row r="44181" spans="2:15" x14ac:dyDescent="0.2">
      <c r="B44181" s="3"/>
      <c r="C44181" s="3"/>
      <c r="D44181" s="6"/>
      <c r="E44181" s="8"/>
      <c r="O44181" s="9"/>
    </row>
    <row r="44182" spans="2:15" x14ac:dyDescent="0.2">
      <c r="B44182" s="3"/>
      <c r="C44182" s="3"/>
      <c r="D44182" s="6"/>
      <c r="E44182" s="8"/>
      <c r="O44182" s="9"/>
    </row>
    <row r="44183" spans="2:15" x14ac:dyDescent="0.2">
      <c r="B44183" s="3"/>
      <c r="C44183" s="3"/>
      <c r="D44183" s="6"/>
      <c r="E44183" s="8"/>
      <c r="O44183" s="9"/>
    </row>
    <row r="44184" spans="2:15" x14ac:dyDescent="0.2">
      <c r="B44184" s="3"/>
      <c r="C44184" s="3"/>
      <c r="D44184" s="6"/>
      <c r="E44184" s="8"/>
      <c r="O44184" s="9"/>
    </row>
    <row r="44185" spans="2:15" x14ac:dyDescent="0.2">
      <c r="B44185" s="3"/>
      <c r="C44185" s="3"/>
      <c r="D44185" s="6"/>
      <c r="E44185" s="8"/>
      <c r="O44185" s="9"/>
    </row>
    <row r="44186" spans="2:15" x14ac:dyDescent="0.2">
      <c r="B44186" s="3"/>
      <c r="C44186" s="3"/>
      <c r="D44186" s="6"/>
      <c r="E44186" s="8"/>
      <c r="O44186" s="9"/>
    </row>
    <row r="44187" spans="2:15" x14ac:dyDescent="0.2">
      <c r="B44187" s="3"/>
      <c r="C44187" s="3"/>
      <c r="D44187" s="6"/>
      <c r="E44187" s="8"/>
      <c r="O44187" s="9"/>
    </row>
    <row r="44188" spans="2:15" x14ac:dyDescent="0.2">
      <c r="B44188" s="3"/>
      <c r="C44188" s="3"/>
      <c r="D44188" s="6"/>
      <c r="E44188" s="8"/>
      <c r="O44188" s="9"/>
    </row>
    <row r="44189" spans="2:15" x14ac:dyDescent="0.2">
      <c r="B44189" s="3"/>
      <c r="C44189" s="3"/>
      <c r="D44189" s="6"/>
      <c r="E44189" s="8"/>
      <c r="O44189" s="9"/>
    </row>
    <row r="44190" spans="2:15" x14ac:dyDescent="0.2">
      <c r="B44190" s="3"/>
      <c r="C44190" s="3"/>
      <c r="D44190" s="6"/>
      <c r="E44190" s="8"/>
      <c r="O44190" s="9"/>
    </row>
    <row r="44191" spans="2:15" x14ac:dyDescent="0.2">
      <c r="B44191" s="3"/>
      <c r="C44191" s="3"/>
      <c r="D44191" s="6"/>
      <c r="E44191" s="8"/>
      <c r="O44191" s="9"/>
    </row>
    <row r="44192" spans="2:15" x14ac:dyDescent="0.2">
      <c r="B44192" s="3"/>
      <c r="C44192" s="3"/>
      <c r="D44192" s="6"/>
      <c r="E44192" s="8"/>
      <c r="O44192" s="9"/>
    </row>
    <row r="44193" spans="2:15" x14ac:dyDescent="0.2">
      <c r="B44193" s="3"/>
      <c r="C44193" s="3"/>
      <c r="D44193" s="6"/>
      <c r="E44193" s="8"/>
      <c r="O44193" s="9"/>
    </row>
    <row r="44194" spans="2:15" x14ac:dyDescent="0.2">
      <c r="B44194" s="3"/>
      <c r="C44194" s="3"/>
      <c r="D44194" s="6"/>
      <c r="E44194" s="8"/>
      <c r="O44194" s="9"/>
    </row>
    <row r="44195" spans="2:15" x14ac:dyDescent="0.2">
      <c r="B44195" s="3"/>
      <c r="C44195" s="3"/>
      <c r="D44195" s="6"/>
      <c r="E44195" s="8"/>
      <c r="O44195" s="9"/>
    </row>
    <row r="44196" spans="2:15" x14ac:dyDescent="0.2">
      <c r="B44196" s="3"/>
      <c r="C44196" s="3"/>
      <c r="D44196" s="6"/>
      <c r="E44196" s="8"/>
      <c r="O44196" s="9"/>
    </row>
    <row r="44197" spans="2:15" x14ac:dyDescent="0.2">
      <c r="B44197" s="3"/>
      <c r="C44197" s="3"/>
      <c r="D44197" s="6"/>
      <c r="E44197" s="8"/>
      <c r="O44197" s="9"/>
    </row>
    <row r="44198" spans="2:15" x14ac:dyDescent="0.2">
      <c r="B44198" s="3"/>
      <c r="C44198" s="3"/>
      <c r="D44198" s="6"/>
      <c r="E44198" s="8"/>
      <c r="O44198" s="9"/>
    </row>
    <row r="44199" spans="2:15" x14ac:dyDescent="0.2">
      <c r="B44199" s="3"/>
      <c r="C44199" s="3"/>
      <c r="D44199" s="6"/>
      <c r="E44199" s="8"/>
      <c r="O44199" s="9"/>
    </row>
    <row r="44200" spans="2:15" x14ac:dyDescent="0.2">
      <c r="B44200" s="3"/>
      <c r="C44200" s="3"/>
      <c r="D44200" s="6"/>
      <c r="E44200" s="8"/>
      <c r="O44200" s="9"/>
    </row>
    <row r="44201" spans="2:15" x14ac:dyDescent="0.2">
      <c r="B44201" s="3"/>
      <c r="C44201" s="3"/>
      <c r="D44201" s="6"/>
      <c r="E44201" s="8"/>
      <c r="O44201" s="9"/>
    </row>
    <row r="44202" spans="2:15" x14ac:dyDescent="0.2">
      <c r="B44202" s="3"/>
      <c r="C44202" s="3"/>
      <c r="D44202" s="6"/>
      <c r="E44202" s="8"/>
      <c r="O44202" s="9"/>
    </row>
    <row r="44203" spans="2:15" x14ac:dyDescent="0.2">
      <c r="B44203" s="3"/>
      <c r="C44203" s="3"/>
      <c r="D44203" s="6"/>
      <c r="E44203" s="8"/>
      <c r="O44203" s="9"/>
    </row>
    <row r="44204" spans="2:15" x14ac:dyDescent="0.2">
      <c r="B44204" s="3"/>
      <c r="C44204" s="3"/>
      <c r="D44204" s="6"/>
      <c r="E44204" s="8"/>
      <c r="O44204" s="9"/>
    </row>
    <row r="44205" spans="2:15" x14ac:dyDescent="0.2">
      <c r="B44205" s="3"/>
      <c r="C44205" s="3"/>
      <c r="D44205" s="6"/>
      <c r="E44205" s="8"/>
      <c r="O44205" s="9"/>
    </row>
    <row r="44206" spans="2:15" x14ac:dyDescent="0.2">
      <c r="B44206" s="3"/>
      <c r="C44206" s="3"/>
      <c r="D44206" s="6"/>
      <c r="E44206" s="8"/>
      <c r="O44206" s="9"/>
    </row>
    <row r="44207" spans="2:15" x14ac:dyDescent="0.2">
      <c r="B44207" s="3"/>
      <c r="C44207" s="3"/>
      <c r="D44207" s="6"/>
      <c r="E44207" s="8"/>
      <c r="O44207" s="9"/>
    </row>
    <row r="44208" spans="2:15" x14ac:dyDescent="0.2">
      <c r="B44208" s="3"/>
      <c r="C44208" s="3"/>
      <c r="D44208" s="6"/>
      <c r="E44208" s="8"/>
      <c r="O44208" s="9"/>
    </row>
    <row r="44209" spans="2:15" x14ac:dyDescent="0.2">
      <c r="B44209" s="3"/>
      <c r="C44209" s="3"/>
      <c r="D44209" s="6"/>
      <c r="E44209" s="8"/>
      <c r="O44209" s="9"/>
    </row>
    <row r="44210" spans="2:15" x14ac:dyDescent="0.2">
      <c r="B44210" s="3"/>
      <c r="C44210" s="3"/>
      <c r="D44210" s="6"/>
      <c r="E44210" s="8"/>
      <c r="O44210" s="9"/>
    </row>
    <row r="44211" spans="2:15" x14ac:dyDescent="0.2">
      <c r="B44211" s="3"/>
      <c r="C44211" s="3"/>
      <c r="D44211" s="6"/>
      <c r="E44211" s="8"/>
      <c r="O44211" s="9"/>
    </row>
    <row r="44212" spans="2:15" x14ac:dyDescent="0.2">
      <c r="B44212" s="3"/>
      <c r="C44212" s="3"/>
      <c r="D44212" s="6"/>
      <c r="E44212" s="8"/>
      <c r="O44212" s="9"/>
    </row>
    <row r="44213" spans="2:15" x14ac:dyDescent="0.2">
      <c r="B44213" s="3"/>
      <c r="C44213" s="3"/>
      <c r="D44213" s="6"/>
      <c r="E44213" s="8"/>
      <c r="O44213" s="9"/>
    </row>
    <row r="44214" spans="2:15" x14ac:dyDescent="0.2">
      <c r="B44214" s="3"/>
      <c r="C44214" s="3"/>
      <c r="D44214" s="6"/>
      <c r="E44214" s="8"/>
      <c r="O44214" s="9"/>
    </row>
    <row r="44215" spans="2:15" x14ac:dyDescent="0.2">
      <c r="B44215" s="3"/>
      <c r="C44215" s="3"/>
      <c r="D44215" s="6"/>
      <c r="E44215" s="8"/>
      <c r="O44215" s="9"/>
    </row>
    <row r="44216" spans="2:15" x14ac:dyDescent="0.2">
      <c r="B44216" s="3"/>
      <c r="C44216" s="3"/>
      <c r="D44216" s="6"/>
      <c r="E44216" s="8"/>
      <c r="O44216" s="9"/>
    </row>
    <row r="44217" spans="2:15" x14ac:dyDescent="0.2">
      <c r="B44217" s="3"/>
      <c r="C44217" s="3"/>
      <c r="D44217" s="6"/>
      <c r="E44217" s="8"/>
      <c r="O44217" s="9"/>
    </row>
    <row r="44218" spans="2:15" x14ac:dyDescent="0.2">
      <c r="B44218" s="3"/>
      <c r="C44218" s="3"/>
      <c r="D44218" s="6"/>
      <c r="E44218" s="8"/>
      <c r="O44218" s="9"/>
    </row>
    <row r="44219" spans="2:15" x14ac:dyDescent="0.2">
      <c r="B44219" s="3"/>
      <c r="C44219" s="3"/>
      <c r="D44219" s="6"/>
      <c r="E44219" s="8"/>
      <c r="O44219" s="9"/>
    </row>
    <row r="44220" spans="2:15" x14ac:dyDescent="0.2">
      <c r="B44220" s="3"/>
      <c r="C44220" s="3"/>
      <c r="D44220" s="6"/>
      <c r="E44220" s="8"/>
      <c r="O44220" s="9"/>
    </row>
    <row r="44221" spans="2:15" x14ac:dyDescent="0.2">
      <c r="B44221" s="3"/>
      <c r="C44221" s="3"/>
      <c r="D44221" s="6"/>
      <c r="E44221" s="8"/>
      <c r="O44221" s="9"/>
    </row>
    <row r="44222" spans="2:15" x14ac:dyDescent="0.2">
      <c r="B44222" s="3"/>
      <c r="C44222" s="3"/>
      <c r="D44222" s="6"/>
      <c r="E44222" s="8"/>
      <c r="O44222" s="9"/>
    </row>
    <row r="44223" spans="2:15" x14ac:dyDescent="0.2">
      <c r="B44223" s="3"/>
      <c r="C44223" s="3"/>
      <c r="D44223" s="6"/>
      <c r="E44223" s="8"/>
      <c r="O44223" s="9"/>
    </row>
    <row r="44224" spans="2:15" x14ac:dyDescent="0.2">
      <c r="B44224" s="3"/>
      <c r="C44224" s="3"/>
      <c r="D44224" s="6"/>
      <c r="E44224" s="8"/>
      <c r="O44224" s="9"/>
    </row>
    <row r="44225" spans="2:15" x14ac:dyDescent="0.2">
      <c r="B44225" s="3"/>
      <c r="C44225" s="3"/>
      <c r="D44225" s="6"/>
      <c r="E44225" s="8"/>
      <c r="O44225" s="9"/>
    </row>
    <row r="44226" spans="2:15" x14ac:dyDescent="0.2">
      <c r="B44226" s="3"/>
      <c r="C44226" s="3"/>
      <c r="D44226" s="6"/>
      <c r="E44226" s="8"/>
      <c r="O44226" s="9"/>
    </row>
    <row r="44227" spans="2:15" x14ac:dyDescent="0.2">
      <c r="B44227" s="3"/>
      <c r="C44227" s="3"/>
      <c r="D44227" s="6"/>
      <c r="E44227" s="8"/>
      <c r="O44227" s="9"/>
    </row>
    <row r="44228" spans="2:15" x14ac:dyDescent="0.2">
      <c r="B44228" s="3"/>
      <c r="C44228" s="3"/>
      <c r="D44228" s="6"/>
      <c r="E44228" s="8"/>
      <c r="O44228" s="9"/>
    </row>
    <row r="44229" spans="2:15" x14ac:dyDescent="0.2">
      <c r="B44229" s="3"/>
      <c r="C44229" s="3"/>
      <c r="D44229" s="6"/>
      <c r="E44229" s="8"/>
      <c r="O44229" s="9"/>
    </row>
    <row r="44230" spans="2:15" x14ac:dyDescent="0.2">
      <c r="B44230" s="3"/>
      <c r="C44230" s="3"/>
      <c r="D44230" s="6"/>
      <c r="E44230" s="8"/>
      <c r="O44230" s="9"/>
    </row>
    <row r="44231" spans="2:15" x14ac:dyDescent="0.2">
      <c r="B44231" s="3"/>
      <c r="C44231" s="3"/>
      <c r="D44231" s="6"/>
      <c r="E44231" s="8"/>
      <c r="O44231" s="9"/>
    </row>
    <row r="44232" spans="2:15" x14ac:dyDescent="0.2">
      <c r="B44232" s="3"/>
      <c r="C44232" s="3"/>
      <c r="D44232" s="6"/>
      <c r="E44232" s="8"/>
      <c r="O44232" s="9"/>
    </row>
    <row r="44233" spans="2:15" x14ac:dyDescent="0.2">
      <c r="B44233" s="3"/>
      <c r="C44233" s="3"/>
      <c r="D44233" s="6"/>
      <c r="E44233" s="8"/>
      <c r="O44233" s="9"/>
    </row>
    <row r="44234" spans="2:15" x14ac:dyDescent="0.2">
      <c r="B44234" s="3"/>
      <c r="C44234" s="3"/>
      <c r="D44234" s="6"/>
      <c r="E44234" s="8"/>
      <c r="O44234" s="9"/>
    </row>
    <row r="44235" spans="2:15" x14ac:dyDescent="0.2">
      <c r="B44235" s="3"/>
      <c r="C44235" s="3"/>
      <c r="D44235" s="6"/>
      <c r="E44235" s="8"/>
      <c r="O44235" s="9"/>
    </row>
    <row r="44236" spans="2:15" x14ac:dyDescent="0.2">
      <c r="B44236" s="3"/>
      <c r="C44236" s="3"/>
      <c r="D44236" s="6"/>
      <c r="E44236" s="8"/>
      <c r="O44236" s="9"/>
    </row>
    <row r="44237" spans="2:15" x14ac:dyDescent="0.2">
      <c r="B44237" s="3"/>
      <c r="C44237" s="3"/>
      <c r="D44237" s="6"/>
      <c r="E44237" s="8"/>
      <c r="O44237" s="9"/>
    </row>
    <row r="44238" spans="2:15" x14ac:dyDescent="0.2">
      <c r="B44238" s="3"/>
      <c r="C44238" s="3"/>
      <c r="D44238" s="6"/>
      <c r="E44238" s="8"/>
      <c r="O44238" s="9"/>
    </row>
    <row r="44239" spans="2:15" x14ac:dyDescent="0.2">
      <c r="B44239" s="3"/>
      <c r="C44239" s="3"/>
      <c r="D44239" s="6"/>
      <c r="E44239" s="8"/>
      <c r="O44239" s="9"/>
    </row>
    <row r="44240" spans="2:15" x14ac:dyDescent="0.2">
      <c r="B44240" s="3"/>
      <c r="C44240" s="3"/>
      <c r="D44240" s="6"/>
      <c r="E44240" s="8"/>
      <c r="O44240" s="9"/>
    </row>
    <row r="44241" spans="2:15" x14ac:dyDescent="0.2">
      <c r="B44241" s="3"/>
      <c r="C44241" s="3"/>
      <c r="D44241" s="6"/>
      <c r="E44241" s="8"/>
      <c r="O44241" s="9"/>
    </row>
    <row r="44242" spans="2:15" x14ac:dyDescent="0.2">
      <c r="B44242" s="3"/>
      <c r="C44242" s="3"/>
      <c r="D44242" s="6"/>
      <c r="E44242" s="8"/>
      <c r="O44242" s="9"/>
    </row>
    <row r="44243" spans="2:15" x14ac:dyDescent="0.2">
      <c r="B44243" s="3"/>
      <c r="C44243" s="3"/>
      <c r="D44243" s="6"/>
      <c r="E44243" s="8"/>
      <c r="O44243" s="9"/>
    </row>
    <row r="44244" spans="2:15" x14ac:dyDescent="0.2">
      <c r="B44244" s="3"/>
      <c r="C44244" s="3"/>
      <c r="D44244" s="6"/>
      <c r="E44244" s="8"/>
      <c r="O44244" s="9"/>
    </row>
    <row r="44245" spans="2:15" x14ac:dyDescent="0.2">
      <c r="B44245" s="3"/>
      <c r="C44245" s="3"/>
      <c r="D44245" s="6"/>
      <c r="E44245" s="8"/>
      <c r="O44245" s="9"/>
    </row>
    <row r="44246" spans="2:15" x14ac:dyDescent="0.2">
      <c r="B44246" s="3"/>
      <c r="C44246" s="3"/>
      <c r="D44246" s="6"/>
      <c r="E44246" s="8"/>
      <c r="O44246" s="9"/>
    </row>
    <row r="44247" spans="2:15" x14ac:dyDescent="0.2">
      <c r="B44247" s="3"/>
      <c r="C44247" s="3"/>
      <c r="D44247" s="6"/>
      <c r="E44247" s="8"/>
      <c r="O44247" s="9"/>
    </row>
    <row r="44248" spans="2:15" x14ac:dyDescent="0.2">
      <c r="B44248" s="3"/>
      <c r="C44248" s="3"/>
      <c r="D44248" s="6"/>
      <c r="E44248" s="8"/>
      <c r="O44248" s="9"/>
    </row>
    <row r="44249" spans="2:15" x14ac:dyDescent="0.2">
      <c r="B44249" s="3"/>
      <c r="C44249" s="3"/>
      <c r="D44249" s="6"/>
      <c r="E44249" s="8"/>
      <c r="O44249" s="9"/>
    </row>
    <row r="44250" spans="2:15" x14ac:dyDescent="0.2">
      <c r="B44250" s="3"/>
      <c r="C44250" s="3"/>
      <c r="D44250" s="6"/>
      <c r="E44250" s="8"/>
      <c r="O44250" s="9"/>
    </row>
    <row r="44251" spans="2:15" x14ac:dyDescent="0.2">
      <c r="B44251" s="3"/>
      <c r="C44251" s="3"/>
      <c r="D44251" s="6"/>
      <c r="E44251" s="8"/>
      <c r="O44251" s="9"/>
    </row>
    <row r="44252" spans="2:15" x14ac:dyDescent="0.2">
      <c r="B44252" s="3"/>
      <c r="C44252" s="3"/>
      <c r="D44252" s="6"/>
      <c r="E44252" s="8"/>
      <c r="O44252" s="9"/>
    </row>
    <row r="44253" spans="2:15" x14ac:dyDescent="0.2">
      <c r="B44253" s="3"/>
      <c r="C44253" s="3"/>
      <c r="D44253" s="6"/>
      <c r="E44253" s="8"/>
      <c r="O44253" s="9"/>
    </row>
    <row r="44254" spans="2:15" x14ac:dyDescent="0.2">
      <c r="B44254" s="3"/>
      <c r="C44254" s="3"/>
      <c r="D44254" s="6"/>
      <c r="E44254" s="8"/>
      <c r="O44254" s="9"/>
    </row>
    <row r="44255" spans="2:15" x14ac:dyDescent="0.2">
      <c r="B44255" s="3"/>
      <c r="C44255" s="3"/>
      <c r="D44255" s="6"/>
      <c r="E44255" s="8"/>
      <c r="O44255" s="9"/>
    </row>
    <row r="44256" spans="2:15" x14ac:dyDescent="0.2">
      <c r="B44256" s="3"/>
      <c r="C44256" s="3"/>
      <c r="D44256" s="6"/>
      <c r="E44256" s="8"/>
      <c r="O44256" s="9"/>
    </row>
    <row r="44257" spans="2:15" x14ac:dyDescent="0.2">
      <c r="B44257" s="3"/>
      <c r="C44257" s="3"/>
      <c r="D44257" s="6"/>
      <c r="E44257" s="8"/>
      <c r="O44257" s="9"/>
    </row>
    <row r="44258" spans="2:15" x14ac:dyDescent="0.2">
      <c r="B44258" s="3"/>
      <c r="C44258" s="3"/>
      <c r="D44258" s="6"/>
      <c r="E44258" s="8"/>
      <c r="O44258" s="9"/>
    </row>
    <row r="44259" spans="2:15" x14ac:dyDescent="0.2">
      <c r="B44259" s="3"/>
      <c r="C44259" s="3"/>
      <c r="D44259" s="6"/>
      <c r="E44259" s="8"/>
      <c r="O44259" s="9"/>
    </row>
    <row r="44260" spans="2:15" x14ac:dyDescent="0.2">
      <c r="B44260" s="3"/>
      <c r="C44260" s="3"/>
      <c r="D44260" s="6"/>
      <c r="E44260" s="8"/>
      <c r="O44260" s="9"/>
    </row>
    <row r="44261" spans="2:15" x14ac:dyDescent="0.2">
      <c r="B44261" s="3"/>
      <c r="C44261" s="3"/>
      <c r="D44261" s="6"/>
      <c r="E44261" s="8"/>
      <c r="O44261" s="9"/>
    </row>
    <row r="44262" spans="2:15" x14ac:dyDescent="0.2">
      <c r="B44262" s="3"/>
      <c r="C44262" s="3"/>
      <c r="D44262" s="6"/>
      <c r="E44262" s="8"/>
      <c r="O44262" s="9"/>
    </row>
    <row r="44263" spans="2:15" x14ac:dyDescent="0.2">
      <c r="B44263" s="3"/>
      <c r="C44263" s="3"/>
      <c r="D44263" s="6"/>
      <c r="E44263" s="8"/>
      <c r="O44263" s="9"/>
    </row>
    <row r="44264" spans="2:15" x14ac:dyDescent="0.2">
      <c r="B44264" s="3"/>
      <c r="C44264" s="3"/>
      <c r="D44264" s="6"/>
      <c r="E44264" s="8"/>
      <c r="O44264" s="9"/>
    </row>
    <row r="44265" spans="2:15" x14ac:dyDescent="0.2">
      <c r="B44265" s="3"/>
      <c r="C44265" s="3"/>
      <c r="D44265" s="6"/>
      <c r="E44265" s="8"/>
      <c r="O44265" s="9"/>
    </row>
    <row r="44266" spans="2:15" x14ac:dyDescent="0.2">
      <c r="B44266" s="3"/>
      <c r="C44266" s="3"/>
      <c r="D44266" s="6"/>
      <c r="E44266" s="8"/>
      <c r="O44266" s="9"/>
    </row>
    <row r="44267" spans="2:15" x14ac:dyDescent="0.2">
      <c r="B44267" s="3"/>
      <c r="C44267" s="3"/>
      <c r="D44267" s="6"/>
      <c r="E44267" s="8"/>
      <c r="O44267" s="9"/>
    </row>
    <row r="44268" spans="2:15" x14ac:dyDescent="0.2">
      <c r="B44268" s="3"/>
      <c r="C44268" s="3"/>
      <c r="D44268" s="6"/>
      <c r="E44268" s="8"/>
      <c r="O44268" s="9"/>
    </row>
    <row r="44269" spans="2:15" x14ac:dyDescent="0.2">
      <c r="B44269" s="3"/>
      <c r="C44269" s="3"/>
      <c r="D44269" s="6"/>
      <c r="E44269" s="8"/>
      <c r="O44269" s="9"/>
    </row>
    <row r="44270" spans="2:15" x14ac:dyDescent="0.2">
      <c r="B44270" s="3"/>
      <c r="C44270" s="3"/>
      <c r="D44270" s="6"/>
      <c r="E44270" s="8"/>
      <c r="O44270" s="9"/>
    </row>
    <row r="44271" spans="2:15" x14ac:dyDescent="0.2">
      <c r="B44271" s="3"/>
      <c r="C44271" s="3"/>
      <c r="D44271" s="6"/>
      <c r="E44271" s="8"/>
      <c r="O44271" s="9"/>
    </row>
    <row r="44272" spans="2:15" x14ac:dyDescent="0.2">
      <c r="B44272" s="3"/>
      <c r="C44272" s="3"/>
      <c r="D44272" s="6"/>
      <c r="E44272" s="8"/>
      <c r="O44272" s="9"/>
    </row>
    <row r="44273" spans="2:15" x14ac:dyDescent="0.2">
      <c r="B44273" s="3"/>
      <c r="C44273" s="3"/>
      <c r="D44273" s="6"/>
      <c r="E44273" s="8"/>
      <c r="O44273" s="9"/>
    </row>
    <row r="44274" spans="2:15" x14ac:dyDescent="0.2">
      <c r="B44274" s="3"/>
      <c r="C44274" s="3"/>
      <c r="D44274" s="6"/>
      <c r="E44274" s="8"/>
      <c r="O44274" s="9"/>
    </row>
    <row r="44275" spans="2:15" x14ac:dyDescent="0.2">
      <c r="B44275" s="3"/>
      <c r="C44275" s="3"/>
      <c r="D44275" s="6"/>
      <c r="E44275" s="8"/>
      <c r="O44275" s="9"/>
    </row>
    <row r="44276" spans="2:15" x14ac:dyDescent="0.2">
      <c r="B44276" s="3"/>
      <c r="C44276" s="3"/>
      <c r="D44276" s="6"/>
      <c r="E44276" s="8"/>
      <c r="O44276" s="9"/>
    </row>
    <row r="44277" spans="2:15" x14ac:dyDescent="0.2">
      <c r="B44277" s="3"/>
      <c r="C44277" s="3"/>
      <c r="D44277" s="6"/>
      <c r="E44277" s="8"/>
      <c r="O44277" s="9"/>
    </row>
    <row r="44278" spans="2:15" x14ac:dyDescent="0.2">
      <c r="B44278" s="3"/>
      <c r="C44278" s="3"/>
      <c r="D44278" s="6"/>
      <c r="E44278" s="8"/>
      <c r="O44278" s="9"/>
    </row>
    <row r="44279" spans="2:15" x14ac:dyDescent="0.2">
      <c r="B44279" s="3"/>
      <c r="C44279" s="3"/>
      <c r="D44279" s="6"/>
      <c r="E44279" s="8"/>
      <c r="O44279" s="9"/>
    </row>
    <row r="44280" spans="2:15" x14ac:dyDescent="0.2">
      <c r="B44280" s="3"/>
      <c r="C44280" s="3"/>
      <c r="D44280" s="6"/>
      <c r="E44280" s="8"/>
      <c r="O44280" s="9"/>
    </row>
    <row r="44281" spans="2:15" x14ac:dyDescent="0.2">
      <c r="B44281" s="3"/>
      <c r="C44281" s="3"/>
      <c r="D44281" s="6"/>
      <c r="E44281" s="8"/>
      <c r="O44281" s="9"/>
    </row>
    <row r="44282" spans="2:15" x14ac:dyDescent="0.2">
      <c r="B44282" s="3"/>
      <c r="C44282" s="3"/>
      <c r="D44282" s="6"/>
      <c r="E44282" s="8"/>
      <c r="O44282" s="9"/>
    </row>
    <row r="44283" spans="2:15" x14ac:dyDescent="0.2">
      <c r="B44283" s="3"/>
      <c r="C44283" s="3"/>
      <c r="D44283" s="6"/>
      <c r="E44283" s="8"/>
      <c r="O44283" s="9"/>
    </row>
    <row r="44284" spans="2:15" x14ac:dyDescent="0.2">
      <c r="B44284" s="3"/>
      <c r="C44284" s="3"/>
      <c r="D44284" s="6"/>
      <c r="E44284" s="8"/>
      <c r="O44284" s="9"/>
    </row>
    <row r="44285" spans="2:15" x14ac:dyDescent="0.2">
      <c r="B44285" s="3"/>
      <c r="C44285" s="3"/>
      <c r="D44285" s="6"/>
      <c r="E44285" s="8"/>
      <c r="O44285" s="9"/>
    </row>
    <row r="44286" spans="2:15" x14ac:dyDescent="0.2">
      <c r="B44286" s="3"/>
      <c r="C44286" s="3"/>
      <c r="D44286" s="6"/>
      <c r="E44286" s="8"/>
      <c r="O44286" s="9"/>
    </row>
    <row r="44287" spans="2:15" x14ac:dyDescent="0.2">
      <c r="B44287" s="3"/>
      <c r="C44287" s="3"/>
      <c r="D44287" s="6"/>
      <c r="E44287" s="8"/>
      <c r="O44287" s="9"/>
    </row>
    <row r="44288" spans="2:15" x14ac:dyDescent="0.2">
      <c r="B44288" s="3"/>
      <c r="C44288" s="3"/>
      <c r="D44288" s="6"/>
      <c r="E44288" s="8"/>
      <c r="O44288" s="9"/>
    </row>
    <row r="44289" spans="2:15" x14ac:dyDescent="0.2">
      <c r="B44289" s="3"/>
      <c r="C44289" s="3"/>
      <c r="D44289" s="6"/>
      <c r="E44289" s="8"/>
      <c r="O44289" s="9"/>
    </row>
    <row r="44290" spans="2:15" x14ac:dyDescent="0.2">
      <c r="B44290" s="3"/>
      <c r="C44290" s="3"/>
      <c r="D44290" s="6"/>
      <c r="E44290" s="8"/>
      <c r="O44290" s="9"/>
    </row>
    <row r="44291" spans="2:15" x14ac:dyDescent="0.2">
      <c r="B44291" s="3"/>
      <c r="C44291" s="3"/>
      <c r="D44291" s="6"/>
      <c r="E44291" s="8"/>
      <c r="O44291" s="9"/>
    </row>
    <row r="44292" spans="2:15" x14ac:dyDescent="0.2">
      <c r="B44292" s="3"/>
      <c r="C44292" s="3"/>
      <c r="D44292" s="6"/>
      <c r="E44292" s="8"/>
      <c r="O44292" s="9"/>
    </row>
    <row r="44293" spans="2:15" x14ac:dyDescent="0.2">
      <c r="B44293" s="3"/>
      <c r="C44293" s="3"/>
      <c r="D44293" s="6"/>
      <c r="E44293" s="8"/>
      <c r="O44293" s="9"/>
    </row>
    <row r="44294" spans="2:15" x14ac:dyDescent="0.2">
      <c r="B44294" s="3"/>
      <c r="C44294" s="3"/>
      <c r="D44294" s="6"/>
      <c r="E44294" s="8"/>
      <c r="O44294" s="9"/>
    </row>
    <row r="44295" spans="2:15" x14ac:dyDescent="0.2">
      <c r="B44295" s="3"/>
      <c r="C44295" s="3"/>
      <c r="D44295" s="6"/>
      <c r="E44295" s="8"/>
      <c r="O44295" s="9"/>
    </row>
    <row r="44296" spans="2:15" x14ac:dyDescent="0.2">
      <c r="B44296" s="3"/>
      <c r="C44296" s="3"/>
      <c r="D44296" s="6"/>
      <c r="E44296" s="8"/>
      <c r="O44296" s="9"/>
    </row>
    <row r="44297" spans="2:15" x14ac:dyDescent="0.2">
      <c r="B44297" s="3"/>
      <c r="C44297" s="3"/>
      <c r="D44297" s="6"/>
      <c r="E44297" s="8"/>
      <c r="O44297" s="9"/>
    </row>
    <row r="44298" spans="2:15" x14ac:dyDescent="0.2">
      <c r="B44298" s="3"/>
      <c r="C44298" s="3"/>
      <c r="D44298" s="6"/>
      <c r="E44298" s="8"/>
      <c r="O44298" s="9"/>
    </row>
    <row r="44299" spans="2:15" x14ac:dyDescent="0.2">
      <c r="B44299" s="3"/>
      <c r="C44299" s="3"/>
      <c r="D44299" s="6"/>
      <c r="E44299" s="8"/>
      <c r="O44299" s="9"/>
    </row>
    <row r="44300" spans="2:15" x14ac:dyDescent="0.2">
      <c r="B44300" s="3"/>
      <c r="C44300" s="3"/>
      <c r="D44300" s="6"/>
      <c r="E44300" s="8"/>
      <c r="O44300" s="9"/>
    </row>
    <row r="44301" spans="2:15" x14ac:dyDescent="0.2">
      <c r="B44301" s="3"/>
      <c r="C44301" s="3"/>
      <c r="D44301" s="6"/>
      <c r="E44301" s="8"/>
      <c r="O44301" s="9"/>
    </row>
    <row r="44302" spans="2:15" x14ac:dyDescent="0.2">
      <c r="B44302" s="3"/>
      <c r="C44302" s="3"/>
      <c r="D44302" s="6"/>
      <c r="E44302" s="8"/>
      <c r="O44302" s="9"/>
    </row>
    <row r="44303" spans="2:15" x14ac:dyDescent="0.2">
      <c r="B44303" s="3"/>
      <c r="C44303" s="3"/>
      <c r="D44303" s="6"/>
      <c r="E44303" s="8"/>
      <c r="O44303" s="9"/>
    </row>
    <row r="44304" spans="2:15" x14ac:dyDescent="0.2">
      <c r="B44304" s="3"/>
      <c r="C44304" s="3"/>
      <c r="D44304" s="6"/>
      <c r="E44304" s="8"/>
      <c r="O44304" s="9"/>
    </row>
    <row r="44305" spans="2:15" x14ac:dyDescent="0.2">
      <c r="B44305" s="3"/>
      <c r="C44305" s="3"/>
      <c r="D44305" s="6"/>
      <c r="E44305" s="8"/>
      <c r="O44305" s="9"/>
    </row>
    <row r="44306" spans="2:15" x14ac:dyDescent="0.2">
      <c r="B44306" s="3"/>
      <c r="C44306" s="3"/>
      <c r="D44306" s="6"/>
      <c r="E44306" s="8"/>
      <c r="O44306" s="9"/>
    </row>
    <row r="44307" spans="2:15" x14ac:dyDescent="0.2">
      <c r="B44307" s="3"/>
      <c r="C44307" s="3"/>
      <c r="D44307" s="6"/>
      <c r="E44307" s="8"/>
      <c r="O44307" s="9"/>
    </row>
    <row r="44308" spans="2:15" x14ac:dyDescent="0.2">
      <c r="B44308" s="3"/>
      <c r="C44308" s="3"/>
      <c r="D44308" s="6"/>
      <c r="E44308" s="8"/>
      <c r="O44308" s="9"/>
    </row>
    <row r="44309" spans="2:15" x14ac:dyDescent="0.2">
      <c r="B44309" s="3"/>
      <c r="C44309" s="3"/>
      <c r="D44309" s="6"/>
      <c r="E44309" s="8"/>
      <c r="O44309" s="9"/>
    </row>
    <row r="44310" spans="2:15" x14ac:dyDescent="0.2">
      <c r="B44310" s="3"/>
      <c r="C44310" s="3"/>
      <c r="D44310" s="6"/>
      <c r="E44310" s="8"/>
      <c r="O44310" s="9"/>
    </row>
    <row r="44311" spans="2:15" x14ac:dyDescent="0.2">
      <c r="B44311" s="3"/>
      <c r="C44311" s="3"/>
      <c r="D44311" s="6"/>
      <c r="E44311" s="8"/>
      <c r="O44311" s="9"/>
    </row>
    <row r="44312" spans="2:15" x14ac:dyDescent="0.2">
      <c r="B44312" s="3"/>
      <c r="C44312" s="3"/>
      <c r="D44312" s="6"/>
      <c r="E44312" s="8"/>
      <c r="O44312" s="9"/>
    </row>
    <row r="44313" spans="2:15" x14ac:dyDescent="0.2">
      <c r="B44313" s="3"/>
      <c r="C44313" s="3"/>
      <c r="D44313" s="6"/>
      <c r="E44313" s="8"/>
      <c r="O44313" s="9"/>
    </row>
    <row r="44314" spans="2:15" x14ac:dyDescent="0.2">
      <c r="B44314" s="3"/>
      <c r="C44314" s="3"/>
      <c r="D44314" s="6"/>
      <c r="E44314" s="8"/>
      <c r="O44314" s="9"/>
    </row>
    <row r="44315" spans="2:15" x14ac:dyDescent="0.2">
      <c r="B44315" s="3"/>
      <c r="C44315" s="3"/>
      <c r="D44315" s="6"/>
      <c r="E44315" s="8"/>
      <c r="O44315" s="9"/>
    </row>
    <row r="44316" spans="2:15" x14ac:dyDescent="0.2">
      <c r="B44316" s="3"/>
      <c r="C44316" s="3"/>
      <c r="D44316" s="6"/>
      <c r="E44316" s="8"/>
      <c r="O44316" s="9"/>
    </row>
    <row r="44317" spans="2:15" x14ac:dyDescent="0.2">
      <c r="B44317" s="3"/>
      <c r="C44317" s="3"/>
      <c r="D44317" s="6"/>
      <c r="E44317" s="8"/>
      <c r="O44317" s="9"/>
    </row>
    <row r="44318" spans="2:15" x14ac:dyDescent="0.2">
      <c r="B44318" s="3"/>
      <c r="C44318" s="3"/>
      <c r="D44318" s="6"/>
      <c r="E44318" s="8"/>
      <c r="O44318" s="9"/>
    </row>
    <row r="44319" spans="2:15" x14ac:dyDescent="0.2">
      <c r="B44319" s="3"/>
      <c r="C44319" s="3"/>
      <c r="D44319" s="6"/>
      <c r="E44319" s="8"/>
      <c r="O44319" s="9"/>
    </row>
    <row r="44320" spans="2:15" x14ac:dyDescent="0.2">
      <c r="B44320" s="3"/>
      <c r="C44320" s="3"/>
      <c r="D44320" s="6"/>
      <c r="E44320" s="8"/>
      <c r="O44320" s="9"/>
    </row>
    <row r="44321" spans="2:15" x14ac:dyDescent="0.2">
      <c r="B44321" s="3"/>
      <c r="C44321" s="3"/>
      <c r="D44321" s="6"/>
      <c r="E44321" s="8"/>
      <c r="O44321" s="9"/>
    </row>
    <row r="44322" spans="2:15" x14ac:dyDescent="0.2">
      <c r="B44322" s="3"/>
      <c r="C44322" s="3"/>
      <c r="D44322" s="6"/>
      <c r="E44322" s="8"/>
      <c r="O44322" s="9"/>
    </row>
    <row r="44323" spans="2:15" x14ac:dyDescent="0.2">
      <c r="B44323" s="3"/>
      <c r="C44323" s="3"/>
      <c r="D44323" s="6"/>
      <c r="E44323" s="8"/>
      <c r="O44323" s="9"/>
    </row>
    <row r="44324" spans="2:15" x14ac:dyDescent="0.2">
      <c r="B44324" s="3"/>
      <c r="C44324" s="3"/>
      <c r="D44324" s="6"/>
      <c r="E44324" s="8"/>
      <c r="O44324" s="9"/>
    </row>
    <row r="44325" spans="2:15" x14ac:dyDescent="0.2">
      <c r="B44325" s="3"/>
      <c r="C44325" s="3"/>
      <c r="D44325" s="6"/>
      <c r="E44325" s="8"/>
      <c r="O44325" s="9"/>
    </row>
    <row r="44326" spans="2:15" x14ac:dyDescent="0.2">
      <c r="B44326" s="3"/>
      <c r="C44326" s="3"/>
      <c r="D44326" s="6"/>
      <c r="E44326" s="8"/>
      <c r="O44326" s="9"/>
    </row>
    <row r="44327" spans="2:15" x14ac:dyDescent="0.2">
      <c r="B44327" s="3"/>
      <c r="C44327" s="3"/>
      <c r="D44327" s="6"/>
      <c r="E44327" s="8"/>
      <c r="O44327" s="9"/>
    </row>
    <row r="44328" spans="2:15" x14ac:dyDescent="0.2">
      <c r="B44328" s="3"/>
      <c r="C44328" s="3"/>
      <c r="D44328" s="6"/>
      <c r="E44328" s="8"/>
      <c r="O44328" s="9"/>
    </row>
    <row r="44329" spans="2:15" x14ac:dyDescent="0.2">
      <c r="B44329" s="3"/>
      <c r="C44329" s="3"/>
      <c r="D44329" s="6"/>
      <c r="E44329" s="8"/>
      <c r="O44329" s="9"/>
    </row>
    <row r="44330" spans="2:15" x14ac:dyDescent="0.2">
      <c r="B44330" s="3"/>
      <c r="C44330" s="3"/>
      <c r="D44330" s="6"/>
      <c r="E44330" s="8"/>
      <c r="O44330" s="9"/>
    </row>
    <row r="44331" spans="2:15" x14ac:dyDescent="0.2">
      <c r="B44331" s="3"/>
      <c r="C44331" s="3"/>
      <c r="D44331" s="6"/>
      <c r="E44331" s="8"/>
      <c r="O44331" s="9"/>
    </row>
    <row r="44332" spans="2:15" x14ac:dyDescent="0.2">
      <c r="B44332" s="3"/>
      <c r="C44332" s="3"/>
      <c r="D44332" s="6"/>
      <c r="E44332" s="8"/>
      <c r="O44332" s="9"/>
    </row>
    <row r="44333" spans="2:15" x14ac:dyDescent="0.2">
      <c r="B44333" s="3"/>
      <c r="C44333" s="3"/>
      <c r="D44333" s="6"/>
      <c r="E44333" s="8"/>
      <c r="O44333" s="9"/>
    </row>
    <row r="44334" spans="2:15" x14ac:dyDescent="0.2">
      <c r="B44334" s="3"/>
      <c r="C44334" s="3"/>
      <c r="D44334" s="6"/>
      <c r="E44334" s="8"/>
      <c r="O44334" s="9"/>
    </row>
    <row r="44335" spans="2:15" x14ac:dyDescent="0.2">
      <c r="B44335" s="3"/>
      <c r="C44335" s="3"/>
      <c r="D44335" s="6"/>
      <c r="E44335" s="8"/>
      <c r="O44335" s="9"/>
    </row>
    <row r="44336" spans="2:15" x14ac:dyDescent="0.2">
      <c r="B44336" s="3"/>
      <c r="C44336" s="3"/>
      <c r="D44336" s="6"/>
      <c r="E44336" s="8"/>
      <c r="O44336" s="9"/>
    </row>
    <row r="44337" spans="2:15" x14ac:dyDescent="0.2">
      <c r="B44337" s="3"/>
      <c r="C44337" s="3"/>
      <c r="D44337" s="6"/>
      <c r="E44337" s="8"/>
      <c r="O44337" s="9"/>
    </row>
    <row r="44338" spans="2:15" x14ac:dyDescent="0.2">
      <c r="B44338" s="3"/>
      <c r="C44338" s="3"/>
      <c r="D44338" s="6"/>
      <c r="E44338" s="8"/>
      <c r="O44338" s="9"/>
    </row>
    <row r="44339" spans="2:15" x14ac:dyDescent="0.2">
      <c r="B44339" s="3"/>
      <c r="C44339" s="3"/>
      <c r="D44339" s="6"/>
      <c r="E44339" s="8"/>
      <c r="O44339" s="9"/>
    </row>
    <row r="44340" spans="2:15" x14ac:dyDescent="0.2">
      <c r="B44340" s="3"/>
      <c r="C44340" s="3"/>
      <c r="D44340" s="6"/>
      <c r="E44340" s="8"/>
      <c r="O44340" s="9"/>
    </row>
    <row r="44341" spans="2:15" x14ac:dyDescent="0.2">
      <c r="B44341" s="3"/>
      <c r="C44341" s="3"/>
      <c r="D44341" s="6"/>
      <c r="E44341" s="8"/>
      <c r="O44341" s="9"/>
    </row>
    <row r="44342" spans="2:15" x14ac:dyDescent="0.2">
      <c r="B44342" s="3"/>
      <c r="C44342" s="3"/>
      <c r="D44342" s="6"/>
      <c r="E44342" s="8"/>
      <c r="O44342" s="9"/>
    </row>
    <row r="44343" spans="2:15" x14ac:dyDescent="0.2">
      <c r="B44343" s="3"/>
      <c r="C44343" s="3"/>
      <c r="D44343" s="6"/>
      <c r="E44343" s="8"/>
      <c r="O44343" s="9"/>
    </row>
    <row r="44344" spans="2:15" x14ac:dyDescent="0.2">
      <c r="B44344" s="3"/>
      <c r="C44344" s="3"/>
      <c r="D44344" s="6"/>
      <c r="E44344" s="8"/>
      <c r="O44344" s="9"/>
    </row>
    <row r="44345" spans="2:15" x14ac:dyDescent="0.2">
      <c r="B44345" s="3"/>
      <c r="C44345" s="3"/>
      <c r="D44345" s="6"/>
      <c r="E44345" s="8"/>
      <c r="O44345" s="9"/>
    </row>
    <row r="44346" spans="2:15" x14ac:dyDescent="0.2">
      <c r="B44346" s="3"/>
      <c r="C44346" s="3"/>
      <c r="D44346" s="6"/>
      <c r="E44346" s="8"/>
      <c r="O44346" s="9"/>
    </row>
    <row r="44347" spans="2:15" x14ac:dyDescent="0.2">
      <c r="B44347" s="3"/>
      <c r="C44347" s="3"/>
      <c r="D44347" s="6"/>
      <c r="E44347" s="8"/>
      <c r="O44347" s="9"/>
    </row>
    <row r="44348" spans="2:15" x14ac:dyDescent="0.2">
      <c r="B44348" s="3"/>
      <c r="C44348" s="3"/>
      <c r="D44348" s="6"/>
      <c r="E44348" s="8"/>
      <c r="O44348" s="9"/>
    </row>
    <row r="44349" spans="2:15" x14ac:dyDescent="0.2">
      <c r="B44349" s="3"/>
      <c r="C44349" s="3"/>
      <c r="D44349" s="6"/>
      <c r="E44349" s="8"/>
      <c r="O44349" s="9"/>
    </row>
    <row r="44350" spans="2:15" x14ac:dyDescent="0.2">
      <c r="B44350" s="3"/>
      <c r="C44350" s="3"/>
      <c r="D44350" s="6"/>
      <c r="E44350" s="8"/>
      <c r="O44350" s="9"/>
    </row>
    <row r="44351" spans="2:15" x14ac:dyDescent="0.2">
      <c r="B44351" s="3"/>
      <c r="C44351" s="3"/>
      <c r="D44351" s="6"/>
      <c r="E44351" s="8"/>
      <c r="O44351" s="9"/>
    </row>
    <row r="44352" spans="2:15" x14ac:dyDescent="0.2">
      <c r="B44352" s="3"/>
      <c r="C44352" s="3"/>
      <c r="D44352" s="6"/>
      <c r="E44352" s="8"/>
      <c r="O44352" s="9"/>
    </row>
    <row r="44353" spans="2:15" x14ac:dyDescent="0.2">
      <c r="B44353" s="3"/>
      <c r="C44353" s="3"/>
      <c r="D44353" s="6"/>
      <c r="E44353" s="8"/>
      <c r="O44353" s="9"/>
    </row>
    <row r="44354" spans="2:15" x14ac:dyDescent="0.2">
      <c r="B44354" s="3"/>
      <c r="C44354" s="3"/>
      <c r="D44354" s="6"/>
      <c r="E44354" s="8"/>
      <c r="O44354" s="9"/>
    </row>
    <row r="44355" spans="2:15" x14ac:dyDescent="0.2">
      <c r="B44355" s="3"/>
      <c r="C44355" s="3"/>
      <c r="D44355" s="6"/>
      <c r="E44355" s="8"/>
      <c r="O44355" s="9"/>
    </row>
    <row r="44356" spans="2:15" x14ac:dyDescent="0.2">
      <c r="B44356" s="3"/>
      <c r="C44356" s="3"/>
      <c r="D44356" s="6"/>
      <c r="E44356" s="8"/>
      <c r="O44356" s="9"/>
    </row>
    <row r="44357" spans="2:15" x14ac:dyDescent="0.2">
      <c r="B44357" s="3"/>
      <c r="C44357" s="3"/>
      <c r="D44357" s="6"/>
      <c r="E44357" s="8"/>
      <c r="O44357" s="9"/>
    </row>
    <row r="44358" spans="2:15" x14ac:dyDescent="0.2">
      <c r="B44358" s="3"/>
      <c r="C44358" s="3"/>
      <c r="D44358" s="6"/>
      <c r="E44358" s="8"/>
      <c r="O44358" s="9"/>
    </row>
    <row r="44359" spans="2:15" x14ac:dyDescent="0.2">
      <c r="B44359" s="3"/>
      <c r="C44359" s="3"/>
      <c r="D44359" s="6"/>
      <c r="E44359" s="8"/>
      <c r="O44359" s="9"/>
    </row>
    <row r="44360" spans="2:15" x14ac:dyDescent="0.2">
      <c r="B44360" s="3"/>
      <c r="C44360" s="3"/>
      <c r="D44360" s="6"/>
      <c r="E44360" s="8"/>
      <c r="O44360" s="9"/>
    </row>
    <row r="44361" spans="2:15" x14ac:dyDescent="0.2">
      <c r="B44361" s="3"/>
      <c r="C44361" s="3"/>
      <c r="D44361" s="6"/>
      <c r="E44361" s="8"/>
      <c r="O44361" s="9"/>
    </row>
    <row r="44362" spans="2:15" x14ac:dyDescent="0.2">
      <c r="B44362" s="3"/>
      <c r="C44362" s="3"/>
      <c r="D44362" s="6"/>
      <c r="E44362" s="8"/>
      <c r="O44362" s="9"/>
    </row>
    <row r="44363" spans="2:15" x14ac:dyDescent="0.2">
      <c r="B44363" s="3"/>
      <c r="C44363" s="3"/>
      <c r="D44363" s="6"/>
      <c r="E44363" s="8"/>
      <c r="O44363" s="9"/>
    </row>
    <row r="44364" spans="2:15" x14ac:dyDescent="0.2">
      <c r="B44364" s="3"/>
      <c r="C44364" s="3"/>
      <c r="D44364" s="6"/>
      <c r="E44364" s="8"/>
      <c r="O44364" s="9"/>
    </row>
    <row r="44365" spans="2:15" x14ac:dyDescent="0.2">
      <c r="B44365" s="3"/>
      <c r="C44365" s="3"/>
      <c r="D44365" s="6"/>
      <c r="E44365" s="8"/>
      <c r="O44365" s="9"/>
    </row>
    <row r="44366" spans="2:15" x14ac:dyDescent="0.2">
      <c r="B44366" s="3"/>
      <c r="C44366" s="3"/>
      <c r="D44366" s="6"/>
      <c r="E44366" s="8"/>
      <c r="O44366" s="9"/>
    </row>
    <row r="44367" spans="2:15" x14ac:dyDescent="0.2">
      <c r="B44367" s="3"/>
      <c r="C44367" s="3"/>
      <c r="D44367" s="6"/>
      <c r="E44367" s="8"/>
      <c r="O44367" s="9"/>
    </row>
    <row r="44368" spans="2:15" x14ac:dyDescent="0.2">
      <c r="B44368" s="3"/>
      <c r="C44368" s="3"/>
      <c r="D44368" s="6"/>
      <c r="E44368" s="8"/>
      <c r="O44368" s="9"/>
    </row>
    <row r="44369" spans="2:15" x14ac:dyDescent="0.2">
      <c r="B44369" s="3"/>
      <c r="C44369" s="3"/>
      <c r="D44369" s="6"/>
      <c r="E44369" s="8"/>
      <c r="O44369" s="9"/>
    </row>
    <row r="44370" spans="2:15" x14ac:dyDescent="0.2">
      <c r="B44370" s="3"/>
      <c r="C44370" s="3"/>
      <c r="D44370" s="6"/>
      <c r="E44370" s="8"/>
      <c r="O44370" s="9"/>
    </row>
    <row r="44371" spans="2:15" x14ac:dyDescent="0.2">
      <c r="B44371" s="3"/>
      <c r="C44371" s="3"/>
      <c r="D44371" s="6"/>
      <c r="E44371" s="8"/>
      <c r="O44371" s="9"/>
    </row>
    <row r="44372" spans="2:15" x14ac:dyDescent="0.2">
      <c r="B44372" s="3"/>
      <c r="C44372" s="3"/>
      <c r="D44372" s="6"/>
      <c r="E44372" s="8"/>
      <c r="O44372" s="9"/>
    </row>
    <row r="44373" spans="2:15" x14ac:dyDescent="0.2">
      <c r="B44373" s="3"/>
      <c r="C44373" s="3"/>
      <c r="D44373" s="6"/>
      <c r="E44373" s="8"/>
      <c r="O44373" s="9"/>
    </row>
    <row r="44374" spans="2:15" x14ac:dyDescent="0.2">
      <c r="B44374" s="3"/>
      <c r="C44374" s="3"/>
      <c r="D44374" s="6"/>
      <c r="E44374" s="8"/>
      <c r="O44374" s="9"/>
    </row>
    <row r="44375" spans="2:15" x14ac:dyDescent="0.2">
      <c r="B44375" s="3"/>
      <c r="C44375" s="3"/>
      <c r="D44375" s="6"/>
      <c r="E44375" s="8"/>
      <c r="O44375" s="9"/>
    </row>
    <row r="44376" spans="2:15" x14ac:dyDescent="0.2">
      <c r="B44376" s="3"/>
      <c r="C44376" s="3"/>
      <c r="D44376" s="6"/>
      <c r="E44376" s="8"/>
      <c r="O44376" s="9"/>
    </row>
    <row r="44377" spans="2:15" x14ac:dyDescent="0.2">
      <c r="B44377" s="3"/>
      <c r="C44377" s="3"/>
      <c r="D44377" s="6"/>
      <c r="E44377" s="8"/>
      <c r="O44377" s="9"/>
    </row>
    <row r="44378" spans="2:15" x14ac:dyDescent="0.2">
      <c r="B44378" s="3"/>
      <c r="C44378" s="3"/>
      <c r="D44378" s="6"/>
      <c r="E44378" s="8"/>
      <c r="O44378" s="9"/>
    </row>
    <row r="44379" spans="2:15" x14ac:dyDescent="0.2">
      <c r="B44379" s="3"/>
      <c r="C44379" s="3"/>
      <c r="D44379" s="6"/>
      <c r="E44379" s="8"/>
      <c r="O44379" s="9"/>
    </row>
    <row r="44380" spans="2:15" x14ac:dyDescent="0.2">
      <c r="B44380" s="3"/>
      <c r="C44380" s="3"/>
      <c r="D44380" s="6"/>
      <c r="E44380" s="8"/>
      <c r="O44380" s="9"/>
    </row>
    <row r="44381" spans="2:15" x14ac:dyDescent="0.2">
      <c r="B44381" s="3"/>
      <c r="C44381" s="3"/>
      <c r="D44381" s="6"/>
      <c r="E44381" s="8"/>
      <c r="O44381" s="9"/>
    </row>
    <row r="44382" spans="2:15" x14ac:dyDescent="0.2">
      <c r="B44382" s="3"/>
      <c r="C44382" s="3"/>
      <c r="D44382" s="6"/>
      <c r="E44382" s="8"/>
      <c r="O44382" s="9"/>
    </row>
    <row r="44383" spans="2:15" x14ac:dyDescent="0.2">
      <c r="B44383" s="3"/>
      <c r="C44383" s="3"/>
      <c r="D44383" s="6"/>
      <c r="E44383" s="8"/>
      <c r="O44383" s="9"/>
    </row>
    <row r="44384" spans="2:15" x14ac:dyDescent="0.2">
      <c r="B44384" s="3"/>
      <c r="C44384" s="3"/>
      <c r="D44384" s="6"/>
      <c r="E44384" s="8"/>
      <c r="O44384" s="9"/>
    </row>
    <row r="44385" spans="2:15" x14ac:dyDescent="0.2">
      <c r="B44385" s="3"/>
      <c r="C44385" s="3"/>
      <c r="D44385" s="6"/>
      <c r="E44385" s="8"/>
      <c r="O44385" s="9"/>
    </row>
    <row r="44386" spans="2:15" x14ac:dyDescent="0.2">
      <c r="B44386" s="3"/>
      <c r="C44386" s="3"/>
      <c r="D44386" s="6"/>
      <c r="E44386" s="8"/>
      <c r="O44386" s="9"/>
    </row>
    <row r="44387" spans="2:15" x14ac:dyDescent="0.2">
      <c r="B44387" s="3"/>
      <c r="C44387" s="3"/>
      <c r="D44387" s="6"/>
      <c r="E44387" s="8"/>
      <c r="O44387" s="9"/>
    </row>
    <row r="44388" spans="2:15" x14ac:dyDescent="0.2">
      <c r="B44388" s="3"/>
      <c r="C44388" s="3"/>
      <c r="D44388" s="6"/>
      <c r="E44388" s="8"/>
      <c r="O44388" s="9"/>
    </row>
    <row r="44389" spans="2:15" x14ac:dyDescent="0.2">
      <c r="B44389" s="3"/>
      <c r="C44389" s="3"/>
      <c r="D44389" s="6"/>
      <c r="E44389" s="8"/>
      <c r="O44389" s="9"/>
    </row>
    <row r="44390" spans="2:15" x14ac:dyDescent="0.2">
      <c r="B44390" s="3"/>
      <c r="C44390" s="3"/>
      <c r="D44390" s="6"/>
      <c r="E44390" s="8"/>
      <c r="O44390" s="9"/>
    </row>
    <row r="44391" spans="2:15" x14ac:dyDescent="0.2">
      <c r="B44391" s="3"/>
      <c r="C44391" s="3"/>
      <c r="D44391" s="6"/>
      <c r="E44391" s="8"/>
      <c r="O44391" s="9"/>
    </row>
    <row r="44392" spans="2:15" x14ac:dyDescent="0.2">
      <c r="B44392" s="3"/>
      <c r="C44392" s="3"/>
      <c r="D44392" s="6"/>
      <c r="E44392" s="8"/>
      <c r="O44392" s="9"/>
    </row>
    <row r="44393" spans="2:15" x14ac:dyDescent="0.2">
      <c r="B44393" s="3"/>
      <c r="C44393" s="3"/>
      <c r="D44393" s="6"/>
      <c r="E44393" s="8"/>
      <c r="O44393" s="9"/>
    </row>
    <row r="44394" spans="2:15" x14ac:dyDescent="0.2">
      <c r="B44394" s="3"/>
      <c r="C44394" s="3"/>
      <c r="D44394" s="6"/>
      <c r="E44394" s="8"/>
      <c r="O44394" s="9"/>
    </row>
    <row r="44395" spans="2:15" x14ac:dyDescent="0.2">
      <c r="B44395" s="3"/>
      <c r="C44395" s="3"/>
      <c r="D44395" s="6"/>
      <c r="E44395" s="8"/>
      <c r="O44395" s="9"/>
    </row>
    <row r="44396" spans="2:15" x14ac:dyDescent="0.2">
      <c r="B44396" s="3"/>
      <c r="C44396" s="3"/>
      <c r="D44396" s="6"/>
      <c r="E44396" s="8"/>
      <c r="O44396" s="9"/>
    </row>
    <row r="44397" spans="2:15" x14ac:dyDescent="0.2">
      <c r="B44397" s="3"/>
      <c r="C44397" s="3"/>
      <c r="D44397" s="6"/>
      <c r="E44397" s="8"/>
      <c r="O44397" s="9"/>
    </row>
    <row r="44398" spans="2:15" x14ac:dyDescent="0.2">
      <c r="B44398" s="3"/>
      <c r="C44398" s="3"/>
      <c r="D44398" s="6"/>
      <c r="E44398" s="8"/>
      <c r="O44398" s="9"/>
    </row>
    <row r="44399" spans="2:15" x14ac:dyDescent="0.2">
      <c r="B44399" s="3"/>
      <c r="C44399" s="3"/>
      <c r="D44399" s="6"/>
      <c r="E44399" s="8"/>
      <c r="O44399" s="9"/>
    </row>
    <row r="44400" spans="2:15" x14ac:dyDescent="0.2">
      <c r="B44400" s="3"/>
      <c r="C44400" s="3"/>
      <c r="D44400" s="6"/>
      <c r="E44400" s="8"/>
      <c r="O44400" s="9"/>
    </row>
    <row r="44401" spans="2:15" x14ac:dyDescent="0.2">
      <c r="B44401" s="3"/>
      <c r="C44401" s="3"/>
      <c r="D44401" s="6"/>
      <c r="E44401" s="8"/>
      <c r="O44401" s="9"/>
    </row>
    <row r="44402" spans="2:15" x14ac:dyDescent="0.2">
      <c r="B44402" s="3"/>
      <c r="C44402" s="3"/>
      <c r="D44402" s="6"/>
      <c r="E44402" s="8"/>
      <c r="O44402" s="9"/>
    </row>
    <row r="44403" spans="2:15" x14ac:dyDescent="0.2">
      <c r="B44403" s="3"/>
      <c r="C44403" s="3"/>
      <c r="D44403" s="6"/>
      <c r="E44403" s="8"/>
      <c r="O44403" s="9"/>
    </row>
    <row r="44404" spans="2:15" x14ac:dyDescent="0.2">
      <c r="B44404" s="3"/>
      <c r="C44404" s="3"/>
      <c r="D44404" s="6"/>
      <c r="E44404" s="8"/>
      <c r="O44404" s="9"/>
    </row>
    <row r="44405" spans="2:15" x14ac:dyDescent="0.2">
      <c r="B44405" s="3"/>
      <c r="C44405" s="3"/>
      <c r="D44405" s="6"/>
      <c r="E44405" s="8"/>
      <c r="O44405" s="9"/>
    </row>
    <row r="44406" spans="2:15" x14ac:dyDescent="0.2">
      <c r="B44406" s="3"/>
      <c r="C44406" s="3"/>
      <c r="D44406" s="6"/>
      <c r="E44406" s="8"/>
      <c r="O44406" s="9"/>
    </row>
    <row r="44407" spans="2:15" x14ac:dyDescent="0.2">
      <c r="B44407" s="3"/>
      <c r="C44407" s="3"/>
      <c r="D44407" s="6"/>
      <c r="E44407" s="8"/>
      <c r="O44407" s="9"/>
    </row>
    <row r="44408" spans="2:15" x14ac:dyDescent="0.2">
      <c r="B44408" s="3"/>
      <c r="C44408" s="3"/>
      <c r="D44408" s="6"/>
      <c r="E44408" s="8"/>
      <c r="O44408" s="9"/>
    </row>
    <row r="44409" spans="2:15" x14ac:dyDescent="0.2">
      <c r="B44409" s="3"/>
      <c r="C44409" s="3"/>
      <c r="D44409" s="6"/>
      <c r="E44409" s="8"/>
      <c r="O44409" s="9"/>
    </row>
    <row r="44410" spans="2:15" x14ac:dyDescent="0.2">
      <c r="B44410" s="3"/>
      <c r="C44410" s="3"/>
      <c r="D44410" s="6"/>
      <c r="E44410" s="8"/>
      <c r="O44410" s="9"/>
    </row>
    <row r="44411" spans="2:15" x14ac:dyDescent="0.2">
      <c r="B44411" s="3"/>
      <c r="C44411" s="3"/>
      <c r="D44411" s="6"/>
      <c r="E44411" s="8"/>
      <c r="O44411" s="9"/>
    </row>
    <row r="44412" spans="2:15" x14ac:dyDescent="0.2">
      <c r="B44412" s="3"/>
      <c r="C44412" s="3"/>
      <c r="D44412" s="6"/>
      <c r="E44412" s="8"/>
      <c r="O44412" s="9"/>
    </row>
    <row r="44413" spans="2:15" x14ac:dyDescent="0.2">
      <c r="B44413" s="3"/>
      <c r="C44413" s="3"/>
      <c r="D44413" s="6"/>
      <c r="E44413" s="8"/>
      <c r="O44413" s="9"/>
    </row>
    <row r="44414" spans="2:15" x14ac:dyDescent="0.2">
      <c r="B44414" s="3"/>
      <c r="C44414" s="3"/>
      <c r="D44414" s="6"/>
      <c r="E44414" s="8"/>
      <c r="O44414" s="9"/>
    </row>
    <row r="44415" spans="2:15" x14ac:dyDescent="0.2">
      <c r="B44415" s="3"/>
      <c r="C44415" s="3"/>
      <c r="D44415" s="6"/>
      <c r="E44415" s="8"/>
      <c r="O44415" s="9"/>
    </row>
    <row r="44416" spans="2:15" x14ac:dyDescent="0.2">
      <c r="B44416" s="3"/>
      <c r="C44416" s="3"/>
      <c r="D44416" s="6"/>
      <c r="E44416" s="8"/>
      <c r="O44416" s="9"/>
    </row>
    <row r="44417" spans="2:15" x14ac:dyDescent="0.2">
      <c r="B44417" s="3"/>
      <c r="C44417" s="3"/>
      <c r="D44417" s="6"/>
      <c r="E44417" s="8"/>
      <c r="O44417" s="9"/>
    </row>
    <row r="44418" spans="2:15" x14ac:dyDescent="0.2">
      <c r="B44418" s="3"/>
      <c r="C44418" s="3"/>
      <c r="D44418" s="6"/>
      <c r="E44418" s="8"/>
      <c r="O44418" s="9"/>
    </row>
    <row r="44419" spans="2:15" x14ac:dyDescent="0.2">
      <c r="B44419" s="3"/>
      <c r="C44419" s="3"/>
      <c r="D44419" s="6"/>
      <c r="E44419" s="8"/>
      <c r="O44419" s="9"/>
    </row>
    <row r="44420" spans="2:15" x14ac:dyDescent="0.2">
      <c r="B44420" s="3"/>
      <c r="C44420" s="3"/>
      <c r="D44420" s="6"/>
      <c r="E44420" s="8"/>
      <c r="O44420" s="9"/>
    </row>
    <row r="44421" spans="2:15" x14ac:dyDescent="0.2">
      <c r="B44421" s="3"/>
      <c r="C44421" s="3"/>
      <c r="D44421" s="6"/>
      <c r="E44421" s="8"/>
      <c r="O44421" s="9"/>
    </row>
    <row r="44422" spans="2:15" x14ac:dyDescent="0.2">
      <c r="B44422" s="3"/>
      <c r="C44422" s="3"/>
      <c r="D44422" s="6"/>
      <c r="E44422" s="8"/>
      <c r="O44422" s="9"/>
    </row>
    <row r="44423" spans="2:15" x14ac:dyDescent="0.2">
      <c r="B44423" s="3"/>
      <c r="C44423" s="3"/>
      <c r="D44423" s="6"/>
      <c r="E44423" s="8"/>
      <c r="O44423" s="9"/>
    </row>
    <row r="44424" spans="2:15" x14ac:dyDescent="0.2">
      <c r="B44424" s="3"/>
      <c r="C44424" s="3"/>
      <c r="D44424" s="6"/>
      <c r="E44424" s="8"/>
      <c r="O44424" s="9"/>
    </row>
    <row r="44425" spans="2:15" x14ac:dyDescent="0.2">
      <c r="B44425" s="3"/>
      <c r="C44425" s="3"/>
      <c r="D44425" s="6"/>
      <c r="E44425" s="8"/>
      <c r="O44425" s="9"/>
    </row>
    <row r="44426" spans="2:15" x14ac:dyDescent="0.2">
      <c r="B44426" s="3"/>
      <c r="C44426" s="3"/>
      <c r="D44426" s="6"/>
      <c r="E44426" s="8"/>
      <c r="O44426" s="9"/>
    </row>
    <row r="44427" spans="2:15" x14ac:dyDescent="0.2">
      <c r="B44427" s="3"/>
      <c r="C44427" s="3"/>
      <c r="D44427" s="6"/>
      <c r="E44427" s="8"/>
      <c r="O44427" s="9"/>
    </row>
    <row r="44428" spans="2:15" x14ac:dyDescent="0.2">
      <c r="B44428" s="3"/>
      <c r="C44428" s="3"/>
      <c r="D44428" s="6"/>
      <c r="E44428" s="8"/>
      <c r="O44428" s="9"/>
    </row>
    <row r="44429" spans="2:15" x14ac:dyDescent="0.2">
      <c r="B44429" s="3"/>
      <c r="C44429" s="3"/>
      <c r="D44429" s="6"/>
      <c r="E44429" s="8"/>
      <c r="O44429" s="9"/>
    </row>
    <row r="44430" spans="2:15" x14ac:dyDescent="0.2">
      <c r="B44430" s="3"/>
      <c r="C44430" s="3"/>
      <c r="D44430" s="6"/>
      <c r="E44430" s="8"/>
      <c r="O44430" s="9"/>
    </row>
    <row r="44431" spans="2:15" x14ac:dyDescent="0.2">
      <c r="B44431" s="3"/>
      <c r="C44431" s="3"/>
      <c r="D44431" s="6"/>
      <c r="E44431" s="8"/>
      <c r="O44431" s="9"/>
    </row>
    <row r="44432" spans="2:15" x14ac:dyDescent="0.2">
      <c r="B44432" s="3"/>
      <c r="C44432" s="3"/>
      <c r="D44432" s="6"/>
      <c r="E44432" s="8"/>
      <c r="O44432" s="9"/>
    </row>
    <row r="44433" spans="2:15" x14ac:dyDescent="0.2">
      <c r="B44433" s="3"/>
      <c r="C44433" s="3"/>
      <c r="D44433" s="6"/>
      <c r="E44433" s="8"/>
      <c r="O44433" s="9"/>
    </row>
    <row r="44434" spans="2:15" x14ac:dyDescent="0.2">
      <c r="B44434" s="3"/>
      <c r="C44434" s="3"/>
      <c r="D44434" s="6"/>
      <c r="E44434" s="8"/>
      <c r="O44434" s="9"/>
    </row>
    <row r="44435" spans="2:15" x14ac:dyDescent="0.2">
      <c r="B44435" s="3"/>
      <c r="C44435" s="3"/>
      <c r="D44435" s="6"/>
      <c r="E44435" s="8"/>
      <c r="O44435" s="9"/>
    </row>
    <row r="44436" spans="2:15" x14ac:dyDescent="0.2">
      <c r="B44436" s="3"/>
      <c r="C44436" s="3"/>
      <c r="D44436" s="6"/>
      <c r="E44436" s="8"/>
      <c r="O44436" s="9"/>
    </row>
    <row r="44437" spans="2:15" x14ac:dyDescent="0.2">
      <c r="B44437" s="3"/>
      <c r="C44437" s="3"/>
      <c r="D44437" s="6"/>
      <c r="E44437" s="8"/>
      <c r="O44437" s="9"/>
    </row>
    <row r="44438" spans="2:15" x14ac:dyDescent="0.2">
      <c r="B44438" s="3"/>
      <c r="C44438" s="3"/>
      <c r="D44438" s="6"/>
      <c r="E44438" s="8"/>
      <c r="O44438" s="9"/>
    </row>
    <row r="44439" spans="2:15" x14ac:dyDescent="0.2">
      <c r="B44439" s="3"/>
      <c r="C44439" s="3"/>
      <c r="D44439" s="6"/>
      <c r="E44439" s="8"/>
      <c r="O44439" s="9"/>
    </row>
    <row r="44440" spans="2:15" x14ac:dyDescent="0.2">
      <c r="B44440" s="3"/>
      <c r="C44440" s="3"/>
      <c r="D44440" s="6"/>
      <c r="E44440" s="8"/>
      <c r="O44440" s="9"/>
    </row>
    <row r="44441" spans="2:15" x14ac:dyDescent="0.2">
      <c r="B44441" s="3"/>
      <c r="C44441" s="3"/>
      <c r="D44441" s="6"/>
      <c r="E44441" s="8"/>
      <c r="O44441" s="9"/>
    </row>
    <row r="44442" spans="2:15" x14ac:dyDescent="0.2">
      <c r="B44442" s="3"/>
      <c r="C44442" s="3"/>
      <c r="D44442" s="6"/>
      <c r="E44442" s="8"/>
      <c r="O44442" s="9"/>
    </row>
    <row r="44443" spans="2:15" x14ac:dyDescent="0.2">
      <c r="B44443" s="3"/>
      <c r="C44443" s="3"/>
      <c r="D44443" s="6"/>
      <c r="E44443" s="8"/>
      <c r="O44443" s="9"/>
    </row>
    <row r="44444" spans="2:15" x14ac:dyDescent="0.2">
      <c r="B44444" s="3"/>
      <c r="C44444" s="3"/>
      <c r="D44444" s="6"/>
      <c r="E44444" s="8"/>
      <c r="O44444" s="9"/>
    </row>
    <row r="44445" spans="2:15" x14ac:dyDescent="0.2">
      <c r="B44445" s="3"/>
      <c r="C44445" s="3"/>
      <c r="D44445" s="6"/>
      <c r="E44445" s="8"/>
      <c r="O44445" s="9"/>
    </row>
    <row r="44446" spans="2:15" x14ac:dyDescent="0.2">
      <c r="B44446" s="3"/>
      <c r="C44446" s="3"/>
      <c r="D44446" s="6"/>
      <c r="E44446" s="8"/>
      <c r="O44446" s="9"/>
    </row>
    <row r="44447" spans="2:15" x14ac:dyDescent="0.2">
      <c r="B44447" s="3"/>
      <c r="C44447" s="3"/>
      <c r="D44447" s="6"/>
      <c r="E44447" s="8"/>
      <c r="O44447" s="9"/>
    </row>
    <row r="44448" spans="2:15" x14ac:dyDescent="0.2">
      <c r="B44448" s="3"/>
      <c r="C44448" s="3"/>
      <c r="D44448" s="6"/>
      <c r="E44448" s="8"/>
      <c r="O44448" s="9"/>
    </row>
    <row r="44449" spans="2:15" x14ac:dyDescent="0.2">
      <c r="B44449" s="3"/>
      <c r="C44449" s="3"/>
      <c r="D44449" s="6"/>
      <c r="E44449" s="8"/>
      <c r="O44449" s="9"/>
    </row>
    <row r="44450" spans="2:15" x14ac:dyDescent="0.2">
      <c r="B44450" s="3"/>
      <c r="C44450" s="3"/>
      <c r="D44450" s="6"/>
      <c r="E44450" s="8"/>
      <c r="O44450" s="9"/>
    </row>
    <row r="44451" spans="2:15" x14ac:dyDescent="0.2">
      <c r="B44451" s="3"/>
      <c r="C44451" s="3"/>
      <c r="D44451" s="6"/>
      <c r="E44451" s="8"/>
      <c r="O44451" s="9"/>
    </row>
    <row r="44452" spans="2:15" x14ac:dyDescent="0.2">
      <c r="B44452" s="3"/>
      <c r="C44452" s="3"/>
      <c r="D44452" s="6"/>
      <c r="E44452" s="8"/>
      <c r="O44452" s="9"/>
    </row>
    <row r="44453" spans="2:15" x14ac:dyDescent="0.2">
      <c r="B44453" s="3"/>
      <c r="C44453" s="3"/>
      <c r="D44453" s="6"/>
      <c r="E44453" s="8"/>
      <c r="O44453" s="9"/>
    </row>
    <row r="44454" spans="2:15" x14ac:dyDescent="0.2">
      <c r="B44454" s="3"/>
      <c r="C44454" s="3"/>
      <c r="D44454" s="6"/>
      <c r="E44454" s="8"/>
      <c r="O44454" s="9"/>
    </row>
    <row r="44455" spans="2:15" x14ac:dyDescent="0.2">
      <c r="B44455" s="3"/>
      <c r="C44455" s="3"/>
      <c r="D44455" s="6"/>
      <c r="E44455" s="8"/>
      <c r="O44455" s="9"/>
    </row>
    <row r="44456" spans="2:15" x14ac:dyDescent="0.2">
      <c r="B44456" s="3"/>
      <c r="C44456" s="3"/>
      <c r="D44456" s="6"/>
      <c r="E44456" s="8"/>
      <c r="O44456" s="9"/>
    </row>
    <row r="44457" spans="2:15" x14ac:dyDescent="0.2">
      <c r="B44457" s="3"/>
      <c r="C44457" s="3"/>
      <c r="D44457" s="6"/>
      <c r="E44457" s="8"/>
      <c r="O44457" s="9"/>
    </row>
    <row r="44458" spans="2:15" x14ac:dyDescent="0.2">
      <c r="B44458" s="3"/>
      <c r="C44458" s="3"/>
      <c r="D44458" s="6"/>
      <c r="E44458" s="8"/>
      <c r="O44458" s="9"/>
    </row>
    <row r="44459" spans="2:15" x14ac:dyDescent="0.2">
      <c r="B44459" s="3"/>
      <c r="C44459" s="3"/>
      <c r="D44459" s="6"/>
      <c r="E44459" s="8"/>
      <c r="O44459" s="9"/>
    </row>
    <row r="44460" spans="2:15" x14ac:dyDescent="0.2">
      <c r="B44460" s="3"/>
      <c r="C44460" s="3"/>
      <c r="D44460" s="6"/>
      <c r="E44460" s="8"/>
      <c r="O44460" s="9"/>
    </row>
    <row r="44461" spans="2:15" x14ac:dyDescent="0.2">
      <c r="B44461" s="3"/>
      <c r="C44461" s="3"/>
      <c r="D44461" s="6"/>
      <c r="E44461" s="8"/>
      <c r="O44461" s="9"/>
    </row>
    <row r="44462" spans="2:15" x14ac:dyDescent="0.2">
      <c r="B44462" s="3"/>
      <c r="C44462" s="3"/>
      <c r="D44462" s="6"/>
      <c r="E44462" s="8"/>
      <c r="O44462" s="9"/>
    </row>
    <row r="44463" spans="2:15" x14ac:dyDescent="0.2">
      <c r="B44463" s="3"/>
      <c r="C44463" s="3"/>
      <c r="D44463" s="6"/>
      <c r="E44463" s="8"/>
      <c r="O44463" s="9"/>
    </row>
    <row r="44464" spans="2:15" x14ac:dyDescent="0.2">
      <c r="B44464" s="3"/>
      <c r="C44464" s="3"/>
      <c r="D44464" s="6"/>
      <c r="E44464" s="8"/>
      <c r="O44464" s="9"/>
    </row>
    <row r="44465" spans="2:15" x14ac:dyDescent="0.2">
      <c r="B44465" s="3"/>
      <c r="C44465" s="3"/>
      <c r="D44465" s="6"/>
      <c r="E44465" s="8"/>
      <c r="O44465" s="9"/>
    </row>
    <row r="44466" spans="2:15" x14ac:dyDescent="0.2">
      <c r="B44466" s="3"/>
      <c r="C44466" s="3"/>
      <c r="D44466" s="6"/>
      <c r="E44466" s="8"/>
      <c r="O44466" s="9"/>
    </row>
    <row r="44467" spans="2:15" x14ac:dyDescent="0.2">
      <c r="B44467" s="3"/>
      <c r="C44467" s="3"/>
      <c r="D44467" s="6"/>
      <c r="E44467" s="8"/>
      <c r="O44467" s="9"/>
    </row>
    <row r="44468" spans="2:15" x14ac:dyDescent="0.2">
      <c r="B44468" s="3"/>
      <c r="C44468" s="3"/>
      <c r="D44468" s="6"/>
      <c r="E44468" s="8"/>
      <c r="O44468" s="9"/>
    </row>
    <row r="44469" spans="2:15" x14ac:dyDescent="0.2">
      <c r="B44469" s="3"/>
      <c r="C44469" s="3"/>
      <c r="D44469" s="6"/>
      <c r="E44469" s="8"/>
      <c r="O44469" s="9"/>
    </row>
    <row r="44470" spans="2:15" x14ac:dyDescent="0.2">
      <c r="B44470" s="3"/>
      <c r="C44470" s="3"/>
      <c r="D44470" s="6"/>
      <c r="E44470" s="8"/>
      <c r="O44470" s="9"/>
    </row>
    <row r="44471" spans="2:15" x14ac:dyDescent="0.2">
      <c r="B44471" s="3"/>
      <c r="C44471" s="3"/>
      <c r="D44471" s="6"/>
      <c r="E44471" s="8"/>
      <c r="O44471" s="9"/>
    </row>
    <row r="44472" spans="2:15" x14ac:dyDescent="0.2">
      <c r="B44472" s="3"/>
      <c r="C44472" s="3"/>
      <c r="D44472" s="6"/>
      <c r="E44472" s="8"/>
      <c r="O44472" s="9"/>
    </row>
    <row r="44473" spans="2:15" x14ac:dyDescent="0.2">
      <c r="B44473" s="3"/>
      <c r="C44473" s="3"/>
      <c r="D44473" s="6"/>
      <c r="E44473" s="8"/>
      <c r="O44473" s="9"/>
    </row>
    <row r="44474" spans="2:15" x14ac:dyDescent="0.2">
      <c r="B44474" s="3"/>
      <c r="C44474" s="3"/>
      <c r="D44474" s="6"/>
      <c r="E44474" s="8"/>
      <c r="O44474" s="9"/>
    </row>
    <row r="44475" spans="2:15" x14ac:dyDescent="0.2">
      <c r="B44475" s="3"/>
      <c r="C44475" s="3"/>
      <c r="D44475" s="6"/>
      <c r="E44475" s="8"/>
      <c r="O44475" s="9"/>
    </row>
    <row r="44476" spans="2:15" x14ac:dyDescent="0.2">
      <c r="B44476" s="3"/>
      <c r="C44476" s="3"/>
      <c r="D44476" s="6"/>
      <c r="E44476" s="8"/>
      <c r="O44476" s="9"/>
    </row>
    <row r="44477" spans="2:15" x14ac:dyDescent="0.2">
      <c r="B44477" s="3"/>
      <c r="C44477" s="3"/>
      <c r="D44477" s="6"/>
      <c r="E44477" s="8"/>
      <c r="O44477" s="9"/>
    </row>
    <row r="44478" spans="2:15" x14ac:dyDescent="0.2">
      <c r="B44478" s="3"/>
      <c r="C44478" s="3"/>
      <c r="D44478" s="6"/>
      <c r="E44478" s="8"/>
      <c r="O44478" s="9"/>
    </row>
    <row r="44479" spans="2:15" x14ac:dyDescent="0.2">
      <c r="B44479" s="3"/>
      <c r="C44479" s="3"/>
      <c r="D44479" s="6"/>
      <c r="E44479" s="8"/>
      <c r="O44479" s="9"/>
    </row>
    <row r="44480" spans="2:15" x14ac:dyDescent="0.2">
      <c r="B44480" s="3"/>
      <c r="C44480" s="3"/>
      <c r="D44480" s="6"/>
      <c r="E44480" s="8"/>
      <c r="O44480" s="9"/>
    </row>
    <row r="44481" spans="2:15" x14ac:dyDescent="0.2">
      <c r="B44481" s="3"/>
      <c r="C44481" s="3"/>
      <c r="D44481" s="6"/>
      <c r="E44481" s="8"/>
      <c r="O44481" s="9"/>
    </row>
    <row r="44482" spans="2:15" x14ac:dyDescent="0.2">
      <c r="B44482" s="3"/>
      <c r="C44482" s="3"/>
      <c r="D44482" s="6"/>
      <c r="E44482" s="8"/>
      <c r="O44482" s="9"/>
    </row>
    <row r="44483" spans="2:15" x14ac:dyDescent="0.2">
      <c r="B44483" s="3"/>
      <c r="C44483" s="3"/>
      <c r="D44483" s="6"/>
      <c r="E44483" s="8"/>
      <c r="O44483" s="9"/>
    </row>
    <row r="44484" spans="2:15" x14ac:dyDescent="0.2">
      <c r="B44484" s="3"/>
      <c r="C44484" s="3"/>
      <c r="D44484" s="6"/>
      <c r="E44484" s="8"/>
      <c r="O44484" s="9"/>
    </row>
    <row r="44485" spans="2:15" x14ac:dyDescent="0.2">
      <c r="B44485" s="3"/>
      <c r="C44485" s="3"/>
      <c r="D44485" s="6"/>
      <c r="E44485" s="8"/>
      <c r="O44485" s="9"/>
    </row>
    <row r="44486" spans="2:15" x14ac:dyDescent="0.2">
      <c r="B44486" s="3"/>
      <c r="C44486" s="3"/>
      <c r="D44486" s="6"/>
      <c r="E44486" s="8"/>
      <c r="O44486" s="9"/>
    </row>
    <row r="44487" spans="2:15" x14ac:dyDescent="0.2">
      <c r="B44487" s="3"/>
      <c r="C44487" s="3"/>
      <c r="D44487" s="6"/>
      <c r="E44487" s="8"/>
      <c r="O44487" s="9"/>
    </row>
    <row r="44488" spans="2:15" x14ac:dyDescent="0.2">
      <c r="B44488" s="3"/>
      <c r="C44488" s="3"/>
      <c r="D44488" s="6"/>
      <c r="E44488" s="8"/>
      <c r="O44488" s="9"/>
    </row>
    <row r="44489" spans="2:15" x14ac:dyDescent="0.2">
      <c r="B44489" s="3"/>
      <c r="C44489" s="3"/>
      <c r="D44489" s="6"/>
      <c r="E44489" s="8"/>
      <c r="O44489" s="9"/>
    </row>
    <row r="44490" spans="2:15" x14ac:dyDescent="0.2">
      <c r="B44490" s="3"/>
      <c r="C44490" s="3"/>
      <c r="D44490" s="6"/>
      <c r="E44490" s="8"/>
      <c r="O44490" s="9"/>
    </row>
    <row r="44491" spans="2:15" x14ac:dyDescent="0.2">
      <c r="B44491" s="3"/>
      <c r="C44491" s="3"/>
      <c r="D44491" s="6"/>
      <c r="E44491" s="8"/>
      <c r="O44491" s="9"/>
    </row>
    <row r="44492" spans="2:15" x14ac:dyDescent="0.2">
      <c r="B44492" s="3"/>
      <c r="C44492" s="3"/>
      <c r="D44492" s="6"/>
      <c r="E44492" s="8"/>
      <c r="O44492" s="9"/>
    </row>
    <row r="44493" spans="2:15" x14ac:dyDescent="0.2">
      <c r="B44493" s="3"/>
      <c r="C44493" s="3"/>
      <c r="D44493" s="6"/>
      <c r="E44493" s="8"/>
      <c r="O44493" s="9"/>
    </row>
    <row r="44494" spans="2:15" x14ac:dyDescent="0.2">
      <c r="B44494" s="3"/>
      <c r="C44494" s="3"/>
      <c r="D44494" s="6"/>
      <c r="E44494" s="8"/>
      <c r="O44494" s="9"/>
    </row>
    <row r="44495" spans="2:15" x14ac:dyDescent="0.2">
      <c r="B44495" s="3"/>
      <c r="C44495" s="3"/>
      <c r="D44495" s="6"/>
      <c r="E44495" s="8"/>
      <c r="O44495" s="9"/>
    </row>
    <row r="44496" spans="2:15" x14ac:dyDescent="0.2">
      <c r="B44496" s="3"/>
      <c r="C44496" s="3"/>
      <c r="D44496" s="6"/>
      <c r="E44496" s="8"/>
      <c r="O44496" s="9"/>
    </row>
    <row r="44497" spans="2:15" x14ac:dyDescent="0.2">
      <c r="B44497" s="3"/>
      <c r="C44497" s="3"/>
      <c r="D44497" s="6"/>
      <c r="E44497" s="8"/>
      <c r="O44497" s="9"/>
    </row>
    <row r="44498" spans="2:15" x14ac:dyDescent="0.2">
      <c r="B44498" s="3"/>
      <c r="C44498" s="3"/>
      <c r="D44498" s="6"/>
      <c r="E44498" s="8"/>
      <c r="O44498" s="9"/>
    </row>
    <row r="44499" spans="2:15" x14ac:dyDescent="0.2">
      <c r="B44499" s="3"/>
      <c r="C44499" s="3"/>
      <c r="D44499" s="6"/>
      <c r="E44499" s="8"/>
      <c r="O44499" s="9"/>
    </row>
    <row r="44500" spans="2:15" x14ac:dyDescent="0.2">
      <c r="B44500" s="3"/>
      <c r="C44500" s="3"/>
      <c r="D44500" s="6"/>
      <c r="E44500" s="8"/>
      <c r="O44500" s="9"/>
    </row>
    <row r="44501" spans="2:15" x14ac:dyDescent="0.2">
      <c r="B44501" s="3"/>
      <c r="C44501" s="3"/>
      <c r="D44501" s="6"/>
      <c r="E44501" s="8"/>
      <c r="O44501" s="9"/>
    </row>
    <row r="44502" spans="2:15" x14ac:dyDescent="0.2">
      <c r="B44502" s="3"/>
      <c r="C44502" s="3"/>
      <c r="D44502" s="6"/>
      <c r="E44502" s="8"/>
      <c r="O44502" s="9"/>
    </row>
    <row r="44503" spans="2:15" x14ac:dyDescent="0.2">
      <c r="B44503" s="3"/>
      <c r="C44503" s="3"/>
      <c r="D44503" s="6"/>
      <c r="E44503" s="8"/>
      <c r="O44503" s="9"/>
    </row>
    <row r="44504" spans="2:15" x14ac:dyDescent="0.2">
      <c r="B44504" s="3"/>
      <c r="C44504" s="3"/>
      <c r="D44504" s="6"/>
      <c r="E44504" s="8"/>
      <c r="O44504" s="9"/>
    </row>
    <row r="44505" spans="2:15" x14ac:dyDescent="0.2">
      <c r="B44505" s="3"/>
      <c r="C44505" s="3"/>
      <c r="D44505" s="6"/>
      <c r="E44505" s="8"/>
      <c r="O44505" s="9"/>
    </row>
    <row r="44506" spans="2:15" x14ac:dyDescent="0.2">
      <c r="B44506" s="3"/>
      <c r="C44506" s="3"/>
      <c r="D44506" s="6"/>
      <c r="E44506" s="8"/>
      <c r="O44506" s="9"/>
    </row>
    <row r="44507" spans="2:15" x14ac:dyDescent="0.2">
      <c r="B44507" s="3"/>
      <c r="C44507" s="3"/>
      <c r="D44507" s="6"/>
      <c r="E44507" s="8"/>
      <c r="O44507" s="9"/>
    </row>
    <row r="44508" spans="2:15" x14ac:dyDescent="0.2">
      <c r="B44508" s="3"/>
      <c r="C44508" s="3"/>
      <c r="D44508" s="6"/>
      <c r="E44508" s="8"/>
      <c r="O44508" s="9"/>
    </row>
    <row r="44509" spans="2:15" x14ac:dyDescent="0.2">
      <c r="B44509" s="3"/>
      <c r="C44509" s="3"/>
      <c r="D44509" s="6"/>
      <c r="E44509" s="8"/>
      <c r="O44509" s="9"/>
    </row>
    <row r="44510" spans="2:15" x14ac:dyDescent="0.2">
      <c r="B44510" s="3"/>
      <c r="C44510" s="3"/>
      <c r="D44510" s="6"/>
      <c r="E44510" s="8"/>
      <c r="O44510" s="9"/>
    </row>
    <row r="44511" spans="2:15" x14ac:dyDescent="0.2">
      <c r="B44511" s="3"/>
      <c r="C44511" s="3"/>
      <c r="D44511" s="6"/>
      <c r="E44511" s="8"/>
      <c r="O44511" s="9"/>
    </row>
    <row r="44512" spans="2:15" x14ac:dyDescent="0.2">
      <c r="B44512" s="3"/>
      <c r="C44512" s="3"/>
      <c r="D44512" s="6"/>
      <c r="E44512" s="8"/>
      <c r="O44512" s="9"/>
    </row>
    <row r="44513" spans="2:15" x14ac:dyDescent="0.2">
      <c r="B44513" s="3"/>
      <c r="C44513" s="3"/>
      <c r="D44513" s="6"/>
      <c r="E44513" s="8"/>
      <c r="O44513" s="9"/>
    </row>
    <row r="44514" spans="2:15" x14ac:dyDescent="0.2">
      <c r="B44514" s="3"/>
      <c r="C44514" s="3"/>
      <c r="D44514" s="6"/>
      <c r="E44514" s="8"/>
      <c r="O44514" s="9"/>
    </row>
    <row r="44515" spans="2:15" x14ac:dyDescent="0.2">
      <c r="B44515" s="3"/>
      <c r="C44515" s="3"/>
      <c r="D44515" s="6"/>
      <c r="E44515" s="8"/>
      <c r="O44515" s="9"/>
    </row>
    <row r="44516" spans="2:15" x14ac:dyDescent="0.2">
      <c r="B44516" s="3"/>
      <c r="C44516" s="3"/>
      <c r="D44516" s="6"/>
      <c r="E44516" s="8"/>
      <c r="O44516" s="9"/>
    </row>
    <row r="44517" spans="2:15" x14ac:dyDescent="0.2">
      <c r="B44517" s="3"/>
      <c r="C44517" s="3"/>
      <c r="D44517" s="6"/>
      <c r="E44517" s="8"/>
      <c r="O44517" s="9"/>
    </row>
    <row r="44518" spans="2:15" x14ac:dyDescent="0.2">
      <c r="B44518" s="3"/>
      <c r="C44518" s="3"/>
      <c r="D44518" s="6"/>
      <c r="E44518" s="8"/>
      <c r="O44518" s="9"/>
    </row>
    <row r="44519" spans="2:15" x14ac:dyDescent="0.2">
      <c r="B44519" s="3"/>
      <c r="C44519" s="3"/>
      <c r="D44519" s="6"/>
      <c r="E44519" s="8"/>
      <c r="O44519" s="9"/>
    </row>
    <row r="44520" spans="2:15" x14ac:dyDescent="0.2">
      <c r="B44520" s="3"/>
      <c r="C44520" s="3"/>
      <c r="D44520" s="6"/>
      <c r="E44520" s="8"/>
      <c r="O44520" s="9"/>
    </row>
    <row r="44521" spans="2:15" x14ac:dyDescent="0.2">
      <c r="B44521" s="3"/>
      <c r="C44521" s="3"/>
      <c r="D44521" s="6"/>
      <c r="E44521" s="8"/>
      <c r="O44521" s="9"/>
    </row>
    <row r="44522" spans="2:15" x14ac:dyDescent="0.2">
      <c r="B44522" s="3"/>
      <c r="C44522" s="3"/>
      <c r="D44522" s="6"/>
      <c r="E44522" s="8"/>
      <c r="O44522" s="9"/>
    </row>
    <row r="44523" spans="2:15" x14ac:dyDescent="0.2">
      <c r="B44523" s="3"/>
      <c r="C44523" s="3"/>
      <c r="D44523" s="6"/>
      <c r="E44523" s="8"/>
      <c r="O44523" s="9"/>
    </row>
    <row r="44524" spans="2:15" x14ac:dyDescent="0.2">
      <c r="B44524" s="3"/>
      <c r="C44524" s="3"/>
      <c r="D44524" s="6"/>
      <c r="E44524" s="8"/>
      <c r="O44524" s="9"/>
    </row>
    <row r="44525" spans="2:15" x14ac:dyDescent="0.2">
      <c r="B44525" s="3"/>
      <c r="C44525" s="3"/>
      <c r="D44525" s="6"/>
      <c r="E44525" s="8"/>
      <c r="O44525" s="9"/>
    </row>
    <row r="44526" spans="2:15" x14ac:dyDescent="0.2">
      <c r="B44526" s="3"/>
      <c r="C44526" s="3"/>
      <c r="D44526" s="6"/>
      <c r="E44526" s="8"/>
      <c r="O44526" s="9"/>
    </row>
    <row r="44527" spans="2:15" x14ac:dyDescent="0.2">
      <c r="B44527" s="3"/>
      <c r="C44527" s="3"/>
      <c r="D44527" s="6"/>
      <c r="E44527" s="8"/>
      <c r="O44527" s="9"/>
    </row>
    <row r="44528" spans="2:15" x14ac:dyDescent="0.2">
      <c r="B44528" s="3"/>
      <c r="C44528" s="3"/>
      <c r="D44528" s="6"/>
      <c r="E44528" s="8"/>
      <c r="O44528" s="9"/>
    </row>
    <row r="44529" spans="2:15" x14ac:dyDescent="0.2">
      <c r="B44529" s="3"/>
      <c r="C44529" s="3"/>
      <c r="D44529" s="6"/>
      <c r="E44529" s="8"/>
      <c r="O44529" s="9"/>
    </row>
    <row r="44530" spans="2:15" x14ac:dyDescent="0.2">
      <c r="B44530" s="3"/>
      <c r="C44530" s="3"/>
      <c r="D44530" s="6"/>
      <c r="E44530" s="8"/>
      <c r="O44530" s="9"/>
    </row>
    <row r="44531" spans="2:15" x14ac:dyDescent="0.2">
      <c r="B44531" s="3"/>
      <c r="C44531" s="3"/>
      <c r="D44531" s="6"/>
      <c r="E44531" s="8"/>
      <c r="O44531" s="9"/>
    </row>
    <row r="44532" spans="2:15" x14ac:dyDescent="0.2">
      <c r="B44532" s="3"/>
      <c r="C44532" s="3"/>
      <c r="D44532" s="6"/>
      <c r="E44532" s="8"/>
      <c r="O44532" s="9"/>
    </row>
    <row r="44533" spans="2:15" x14ac:dyDescent="0.2">
      <c r="B44533" s="3"/>
      <c r="C44533" s="3"/>
      <c r="D44533" s="6"/>
      <c r="E44533" s="8"/>
      <c r="O44533" s="9"/>
    </row>
    <row r="44534" spans="2:15" x14ac:dyDescent="0.2">
      <c r="B44534" s="3"/>
      <c r="C44534" s="3"/>
      <c r="D44534" s="6"/>
      <c r="E44534" s="8"/>
      <c r="O44534" s="9"/>
    </row>
    <row r="44535" spans="2:15" x14ac:dyDescent="0.2">
      <c r="B44535" s="3"/>
      <c r="C44535" s="3"/>
      <c r="D44535" s="6"/>
      <c r="E44535" s="8"/>
      <c r="O44535" s="9"/>
    </row>
    <row r="44536" spans="2:15" x14ac:dyDescent="0.2">
      <c r="B44536" s="3"/>
      <c r="C44536" s="3"/>
      <c r="D44536" s="6"/>
      <c r="E44536" s="8"/>
      <c r="O44536" s="9"/>
    </row>
    <row r="44537" spans="2:15" x14ac:dyDescent="0.2">
      <c r="B44537" s="3"/>
      <c r="C44537" s="3"/>
      <c r="D44537" s="6"/>
      <c r="E44537" s="8"/>
      <c r="O44537" s="9"/>
    </row>
    <row r="44538" spans="2:15" x14ac:dyDescent="0.2">
      <c r="B44538" s="3"/>
      <c r="C44538" s="3"/>
      <c r="D44538" s="6"/>
      <c r="E44538" s="8"/>
      <c r="O44538" s="9"/>
    </row>
    <row r="44539" spans="2:15" x14ac:dyDescent="0.2">
      <c r="B44539" s="3"/>
      <c r="C44539" s="3"/>
      <c r="D44539" s="6"/>
      <c r="E44539" s="8"/>
      <c r="O44539" s="9"/>
    </row>
    <row r="44540" spans="2:15" x14ac:dyDescent="0.2">
      <c r="B44540" s="3"/>
      <c r="C44540" s="3"/>
      <c r="D44540" s="6"/>
      <c r="E44540" s="8"/>
      <c r="O44540" s="9"/>
    </row>
    <row r="44541" spans="2:15" x14ac:dyDescent="0.2">
      <c r="B44541" s="3"/>
      <c r="C44541" s="3"/>
      <c r="D44541" s="6"/>
      <c r="E44541" s="8"/>
      <c r="O44541" s="9"/>
    </row>
    <row r="44542" spans="2:15" x14ac:dyDescent="0.2">
      <c r="B44542" s="3"/>
      <c r="C44542" s="3"/>
      <c r="D44542" s="6"/>
      <c r="E44542" s="8"/>
      <c r="O44542" s="9"/>
    </row>
    <row r="44543" spans="2:15" x14ac:dyDescent="0.2">
      <c r="B44543" s="3"/>
      <c r="C44543" s="3"/>
      <c r="D44543" s="6"/>
      <c r="E44543" s="8"/>
      <c r="O44543" s="9"/>
    </row>
    <row r="44544" spans="2:15" x14ac:dyDescent="0.2">
      <c r="B44544" s="3"/>
      <c r="C44544" s="3"/>
      <c r="D44544" s="6"/>
      <c r="E44544" s="8"/>
      <c r="O44544" s="9"/>
    </row>
    <row r="44545" spans="2:15" x14ac:dyDescent="0.2">
      <c r="B44545" s="3"/>
      <c r="C44545" s="3"/>
      <c r="D44545" s="6"/>
      <c r="E44545" s="8"/>
      <c r="O44545" s="9"/>
    </row>
    <row r="44546" spans="2:15" x14ac:dyDescent="0.2">
      <c r="B44546" s="3"/>
      <c r="C44546" s="3"/>
      <c r="D44546" s="6"/>
      <c r="E44546" s="8"/>
      <c r="O44546" s="9"/>
    </row>
    <row r="44547" spans="2:15" x14ac:dyDescent="0.2">
      <c r="B44547" s="3"/>
      <c r="C44547" s="3"/>
      <c r="D44547" s="6"/>
      <c r="E44547" s="8"/>
      <c r="O44547" s="9"/>
    </row>
    <row r="44548" spans="2:15" x14ac:dyDescent="0.2">
      <c r="B44548" s="3"/>
      <c r="C44548" s="3"/>
      <c r="D44548" s="6"/>
      <c r="E44548" s="8"/>
      <c r="O44548" s="9"/>
    </row>
    <row r="44549" spans="2:15" x14ac:dyDescent="0.2">
      <c r="B44549" s="3"/>
      <c r="C44549" s="3"/>
      <c r="D44549" s="6"/>
      <c r="E44549" s="8"/>
      <c r="O44549" s="9"/>
    </row>
    <row r="44550" spans="2:15" x14ac:dyDescent="0.2">
      <c r="B44550" s="3"/>
      <c r="C44550" s="3"/>
      <c r="D44550" s="6"/>
      <c r="E44550" s="8"/>
      <c r="O44550" s="9"/>
    </row>
    <row r="44551" spans="2:15" x14ac:dyDescent="0.2">
      <c r="B44551" s="3"/>
      <c r="C44551" s="3"/>
      <c r="D44551" s="6"/>
      <c r="E44551" s="8"/>
      <c r="O44551" s="9"/>
    </row>
    <row r="44552" spans="2:15" x14ac:dyDescent="0.2">
      <c r="B44552" s="3"/>
      <c r="C44552" s="3"/>
      <c r="D44552" s="6"/>
      <c r="E44552" s="8"/>
      <c r="O44552" s="9"/>
    </row>
    <row r="44553" spans="2:15" x14ac:dyDescent="0.2">
      <c r="B44553" s="3"/>
      <c r="C44553" s="3"/>
      <c r="D44553" s="6"/>
      <c r="E44553" s="8"/>
      <c r="O44553" s="9"/>
    </row>
    <row r="44554" spans="2:15" x14ac:dyDescent="0.2">
      <c r="B44554" s="3"/>
      <c r="C44554" s="3"/>
      <c r="D44554" s="6"/>
      <c r="E44554" s="8"/>
      <c r="O44554" s="9"/>
    </row>
    <row r="44555" spans="2:15" x14ac:dyDescent="0.2">
      <c r="B44555" s="3"/>
      <c r="C44555" s="3"/>
      <c r="D44555" s="6"/>
      <c r="E44555" s="8"/>
      <c r="O44555" s="9"/>
    </row>
    <row r="44556" spans="2:15" x14ac:dyDescent="0.2">
      <c r="B44556" s="3"/>
      <c r="C44556" s="3"/>
      <c r="D44556" s="6"/>
      <c r="E44556" s="8"/>
      <c r="O44556" s="9"/>
    </row>
    <row r="44557" spans="2:15" x14ac:dyDescent="0.2">
      <c r="B44557" s="3"/>
      <c r="C44557" s="3"/>
      <c r="D44557" s="6"/>
      <c r="E44557" s="8"/>
      <c r="O44557" s="9"/>
    </row>
    <row r="44558" spans="2:15" x14ac:dyDescent="0.2">
      <c r="B44558" s="3"/>
      <c r="C44558" s="3"/>
      <c r="D44558" s="6"/>
      <c r="E44558" s="8"/>
      <c r="O44558" s="9"/>
    </row>
    <row r="44559" spans="2:15" x14ac:dyDescent="0.2">
      <c r="B44559" s="3"/>
      <c r="C44559" s="3"/>
      <c r="D44559" s="6"/>
      <c r="E44559" s="8"/>
      <c r="O44559" s="9"/>
    </row>
    <row r="44560" spans="2:15" x14ac:dyDescent="0.2">
      <c r="B44560" s="3"/>
      <c r="C44560" s="3"/>
      <c r="D44560" s="6"/>
      <c r="E44560" s="8"/>
      <c r="O44560" s="9"/>
    </row>
    <row r="44561" spans="2:15" x14ac:dyDescent="0.2">
      <c r="B44561" s="3"/>
      <c r="C44561" s="3"/>
      <c r="D44561" s="6"/>
      <c r="E44561" s="8"/>
      <c r="O44561" s="9"/>
    </row>
    <row r="44562" spans="2:15" x14ac:dyDescent="0.2">
      <c r="B44562" s="3"/>
      <c r="C44562" s="3"/>
      <c r="D44562" s="6"/>
      <c r="E44562" s="8"/>
      <c r="O44562" s="9"/>
    </row>
    <row r="44563" spans="2:15" x14ac:dyDescent="0.2">
      <c r="B44563" s="3"/>
      <c r="C44563" s="3"/>
      <c r="D44563" s="6"/>
      <c r="E44563" s="8"/>
      <c r="O44563" s="9"/>
    </row>
    <row r="44564" spans="2:15" x14ac:dyDescent="0.2">
      <c r="B44564" s="3"/>
      <c r="C44564" s="3"/>
      <c r="D44564" s="6"/>
      <c r="E44564" s="8"/>
      <c r="O44564" s="9"/>
    </row>
    <row r="44565" spans="2:15" x14ac:dyDescent="0.2">
      <c r="B44565" s="3"/>
      <c r="C44565" s="3"/>
      <c r="D44565" s="6"/>
      <c r="E44565" s="8"/>
      <c r="O44565" s="9"/>
    </row>
    <row r="44566" spans="2:15" x14ac:dyDescent="0.2">
      <c r="B44566" s="3"/>
      <c r="C44566" s="3"/>
      <c r="D44566" s="6"/>
      <c r="E44566" s="8"/>
      <c r="O44566" s="9"/>
    </row>
    <row r="44567" spans="2:15" x14ac:dyDescent="0.2">
      <c r="B44567" s="3"/>
      <c r="C44567" s="3"/>
      <c r="D44567" s="6"/>
      <c r="E44567" s="8"/>
      <c r="O44567" s="9"/>
    </row>
    <row r="44568" spans="2:15" x14ac:dyDescent="0.2">
      <c r="B44568" s="3"/>
      <c r="C44568" s="3"/>
      <c r="D44568" s="6"/>
      <c r="E44568" s="8"/>
      <c r="O44568" s="9"/>
    </row>
    <row r="44569" spans="2:15" x14ac:dyDescent="0.2">
      <c r="B44569" s="3"/>
      <c r="C44569" s="3"/>
      <c r="D44569" s="6"/>
      <c r="E44569" s="8"/>
      <c r="O44569" s="9"/>
    </row>
    <row r="44570" spans="2:15" x14ac:dyDescent="0.2">
      <c r="B44570" s="3"/>
      <c r="C44570" s="3"/>
      <c r="D44570" s="6"/>
      <c r="E44570" s="8"/>
      <c r="O44570" s="9"/>
    </row>
    <row r="44571" spans="2:15" x14ac:dyDescent="0.2">
      <c r="B44571" s="3"/>
      <c r="C44571" s="3"/>
      <c r="D44571" s="6"/>
      <c r="E44571" s="8"/>
      <c r="O44571" s="9"/>
    </row>
    <row r="44572" spans="2:15" x14ac:dyDescent="0.2">
      <c r="B44572" s="3"/>
      <c r="C44572" s="3"/>
      <c r="D44572" s="6"/>
      <c r="E44572" s="8"/>
      <c r="O44572" s="9"/>
    </row>
    <row r="44573" spans="2:15" x14ac:dyDescent="0.2">
      <c r="B44573" s="3"/>
      <c r="C44573" s="3"/>
      <c r="D44573" s="6"/>
      <c r="E44573" s="8"/>
      <c r="O44573" s="9"/>
    </row>
    <row r="44574" spans="2:15" x14ac:dyDescent="0.2">
      <c r="B44574" s="3"/>
      <c r="C44574" s="3"/>
      <c r="D44574" s="6"/>
      <c r="E44574" s="8"/>
      <c r="O44574" s="9"/>
    </row>
    <row r="44575" spans="2:15" x14ac:dyDescent="0.2">
      <c r="B44575" s="3"/>
      <c r="C44575" s="3"/>
      <c r="D44575" s="6"/>
      <c r="E44575" s="8"/>
      <c r="O44575" s="9"/>
    </row>
    <row r="44576" spans="2:15" x14ac:dyDescent="0.2">
      <c r="B44576" s="3"/>
      <c r="C44576" s="3"/>
      <c r="D44576" s="6"/>
      <c r="E44576" s="8"/>
      <c r="O44576" s="9"/>
    </row>
    <row r="44577" spans="2:15" x14ac:dyDescent="0.2">
      <c r="B44577" s="3"/>
      <c r="C44577" s="3"/>
      <c r="D44577" s="6"/>
      <c r="E44577" s="8"/>
      <c r="O44577" s="9"/>
    </row>
    <row r="44578" spans="2:15" x14ac:dyDescent="0.2">
      <c r="B44578" s="3"/>
      <c r="C44578" s="3"/>
      <c r="D44578" s="6"/>
      <c r="E44578" s="8"/>
      <c r="O44578" s="9"/>
    </row>
    <row r="44579" spans="2:15" x14ac:dyDescent="0.2">
      <c r="B44579" s="3"/>
      <c r="C44579" s="3"/>
      <c r="D44579" s="6"/>
      <c r="E44579" s="8"/>
      <c r="O44579" s="9"/>
    </row>
    <row r="44580" spans="2:15" x14ac:dyDescent="0.2">
      <c r="B44580" s="3"/>
      <c r="C44580" s="3"/>
      <c r="D44580" s="6"/>
      <c r="E44580" s="8"/>
      <c r="O44580" s="9"/>
    </row>
    <row r="44581" spans="2:15" x14ac:dyDescent="0.2">
      <c r="B44581" s="3"/>
      <c r="C44581" s="3"/>
      <c r="D44581" s="6"/>
      <c r="E44581" s="8"/>
      <c r="O44581" s="9"/>
    </row>
    <row r="44582" spans="2:15" x14ac:dyDescent="0.2">
      <c r="B44582" s="3"/>
      <c r="C44582" s="3"/>
      <c r="D44582" s="6"/>
      <c r="E44582" s="8"/>
      <c r="O44582" s="9"/>
    </row>
    <row r="44583" spans="2:15" x14ac:dyDescent="0.2">
      <c r="B44583" s="3"/>
      <c r="C44583" s="3"/>
      <c r="D44583" s="6"/>
      <c r="E44583" s="8"/>
      <c r="O44583" s="9"/>
    </row>
    <row r="44584" spans="2:15" x14ac:dyDescent="0.2">
      <c r="B44584" s="3"/>
      <c r="C44584" s="3"/>
      <c r="D44584" s="6"/>
      <c r="E44584" s="8"/>
      <c r="O44584" s="9"/>
    </row>
    <row r="44585" spans="2:15" x14ac:dyDescent="0.2">
      <c r="B44585" s="3"/>
      <c r="C44585" s="3"/>
      <c r="D44585" s="6"/>
      <c r="E44585" s="8"/>
      <c r="O44585" s="9"/>
    </row>
    <row r="44586" spans="2:15" x14ac:dyDescent="0.2">
      <c r="B44586" s="3"/>
      <c r="C44586" s="3"/>
      <c r="D44586" s="6"/>
      <c r="E44586" s="8"/>
      <c r="O44586" s="9"/>
    </row>
    <row r="44587" spans="2:15" x14ac:dyDescent="0.2">
      <c r="B44587" s="3"/>
      <c r="C44587" s="3"/>
      <c r="D44587" s="6"/>
      <c r="E44587" s="8"/>
      <c r="O44587" s="9"/>
    </row>
    <row r="44588" spans="2:15" x14ac:dyDescent="0.2">
      <c r="B44588" s="3"/>
      <c r="C44588" s="3"/>
      <c r="D44588" s="6"/>
      <c r="E44588" s="8"/>
      <c r="O44588" s="9"/>
    </row>
    <row r="44589" spans="2:15" x14ac:dyDescent="0.2">
      <c r="B44589" s="3"/>
      <c r="C44589" s="3"/>
      <c r="D44589" s="6"/>
      <c r="E44589" s="8"/>
      <c r="O44589" s="9"/>
    </row>
    <row r="44590" spans="2:15" x14ac:dyDescent="0.2">
      <c r="B44590" s="3"/>
      <c r="C44590" s="3"/>
      <c r="D44590" s="6"/>
      <c r="E44590" s="8"/>
      <c r="O44590" s="9"/>
    </row>
    <row r="44591" spans="2:15" x14ac:dyDescent="0.2">
      <c r="B44591" s="3"/>
      <c r="C44591" s="3"/>
      <c r="D44591" s="6"/>
      <c r="E44591" s="8"/>
      <c r="O44591" s="9"/>
    </row>
    <row r="44592" spans="2:15" x14ac:dyDescent="0.2">
      <c r="B44592" s="3"/>
      <c r="C44592" s="3"/>
      <c r="D44592" s="6"/>
      <c r="E44592" s="8"/>
      <c r="O44592" s="9"/>
    </row>
    <row r="44593" spans="2:15" x14ac:dyDescent="0.2">
      <c r="B44593" s="3"/>
      <c r="C44593" s="3"/>
      <c r="D44593" s="6"/>
      <c r="E44593" s="8"/>
      <c r="O44593" s="9"/>
    </row>
    <row r="44594" spans="2:15" x14ac:dyDescent="0.2">
      <c r="B44594" s="3"/>
      <c r="C44594" s="3"/>
      <c r="D44594" s="6"/>
      <c r="E44594" s="8"/>
      <c r="O44594" s="9"/>
    </row>
    <row r="44595" spans="2:15" x14ac:dyDescent="0.2">
      <c r="B44595" s="3"/>
      <c r="C44595" s="3"/>
      <c r="D44595" s="6"/>
      <c r="E44595" s="8"/>
      <c r="O44595" s="9"/>
    </row>
    <row r="44596" spans="2:15" x14ac:dyDescent="0.2">
      <c r="B44596" s="3"/>
      <c r="C44596" s="3"/>
      <c r="D44596" s="6"/>
      <c r="E44596" s="8"/>
      <c r="O44596" s="9"/>
    </row>
    <row r="44597" spans="2:15" x14ac:dyDescent="0.2">
      <c r="B44597" s="3"/>
      <c r="C44597" s="3"/>
      <c r="D44597" s="6"/>
      <c r="E44597" s="8"/>
      <c r="O44597" s="9"/>
    </row>
    <row r="44598" spans="2:15" x14ac:dyDescent="0.2">
      <c r="B44598" s="3"/>
      <c r="C44598" s="3"/>
      <c r="D44598" s="6"/>
      <c r="E44598" s="8"/>
      <c r="O44598" s="9"/>
    </row>
    <row r="44599" spans="2:15" x14ac:dyDescent="0.2">
      <c r="B44599" s="3"/>
      <c r="C44599" s="3"/>
      <c r="D44599" s="6"/>
      <c r="E44599" s="8"/>
      <c r="O44599" s="9"/>
    </row>
    <row r="44600" spans="2:15" x14ac:dyDescent="0.2">
      <c r="B44600" s="3"/>
      <c r="C44600" s="3"/>
      <c r="D44600" s="6"/>
      <c r="E44600" s="8"/>
      <c r="O44600" s="9"/>
    </row>
    <row r="44601" spans="2:15" x14ac:dyDescent="0.2">
      <c r="B44601" s="3"/>
      <c r="C44601" s="3"/>
      <c r="D44601" s="6"/>
      <c r="E44601" s="8"/>
      <c r="O44601" s="9"/>
    </row>
    <row r="44602" spans="2:15" x14ac:dyDescent="0.2">
      <c r="B44602" s="3"/>
      <c r="C44602" s="3"/>
      <c r="D44602" s="6"/>
      <c r="E44602" s="8"/>
      <c r="O44602" s="9"/>
    </row>
    <row r="44603" spans="2:15" x14ac:dyDescent="0.2">
      <c r="B44603" s="3"/>
      <c r="C44603" s="3"/>
      <c r="D44603" s="6"/>
      <c r="E44603" s="8"/>
      <c r="O44603" s="9"/>
    </row>
    <row r="44604" spans="2:15" x14ac:dyDescent="0.2">
      <c r="B44604" s="3"/>
      <c r="C44604" s="3"/>
      <c r="D44604" s="6"/>
      <c r="E44604" s="8"/>
      <c r="O44604" s="9"/>
    </row>
    <row r="44605" spans="2:15" x14ac:dyDescent="0.2">
      <c r="B44605" s="3"/>
      <c r="C44605" s="3"/>
      <c r="D44605" s="6"/>
      <c r="E44605" s="8"/>
      <c r="O44605" s="9"/>
    </row>
    <row r="44606" spans="2:15" x14ac:dyDescent="0.2">
      <c r="B44606" s="3"/>
      <c r="C44606" s="3"/>
      <c r="D44606" s="6"/>
      <c r="E44606" s="8"/>
      <c r="O44606" s="9"/>
    </row>
    <row r="44607" spans="2:15" x14ac:dyDescent="0.2">
      <c r="B44607" s="3"/>
      <c r="C44607" s="3"/>
      <c r="D44607" s="6"/>
      <c r="E44607" s="8"/>
      <c r="O44607" s="9"/>
    </row>
    <row r="44608" spans="2:15" x14ac:dyDescent="0.2">
      <c r="B44608" s="3"/>
      <c r="C44608" s="3"/>
      <c r="D44608" s="6"/>
      <c r="E44608" s="8"/>
      <c r="O44608" s="9"/>
    </row>
    <row r="44609" spans="2:15" x14ac:dyDescent="0.2">
      <c r="B44609" s="3"/>
      <c r="C44609" s="3"/>
      <c r="D44609" s="6"/>
      <c r="E44609" s="8"/>
      <c r="O44609" s="9"/>
    </row>
    <row r="44610" spans="2:15" x14ac:dyDescent="0.2">
      <c r="B44610" s="3"/>
      <c r="C44610" s="3"/>
      <c r="D44610" s="6"/>
      <c r="E44610" s="8"/>
      <c r="O44610" s="9"/>
    </row>
    <row r="44611" spans="2:15" x14ac:dyDescent="0.2">
      <c r="B44611" s="3"/>
      <c r="C44611" s="3"/>
      <c r="D44611" s="6"/>
      <c r="E44611" s="8"/>
      <c r="O44611" s="9"/>
    </row>
    <row r="44612" spans="2:15" x14ac:dyDescent="0.2">
      <c r="B44612" s="3"/>
      <c r="C44612" s="3"/>
      <c r="D44612" s="6"/>
      <c r="E44612" s="8"/>
      <c r="O44612" s="9"/>
    </row>
    <row r="44613" spans="2:15" x14ac:dyDescent="0.2">
      <c r="B44613" s="3"/>
      <c r="C44613" s="3"/>
      <c r="D44613" s="6"/>
      <c r="E44613" s="8"/>
      <c r="O44613" s="9"/>
    </row>
    <row r="44614" spans="2:15" x14ac:dyDescent="0.2">
      <c r="B44614" s="3"/>
      <c r="C44614" s="3"/>
      <c r="D44614" s="6"/>
      <c r="E44614" s="8"/>
      <c r="O44614" s="9"/>
    </row>
    <row r="44615" spans="2:15" x14ac:dyDescent="0.2">
      <c r="B44615" s="3"/>
      <c r="C44615" s="3"/>
      <c r="D44615" s="6"/>
      <c r="E44615" s="8"/>
      <c r="O44615" s="9"/>
    </row>
    <row r="44616" spans="2:15" x14ac:dyDescent="0.2">
      <c r="B44616" s="3"/>
      <c r="C44616" s="3"/>
      <c r="D44616" s="6"/>
      <c r="E44616" s="8"/>
      <c r="O44616" s="9"/>
    </row>
    <row r="44617" spans="2:15" x14ac:dyDescent="0.2">
      <c r="B44617" s="3"/>
      <c r="C44617" s="3"/>
      <c r="D44617" s="6"/>
      <c r="E44617" s="8"/>
      <c r="O44617" s="9"/>
    </row>
    <row r="44618" spans="2:15" x14ac:dyDescent="0.2">
      <c r="B44618" s="3"/>
      <c r="C44618" s="3"/>
      <c r="D44618" s="6"/>
      <c r="E44618" s="8"/>
      <c r="O44618" s="9"/>
    </row>
    <row r="44619" spans="2:15" x14ac:dyDescent="0.2">
      <c r="B44619" s="3"/>
      <c r="C44619" s="3"/>
      <c r="D44619" s="6"/>
      <c r="E44619" s="8"/>
      <c r="O44619" s="9"/>
    </row>
    <row r="44620" spans="2:15" x14ac:dyDescent="0.2">
      <c r="B44620" s="3"/>
      <c r="C44620" s="3"/>
      <c r="D44620" s="6"/>
      <c r="E44620" s="8"/>
      <c r="O44620" s="9"/>
    </row>
    <row r="44621" spans="2:15" x14ac:dyDescent="0.2">
      <c r="B44621" s="3"/>
      <c r="C44621" s="3"/>
      <c r="D44621" s="6"/>
      <c r="E44621" s="8"/>
      <c r="O44621" s="9"/>
    </row>
    <row r="44622" spans="2:15" x14ac:dyDescent="0.2">
      <c r="B44622" s="3"/>
      <c r="C44622" s="3"/>
      <c r="D44622" s="6"/>
      <c r="E44622" s="8"/>
      <c r="O44622" s="9"/>
    </row>
    <row r="44623" spans="2:15" x14ac:dyDescent="0.2">
      <c r="B44623" s="3"/>
      <c r="C44623" s="3"/>
      <c r="D44623" s="6"/>
      <c r="E44623" s="8"/>
      <c r="O44623" s="9"/>
    </row>
    <row r="44624" spans="2:15" x14ac:dyDescent="0.2">
      <c r="B44624" s="3"/>
      <c r="C44624" s="3"/>
      <c r="D44624" s="6"/>
      <c r="E44624" s="8"/>
      <c r="O44624" s="9"/>
    </row>
    <row r="44625" spans="2:15" x14ac:dyDescent="0.2">
      <c r="B44625" s="3"/>
      <c r="C44625" s="3"/>
      <c r="D44625" s="6"/>
      <c r="E44625" s="8"/>
      <c r="O44625" s="9"/>
    </row>
    <row r="44626" spans="2:15" x14ac:dyDescent="0.2">
      <c r="B44626" s="3"/>
      <c r="C44626" s="3"/>
      <c r="D44626" s="6"/>
      <c r="E44626" s="8"/>
      <c r="O44626" s="9"/>
    </row>
    <row r="44627" spans="2:15" x14ac:dyDescent="0.2">
      <c r="B44627" s="3"/>
      <c r="C44627" s="3"/>
      <c r="D44627" s="6"/>
      <c r="E44627" s="8"/>
      <c r="O44627" s="9"/>
    </row>
    <row r="44628" spans="2:15" x14ac:dyDescent="0.2">
      <c r="B44628" s="3"/>
      <c r="C44628" s="3"/>
      <c r="D44628" s="6"/>
      <c r="E44628" s="8"/>
      <c r="O44628" s="9"/>
    </row>
    <row r="44629" spans="2:15" x14ac:dyDescent="0.2">
      <c r="B44629" s="3"/>
      <c r="C44629" s="3"/>
      <c r="D44629" s="6"/>
      <c r="E44629" s="8"/>
      <c r="O44629" s="9"/>
    </row>
    <row r="44630" spans="2:15" x14ac:dyDescent="0.2">
      <c r="B44630" s="3"/>
      <c r="C44630" s="3"/>
      <c r="D44630" s="6"/>
      <c r="E44630" s="8"/>
      <c r="O44630" s="9"/>
    </row>
    <row r="44631" spans="2:15" x14ac:dyDescent="0.2">
      <c r="B44631" s="3"/>
      <c r="C44631" s="3"/>
      <c r="D44631" s="6"/>
      <c r="E44631" s="8"/>
      <c r="O44631" s="9"/>
    </row>
    <row r="44632" spans="2:15" x14ac:dyDescent="0.2">
      <c r="B44632" s="3"/>
      <c r="C44632" s="3"/>
      <c r="D44632" s="6"/>
      <c r="E44632" s="8"/>
      <c r="O44632" s="9"/>
    </row>
    <row r="44633" spans="2:15" x14ac:dyDescent="0.2">
      <c r="B44633" s="3"/>
      <c r="C44633" s="3"/>
      <c r="D44633" s="6"/>
      <c r="E44633" s="8"/>
      <c r="O44633" s="9"/>
    </row>
    <row r="44634" spans="2:15" x14ac:dyDescent="0.2">
      <c r="B44634" s="3"/>
      <c r="C44634" s="3"/>
      <c r="D44634" s="6"/>
      <c r="E44634" s="8"/>
      <c r="O44634" s="9"/>
    </row>
    <row r="44635" spans="2:15" x14ac:dyDescent="0.2">
      <c r="B44635" s="3"/>
      <c r="C44635" s="3"/>
      <c r="D44635" s="6"/>
      <c r="E44635" s="8"/>
      <c r="O44635" s="9"/>
    </row>
    <row r="44636" spans="2:15" x14ac:dyDescent="0.2">
      <c r="B44636" s="3"/>
      <c r="C44636" s="3"/>
      <c r="D44636" s="6"/>
      <c r="E44636" s="8"/>
      <c r="O44636" s="9"/>
    </row>
    <row r="44637" spans="2:15" x14ac:dyDescent="0.2">
      <c r="B44637" s="3"/>
      <c r="C44637" s="3"/>
      <c r="D44637" s="6"/>
      <c r="E44637" s="8"/>
      <c r="O44637" s="9"/>
    </row>
    <row r="44638" spans="2:15" x14ac:dyDescent="0.2">
      <c r="B44638" s="3"/>
      <c r="C44638" s="3"/>
      <c r="D44638" s="6"/>
      <c r="E44638" s="8"/>
      <c r="O44638" s="9"/>
    </row>
    <row r="44639" spans="2:15" x14ac:dyDescent="0.2">
      <c r="B44639" s="3"/>
      <c r="C44639" s="3"/>
      <c r="D44639" s="6"/>
      <c r="E44639" s="8"/>
      <c r="O44639" s="9"/>
    </row>
    <row r="44640" spans="2:15" x14ac:dyDescent="0.2">
      <c r="B44640" s="3"/>
      <c r="C44640" s="3"/>
      <c r="D44640" s="6"/>
      <c r="E44640" s="8"/>
      <c r="O44640" s="9"/>
    </row>
    <row r="44641" spans="2:15" x14ac:dyDescent="0.2">
      <c r="B44641" s="3"/>
      <c r="C44641" s="3"/>
      <c r="D44641" s="6"/>
      <c r="E44641" s="8"/>
      <c r="O44641" s="9"/>
    </row>
    <row r="44642" spans="2:15" x14ac:dyDescent="0.2">
      <c r="B44642" s="3"/>
      <c r="C44642" s="3"/>
      <c r="D44642" s="6"/>
      <c r="E44642" s="8"/>
      <c r="O44642" s="9"/>
    </row>
    <row r="44643" spans="2:15" x14ac:dyDescent="0.2">
      <c r="B44643" s="3"/>
      <c r="C44643" s="3"/>
      <c r="D44643" s="6"/>
      <c r="E44643" s="8"/>
      <c r="O44643" s="9"/>
    </row>
    <row r="44644" spans="2:15" x14ac:dyDescent="0.2">
      <c r="B44644" s="3"/>
      <c r="C44644" s="3"/>
      <c r="D44644" s="6"/>
      <c r="E44644" s="8"/>
      <c r="O44644" s="9"/>
    </row>
    <row r="44645" spans="2:15" x14ac:dyDescent="0.2">
      <c r="B44645" s="3"/>
      <c r="C44645" s="3"/>
      <c r="D44645" s="6"/>
      <c r="E44645" s="8"/>
      <c r="O44645" s="9"/>
    </row>
    <row r="44646" spans="2:15" x14ac:dyDescent="0.2">
      <c r="B44646" s="3"/>
      <c r="C44646" s="3"/>
      <c r="D44646" s="6"/>
      <c r="E44646" s="8"/>
      <c r="O44646" s="9"/>
    </row>
    <row r="44647" spans="2:15" x14ac:dyDescent="0.2">
      <c r="B44647" s="3"/>
      <c r="C44647" s="3"/>
      <c r="D44647" s="6"/>
      <c r="E44647" s="8"/>
      <c r="O44647" s="9"/>
    </row>
    <row r="44648" spans="2:15" x14ac:dyDescent="0.2">
      <c r="B44648" s="3"/>
      <c r="C44648" s="3"/>
      <c r="D44648" s="6"/>
      <c r="E44648" s="8"/>
      <c r="O44648" s="9"/>
    </row>
    <row r="44649" spans="2:15" x14ac:dyDescent="0.2">
      <c r="B44649" s="3"/>
      <c r="C44649" s="3"/>
      <c r="D44649" s="6"/>
      <c r="E44649" s="8"/>
      <c r="O44649" s="9"/>
    </row>
    <row r="44650" spans="2:15" x14ac:dyDescent="0.2">
      <c r="B44650" s="3"/>
      <c r="C44650" s="3"/>
      <c r="D44650" s="6"/>
      <c r="E44650" s="8"/>
      <c r="O44650" s="9"/>
    </row>
    <row r="44651" spans="2:15" x14ac:dyDescent="0.2">
      <c r="B44651" s="3"/>
      <c r="C44651" s="3"/>
      <c r="D44651" s="6"/>
      <c r="E44651" s="8"/>
      <c r="O44651" s="9"/>
    </row>
    <row r="44652" spans="2:15" x14ac:dyDescent="0.2">
      <c r="B44652" s="3"/>
      <c r="C44652" s="3"/>
      <c r="D44652" s="6"/>
      <c r="E44652" s="8"/>
      <c r="O44652" s="9"/>
    </row>
    <row r="44653" spans="2:15" x14ac:dyDescent="0.2">
      <c r="B44653" s="3"/>
      <c r="C44653" s="3"/>
      <c r="D44653" s="6"/>
      <c r="E44653" s="8"/>
      <c r="O44653" s="9"/>
    </row>
    <row r="44654" spans="2:15" x14ac:dyDescent="0.2">
      <c r="B44654" s="3"/>
      <c r="C44654" s="3"/>
      <c r="D44654" s="6"/>
      <c r="E44654" s="8"/>
      <c r="O44654" s="9"/>
    </row>
    <row r="44655" spans="2:15" x14ac:dyDescent="0.2">
      <c r="B44655" s="3"/>
      <c r="C44655" s="3"/>
      <c r="D44655" s="6"/>
      <c r="E44655" s="8"/>
      <c r="O44655" s="9"/>
    </row>
    <row r="44656" spans="2:15" x14ac:dyDescent="0.2">
      <c r="B44656" s="3"/>
      <c r="C44656" s="3"/>
      <c r="D44656" s="6"/>
      <c r="E44656" s="8"/>
      <c r="O44656" s="9"/>
    </row>
    <row r="44657" spans="2:15" x14ac:dyDescent="0.2">
      <c r="B44657" s="3"/>
      <c r="C44657" s="3"/>
      <c r="D44657" s="6"/>
      <c r="E44657" s="8"/>
      <c r="O44657" s="9"/>
    </row>
    <row r="44658" spans="2:15" x14ac:dyDescent="0.2">
      <c r="B44658" s="3"/>
      <c r="C44658" s="3"/>
      <c r="D44658" s="6"/>
      <c r="E44658" s="8"/>
      <c r="O44658" s="9"/>
    </row>
    <row r="44659" spans="2:15" x14ac:dyDescent="0.2">
      <c r="B44659" s="3"/>
      <c r="C44659" s="3"/>
      <c r="D44659" s="6"/>
      <c r="E44659" s="8"/>
      <c r="O44659" s="9"/>
    </row>
    <row r="44660" spans="2:15" x14ac:dyDescent="0.2">
      <c r="B44660" s="3"/>
      <c r="C44660" s="3"/>
      <c r="D44660" s="6"/>
      <c r="E44660" s="8"/>
      <c r="O44660" s="9"/>
    </row>
    <row r="44661" spans="2:15" x14ac:dyDescent="0.2">
      <c r="B44661" s="3"/>
      <c r="C44661" s="3"/>
      <c r="D44661" s="6"/>
      <c r="E44661" s="8"/>
      <c r="O44661" s="9"/>
    </row>
    <row r="44662" spans="2:15" x14ac:dyDescent="0.2">
      <c r="B44662" s="3"/>
      <c r="C44662" s="3"/>
      <c r="D44662" s="6"/>
      <c r="E44662" s="8"/>
      <c r="O44662" s="9"/>
    </row>
    <row r="44663" spans="2:15" x14ac:dyDescent="0.2">
      <c r="B44663" s="3"/>
      <c r="C44663" s="3"/>
      <c r="D44663" s="6"/>
      <c r="E44663" s="8"/>
      <c r="O44663" s="9"/>
    </row>
    <row r="44664" spans="2:15" x14ac:dyDescent="0.2">
      <c r="B44664" s="3"/>
      <c r="C44664" s="3"/>
      <c r="D44664" s="6"/>
      <c r="E44664" s="8"/>
      <c r="O44664" s="9"/>
    </row>
    <row r="44665" spans="2:15" x14ac:dyDescent="0.2">
      <c r="B44665" s="3"/>
      <c r="C44665" s="3"/>
      <c r="D44665" s="6"/>
      <c r="E44665" s="8"/>
      <c r="O44665" s="9"/>
    </row>
    <row r="44666" spans="2:15" x14ac:dyDescent="0.2">
      <c r="B44666" s="3"/>
      <c r="C44666" s="3"/>
      <c r="D44666" s="6"/>
      <c r="E44666" s="8"/>
      <c r="O44666" s="9"/>
    </row>
    <row r="44667" spans="2:15" x14ac:dyDescent="0.2">
      <c r="B44667" s="3"/>
      <c r="C44667" s="3"/>
      <c r="D44667" s="6"/>
      <c r="E44667" s="8"/>
      <c r="O44667" s="9"/>
    </row>
    <row r="44668" spans="2:15" x14ac:dyDescent="0.2">
      <c r="B44668" s="3"/>
      <c r="C44668" s="3"/>
      <c r="D44668" s="6"/>
      <c r="E44668" s="8"/>
      <c r="O44668" s="9"/>
    </row>
    <row r="44669" spans="2:15" x14ac:dyDescent="0.2">
      <c r="B44669" s="3"/>
      <c r="C44669" s="3"/>
      <c r="D44669" s="6"/>
      <c r="E44669" s="8"/>
      <c r="O44669" s="9"/>
    </row>
    <row r="44670" spans="2:15" x14ac:dyDescent="0.2">
      <c r="B44670" s="3"/>
      <c r="C44670" s="3"/>
      <c r="D44670" s="6"/>
      <c r="E44670" s="8"/>
      <c r="O44670" s="9"/>
    </row>
    <row r="44671" spans="2:15" x14ac:dyDescent="0.2">
      <c r="B44671" s="3"/>
      <c r="C44671" s="3"/>
      <c r="D44671" s="6"/>
      <c r="E44671" s="8"/>
      <c r="O44671" s="9"/>
    </row>
    <row r="44672" spans="2:15" x14ac:dyDescent="0.2">
      <c r="B44672" s="3"/>
      <c r="C44672" s="3"/>
      <c r="D44672" s="6"/>
      <c r="E44672" s="8"/>
      <c r="O44672" s="9"/>
    </row>
    <row r="44673" spans="2:15" x14ac:dyDescent="0.2">
      <c r="B44673" s="3"/>
      <c r="C44673" s="3"/>
      <c r="D44673" s="6"/>
      <c r="E44673" s="8"/>
      <c r="O44673" s="9"/>
    </row>
    <row r="44674" spans="2:15" x14ac:dyDescent="0.2">
      <c r="B44674" s="3"/>
      <c r="C44674" s="3"/>
      <c r="D44674" s="6"/>
      <c r="E44674" s="8"/>
      <c r="O44674" s="9"/>
    </row>
    <row r="44675" spans="2:15" x14ac:dyDescent="0.2">
      <c r="B44675" s="3"/>
      <c r="C44675" s="3"/>
      <c r="D44675" s="6"/>
      <c r="E44675" s="8"/>
      <c r="O44675" s="9"/>
    </row>
    <row r="44676" spans="2:15" x14ac:dyDescent="0.2">
      <c r="B44676" s="3"/>
      <c r="C44676" s="3"/>
      <c r="D44676" s="6"/>
      <c r="E44676" s="8"/>
      <c r="O44676" s="9"/>
    </row>
    <row r="44677" spans="2:15" x14ac:dyDescent="0.2">
      <c r="B44677" s="3"/>
      <c r="C44677" s="3"/>
      <c r="D44677" s="6"/>
      <c r="E44677" s="8"/>
      <c r="O44677" s="9"/>
    </row>
    <row r="44678" spans="2:15" x14ac:dyDescent="0.2">
      <c r="B44678" s="3"/>
      <c r="C44678" s="3"/>
      <c r="D44678" s="6"/>
      <c r="E44678" s="8"/>
      <c r="O44678" s="9"/>
    </row>
    <row r="44679" spans="2:15" x14ac:dyDescent="0.2">
      <c r="B44679" s="3"/>
      <c r="C44679" s="3"/>
      <c r="D44679" s="6"/>
      <c r="E44679" s="8"/>
      <c r="O44679" s="9"/>
    </row>
    <row r="44680" spans="2:15" x14ac:dyDescent="0.2">
      <c r="B44680" s="3"/>
      <c r="C44680" s="3"/>
      <c r="D44680" s="6"/>
      <c r="E44680" s="8"/>
      <c r="O44680" s="9"/>
    </row>
    <row r="44681" spans="2:15" x14ac:dyDescent="0.2">
      <c r="B44681" s="3"/>
      <c r="C44681" s="3"/>
      <c r="D44681" s="6"/>
      <c r="E44681" s="8"/>
      <c r="O44681" s="9"/>
    </row>
    <row r="44682" spans="2:15" x14ac:dyDescent="0.2">
      <c r="B44682" s="3"/>
      <c r="C44682" s="3"/>
      <c r="D44682" s="6"/>
      <c r="E44682" s="8"/>
      <c r="O44682" s="9"/>
    </row>
    <row r="44683" spans="2:15" x14ac:dyDescent="0.2">
      <c r="B44683" s="3"/>
      <c r="C44683" s="3"/>
      <c r="D44683" s="6"/>
      <c r="E44683" s="8"/>
      <c r="O44683" s="9"/>
    </row>
    <row r="44684" spans="2:15" x14ac:dyDescent="0.2">
      <c r="B44684" s="3"/>
      <c r="C44684" s="3"/>
      <c r="D44684" s="6"/>
      <c r="E44684" s="8"/>
      <c r="O44684" s="9"/>
    </row>
    <row r="44685" spans="2:15" x14ac:dyDescent="0.2">
      <c r="B44685" s="3"/>
      <c r="C44685" s="3"/>
      <c r="D44685" s="6"/>
      <c r="E44685" s="8"/>
      <c r="O44685" s="9"/>
    </row>
    <row r="44686" spans="2:15" x14ac:dyDescent="0.2">
      <c r="B44686" s="3"/>
      <c r="C44686" s="3"/>
      <c r="D44686" s="6"/>
      <c r="E44686" s="8"/>
      <c r="O44686" s="9"/>
    </row>
    <row r="44687" spans="2:15" x14ac:dyDescent="0.2">
      <c r="B44687" s="3"/>
      <c r="C44687" s="3"/>
      <c r="D44687" s="6"/>
      <c r="E44687" s="8"/>
      <c r="O44687" s="9"/>
    </row>
    <row r="44688" spans="2:15" x14ac:dyDescent="0.2">
      <c r="B44688" s="3"/>
      <c r="C44688" s="3"/>
      <c r="D44688" s="6"/>
      <c r="E44688" s="8"/>
      <c r="O44688" s="9"/>
    </row>
    <row r="44689" spans="2:15" x14ac:dyDescent="0.2">
      <c r="B44689" s="3"/>
      <c r="C44689" s="3"/>
      <c r="D44689" s="6"/>
      <c r="E44689" s="8"/>
      <c r="O44689" s="9"/>
    </row>
    <row r="44690" spans="2:15" x14ac:dyDescent="0.2">
      <c r="B44690" s="3"/>
      <c r="C44690" s="3"/>
      <c r="D44690" s="6"/>
      <c r="E44690" s="8"/>
      <c r="O44690" s="9"/>
    </row>
    <row r="44691" spans="2:15" x14ac:dyDescent="0.2">
      <c r="B44691" s="3"/>
      <c r="C44691" s="3"/>
      <c r="D44691" s="6"/>
      <c r="E44691" s="8"/>
      <c r="O44691" s="9"/>
    </row>
    <row r="44692" spans="2:15" x14ac:dyDescent="0.2">
      <c r="B44692" s="3"/>
      <c r="C44692" s="3"/>
      <c r="D44692" s="6"/>
      <c r="E44692" s="8"/>
      <c r="O44692" s="9"/>
    </row>
    <row r="44693" spans="2:15" x14ac:dyDescent="0.2">
      <c r="B44693" s="3"/>
      <c r="C44693" s="3"/>
      <c r="D44693" s="6"/>
      <c r="E44693" s="8"/>
      <c r="O44693" s="9"/>
    </row>
    <row r="44694" spans="2:15" x14ac:dyDescent="0.2">
      <c r="B44694" s="3"/>
      <c r="C44694" s="3"/>
      <c r="D44694" s="6"/>
      <c r="E44694" s="8"/>
      <c r="O44694" s="9"/>
    </row>
    <row r="44695" spans="2:15" x14ac:dyDescent="0.2">
      <c r="B44695" s="3"/>
      <c r="C44695" s="3"/>
      <c r="D44695" s="6"/>
      <c r="E44695" s="8"/>
      <c r="O44695" s="9"/>
    </row>
    <row r="44696" spans="2:15" x14ac:dyDescent="0.2">
      <c r="B44696" s="3"/>
      <c r="C44696" s="3"/>
      <c r="D44696" s="6"/>
      <c r="E44696" s="8"/>
      <c r="O44696" s="9"/>
    </row>
    <row r="44697" spans="2:15" x14ac:dyDescent="0.2">
      <c r="B44697" s="3"/>
      <c r="C44697" s="3"/>
      <c r="D44697" s="6"/>
      <c r="E44697" s="8"/>
      <c r="O44697" s="9"/>
    </row>
    <row r="44698" spans="2:15" x14ac:dyDescent="0.2">
      <c r="B44698" s="3"/>
      <c r="C44698" s="3"/>
      <c r="D44698" s="6"/>
      <c r="E44698" s="8"/>
      <c r="O44698" s="9"/>
    </row>
    <row r="44699" spans="2:15" x14ac:dyDescent="0.2">
      <c r="B44699" s="3"/>
      <c r="C44699" s="3"/>
      <c r="D44699" s="6"/>
      <c r="E44699" s="8"/>
      <c r="O44699" s="9"/>
    </row>
    <row r="44700" spans="2:15" x14ac:dyDescent="0.2">
      <c r="B44700" s="3"/>
      <c r="C44700" s="3"/>
      <c r="D44700" s="6"/>
      <c r="E44700" s="8"/>
      <c r="O44700" s="9"/>
    </row>
    <row r="44701" spans="2:15" x14ac:dyDescent="0.2">
      <c r="B44701" s="3"/>
      <c r="C44701" s="3"/>
      <c r="D44701" s="6"/>
      <c r="E44701" s="8"/>
      <c r="O44701" s="9"/>
    </row>
    <row r="44702" spans="2:15" x14ac:dyDescent="0.2">
      <c r="B44702" s="3"/>
      <c r="C44702" s="3"/>
      <c r="D44702" s="6"/>
      <c r="E44702" s="8"/>
      <c r="O44702" s="9"/>
    </row>
    <row r="44703" spans="2:15" x14ac:dyDescent="0.2">
      <c r="B44703" s="3"/>
      <c r="C44703" s="3"/>
      <c r="D44703" s="6"/>
      <c r="E44703" s="8"/>
      <c r="O44703" s="9"/>
    </row>
    <row r="44704" spans="2:15" x14ac:dyDescent="0.2">
      <c r="B44704" s="3"/>
      <c r="C44704" s="3"/>
      <c r="D44704" s="6"/>
      <c r="E44704" s="8"/>
      <c r="O44704" s="9"/>
    </row>
    <row r="44705" spans="2:15" x14ac:dyDescent="0.2">
      <c r="B44705" s="3"/>
      <c r="C44705" s="3"/>
      <c r="D44705" s="6"/>
      <c r="E44705" s="8"/>
      <c r="O44705" s="9"/>
    </row>
    <row r="44706" spans="2:15" x14ac:dyDescent="0.2">
      <c r="B44706" s="3"/>
      <c r="C44706" s="3"/>
      <c r="D44706" s="6"/>
      <c r="E44706" s="8"/>
      <c r="O44706" s="9"/>
    </row>
    <row r="44707" spans="2:15" x14ac:dyDescent="0.2">
      <c r="B44707" s="3"/>
      <c r="C44707" s="3"/>
      <c r="D44707" s="6"/>
      <c r="E44707" s="8"/>
      <c r="O44707" s="9"/>
    </row>
    <row r="44708" spans="2:15" x14ac:dyDescent="0.2">
      <c r="B44708" s="3"/>
      <c r="C44708" s="3"/>
      <c r="D44708" s="6"/>
      <c r="E44708" s="8"/>
      <c r="O44708" s="9"/>
    </row>
    <row r="44709" spans="2:15" x14ac:dyDescent="0.2">
      <c r="B44709" s="3"/>
      <c r="C44709" s="3"/>
      <c r="D44709" s="6"/>
      <c r="E44709" s="8"/>
      <c r="O44709" s="9"/>
    </row>
    <row r="44710" spans="2:15" x14ac:dyDescent="0.2">
      <c r="B44710" s="3"/>
      <c r="C44710" s="3"/>
      <c r="D44710" s="6"/>
      <c r="E44710" s="8"/>
      <c r="O44710" s="9"/>
    </row>
    <row r="44711" spans="2:15" x14ac:dyDescent="0.2">
      <c r="B44711" s="3"/>
      <c r="C44711" s="3"/>
      <c r="D44711" s="6"/>
      <c r="E44711" s="8"/>
      <c r="O44711" s="9"/>
    </row>
    <row r="44712" spans="2:15" x14ac:dyDescent="0.2">
      <c r="B44712" s="3"/>
      <c r="C44712" s="3"/>
      <c r="D44712" s="6"/>
      <c r="E44712" s="8"/>
      <c r="O44712" s="9"/>
    </row>
    <row r="44713" spans="2:15" x14ac:dyDescent="0.2">
      <c r="B44713" s="3"/>
      <c r="C44713" s="3"/>
      <c r="D44713" s="6"/>
      <c r="E44713" s="8"/>
      <c r="O44713" s="9"/>
    </row>
    <row r="44714" spans="2:15" x14ac:dyDescent="0.2">
      <c r="B44714" s="3"/>
      <c r="C44714" s="3"/>
      <c r="D44714" s="6"/>
      <c r="E44714" s="8"/>
      <c r="O44714" s="9"/>
    </row>
    <row r="44715" spans="2:15" x14ac:dyDescent="0.2">
      <c r="B44715" s="3"/>
      <c r="C44715" s="3"/>
      <c r="D44715" s="6"/>
      <c r="E44715" s="8"/>
      <c r="O44715" s="9"/>
    </row>
    <row r="44716" spans="2:15" x14ac:dyDescent="0.2">
      <c r="B44716" s="3"/>
      <c r="C44716" s="3"/>
      <c r="D44716" s="6"/>
      <c r="E44716" s="8"/>
      <c r="O44716" s="9"/>
    </row>
    <row r="44717" spans="2:15" x14ac:dyDescent="0.2">
      <c r="B44717" s="3"/>
      <c r="C44717" s="3"/>
      <c r="D44717" s="6"/>
      <c r="E44717" s="8"/>
      <c r="O44717" s="9"/>
    </row>
    <row r="44718" spans="2:15" x14ac:dyDescent="0.2">
      <c r="B44718" s="3"/>
      <c r="C44718" s="3"/>
      <c r="D44718" s="6"/>
      <c r="E44718" s="8"/>
      <c r="O44718" s="9"/>
    </row>
    <row r="44719" spans="2:15" x14ac:dyDescent="0.2">
      <c r="B44719" s="3"/>
      <c r="C44719" s="3"/>
      <c r="D44719" s="6"/>
      <c r="E44719" s="8"/>
      <c r="O44719" s="9"/>
    </row>
    <row r="44720" spans="2:15" x14ac:dyDescent="0.2">
      <c r="B44720" s="3"/>
      <c r="C44720" s="3"/>
      <c r="D44720" s="6"/>
      <c r="E44720" s="8"/>
      <c r="O44720" s="9"/>
    </row>
    <row r="44721" spans="2:15" x14ac:dyDescent="0.2">
      <c r="B44721" s="3"/>
      <c r="C44721" s="3"/>
      <c r="D44721" s="6"/>
      <c r="E44721" s="8"/>
      <c r="O44721" s="9"/>
    </row>
    <row r="44722" spans="2:15" x14ac:dyDescent="0.2">
      <c r="B44722" s="3"/>
      <c r="C44722" s="3"/>
      <c r="D44722" s="6"/>
      <c r="E44722" s="8"/>
      <c r="O44722" s="9"/>
    </row>
    <row r="44723" spans="2:15" x14ac:dyDescent="0.2">
      <c r="B44723" s="3"/>
      <c r="C44723" s="3"/>
      <c r="D44723" s="6"/>
      <c r="E44723" s="8"/>
      <c r="O44723" s="9"/>
    </row>
    <row r="44724" spans="2:15" x14ac:dyDescent="0.2">
      <c r="B44724" s="3"/>
      <c r="C44724" s="3"/>
      <c r="D44724" s="6"/>
      <c r="E44724" s="8"/>
      <c r="O44724" s="9"/>
    </row>
    <row r="44725" spans="2:15" x14ac:dyDescent="0.2">
      <c r="B44725" s="3"/>
      <c r="C44725" s="3"/>
      <c r="D44725" s="6"/>
      <c r="E44725" s="8"/>
      <c r="O44725" s="9"/>
    </row>
    <row r="44726" spans="2:15" x14ac:dyDescent="0.2">
      <c r="B44726" s="3"/>
      <c r="C44726" s="3"/>
      <c r="D44726" s="6"/>
      <c r="E44726" s="8"/>
      <c r="O44726" s="9"/>
    </row>
    <row r="44727" spans="2:15" x14ac:dyDescent="0.2">
      <c r="B44727" s="3"/>
      <c r="C44727" s="3"/>
      <c r="D44727" s="6"/>
      <c r="E44727" s="8"/>
      <c r="O44727" s="9"/>
    </row>
    <row r="44728" spans="2:15" x14ac:dyDescent="0.2">
      <c r="B44728" s="3"/>
      <c r="C44728" s="3"/>
      <c r="D44728" s="6"/>
      <c r="E44728" s="8"/>
      <c r="O44728" s="9"/>
    </row>
    <row r="44729" spans="2:15" x14ac:dyDescent="0.2">
      <c r="B44729" s="3"/>
      <c r="C44729" s="3"/>
      <c r="D44729" s="6"/>
      <c r="E44729" s="8"/>
      <c r="O44729" s="9"/>
    </row>
    <row r="44730" spans="2:15" x14ac:dyDescent="0.2">
      <c r="B44730" s="3"/>
      <c r="C44730" s="3"/>
      <c r="D44730" s="6"/>
      <c r="E44730" s="8"/>
      <c r="O44730" s="9"/>
    </row>
    <row r="44731" spans="2:15" x14ac:dyDescent="0.2">
      <c r="B44731" s="3"/>
      <c r="C44731" s="3"/>
      <c r="D44731" s="6"/>
      <c r="E44731" s="8"/>
      <c r="O44731" s="9"/>
    </row>
    <row r="44732" spans="2:15" x14ac:dyDescent="0.2">
      <c r="B44732" s="3"/>
      <c r="C44732" s="3"/>
      <c r="D44732" s="6"/>
      <c r="E44732" s="8"/>
      <c r="O44732" s="9"/>
    </row>
    <row r="44733" spans="2:15" x14ac:dyDescent="0.2">
      <c r="B44733" s="3"/>
      <c r="C44733" s="3"/>
      <c r="D44733" s="6"/>
      <c r="E44733" s="8"/>
      <c r="O44733" s="9"/>
    </row>
    <row r="44734" spans="2:15" x14ac:dyDescent="0.2">
      <c r="B44734" s="3"/>
      <c r="C44734" s="3"/>
      <c r="D44734" s="6"/>
      <c r="E44734" s="8"/>
      <c r="O44734" s="9"/>
    </row>
    <row r="44735" spans="2:15" x14ac:dyDescent="0.2">
      <c r="B44735" s="3"/>
      <c r="C44735" s="3"/>
      <c r="D44735" s="6"/>
      <c r="E44735" s="8"/>
      <c r="O44735" s="9"/>
    </row>
    <row r="44736" spans="2:15" x14ac:dyDescent="0.2">
      <c r="B44736" s="3"/>
      <c r="C44736" s="3"/>
      <c r="D44736" s="6"/>
      <c r="E44736" s="8"/>
      <c r="O44736" s="9"/>
    </row>
    <row r="44737" spans="2:15" x14ac:dyDescent="0.2">
      <c r="B44737" s="3"/>
      <c r="C44737" s="3"/>
      <c r="D44737" s="6"/>
      <c r="E44737" s="8"/>
      <c r="O44737" s="9"/>
    </row>
    <row r="44738" spans="2:15" x14ac:dyDescent="0.2">
      <c r="B44738" s="3"/>
      <c r="C44738" s="3"/>
      <c r="D44738" s="6"/>
      <c r="E44738" s="8"/>
      <c r="O44738" s="9"/>
    </row>
    <row r="44739" spans="2:15" x14ac:dyDescent="0.2">
      <c r="B44739" s="3"/>
      <c r="C44739" s="3"/>
      <c r="D44739" s="6"/>
      <c r="E44739" s="8"/>
      <c r="O44739" s="9"/>
    </row>
    <row r="44740" spans="2:15" x14ac:dyDescent="0.2">
      <c r="B44740" s="3"/>
      <c r="C44740" s="3"/>
      <c r="D44740" s="6"/>
      <c r="E44740" s="8"/>
      <c r="O44740" s="9"/>
    </row>
    <row r="44741" spans="2:15" x14ac:dyDescent="0.2">
      <c r="B44741" s="3"/>
      <c r="C44741" s="3"/>
      <c r="D44741" s="6"/>
      <c r="E44741" s="8"/>
      <c r="O44741" s="9"/>
    </row>
    <row r="44742" spans="2:15" x14ac:dyDescent="0.2">
      <c r="B44742" s="3"/>
      <c r="C44742" s="3"/>
      <c r="D44742" s="6"/>
      <c r="E44742" s="8"/>
      <c r="O44742" s="9"/>
    </row>
    <row r="44743" spans="2:15" x14ac:dyDescent="0.2">
      <c r="B44743" s="3"/>
      <c r="C44743" s="3"/>
      <c r="D44743" s="6"/>
      <c r="E44743" s="8"/>
      <c r="O44743" s="9"/>
    </row>
    <row r="44744" spans="2:15" x14ac:dyDescent="0.2">
      <c r="B44744" s="3"/>
      <c r="C44744" s="3"/>
      <c r="D44744" s="6"/>
      <c r="E44744" s="8"/>
      <c r="O44744" s="9"/>
    </row>
    <row r="44745" spans="2:15" x14ac:dyDescent="0.2">
      <c r="B44745" s="3"/>
      <c r="C44745" s="3"/>
      <c r="D44745" s="6"/>
      <c r="E44745" s="8"/>
      <c r="O44745" s="9"/>
    </row>
    <row r="44746" spans="2:15" x14ac:dyDescent="0.2">
      <c r="B44746" s="3"/>
      <c r="C44746" s="3"/>
      <c r="D44746" s="6"/>
      <c r="E44746" s="8"/>
      <c r="O44746" s="9"/>
    </row>
    <row r="44747" spans="2:15" x14ac:dyDescent="0.2">
      <c r="B44747" s="3"/>
      <c r="C44747" s="3"/>
      <c r="D44747" s="6"/>
      <c r="E44747" s="8"/>
      <c r="O44747" s="9"/>
    </row>
    <row r="44748" spans="2:15" x14ac:dyDescent="0.2">
      <c r="B44748" s="3"/>
      <c r="C44748" s="3"/>
      <c r="D44748" s="6"/>
      <c r="E44748" s="8"/>
      <c r="O44748" s="9"/>
    </row>
    <row r="44749" spans="2:15" x14ac:dyDescent="0.2">
      <c r="B44749" s="3"/>
      <c r="C44749" s="3"/>
      <c r="D44749" s="6"/>
      <c r="E44749" s="8"/>
      <c r="O44749" s="9"/>
    </row>
    <row r="44750" spans="2:15" x14ac:dyDescent="0.2">
      <c r="B44750" s="3"/>
      <c r="C44750" s="3"/>
      <c r="D44750" s="6"/>
      <c r="E44750" s="8"/>
      <c r="O44750" s="9"/>
    </row>
    <row r="44751" spans="2:15" x14ac:dyDescent="0.2">
      <c r="B44751" s="3"/>
      <c r="C44751" s="3"/>
      <c r="D44751" s="6"/>
      <c r="E44751" s="8"/>
      <c r="O44751" s="9"/>
    </row>
    <row r="44752" spans="2:15" x14ac:dyDescent="0.2">
      <c r="B44752" s="3"/>
      <c r="C44752" s="3"/>
      <c r="D44752" s="6"/>
      <c r="E44752" s="8"/>
      <c r="O44752" s="9"/>
    </row>
    <row r="44753" spans="2:15" x14ac:dyDescent="0.2">
      <c r="B44753" s="3"/>
      <c r="C44753" s="3"/>
      <c r="D44753" s="6"/>
      <c r="E44753" s="8"/>
      <c r="O44753" s="9"/>
    </row>
    <row r="44754" spans="2:15" x14ac:dyDescent="0.2">
      <c r="B44754" s="3"/>
      <c r="C44754" s="3"/>
      <c r="D44754" s="6"/>
      <c r="E44754" s="8"/>
      <c r="O44754" s="9"/>
    </row>
    <row r="44755" spans="2:15" x14ac:dyDescent="0.2">
      <c r="B44755" s="3"/>
      <c r="C44755" s="3"/>
      <c r="D44755" s="6"/>
      <c r="E44755" s="8"/>
      <c r="O44755" s="9"/>
    </row>
    <row r="44756" spans="2:15" x14ac:dyDescent="0.2">
      <c r="B44756" s="3"/>
      <c r="C44756" s="3"/>
      <c r="D44756" s="6"/>
      <c r="E44756" s="8"/>
      <c r="O44756" s="9"/>
    </row>
    <row r="44757" spans="2:15" x14ac:dyDescent="0.2">
      <c r="B44757" s="3"/>
      <c r="C44757" s="3"/>
      <c r="D44757" s="6"/>
      <c r="E44757" s="8"/>
      <c r="O44757" s="9"/>
    </row>
    <row r="44758" spans="2:15" x14ac:dyDescent="0.2">
      <c r="B44758" s="3"/>
      <c r="C44758" s="3"/>
      <c r="D44758" s="6"/>
      <c r="E44758" s="8"/>
      <c r="O44758" s="9"/>
    </row>
    <row r="44759" spans="2:15" x14ac:dyDescent="0.2">
      <c r="B44759" s="3"/>
      <c r="C44759" s="3"/>
      <c r="D44759" s="6"/>
      <c r="E44759" s="8"/>
      <c r="O44759" s="9"/>
    </row>
    <row r="44760" spans="2:15" x14ac:dyDescent="0.2">
      <c r="B44760" s="3"/>
      <c r="C44760" s="3"/>
      <c r="D44760" s="6"/>
      <c r="E44760" s="8"/>
      <c r="O44760" s="9"/>
    </row>
    <row r="44761" spans="2:15" x14ac:dyDescent="0.2">
      <c r="B44761" s="3"/>
      <c r="C44761" s="3"/>
      <c r="D44761" s="6"/>
      <c r="E44761" s="8"/>
      <c r="O44761" s="9"/>
    </row>
    <row r="44762" spans="2:15" x14ac:dyDescent="0.2">
      <c r="B44762" s="3"/>
      <c r="C44762" s="3"/>
      <c r="D44762" s="6"/>
      <c r="E44762" s="8"/>
      <c r="O44762" s="9"/>
    </row>
    <row r="44763" spans="2:15" x14ac:dyDescent="0.2">
      <c r="B44763" s="3"/>
      <c r="C44763" s="3"/>
      <c r="D44763" s="6"/>
      <c r="E44763" s="8"/>
      <c r="O44763" s="9"/>
    </row>
    <row r="44764" spans="2:15" x14ac:dyDescent="0.2">
      <c r="B44764" s="3"/>
      <c r="C44764" s="3"/>
      <c r="D44764" s="6"/>
      <c r="E44764" s="8"/>
      <c r="O44764" s="9"/>
    </row>
    <row r="44765" spans="2:15" x14ac:dyDescent="0.2">
      <c r="B44765" s="3"/>
      <c r="C44765" s="3"/>
      <c r="D44765" s="6"/>
      <c r="E44765" s="8"/>
      <c r="O44765" s="9"/>
    </row>
    <row r="44766" spans="2:15" x14ac:dyDescent="0.2">
      <c r="B44766" s="3"/>
      <c r="C44766" s="3"/>
      <c r="D44766" s="6"/>
      <c r="E44766" s="8"/>
      <c r="O44766" s="9"/>
    </row>
    <row r="44767" spans="2:15" x14ac:dyDescent="0.2">
      <c r="B44767" s="3"/>
      <c r="C44767" s="3"/>
      <c r="D44767" s="6"/>
      <c r="E44767" s="8"/>
      <c r="O44767" s="9"/>
    </row>
    <row r="44768" spans="2:15" x14ac:dyDescent="0.2">
      <c r="B44768" s="3"/>
      <c r="C44768" s="3"/>
      <c r="D44768" s="6"/>
      <c r="E44768" s="8"/>
      <c r="O44768" s="9"/>
    </row>
    <row r="44769" spans="2:15" x14ac:dyDescent="0.2">
      <c r="B44769" s="3"/>
      <c r="C44769" s="3"/>
      <c r="D44769" s="6"/>
      <c r="E44769" s="8"/>
      <c r="O44769" s="9"/>
    </row>
    <row r="44770" spans="2:15" x14ac:dyDescent="0.2">
      <c r="B44770" s="3"/>
      <c r="C44770" s="3"/>
      <c r="D44770" s="6"/>
      <c r="E44770" s="8"/>
      <c r="O44770" s="9"/>
    </row>
    <row r="44771" spans="2:15" x14ac:dyDescent="0.2">
      <c r="B44771" s="3"/>
      <c r="C44771" s="3"/>
      <c r="D44771" s="6"/>
      <c r="E44771" s="8"/>
      <c r="O44771" s="9"/>
    </row>
    <row r="44772" spans="2:15" x14ac:dyDescent="0.2">
      <c r="B44772" s="3"/>
      <c r="C44772" s="3"/>
      <c r="D44772" s="6"/>
      <c r="E44772" s="8"/>
      <c r="O44772" s="9"/>
    </row>
    <row r="44773" spans="2:15" x14ac:dyDescent="0.2">
      <c r="B44773" s="3"/>
      <c r="C44773" s="3"/>
      <c r="D44773" s="6"/>
      <c r="E44773" s="8"/>
      <c r="O44773" s="9"/>
    </row>
    <row r="44774" spans="2:15" x14ac:dyDescent="0.2">
      <c r="B44774" s="3"/>
      <c r="C44774" s="3"/>
      <c r="D44774" s="6"/>
      <c r="E44774" s="8"/>
      <c r="O44774" s="9"/>
    </row>
    <row r="44775" spans="2:15" x14ac:dyDescent="0.2">
      <c r="B44775" s="3"/>
      <c r="C44775" s="3"/>
      <c r="D44775" s="6"/>
      <c r="E44775" s="8"/>
      <c r="O44775" s="9"/>
    </row>
    <row r="44776" spans="2:15" x14ac:dyDescent="0.2">
      <c r="B44776" s="3"/>
      <c r="C44776" s="3"/>
      <c r="D44776" s="6"/>
      <c r="E44776" s="8"/>
      <c r="O44776" s="9"/>
    </row>
    <row r="44777" spans="2:15" x14ac:dyDescent="0.2">
      <c r="B44777" s="3"/>
      <c r="C44777" s="3"/>
      <c r="D44777" s="6"/>
      <c r="E44777" s="8"/>
      <c r="O44777" s="9"/>
    </row>
    <row r="44778" spans="2:15" x14ac:dyDescent="0.2">
      <c r="B44778" s="3"/>
      <c r="C44778" s="3"/>
      <c r="D44778" s="6"/>
      <c r="E44778" s="8"/>
      <c r="O44778" s="9"/>
    </row>
    <row r="44779" spans="2:15" x14ac:dyDescent="0.2">
      <c r="B44779" s="3"/>
      <c r="C44779" s="3"/>
      <c r="D44779" s="6"/>
      <c r="E44779" s="8"/>
      <c r="O44779" s="9"/>
    </row>
    <row r="44780" spans="2:15" x14ac:dyDescent="0.2">
      <c r="B44780" s="3"/>
      <c r="C44780" s="3"/>
      <c r="D44780" s="6"/>
      <c r="E44780" s="8"/>
      <c r="O44780" s="9"/>
    </row>
    <row r="44781" spans="2:15" x14ac:dyDescent="0.2">
      <c r="B44781" s="3"/>
      <c r="C44781" s="3"/>
      <c r="D44781" s="6"/>
      <c r="E44781" s="8"/>
      <c r="O44781" s="9"/>
    </row>
    <row r="44782" spans="2:15" x14ac:dyDescent="0.2">
      <c r="B44782" s="3"/>
      <c r="C44782" s="3"/>
      <c r="D44782" s="6"/>
      <c r="E44782" s="8"/>
      <c r="O44782" s="9"/>
    </row>
    <row r="44783" spans="2:15" x14ac:dyDescent="0.2">
      <c r="B44783" s="3"/>
      <c r="C44783" s="3"/>
      <c r="D44783" s="6"/>
      <c r="E44783" s="8"/>
      <c r="O44783" s="9"/>
    </row>
    <row r="44784" spans="2:15" x14ac:dyDescent="0.2">
      <c r="B44784" s="3"/>
      <c r="C44784" s="3"/>
      <c r="D44784" s="6"/>
      <c r="E44784" s="8"/>
      <c r="O44784" s="9"/>
    </row>
    <row r="44785" spans="2:15" x14ac:dyDescent="0.2">
      <c r="B44785" s="3"/>
      <c r="C44785" s="3"/>
      <c r="D44785" s="6"/>
      <c r="E44785" s="8"/>
      <c r="O44785" s="9"/>
    </row>
    <row r="44786" spans="2:15" x14ac:dyDescent="0.2">
      <c r="B44786" s="3"/>
      <c r="C44786" s="3"/>
      <c r="D44786" s="6"/>
      <c r="E44786" s="8"/>
      <c r="O44786" s="9"/>
    </row>
    <row r="44787" spans="2:15" x14ac:dyDescent="0.2">
      <c r="B44787" s="3"/>
      <c r="C44787" s="3"/>
      <c r="D44787" s="6"/>
      <c r="E44787" s="8"/>
      <c r="O44787" s="9"/>
    </row>
    <row r="44788" spans="2:15" x14ac:dyDescent="0.2">
      <c r="B44788" s="3"/>
      <c r="C44788" s="3"/>
      <c r="D44788" s="6"/>
      <c r="E44788" s="8"/>
      <c r="O44788" s="9"/>
    </row>
    <row r="44789" spans="2:15" x14ac:dyDescent="0.2">
      <c r="B44789" s="3"/>
      <c r="C44789" s="3"/>
      <c r="D44789" s="6"/>
      <c r="E44789" s="8"/>
      <c r="O44789" s="9"/>
    </row>
    <row r="44790" spans="2:15" x14ac:dyDescent="0.2">
      <c r="B44790" s="3"/>
      <c r="C44790" s="3"/>
      <c r="D44790" s="6"/>
      <c r="E44790" s="8"/>
      <c r="O44790" s="9"/>
    </row>
    <row r="44791" spans="2:15" x14ac:dyDescent="0.2">
      <c r="B44791" s="3"/>
      <c r="C44791" s="3"/>
      <c r="D44791" s="6"/>
      <c r="E44791" s="8"/>
      <c r="O44791" s="9"/>
    </row>
    <row r="44792" spans="2:15" x14ac:dyDescent="0.2">
      <c r="B44792" s="3"/>
      <c r="C44792" s="3"/>
      <c r="D44792" s="6"/>
      <c r="E44792" s="8"/>
      <c r="O44792" s="9"/>
    </row>
    <row r="44793" spans="2:15" x14ac:dyDescent="0.2">
      <c r="B44793" s="3"/>
      <c r="C44793" s="3"/>
      <c r="D44793" s="6"/>
      <c r="E44793" s="8"/>
      <c r="O44793" s="9"/>
    </row>
    <row r="44794" spans="2:15" x14ac:dyDescent="0.2">
      <c r="B44794" s="3"/>
      <c r="C44794" s="3"/>
      <c r="D44794" s="6"/>
      <c r="E44794" s="8"/>
      <c r="O44794" s="9"/>
    </row>
    <row r="44795" spans="2:15" x14ac:dyDescent="0.2">
      <c r="B44795" s="3"/>
      <c r="C44795" s="3"/>
      <c r="D44795" s="6"/>
      <c r="E44795" s="8"/>
      <c r="O44795" s="9"/>
    </row>
    <row r="44796" spans="2:15" x14ac:dyDescent="0.2">
      <c r="B44796" s="3"/>
      <c r="C44796" s="3"/>
      <c r="D44796" s="6"/>
      <c r="E44796" s="8"/>
      <c r="O44796" s="9"/>
    </row>
    <row r="44797" spans="2:15" x14ac:dyDescent="0.2">
      <c r="B44797" s="3"/>
      <c r="C44797" s="3"/>
      <c r="D44797" s="6"/>
      <c r="E44797" s="8"/>
      <c r="O44797" s="9"/>
    </row>
    <row r="44798" spans="2:15" x14ac:dyDescent="0.2">
      <c r="B44798" s="3"/>
      <c r="C44798" s="3"/>
      <c r="D44798" s="6"/>
      <c r="E44798" s="8"/>
      <c r="O44798" s="9"/>
    </row>
    <row r="44799" spans="2:15" x14ac:dyDescent="0.2">
      <c r="B44799" s="3"/>
      <c r="C44799" s="3"/>
      <c r="D44799" s="6"/>
      <c r="E44799" s="8"/>
      <c r="O44799" s="9"/>
    </row>
    <row r="44800" spans="2:15" x14ac:dyDescent="0.2">
      <c r="B44800" s="3"/>
      <c r="C44800" s="3"/>
      <c r="D44800" s="6"/>
      <c r="E44800" s="8"/>
      <c r="O44800" s="9"/>
    </row>
    <row r="44801" spans="2:15" x14ac:dyDescent="0.2">
      <c r="B44801" s="3"/>
      <c r="C44801" s="3"/>
      <c r="D44801" s="6"/>
      <c r="E44801" s="8"/>
      <c r="O44801" s="9"/>
    </row>
    <row r="44802" spans="2:15" x14ac:dyDescent="0.2">
      <c r="B44802" s="3"/>
      <c r="C44802" s="3"/>
      <c r="D44802" s="6"/>
      <c r="E44802" s="8"/>
      <c r="O44802" s="9"/>
    </row>
    <row r="44803" spans="2:15" x14ac:dyDescent="0.2">
      <c r="B44803" s="3"/>
      <c r="C44803" s="3"/>
      <c r="D44803" s="6"/>
      <c r="E44803" s="8"/>
      <c r="O44803" s="9"/>
    </row>
    <row r="44804" spans="2:15" x14ac:dyDescent="0.2">
      <c r="B44804" s="3"/>
      <c r="C44804" s="3"/>
      <c r="D44804" s="6"/>
      <c r="E44804" s="8"/>
      <c r="O44804" s="9"/>
    </row>
    <row r="44805" spans="2:15" x14ac:dyDescent="0.2">
      <c r="B44805" s="3"/>
      <c r="C44805" s="3"/>
      <c r="D44805" s="6"/>
      <c r="E44805" s="8"/>
      <c r="O44805" s="9"/>
    </row>
    <row r="44806" spans="2:15" x14ac:dyDescent="0.2">
      <c r="B44806" s="3"/>
      <c r="C44806" s="3"/>
      <c r="D44806" s="6"/>
      <c r="E44806" s="8"/>
      <c r="O44806" s="9"/>
    </row>
    <row r="44807" spans="2:15" x14ac:dyDescent="0.2">
      <c r="B44807" s="3"/>
      <c r="C44807" s="3"/>
      <c r="D44807" s="6"/>
      <c r="E44807" s="8"/>
      <c r="O44807" s="9"/>
    </row>
    <row r="44808" spans="2:15" x14ac:dyDescent="0.2">
      <c r="B44808" s="3"/>
      <c r="C44808" s="3"/>
      <c r="D44808" s="6"/>
      <c r="E44808" s="8"/>
      <c r="O44808" s="9"/>
    </row>
    <row r="44809" spans="2:15" x14ac:dyDescent="0.2">
      <c r="B44809" s="3"/>
      <c r="C44809" s="3"/>
      <c r="D44809" s="6"/>
      <c r="E44809" s="8"/>
      <c r="O44809" s="9"/>
    </row>
    <row r="44810" spans="2:15" x14ac:dyDescent="0.2">
      <c r="B44810" s="3"/>
      <c r="C44810" s="3"/>
      <c r="D44810" s="6"/>
      <c r="E44810" s="8"/>
      <c r="O44810" s="9"/>
    </row>
    <row r="44811" spans="2:15" x14ac:dyDescent="0.2">
      <c r="B44811" s="3"/>
      <c r="C44811" s="3"/>
      <c r="D44811" s="6"/>
      <c r="E44811" s="8"/>
      <c r="O44811" s="9"/>
    </row>
    <row r="44812" spans="2:15" x14ac:dyDescent="0.2">
      <c r="B44812" s="3"/>
      <c r="C44812" s="3"/>
      <c r="D44812" s="6"/>
      <c r="E44812" s="8"/>
      <c r="O44812" s="9"/>
    </row>
    <row r="44813" spans="2:15" x14ac:dyDescent="0.2">
      <c r="B44813" s="3"/>
      <c r="C44813" s="3"/>
      <c r="D44813" s="6"/>
      <c r="E44813" s="8"/>
      <c r="O44813" s="9"/>
    </row>
    <row r="44814" spans="2:15" x14ac:dyDescent="0.2">
      <c r="B44814" s="3"/>
      <c r="C44814" s="3"/>
      <c r="D44814" s="6"/>
      <c r="E44814" s="8"/>
      <c r="O44814" s="9"/>
    </row>
    <row r="44815" spans="2:15" x14ac:dyDescent="0.2">
      <c r="B44815" s="3"/>
      <c r="C44815" s="3"/>
      <c r="D44815" s="6"/>
      <c r="E44815" s="8"/>
      <c r="O44815" s="9"/>
    </row>
    <row r="44816" spans="2:15" x14ac:dyDescent="0.2">
      <c r="B44816" s="3"/>
      <c r="C44816" s="3"/>
      <c r="D44816" s="6"/>
      <c r="E44816" s="8"/>
      <c r="O44816" s="9"/>
    </row>
    <row r="44817" spans="2:15" x14ac:dyDescent="0.2">
      <c r="B44817" s="3"/>
      <c r="C44817" s="3"/>
      <c r="D44817" s="6"/>
      <c r="E44817" s="8"/>
      <c r="O44817" s="9"/>
    </row>
    <row r="44818" spans="2:15" x14ac:dyDescent="0.2">
      <c r="B44818" s="3"/>
      <c r="C44818" s="3"/>
      <c r="D44818" s="6"/>
      <c r="E44818" s="8"/>
      <c r="O44818" s="9"/>
    </row>
    <row r="44819" spans="2:15" x14ac:dyDescent="0.2">
      <c r="B44819" s="3"/>
      <c r="C44819" s="3"/>
      <c r="D44819" s="6"/>
      <c r="E44819" s="8"/>
      <c r="O44819" s="9"/>
    </row>
    <row r="44820" spans="2:15" x14ac:dyDescent="0.2">
      <c r="B44820" s="3"/>
      <c r="C44820" s="3"/>
      <c r="D44820" s="6"/>
      <c r="E44820" s="8"/>
      <c r="O44820" s="9"/>
    </row>
    <row r="44821" spans="2:15" x14ac:dyDescent="0.2">
      <c r="B44821" s="3"/>
      <c r="C44821" s="3"/>
      <c r="D44821" s="6"/>
      <c r="E44821" s="8"/>
      <c r="O44821" s="9"/>
    </row>
    <row r="44822" spans="2:15" x14ac:dyDescent="0.2">
      <c r="B44822" s="3"/>
      <c r="C44822" s="3"/>
      <c r="D44822" s="6"/>
      <c r="E44822" s="8"/>
      <c r="O44822" s="9"/>
    </row>
    <row r="44823" spans="2:15" x14ac:dyDescent="0.2">
      <c r="B44823" s="3"/>
      <c r="C44823" s="3"/>
      <c r="D44823" s="6"/>
      <c r="E44823" s="8"/>
      <c r="O44823" s="9"/>
    </row>
    <row r="44824" spans="2:15" x14ac:dyDescent="0.2">
      <c r="B44824" s="3"/>
      <c r="C44824" s="3"/>
      <c r="D44824" s="6"/>
      <c r="E44824" s="8"/>
      <c r="O44824" s="9"/>
    </row>
    <row r="44825" spans="2:15" x14ac:dyDescent="0.2">
      <c r="B44825" s="3"/>
      <c r="C44825" s="3"/>
      <c r="D44825" s="6"/>
      <c r="E44825" s="8"/>
      <c r="O44825" s="9"/>
    </row>
    <row r="44826" spans="2:15" x14ac:dyDescent="0.2">
      <c r="B44826" s="3"/>
      <c r="C44826" s="3"/>
      <c r="D44826" s="6"/>
      <c r="E44826" s="8"/>
      <c r="O44826" s="9"/>
    </row>
    <row r="44827" spans="2:15" x14ac:dyDescent="0.2">
      <c r="B44827" s="3"/>
      <c r="C44827" s="3"/>
      <c r="D44827" s="6"/>
      <c r="E44827" s="8"/>
      <c r="O44827" s="9"/>
    </row>
    <row r="44828" spans="2:15" x14ac:dyDescent="0.2">
      <c r="B44828" s="3"/>
      <c r="C44828" s="3"/>
      <c r="D44828" s="6"/>
      <c r="E44828" s="8"/>
      <c r="O44828" s="9"/>
    </row>
    <row r="44829" spans="2:15" x14ac:dyDescent="0.2">
      <c r="B44829" s="3"/>
      <c r="C44829" s="3"/>
      <c r="D44829" s="6"/>
      <c r="E44829" s="8"/>
      <c r="O44829" s="9"/>
    </row>
    <row r="44830" spans="2:15" x14ac:dyDescent="0.2">
      <c r="B44830" s="3"/>
      <c r="C44830" s="3"/>
      <c r="D44830" s="6"/>
      <c r="E44830" s="8"/>
      <c r="O44830" s="9"/>
    </row>
    <row r="44831" spans="2:15" x14ac:dyDescent="0.2">
      <c r="B44831" s="3"/>
      <c r="C44831" s="3"/>
      <c r="D44831" s="6"/>
      <c r="E44831" s="8"/>
      <c r="O44831" s="9"/>
    </row>
    <row r="44832" spans="2:15" x14ac:dyDescent="0.2">
      <c r="B44832" s="3"/>
      <c r="C44832" s="3"/>
      <c r="D44832" s="6"/>
      <c r="E44832" s="8"/>
      <c r="O44832" s="9"/>
    </row>
    <row r="44833" spans="2:15" x14ac:dyDescent="0.2">
      <c r="B44833" s="3"/>
      <c r="C44833" s="3"/>
      <c r="D44833" s="6"/>
      <c r="E44833" s="8"/>
      <c r="O44833" s="9"/>
    </row>
    <row r="44834" spans="2:15" x14ac:dyDescent="0.2">
      <c r="B44834" s="3"/>
      <c r="C44834" s="3"/>
      <c r="D44834" s="6"/>
      <c r="E44834" s="8"/>
      <c r="O44834" s="9"/>
    </row>
    <row r="44835" spans="2:15" x14ac:dyDescent="0.2">
      <c r="B44835" s="3"/>
      <c r="C44835" s="3"/>
      <c r="D44835" s="6"/>
      <c r="E44835" s="8"/>
      <c r="O44835" s="9"/>
    </row>
    <row r="44836" spans="2:15" x14ac:dyDescent="0.2">
      <c r="B44836" s="3"/>
      <c r="C44836" s="3"/>
      <c r="D44836" s="6"/>
      <c r="E44836" s="8"/>
      <c r="O44836" s="9"/>
    </row>
    <row r="44837" spans="2:15" x14ac:dyDescent="0.2">
      <c r="B44837" s="3"/>
      <c r="C44837" s="3"/>
      <c r="D44837" s="6"/>
      <c r="E44837" s="8"/>
      <c r="O44837" s="9"/>
    </row>
    <row r="44838" spans="2:15" x14ac:dyDescent="0.2">
      <c r="B44838" s="3"/>
      <c r="C44838" s="3"/>
      <c r="D44838" s="6"/>
      <c r="E44838" s="8"/>
      <c r="O44838" s="9"/>
    </row>
    <row r="44839" spans="2:15" x14ac:dyDescent="0.2">
      <c r="B44839" s="3"/>
      <c r="C44839" s="3"/>
      <c r="D44839" s="6"/>
      <c r="E44839" s="8"/>
      <c r="O44839" s="9"/>
    </row>
    <row r="44840" spans="2:15" x14ac:dyDescent="0.2">
      <c r="B44840" s="3"/>
      <c r="C44840" s="3"/>
      <c r="D44840" s="6"/>
      <c r="E44840" s="8"/>
      <c r="O44840" s="9"/>
    </row>
    <row r="44841" spans="2:15" x14ac:dyDescent="0.2">
      <c r="B44841" s="3"/>
      <c r="C44841" s="3"/>
      <c r="D44841" s="6"/>
      <c r="E44841" s="8"/>
      <c r="O44841" s="9"/>
    </row>
    <row r="44842" spans="2:15" x14ac:dyDescent="0.2">
      <c r="B44842" s="3"/>
      <c r="C44842" s="3"/>
      <c r="D44842" s="6"/>
      <c r="E44842" s="8"/>
      <c r="O44842" s="9"/>
    </row>
    <row r="44843" spans="2:15" x14ac:dyDescent="0.2">
      <c r="B44843" s="3"/>
      <c r="C44843" s="3"/>
      <c r="D44843" s="6"/>
      <c r="E44843" s="8"/>
      <c r="O44843" s="9"/>
    </row>
    <row r="44844" spans="2:15" x14ac:dyDescent="0.2">
      <c r="B44844" s="3"/>
      <c r="C44844" s="3"/>
      <c r="D44844" s="6"/>
      <c r="E44844" s="8"/>
      <c r="O44844" s="9"/>
    </row>
    <row r="44845" spans="2:15" x14ac:dyDescent="0.2">
      <c r="B44845" s="3"/>
      <c r="C44845" s="3"/>
      <c r="D44845" s="6"/>
      <c r="E44845" s="8"/>
      <c r="O44845" s="9"/>
    </row>
    <row r="44846" spans="2:15" x14ac:dyDescent="0.2">
      <c r="B44846" s="3"/>
      <c r="C44846" s="3"/>
      <c r="D44846" s="6"/>
      <c r="E44846" s="8"/>
      <c r="O44846" s="9"/>
    </row>
    <row r="44847" spans="2:15" x14ac:dyDescent="0.2">
      <c r="B44847" s="3"/>
      <c r="C44847" s="3"/>
      <c r="D44847" s="6"/>
      <c r="E44847" s="8"/>
      <c r="O44847" s="9"/>
    </row>
    <row r="44848" spans="2:15" x14ac:dyDescent="0.2">
      <c r="B44848" s="3"/>
      <c r="C44848" s="3"/>
      <c r="D44848" s="6"/>
      <c r="E44848" s="8"/>
      <c r="O44848" s="9"/>
    </row>
    <row r="44849" spans="2:15" x14ac:dyDescent="0.2">
      <c r="B44849" s="3"/>
      <c r="C44849" s="3"/>
      <c r="D44849" s="6"/>
      <c r="E44849" s="8"/>
      <c r="O44849" s="9"/>
    </row>
    <row r="44850" spans="2:15" x14ac:dyDescent="0.2">
      <c r="B44850" s="3"/>
      <c r="C44850" s="3"/>
      <c r="D44850" s="6"/>
      <c r="E44850" s="8"/>
      <c r="O44850" s="9"/>
    </row>
    <row r="44851" spans="2:15" x14ac:dyDescent="0.2">
      <c r="B44851" s="3"/>
      <c r="C44851" s="3"/>
      <c r="D44851" s="6"/>
      <c r="E44851" s="8"/>
      <c r="O44851" s="9"/>
    </row>
    <row r="44852" spans="2:15" x14ac:dyDescent="0.2">
      <c r="B44852" s="3"/>
      <c r="C44852" s="3"/>
      <c r="D44852" s="6"/>
      <c r="E44852" s="8"/>
      <c r="O44852" s="9"/>
    </row>
    <row r="44853" spans="2:15" x14ac:dyDescent="0.2">
      <c r="B44853" s="3"/>
      <c r="C44853" s="3"/>
      <c r="D44853" s="6"/>
      <c r="E44853" s="8"/>
      <c r="O44853" s="9"/>
    </row>
    <row r="44854" spans="2:15" x14ac:dyDescent="0.2">
      <c r="B44854" s="3"/>
      <c r="C44854" s="3"/>
      <c r="D44854" s="6"/>
      <c r="E44854" s="8"/>
      <c r="O44854" s="9"/>
    </row>
    <row r="44855" spans="2:15" x14ac:dyDescent="0.2">
      <c r="B44855" s="3"/>
      <c r="C44855" s="3"/>
      <c r="D44855" s="6"/>
      <c r="E44855" s="8"/>
      <c r="O44855" s="9"/>
    </row>
    <row r="44856" spans="2:15" x14ac:dyDescent="0.2">
      <c r="B44856" s="3"/>
      <c r="C44856" s="3"/>
      <c r="D44856" s="6"/>
      <c r="E44856" s="8"/>
      <c r="O44856" s="9"/>
    </row>
    <row r="44857" spans="2:15" x14ac:dyDescent="0.2">
      <c r="B44857" s="3"/>
      <c r="C44857" s="3"/>
      <c r="D44857" s="6"/>
      <c r="E44857" s="8"/>
      <c r="O44857" s="9"/>
    </row>
    <row r="44858" spans="2:15" x14ac:dyDescent="0.2">
      <c r="B44858" s="3"/>
      <c r="C44858" s="3"/>
      <c r="D44858" s="6"/>
      <c r="E44858" s="8"/>
      <c r="O44858" s="9"/>
    </row>
    <row r="44859" spans="2:15" x14ac:dyDescent="0.2">
      <c r="B44859" s="3"/>
      <c r="C44859" s="3"/>
      <c r="D44859" s="6"/>
      <c r="E44859" s="8"/>
      <c r="O44859" s="9"/>
    </row>
    <row r="44860" spans="2:15" x14ac:dyDescent="0.2">
      <c r="B44860" s="3"/>
      <c r="C44860" s="3"/>
      <c r="D44860" s="6"/>
      <c r="E44860" s="8"/>
      <c r="O44860" s="9"/>
    </row>
    <row r="44861" spans="2:15" x14ac:dyDescent="0.2">
      <c r="B44861" s="3"/>
      <c r="C44861" s="3"/>
      <c r="D44861" s="6"/>
      <c r="E44861" s="8"/>
      <c r="O44861" s="9"/>
    </row>
    <row r="44862" spans="2:15" x14ac:dyDescent="0.2">
      <c r="B44862" s="3"/>
      <c r="C44862" s="3"/>
      <c r="D44862" s="6"/>
      <c r="E44862" s="8"/>
      <c r="O44862" s="9"/>
    </row>
    <row r="44863" spans="2:15" x14ac:dyDescent="0.2">
      <c r="B44863" s="3"/>
      <c r="C44863" s="3"/>
      <c r="D44863" s="6"/>
      <c r="E44863" s="8"/>
      <c r="O44863" s="9"/>
    </row>
    <row r="44864" spans="2:15" x14ac:dyDescent="0.2">
      <c r="B44864" s="3"/>
      <c r="C44864" s="3"/>
      <c r="D44864" s="6"/>
      <c r="E44864" s="8"/>
      <c r="O44864" s="9"/>
    </row>
    <row r="44865" spans="2:15" x14ac:dyDescent="0.2">
      <c r="B44865" s="3"/>
      <c r="C44865" s="3"/>
      <c r="D44865" s="6"/>
      <c r="E44865" s="8"/>
      <c r="O44865" s="9"/>
    </row>
    <row r="44866" spans="2:15" x14ac:dyDescent="0.2">
      <c r="B44866" s="3"/>
      <c r="C44866" s="3"/>
      <c r="D44866" s="6"/>
      <c r="E44866" s="8"/>
      <c r="O44866" s="9"/>
    </row>
    <row r="44867" spans="2:15" x14ac:dyDescent="0.2">
      <c r="B44867" s="3"/>
      <c r="C44867" s="3"/>
      <c r="D44867" s="6"/>
      <c r="E44867" s="8"/>
      <c r="O44867" s="9"/>
    </row>
    <row r="44868" spans="2:15" x14ac:dyDescent="0.2">
      <c r="B44868" s="3"/>
      <c r="C44868" s="3"/>
      <c r="D44868" s="6"/>
      <c r="E44868" s="8"/>
      <c r="O44868" s="9"/>
    </row>
    <row r="44869" spans="2:15" x14ac:dyDescent="0.2">
      <c r="B44869" s="3"/>
      <c r="C44869" s="3"/>
      <c r="D44869" s="6"/>
      <c r="E44869" s="8"/>
      <c r="O44869" s="9"/>
    </row>
    <row r="44870" spans="2:15" x14ac:dyDescent="0.2">
      <c r="B44870" s="3"/>
      <c r="C44870" s="3"/>
      <c r="D44870" s="6"/>
      <c r="E44870" s="8"/>
      <c r="O44870" s="9"/>
    </row>
    <row r="44871" spans="2:15" x14ac:dyDescent="0.2">
      <c r="B44871" s="3"/>
      <c r="C44871" s="3"/>
      <c r="D44871" s="6"/>
      <c r="E44871" s="8"/>
      <c r="O44871" s="9"/>
    </row>
    <row r="44872" spans="2:15" x14ac:dyDescent="0.2">
      <c r="B44872" s="3"/>
      <c r="C44872" s="3"/>
      <c r="D44872" s="6"/>
      <c r="E44872" s="8"/>
      <c r="O44872" s="9"/>
    </row>
    <row r="44873" spans="2:15" x14ac:dyDescent="0.2">
      <c r="B44873" s="3"/>
      <c r="C44873" s="3"/>
      <c r="D44873" s="6"/>
      <c r="E44873" s="8"/>
      <c r="O44873" s="9"/>
    </row>
    <row r="44874" spans="2:15" x14ac:dyDescent="0.2">
      <c r="B44874" s="3"/>
      <c r="C44874" s="3"/>
      <c r="D44874" s="6"/>
      <c r="E44874" s="8"/>
      <c r="O44874" s="9"/>
    </row>
    <row r="44875" spans="2:15" x14ac:dyDescent="0.2">
      <c r="B44875" s="3"/>
      <c r="C44875" s="3"/>
      <c r="D44875" s="6"/>
      <c r="E44875" s="8"/>
      <c r="O44875" s="9"/>
    </row>
    <row r="44876" spans="2:15" x14ac:dyDescent="0.2">
      <c r="B44876" s="3"/>
      <c r="C44876" s="3"/>
      <c r="D44876" s="6"/>
      <c r="E44876" s="8"/>
      <c r="O44876" s="9"/>
    </row>
    <row r="44877" spans="2:15" x14ac:dyDescent="0.2">
      <c r="B44877" s="3"/>
      <c r="C44877" s="3"/>
      <c r="D44877" s="6"/>
      <c r="E44877" s="8"/>
      <c r="O44877" s="9"/>
    </row>
    <row r="44878" spans="2:15" x14ac:dyDescent="0.2">
      <c r="B44878" s="3"/>
      <c r="C44878" s="3"/>
      <c r="D44878" s="6"/>
      <c r="E44878" s="8"/>
      <c r="O44878" s="9"/>
    </row>
    <row r="44879" spans="2:15" x14ac:dyDescent="0.2">
      <c r="B44879" s="3"/>
      <c r="C44879" s="3"/>
      <c r="D44879" s="6"/>
      <c r="E44879" s="8"/>
      <c r="O44879" s="9"/>
    </row>
    <row r="44880" spans="2:15" x14ac:dyDescent="0.2">
      <c r="B44880" s="3"/>
      <c r="C44880" s="3"/>
      <c r="D44880" s="6"/>
      <c r="E44880" s="8"/>
      <c r="O44880" s="9"/>
    </row>
    <row r="44881" spans="2:15" x14ac:dyDescent="0.2">
      <c r="B44881" s="3"/>
      <c r="C44881" s="3"/>
      <c r="D44881" s="6"/>
      <c r="E44881" s="8"/>
      <c r="O44881" s="9"/>
    </row>
    <row r="44882" spans="2:15" x14ac:dyDescent="0.2">
      <c r="B44882" s="3"/>
      <c r="C44882" s="3"/>
      <c r="D44882" s="6"/>
      <c r="E44882" s="8"/>
      <c r="O44882" s="9"/>
    </row>
    <row r="44883" spans="2:15" x14ac:dyDescent="0.2">
      <c r="B44883" s="3"/>
      <c r="C44883" s="3"/>
      <c r="D44883" s="6"/>
      <c r="E44883" s="8"/>
      <c r="O44883" s="9"/>
    </row>
    <row r="44884" spans="2:15" x14ac:dyDescent="0.2">
      <c r="B44884" s="3"/>
      <c r="C44884" s="3"/>
      <c r="D44884" s="6"/>
      <c r="E44884" s="8"/>
      <c r="O44884" s="9"/>
    </row>
    <row r="44885" spans="2:15" x14ac:dyDescent="0.2">
      <c r="B44885" s="3"/>
      <c r="C44885" s="3"/>
      <c r="D44885" s="6"/>
      <c r="E44885" s="8"/>
      <c r="O44885" s="9"/>
    </row>
    <row r="44886" spans="2:15" x14ac:dyDescent="0.2">
      <c r="B44886" s="3"/>
      <c r="C44886" s="3"/>
      <c r="D44886" s="6"/>
      <c r="E44886" s="8"/>
      <c r="O44886" s="9"/>
    </row>
    <row r="44887" spans="2:15" x14ac:dyDescent="0.2">
      <c r="B44887" s="3"/>
      <c r="C44887" s="3"/>
      <c r="D44887" s="6"/>
      <c r="E44887" s="8"/>
      <c r="O44887" s="9"/>
    </row>
    <row r="44888" spans="2:15" x14ac:dyDescent="0.2">
      <c r="B44888" s="3"/>
      <c r="C44888" s="3"/>
      <c r="D44888" s="6"/>
      <c r="E44888" s="8"/>
      <c r="O44888" s="9"/>
    </row>
    <row r="44889" spans="2:15" x14ac:dyDescent="0.2">
      <c r="B44889" s="3"/>
      <c r="C44889" s="3"/>
      <c r="D44889" s="6"/>
      <c r="E44889" s="8"/>
      <c r="O44889" s="9"/>
    </row>
    <row r="44890" spans="2:15" x14ac:dyDescent="0.2">
      <c r="B44890" s="3"/>
      <c r="C44890" s="3"/>
      <c r="D44890" s="6"/>
      <c r="E44890" s="8"/>
      <c r="O44890" s="9"/>
    </row>
    <row r="44891" spans="2:15" x14ac:dyDescent="0.2">
      <c r="B44891" s="3"/>
      <c r="C44891" s="3"/>
      <c r="D44891" s="6"/>
      <c r="E44891" s="8"/>
      <c r="O44891" s="9"/>
    </row>
    <row r="44892" spans="2:15" x14ac:dyDescent="0.2">
      <c r="B44892" s="3"/>
      <c r="C44892" s="3"/>
      <c r="D44892" s="6"/>
      <c r="E44892" s="8"/>
      <c r="O44892" s="9"/>
    </row>
    <row r="44893" spans="2:15" x14ac:dyDescent="0.2">
      <c r="B44893" s="3"/>
      <c r="C44893" s="3"/>
      <c r="D44893" s="6"/>
      <c r="E44893" s="8"/>
      <c r="O44893" s="9"/>
    </row>
    <row r="44894" spans="2:15" x14ac:dyDescent="0.2">
      <c r="B44894" s="3"/>
      <c r="C44894" s="3"/>
      <c r="D44894" s="6"/>
      <c r="E44894" s="8"/>
      <c r="O44894" s="9"/>
    </row>
    <row r="44895" spans="2:15" x14ac:dyDescent="0.2">
      <c r="B44895" s="3"/>
      <c r="C44895" s="3"/>
      <c r="D44895" s="6"/>
      <c r="E44895" s="8"/>
      <c r="O44895" s="9"/>
    </row>
    <row r="44896" spans="2:15" x14ac:dyDescent="0.2">
      <c r="B44896" s="3"/>
      <c r="C44896" s="3"/>
      <c r="D44896" s="6"/>
      <c r="E44896" s="8"/>
      <c r="O44896" s="9"/>
    </row>
    <row r="44897" spans="2:15" x14ac:dyDescent="0.2">
      <c r="B44897" s="3"/>
      <c r="C44897" s="3"/>
      <c r="D44897" s="6"/>
      <c r="E44897" s="8"/>
      <c r="O44897" s="9"/>
    </row>
    <row r="44898" spans="2:15" x14ac:dyDescent="0.2">
      <c r="B44898" s="3"/>
      <c r="C44898" s="3"/>
      <c r="D44898" s="6"/>
      <c r="E44898" s="8"/>
      <c r="O44898" s="9"/>
    </row>
    <row r="44899" spans="2:15" x14ac:dyDescent="0.2">
      <c r="B44899" s="3"/>
      <c r="C44899" s="3"/>
      <c r="D44899" s="6"/>
      <c r="E44899" s="8"/>
      <c r="O44899" s="9"/>
    </row>
    <row r="44900" spans="2:15" x14ac:dyDescent="0.2">
      <c r="B44900" s="3"/>
      <c r="C44900" s="3"/>
      <c r="D44900" s="6"/>
      <c r="E44900" s="8"/>
      <c r="O44900" s="9"/>
    </row>
    <row r="44901" spans="2:15" x14ac:dyDescent="0.2">
      <c r="B44901" s="3"/>
      <c r="C44901" s="3"/>
      <c r="D44901" s="6"/>
      <c r="E44901" s="8"/>
      <c r="O44901" s="9"/>
    </row>
    <row r="44902" spans="2:15" x14ac:dyDescent="0.2">
      <c r="B44902" s="3"/>
      <c r="C44902" s="3"/>
      <c r="D44902" s="6"/>
      <c r="E44902" s="8"/>
      <c r="O44902" s="9"/>
    </row>
    <row r="44903" spans="2:15" x14ac:dyDescent="0.2">
      <c r="B44903" s="3"/>
      <c r="C44903" s="3"/>
      <c r="D44903" s="6"/>
      <c r="E44903" s="8"/>
      <c r="O44903" s="9"/>
    </row>
    <row r="44904" spans="2:15" x14ac:dyDescent="0.2">
      <c r="B44904" s="3"/>
      <c r="C44904" s="3"/>
      <c r="D44904" s="6"/>
      <c r="E44904" s="8"/>
      <c r="O44904" s="9"/>
    </row>
    <row r="44905" spans="2:15" x14ac:dyDescent="0.2">
      <c r="B44905" s="3"/>
      <c r="C44905" s="3"/>
      <c r="D44905" s="6"/>
      <c r="E44905" s="8"/>
      <c r="O44905" s="9"/>
    </row>
    <row r="44906" spans="2:15" x14ac:dyDescent="0.2">
      <c r="B44906" s="3"/>
      <c r="C44906" s="3"/>
      <c r="D44906" s="6"/>
      <c r="E44906" s="8"/>
      <c r="O44906" s="9"/>
    </row>
    <row r="44907" spans="2:15" x14ac:dyDescent="0.2">
      <c r="B44907" s="3"/>
      <c r="C44907" s="3"/>
      <c r="D44907" s="6"/>
      <c r="E44907" s="8"/>
      <c r="O44907" s="9"/>
    </row>
    <row r="44908" spans="2:15" x14ac:dyDescent="0.2">
      <c r="B44908" s="3"/>
      <c r="C44908" s="3"/>
      <c r="D44908" s="6"/>
      <c r="E44908" s="8"/>
      <c r="O44908" s="9"/>
    </row>
    <row r="44909" spans="2:15" x14ac:dyDescent="0.2">
      <c r="B44909" s="3"/>
      <c r="C44909" s="3"/>
      <c r="D44909" s="6"/>
      <c r="E44909" s="8"/>
      <c r="O44909" s="9"/>
    </row>
    <row r="44910" spans="2:15" x14ac:dyDescent="0.2">
      <c r="B44910" s="3"/>
      <c r="C44910" s="3"/>
      <c r="D44910" s="6"/>
      <c r="E44910" s="8"/>
      <c r="O44910" s="9"/>
    </row>
    <row r="44911" spans="2:15" x14ac:dyDescent="0.2">
      <c r="B44911" s="3"/>
      <c r="C44911" s="3"/>
      <c r="D44911" s="6"/>
      <c r="E44911" s="8"/>
      <c r="O44911" s="9"/>
    </row>
    <row r="44912" spans="2:15" x14ac:dyDescent="0.2">
      <c r="B44912" s="3"/>
      <c r="C44912" s="3"/>
      <c r="D44912" s="6"/>
      <c r="E44912" s="8"/>
      <c r="O44912" s="9"/>
    </row>
    <row r="44913" spans="2:15" x14ac:dyDescent="0.2">
      <c r="B44913" s="3"/>
      <c r="C44913" s="3"/>
      <c r="D44913" s="6"/>
      <c r="E44913" s="8"/>
      <c r="O44913" s="9"/>
    </row>
    <row r="44914" spans="2:15" x14ac:dyDescent="0.2">
      <c r="B44914" s="3"/>
      <c r="C44914" s="3"/>
      <c r="D44914" s="6"/>
      <c r="E44914" s="8"/>
      <c r="O44914" s="9"/>
    </row>
    <row r="44915" spans="2:15" x14ac:dyDescent="0.2">
      <c r="B44915" s="3"/>
      <c r="C44915" s="3"/>
      <c r="D44915" s="6"/>
      <c r="E44915" s="8"/>
      <c r="O44915" s="9"/>
    </row>
    <row r="44916" spans="2:15" x14ac:dyDescent="0.2">
      <c r="B44916" s="3"/>
      <c r="C44916" s="3"/>
      <c r="D44916" s="6"/>
      <c r="E44916" s="8"/>
      <c r="O44916" s="9"/>
    </row>
    <row r="44917" spans="2:15" x14ac:dyDescent="0.2">
      <c r="B44917" s="3"/>
      <c r="C44917" s="3"/>
      <c r="D44917" s="6"/>
      <c r="E44917" s="8"/>
      <c r="O44917" s="9"/>
    </row>
    <row r="44918" spans="2:15" x14ac:dyDescent="0.2">
      <c r="B44918" s="3"/>
      <c r="C44918" s="3"/>
      <c r="D44918" s="6"/>
      <c r="E44918" s="8"/>
      <c r="O44918" s="9"/>
    </row>
    <row r="44919" spans="2:15" x14ac:dyDescent="0.2">
      <c r="B44919" s="3"/>
      <c r="C44919" s="3"/>
      <c r="D44919" s="6"/>
      <c r="E44919" s="8"/>
      <c r="O44919" s="9"/>
    </row>
    <row r="44920" spans="2:15" x14ac:dyDescent="0.2">
      <c r="B44920" s="3"/>
      <c r="C44920" s="3"/>
      <c r="D44920" s="6"/>
      <c r="E44920" s="8"/>
      <c r="O44920" s="9"/>
    </row>
    <row r="44921" spans="2:15" x14ac:dyDescent="0.2">
      <c r="B44921" s="3"/>
      <c r="C44921" s="3"/>
      <c r="D44921" s="6"/>
      <c r="E44921" s="8"/>
      <c r="O44921" s="9"/>
    </row>
    <row r="44922" spans="2:15" x14ac:dyDescent="0.2">
      <c r="B44922" s="3"/>
      <c r="C44922" s="3"/>
      <c r="D44922" s="6"/>
      <c r="E44922" s="8"/>
      <c r="O44922" s="9"/>
    </row>
    <row r="44923" spans="2:15" x14ac:dyDescent="0.2">
      <c r="B44923" s="3"/>
      <c r="C44923" s="3"/>
      <c r="D44923" s="6"/>
      <c r="E44923" s="8"/>
      <c r="O44923" s="9"/>
    </row>
    <row r="44924" spans="2:15" x14ac:dyDescent="0.2">
      <c r="B44924" s="3"/>
      <c r="C44924" s="3"/>
      <c r="D44924" s="6"/>
      <c r="E44924" s="8"/>
      <c r="O44924" s="9"/>
    </row>
    <row r="44925" spans="2:15" x14ac:dyDescent="0.2">
      <c r="B44925" s="3"/>
      <c r="C44925" s="3"/>
      <c r="D44925" s="6"/>
      <c r="E44925" s="8"/>
      <c r="O44925" s="9"/>
    </row>
    <row r="44926" spans="2:15" x14ac:dyDescent="0.2">
      <c r="B44926" s="3"/>
      <c r="C44926" s="3"/>
      <c r="D44926" s="6"/>
      <c r="E44926" s="8"/>
      <c r="O44926" s="9"/>
    </row>
    <row r="44927" spans="2:15" x14ac:dyDescent="0.2">
      <c r="B44927" s="3"/>
      <c r="C44927" s="3"/>
      <c r="D44927" s="6"/>
      <c r="E44927" s="8"/>
      <c r="O44927" s="9"/>
    </row>
    <row r="44928" spans="2:15" x14ac:dyDescent="0.2">
      <c r="B44928" s="3"/>
      <c r="C44928" s="3"/>
      <c r="D44928" s="6"/>
      <c r="E44928" s="8"/>
      <c r="O44928" s="9"/>
    </row>
    <row r="44929" spans="2:15" x14ac:dyDescent="0.2">
      <c r="B44929" s="3"/>
      <c r="C44929" s="3"/>
      <c r="D44929" s="6"/>
      <c r="E44929" s="8"/>
      <c r="O44929" s="9"/>
    </row>
    <row r="44930" spans="2:15" x14ac:dyDescent="0.2">
      <c r="B44930" s="3"/>
      <c r="C44930" s="3"/>
      <c r="D44930" s="6"/>
      <c r="E44930" s="8"/>
      <c r="O44930" s="9"/>
    </row>
    <row r="44931" spans="2:15" x14ac:dyDescent="0.2">
      <c r="B44931" s="3"/>
      <c r="C44931" s="3"/>
      <c r="D44931" s="6"/>
      <c r="E44931" s="8"/>
      <c r="O44931" s="9"/>
    </row>
    <row r="44932" spans="2:15" x14ac:dyDescent="0.2">
      <c r="B44932" s="3"/>
      <c r="C44932" s="3"/>
      <c r="D44932" s="6"/>
      <c r="E44932" s="8"/>
      <c r="O44932" s="9"/>
    </row>
    <row r="44933" spans="2:15" x14ac:dyDescent="0.2">
      <c r="B44933" s="3"/>
      <c r="C44933" s="3"/>
      <c r="D44933" s="6"/>
      <c r="E44933" s="8"/>
      <c r="O44933" s="9"/>
    </row>
    <row r="44934" spans="2:15" x14ac:dyDescent="0.2">
      <c r="B44934" s="3"/>
      <c r="C44934" s="3"/>
      <c r="D44934" s="6"/>
      <c r="E44934" s="8"/>
      <c r="O44934" s="9"/>
    </row>
    <row r="44935" spans="2:15" x14ac:dyDescent="0.2">
      <c r="B44935" s="3"/>
      <c r="C44935" s="3"/>
      <c r="D44935" s="6"/>
      <c r="E44935" s="8"/>
      <c r="O44935" s="9"/>
    </row>
    <row r="44936" spans="2:15" x14ac:dyDescent="0.2">
      <c r="B44936" s="3"/>
      <c r="C44936" s="3"/>
      <c r="D44936" s="6"/>
      <c r="E44936" s="8"/>
      <c r="O44936" s="9"/>
    </row>
    <row r="44937" spans="2:15" x14ac:dyDescent="0.2">
      <c r="B44937" s="3"/>
      <c r="C44937" s="3"/>
      <c r="D44937" s="6"/>
      <c r="E44937" s="8"/>
      <c r="O44937" s="9"/>
    </row>
    <row r="44938" spans="2:15" x14ac:dyDescent="0.2">
      <c r="B44938" s="3"/>
      <c r="C44938" s="3"/>
      <c r="D44938" s="6"/>
      <c r="E44938" s="8"/>
      <c r="O44938" s="9"/>
    </row>
    <row r="44939" spans="2:15" x14ac:dyDescent="0.2">
      <c r="B44939" s="3"/>
      <c r="C44939" s="3"/>
      <c r="D44939" s="6"/>
      <c r="E44939" s="8"/>
      <c r="O44939" s="9"/>
    </row>
    <row r="44940" spans="2:15" x14ac:dyDescent="0.2">
      <c r="B44940" s="3"/>
      <c r="C44940" s="3"/>
      <c r="D44940" s="6"/>
      <c r="E44940" s="8"/>
      <c r="O44940" s="9"/>
    </row>
    <row r="44941" spans="2:15" x14ac:dyDescent="0.2">
      <c r="B44941" s="3"/>
      <c r="C44941" s="3"/>
      <c r="D44941" s="6"/>
      <c r="E44941" s="8"/>
      <c r="O44941" s="9"/>
    </row>
    <row r="44942" spans="2:15" x14ac:dyDescent="0.2">
      <c r="B44942" s="3"/>
      <c r="C44942" s="3"/>
      <c r="D44942" s="6"/>
      <c r="E44942" s="8"/>
      <c r="O44942" s="9"/>
    </row>
    <row r="44943" spans="2:15" x14ac:dyDescent="0.2">
      <c r="B44943" s="3"/>
      <c r="C44943" s="3"/>
      <c r="D44943" s="6"/>
      <c r="E44943" s="8"/>
      <c r="O44943" s="9"/>
    </row>
    <row r="44944" spans="2:15" x14ac:dyDescent="0.2">
      <c r="B44944" s="3"/>
      <c r="C44944" s="3"/>
      <c r="D44944" s="6"/>
      <c r="E44944" s="8"/>
      <c r="O44944" s="9"/>
    </row>
    <row r="44945" spans="2:15" x14ac:dyDescent="0.2">
      <c r="B44945" s="3"/>
      <c r="C44945" s="3"/>
      <c r="D44945" s="6"/>
      <c r="E44945" s="8"/>
      <c r="O44945" s="9"/>
    </row>
    <row r="44946" spans="2:15" x14ac:dyDescent="0.2">
      <c r="B44946" s="3"/>
      <c r="C44946" s="3"/>
      <c r="D44946" s="6"/>
      <c r="E44946" s="8"/>
      <c r="O44946" s="9"/>
    </row>
    <row r="44947" spans="2:15" x14ac:dyDescent="0.2">
      <c r="B44947" s="3"/>
      <c r="C44947" s="3"/>
      <c r="D44947" s="6"/>
      <c r="E44947" s="8"/>
      <c r="O44947" s="9"/>
    </row>
    <row r="44948" spans="2:15" x14ac:dyDescent="0.2">
      <c r="B44948" s="3"/>
      <c r="C44948" s="3"/>
      <c r="D44948" s="6"/>
      <c r="E44948" s="8"/>
      <c r="O44948" s="9"/>
    </row>
    <row r="44949" spans="2:15" x14ac:dyDescent="0.2">
      <c r="B44949" s="3"/>
      <c r="C44949" s="3"/>
      <c r="D44949" s="6"/>
      <c r="E44949" s="8"/>
      <c r="O44949" s="9"/>
    </row>
    <row r="44950" spans="2:15" x14ac:dyDescent="0.2">
      <c r="B44950" s="3"/>
      <c r="C44950" s="3"/>
      <c r="D44950" s="6"/>
      <c r="E44950" s="8"/>
      <c r="O44950" s="9"/>
    </row>
    <row r="44951" spans="2:15" x14ac:dyDescent="0.2">
      <c r="B44951" s="3"/>
      <c r="C44951" s="3"/>
      <c r="D44951" s="6"/>
      <c r="E44951" s="8"/>
      <c r="O44951" s="9"/>
    </row>
    <row r="44952" spans="2:15" x14ac:dyDescent="0.2">
      <c r="B44952" s="3"/>
      <c r="C44952" s="3"/>
      <c r="D44952" s="6"/>
      <c r="E44952" s="8"/>
      <c r="O44952" s="9"/>
    </row>
    <row r="44953" spans="2:15" x14ac:dyDescent="0.2">
      <c r="B44953" s="3"/>
      <c r="C44953" s="3"/>
      <c r="D44953" s="6"/>
      <c r="E44953" s="8"/>
      <c r="O44953" s="9"/>
    </row>
    <row r="44954" spans="2:15" x14ac:dyDescent="0.2">
      <c r="B44954" s="3"/>
      <c r="C44954" s="3"/>
      <c r="D44954" s="6"/>
      <c r="E44954" s="8"/>
      <c r="O44954" s="9"/>
    </row>
    <row r="44955" spans="2:15" x14ac:dyDescent="0.2">
      <c r="B44955" s="3"/>
      <c r="C44955" s="3"/>
      <c r="D44955" s="6"/>
      <c r="E44955" s="8"/>
      <c r="O44955" s="9"/>
    </row>
    <row r="44956" spans="2:15" x14ac:dyDescent="0.2">
      <c r="B44956" s="3"/>
      <c r="C44956" s="3"/>
      <c r="D44956" s="6"/>
      <c r="E44956" s="8"/>
      <c r="O44956" s="9"/>
    </row>
    <row r="44957" spans="2:15" x14ac:dyDescent="0.2">
      <c r="B44957" s="3"/>
      <c r="C44957" s="3"/>
      <c r="D44957" s="6"/>
      <c r="E44957" s="8"/>
      <c r="O44957" s="9"/>
    </row>
    <row r="44958" spans="2:15" x14ac:dyDescent="0.2">
      <c r="B44958" s="3"/>
      <c r="C44958" s="3"/>
      <c r="D44958" s="6"/>
      <c r="E44958" s="8"/>
      <c r="O44958" s="9"/>
    </row>
    <row r="44959" spans="2:15" x14ac:dyDescent="0.2">
      <c r="B44959" s="3"/>
      <c r="C44959" s="3"/>
      <c r="D44959" s="6"/>
      <c r="E44959" s="8"/>
      <c r="O44959" s="9"/>
    </row>
    <row r="44960" spans="2:15" x14ac:dyDescent="0.2">
      <c r="B44960" s="3"/>
      <c r="C44960" s="3"/>
      <c r="D44960" s="6"/>
      <c r="E44960" s="8"/>
      <c r="O44960" s="9"/>
    </row>
    <row r="44961" spans="2:15" x14ac:dyDescent="0.2">
      <c r="B44961" s="3"/>
      <c r="C44961" s="3"/>
      <c r="D44961" s="6"/>
      <c r="E44961" s="8"/>
      <c r="O44961" s="9"/>
    </row>
    <row r="44962" spans="2:15" x14ac:dyDescent="0.2">
      <c r="B44962" s="3"/>
      <c r="C44962" s="3"/>
      <c r="D44962" s="6"/>
      <c r="E44962" s="8"/>
      <c r="O44962" s="9"/>
    </row>
    <row r="44963" spans="2:15" x14ac:dyDescent="0.2">
      <c r="B44963" s="3"/>
      <c r="C44963" s="3"/>
      <c r="D44963" s="6"/>
      <c r="E44963" s="8"/>
      <c r="O44963" s="9"/>
    </row>
    <row r="44964" spans="2:15" x14ac:dyDescent="0.2">
      <c r="B44964" s="3"/>
      <c r="C44964" s="3"/>
      <c r="D44964" s="6"/>
      <c r="E44964" s="8"/>
      <c r="O44964" s="9"/>
    </row>
    <row r="44965" spans="2:15" x14ac:dyDescent="0.2">
      <c r="B44965" s="3"/>
      <c r="C44965" s="3"/>
      <c r="D44965" s="6"/>
      <c r="E44965" s="8"/>
      <c r="O44965" s="9"/>
    </row>
    <row r="44966" spans="2:15" x14ac:dyDescent="0.2">
      <c r="B44966" s="3"/>
      <c r="C44966" s="3"/>
      <c r="D44966" s="6"/>
      <c r="E44966" s="8"/>
      <c r="O44966" s="9"/>
    </row>
    <row r="44967" spans="2:15" x14ac:dyDescent="0.2">
      <c r="B44967" s="3"/>
      <c r="C44967" s="3"/>
      <c r="D44967" s="6"/>
      <c r="E44967" s="8"/>
      <c r="O44967" s="9"/>
    </row>
    <row r="44968" spans="2:15" x14ac:dyDescent="0.2">
      <c r="B44968" s="3"/>
      <c r="C44968" s="3"/>
      <c r="D44968" s="6"/>
      <c r="E44968" s="8"/>
      <c r="O44968" s="9"/>
    </row>
    <row r="44969" spans="2:15" x14ac:dyDescent="0.2">
      <c r="B44969" s="3"/>
      <c r="C44969" s="3"/>
      <c r="D44969" s="6"/>
      <c r="E44969" s="8"/>
      <c r="O44969" s="9"/>
    </row>
    <row r="44970" spans="2:15" x14ac:dyDescent="0.2">
      <c r="B44970" s="3"/>
      <c r="C44970" s="3"/>
      <c r="D44970" s="6"/>
      <c r="E44970" s="8"/>
      <c r="O44970" s="9"/>
    </row>
    <row r="44971" spans="2:15" x14ac:dyDescent="0.2">
      <c r="B44971" s="3"/>
      <c r="C44971" s="3"/>
      <c r="D44971" s="6"/>
      <c r="E44971" s="8"/>
      <c r="O44971" s="9"/>
    </row>
    <row r="44972" spans="2:15" x14ac:dyDescent="0.2">
      <c r="B44972" s="3"/>
      <c r="C44972" s="3"/>
      <c r="D44972" s="6"/>
      <c r="E44972" s="8"/>
      <c r="O44972" s="9"/>
    </row>
    <row r="44973" spans="2:15" x14ac:dyDescent="0.2">
      <c r="B44973" s="3"/>
      <c r="C44973" s="3"/>
      <c r="D44973" s="6"/>
      <c r="E44973" s="8"/>
      <c r="O44973" s="9"/>
    </row>
    <row r="44974" spans="2:15" x14ac:dyDescent="0.2">
      <c r="B44974" s="3"/>
      <c r="C44974" s="3"/>
      <c r="D44974" s="6"/>
      <c r="E44974" s="8"/>
      <c r="O44974" s="9"/>
    </row>
    <row r="44975" spans="2:15" x14ac:dyDescent="0.2">
      <c r="B44975" s="3"/>
      <c r="C44975" s="3"/>
      <c r="D44975" s="6"/>
      <c r="E44975" s="8"/>
      <c r="O44975" s="9"/>
    </row>
    <row r="44976" spans="2:15" x14ac:dyDescent="0.2">
      <c r="B44976" s="3"/>
      <c r="C44976" s="3"/>
      <c r="D44976" s="6"/>
      <c r="E44976" s="8"/>
      <c r="O44976" s="9"/>
    </row>
    <row r="44977" spans="2:15" x14ac:dyDescent="0.2">
      <c r="B44977" s="3"/>
      <c r="C44977" s="3"/>
      <c r="D44977" s="6"/>
      <c r="E44977" s="8"/>
      <c r="O44977" s="9"/>
    </row>
    <row r="44978" spans="2:15" x14ac:dyDescent="0.2">
      <c r="B44978" s="3"/>
      <c r="C44978" s="3"/>
      <c r="D44978" s="6"/>
      <c r="E44978" s="8"/>
      <c r="O44978" s="9"/>
    </row>
    <row r="44979" spans="2:15" x14ac:dyDescent="0.2">
      <c r="B44979" s="3"/>
      <c r="C44979" s="3"/>
      <c r="D44979" s="6"/>
      <c r="E44979" s="8"/>
      <c r="O44979" s="9"/>
    </row>
    <row r="44980" spans="2:15" x14ac:dyDescent="0.2">
      <c r="B44980" s="3"/>
      <c r="C44980" s="3"/>
      <c r="D44980" s="6"/>
      <c r="E44980" s="8"/>
      <c r="O44980" s="9"/>
    </row>
    <row r="44981" spans="2:15" x14ac:dyDescent="0.2">
      <c r="B44981" s="3"/>
      <c r="C44981" s="3"/>
      <c r="D44981" s="6"/>
      <c r="E44981" s="8"/>
      <c r="O44981" s="9"/>
    </row>
    <row r="44982" spans="2:15" x14ac:dyDescent="0.2">
      <c r="B44982" s="3"/>
      <c r="C44982" s="3"/>
      <c r="D44982" s="6"/>
      <c r="E44982" s="8"/>
      <c r="O44982" s="9"/>
    </row>
    <row r="44983" spans="2:15" x14ac:dyDescent="0.2">
      <c r="B44983" s="3"/>
      <c r="C44983" s="3"/>
      <c r="D44983" s="6"/>
      <c r="E44983" s="8"/>
      <c r="O44983" s="9"/>
    </row>
    <row r="44984" spans="2:15" x14ac:dyDescent="0.2">
      <c r="B44984" s="3"/>
      <c r="C44984" s="3"/>
      <c r="D44984" s="6"/>
      <c r="E44984" s="8"/>
      <c r="O44984" s="9"/>
    </row>
    <row r="44985" spans="2:15" x14ac:dyDescent="0.2">
      <c r="B44985" s="3"/>
      <c r="C44985" s="3"/>
      <c r="D44985" s="6"/>
      <c r="E44985" s="8"/>
      <c r="O44985" s="9"/>
    </row>
    <row r="44986" spans="2:15" x14ac:dyDescent="0.2">
      <c r="B44986" s="3"/>
      <c r="C44986" s="3"/>
      <c r="D44986" s="6"/>
      <c r="E44986" s="8"/>
      <c r="O44986" s="9"/>
    </row>
    <row r="44987" spans="2:15" x14ac:dyDescent="0.2">
      <c r="B44987" s="3"/>
      <c r="C44987" s="3"/>
      <c r="D44987" s="6"/>
      <c r="E44987" s="8"/>
      <c r="O44987" s="9"/>
    </row>
    <row r="44988" spans="2:15" x14ac:dyDescent="0.2">
      <c r="B44988" s="3"/>
      <c r="C44988" s="3"/>
      <c r="D44988" s="6"/>
      <c r="E44988" s="8"/>
      <c r="O44988" s="9"/>
    </row>
    <row r="44989" spans="2:15" x14ac:dyDescent="0.2">
      <c r="B44989" s="3"/>
      <c r="C44989" s="3"/>
      <c r="D44989" s="6"/>
      <c r="E44989" s="8"/>
      <c r="O44989" s="9"/>
    </row>
    <row r="44990" spans="2:15" x14ac:dyDescent="0.2">
      <c r="B44990" s="3"/>
      <c r="C44990" s="3"/>
      <c r="D44990" s="6"/>
      <c r="E44990" s="8"/>
      <c r="O44990" s="9"/>
    </row>
    <row r="44991" spans="2:15" x14ac:dyDescent="0.2">
      <c r="B44991" s="3"/>
      <c r="C44991" s="3"/>
      <c r="D44991" s="6"/>
      <c r="E44991" s="8"/>
      <c r="O44991" s="9"/>
    </row>
    <row r="44992" spans="2:15" x14ac:dyDescent="0.2">
      <c r="B44992" s="3"/>
      <c r="C44992" s="3"/>
      <c r="D44992" s="6"/>
      <c r="E44992" s="8"/>
      <c r="O44992" s="9"/>
    </row>
    <row r="44993" spans="2:15" x14ac:dyDescent="0.2">
      <c r="B44993" s="3"/>
      <c r="C44993" s="3"/>
      <c r="D44993" s="6"/>
      <c r="E44993" s="8"/>
      <c r="O44993" s="9"/>
    </row>
    <row r="44994" spans="2:15" x14ac:dyDescent="0.2">
      <c r="B44994" s="3"/>
      <c r="C44994" s="3"/>
      <c r="D44994" s="6"/>
      <c r="E44994" s="8"/>
      <c r="O44994" s="9"/>
    </row>
    <row r="44995" spans="2:15" x14ac:dyDescent="0.2">
      <c r="B44995" s="3"/>
      <c r="C44995" s="3"/>
      <c r="D44995" s="6"/>
      <c r="E44995" s="8"/>
      <c r="O44995" s="9"/>
    </row>
    <row r="44996" spans="2:15" x14ac:dyDescent="0.2">
      <c r="B44996" s="3"/>
      <c r="C44996" s="3"/>
      <c r="D44996" s="6"/>
      <c r="E44996" s="8"/>
      <c r="O44996" s="9"/>
    </row>
    <row r="44997" spans="2:15" x14ac:dyDescent="0.2">
      <c r="B44997" s="3"/>
      <c r="C44997" s="3"/>
      <c r="D44997" s="6"/>
      <c r="E44997" s="8"/>
      <c r="O44997" s="9"/>
    </row>
    <row r="44998" spans="2:15" x14ac:dyDescent="0.2">
      <c r="B44998" s="3"/>
      <c r="C44998" s="3"/>
      <c r="D44998" s="6"/>
      <c r="E44998" s="8"/>
      <c r="O44998" s="9"/>
    </row>
    <row r="44999" spans="2:15" x14ac:dyDescent="0.2">
      <c r="B44999" s="3"/>
      <c r="C44999" s="3"/>
      <c r="D44999" s="6"/>
      <c r="E44999" s="8"/>
      <c r="O44999" s="9"/>
    </row>
    <row r="45000" spans="2:15" x14ac:dyDescent="0.2">
      <c r="B45000" s="3"/>
      <c r="C45000" s="3"/>
      <c r="D45000" s="6"/>
      <c r="E45000" s="8"/>
      <c r="O45000" s="9"/>
    </row>
    <row r="45001" spans="2:15" x14ac:dyDescent="0.2">
      <c r="B45001" s="3"/>
      <c r="C45001" s="3"/>
      <c r="D45001" s="6"/>
      <c r="E45001" s="8"/>
      <c r="O45001" s="9"/>
    </row>
    <row r="45002" spans="2:15" x14ac:dyDescent="0.2">
      <c r="B45002" s="3"/>
      <c r="C45002" s="3"/>
      <c r="D45002" s="6"/>
      <c r="E45002" s="8"/>
      <c r="O45002" s="9"/>
    </row>
    <row r="45003" spans="2:15" x14ac:dyDescent="0.2">
      <c r="B45003" s="3"/>
      <c r="C45003" s="3"/>
      <c r="D45003" s="6"/>
      <c r="E45003" s="8"/>
      <c r="O45003" s="9"/>
    </row>
    <row r="45004" spans="2:15" x14ac:dyDescent="0.2">
      <c r="B45004" s="3"/>
      <c r="C45004" s="3"/>
      <c r="D45004" s="6"/>
      <c r="E45004" s="8"/>
      <c r="O45004" s="9"/>
    </row>
    <row r="45005" spans="2:15" x14ac:dyDescent="0.2">
      <c r="B45005" s="3"/>
      <c r="C45005" s="3"/>
      <c r="D45005" s="6"/>
      <c r="E45005" s="8"/>
      <c r="O45005" s="9"/>
    </row>
    <row r="45006" spans="2:15" x14ac:dyDescent="0.2">
      <c r="B45006" s="3"/>
      <c r="C45006" s="3"/>
      <c r="D45006" s="6"/>
      <c r="E45006" s="8"/>
      <c r="O45006" s="9"/>
    </row>
    <row r="45007" spans="2:15" x14ac:dyDescent="0.2">
      <c r="B45007" s="3"/>
      <c r="C45007" s="3"/>
      <c r="D45007" s="6"/>
      <c r="E45007" s="8"/>
      <c r="O45007" s="9"/>
    </row>
    <row r="45008" spans="2:15" x14ac:dyDescent="0.2">
      <c r="B45008" s="3"/>
      <c r="C45008" s="3"/>
      <c r="D45008" s="6"/>
      <c r="E45008" s="8"/>
      <c r="O45008" s="9"/>
    </row>
    <row r="45009" spans="2:15" x14ac:dyDescent="0.2">
      <c r="B45009" s="3"/>
      <c r="C45009" s="3"/>
      <c r="D45009" s="6"/>
      <c r="E45009" s="8"/>
      <c r="O45009" s="9"/>
    </row>
    <row r="45010" spans="2:15" x14ac:dyDescent="0.2">
      <c r="B45010" s="3"/>
      <c r="C45010" s="3"/>
      <c r="D45010" s="6"/>
      <c r="E45010" s="8"/>
      <c r="O45010" s="9"/>
    </row>
    <row r="45011" spans="2:15" x14ac:dyDescent="0.2">
      <c r="B45011" s="3"/>
      <c r="C45011" s="3"/>
      <c r="D45011" s="6"/>
      <c r="E45011" s="8"/>
      <c r="O45011" s="9"/>
    </row>
    <row r="45012" spans="2:15" x14ac:dyDescent="0.2">
      <c r="B45012" s="3"/>
      <c r="C45012" s="3"/>
      <c r="D45012" s="6"/>
      <c r="E45012" s="8"/>
      <c r="O45012" s="9"/>
    </row>
    <row r="45013" spans="2:15" x14ac:dyDescent="0.2">
      <c r="B45013" s="3"/>
      <c r="C45013" s="3"/>
      <c r="D45013" s="6"/>
      <c r="E45013" s="8"/>
      <c r="O45013" s="9"/>
    </row>
    <row r="45014" spans="2:15" x14ac:dyDescent="0.2">
      <c r="B45014" s="3"/>
      <c r="C45014" s="3"/>
      <c r="D45014" s="6"/>
      <c r="E45014" s="8"/>
      <c r="O45014" s="9"/>
    </row>
    <row r="45015" spans="2:15" x14ac:dyDescent="0.2">
      <c r="B45015" s="3"/>
      <c r="C45015" s="3"/>
      <c r="D45015" s="6"/>
      <c r="E45015" s="8"/>
      <c r="O45015" s="9"/>
    </row>
    <row r="45016" spans="2:15" x14ac:dyDescent="0.2">
      <c r="B45016" s="3"/>
      <c r="C45016" s="3"/>
      <c r="D45016" s="6"/>
      <c r="E45016" s="8"/>
      <c r="O45016" s="9"/>
    </row>
    <row r="45017" spans="2:15" x14ac:dyDescent="0.2">
      <c r="B45017" s="3"/>
      <c r="C45017" s="3"/>
      <c r="D45017" s="6"/>
      <c r="E45017" s="8"/>
      <c r="O45017" s="9"/>
    </row>
    <row r="45018" spans="2:15" x14ac:dyDescent="0.2">
      <c r="B45018" s="3"/>
      <c r="C45018" s="3"/>
      <c r="D45018" s="6"/>
      <c r="E45018" s="8"/>
      <c r="O45018" s="9"/>
    </row>
    <row r="45019" spans="2:15" x14ac:dyDescent="0.2">
      <c r="B45019" s="3"/>
      <c r="C45019" s="3"/>
      <c r="D45019" s="6"/>
      <c r="E45019" s="8"/>
      <c r="O45019" s="9"/>
    </row>
    <row r="45020" spans="2:15" x14ac:dyDescent="0.2">
      <c r="B45020" s="3"/>
      <c r="C45020" s="3"/>
      <c r="D45020" s="6"/>
      <c r="E45020" s="8"/>
      <c r="O45020" s="9"/>
    </row>
    <row r="45021" spans="2:15" x14ac:dyDescent="0.2">
      <c r="B45021" s="3"/>
      <c r="C45021" s="3"/>
      <c r="D45021" s="6"/>
      <c r="E45021" s="8"/>
      <c r="O45021" s="9"/>
    </row>
    <row r="45022" spans="2:15" x14ac:dyDescent="0.2">
      <c r="B45022" s="3"/>
      <c r="C45022" s="3"/>
      <c r="D45022" s="6"/>
      <c r="E45022" s="8"/>
      <c r="O45022" s="9"/>
    </row>
    <row r="45023" spans="2:15" x14ac:dyDescent="0.2">
      <c r="B45023" s="3"/>
      <c r="C45023" s="3"/>
      <c r="D45023" s="6"/>
      <c r="E45023" s="8"/>
      <c r="O45023" s="9"/>
    </row>
    <row r="45024" spans="2:15" x14ac:dyDescent="0.2">
      <c r="B45024" s="3"/>
      <c r="C45024" s="3"/>
      <c r="D45024" s="6"/>
      <c r="E45024" s="8"/>
      <c r="O45024" s="9"/>
    </row>
    <row r="45025" spans="2:15" x14ac:dyDescent="0.2">
      <c r="B45025" s="3"/>
      <c r="C45025" s="3"/>
      <c r="D45025" s="6"/>
      <c r="E45025" s="8"/>
      <c r="O45025" s="9"/>
    </row>
    <row r="45026" spans="2:15" x14ac:dyDescent="0.2">
      <c r="B45026" s="3"/>
      <c r="C45026" s="3"/>
      <c r="D45026" s="6"/>
      <c r="E45026" s="8"/>
      <c r="O45026" s="9"/>
    </row>
    <row r="45027" spans="2:15" x14ac:dyDescent="0.2">
      <c r="B45027" s="3"/>
      <c r="C45027" s="3"/>
      <c r="D45027" s="6"/>
      <c r="E45027" s="8"/>
      <c r="O45027" s="9"/>
    </row>
    <row r="45028" spans="2:15" x14ac:dyDescent="0.2">
      <c r="B45028" s="3"/>
      <c r="C45028" s="3"/>
      <c r="D45028" s="6"/>
      <c r="E45028" s="8"/>
      <c r="O45028" s="9"/>
    </row>
    <row r="45029" spans="2:15" x14ac:dyDescent="0.2">
      <c r="B45029" s="3"/>
      <c r="C45029" s="3"/>
      <c r="D45029" s="6"/>
      <c r="E45029" s="8"/>
      <c r="O45029" s="9"/>
    </row>
    <row r="45030" spans="2:15" x14ac:dyDescent="0.2">
      <c r="B45030" s="3"/>
      <c r="C45030" s="3"/>
      <c r="D45030" s="6"/>
      <c r="E45030" s="8"/>
      <c r="O45030" s="9"/>
    </row>
    <row r="45031" spans="2:15" x14ac:dyDescent="0.2">
      <c r="B45031" s="3"/>
      <c r="C45031" s="3"/>
      <c r="D45031" s="6"/>
      <c r="E45031" s="8"/>
      <c r="O45031" s="9"/>
    </row>
    <row r="45032" spans="2:15" x14ac:dyDescent="0.2">
      <c r="B45032" s="3"/>
      <c r="C45032" s="3"/>
      <c r="D45032" s="6"/>
      <c r="E45032" s="8"/>
      <c r="O45032" s="9"/>
    </row>
    <row r="45033" spans="2:15" x14ac:dyDescent="0.2">
      <c r="B45033" s="3"/>
      <c r="C45033" s="3"/>
      <c r="D45033" s="6"/>
      <c r="E45033" s="8"/>
      <c r="O45033" s="9"/>
    </row>
    <row r="45034" spans="2:15" x14ac:dyDescent="0.2">
      <c r="B45034" s="3"/>
      <c r="C45034" s="3"/>
      <c r="D45034" s="6"/>
      <c r="E45034" s="8"/>
      <c r="O45034" s="9"/>
    </row>
    <row r="45035" spans="2:15" x14ac:dyDescent="0.2">
      <c r="B45035" s="3"/>
      <c r="C45035" s="3"/>
      <c r="D45035" s="6"/>
      <c r="E45035" s="8"/>
      <c r="O45035" s="9"/>
    </row>
    <row r="45036" spans="2:15" x14ac:dyDescent="0.2">
      <c r="B45036" s="3"/>
      <c r="C45036" s="3"/>
      <c r="D45036" s="6"/>
      <c r="E45036" s="8"/>
      <c r="O45036" s="9"/>
    </row>
    <row r="45037" spans="2:15" x14ac:dyDescent="0.2">
      <c r="B45037" s="3"/>
      <c r="C45037" s="3"/>
      <c r="D45037" s="6"/>
      <c r="E45037" s="8"/>
      <c r="O45037" s="9"/>
    </row>
    <row r="45038" spans="2:15" x14ac:dyDescent="0.2">
      <c r="B45038" s="3"/>
      <c r="C45038" s="3"/>
      <c r="D45038" s="6"/>
      <c r="E45038" s="8"/>
      <c r="O45038" s="9"/>
    </row>
    <row r="45039" spans="2:15" x14ac:dyDescent="0.2">
      <c r="B45039" s="3"/>
      <c r="C45039" s="3"/>
      <c r="D45039" s="6"/>
      <c r="E45039" s="8"/>
      <c r="O45039" s="9"/>
    </row>
    <row r="45040" spans="2:15" x14ac:dyDescent="0.2">
      <c r="B45040" s="3"/>
      <c r="C45040" s="3"/>
      <c r="D45040" s="6"/>
      <c r="E45040" s="8"/>
      <c r="O45040" s="9"/>
    </row>
    <row r="45041" spans="2:15" x14ac:dyDescent="0.2">
      <c r="B45041" s="3"/>
      <c r="C45041" s="3"/>
      <c r="D45041" s="6"/>
      <c r="E45041" s="8"/>
      <c r="O45041" s="9"/>
    </row>
    <row r="45042" spans="2:15" x14ac:dyDescent="0.2">
      <c r="B45042" s="3"/>
      <c r="C45042" s="3"/>
      <c r="D45042" s="6"/>
      <c r="E45042" s="8"/>
      <c r="O45042" s="9"/>
    </row>
    <row r="45043" spans="2:15" x14ac:dyDescent="0.2">
      <c r="B45043" s="3"/>
      <c r="C45043" s="3"/>
      <c r="D45043" s="6"/>
      <c r="E45043" s="8"/>
      <c r="O45043" s="9"/>
    </row>
    <row r="45044" spans="2:15" x14ac:dyDescent="0.2">
      <c r="B45044" s="3"/>
      <c r="C45044" s="3"/>
      <c r="D45044" s="6"/>
      <c r="E45044" s="8"/>
      <c r="O45044" s="9"/>
    </row>
    <row r="45045" spans="2:15" x14ac:dyDescent="0.2">
      <c r="B45045" s="3"/>
      <c r="C45045" s="3"/>
      <c r="D45045" s="6"/>
      <c r="E45045" s="8"/>
      <c r="O45045" s="9"/>
    </row>
    <row r="45046" spans="2:15" x14ac:dyDescent="0.2">
      <c r="B45046" s="3"/>
      <c r="C45046" s="3"/>
      <c r="D45046" s="6"/>
      <c r="E45046" s="8"/>
      <c r="O45046" s="9"/>
    </row>
    <row r="45047" spans="2:15" x14ac:dyDescent="0.2">
      <c r="B45047" s="3"/>
      <c r="C45047" s="3"/>
      <c r="D45047" s="6"/>
      <c r="E45047" s="8"/>
      <c r="O45047" s="9"/>
    </row>
    <row r="45048" spans="2:15" x14ac:dyDescent="0.2">
      <c r="B45048" s="3"/>
      <c r="C45048" s="3"/>
      <c r="D45048" s="6"/>
      <c r="E45048" s="8"/>
      <c r="O45048" s="9"/>
    </row>
    <row r="45049" spans="2:15" x14ac:dyDescent="0.2">
      <c r="B45049" s="3"/>
      <c r="C45049" s="3"/>
      <c r="D45049" s="6"/>
      <c r="E45049" s="8"/>
      <c r="O45049" s="9"/>
    </row>
    <row r="45050" spans="2:15" x14ac:dyDescent="0.2">
      <c r="B45050" s="3"/>
      <c r="C45050" s="3"/>
      <c r="D45050" s="6"/>
      <c r="E45050" s="8"/>
      <c r="O45050" s="9"/>
    </row>
    <row r="45051" spans="2:15" x14ac:dyDescent="0.2">
      <c r="B45051" s="3"/>
      <c r="C45051" s="3"/>
      <c r="D45051" s="6"/>
      <c r="E45051" s="8"/>
      <c r="O45051" s="9"/>
    </row>
    <row r="45052" spans="2:15" x14ac:dyDescent="0.2">
      <c r="B45052" s="3"/>
      <c r="C45052" s="3"/>
      <c r="D45052" s="6"/>
      <c r="E45052" s="8"/>
      <c r="O45052" s="9"/>
    </row>
    <row r="45053" spans="2:15" x14ac:dyDescent="0.2">
      <c r="B45053" s="3"/>
      <c r="C45053" s="3"/>
      <c r="D45053" s="6"/>
      <c r="E45053" s="8"/>
      <c r="O45053" s="9"/>
    </row>
    <row r="45054" spans="2:15" x14ac:dyDescent="0.2">
      <c r="B45054" s="3"/>
      <c r="C45054" s="3"/>
      <c r="D45054" s="6"/>
      <c r="E45054" s="8"/>
      <c r="O45054" s="9"/>
    </row>
    <row r="45055" spans="2:15" x14ac:dyDescent="0.2">
      <c r="B45055" s="3"/>
      <c r="C45055" s="3"/>
      <c r="D45055" s="6"/>
      <c r="E45055" s="8"/>
      <c r="O45055" s="9"/>
    </row>
    <row r="45056" spans="2:15" x14ac:dyDescent="0.2">
      <c r="B45056" s="3"/>
      <c r="C45056" s="3"/>
      <c r="D45056" s="6"/>
      <c r="E45056" s="8"/>
      <c r="O45056" s="9"/>
    </row>
    <row r="45057" spans="2:15" x14ac:dyDescent="0.2">
      <c r="B45057" s="3"/>
      <c r="C45057" s="3"/>
      <c r="D45057" s="6"/>
      <c r="E45057" s="8"/>
      <c r="O45057" s="9"/>
    </row>
    <row r="45058" spans="2:15" x14ac:dyDescent="0.2">
      <c r="B45058" s="3"/>
      <c r="C45058" s="3"/>
      <c r="D45058" s="6"/>
      <c r="E45058" s="8"/>
      <c r="O45058" s="9"/>
    </row>
    <row r="45059" spans="2:15" x14ac:dyDescent="0.2">
      <c r="B45059" s="3"/>
      <c r="C45059" s="3"/>
      <c r="D45059" s="6"/>
      <c r="E45059" s="8"/>
      <c r="O45059" s="9"/>
    </row>
    <row r="45060" spans="2:15" x14ac:dyDescent="0.2">
      <c r="B45060" s="3"/>
      <c r="C45060" s="3"/>
      <c r="D45060" s="6"/>
      <c r="E45060" s="8"/>
      <c r="O45060" s="9"/>
    </row>
    <row r="45061" spans="2:15" x14ac:dyDescent="0.2">
      <c r="B45061" s="3"/>
      <c r="C45061" s="3"/>
      <c r="D45061" s="6"/>
      <c r="E45061" s="8"/>
      <c r="O45061" s="9"/>
    </row>
    <row r="45062" spans="2:15" x14ac:dyDescent="0.2">
      <c r="B45062" s="3"/>
      <c r="C45062" s="3"/>
      <c r="D45062" s="6"/>
      <c r="E45062" s="8"/>
      <c r="O45062" s="9"/>
    </row>
    <row r="45063" spans="2:15" x14ac:dyDescent="0.2">
      <c r="B45063" s="3"/>
      <c r="C45063" s="3"/>
      <c r="D45063" s="6"/>
      <c r="E45063" s="8"/>
      <c r="O45063" s="9"/>
    </row>
    <row r="45064" spans="2:15" x14ac:dyDescent="0.2">
      <c r="B45064" s="3"/>
      <c r="C45064" s="3"/>
      <c r="D45064" s="6"/>
      <c r="E45064" s="8"/>
      <c r="O45064" s="9"/>
    </row>
    <row r="45065" spans="2:15" x14ac:dyDescent="0.2">
      <c r="B45065" s="3"/>
      <c r="C45065" s="3"/>
      <c r="D45065" s="6"/>
      <c r="E45065" s="8"/>
      <c r="O45065" s="9"/>
    </row>
    <row r="45066" spans="2:15" x14ac:dyDescent="0.2">
      <c r="B45066" s="3"/>
      <c r="C45066" s="3"/>
      <c r="D45066" s="6"/>
      <c r="E45066" s="8"/>
      <c r="O45066" s="9"/>
    </row>
    <row r="45067" spans="2:15" x14ac:dyDescent="0.2">
      <c r="B45067" s="3"/>
      <c r="C45067" s="3"/>
      <c r="D45067" s="6"/>
      <c r="E45067" s="8"/>
      <c r="O45067" s="9"/>
    </row>
    <row r="45068" spans="2:15" x14ac:dyDescent="0.2">
      <c r="B45068" s="3"/>
      <c r="C45068" s="3"/>
      <c r="D45068" s="6"/>
      <c r="E45068" s="8"/>
      <c r="O45068" s="9"/>
    </row>
    <row r="45069" spans="2:15" x14ac:dyDescent="0.2">
      <c r="B45069" s="3"/>
      <c r="C45069" s="3"/>
      <c r="D45069" s="6"/>
      <c r="E45069" s="8"/>
      <c r="O45069" s="9"/>
    </row>
    <row r="45070" spans="2:15" x14ac:dyDescent="0.2">
      <c r="B45070" s="3"/>
      <c r="C45070" s="3"/>
      <c r="D45070" s="6"/>
      <c r="E45070" s="8"/>
      <c r="O45070" s="9"/>
    </row>
    <row r="45071" spans="2:15" x14ac:dyDescent="0.2">
      <c r="B45071" s="3"/>
      <c r="C45071" s="3"/>
      <c r="D45071" s="6"/>
      <c r="E45071" s="8"/>
      <c r="O45071" s="9"/>
    </row>
    <row r="45072" spans="2:15" x14ac:dyDescent="0.2">
      <c r="B45072" s="3"/>
      <c r="C45072" s="3"/>
      <c r="D45072" s="6"/>
      <c r="E45072" s="8"/>
      <c r="O45072" s="9"/>
    </row>
    <row r="45073" spans="2:15" x14ac:dyDescent="0.2">
      <c r="B45073" s="3"/>
      <c r="C45073" s="3"/>
      <c r="D45073" s="6"/>
      <c r="E45073" s="8"/>
      <c r="O45073" s="9"/>
    </row>
    <row r="45074" spans="2:15" x14ac:dyDescent="0.2">
      <c r="B45074" s="3"/>
      <c r="C45074" s="3"/>
      <c r="D45074" s="6"/>
      <c r="E45074" s="8"/>
      <c r="O45074" s="9"/>
    </row>
    <row r="45075" spans="2:15" x14ac:dyDescent="0.2">
      <c r="B45075" s="3"/>
      <c r="C45075" s="3"/>
      <c r="D45075" s="6"/>
      <c r="E45075" s="8"/>
      <c r="O45075" s="9"/>
    </row>
    <row r="45076" spans="2:15" x14ac:dyDescent="0.2">
      <c r="B45076" s="3"/>
      <c r="C45076" s="3"/>
      <c r="D45076" s="6"/>
      <c r="E45076" s="8"/>
      <c r="O45076" s="9"/>
    </row>
    <row r="45077" spans="2:15" x14ac:dyDescent="0.2">
      <c r="B45077" s="3"/>
      <c r="C45077" s="3"/>
      <c r="D45077" s="6"/>
      <c r="E45077" s="8"/>
      <c r="O45077" s="9"/>
    </row>
    <row r="45078" spans="2:15" x14ac:dyDescent="0.2">
      <c r="B45078" s="3"/>
      <c r="C45078" s="3"/>
      <c r="D45078" s="6"/>
      <c r="E45078" s="8"/>
      <c r="O45078" s="9"/>
    </row>
    <row r="45079" spans="2:15" x14ac:dyDescent="0.2">
      <c r="B45079" s="3"/>
      <c r="C45079" s="3"/>
      <c r="D45079" s="6"/>
      <c r="E45079" s="8"/>
      <c r="O45079" s="9"/>
    </row>
    <row r="45080" spans="2:15" x14ac:dyDescent="0.2">
      <c r="B45080" s="3"/>
      <c r="C45080" s="3"/>
      <c r="D45080" s="6"/>
      <c r="E45080" s="8"/>
      <c r="O45080" s="9"/>
    </row>
    <row r="45081" spans="2:15" x14ac:dyDescent="0.2">
      <c r="B45081" s="3"/>
      <c r="C45081" s="3"/>
      <c r="D45081" s="6"/>
      <c r="E45081" s="8"/>
      <c r="O45081" s="9"/>
    </row>
    <row r="45082" spans="2:15" x14ac:dyDescent="0.2">
      <c r="B45082" s="3"/>
      <c r="C45082" s="3"/>
      <c r="D45082" s="6"/>
      <c r="E45082" s="8"/>
      <c r="O45082" s="9"/>
    </row>
    <row r="45083" spans="2:15" x14ac:dyDescent="0.2">
      <c r="B45083" s="3"/>
      <c r="C45083" s="3"/>
      <c r="D45083" s="6"/>
      <c r="E45083" s="8"/>
      <c r="O45083" s="9"/>
    </row>
    <row r="45084" spans="2:15" x14ac:dyDescent="0.2">
      <c r="B45084" s="3"/>
      <c r="C45084" s="3"/>
      <c r="D45084" s="6"/>
      <c r="E45084" s="8"/>
      <c r="O45084" s="9"/>
    </row>
    <row r="45085" spans="2:15" x14ac:dyDescent="0.2">
      <c r="B45085" s="3"/>
      <c r="C45085" s="3"/>
      <c r="D45085" s="6"/>
      <c r="E45085" s="8"/>
      <c r="O45085" s="9"/>
    </row>
    <row r="45086" spans="2:15" x14ac:dyDescent="0.2">
      <c r="B45086" s="3"/>
      <c r="C45086" s="3"/>
      <c r="D45086" s="6"/>
      <c r="E45086" s="8"/>
      <c r="O45086" s="9"/>
    </row>
    <row r="45087" spans="2:15" x14ac:dyDescent="0.2">
      <c r="B45087" s="3"/>
      <c r="C45087" s="3"/>
      <c r="D45087" s="6"/>
      <c r="E45087" s="8"/>
      <c r="O45087" s="9"/>
    </row>
    <row r="45088" spans="2:15" x14ac:dyDescent="0.2">
      <c r="B45088" s="3"/>
      <c r="C45088" s="3"/>
      <c r="D45088" s="6"/>
      <c r="E45088" s="8"/>
      <c r="O45088" s="9"/>
    </row>
    <row r="45089" spans="2:15" x14ac:dyDescent="0.2">
      <c r="B45089" s="3"/>
      <c r="C45089" s="3"/>
      <c r="D45089" s="6"/>
      <c r="E45089" s="8"/>
      <c r="O45089" s="9"/>
    </row>
    <row r="45090" spans="2:15" x14ac:dyDescent="0.2">
      <c r="B45090" s="3"/>
      <c r="C45090" s="3"/>
      <c r="D45090" s="6"/>
      <c r="E45090" s="8"/>
      <c r="O45090" s="9"/>
    </row>
    <row r="45091" spans="2:15" x14ac:dyDescent="0.2">
      <c r="B45091" s="3"/>
      <c r="C45091" s="3"/>
      <c r="D45091" s="6"/>
      <c r="E45091" s="8"/>
      <c r="O45091" s="9"/>
    </row>
    <row r="45092" spans="2:15" x14ac:dyDescent="0.2">
      <c r="B45092" s="3"/>
      <c r="C45092" s="3"/>
      <c r="D45092" s="6"/>
      <c r="E45092" s="8"/>
      <c r="O45092" s="9"/>
    </row>
    <row r="45093" spans="2:15" x14ac:dyDescent="0.2">
      <c r="B45093" s="3"/>
      <c r="C45093" s="3"/>
      <c r="D45093" s="6"/>
      <c r="E45093" s="8"/>
      <c r="O45093" s="9"/>
    </row>
    <row r="45094" spans="2:15" x14ac:dyDescent="0.2">
      <c r="B45094" s="3"/>
      <c r="C45094" s="3"/>
      <c r="D45094" s="6"/>
      <c r="E45094" s="8"/>
      <c r="O45094" s="9"/>
    </row>
    <row r="45095" spans="2:15" x14ac:dyDescent="0.2">
      <c r="B45095" s="3"/>
      <c r="C45095" s="3"/>
      <c r="D45095" s="6"/>
      <c r="E45095" s="8"/>
      <c r="O45095" s="9"/>
    </row>
    <row r="45096" spans="2:15" x14ac:dyDescent="0.2">
      <c r="B45096" s="3"/>
      <c r="C45096" s="3"/>
      <c r="D45096" s="6"/>
      <c r="E45096" s="8"/>
      <c r="O45096" s="9"/>
    </row>
    <row r="45097" spans="2:15" x14ac:dyDescent="0.2">
      <c r="B45097" s="3"/>
      <c r="C45097" s="3"/>
      <c r="D45097" s="6"/>
      <c r="E45097" s="8"/>
      <c r="O45097" s="9"/>
    </row>
    <row r="45098" spans="2:15" x14ac:dyDescent="0.2">
      <c r="B45098" s="3"/>
      <c r="C45098" s="3"/>
      <c r="D45098" s="6"/>
      <c r="E45098" s="8"/>
      <c r="O45098" s="9"/>
    </row>
    <row r="45099" spans="2:15" x14ac:dyDescent="0.2">
      <c r="B45099" s="3"/>
      <c r="C45099" s="3"/>
      <c r="D45099" s="6"/>
      <c r="E45099" s="8"/>
      <c r="O45099" s="9"/>
    </row>
    <row r="45100" spans="2:15" x14ac:dyDescent="0.2">
      <c r="B45100" s="3"/>
      <c r="C45100" s="3"/>
      <c r="D45100" s="6"/>
      <c r="E45100" s="8"/>
      <c r="O45100" s="9"/>
    </row>
    <row r="45101" spans="2:15" x14ac:dyDescent="0.2">
      <c r="B45101" s="3"/>
      <c r="C45101" s="3"/>
      <c r="D45101" s="6"/>
      <c r="E45101" s="8"/>
      <c r="O45101" s="9"/>
    </row>
    <row r="45102" spans="2:15" x14ac:dyDescent="0.2">
      <c r="B45102" s="3"/>
      <c r="C45102" s="3"/>
      <c r="D45102" s="6"/>
      <c r="E45102" s="8"/>
      <c r="O45102" s="9"/>
    </row>
    <row r="45103" spans="2:15" x14ac:dyDescent="0.2">
      <c r="B45103" s="3"/>
      <c r="C45103" s="3"/>
      <c r="D45103" s="6"/>
      <c r="E45103" s="8"/>
      <c r="O45103" s="9"/>
    </row>
    <row r="45104" spans="2:15" x14ac:dyDescent="0.2">
      <c r="B45104" s="3"/>
      <c r="C45104" s="3"/>
      <c r="D45104" s="6"/>
      <c r="E45104" s="8"/>
      <c r="O45104" s="9"/>
    </row>
    <row r="45105" spans="2:15" x14ac:dyDescent="0.2">
      <c r="B45105" s="3"/>
      <c r="C45105" s="3"/>
      <c r="D45105" s="6"/>
      <c r="E45105" s="8"/>
      <c r="O45105" s="9"/>
    </row>
    <row r="45106" spans="2:15" x14ac:dyDescent="0.2">
      <c r="B45106" s="3"/>
      <c r="C45106" s="3"/>
      <c r="D45106" s="6"/>
      <c r="E45106" s="8"/>
      <c r="O45106" s="9"/>
    </row>
    <row r="45107" spans="2:15" x14ac:dyDescent="0.2">
      <c r="B45107" s="3"/>
      <c r="C45107" s="3"/>
      <c r="D45107" s="6"/>
      <c r="E45107" s="8"/>
      <c r="O45107" s="9"/>
    </row>
    <row r="45108" spans="2:15" x14ac:dyDescent="0.2">
      <c r="B45108" s="3"/>
      <c r="C45108" s="3"/>
      <c r="D45108" s="6"/>
      <c r="E45108" s="8"/>
      <c r="O45108" s="9"/>
    </row>
    <row r="45109" spans="2:15" x14ac:dyDescent="0.2">
      <c r="B45109" s="3"/>
      <c r="C45109" s="3"/>
      <c r="D45109" s="6"/>
      <c r="E45109" s="8"/>
      <c r="O45109" s="9"/>
    </row>
    <row r="45110" spans="2:15" x14ac:dyDescent="0.2">
      <c r="B45110" s="3"/>
      <c r="C45110" s="3"/>
      <c r="D45110" s="6"/>
      <c r="E45110" s="8"/>
      <c r="O45110" s="9"/>
    </row>
    <row r="45111" spans="2:15" x14ac:dyDescent="0.2">
      <c r="B45111" s="3"/>
      <c r="C45111" s="3"/>
      <c r="D45111" s="6"/>
      <c r="E45111" s="8"/>
      <c r="O45111" s="9"/>
    </row>
    <row r="45112" spans="2:15" x14ac:dyDescent="0.2">
      <c r="B45112" s="3"/>
      <c r="C45112" s="3"/>
      <c r="D45112" s="6"/>
      <c r="E45112" s="8"/>
      <c r="O45112" s="9"/>
    </row>
    <row r="45113" spans="2:15" x14ac:dyDescent="0.2">
      <c r="B45113" s="3"/>
      <c r="C45113" s="3"/>
      <c r="D45113" s="6"/>
      <c r="E45113" s="8"/>
      <c r="O45113" s="9"/>
    </row>
    <row r="45114" spans="2:15" x14ac:dyDescent="0.2">
      <c r="B45114" s="3"/>
      <c r="C45114" s="3"/>
      <c r="D45114" s="6"/>
      <c r="E45114" s="8"/>
      <c r="O45114" s="9"/>
    </row>
    <row r="45115" spans="2:15" x14ac:dyDescent="0.2">
      <c r="B45115" s="3"/>
      <c r="C45115" s="3"/>
      <c r="D45115" s="6"/>
      <c r="E45115" s="8"/>
      <c r="O45115" s="9"/>
    </row>
    <row r="45116" spans="2:15" x14ac:dyDescent="0.2">
      <c r="B45116" s="3"/>
      <c r="C45116" s="3"/>
      <c r="D45116" s="6"/>
      <c r="E45116" s="8"/>
      <c r="O45116" s="9"/>
    </row>
    <row r="45117" spans="2:15" x14ac:dyDescent="0.2">
      <c r="B45117" s="3"/>
      <c r="C45117" s="3"/>
      <c r="D45117" s="6"/>
      <c r="E45117" s="8"/>
      <c r="O45117" s="9"/>
    </row>
    <row r="45118" spans="2:15" x14ac:dyDescent="0.2">
      <c r="B45118" s="3"/>
      <c r="C45118" s="3"/>
      <c r="D45118" s="6"/>
      <c r="E45118" s="8"/>
      <c r="O45118" s="9"/>
    </row>
    <row r="45119" spans="2:15" x14ac:dyDescent="0.2">
      <c r="B45119" s="3"/>
      <c r="C45119" s="3"/>
      <c r="D45119" s="6"/>
      <c r="E45119" s="8"/>
      <c r="O45119" s="9"/>
    </row>
    <row r="45120" spans="2:15" x14ac:dyDescent="0.2">
      <c r="B45120" s="3"/>
      <c r="C45120" s="3"/>
      <c r="D45120" s="6"/>
      <c r="E45120" s="8"/>
      <c r="O45120" s="9"/>
    </row>
    <row r="45121" spans="2:15" x14ac:dyDescent="0.2">
      <c r="B45121" s="3"/>
      <c r="C45121" s="3"/>
      <c r="D45121" s="6"/>
      <c r="E45121" s="8"/>
      <c r="O45121" s="9"/>
    </row>
    <row r="45122" spans="2:15" x14ac:dyDescent="0.2">
      <c r="B45122" s="3"/>
      <c r="C45122" s="3"/>
      <c r="D45122" s="6"/>
      <c r="E45122" s="8"/>
      <c r="O45122" s="9"/>
    </row>
    <row r="45123" spans="2:15" x14ac:dyDescent="0.2">
      <c r="B45123" s="3"/>
      <c r="C45123" s="3"/>
      <c r="D45123" s="6"/>
      <c r="E45123" s="8"/>
      <c r="O45123" s="9"/>
    </row>
    <row r="45124" spans="2:15" x14ac:dyDescent="0.2">
      <c r="B45124" s="3"/>
      <c r="C45124" s="3"/>
      <c r="D45124" s="6"/>
      <c r="E45124" s="8"/>
      <c r="O45124" s="9"/>
    </row>
    <row r="45125" spans="2:15" x14ac:dyDescent="0.2">
      <c r="B45125" s="3"/>
      <c r="C45125" s="3"/>
      <c r="D45125" s="6"/>
      <c r="E45125" s="8"/>
      <c r="O45125" s="9"/>
    </row>
    <row r="45126" spans="2:15" x14ac:dyDescent="0.2">
      <c r="B45126" s="3"/>
      <c r="C45126" s="3"/>
      <c r="D45126" s="6"/>
      <c r="E45126" s="8"/>
      <c r="O45126" s="9"/>
    </row>
    <row r="45127" spans="2:15" x14ac:dyDescent="0.2">
      <c r="B45127" s="3"/>
      <c r="C45127" s="3"/>
      <c r="D45127" s="6"/>
      <c r="E45127" s="8"/>
      <c r="O45127" s="9"/>
    </row>
    <row r="45128" spans="2:15" x14ac:dyDescent="0.2">
      <c r="B45128" s="3"/>
      <c r="C45128" s="3"/>
      <c r="D45128" s="6"/>
      <c r="E45128" s="8"/>
      <c r="O45128" s="9"/>
    </row>
    <row r="45129" spans="2:15" x14ac:dyDescent="0.2">
      <c r="B45129" s="3"/>
      <c r="C45129" s="3"/>
      <c r="D45129" s="6"/>
      <c r="E45129" s="8"/>
      <c r="O45129" s="9"/>
    </row>
    <row r="45130" spans="2:15" x14ac:dyDescent="0.2">
      <c r="B45130" s="3"/>
      <c r="C45130" s="3"/>
      <c r="D45130" s="6"/>
      <c r="E45130" s="8"/>
      <c r="O45130" s="9"/>
    </row>
    <row r="45131" spans="2:15" x14ac:dyDescent="0.2">
      <c r="B45131" s="3"/>
      <c r="C45131" s="3"/>
      <c r="D45131" s="6"/>
      <c r="E45131" s="8"/>
      <c r="O45131" s="9"/>
    </row>
    <row r="45132" spans="2:15" x14ac:dyDescent="0.2">
      <c r="B45132" s="3"/>
      <c r="C45132" s="3"/>
      <c r="D45132" s="6"/>
      <c r="E45132" s="8"/>
      <c r="O45132" s="9"/>
    </row>
    <row r="45133" spans="2:15" x14ac:dyDescent="0.2">
      <c r="B45133" s="3"/>
      <c r="C45133" s="3"/>
      <c r="D45133" s="6"/>
      <c r="E45133" s="8"/>
      <c r="O45133" s="9"/>
    </row>
    <row r="45134" spans="2:15" x14ac:dyDescent="0.2">
      <c r="B45134" s="3"/>
      <c r="C45134" s="3"/>
      <c r="D45134" s="6"/>
      <c r="E45134" s="8"/>
      <c r="O45134" s="9"/>
    </row>
    <row r="45135" spans="2:15" x14ac:dyDescent="0.2">
      <c r="B45135" s="3"/>
      <c r="C45135" s="3"/>
      <c r="D45135" s="6"/>
      <c r="E45135" s="8"/>
      <c r="O45135" s="9"/>
    </row>
    <row r="45136" spans="2:15" x14ac:dyDescent="0.2">
      <c r="B45136" s="3"/>
      <c r="C45136" s="3"/>
      <c r="D45136" s="6"/>
      <c r="E45136" s="8"/>
      <c r="O45136" s="9"/>
    </row>
    <row r="45137" spans="2:15" x14ac:dyDescent="0.2">
      <c r="B45137" s="3"/>
      <c r="C45137" s="3"/>
      <c r="D45137" s="6"/>
      <c r="E45137" s="8"/>
      <c r="O45137" s="9"/>
    </row>
    <row r="45138" spans="2:15" x14ac:dyDescent="0.2">
      <c r="B45138" s="3"/>
      <c r="C45138" s="3"/>
      <c r="D45138" s="6"/>
      <c r="E45138" s="8"/>
      <c r="O45138" s="9"/>
    </row>
    <row r="45139" spans="2:15" x14ac:dyDescent="0.2">
      <c r="B45139" s="3"/>
      <c r="C45139" s="3"/>
      <c r="D45139" s="6"/>
      <c r="E45139" s="8"/>
      <c r="O45139" s="9"/>
    </row>
    <row r="45140" spans="2:15" x14ac:dyDescent="0.2">
      <c r="B45140" s="3"/>
      <c r="C45140" s="3"/>
      <c r="D45140" s="6"/>
      <c r="E45140" s="8"/>
      <c r="O45140" s="9"/>
    </row>
    <row r="45141" spans="2:15" x14ac:dyDescent="0.2">
      <c r="B45141" s="3"/>
      <c r="C45141" s="3"/>
      <c r="D45141" s="6"/>
      <c r="E45141" s="8"/>
      <c r="O45141" s="9"/>
    </row>
    <row r="45142" spans="2:15" x14ac:dyDescent="0.2">
      <c r="B45142" s="3"/>
      <c r="C45142" s="3"/>
      <c r="D45142" s="6"/>
      <c r="E45142" s="8"/>
      <c r="O45142" s="9"/>
    </row>
    <row r="45143" spans="2:15" x14ac:dyDescent="0.2">
      <c r="B45143" s="3"/>
      <c r="C45143" s="3"/>
      <c r="D45143" s="6"/>
      <c r="E45143" s="8"/>
      <c r="O45143" s="9"/>
    </row>
    <row r="45144" spans="2:15" x14ac:dyDescent="0.2">
      <c r="B45144" s="3"/>
      <c r="C45144" s="3"/>
      <c r="D45144" s="6"/>
      <c r="E45144" s="8"/>
      <c r="O45144" s="9"/>
    </row>
    <row r="45145" spans="2:15" x14ac:dyDescent="0.2">
      <c r="B45145" s="3"/>
      <c r="C45145" s="3"/>
      <c r="D45145" s="6"/>
      <c r="E45145" s="8"/>
      <c r="O45145" s="9"/>
    </row>
    <row r="45146" spans="2:15" x14ac:dyDescent="0.2">
      <c r="B45146" s="3"/>
      <c r="C45146" s="3"/>
      <c r="D45146" s="6"/>
      <c r="E45146" s="8"/>
      <c r="O45146" s="9"/>
    </row>
    <row r="45147" spans="2:15" x14ac:dyDescent="0.2">
      <c r="B45147" s="3"/>
      <c r="C45147" s="3"/>
      <c r="D45147" s="6"/>
      <c r="E45147" s="8"/>
      <c r="O45147" s="9"/>
    </row>
    <row r="45148" spans="2:15" x14ac:dyDescent="0.2">
      <c r="B45148" s="3"/>
      <c r="C45148" s="3"/>
      <c r="D45148" s="6"/>
      <c r="E45148" s="8"/>
      <c r="O45148" s="9"/>
    </row>
    <row r="45149" spans="2:15" x14ac:dyDescent="0.2">
      <c r="B45149" s="3"/>
      <c r="C45149" s="3"/>
      <c r="D45149" s="6"/>
      <c r="E45149" s="8"/>
      <c r="O45149" s="9"/>
    </row>
    <row r="45150" spans="2:15" x14ac:dyDescent="0.2">
      <c r="B45150" s="3"/>
      <c r="C45150" s="3"/>
      <c r="D45150" s="6"/>
      <c r="E45150" s="8"/>
      <c r="O45150" s="9"/>
    </row>
    <row r="45151" spans="2:15" x14ac:dyDescent="0.2">
      <c r="B45151" s="3"/>
      <c r="C45151" s="3"/>
      <c r="D45151" s="6"/>
      <c r="E45151" s="8"/>
      <c r="O45151" s="9"/>
    </row>
    <row r="45152" spans="2:15" x14ac:dyDescent="0.2">
      <c r="B45152" s="3"/>
      <c r="C45152" s="3"/>
      <c r="D45152" s="6"/>
      <c r="E45152" s="8"/>
      <c r="O45152" s="9"/>
    </row>
    <row r="45153" spans="2:15" x14ac:dyDescent="0.2">
      <c r="B45153" s="3"/>
      <c r="C45153" s="3"/>
      <c r="D45153" s="6"/>
      <c r="E45153" s="8"/>
      <c r="O45153" s="9"/>
    </row>
    <row r="45154" spans="2:15" x14ac:dyDescent="0.2">
      <c r="B45154" s="3"/>
      <c r="C45154" s="3"/>
      <c r="D45154" s="6"/>
      <c r="E45154" s="8"/>
      <c r="O45154" s="9"/>
    </row>
    <row r="45155" spans="2:15" x14ac:dyDescent="0.2">
      <c r="B45155" s="3"/>
      <c r="C45155" s="3"/>
      <c r="D45155" s="6"/>
      <c r="E45155" s="8"/>
      <c r="O45155" s="9"/>
    </row>
    <row r="45156" spans="2:15" x14ac:dyDescent="0.2">
      <c r="B45156" s="3"/>
      <c r="C45156" s="3"/>
      <c r="D45156" s="6"/>
      <c r="E45156" s="8"/>
      <c r="O45156" s="9"/>
    </row>
    <row r="45157" spans="2:15" x14ac:dyDescent="0.2">
      <c r="B45157" s="3"/>
      <c r="C45157" s="3"/>
      <c r="D45157" s="6"/>
      <c r="E45157" s="8"/>
      <c r="O45157" s="9"/>
    </row>
    <row r="45158" spans="2:15" x14ac:dyDescent="0.2">
      <c r="B45158" s="3"/>
      <c r="C45158" s="3"/>
      <c r="D45158" s="6"/>
      <c r="E45158" s="8"/>
      <c r="O45158" s="9"/>
    </row>
    <row r="45159" spans="2:15" x14ac:dyDescent="0.2">
      <c r="B45159" s="3"/>
      <c r="C45159" s="3"/>
      <c r="D45159" s="6"/>
      <c r="E45159" s="8"/>
      <c r="O45159" s="9"/>
    </row>
    <row r="45160" spans="2:15" x14ac:dyDescent="0.2">
      <c r="B45160" s="3"/>
      <c r="C45160" s="3"/>
      <c r="D45160" s="6"/>
      <c r="E45160" s="8"/>
      <c r="O45160" s="9"/>
    </row>
    <row r="45161" spans="2:15" x14ac:dyDescent="0.2">
      <c r="B45161" s="3"/>
      <c r="C45161" s="3"/>
      <c r="D45161" s="6"/>
      <c r="E45161" s="8"/>
      <c r="O45161" s="9"/>
    </row>
    <row r="45162" spans="2:15" x14ac:dyDescent="0.2">
      <c r="B45162" s="3"/>
      <c r="C45162" s="3"/>
      <c r="D45162" s="6"/>
      <c r="E45162" s="8"/>
      <c r="O45162" s="9"/>
    </row>
    <row r="45163" spans="2:15" x14ac:dyDescent="0.2">
      <c r="B45163" s="3"/>
      <c r="C45163" s="3"/>
      <c r="D45163" s="6"/>
      <c r="E45163" s="8"/>
      <c r="O45163" s="9"/>
    </row>
    <row r="45164" spans="2:15" x14ac:dyDescent="0.2">
      <c r="B45164" s="3"/>
      <c r="C45164" s="3"/>
      <c r="D45164" s="6"/>
      <c r="E45164" s="8"/>
      <c r="O45164" s="9"/>
    </row>
    <row r="45165" spans="2:15" x14ac:dyDescent="0.2">
      <c r="B45165" s="3"/>
      <c r="C45165" s="3"/>
      <c r="D45165" s="6"/>
      <c r="E45165" s="8"/>
      <c r="O45165" s="9"/>
    </row>
    <row r="45166" spans="2:15" x14ac:dyDescent="0.2">
      <c r="B45166" s="3"/>
      <c r="C45166" s="3"/>
      <c r="D45166" s="6"/>
      <c r="E45166" s="8"/>
      <c r="O45166" s="9"/>
    </row>
    <row r="45167" spans="2:15" x14ac:dyDescent="0.2">
      <c r="B45167" s="3"/>
      <c r="C45167" s="3"/>
      <c r="D45167" s="6"/>
      <c r="E45167" s="8"/>
      <c r="O45167" s="9"/>
    </row>
    <row r="45168" spans="2:15" x14ac:dyDescent="0.2">
      <c r="B45168" s="3"/>
      <c r="C45168" s="3"/>
      <c r="D45168" s="6"/>
      <c r="E45168" s="8"/>
      <c r="O45168" s="9"/>
    </row>
    <row r="45169" spans="2:15" x14ac:dyDescent="0.2">
      <c r="B45169" s="3"/>
      <c r="C45169" s="3"/>
      <c r="D45169" s="6"/>
      <c r="E45169" s="8"/>
      <c r="O45169" s="9"/>
    </row>
    <row r="45170" spans="2:15" x14ac:dyDescent="0.2">
      <c r="B45170" s="3"/>
      <c r="C45170" s="3"/>
      <c r="D45170" s="6"/>
      <c r="E45170" s="8"/>
      <c r="O45170" s="9"/>
    </row>
    <row r="45171" spans="2:15" x14ac:dyDescent="0.2">
      <c r="B45171" s="3"/>
      <c r="C45171" s="3"/>
      <c r="D45171" s="6"/>
      <c r="E45171" s="8"/>
      <c r="O45171" s="9"/>
    </row>
    <row r="45172" spans="2:15" x14ac:dyDescent="0.2">
      <c r="B45172" s="3"/>
      <c r="C45172" s="3"/>
      <c r="D45172" s="6"/>
      <c r="E45172" s="8"/>
      <c r="O45172" s="9"/>
    </row>
    <row r="45173" spans="2:15" x14ac:dyDescent="0.2">
      <c r="B45173" s="3"/>
      <c r="C45173" s="3"/>
      <c r="D45173" s="6"/>
      <c r="E45173" s="8"/>
      <c r="O45173" s="9"/>
    </row>
    <row r="45174" spans="2:15" x14ac:dyDescent="0.2">
      <c r="B45174" s="3"/>
      <c r="C45174" s="3"/>
      <c r="D45174" s="6"/>
      <c r="E45174" s="8"/>
      <c r="O45174" s="9"/>
    </row>
    <row r="45175" spans="2:15" x14ac:dyDescent="0.2">
      <c r="B45175" s="3"/>
      <c r="C45175" s="3"/>
      <c r="D45175" s="6"/>
      <c r="E45175" s="8"/>
      <c r="O45175" s="9"/>
    </row>
    <row r="45176" spans="2:15" x14ac:dyDescent="0.2">
      <c r="B45176" s="3"/>
      <c r="C45176" s="3"/>
      <c r="D45176" s="6"/>
      <c r="E45176" s="8"/>
      <c r="O45176" s="9"/>
    </row>
    <row r="45177" spans="2:15" x14ac:dyDescent="0.2">
      <c r="B45177" s="3"/>
      <c r="C45177" s="3"/>
      <c r="D45177" s="6"/>
      <c r="E45177" s="8"/>
      <c r="O45177" s="9"/>
    </row>
    <row r="45178" spans="2:15" x14ac:dyDescent="0.2">
      <c r="B45178" s="3"/>
      <c r="C45178" s="3"/>
      <c r="D45178" s="6"/>
      <c r="E45178" s="8"/>
      <c r="O45178" s="9"/>
    </row>
    <row r="45179" spans="2:15" x14ac:dyDescent="0.2">
      <c r="B45179" s="3"/>
      <c r="C45179" s="3"/>
      <c r="D45179" s="6"/>
      <c r="E45179" s="8"/>
      <c r="O45179" s="9"/>
    </row>
    <row r="45180" spans="2:15" x14ac:dyDescent="0.2">
      <c r="B45180" s="3"/>
      <c r="C45180" s="3"/>
      <c r="D45180" s="6"/>
      <c r="E45180" s="8"/>
      <c r="O45180" s="9"/>
    </row>
    <row r="45181" spans="2:15" x14ac:dyDescent="0.2">
      <c r="B45181" s="3"/>
      <c r="C45181" s="3"/>
      <c r="D45181" s="6"/>
      <c r="E45181" s="8"/>
      <c r="O45181" s="9"/>
    </row>
    <row r="45182" spans="2:15" x14ac:dyDescent="0.2">
      <c r="B45182" s="3"/>
      <c r="C45182" s="3"/>
      <c r="D45182" s="6"/>
      <c r="E45182" s="8"/>
      <c r="O45182" s="9"/>
    </row>
    <row r="45183" spans="2:15" x14ac:dyDescent="0.2">
      <c r="B45183" s="3"/>
      <c r="C45183" s="3"/>
      <c r="D45183" s="6"/>
      <c r="E45183" s="8"/>
      <c r="O45183" s="9"/>
    </row>
    <row r="45184" spans="2:15" x14ac:dyDescent="0.2">
      <c r="B45184" s="3"/>
      <c r="C45184" s="3"/>
      <c r="D45184" s="6"/>
      <c r="E45184" s="8"/>
      <c r="O45184" s="9"/>
    </row>
    <row r="45185" spans="2:15" x14ac:dyDescent="0.2">
      <c r="B45185" s="3"/>
      <c r="C45185" s="3"/>
      <c r="D45185" s="6"/>
      <c r="E45185" s="8"/>
      <c r="O45185" s="9"/>
    </row>
    <row r="45186" spans="2:15" x14ac:dyDescent="0.2">
      <c r="B45186" s="3"/>
      <c r="C45186" s="3"/>
      <c r="D45186" s="6"/>
      <c r="E45186" s="8"/>
      <c r="O45186" s="9"/>
    </row>
    <row r="45187" spans="2:15" x14ac:dyDescent="0.2">
      <c r="B45187" s="3"/>
      <c r="C45187" s="3"/>
      <c r="D45187" s="6"/>
      <c r="E45187" s="8"/>
      <c r="O45187" s="9"/>
    </row>
    <row r="45188" spans="2:15" x14ac:dyDescent="0.2">
      <c r="B45188" s="3"/>
      <c r="C45188" s="3"/>
      <c r="D45188" s="6"/>
      <c r="E45188" s="8"/>
      <c r="O45188" s="9"/>
    </row>
    <row r="45189" spans="2:15" x14ac:dyDescent="0.2">
      <c r="B45189" s="3"/>
      <c r="C45189" s="3"/>
      <c r="D45189" s="6"/>
      <c r="E45189" s="8"/>
      <c r="O45189" s="9"/>
    </row>
    <row r="45190" spans="2:15" x14ac:dyDescent="0.2">
      <c r="B45190" s="3"/>
      <c r="C45190" s="3"/>
      <c r="D45190" s="6"/>
      <c r="E45190" s="8"/>
      <c r="O45190" s="9"/>
    </row>
    <row r="45191" spans="2:15" x14ac:dyDescent="0.2">
      <c r="B45191" s="3"/>
      <c r="C45191" s="3"/>
      <c r="D45191" s="6"/>
      <c r="E45191" s="8"/>
      <c r="O45191" s="9"/>
    </row>
    <row r="45192" spans="2:15" x14ac:dyDescent="0.2">
      <c r="B45192" s="3"/>
      <c r="C45192" s="3"/>
      <c r="D45192" s="6"/>
      <c r="E45192" s="8"/>
      <c r="O45192" s="9"/>
    </row>
    <row r="45193" spans="2:15" x14ac:dyDescent="0.2">
      <c r="B45193" s="3"/>
      <c r="C45193" s="3"/>
      <c r="D45193" s="6"/>
      <c r="E45193" s="8"/>
      <c r="O45193" s="9"/>
    </row>
    <row r="45194" spans="2:15" x14ac:dyDescent="0.2">
      <c r="B45194" s="3"/>
      <c r="C45194" s="3"/>
      <c r="D45194" s="6"/>
      <c r="E45194" s="8"/>
      <c r="O45194" s="9"/>
    </row>
    <row r="45195" spans="2:15" x14ac:dyDescent="0.2">
      <c r="B45195" s="3"/>
      <c r="C45195" s="3"/>
      <c r="D45195" s="6"/>
      <c r="E45195" s="8"/>
      <c r="O45195" s="9"/>
    </row>
    <row r="45196" spans="2:15" x14ac:dyDescent="0.2">
      <c r="B45196" s="3"/>
      <c r="C45196" s="3"/>
      <c r="D45196" s="6"/>
      <c r="E45196" s="8"/>
      <c r="O45196" s="9"/>
    </row>
    <row r="45197" spans="2:15" x14ac:dyDescent="0.2">
      <c r="B45197" s="3"/>
      <c r="C45197" s="3"/>
      <c r="D45197" s="6"/>
      <c r="E45197" s="8"/>
      <c r="O45197" s="9"/>
    </row>
    <row r="45198" spans="2:15" x14ac:dyDescent="0.2">
      <c r="B45198" s="3"/>
      <c r="C45198" s="3"/>
      <c r="D45198" s="6"/>
      <c r="E45198" s="8"/>
      <c r="O45198" s="9"/>
    </row>
    <row r="45199" spans="2:15" x14ac:dyDescent="0.2">
      <c r="B45199" s="3"/>
      <c r="C45199" s="3"/>
      <c r="D45199" s="6"/>
      <c r="E45199" s="8"/>
      <c r="O45199" s="9"/>
    </row>
    <row r="45200" spans="2:15" x14ac:dyDescent="0.2">
      <c r="B45200" s="3"/>
      <c r="C45200" s="3"/>
      <c r="D45200" s="6"/>
      <c r="E45200" s="8"/>
      <c r="O45200" s="9"/>
    </row>
    <row r="45201" spans="2:15" x14ac:dyDescent="0.2">
      <c r="B45201" s="3"/>
      <c r="C45201" s="3"/>
      <c r="D45201" s="6"/>
      <c r="E45201" s="8"/>
      <c r="O45201" s="9"/>
    </row>
    <row r="45202" spans="2:15" x14ac:dyDescent="0.2">
      <c r="B45202" s="3"/>
      <c r="C45202" s="3"/>
      <c r="D45202" s="6"/>
      <c r="E45202" s="8"/>
      <c r="O45202" s="9"/>
    </row>
    <row r="45203" spans="2:15" x14ac:dyDescent="0.2">
      <c r="B45203" s="3"/>
      <c r="C45203" s="3"/>
      <c r="D45203" s="6"/>
      <c r="E45203" s="8"/>
      <c r="O45203" s="9"/>
    </row>
    <row r="45204" spans="2:15" x14ac:dyDescent="0.2">
      <c r="B45204" s="3"/>
      <c r="C45204" s="3"/>
      <c r="D45204" s="6"/>
      <c r="E45204" s="8"/>
      <c r="O45204" s="9"/>
    </row>
    <row r="45205" spans="2:15" x14ac:dyDescent="0.2">
      <c r="B45205" s="3"/>
      <c r="C45205" s="3"/>
      <c r="D45205" s="6"/>
      <c r="E45205" s="8"/>
      <c r="O45205" s="9"/>
    </row>
    <row r="45206" spans="2:15" x14ac:dyDescent="0.2">
      <c r="B45206" s="3"/>
      <c r="C45206" s="3"/>
      <c r="D45206" s="6"/>
      <c r="E45206" s="8"/>
      <c r="O45206" s="9"/>
    </row>
    <row r="45207" spans="2:15" x14ac:dyDescent="0.2">
      <c r="B45207" s="3"/>
      <c r="C45207" s="3"/>
      <c r="D45207" s="6"/>
      <c r="E45207" s="8"/>
      <c r="O45207" s="9"/>
    </row>
    <row r="45208" spans="2:15" x14ac:dyDescent="0.2">
      <c r="B45208" s="3"/>
      <c r="C45208" s="3"/>
      <c r="D45208" s="6"/>
      <c r="E45208" s="8"/>
      <c r="O45208" s="9"/>
    </row>
    <row r="45209" spans="2:15" x14ac:dyDescent="0.2">
      <c r="B45209" s="3"/>
      <c r="C45209" s="3"/>
      <c r="D45209" s="6"/>
      <c r="E45209" s="8"/>
      <c r="O45209" s="9"/>
    </row>
    <row r="45210" spans="2:15" x14ac:dyDescent="0.2">
      <c r="B45210" s="3"/>
      <c r="C45210" s="3"/>
      <c r="D45210" s="6"/>
      <c r="E45210" s="8"/>
      <c r="O45210" s="9"/>
    </row>
    <row r="45211" spans="2:15" x14ac:dyDescent="0.2">
      <c r="B45211" s="3"/>
      <c r="C45211" s="3"/>
      <c r="D45211" s="6"/>
      <c r="E45211" s="8"/>
      <c r="O45211" s="9"/>
    </row>
    <row r="45212" spans="2:15" x14ac:dyDescent="0.2">
      <c r="B45212" s="3"/>
      <c r="C45212" s="3"/>
      <c r="D45212" s="6"/>
      <c r="E45212" s="8"/>
      <c r="O45212" s="9"/>
    </row>
    <row r="45213" spans="2:15" x14ac:dyDescent="0.2">
      <c r="B45213" s="3"/>
      <c r="C45213" s="3"/>
      <c r="D45213" s="6"/>
      <c r="E45213" s="8"/>
      <c r="O45213" s="9"/>
    </row>
    <row r="45214" spans="2:15" x14ac:dyDescent="0.2">
      <c r="B45214" s="3"/>
      <c r="C45214" s="3"/>
      <c r="D45214" s="6"/>
      <c r="E45214" s="8"/>
      <c r="O45214" s="9"/>
    </row>
    <row r="45215" spans="2:15" x14ac:dyDescent="0.2">
      <c r="B45215" s="3"/>
      <c r="C45215" s="3"/>
      <c r="D45215" s="6"/>
      <c r="E45215" s="8"/>
      <c r="O45215" s="9"/>
    </row>
    <row r="45216" spans="2:15" x14ac:dyDescent="0.2">
      <c r="B45216" s="3"/>
      <c r="C45216" s="3"/>
      <c r="D45216" s="6"/>
      <c r="E45216" s="8"/>
      <c r="O45216" s="9"/>
    </row>
    <row r="45217" spans="2:15" x14ac:dyDescent="0.2">
      <c r="B45217" s="3"/>
      <c r="C45217" s="3"/>
      <c r="D45217" s="6"/>
      <c r="E45217" s="8"/>
      <c r="O45217" s="9"/>
    </row>
    <row r="45218" spans="2:15" x14ac:dyDescent="0.2">
      <c r="B45218" s="3"/>
      <c r="C45218" s="3"/>
      <c r="D45218" s="6"/>
      <c r="E45218" s="8"/>
      <c r="O45218" s="9"/>
    </row>
    <row r="45219" spans="2:15" x14ac:dyDescent="0.2">
      <c r="B45219" s="3"/>
      <c r="C45219" s="3"/>
      <c r="D45219" s="6"/>
      <c r="E45219" s="8"/>
      <c r="O45219" s="9"/>
    </row>
    <row r="45220" spans="2:15" x14ac:dyDescent="0.2">
      <c r="B45220" s="3"/>
      <c r="C45220" s="3"/>
      <c r="D45220" s="6"/>
      <c r="E45220" s="8"/>
      <c r="O45220" s="9"/>
    </row>
    <row r="45221" spans="2:15" x14ac:dyDescent="0.2">
      <c r="B45221" s="3"/>
      <c r="C45221" s="3"/>
      <c r="D45221" s="6"/>
      <c r="E45221" s="8"/>
      <c r="O45221" s="9"/>
    </row>
    <row r="45222" spans="2:15" x14ac:dyDescent="0.2">
      <c r="B45222" s="3"/>
      <c r="C45222" s="3"/>
      <c r="D45222" s="6"/>
      <c r="E45222" s="8"/>
      <c r="O45222" s="9"/>
    </row>
    <row r="45223" spans="2:15" x14ac:dyDescent="0.2">
      <c r="B45223" s="3"/>
      <c r="C45223" s="3"/>
      <c r="D45223" s="6"/>
      <c r="E45223" s="8"/>
      <c r="O45223" s="9"/>
    </row>
    <row r="45224" spans="2:15" x14ac:dyDescent="0.2">
      <c r="B45224" s="3"/>
      <c r="C45224" s="3"/>
      <c r="D45224" s="6"/>
      <c r="E45224" s="8"/>
      <c r="O45224" s="9"/>
    </row>
    <row r="45225" spans="2:15" x14ac:dyDescent="0.2">
      <c r="B45225" s="3"/>
      <c r="C45225" s="3"/>
      <c r="D45225" s="6"/>
      <c r="E45225" s="8"/>
      <c r="O45225" s="9"/>
    </row>
    <row r="45226" spans="2:15" x14ac:dyDescent="0.2">
      <c r="B45226" s="3"/>
      <c r="C45226" s="3"/>
      <c r="D45226" s="6"/>
      <c r="E45226" s="8"/>
      <c r="O45226" s="9"/>
    </row>
    <row r="45227" spans="2:15" x14ac:dyDescent="0.2">
      <c r="B45227" s="3"/>
      <c r="C45227" s="3"/>
      <c r="D45227" s="6"/>
      <c r="E45227" s="8"/>
      <c r="O45227" s="9"/>
    </row>
    <row r="45228" spans="2:15" x14ac:dyDescent="0.2">
      <c r="B45228" s="3"/>
      <c r="C45228" s="3"/>
      <c r="D45228" s="6"/>
      <c r="E45228" s="8"/>
      <c r="O45228" s="9"/>
    </row>
    <row r="45229" spans="2:15" x14ac:dyDescent="0.2">
      <c r="B45229" s="3"/>
      <c r="C45229" s="3"/>
      <c r="D45229" s="6"/>
      <c r="E45229" s="8"/>
      <c r="O45229" s="9"/>
    </row>
    <row r="45230" spans="2:15" x14ac:dyDescent="0.2">
      <c r="B45230" s="3"/>
      <c r="C45230" s="3"/>
      <c r="D45230" s="6"/>
      <c r="E45230" s="8"/>
      <c r="O45230" s="9"/>
    </row>
    <row r="45231" spans="2:15" x14ac:dyDescent="0.2">
      <c r="B45231" s="3"/>
      <c r="C45231" s="3"/>
      <c r="D45231" s="6"/>
      <c r="E45231" s="8"/>
      <c r="O45231" s="9"/>
    </row>
    <row r="45232" spans="2:15" x14ac:dyDescent="0.2">
      <c r="B45232" s="3"/>
      <c r="C45232" s="3"/>
      <c r="D45232" s="6"/>
      <c r="E45232" s="8"/>
      <c r="O45232" s="9"/>
    </row>
    <row r="45233" spans="2:15" x14ac:dyDescent="0.2">
      <c r="B45233" s="3"/>
      <c r="C45233" s="3"/>
      <c r="D45233" s="6"/>
      <c r="E45233" s="8"/>
      <c r="O45233" s="9"/>
    </row>
    <row r="45234" spans="2:15" x14ac:dyDescent="0.2">
      <c r="B45234" s="3"/>
      <c r="C45234" s="3"/>
      <c r="D45234" s="6"/>
      <c r="E45234" s="8"/>
      <c r="O45234" s="9"/>
    </row>
    <row r="45235" spans="2:15" x14ac:dyDescent="0.2">
      <c r="B45235" s="3"/>
      <c r="C45235" s="3"/>
      <c r="D45235" s="6"/>
      <c r="E45235" s="8"/>
      <c r="O45235" s="9"/>
    </row>
    <row r="45236" spans="2:15" x14ac:dyDescent="0.2">
      <c r="B45236" s="3"/>
      <c r="C45236" s="3"/>
      <c r="D45236" s="6"/>
      <c r="E45236" s="8"/>
      <c r="O45236" s="9"/>
    </row>
    <row r="45237" spans="2:15" x14ac:dyDescent="0.2">
      <c r="B45237" s="3"/>
      <c r="C45237" s="3"/>
      <c r="D45237" s="6"/>
      <c r="E45237" s="8"/>
      <c r="O45237" s="9"/>
    </row>
    <row r="45238" spans="2:15" x14ac:dyDescent="0.2">
      <c r="B45238" s="3"/>
      <c r="C45238" s="3"/>
      <c r="D45238" s="6"/>
      <c r="E45238" s="8"/>
      <c r="O45238" s="9"/>
    </row>
    <row r="45239" spans="2:15" x14ac:dyDescent="0.2">
      <c r="B45239" s="3"/>
      <c r="C45239" s="3"/>
      <c r="D45239" s="6"/>
      <c r="E45239" s="8"/>
      <c r="O45239" s="9"/>
    </row>
    <row r="45240" spans="2:15" x14ac:dyDescent="0.2">
      <c r="B45240" s="3"/>
      <c r="C45240" s="3"/>
      <c r="D45240" s="6"/>
      <c r="E45240" s="8"/>
      <c r="O45240" s="9"/>
    </row>
    <row r="45241" spans="2:15" x14ac:dyDescent="0.2">
      <c r="B45241" s="3"/>
      <c r="C45241" s="3"/>
      <c r="D45241" s="6"/>
      <c r="E45241" s="8"/>
      <c r="O45241" s="9"/>
    </row>
    <row r="45242" spans="2:15" x14ac:dyDescent="0.2">
      <c r="B45242" s="3"/>
      <c r="C45242" s="3"/>
      <c r="D45242" s="6"/>
      <c r="E45242" s="8"/>
      <c r="O45242" s="9"/>
    </row>
    <row r="45243" spans="2:15" x14ac:dyDescent="0.2">
      <c r="B45243" s="3"/>
      <c r="C45243" s="3"/>
      <c r="D45243" s="6"/>
      <c r="E45243" s="8"/>
      <c r="O45243" s="9"/>
    </row>
    <row r="45244" spans="2:15" x14ac:dyDescent="0.2">
      <c r="B45244" s="3"/>
      <c r="C45244" s="3"/>
      <c r="D45244" s="6"/>
      <c r="E45244" s="8"/>
      <c r="O45244" s="9"/>
    </row>
    <row r="45245" spans="2:15" x14ac:dyDescent="0.2">
      <c r="B45245" s="3"/>
      <c r="C45245" s="3"/>
      <c r="D45245" s="6"/>
      <c r="E45245" s="8"/>
      <c r="O45245" s="9"/>
    </row>
    <row r="45246" spans="2:15" x14ac:dyDescent="0.2">
      <c r="B45246" s="3"/>
      <c r="C45246" s="3"/>
      <c r="D45246" s="6"/>
      <c r="E45246" s="8"/>
      <c r="O45246" s="9"/>
    </row>
    <row r="45247" spans="2:15" x14ac:dyDescent="0.2">
      <c r="B45247" s="3"/>
      <c r="C45247" s="3"/>
      <c r="D45247" s="6"/>
      <c r="E45247" s="8"/>
      <c r="O45247" s="9"/>
    </row>
    <row r="45248" spans="2:15" x14ac:dyDescent="0.2">
      <c r="B45248" s="3"/>
      <c r="C45248" s="3"/>
      <c r="D45248" s="6"/>
      <c r="E45248" s="8"/>
      <c r="O45248" s="9"/>
    </row>
    <row r="45249" spans="2:15" x14ac:dyDescent="0.2">
      <c r="B45249" s="3"/>
      <c r="C45249" s="3"/>
      <c r="D45249" s="6"/>
      <c r="E45249" s="8"/>
      <c r="O45249" s="9"/>
    </row>
    <row r="45250" spans="2:15" x14ac:dyDescent="0.2">
      <c r="B45250" s="3"/>
      <c r="C45250" s="3"/>
      <c r="D45250" s="6"/>
      <c r="E45250" s="8"/>
      <c r="O45250" s="9"/>
    </row>
    <row r="45251" spans="2:15" x14ac:dyDescent="0.2">
      <c r="B45251" s="3"/>
      <c r="C45251" s="3"/>
      <c r="D45251" s="6"/>
      <c r="E45251" s="8"/>
      <c r="O45251" s="9"/>
    </row>
    <row r="45252" spans="2:15" x14ac:dyDescent="0.2">
      <c r="B45252" s="3"/>
      <c r="C45252" s="3"/>
      <c r="D45252" s="6"/>
      <c r="E45252" s="8"/>
      <c r="O45252" s="9"/>
    </row>
    <row r="45253" spans="2:15" x14ac:dyDescent="0.2">
      <c r="B45253" s="3"/>
      <c r="C45253" s="3"/>
      <c r="D45253" s="6"/>
      <c r="E45253" s="8"/>
      <c r="O45253" s="9"/>
    </row>
    <row r="45254" spans="2:15" x14ac:dyDescent="0.2">
      <c r="B45254" s="3"/>
      <c r="C45254" s="3"/>
      <c r="D45254" s="6"/>
      <c r="E45254" s="8"/>
      <c r="O45254" s="9"/>
    </row>
    <row r="45255" spans="2:15" x14ac:dyDescent="0.2">
      <c r="B45255" s="3"/>
      <c r="C45255" s="3"/>
      <c r="D45255" s="6"/>
      <c r="E45255" s="8"/>
      <c r="O45255" s="9"/>
    </row>
    <row r="45256" spans="2:15" x14ac:dyDescent="0.2">
      <c r="B45256" s="3"/>
      <c r="C45256" s="3"/>
      <c r="D45256" s="6"/>
      <c r="E45256" s="8"/>
      <c r="O45256" s="9"/>
    </row>
    <row r="45257" spans="2:15" x14ac:dyDescent="0.2">
      <c r="B45257" s="3"/>
      <c r="C45257" s="3"/>
      <c r="D45257" s="6"/>
      <c r="E45257" s="8"/>
      <c r="O45257" s="9"/>
    </row>
    <row r="45258" spans="2:15" x14ac:dyDescent="0.2">
      <c r="B45258" s="3"/>
      <c r="C45258" s="3"/>
      <c r="D45258" s="6"/>
      <c r="E45258" s="8"/>
      <c r="O45258" s="9"/>
    </row>
    <row r="45259" spans="2:15" x14ac:dyDescent="0.2">
      <c r="B45259" s="3"/>
      <c r="C45259" s="3"/>
      <c r="D45259" s="6"/>
      <c r="E45259" s="8"/>
      <c r="O45259" s="9"/>
    </row>
    <row r="45260" spans="2:15" x14ac:dyDescent="0.2">
      <c r="B45260" s="3"/>
      <c r="C45260" s="3"/>
      <c r="D45260" s="6"/>
      <c r="E45260" s="8"/>
      <c r="O45260" s="9"/>
    </row>
    <row r="45261" spans="2:15" x14ac:dyDescent="0.2">
      <c r="B45261" s="3"/>
      <c r="C45261" s="3"/>
      <c r="D45261" s="6"/>
      <c r="E45261" s="8"/>
      <c r="O45261" s="9"/>
    </row>
    <row r="45262" spans="2:15" x14ac:dyDescent="0.2">
      <c r="B45262" s="3"/>
      <c r="C45262" s="3"/>
      <c r="D45262" s="6"/>
      <c r="E45262" s="8"/>
      <c r="O45262" s="9"/>
    </row>
    <row r="45263" spans="2:15" x14ac:dyDescent="0.2">
      <c r="B45263" s="3"/>
      <c r="C45263" s="3"/>
      <c r="D45263" s="6"/>
      <c r="E45263" s="8"/>
      <c r="O45263" s="9"/>
    </row>
    <row r="45264" spans="2:15" x14ac:dyDescent="0.2">
      <c r="B45264" s="3"/>
      <c r="C45264" s="3"/>
      <c r="D45264" s="6"/>
      <c r="E45264" s="8"/>
      <c r="O45264" s="9"/>
    </row>
    <row r="45265" spans="2:15" x14ac:dyDescent="0.2">
      <c r="B45265" s="3"/>
      <c r="C45265" s="3"/>
      <c r="D45265" s="6"/>
      <c r="E45265" s="8"/>
      <c r="O45265" s="9"/>
    </row>
    <row r="45266" spans="2:15" x14ac:dyDescent="0.2">
      <c r="B45266" s="3"/>
      <c r="C45266" s="3"/>
      <c r="D45266" s="6"/>
      <c r="E45266" s="8"/>
      <c r="O45266" s="9"/>
    </row>
    <row r="45267" spans="2:15" x14ac:dyDescent="0.2">
      <c r="B45267" s="3"/>
      <c r="C45267" s="3"/>
      <c r="D45267" s="6"/>
      <c r="E45267" s="8"/>
      <c r="O45267" s="9"/>
    </row>
    <row r="45268" spans="2:15" x14ac:dyDescent="0.2">
      <c r="B45268" s="3"/>
      <c r="C45268" s="3"/>
      <c r="D45268" s="6"/>
      <c r="E45268" s="8"/>
      <c r="O45268" s="9"/>
    </row>
    <row r="45269" spans="2:15" x14ac:dyDescent="0.2">
      <c r="B45269" s="3"/>
      <c r="C45269" s="3"/>
      <c r="D45269" s="6"/>
      <c r="E45269" s="8"/>
      <c r="O45269" s="9"/>
    </row>
    <row r="45270" spans="2:15" x14ac:dyDescent="0.2">
      <c r="B45270" s="3"/>
      <c r="C45270" s="3"/>
      <c r="D45270" s="6"/>
      <c r="E45270" s="8"/>
      <c r="O45270" s="9"/>
    </row>
    <row r="45271" spans="2:15" x14ac:dyDescent="0.2">
      <c r="B45271" s="3"/>
      <c r="C45271" s="3"/>
      <c r="D45271" s="6"/>
      <c r="E45271" s="8"/>
      <c r="O45271" s="9"/>
    </row>
    <row r="45272" spans="2:15" x14ac:dyDescent="0.2">
      <c r="B45272" s="3"/>
      <c r="C45272" s="3"/>
      <c r="D45272" s="6"/>
      <c r="E45272" s="8"/>
      <c r="O45272" s="9"/>
    </row>
    <row r="45273" spans="2:15" x14ac:dyDescent="0.2">
      <c r="B45273" s="3"/>
      <c r="C45273" s="3"/>
      <c r="D45273" s="6"/>
      <c r="E45273" s="8"/>
      <c r="O45273" s="9"/>
    </row>
    <row r="45274" spans="2:15" x14ac:dyDescent="0.2">
      <c r="B45274" s="3"/>
      <c r="C45274" s="3"/>
      <c r="D45274" s="6"/>
      <c r="E45274" s="8"/>
      <c r="O45274" s="9"/>
    </row>
    <row r="45275" spans="2:15" x14ac:dyDescent="0.2">
      <c r="B45275" s="3"/>
      <c r="C45275" s="3"/>
      <c r="D45275" s="6"/>
      <c r="E45275" s="8"/>
      <c r="O45275" s="9"/>
    </row>
    <row r="45276" spans="2:15" x14ac:dyDescent="0.2">
      <c r="B45276" s="3"/>
      <c r="C45276" s="3"/>
      <c r="D45276" s="6"/>
      <c r="E45276" s="8"/>
      <c r="O45276" s="9"/>
    </row>
    <row r="45277" spans="2:15" x14ac:dyDescent="0.2">
      <c r="B45277" s="3"/>
      <c r="C45277" s="3"/>
      <c r="D45277" s="6"/>
      <c r="E45277" s="8"/>
      <c r="O45277" s="9"/>
    </row>
    <row r="45278" spans="2:15" x14ac:dyDescent="0.2">
      <c r="B45278" s="3"/>
      <c r="C45278" s="3"/>
      <c r="D45278" s="6"/>
      <c r="E45278" s="8"/>
      <c r="O45278" s="9"/>
    </row>
    <row r="45279" spans="2:15" x14ac:dyDescent="0.2">
      <c r="B45279" s="3"/>
      <c r="C45279" s="3"/>
      <c r="D45279" s="6"/>
      <c r="E45279" s="8"/>
      <c r="O45279" s="9"/>
    </row>
    <row r="45280" spans="2:15" x14ac:dyDescent="0.2">
      <c r="B45280" s="3"/>
      <c r="C45280" s="3"/>
      <c r="D45280" s="6"/>
      <c r="E45280" s="8"/>
      <c r="O45280" s="9"/>
    </row>
    <row r="45281" spans="2:15" x14ac:dyDescent="0.2">
      <c r="B45281" s="3"/>
      <c r="C45281" s="3"/>
      <c r="D45281" s="6"/>
      <c r="E45281" s="8"/>
      <c r="O45281" s="9"/>
    </row>
    <row r="45282" spans="2:15" x14ac:dyDescent="0.2">
      <c r="B45282" s="3"/>
      <c r="C45282" s="3"/>
      <c r="D45282" s="6"/>
      <c r="E45282" s="8"/>
      <c r="O45282" s="9"/>
    </row>
    <row r="45283" spans="2:15" x14ac:dyDescent="0.2">
      <c r="B45283" s="3"/>
      <c r="C45283" s="3"/>
      <c r="D45283" s="6"/>
      <c r="E45283" s="8"/>
      <c r="O45283" s="9"/>
    </row>
    <row r="45284" spans="2:15" x14ac:dyDescent="0.2">
      <c r="B45284" s="3"/>
      <c r="C45284" s="3"/>
      <c r="D45284" s="6"/>
      <c r="E45284" s="8"/>
      <c r="O45284" s="9"/>
    </row>
    <row r="45285" spans="2:15" x14ac:dyDescent="0.2">
      <c r="B45285" s="3"/>
      <c r="C45285" s="3"/>
      <c r="D45285" s="6"/>
      <c r="E45285" s="8"/>
      <c r="O45285" s="9"/>
    </row>
    <row r="45286" spans="2:15" x14ac:dyDescent="0.2">
      <c r="B45286" s="3"/>
      <c r="C45286" s="3"/>
      <c r="D45286" s="6"/>
      <c r="E45286" s="8"/>
      <c r="O45286" s="9"/>
    </row>
    <row r="45287" spans="2:15" x14ac:dyDescent="0.2">
      <c r="B45287" s="3"/>
      <c r="C45287" s="3"/>
      <c r="D45287" s="6"/>
      <c r="E45287" s="8"/>
      <c r="O45287" s="9"/>
    </row>
    <row r="45288" spans="2:15" x14ac:dyDescent="0.2">
      <c r="B45288" s="3"/>
      <c r="C45288" s="3"/>
      <c r="D45288" s="6"/>
      <c r="E45288" s="8"/>
      <c r="O45288" s="9"/>
    </row>
    <row r="45289" spans="2:15" x14ac:dyDescent="0.2">
      <c r="B45289" s="3"/>
      <c r="C45289" s="3"/>
      <c r="D45289" s="6"/>
      <c r="E45289" s="8"/>
      <c r="O45289" s="9"/>
    </row>
    <row r="45290" spans="2:15" x14ac:dyDescent="0.2">
      <c r="B45290" s="3"/>
      <c r="C45290" s="3"/>
      <c r="D45290" s="6"/>
      <c r="E45290" s="8"/>
      <c r="O45290" s="9"/>
    </row>
    <row r="45291" spans="2:15" x14ac:dyDescent="0.2">
      <c r="B45291" s="3"/>
      <c r="C45291" s="3"/>
      <c r="D45291" s="6"/>
      <c r="E45291" s="8"/>
      <c r="O45291" s="9"/>
    </row>
    <row r="45292" spans="2:15" x14ac:dyDescent="0.2">
      <c r="B45292" s="3"/>
      <c r="C45292" s="3"/>
      <c r="D45292" s="6"/>
      <c r="E45292" s="8"/>
      <c r="O45292" s="9"/>
    </row>
    <row r="45293" spans="2:15" x14ac:dyDescent="0.2">
      <c r="B45293" s="3"/>
      <c r="C45293" s="3"/>
      <c r="D45293" s="6"/>
      <c r="E45293" s="8"/>
      <c r="O45293" s="9"/>
    </row>
    <row r="45294" spans="2:15" x14ac:dyDescent="0.2">
      <c r="B45294" s="3"/>
      <c r="C45294" s="3"/>
      <c r="D45294" s="6"/>
      <c r="E45294" s="8"/>
      <c r="O45294" s="9"/>
    </row>
    <row r="45295" spans="2:15" x14ac:dyDescent="0.2">
      <c r="B45295" s="3"/>
      <c r="C45295" s="3"/>
      <c r="D45295" s="6"/>
      <c r="E45295" s="8"/>
      <c r="O45295" s="9"/>
    </row>
    <row r="45296" spans="2:15" x14ac:dyDescent="0.2">
      <c r="B45296" s="3"/>
      <c r="C45296" s="3"/>
      <c r="D45296" s="6"/>
      <c r="E45296" s="8"/>
      <c r="O45296" s="9"/>
    </row>
    <row r="45297" spans="2:15" x14ac:dyDescent="0.2">
      <c r="B45297" s="3"/>
      <c r="C45297" s="3"/>
      <c r="D45297" s="6"/>
      <c r="E45297" s="8"/>
      <c r="O45297" s="9"/>
    </row>
    <row r="45298" spans="2:15" x14ac:dyDescent="0.2">
      <c r="B45298" s="3"/>
      <c r="C45298" s="3"/>
      <c r="D45298" s="6"/>
      <c r="E45298" s="8"/>
      <c r="O45298" s="9"/>
    </row>
    <row r="45299" spans="2:15" x14ac:dyDescent="0.2">
      <c r="B45299" s="3"/>
      <c r="C45299" s="3"/>
      <c r="D45299" s="6"/>
      <c r="E45299" s="8"/>
      <c r="O45299" s="9"/>
    </row>
    <row r="45300" spans="2:15" x14ac:dyDescent="0.2">
      <c r="B45300" s="3"/>
      <c r="C45300" s="3"/>
      <c r="D45300" s="6"/>
      <c r="E45300" s="8"/>
      <c r="O45300" s="9"/>
    </row>
    <row r="45301" spans="2:15" x14ac:dyDescent="0.2">
      <c r="B45301" s="3"/>
      <c r="C45301" s="3"/>
      <c r="D45301" s="6"/>
      <c r="E45301" s="8"/>
      <c r="O45301" s="9"/>
    </row>
    <row r="45302" spans="2:15" x14ac:dyDescent="0.2">
      <c r="B45302" s="3"/>
      <c r="C45302" s="3"/>
      <c r="D45302" s="6"/>
      <c r="E45302" s="8"/>
      <c r="O45302" s="9"/>
    </row>
    <row r="45303" spans="2:15" x14ac:dyDescent="0.2">
      <c r="B45303" s="3"/>
      <c r="C45303" s="3"/>
      <c r="D45303" s="6"/>
      <c r="E45303" s="8"/>
      <c r="O45303" s="9"/>
    </row>
    <row r="45304" spans="2:15" x14ac:dyDescent="0.2">
      <c r="B45304" s="3"/>
      <c r="C45304" s="3"/>
      <c r="D45304" s="6"/>
      <c r="E45304" s="8"/>
      <c r="O45304" s="9"/>
    </row>
    <row r="45305" spans="2:15" x14ac:dyDescent="0.2">
      <c r="B45305" s="3"/>
      <c r="C45305" s="3"/>
      <c r="D45305" s="6"/>
      <c r="E45305" s="8"/>
      <c r="O45305" s="9"/>
    </row>
    <row r="45306" spans="2:15" x14ac:dyDescent="0.2">
      <c r="B45306" s="3"/>
      <c r="C45306" s="3"/>
      <c r="D45306" s="6"/>
      <c r="E45306" s="8"/>
      <c r="O45306" s="9"/>
    </row>
    <row r="45307" spans="2:15" x14ac:dyDescent="0.2">
      <c r="B45307" s="3"/>
      <c r="C45307" s="3"/>
      <c r="D45307" s="6"/>
      <c r="E45307" s="8"/>
      <c r="O45307" s="9"/>
    </row>
    <row r="45308" spans="2:15" x14ac:dyDescent="0.2">
      <c r="B45308" s="3"/>
      <c r="C45308" s="3"/>
      <c r="D45308" s="6"/>
      <c r="E45308" s="8"/>
      <c r="O45308" s="9"/>
    </row>
    <row r="45309" spans="2:15" x14ac:dyDescent="0.2">
      <c r="B45309" s="3"/>
      <c r="C45309" s="3"/>
      <c r="D45309" s="6"/>
      <c r="E45309" s="8"/>
      <c r="O45309" s="9"/>
    </row>
    <row r="45310" spans="2:15" x14ac:dyDescent="0.2">
      <c r="B45310" s="3"/>
      <c r="C45310" s="3"/>
      <c r="D45310" s="6"/>
      <c r="E45310" s="8"/>
      <c r="O45310" s="9"/>
    </row>
    <row r="45311" spans="2:15" x14ac:dyDescent="0.2">
      <c r="B45311" s="3"/>
      <c r="C45311" s="3"/>
      <c r="D45311" s="6"/>
      <c r="E45311" s="8"/>
      <c r="O45311" s="9"/>
    </row>
    <row r="45312" spans="2:15" x14ac:dyDescent="0.2">
      <c r="B45312" s="3"/>
      <c r="C45312" s="3"/>
      <c r="D45312" s="6"/>
      <c r="E45312" s="8"/>
      <c r="O45312" s="9"/>
    </row>
    <row r="45313" spans="2:15" x14ac:dyDescent="0.2">
      <c r="B45313" s="3"/>
      <c r="C45313" s="3"/>
      <c r="D45313" s="6"/>
      <c r="E45313" s="8"/>
      <c r="O45313" s="9"/>
    </row>
    <row r="45314" spans="2:15" x14ac:dyDescent="0.2">
      <c r="B45314" s="3"/>
      <c r="C45314" s="3"/>
      <c r="D45314" s="6"/>
      <c r="E45314" s="8"/>
      <c r="O45314" s="9"/>
    </row>
    <row r="45315" spans="2:15" x14ac:dyDescent="0.2">
      <c r="B45315" s="3"/>
      <c r="C45315" s="3"/>
      <c r="D45315" s="6"/>
      <c r="E45315" s="8"/>
      <c r="O45315" s="9"/>
    </row>
    <row r="45316" spans="2:15" x14ac:dyDescent="0.2">
      <c r="B45316" s="3"/>
      <c r="C45316" s="3"/>
      <c r="D45316" s="6"/>
      <c r="E45316" s="8"/>
      <c r="O45316" s="9"/>
    </row>
    <row r="45317" spans="2:15" x14ac:dyDescent="0.2">
      <c r="B45317" s="3"/>
      <c r="C45317" s="3"/>
      <c r="D45317" s="6"/>
      <c r="E45317" s="8"/>
      <c r="O45317" s="9"/>
    </row>
    <row r="45318" spans="2:15" x14ac:dyDescent="0.2">
      <c r="B45318" s="3"/>
      <c r="C45318" s="3"/>
      <c r="D45318" s="6"/>
      <c r="E45318" s="8"/>
      <c r="O45318" s="9"/>
    </row>
    <row r="45319" spans="2:15" x14ac:dyDescent="0.2">
      <c r="B45319" s="3"/>
      <c r="C45319" s="3"/>
      <c r="D45319" s="6"/>
      <c r="E45319" s="8"/>
      <c r="O45319" s="9"/>
    </row>
    <row r="45320" spans="2:15" x14ac:dyDescent="0.2">
      <c r="B45320" s="3"/>
      <c r="C45320" s="3"/>
      <c r="D45320" s="6"/>
      <c r="E45320" s="8"/>
      <c r="O45320" s="9"/>
    </row>
    <row r="45321" spans="2:15" x14ac:dyDescent="0.2">
      <c r="B45321" s="3"/>
      <c r="C45321" s="3"/>
      <c r="D45321" s="6"/>
      <c r="E45321" s="8"/>
      <c r="O45321" s="9"/>
    </row>
    <row r="45322" spans="2:15" x14ac:dyDescent="0.2">
      <c r="B45322" s="3"/>
      <c r="C45322" s="3"/>
      <c r="D45322" s="6"/>
      <c r="E45322" s="8"/>
      <c r="O45322" s="9"/>
    </row>
    <row r="45323" spans="2:15" x14ac:dyDescent="0.2">
      <c r="B45323" s="3"/>
      <c r="C45323" s="3"/>
      <c r="D45323" s="6"/>
      <c r="E45323" s="8"/>
      <c r="O45323" s="9"/>
    </row>
    <row r="45324" spans="2:15" x14ac:dyDescent="0.2">
      <c r="B45324" s="3"/>
      <c r="C45324" s="3"/>
      <c r="D45324" s="6"/>
      <c r="E45324" s="8"/>
      <c r="O45324" s="9"/>
    </row>
    <row r="45325" spans="2:15" x14ac:dyDescent="0.2">
      <c r="B45325" s="3"/>
      <c r="C45325" s="3"/>
      <c r="D45325" s="6"/>
      <c r="E45325" s="8"/>
      <c r="O45325" s="9"/>
    </row>
    <row r="45326" spans="2:15" x14ac:dyDescent="0.2">
      <c r="B45326" s="3"/>
      <c r="C45326" s="3"/>
      <c r="D45326" s="6"/>
      <c r="E45326" s="8"/>
      <c r="O45326" s="9"/>
    </row>
    <row r="45327" spans="2:15" x14ac:dyDescent="0.2">
      <c r="B45327" s="3"/>
      <c r="C45327" s="3"/>
      <c r="D45327" s="6"/>
      <c r="E45327" s="8"/>
      <c r="O45327" s="9"/>
    </row>
    <row r="45328" spans="2:15" x14ac:dyDescent="0.2">
      <c r="B45328" s="3"/>
      <c r="C45328" s="3"/>
      <c r="D45328" s="6"/>
      <c r="E45328" s="8"/>
      <c r="O45328" s="9"/>
    </row>
    <row r="45329" spans="2:15" x14ac:dyDescent="0.2">
      <c r="B45329" s="3"/>
      <c r="C45329" s="3"/>
      <c r="D45329" s="6"/>
      <c r="E45329" s="8"/>
      <c r="O45329" s="9"/>
    </row>
    <row r="45330" spans="2:15" x14ac:dyDescent="0.2">
      <c r="B45330" s="3"/>
      <c r="C45330" s="3"/>
      <c r="D45330" s="6"/>
      <c r="E45330" s="8"/>
      <c r="O45330" s="9"/>
    </row>
    <row r="45331" spans="2:15" x14ac:dyDescent="0.2">
      <c r="B45331" s="3"/>
      <c r="C45331" s="3"/>
      <c r="D45331" s="6"/>
      <c r="E45331" s="8"/>
      <c r="O45331" s="9"/>
    </row>
    <row r="45332" spans="2:15" x14ac:dyDescent="0.2">
      <c r="B45332" s="3"/>
      <c r="C45332" s="3"/>
      <c r="D45332" s="6"/>
      <c r="E45332" s="8"/>
      <c r="O45332" s="9"/>
    </row>
    <row r="45333" spans="2:15" x14ac:dyDescent="0.2">
      <c r="B45333" s="3"/>
      <c r="C45333" s="3"/>
      <c r="D45333" s="6"/>
      <c r="E45333" s="8"/>
      <c r="O45333" s="9"/>
    </row>
    <row r="45334" spans="2:15" x14ac:dyDescent="0.2">
      <c r="B45334" s="3"/>
      <c r="C45334" s="3"/>
      <c r="D45334" s="6"/>
      <c r="E45334" s="8"/>
      <c r="O45334" s="9"/>
    </row>
    <row r="45335" spans="2:15" x14ac:dyDescent="0.2">
      <c r="B45335" s="3"/>
      <c r="C45335" s="3"/>
      <c r="D45335" s="6"/>
      <c r="E45335" s="8"/>
      <c r="O45335" s="9"/>
    </row>
    <row r="45336" spans="2:15" x14ac:dyDescent="0.2">
      <c r="B45336" s="3"/>
      <c r="C45336" s="3"/>
      <c r="D45336" s="6"/>
      <c r="E45336" s="8"/>
      <c r="O45336" s="9"/>
    </row>
    <row r="45337" spans="2:15" x14ac:dyDescent="0.2">
      <c r="B45337" s="3"/>
      <c r="C45337" s="3"/>
      <c r="D45337" s="6"/>
      <c r="E45337" s="8"/>
      <c r="O45337" s="9"/>
    </row>
    <row r="45338" spans="2:15" x14ac:dyDescent="0.2">
      <c r="B45338" s="3"/>
      <c r="C45338" s="3"/>
      <c r="D45338" s="6"/>
      <c r="E45338" s="8"/>
      <c r="O45338" s="9"/>
    </row>
    <row r="45339" spans="2:15" x14ac:dyDescent="0.2">
      <c r="B45339" s="3"/>
      <c r="C45339" s="3"/>
      <c r="D45339" s="6"/>
      <c r="E45339" s="8"/>
      <c r="O45339" s="9"/>
    </row>
    <row r="45340" spans="2:15" x14ac:dyDescent="0.2">
      <c r="B45340" s="3"/>
      <c r="C45340" s="3"/>
      <c r="D45340" s="6"/>
      <c r="E45340" s="8"/>
      <c r="O45340" s="9"/>
    </row>
    <row r="45341" spans="2:15" x14ac:dyDescent="0.2">
      <c r="B45341" s="3"/>
      <c r="C45341" s="3"/>
      <c r="D45341" s="6"/>
      <c r="E45341" s="8"/>
      <c r="O45341" s="9"/>
    </row>
    <row r="45342" spans="2:15" x14ac:dyDescent="0.2">
      <c r="B45342" s="3"/>
      <c r="C45342" s="3"/>
      <c r="D45342" s="6"/>
      <c r="E45342" s="8"/>
      <c r="O45342" s="9"/>
    </row>
    <row r="45343" spans="2:15" x14ac:dyDescent="0.2">
      <c r="B45343" s="3"/>
      <c r="C45343" s="3"/>
      <c r="D45343" s="6"/>
      <c r="E45343" s="8"/>
      <c r="O45343" s="9"/>
    </row>
    <row r="45344" spans="2:15" x14ac:dyDescent="0.2">
      <c r="B45344" s="3"/>
      <c r="C45344" s="3"/>
      <c r="D45344" s="6"/>
      <c r="E45344" s="8"/>
      <c r="O45344" s="9"/>
    </row>
    <row r="45345" spans="2:15" x14ac:dyDescent="0.2">
      <c r="B45345" s="3"/>
      <c r="C45345" s="3"/>
      <c r="D45345" s="6"/>
      <c r="E45345" s="8"/>
      <c r="O45345" s="9"/>
    </row>
    <row r="45346" spans="2:15" x14ac:dyDescent="0.2">
      <c r="B45346" s="3"/>
      <c r="C45346" s="3"/>
      <c r="D45346" s="6"/>
      <c r="E45346" s="8"/>
      <c r="O45346" s="9"/>
    </row>
    <row r="45347" spans="2:15" x14ac:dyDescent="0.2">
      <c r="B45347" s="3"/>
      <c r="C45347" s="3"/>
      <c r="D45347" s="6"/>
      <c r="E45347" s="8"/>
      <c r="O45347" s="9"/>
    </row>
    <row r="45348" spans="2:15" x14ac:dyDescent="0.2">
      <c r="B45348" s="3"/>
      <c r="C45348" s="3"/>
      <c r="D45348" s="6"/>
      <c r="E45348" s="8"/>
      <c r="O45348" s="9"/>
    </row>
    <row r="45349" spans="2:15" x14ac:dyDescent="0.2">
      <c r="B45349" s="3"/>
      <c r="C45349" s="3"/>
      <c r="D45349" s="6"/>
      <c r="E45349" s="8"/>
      <c r="O45349" s="9"/>
    </row>
    <row r="45350" spans="2:15" x14ac:dyDescent="0.2">
      <c r="B45350" s="3"/>
      <c r="C45350" s="3"/>
      <c r="D45350" s="6"/>
      <c r="E45350" s="8"/>
      <c r="O45350" s="9"/>
    </row>
    <row r="45351" spans="2:15" x14ac:dyDescent="0.2">
      <c r="B45351" s="3"/>
      <c r="C45351" s="3"/>
      <c r="D45351" s="6"/>
      <c r="E45351" s="8"/>
      <c r="O45351" s="9"/>
    </row>
    <row r="45352" spans="2:15" x14ac:dyDescent="0.2">
      <c r="B45352" s="3"/>
      <c r="C45352" s="3"/>
      <c r="D45352" s="6"/>
      <c r="E45352" s="8"/>
      <c r="O45352" s="9"/>
    </row>
    <row r="45353" spans="2:15" x14ac:dyDescent="0.2">
      <c r="B45353" s="3"/>
      <c r="C45353" s="3"/>
      <c r="D45353" s="6"/>
      <c r="E45353" s="8"/>
      <c r="O45353" s="9"/>
    </row>
    <row r="45354" spans="2:15" x14ac:dyDescent="0.2">
      <c r="B45354" s="3"/>
      <c r="C45354" s="3"/>
      <c r="D45354" s="6"/>
      <c r="E45354" s="8"/>
      <c r="O45354" s="9"/>
    </row>
    <row r="45355" spans="2:15" x14ac:dyDescent="0.2">
      <c r="B45355" s="3"/>
      <c r="C45355" s="3"/>
      <c r="D45355" s="6"/>
      <c r="E45355" s="8"/>
      <c r="O45355" s="9"/>
    </row>
    <row r="45356" spans="2:15" x14ac:dyDescent="0.2">
      <c r="B45356" s="3"/>
      <c r="C45356" s="3"/>
      <c r="D45356" s="6"/>
      <c r="E45356" s="8"/>
      <c r="O45356" s="9"/>
    </row>
    <row r="45357" spans="2:15" x14ac:dyDescent="0.2">
      <c r="B45357" s="3"/>
      <c r="C45357" s="3"/>
      <c r="D45357" s="6"/>
      <c r="E45357" s="8"/>
      <c r="O45357" s="9"/>
    </row>
    <row r="45358" spans="2:15" x14ac:dyDescent="0.2">
      <c r="B45358" s="3"/>
      <c r="C45358" s="3"/>
      <c r="D45358" s="6"/>
      <c r="E45358" s="8"/>
      <c r="O45358" s="9"/>
    </row>
    <row r="45359" spans="2:15" x14ac:dyDescent="0.2">
      <c r="B45359" s="3"/>
      <c r="C45359" s="3"/>
      <c r="D45359" s="6"/>
      <c r="E45359" s="8"/>
      <c r="O45359" s="9"/>
    </row>
    <row r="45360" spans="2:15" x14ac:dyDescent="0.2">
      <c r="B45360" s="3"/>
      <c r="C45360" s="3"/>
      <c r="D45360" s="6"/>
      <c r="E45360" s="8"/>
      <c r="O45360" s="9"/>
    </row>
    <row r="45361" spans="2:15" x14ac:dyDescent="0.2">
      <c r="B45361" s="3"/>
      <c r="C45361" s="3"/>
      <c r="D45361" s="6"/>
      <c r="E45361" s="8"/>
      <c r="O45361" s="9"/>
    </row>
    <row r="45362" spans="2:15" x14ac:dyDescent="0.2">
      <c r="B45362" s="3"/>
      <c r="C45362" s="3"/>
      <c r="D45362" s="6"/>
      <c r="E45362" s="8"/>
      <c r="O45362" s="9"/>
    </row>
    <row r="45363" spans="2:15" x14ac:dyDescent="0.2">
      <c r="B45363" s="3"/>
      <c r="C45363" s="3"/>
      <c r="D45363" s="6"/>
      <c r="E45363" s="8"/>
      <c r="O45363" s="9"/>
    </row>
    <row r="45364" spans="2:15" x14ac:dyDescent="0.2">
      <c r="B45364" s="3"/>
      <c r="C45364" s="3"/>
      <c r="D45364" s="6"/>
      <c r="E45364" s="8"/>
      <c r="O45364" s="9"/>
    </row>
    <row r="45365" spans="2:15" x14ac:dyDescent="0.2">
      <c r="B45365" s="3"/>
      <c r="C45365" s="3"/>
      <c r="D45365" s="6"/>
      <c r="E45365" s="8"/>
      <c r="O45365" s="9"/>
    </row>
    <row r="45366" spans="2:15" x14ac:dyDescent="0.2">
      <c r="B45366" s="3"/>
      <c r="C45366" s="3"/>
      <c r="D45366" s="6"/>
      <c r="E45366" s="8"/>
      <c r="O45366" s="9"/>
    </row>
    <row r="45367" spans="2:15" x14ac:dyDescent="0.2">
      <c r="B45367" s="3"/>
      <c r="C45367" s="3"/>
      <c r="D45367" s="6"/>
      <c r="E45367" s="8"/>
      <c r="O45367" s="9"/>
    </row>
    <row r="45368" spans="2:15" x14ac:dyDescent="0.2">
      <c r="B45368" s="3"/>
      <c r="C45368" s="3"/>
      <c r="D45368" s="6"/>
      <c r="E45368" s="8"/>
      <c r="O45368" s="9"/>
    </row>
    <row r="45369" spans="2:15" x14ac:dyDescent="0.2">
      <c r="B45369" s="3"/>
      <c r="C45369" s="3"/>
      <c r="D45369" s="6"/>
      <c r="E45369" s="8"/>
      <c r="O45369" s="9"/>
    </row>
    <row r="45370" spans="2:15" x14ac:dyDescent="0.2">
      <c r="B45370" s="3"/>
      <c r="C45370" s="3"/>
      <c r="D45370" s="6"/>
      <c r="E45370" s="8"/>
      <c r="O45370" s="9"/>
    </row>
    <row r="45371" spans="2:15" x14ac:dyDescent="0.2">
      <c r="B45371" s="3"/>
      <c r="C45371" s="3"/>
      <c r="D45371" s="6"/>
      <c r="E45371" s="8"/>
      <c r="O45371" s="9"/>
    </row>
    <row r="45372" spans="2:15" x14ac:dyDescent="0.2">
      <c r="B45372" s="3"/>
      <c r="C45372" s="3"/>
      <c r="D45372" s="6"/>
      <c r="E45372" s="8"/>
      <c r="O45372" s="9"/>
    </row>
    <row r="45373" spans="2:15" x14ac:dyDescent="0.2">
      <c r="B45373" s="3"/>
      <c r="C45373" s="3"/>
      <c r="D45373" s="6"/>
      <c r="E45373" s="8"/>
      <c r="O45373" s="9"/>
    </row>
    <row r="45374" spans="2:15" x14ac:dyDescent="0.2">
      <c r="B45374" s="3"/>
      <c r="C45374" s="3"/>
      <c r="D45374" s="6"/>
      <c r="E45374" s="8"/>
      <c r="O45374" s="9"/>
    </row>
    <row r="45375" spans="2:15" x14ac:dyDescent="0.2">
      <c r="B45375" s="3"/>
      <c r="C45375" s="3"/>
      <c r="D45375" s="6"/>
      <c r="E45375" s="8"/>
      <c r="O45375" s="9"/>
    </row>
    <row r="45376" spans="2:15" x14ac:dyDescent="0.2">
      <c r="B45376" s="3"/>
      <c r="C45376" s="3"/>
      <c r="D45376" s="6"/>
      <c r="E45376" s="8"/>
      <c r="O45376" s="9"/>
    </row>
    <row r="45377" spans="2:15" x14ac:dyDescent="0.2">
      <c r="B45377" s="3"/>
      <c r="C45377" s="3"/>
      <c r="D45377" s="6"/>
      <c r="E45377" s="8"/>
      <c r="O45377" s="9"/>
    </row>
    <row r="45378" spans="2:15" x14ac:dyDescent="0.2">
      <c r="B45378" s="3"/>
      <c r="C45378" s="3"/>
      <c r="D45378" s="6"/>
      <c r="E45378" s="8"/>
      <c r="O45378" s="9"/>
    </row>
    <row r="45379" spans="2:15" x14ac:dyDescent="0.2">
      <c r="B45379" s="3"/>
      <c r="C45379" s="3"/>
      <c r="D45379" s="6"/>
      <c r="E45379" s="8"/>
      <c r="O45379" s="9"/>
    </row>
    <row r="45380" spans="2:15" x14ac:dyDescent="0.2">
      <c r="B45380" s="3"/>
      <c r="C45380" s="3"/>
      <c r="D45380" s="6"/>
      <c r="E45380" s="8"/>
      <c r="O45380" s="9"/>
    </row>
    <row r="45381" spans="2:15" x14ac:dyDescent="0.2">
      <c r="B45381" s="3"/>
      <c r="C45381" s="3"/>
      <c r="D45381" s="6"/>
      <c r="E45381" s="8"/>
      <c r="O45381" s="9"/>
    </row>
    <row r="45382" spans="2:15" x14ac:dyDescent="0.2">
      <c r="B45382" s="3"/>
      <c r="C45382" s="3"/>
      <c r="D45382" s="6"/>
      <c r="E45382" s="8"/>
      <c r="O45382" s="9"/>
    </row>
    <row r="45383" spans="2:15" x14ac:dyDescent="0.2">
      <c r="B45383" s="3"/>
      <c r="C45383" s="3"/>
      <c r="D45383" s="6"/>
      <c r="E45383" s="8"/>
      <c r="O45383" s="9"/>
    </row>
    <row r="45384" spans="2:15" x14ac:dyDescent="0.2">
      <c r="B45384" s="3"/>
      <c r="C45384" s="3"/>
      <c r="D45384" s="6"/>
      <c r="E45384" s="8"/>
      <c r="O45384" s="9"/>
    </row>
    <row r="45385" spans="2:15" x14ac:dyDescent="0.2">
      <c r="B45385" s="3"/>
      <c r="C45385" s="3"/>
      <c r="D45385" s="6"/>
      <c r="E45385" s="8"/>
      <c r="O45385" s="9"/>
    </row>
    <row r="45386" spans="2:15" x14ac:dyDescent="0.2">
      <c r="B45386" s="3"/>
      <c r="C45386" s="3"/>
      <c r="D45386" s="6"/>
      <c r="E45386" s="8"/>
      <c r="O45386" s="9"/>
    </row>
    <row r="45387" spans="2:15" x14ac:dyDescent="0.2">
      <c r="B45387" s="3"/>
      <c r="C45387" s="3"/>
      <c r="D45387" s="6"/>
      <c r="E45387" s="8"/>
      <c r="O45387" s="9"/>
    </row>
    <row r="45388" spans="2:15" x14ac:dyDescent="0.2">
      <c r="B45388" s="3"/>
      <c r="C45388" s="3"/>
      <c r="D45388" s="6"/>
      <c r="E45388" s="8"/>
      <c r="O45388" s="9"/>
    </row>
    <row r="45389" spans="2:15" x14ac:dyDescent="0.2">
      <c r="B45389" s="3"/>
      <c r="C45389" s="3"/>
      <c r="D45389" s="6"/>
      <c r="E45389" s="8"/>
      <c r="O45389" s="9"/>
    </row>
    <row r="45390" spans="2:15" x14ac:dyDescent="0.2">
      <c r="B45390" s="3"/>
      <c r="C45390" s="3"/>
      <c r="D45390" s="6"/>
      <c r="E45390" s="8"/>
      <c r="O45390" s="9"/>
    </row>
    <row r="45391" spans="2:15" x14ac:dyDescent="0.2">
      <c r="B45391" s="3"/>
      <c r="C45391" s="3"/>
      <c r="D45391" s="6"/>
      <c r="E45391" s="8"/>
      <c r="O45391" s="9"/>
    </row>
    <row r="45392" spans="2:15" x14ac:dyDescent="0.2">
      <c r="B45392" s="3"/>
      <c r="C45392" s="3"/>
      <c r="D45392" s="6"/>
      <c r="E45392" s="8"/>
      <c r="O45392" s="9"/>
    </row>
    <row r="45393" spans="2:15" x14ac:dyDescent="0.2">
      <c r="B45393" s="3"/>
      <c r="C45393" s="3"/>
      <c r="D45393" s="6"/>
      <c r="E45393" s="8"/>
      <c r="O45393" s="9"/>
    </row>
    <row r="45394" spans="2:15" x14ac:dyDescent="0.2">
      <c r="B45394" s="3"/>
      <c r="C45394" s="3"/>
      <c r="D45394" s="6"/>
      <c r="E45394" s="8"/>
      <c r="O45394" s="9"/>
    </row>
    <row r="45395" spans="2:15" x14ac:dyDescent="0.2">
      <c r="B45395" s="3"/>
      <c r="C45395" s="3"/>
      <c r="D45395" s="6"/>
      <c r="E45395" s="8"/>
      <c r="O45395" s="9"/>
    </row>
    <row r="45396" spans="2:15" x14ac:dyDescent="0.2">
      <c r="B45396" s="3"/>
      <c r="C45396" s="3"/>
      <c r="D45396" s="6"/>
      <c r="E45396" s="8"/>
      <c r="O45396" s="9"/>
    </row>
    <row r="45397" spans="2:15" x14ac:dyDescent="0.2">
      <c r="B45397" s="3"/>
      <c r="C45397" s="3"/>
      <c r="D45397" s="6"/>
      <c r="E45397" s="8"/>
      <c r="O45397" s="9"/>
    </row>
    <row r="45398" spans="2:15" x14ac:dyDescent="0.2">
      <c r="B45398" s="3"/>
      <c r="C45398" s="3"/>
      <c r="D45398" s="6"/>
      <c r="E45398" s="8"/>
      <c r="O45398" s="9"/>
    </row>
    <row r="45399" spans="2:15" x14ac:dyDescent="0.2">
      <c r="B45399" s="3"/>
      <c r="C45399" s="3"/>
      <c r="D45399" s="6"/>
      <c r="E45399" s="8"/>
      <c r="O45399" s="9"/>
    </row>
    <row r="45400" spans="2:15" x14ac:dyDescent="0.2">
      <c r="B45400" s="3"/>
      <c r="C45400" s="3"/>
      <c r="D45400" s="6"/>
      <c r="E45400" s="8"/>
      <c r="O45400" s="9"/>
    </row>
    <row r="45401" spans="2:15" x14ac:dyDescent="0.2">
      <c r="B45401" s="3"/>
      <c r="C45401" s="3"/>
      <c r="D45401" s="6"/>
      <c r="E45401" s="8"/>
      <c r="O45401" s="9"/>
    </row>
    <row r="45402" spans="2:15" x14ac:dyDescent="0.2">
      <c r="B45402" s="3"/>
      <c r="C45402" s="3"/>
      <c r="D45402" s="6"/>
      <c r="E45402" s="8"/>
      <c r="O45402" s="9"/>
    </row>
    <row r="45403" spans="2:15" x14ac:dyDescent="0.2">
      <c r="B45403" s="3"/>
      <c r="C45403" s="3"/>
      <c r="D45403" s="6"/>
      <c r="E45403" s="8"/>
      <c r="O45403" s="9"/>
    </row>
    <row r="45404" spans="2:15" x14ac:dyDescent="0.2">
      <c r="B45404" s="3"/>
      <c r="C45404" s="3"/>
      <c r="D45404" s="6"/>
      <c r="E45404" s="8"/>
      <c r="O45404" s="9"/>
    </row>
    <row r="45405" spans="2:15" x14ac:dyDescent="0.2">
      <c r="B45405" s="3"/>
      <c r="C45405" s="3"/>
      <c r="D45405" s="6"/>
      <c r="E45405" s="8"/>
      <c r="O45405" s="9"/>
    </row>
    <row r="45406" spans="2:15" x14ac:dyDescent="0.2">
      <c r="B45406" s="3"/>
      <c r="C45406" s="3"/>
      <c r="D45406" s="6"/>
      <c r="E45406" s="8"/>
      <c r="O45406" s="9"/>
    </row>
    <row r="45407" spans="2:15" x14ac:dyDescent="0.2">
      <c r="B45407" s="3"/>
      <c r="C45407" s="3"/>
      <c r="D45407" s="6"/>
      <c r="E45407" s="8"/>
      <c r="O45407" s="9"/>
    </row>
    <row r="45408" spans="2:15" x14ac:dyDescent="0.2">
      <c r="B45408" s="3"/>
      <c r="C45408" s="3"/>
      <c r="D45408" s="6"/>
      <c r="E45408" s="8"/>
      <c r="O45408" s="9"/>
    </row>
    <row r="45409" spans="2:15" x14ac:dyDescent="0.2">
      <c r="B45409" s="3"/>
      <c r="C45409" s="3"/>
      <c r="D45409" s="6"/>
      <c r="E45409" s="8"/>
      <c r="O45409" s="9"/>
    </row>
    <row r="45410" spans="2:15" x14ac:dyDescent="0.2">
      <c r="B45410" s="3"/>
      <c r="C45410" s="3"/>
      <c r="D45410" s="6"/>
      <c r="E45410" s="8"/>
      <c r="O45410" s="9"/>
    </row>
    <row r="45411" spans="2:15" x14ac:dyDescent="0.2">
      <c r="B45411" s="3"/>
      <c r="C45411" s="3"/>
      <c r="D45411" s="6"/>
      <c r="E45411" s="8"/>
      <c r="O45411" s="9"/>
    </row>
    <row r="45412" spans="2:15" x14ac:dyDescent="0.2">
      <c r="B45412" s="3"/>
      <c r="C45412" s="3"/>
      <c r="D45412" s="6"/>
      <c r="E45412" s="8"/>
      <c r="O45412" s="9"/>
    </row>
    <row r="45413" spans="2:15" x14ac:dyDescent="0.2">
      <c r="B45413" s="3"/>
      <c r="C45413" s="3"/>
      <c r="D45413" s="6"/>
      <c r="E45413" s="8"/>
      <c r="O45413" s="9"/>
    </row>
    <row r="45414" spans="2:15" x14ac:dyDescent="0.2">
      <c r="B45414" s="3"/>
      <c r="C45414" s="3"/>
      <c r="D45414" s="6"/>
      <c r="E45414" s="8"/>
      <c r="O45414" s="9"/>
    </row>
    <row r="45415" spans="2:15" x14ac:dyDescent="0.2">
      <c r="B45415" s="3"/>
      <c r="C45415" s="3"/>
      <c r="D45415" s="6"/>
      <c r="E45415" s="8"/>
      <c r="O45415" s="9"/>
    </row>
    <row r="45416" spans="2:15" x14ac:dyDescent="0.2">
      <c r="B45416" s="3"/>
      <c r="C45416" s="3"/>
      <c r="D45416" s="6"/>
      <c r="E45416" s="8"/>
      <c r="O45416" s="9"/>
    </row>
    <row r="45417" spans="2:15" x14ac:dyDescent="0.2">
      <c r="B45417" s="3"/>
      <c r="C45417" s="3"/>
      <c r="D45417" s="6"/>
      <c r="E45417" s="8"/>
      <c r="O45417" s="9"/>
    </row>
    <row r="45418" spans="2:15" x14ac:dyDescent="0.2">
      <c r="B45418" s="3"/>
      <c r="C45418" s="3"/>
      <c r="D45418" s="6"/>
      <c r="E45418" s="8"/>
      <c r="O45418" s="9"/>
    </row>
    <row r="45419" spans="2:15" x14ac:dyDescent="0.2">
      <c r="B45419" s="3"/>
      <c r="C45419" s="3"/>
      <c r="D45419" s="6"/>
      <c r="E45419" s="8"/>
      <c r="O45419" s="9"/>
    </row>
    <row r="45420" spans="2:15" x14ac:dyDescent="0.2">
      <c r="B45420" s="3"/>
      <c r="C45420" s="3"/>
      <c r="D45420" s="6"/>
      <c r="E45420" s="8"/>
      <c r="O45420" s="9"/>
    </row>
    <row r="45421" spans="2:15" x14ac:dyDescent="0.2">
      <c r="B45421" s="3"/>
      <c r="C45421" s="3"/>
      <c r="D45421" s="6"/>
      <c r="E45421" s="8"/>
      <c r="O45421" s="9"/>
    </row>
    <row r="45422" spans="2:15" x14ac:dyDescent="0.2">
      <c r="B45422" s="3"/>
      <c r="C45422" s="3"/>
      <c r="D45422" s="6"/>
      <c r="E45422" s="8"/>
      <c r="O45422" s="9"/>
    </row>
    <row r="45423" spans="2:15" x14ac:dyDescent="0.2">
      <c r="B45423" s="3"/>
      <c r="C45423" s="3"/>
      <c r="D45423" s="6"/>
      <c r="E45423" s="8"/>
      <c r="O45423" s="9"/>
    </row>
    <row r="45424" spans="2:15" x14ac:dyDescent="0.2">
      <c r="B45424" s="3"/>
      <c r="C45424" s="3"/>
      <c r="D45424" s="6"/>
      <c r="E45424" s="8"/>
      <c r="O45424" s="9"/>
    </row>
    <row r="45425" spans="2:15" x14ac:dyDescent="0.2">
      <c r="B45425" s="3"/>
      <c r="C45425" s="3"/>
      <c r="D45425" s="6"/>
      <c r="E45425" s="8"/>
      <c r="O45425" s="9"/>
    </row>
    <row r="45426" spans="2:15" x14ac:dyDescent="0.2">
      <c r="B45426" s="3"/>
      <c r="C45426" s="3"/>
      <c r="D45426" s="6"/>
      <c r="E45426" s="8"/>
      <c r="O45426" s="9"/>
    </row>
    <row r="45427" spans="2:15" x14ac:dyDescent="0.2">
      <c r="B45427" s="3"/>
      <c r="C45427" s="3"/>
      <c r="D45427" s="6"/>
      <c r="E45427" s="8"/>
      <c r="O45427" s="9"/>
    </row>
    <row r="45428" spans="2:15" x14ac:dyDescent="0.2">
      <c r="B45428" s="3"/>
      <c r="C45428" s="3"/>
      <c r="D45428" s="6"/>
      <c r="E45428" s="8"/>
      <c r="O45428" s="9"/>
    </row>
    <row r="45429" spans="2:15" x14ac:dyDescent="0.2">
      <c r="B45429" s="3"/>
      <c r="C45429" s="3"/>
      <c r="D45429" s="6"/>
      <c r="E45429" s="8"/>
      <c r="O45429" s="9"/>
    </row>
    <row r="45430" spans="2:15" x14ac:dyDescent="0.2">
      <c r="B45430" s="3"/>
      <c r="C45430" s="3"/>
      <c r="D45430" s="6"/>
      <c r="E45430" s="8"/>
      <c r="O45430" s="9"/>
    </row>
    <row r="45431" spans="2:15" x14ac:dyDescent="0.2">
      <c r="B45431" s="3"/>
      <c r="C45431" s="3"/>
      <c r="D45431" s="6"/>
      <c r="E45431" s="8"/>
      <c r="O45431" s="9"/>
    </row>
    <row r="45432" spans="2:15" x14ac:dyDescent="0.2">
      <c r="B45432" s="3"/>
      <c r="C45432" s="3"/>
      <c r="D45432" s="6"/>
      <c r="E45432" s="8"/>
      <c r="O45432" s="9"/>
    </row>
    <row r="45433" spans="2:15" x14ac:dyDescent="0.2">
      <c r="B45433" s="3"/>
      <c r="C45433" s="3"/>
      <c r="D45433" s="6"/>
      <c r="E45433" s="8"/>
      <c r="O45433" s="9"/>
    </row>
    <row r="45434" spans="2:15" x14ac:dyDescent="0.2">
      <c r="B45434" s="3"/>
      <c r="C45434" s="3"/>
      <c r="D45434" s="6"/>
      <c r="E45434" s="8"/>
      <c r="O45434" s="9"/>
    </row>
    <row r="45435" spans="2:15" x14ac:dyDescent="0.2">
      <c r="B45435" s="3"/>
      <c r="C45435" s="3"/>
      <c r="D45435" s="6"/>
      <c r="E45435" s="8"/>
      <c r="O45435" s="9"/>
    </row>
    <row r="45436" spans="2:15" x14ac:dyDescent="0.2">
      <c r="B45436" s="3"/>
      <c r="C45436" s="3"/>
      <c r="D45436" s="6"/>
      <c r="E45436" s="8"/>
      <c r="O45436" s="9"/>
    </row>
    <row r="45437" spans="2:15" x14ac:dyDescent="0.2">
      <c r="B45437" s="3"/>
      <c r="C45437" s="3"/>
      <c r="D45437" s="6"/>
      <c r="E45437" s="8"/>
      <c r="O45437" s="9"/>
    </row>
    <row r="45438" spans="2:15" x14ac:dyDescent="0.2">
      <c r="B45438" s="3"/>
      <c r="C45438" s="3"/>
      <c r="D45438" s="6"/>
      <c r="E45438" s="8"/>
      <c r="O45438" s="9"/>
    </row>
    <row r="45439" spans="2:15" x14ac:dyDescent="0.2">
      <c r="B45439" s="3"/>
      <c r="C45439" s="3"/>
      <c r="D45439" s="6"/>
      <c r="E45439" s="8"/>
      <c r="O45439" s="9"/>
    </row>
    <row r="45440" spans="2:15" x14ac:dyDescent="0.2">
      <c r="B45440" s="3"/>
      <c r="C45440" s="3"/>
      <c r="D45440" s="6"/>
      <c r="E45440" s="8"/>
      <c r="O45440" s="9"/>
    </row>
    <row r="45441" spans="2:15" x14ac:dyDescent="0.2">
      <c r="B45441" s="3"/>
      <c r="C45441" s="3"/>
      <c r="D45441" s="6"/>
      <c r="E45441" s="8"/>
      <c r="O45441" s="9"/>
    </row>
    <row r="45442" spans="2:15" x14ac:dyDescent="0.2">
      <c r="B45442" s="3"/>
      <c r="C45442" s="3"/>
      <c r="D45442" s="6"/>
      <c r="E45442" s="8"/>
      <c r="O45442" s="9"/>
    </row>
    <row r="45443" spans="2:15" x14ac:dyDescent="0.2">
      <c r="B45443" s="3"/>
      <c r="C45443" s="3"/>
      <c r="D45443" s="6"/>
      <c r="E45443" s="8"/>
      <c r="O45443" s="9"/>
    </row>
    <row r="45444" spans="2:15" x14ac:dyDescent="0.2">
      <c r="B45444" s="3"/>
      <c r="C45444" s="3"/>
      <c r="D45444" s="6"/>
      <c r="E45444" s="8"/>
      <c r="O45444" s="9"/>
    </row>
    <row r="45445" spans="2:15" x14ac:dyDescent="0.2">
      <c r="B45445" s="3"/>
      <c r="C45445" s="3"/>
      <c r="D45445" s="6"/>
      <c r="E45445" s="8"/>
      <c r="O45445" s="9"/>
    </row>
    <row r="45446" spans="2:15" x14ac:dyDescent="0.2">
      <c r="B45446" s="3"/>
      <c r="C45446" s="3"/>
      <c r="D45446" s="6"/>
      <c r="E45446" s="8"/>
      <c r="O45446" s="9"/>
    </row>
    <row r="45447" spans="2:15" x14ac:dyDescent="0.2">
      <c r="B45447" s="3"/>
      <c r="C45447" s="3"/>
      <c r="D45447" s="6"/>
      <c r="E45447" s="8"/>
      <c r="O45447" s="9"/>
    </row>
    <row r="45448" spans="2:15" x14ac:dyDescent="0.2">
      <c r="B45448" s="3"/>
      <c r="C45448" s="3"/>
      <c r="D45448" s="6"/>
      <c r="E45448" s="8"/>
      <c r="O45448" s="9"/>
    </row>
    <row r="45449" spans="2:15" x14ac:dyDescent="0.2">
      <c r="B45449" s="3"/>
      <c r="C45449" s="3"/>
      <c r="D45449" s="6"/>
      <c r="E45449" s="8"/>
      <c r="O45449" s="9"/>
    </row>
    <row r="45450" spans="2:15" x14ac:dyDescent="0.2">
      <c r="B45450" s="3"/>
      <c r="C45450" s="3"/>
      <c r="D45450" s="6"/>
      <c r="E45450" s="8"/>
      <c r="O45450" s="9"/>
    </row>
    <row r="45451" spans="2:15" x14ac:dyDescent="0.2">
      <c r="B45451" s="3"/>
      <c r="C45451" s="3"/>
      <c r="D45451" s="6"/>
      <c r="E45451" s="8"/>
      <c r="O45451" s="9"/>
    </row>
    <row r="45452" spans="2:15" x14ac:dyDescent="0.2">
      <c r="B45452" s="3"/>
      <c r="C45452" s="3"/>
      <c r="D45452" s="6"/>
      <c r="E45452" s="8"/>
      <c r="O45452" s="9"/>
    </row>
    <row r="45453" spans="2:15" x14ac:dyDescent="0.2">
      <c r="B45453" s="3"/>
      <c r="C45453" s="3"/>
      <c r="D45453" s="6"/>
      <c r="E45453" s="8"/>
      <c r="O45453" s="9"/>
    </row>
    <row r="45454" spans="2:15" x14ac:dyDescent="0.2">
      <c r="B45454" s="3"/>
      <c r="C45454" s="3"/>
      <c r="D45454" s="6"/>
      <c r="E45454" s="8"/>
      <c r="O45454" s="9"/>
    </row>
    <row r="45455" spans="2:15" x14ac:dyDescent="0.2">
      <c r="B45455" s="3"/>
      <c r="C45455" s="3"/>
      <c r="D45455" s="6"/>
      <c r="E45455" s="8"/>
      <c r="O45455" s="9"/>
    </row>
    <row r="45456" spans="2:15" x14ac:dyDescent="0.2">
      <c r="B45456" s="3"/>
      <c r="C45456" s="3"/>
      <c r="D45456" s="6"/>
      <c r="E45456" s="8"/>
      <c r="O45456" s="9"/>
    </row>
    <row r="45457" spans="2:15" x14ac:dyDescent="0.2">
      <c r="B45457" s="3"/>
      <c r="C45457" s="3"/>
      <c r="D45457" s="6"/>
      <c r="E45457" s="8"/>
      <c r="O45457" s="9"/>
    </row>
    <row r="45458" spans="2:15" x14ac:dyDescent="0.2">
      <c r="B45458" s="3"/>
      <c r="C45458" s="3"/>
      <c r="D45458" s="6"/>
      <c r="E45458" s="8"/>
      <c r="O45458" s="9"/>
    </row>
    <row r="45459" spans="2:15" x14ac:dyDescent="0.2">
      <c r="B45459" s="3"/>
      <c r="C45459" s="3"/>
      <c r="D45459" s="6"/>
      <c r="E45459" s="8"/>
      <c r="O45459" s="9"/>
    </row>
    <row r="45460" spans="2:15" x14ac:dyDescent="0.2">
      <c r="B45460" s="3"/>
      <c r="C45460" s="3"/>
      <c r="D45460" s="6"/>
      <c r="E45460" s="8"/>
      <c r="O45460" s="9"/>
    </row>
    <row r="45461" spans="2:15" x14ac:dyDescent="0.2">
      <c r="B45461" s="3"/>
      <c r="C45461" s="3"/>
      <c r="D45461" s="6"/>
      <c r="E45461" s="8"/>
      <c r="O45461" s="9"/>
    </row>
    <row r="45462" spans="2:15" x14ac:dyDescent="0.2">
      <c r="B45462" s="3"/>
      <c r="C45462" s="3"/>
      <c r="D45462" s="6"/>
      <c r="E45462" s="8"/>
      <c r="O45462" s="9"/>
    </row>
    <row r="45463" spans="2:15" x14ac:dyDescent="0.2">
      <c r="B45463" s="3"/>
      <c r="C45463" s="3"/>
      <c r="D45463" s="6"/>
      <c r="E45463" s="8"/>
      <c r="O45463" s="9"/>
    </row>
    <row r="45464" spans="2:15" x14ac:dyDescent="0.2">
      <c r="B45464" s="3"/>
      <c r="C45464" s="3"/>
      <c r="D45464" s="6"/>
      <c r="E45464" s="8"/>
      <c r="O45464" s="9"/>
    </row>
    <row r="45465" spans="2:15" x14ac:dyDescent="0.2">
      <c r="B45465" s="3"/>
      <c r="C45465" s="3"/>
      <c r="D45465" s="6"/>
      <c r="E45465" s="8"/>
      <c r="O45465" s="9"/>
    </row>
    <row r="45466" spans="2:15" x14ac:dyDescent="0.2">
      <c r="B45466" s="3"/>
      <c r="C45466" s="3"/>
      <c r="D45466" s="6"/>
      <c r="E45466" s="8"/>
      <c r="O45466" s="9"/>
    </row>
    <row r="45467" spans="2:15" x14ac:dyDescent="0.2">
      <c r="B45467" s="3"/>
      <c r="C45467" s="3"/>
      <c r="D45467" s="6"/>
      <c r="E45467" s="8"/>
      <c r="O45467" s="9"/>
    </row>
    <row r="45468" spans="2:15" x14ac:dyDescent="0.2">
      <c r="B45468" s="3"/>
      <c r="C45468" s="3"/>
      <c r="D45468" s="6"/>
      <c r="E45468" s="8"/>
      <c r="O45468" s="9"/>
    </row>
    <row r="45469" spans="2:15" x14ac:dyDescent="0.2">
      <c r="B45469" s="3"/>
      <c r="C45469" s="3"/>
      <c r="D45469" s="6"/>
      <c r="E45469" s="8"/>
      <c r="O45469" s="9"/>
    </row>
    <row r="45470" spans="2:15" x14ac:dyDescent="0.2">
      <c r="B45470" s="3"/>
      <c r="C45470" s="3"/>
      <c r="D45470" s="6"/>
      <c r="E45470" s="8"/>
      <c r="O45470" s="9"/>
    </row>
    <row r="45471" spans="2:15" x14ac:dyDescent="0.2">
      <c r="B45471" s="3"/>
      <c r="C45471" s="3"/>
      <c r="D45471" s="6"/>
      <c r="E45471" s="8"/>
      <c r="O45471" s="9"/>
    </row>
    <row r="45472" spans="2:15" x14ac:dyDescent="0.2">
      <c r="B45472" s="3"/>
      <c r="C45472" s="3"/>
      <c r="D45472" s="6"/>
      <c r="E45472" s="8"/>
      <c r="O45472" s="9"/>
    </row>
    <row r="45473" spans="2:15" x14ac:dyDescent="0.2">
      <c r="B45473" s="3"/>
      <c r="C45473" s="3"/>
      <c r="D45473" s="6"/>
      <c r="E45473" s="8"/>
      <c r="O45473" s="9"/>
    </row>
    <row r="45474" spans="2:15" x14ac:dyDescent="0.2">
      <c r="B45474" s="3"/>
      <c r="C45474" s="3"/>
      <c r="D45474" s="6"/>
      <c r="E45474" s="8"/>
      <c r="O45474" s="9"/>
    </row>
    <row r="45475" spans="2:15" x14ac:dyDescent="0.2">
      <c r="B45475" s="3"/>
      <c r="C45475" s="3"/>
      <c r="D45475" s="6"/>
      <c r="E45475" s="8"/>
      <c r="O45475" s="9"/>
    </row>
    <row r="45476" spans="2:15" x14ac:dyDescent="0.2">
      <c r="B45476" s="3"/>
      <c r="C45476" s="3"/>
      <c r="D45476" s="6"/>
      <c r="E45476" s="8"/>
      <c r="O45476" s="9"/>
    </row>
    <row r="45477" spans="2:15" x14ac:dyDescent="0.2">
      <c r="B45477" s="3"/>
      <c r="C45477" s="3"/>
      <c r="D45477" s="6"/>
      <c r="E45477" s="8"/>
      <c r="O45477" s="9"/>
    </row>
    <row r="45478" spans="2:15" x14ac:dyDescent="0.2">
      <c r="B45478" s="3"/>
      <c r="C45478" s="3"/>
      <c r="D45478" s="6"/>
      <c r="E45478" s="8"/>
      <c r="O45478" s="9"/>
    </row>
    <row r="45479" spans="2:15" x14ac:dyDescent="0.2">
      <c r="B45479" s="3"/>
      <c r="C45479" s="3"/>
      <c r="D45479" s="6"/>
      <c r="E45479" s="8"/>
      <c r="O45479" s="9"/>
    </row>
    <row r="45480" spans="2:15" x14ac:dyDescent="0.2">
      <c r="B45480" s="3"/>
      <c r="C45480" s="3"/>
      <c r="D45480" s="6"/>
      <c r="E45480" s="8"/>
      <c r="O45480" s="9"/>
    </row>
    <row r="45481" spans="2:15" x14ac:dyDescent="0.2">
      <c r="B45481" s="3"/>
      <c r="C45481" s="3"/>
      <c r="D45481" s="6"/>
      <c r="E45481" s="8"/>
      <c r="O45481" s="9"/>
    </row>
    <row r="45482" spans="2:15" x14ac:dyDescent="0.2">
      <c r="B45482" s="3"/>
      <c r="C45482" s="3"/>
      <c r="D45482" s="6"/>
      <c r="E45482" s="8"/>
      <c r="O45482" s="9"/>
    </row>
    <row r="45483" spans="2:15" x14ac:dyDescent="0.2">
      <c r="B45483" s="3"/>
      <c r="C45483" s="3"/>
      <c r="D45483" s="6"/>
      <c r="E45483" s="8"/>
      <c r="O45483" s="9"/>
    </row>
    <row r="45484" spans="2:15" x14ac:dyDescent="0.2">
      <c r="B45484" s="3"/>
      <c r="C45484" s="3"/>
      <c r="D45484" s="6"/>
      <c r="E45484" s="8"/>
      <c r="O45484" s="9"/>
    </row>
    <row r="45485" spans="2:15" x14ac:dyDescent="0.2">
      <c r="B45485" s="3"/>
      <c r="C45485" s="3"/>
      <c r="D45485" s="6"/>
      <c r="E45485" s="8"/>
      <c r="O45485" s="9"/>
    </row>
    <row r="45486" spans="2:15" x14ac:dyDescent="0.2">
      <c r="B45486" s="3"/>
      <c r="C45486" s="3"/>
      <c r="D45486" s="6"/>
      <c r="E45486" s="8"/>
      <c r="O45486" s="9"/>
    </row>
    <row r="45487" spans="2:15" x14ac:dyDescent="0.2">
      <c r="B45487" s="3"/>
      <c r="C45487" s="3"/>
      <c r="D45487" s="6"/>
      <c r="E45487" s="8"/>
      <c r="O45487" s="9"/>
    </row>
    <row r="45488" spans="2:15" x14ac:dyDescent="0.2">
      <c r="B45488" s="3"/>
      <c r="C45488" s="3"/>
      <c r="D45488" s="6"/>
      <c r="E45488" s="8"/>
      <c r="O45488" s="9"/>
    </row>
    <row r="45489" spans="2:15" x14ac:dyDescent="0.2">
      <c r="B45489" s="3"/>
      <c r="C45489" s="3"/>
      <c r="D45489" s="6"/>
      <c r="E45489" s="8"/>
      <c r="O45489" s="9"/>
    </row>
    <row r="45490" spans="2:15" x14ac:dyDescent="0.2">
      <c r="B45490" s="3"/>
      <c r="C45490" s="3"/>
      <c r="D45490" s="6"/>
      <c r="E45490" s="8"/>
      <c r="O45490" s="9"/>
    </row>
    <row r="45491" spans="2:15" x14ac:dyDescent="0.2">
      <c r="B45491" s="3"/>
      <c r="C45491" s="3"/>
      <c r="D45491" s="6"/>
      <c r="E45491" s="8"/>
      <c r="O45491" s="9"/>
    </row>
    <row r="45492" spans="2:15" x14ac:dyDescent="0.2">
      <c r="B45492" s="3"/>
      <c r="C45492" s="3"/>
      <c r="D45492" s="6"/>
      <c r="E45492" s="8"/>
      <c r="O45492" s="9"/>
    </row>
    <row r="45493" spans="2:15" x14ac:dyDescent="0.2">
      <c r="B45493" s="3"/>
      <c r="C45493" s="3"/>
      <c r="D45493" s="6"/>
      <c r="E45493" s="8"/>
      <c r="O45493" s="9"/>
    </row>
    <row r="45494" spans="2:15" x14ac:dyDescent="0.2">
      <c r="B45494" s="3"/>
      <c r="C45494" s="3"/>
      <c r="D45494" s="6"/>
      <c r="E45494" s="8"/>
      <c r="O45494" s="9"/>
    </row>
    <row r="45495" spans="2:15" x14ac:dyDescent="0.2">
      <c r="B45495" s="3"/>
      <c r="C45495" s="3"/>
      <c r="D45495" s="6"/>
      <c r="E45495" s="8"/>
      <c r="O45495" s="9"/>
    </row>
    <row r="45496" spans="2:15" x14ac:dyDescent="0.2">
      <c r="B45496" s="3"/>
      <c r="C45496" s="3"/>
      <c r="D45496" s="6"/>
      <c r="E45496" s="8"/>
      <c r="O45496" s="9"/>
    </row>
    <row r="45497" spans="2:15" x14ac:dyDescent="0.2">
      <c r="B45497" s="3"/>
      <c r="C45497" s="3"/>
      <c r="D45497" s="6"/>
      <c r="E45497" s="8"/>
      <c r="O45497" s="9"/>
    </row>
    <row r="45498" spans="2:15" x14ac:dyDescent="0.2">
      <c r="B45498" s="3"/>
      <c r="C45498" s="3"/>
      <c r="D45498" s="6"/>
      <c r="E45498" s="8"/>
      <c r="O45498" s="9"/>
    </row>
    <row r="45499" spans="2:15" x14ac:dyDescent="0.2">
      <c r="B45499" s="3"/>
      <c r="C45499" s="3"/>
      <c r="D45499" s="6"/>
      <c r="E45499" s="8"/>
      <c r="O45499" s="9"/>
    </row>
    <row r="45500" spans="2:15" x14ac:dyDescent="0.2">
      <c r="B45500" s="3"/>
      <c r="C45500" s="3"/>
      <c r="D45500" s="6"/>
      <c r="E45500" s="8"/>
      <c r="O45500" s="9"/>
    </row>
    <row r="45501" spans="2:15" x14ac:dyDescent="0.2">
      <c r="B45501" s="3"/>
      <c r="C45501" s="3"/>
      <c r="D45501" s="6"/>
      <c r="E45501" s="8"/>
      <c r="O45501" s="9"/>
    </row>
    <row r="45502" spans="2:15" x14ac:dyDescent="0.2">
      <c r="B45502" s="3"/>
      <c r="C45502" s="3"/>
      <c r="D45502" s="6"/>
      <c r="E45502" s="8"/>
      <c r="O45502" s="9"/>
    </row>
    <row r="45503" spans="2:15" x14ac:dyDescent="0.2">
      <c r="B45503" s="3"/>
      <c r="C45503" s="3"/>
      <c r="D45503" s="6"/>
      <c r="E45503" s="8"/>
      <c r="O45503" s="9"/>
    </row>
    <row r="45504" spans="2:15" x14ac:dyDescent="0.2">
      <c r="B45504" s="3"/>
      <c r="C45504" s="3"/>
      <c r="D45504" s="6"/>
      <c r="E45504" s="8"/>
      <c r="O45504" s="9"/>
    </row>
    <row r="45505" spans="2:15" x14ac:dyDescent="0.2">
      <c r="B45505" s="3"/>
      <c r="C45505" s="3"/>
      <c r="D45505" s="6"/>
      <c r="E45505" s="8"/>
      <c r="O45505" s="9"/>
    </row>
    <row r="45506" spans="2:15" x14ac:dyDescent="0.2">
      <c r="B45506" s="3"/>
      <c r="C45506" s="3"/>
      <c r="D45506" s="6"/>
      <c r="E45506" s="8"/>
      <c r="O45506" s="9"/>
    </row>
    <row r="45507" spans="2:15" x14ac:dyDescent="0.2">
      <c r="B45507" s="3"/>
      <c r="C45507" s="3"/>
      <c r="D45507" s="6"/>
      <c r="E45507" s="8"/>
      <c r="O45507" s="9"/>
    </row>
    <row r="45508" spans="2:15" x14ac:dyDescent="0.2">
      <c r="B45508" s="3"/>
      <c r="C45508" s="3"/>
      <c r="D45508" s="6"/>
      <c r="E45508" s="8"/>
      <c r="O45508" s="9"/>
    </row>
    <row r="45509" spans="2:15" x14ac:dyDescent="0.2">
      <c r="B45509" s="3"/>
      <c r="C45509" s="3"/>
      <c r="D45509" s="6"/>
      <c r="E45509" s="8"/>
      <c r="O45509" s="9"/>
    </row>
    <row r="45510" spans="2:15" x14ac:dyDescent="0.2">
      <c r="B45510" s="3"/>
      <c r="C45510" s="3"/>
      <c r="D45510" s="6"/>
      <c r="E45510" s="8"/>
      <c r="O45510" s="9"/>
    </row>
    <row r="45511" spans="2:15" x14ac:dyDescent="0.2">
      <c r="B45511" s="3"/>
      <c r="C45511" s="3"/>
      <c r="D45511" s="6"/>
      <c r="E45511" s="8"/>
      <c r="O45511" s="9"/>
    </row>
    <row r="45512" spans="2:15" x14ac:dyDescent="0.2">
      <c r="B45512" s="3"/>
      <c r="C45512" s="3"/>
      <c r="D45512" s="6"/>
      <c r="E45512" s="8"/>
      <c r="O45512" s="9"/>
    </row>
    <row r="45513" spans="2:15" x14ac:dyDescent="0.2">
      <c r="B45513" s="3"/>
      <c r="C45513" s="3"/>
      <c r="D45513" s="6"/>
      <c r="E45513" s="8"/>
      <c r="O45513" s="9"/>
    </row>
    <row r="45514" spans="2:15" x14ac:dyDescent="0.2">
      <c r="B45514" s="3"/>
      <c r="C45514" s="3"/>
      <c r="D45514" s="6"/>
      <c r="E45514" s="8"/>
      <c r="O45514" s="9"/>
    </row>
    <row r="45515" spans="2:15" x14ac:dyDescent="0.2">
      <c r="B45515" s="3"/>
      <c r="C45515" s="3"/>
      <c r="D45515" s="6"/>
      <c r="E45515" s="8"/>
      <c r="O45515" s="9"/>
    </row>
    <row r="45516" spans="2:15" x14ac:dyDescent="0.2">
      <c r="B45516" s="3"/>
      <c r="C45516" s="3"/>
      <c r="D45516" s="6"/>
      <c r="E45516" s="8"/>
      <c r="O45516" s="9"/>
    </row>
    <row r="45517" spans="2:15" x14ac:dyDescent="0.2">
      <c r="B45517" s="3"/>
      <c r="C45517" s="3"/>
      <c r="D45517" s="6"/>
      <c r="E45517" s="8"/>
      <c r="O45517" s="9"/>
    </row>
    <row r="45518" spans="2:15" x14ac:dyDescent="0.2">
      <c r="B45518" s="3"/>
      <c r="C45518" s="3"/>
      <c r="D45518" s="6"/>
      <c r="E45518" s="8"/>
      <c r="O45518" s="9"/>
    </row>
    <row r="45519" spans="2:15" x14ac:dyDescent="0.2">
      <c r="B45519" s="3"/>
      <c r="C45519" s="3"/>
      <c r="D45519" s="6"/>
      <c r="E45519" s="8"/>
      <c r="O45519" s="9"/>
    </row>
    <row r="45520" spans="2:15" x14ac:dyDescent="0.2">
      <c r="B45520" s="3"/>
      <c r="C45520" s="3"/>
      <c r="D45520" s="6"/>
      <c r="E45520" s="8"/>
      <c r="O45520" s="9"/>
    </row>
    <row r="45521" spans="2:15" x14ac:dyDescent="0.2">
      <c r="B45521" s="3"/>
      <c r="C45521" s="3"/>
      <c r="D45521" s="6"/>
      <c r="E45521" s="8"/>
      <c r="O45521" s="9"/>
    </row>
    <row r="45522" spans="2:15" x14ac:dyDescent="0.2">
      <c r="B45522" s="3"/>
      <c r="C45522" s="3"/>
      <c r="D45522" s="6"/>
      <c r="E45522" s="8"/>
      <c r="O45522" s="9"/>
    </row>
    <row r="45523" spans="2:15" x14ac:dyDescent="0.2">
      <c r="B45523" s="3"/>
      <c r="C45523" s="3"/>
      <c r="D45523" s="6"/>
      <c r="E45523" s="8"/>
      <c r="O45523" s="9"/>
    </row>
    <row r="45524" spans="2:15" x14ac:dyDescent="0.2">
      <c r="B45524" s="3"/>
      <c r="C45524" s="3"/>
      <c r="D45524" s="6"/>
      <c r="E45524" s="8"/>
      <c r="O45524" s="9"/>
    </row>
    <row r="45525" spans="2:15" x14ac:dyDescent="0.2">
      <c r="B45525" s="3"/>
      <c r="C45525" s="3"/>
      <c r="D45525" s="6"/>
      <c r="E45525" s="8"/>
      <c r="O45525" s="9"/>
    </row>
    <row r="45526" spans="2:15" x14ac:dyDescent="0.2">
      <c r="B45526" s="3"/>
      <c r="C45526" s="3"/>
      <c r="D45526" s="6"/>
      <c r="E45526" s="8"/>
      <c r="O45526" s="9"/>
    </row>
    <row r="45527" spans="2:15" x14ac:dyDescent="0.2">
      <c r="B45527" s="3"/>
      <c r="C45527" s="3"/>
      <c r="D45527" s="6"/>
      <c r="E45527" s="8"/>
      <c r="O45527" s="9"/>
    </row>
    <row r="45528" spans="2:15" x14ac:dyDescent="0.2">
      <c r="B45528" s="3"/>
      <c r="C45528" s="3"/>
      <c r="D45528" s="6"/>
      <c r="E45528" s="8"/>
      <c r="O45528" s="9"/>
    </row>
    <row r="45529" spans="2:15" x14ac:dyDescent="0.2">
      <c r="B45529" s="3"/>
      <c r="C45529" s="3"/>
      <c r="D45529" s="6"/>
      <c r="E45529" s="8"/>
      <c r="O45529" s="9"/>
    </row>
    <row r="45530" spans="2:15" x14ac:dyDescent="0.2">
      <c r="B45530" s="3"/>
      <c r="C45530" s="3"/>
      <c r="D45530" s="6"/>
      <c r="E45530" s="8"/>
      <c r="O45530" s="9"/>
    </row>
    <row r="45531" spans="2:15" x14ac:dyDescent="0.2">
      <c r="B45531" s="3"/>
      <c r="C45531" s="3"/>
      <c r="D45531" s="6"/>
      <c r="E45531" s="8"/>
      <c r="O45531" s="9"/>
    </row>
    <row r="45532" spans="2:15" x14ac:dyDescent="0.2">
      <c r="B45532" s="3"/>
      <c r="C45532" s="3"/>
      <c r="D45532" s="6"/>
      <c r="E45532" s="8"/>
      <c r="O45532" s="9"/>
    </row>
    <row r="45533" spans="2:15" x14ac:dyDescent="0.2">
      <c r="B45533" s="3"/>
      <c r="C45533" s="3"/>
      <c r="D45533" s="6"/>
      <c r="E45533" s="8"/>
      <c r="O45533" s="9"/>
    </row>
    <row r="45534" spans="2:15" x14ac:dyDescent="0.2">
      <c r="B45534" s="3"/>
      <c r="C45534" s="3"/>
      <c r="D45534" s="6"/>
      <c r="E45534" s="8"/>
      <c r="O45534" s="9"/>
    </row>
    <row r="45535" spans="2:15" x14ac:dyDescent="0.2">
      <c r="B45535" s="3"/>
      <c r="C45535" s="3"/>
      <c r="D45535" s="6"/>
      <c r="E45535" s="8"/>
      <c r="O45535" s="9"/>
    </row>
    <row r="45536" spans="2:15" x14ac:dyDescent="0.2">
      <c r="B45536" s="3"/>
      <c r="C45536" s="3"/>
      <c r="D45536" s="6"/>
      <c r="E45536" s="8"/>
      <c r="O45536" s="9"/>
    </row>
    <row r="45537" spans="2:15" x14ac:dyDescent="0.2">
      <c r="B45537" s="3"/>
      <c r="C45537" s="3"/>
      <c r="D45537" s="6"/>
      <c r="E45537" s="8"/>
      <c r="O45537" s="9"/>
    </row>
    <row r="45538" spans="2:15" x14ac:dyDescent="0.2">
      <c r="B45538" s="3"/>
      <c r="C45538" s="3"/>
      <c r="D45538" s="6"/>
      <c r="E45538" s="8"/>
      <c r="O45538" s="9"/>
    </row>
    <row r="45539" spans="2:15" x14ac:dyDescent="0.2">
      <c r="B45539" s="3"/>
      <c r="C45539" s="3"/>
      <c r="D45539" s="6"/>
      <c r="E45539" s="8"/>
      <c r="O45539" s="9"/>
    </row>
    <row r="45540" spans="2:15" x14ac:dyDescent="0.2">
      <c r="B45540" s="3"/>
      <c r="C45540" s="3"/>
      <c r="D45540" s="6"/>
      <c r="E45540" s="8"/>
      <c r="O45540" s="9"/>
    </row>
    <row r="45541" spans="2:15" x14ac:dyDescent="0.2">
      <c r="B45541" s="3"/>
      <c r="C45541" s="3"/>
      <c r="D45541" s="6"/>
      <c r="E45541" s="8"/>
      <c r="O45541" s="9"/>
    </row>
    <row r="45542" spans="2:15" x14ac:dyDescent="0.2">
      <c r="B45542" s="3"/>
      <c r="C45542" s="3"/>
      <c r="D45542" s="6"/>
      <c r="E45542" s="8"/>
      <c r="O45542" s="9"/>
    </row>
    <row r="45543" spans="2:15" x14ac:dyDescent="0.2">
      <c r="B45543" s="3"/>
      <c r="C45543" s="3"/>
      <c r="D45543" s="6"/>
      <c r="E45543" s="8"/>
      <c r="O45543" s="9"/>
    </row>
    <row r="45544" spans="2:15" x14ac:dyDescent="0.2">
      <c r="B45544" s="3"/>
      <c r="C45544" s="3"/>
      <c r="D45544" s="6"/>
      <c r="E45544" s="8"/>
      <c r="O45544" s="9"/>
    </row>
    <row r="45545" spans="2:15" x14ac:dyDescent="0.2">
      <c r="B45545" s="3"/>
      <c r="C45545" s="3"/>
      <c r="D45545" s="6"/>
      <c r="E45545" s="8"/>
      <c r="O45545" s="9"/>
    </row>
    <row r="45546" spans="2:15" x14ac:dyDescent="0.2">
      <c r="B45546" s="3"/>
      <c r="C45546" s="3"/>
      <c r="D45546" s="6"/>
      <c r="E45546" s="8"/>
      <c r="O45546" s="9"/>
    </row>
    <row r="45547" spans="2:15" x14ac:dyDescent="0.2">
      <c r="B45547" s="3"/>
      <c r="C45547" s="3"/>
      <c r="D45547" s="6"/>
      <c r="E45547" s="8"/>
      <c r="O45547" s="9"/>
    </row>
    <row r="45548" spans="2:15" x14ac:dyDescent="0.2">
      <c r="B45548" s="3"/>
      <c r="C45548" s="3"/>
      <c r="D45548" s="6"/>
      <c r="E45548" s="8"/>
      <c r="O45548" s="9"/>
    </row>
    <row r="45549" spans="2:15" x14ac:dyDescent="0.2">
      <c r="B45549" s="3"/>
      <c r="C45549" s="3"/>
      <c r="D45549" s="6"/>
      <c r="E45549" s="8"/>
      <c r="O45549" s="9"/>
    </row>
    <row r="45550" spans="2:15" x14ac:dyDescent="0.2">
      <c r="B45550" s="3"/>
      <c r="C45550" s="3"/>
      <c r="D45550" s="6"/>
      <c r="E45550" s="8"/>
      <c r="O45550" s="9"/>
    </row>
    <row r="45551" spans="2:15" x14ac:dyDescent="0.2">
      <c r="B45551" s="3"/>
      <c r="C45551" s="3"/>
      <c r="D45551" s="6"/>
      <c r="E45551" s="8"/>
      <c r="O45551" s="9"/>
    </row>
    <row r="45552" spans="2:15" x14ac:dyDescent="0.2">
      <c r="B45552" s="3"/>
      <c r="C45552" s="3"/>
      <c r="D45552" s="6"/>
      <c r="E45552" s="8"/>
      <c r="O45552" s="9"/>
    </row>
    <row r="45553" spans="2:15" x14ac:dyDescent="0.2">
      <c r="B45553" s="3"/>
      <c r="C45553" s="3"/>
      <c r="D45553" s="6"/>
      <c r="E45553" s="8"/>
      <c r="O45553" s="9"/>
    </row>
    <row r="45554" spans="2:15" x14ac:dyDescent="0.2">
      <c r="B45554" s="3"/>
      <c r="C45554" s="3"/>
      <c r="D45554" s="6"/>
      <c r="E45554" s="8"/>
      <c r="O45554" s="9"/>
    </row>
    <row r="45555" spans="2:15" x14ac:dyDescent="0.2">
      <c r="B45555" s="3"/>
      <c r="C45555" s="3"/>
      <c r="D45555" s="6"/>
      <c r="E45555" s="8"/>
      <c r="O45555" s="9"/>
    </row>
    <row r="45556" spans="2:15" x14ac:dyDescent="0.2">
      <c r="B45556" s="3"/>
      <c r="C45556" s="3"/>
      <c r="D45556" s="6"/>
      <c r="E45556" s="8"/>
      <c r="O45556" s="9"/>
    </row>
    <row r="45557" spans="2:15" x14ac:dyDescent="0.2">
      <c r="B45557" s="3"/>
      <c r="C45557" s="3"/>
      <c r="D45557" s="6"/>
      <c r="E45557" s="8"/>
      <c r="O45557" s="9"/>
    </row>
    <row r="45558" spans="2:15" x14ac:dyDescent="0.2">
      <c r="B45558" s="3"/>
      <c r="C45558" s="3"/>
      <c r="D45558" s="6"/>
      <c r="E45558" s="8"/>
      <c r="O45558" s="9"/>
    </row>
    <row r="45559" spans="2:15" x14ac:dyDescent="0.2">
      <c r="B45559" s="3"/>
      <c r="C45559" s="3"/>
      <c r="D45559" s="6"/>
      <c r="E45559" s="8"/>
      <c r="O45559" s="9"/>
    </row>
    <row r="45560" spans="2:15" x14ac:dyDescent="0.2">
      <c r="B45560" s="3"/>
      <c r="C45560" s="3"/>
      <c r="D45560" s="6"/>
      <c r="E45560" s="8"/>
      <c r="O45560" s="9"/>
    </row>
    <row r="45561" spans="2:15" x14ac:dyDescent="0.2">
      <c r="B45561" s="3"/>
      <c r="C45561" s="3"/>
      <c r="D45561" s="6"/>
      <c r="E45561" s="8"/>
      <c r="O45561" s="9"/>
    </row>
    <row r="45562" spans="2:15" x14ac:dyDescent="0.2">
      <c r="B45562" s="3"/>
      <c r="C45562" s="3"/>
      <c r="D45562" s="6"/>
      <c r="E45562" s="8"/>
      <c r="O45562" s="9"/>
    </row>
    <row r="45563" spans="2:15" x14ac:dyDescent="0.2">
      <c r="B45563" s="3"/>
      <c r="C45563" s="3"/>
      <c r="D45563" s="6"/>
      <c r="E45563" s="8"/>
      <c r="O45563" s="9"/>
    </row>
    <row r="45564" spans="2:15" x14ac:dyDescent="0.2">
      <c r="B45564" s="3"/>
      <c r="C45564" s="3"/>
      <c r="D45564" s="6"/>
      <c r="E45564" s="8"/>
      <c r="O45564" s="9"/>
    </row>
    <row r="45565" spans="2:15" x14ac:dyDescent="0.2">
      <c r="B45565" s="3"/>
      <c r="C45565" s="3"/>
      <c r="D45565" s="6"/>
      <c r="E45565" s="8"/>
      <c r="O45565" s="9"/>
    </row>
    <row r="45566" spans="2:15" x14ac:dyDescent="0.2">
      <c r="B45566" s="3"/>
      <c r="C45566" s="3"/>
      <c r="D45566" s="6"/>
      <c r="E45566" s="8"/>
      <c r="O45566" s="9"/>
    </row>
    <row r="45567" spans="2:15" x14ac:dyDescent="0.2">
      <c r="B45567" s="3"/>
      <c r="C45567" s="3"/>
      <c r="D45567" s="6"/>
      <c r="E45567" s="8"/>
      <c r="O45567" s="9"/>
    </row>
    <row r="45568" spans="2:15" x14ac:dyDescent="0.2">
      <c r="B45568" s="3"/>
      <c r="C45568" s="3"/>
      <c r="D45568" s="6"/>
      <c r="E45568" s="8"/>
      <c r="O45568" s="9"/>
    </row>
    <row r="45569" spans="2:15" x14ac:dyDescent="0.2">
      <c r="B45569" s="3"/>
      <c r="C45569" s="3"/>
      <c r="D45569" s="6"/>
      <c r="E45569" s="8"/>
      <c r="O45569" s="9"/>
    </row>
    <row r="45570" spans="2:15" x14ac:dyDescent="0.2">
      <c r="B45570" s="3"/>
      <c r="C45570" s="3"/>
      <c r="D45570" s="6"/>
      <c r="E45570" s="8"/>
      <c r="O45570" s="9"/>
    </row>
    <row r="45571" spans="2:15" x14ac:dyDescent="0.2">
      <c r="B45571" s="3"/>
      <c r="C45571" s="3"/>
      <c r="D45571" s="6"/>
      <c r="E45571" s="8"/>
      <c r="O45571" s="9"/>
    </row>
    <row r="45572" spans="2:15" x14ac:dyDescent="0.2">
      <c r="B45572" s="3"/>
      <c r="C45572" s="3"/>
      <c r="D45572" s="6"/>
      <c r="E45572" s="8"/>
      <c r="O45572" s="9"/>
    </row>
    <row r="45573" spans="2:15" x14ac:dyDescent="0.2">
      <c r="B45573" s="3"/>
      <c r="C45573" s="3"/>
      <c r="D45573" s="6"/>
      <c r="E45573" s="8"/>
      <c r="O45573" s="9"/>
    </row>
    <row r="45574" spans="2:15" x14ac:dyDescent="0.2">
      <c r="B45574" s="3"/>
      <c r="C45574" s="3"/>
      <c r="D45574" s="6"/>
      <c r="E45574" s="8"/>
      <c r="O45574" s="9"/>
    </row>
    <row r="45575" spans="2:15" x14ac:dyDescent="0.2">
      <c r="B45575" s="3"/>
      <c r="C45575" s="3"/>
      <c r="D45575" s="6"/>
      <c r="E45575" s="8"/>
      <c r="O45575" s="9"/>
    </row>
    <row r="45576" spans="2:15" x14ac:dyDescent="0.2">
      <c r="B45576" s="3"/>
      <c r="C45576" s="3"/>
      <c r="D45576" s="6"/>
      <c r="E45576" s="8"/>
      <c r="O45576" s="9"/>
    </row>
    <row r="45577" spans="2:15" x14ac:dyDescent="0.2">
      <c r="B45577" s="3"/>
      <c r="C45577" s="3"/>
      <c r="D45577" s="6"/>
      <c r="E45577" s="8"/>
      <c r="O45577" s="9"/>
    </row>
    <row r="45578" spans="2:15" x14ac:dyDescent="0.2">
      <c r="B45578" s="3"/>
      <c r="C45578" s="3"/>
      <c r="D45578" s="6"/>
      <c r="E45578" s="8"/>
      <c r="O45578" s="9"/>
    </row>
    <row r="45579" spans="2:15" x14ac:dyDescent="0.2">
      <c r="B45579" s="3"/>
      <c r="C45579" s="3"/>
      <c r="D45579" s="6"/>
      <c r="E45579" s="8"/>
      <c r="O45579" s="9"/>
    </row>
    <row r="45580" spans="2:15" x14ac:dyDescent="0.2">
      <c r="B45580" s="3"/>
      <c r="C45580" s="3"/>
      <c r="D45580" s="6"/>
      <c r="E45580" s="8"/>
      <c r="O45580" s="9"/>
    </row>
    <row r="45581" spans="2:15" x14ac:dyDescent="0.2">
      <c r="B45581" s="3"/>
      <c r="C45581" s="3"/>
      <c r="D45581" s="6"/>
      <c r="E45581" s="8"/>
      <c r="O45581" s="9"/>
    </row>
    <row r="45582" spans="2:15" x14ac:dyDescent="0.2">
      <c r="B45582" s="3"/>
      <c r="C45582" s="3"/>
      <c r="D45582" s="6"/>
      <c r="E45582" s="8"/>
      <c r="O45582" s="9"/>
    </row>
    <row r="45583" spans="2:15" x14ac:dyDescent="0.2">
      <c r="B45583" s="3"/>
      <c r="C45583" s="3"/>
      <c r="D45583" s="6"/>
      <c r="E45583" s="8"/>
      <c r="O45583" s="9"/>
    </row>
    <row r="45584" spans="2:15" x14ac:dyDescent="0.2">
      <c r="B45584" s="3"/>
      <c r="C45584" s="3"/>
      <c r="D45584" s="6"/>
      <c r="E45584" s="8"/>
      <c r="O45584" s="9"/>
    </row>
    <row r="45585" spans="2:15" x14ac:dyDescent="0.2">
      <c r="B45585" s="3"/>
      <c r="C45585" s="3"/>
      <c r="D45585" s="6"/>
      <c r="E45585" s="8"/>
      <c r="O45585" s="9"/>
    </row>
    <row r="45586" spans="2:15" x14ac:dyDescent="0.2">
      <c r="B45586" s="3"/>
      <c r="C45586" s="3"/>
      <c r="D45586" s="6"/>
      <c r="E45586" s="8"/>
      <c r="O45586" s="9"/>
    </row>
    <row r="45587" spans="2:15" x14ac:dyDescent="0.2">
      <c r="B45587" s="3"/>
      <c r="C45587" s="3"/>
      <c r="D45587" s="6"/>
      <c r="E45587" s="8"/>
      <c r="O45587" s="9"/>
    </row>
    <row r="45588" spans="2:15" x14ac:dyDescent="0.2">
      <c r="B45588" s="3"/>
      <c r="C45588" s="3"/>
      <c r="D45588" s="6"/>
      <c r="E45588" s="8"/>
      <c r="O45588" s="9"/>
    </row>
    <row r="45589" spans="2:15" x14ac:dyDescent="0.2">
      <c r="B45589" s="3"/>
      <c r="C45589" s="3"/>
      <c r="D45589" s="6"/>
      <c r="E45589" s="8"/>
      <c r="O45589" s="9"/>
    </row>
    <row r="45590" spans="2:15" x14ac:dyDescent="0.2">
      <c r="B45590" s="3"/>
      <c r="C45590" s="3"/>
      <c r="D45590" s="6"/>
      <c r="E45590" s="8"/>
      <c r="O45590" s="9"/>
    </row>
    <row r="45591" spans="2:15" x14ac:dyDescent="0.2">
      <c r="B45591" s="3"/>
      <c r="C45591" s="3"/>
      <c r="D45591" s="6"/>
      <c r="E45591" s="8"/>
      <c r="O45591" s="9"/>
    </row>
    <row r="45592" spans="2:15" x14ac:dyDescent="0.2">
      <c r="B45592" s="3"/>
      <c r="C45592" s="3"/>
      <c r="D45592" s="6"/>
      <c r="E45592" s="8"/>
      <c r="O45592" s="9"/>
    </row>
    <row r="45593" spans="2:15" x14ac:dyDescent="0.2">
      <c r="B45593" s="3"/>
      <c r="C45593" s="3"/>
      <c r="D45593" s="6"/>
      <c r="E45593" s="8"/>
      <c r="O45593" s="9"/>
    </row>
    <row r="45594" spans="2:15" x14ac:dyDescent="0.2">
      <c r="B45594" s="3"/>
      <c r="C45594" s="3"/>
      <c r="D45594" s="6"/>
      <c r="E45594" s="8"/>
      <c r="O45594" s="9"/>
    </row>
    <row r="45595" spans="2:15" x14ac:dyDescent="0.2">
      <c r="B45595" s="3"/>
      <c r="C45595" s="3"/>
      <c r="D45595" s="6"/>
      <c r="E45595" s="8"/>
      <c r="O45595" s="9"/>
    </row>
    <row r="45596" spans="2:15" x14ac:dyDescent="0.2">
      <c r="B45596" s="3"/>
      <c r="C45596" s="3"/>
      <c r="D45596" s="6"/>
      <c r="E45596" s="8"/>
      <c r="O45596" s="9"/>
    </row>
    <row r="45597" spans="2:15" x14ac:dyDescent="0.2">
      <c r="B45597" s="3"/>
      <c r="C45597" s="3"/>
      <c r="D45597" s="6"/>
      <c r="E45597" s="8"/>
      <c r="O45597" s="9"/>
    </row>
    <row r="45598" spans="2:15" x14ac:dyDescent="0.2">
      <c r="B45598" s="3"/>
      <c r="C45598" s="3"/>
      <c r="D45598" s="6"/>
      <c r="E45598" s="8"/>
      <c r="O45598" s="9"/>
    </row>
    <row r="45599" spans="2:15" x14ac:dyDescent="0.2">
      <c r="B45599" s="3"/>
      <c r="C45599" s="3"/>
      <c r="D45599" s="6"/>
      <c r="E45599" s="8"/>
      <c r="O45599" s="9"/>
    </row>
    <row r="45600" spans="2:15" x14ac:dyDescent="0.2">
      <c r="B45600" s="3"/>
      <c r="C45600" s="3"/>
      <c r="D45600" s="6"/>
      <c r="E45600" s="8"/>
      <c r="O45600" s="9"/>
    </row>
    <row r="45601" spans="2:15" x14ac:dyDescent="0.2">
      <c r="B45601" s="3"/>
      <c r="C45601" s="3"/>
      <c r="D45601" s="6"/>
      <c r="E45601" s="8"/>
      <c r="O45601" s="9"/>
    </row>
    <row r="45602" spans="2:15" x14ac:dyDescent="0.2">
      <c r="B45602" s="3"/>
      <c r="C45602" s="3"/>
      <c r="D45602" s="6"/>
      <c r="E45602" s="8"/>
      <c r="O45602" s="9"/>
    </row>
    <row r="45603" spans="2:15" x14ac:dyDescent="0.2">
      <c r="B45603" s="3"/>
      <c r="C45603" s="3"/>
      <c r="D45603" s="6"/>
      <c r="E45603" s="8"/>
      <c r="O45603" s="9"/>
    </row>
    <row r="45604" spans="2:15" x14ac:dyDescent="0.2">
      <c r="B45604" s="3"/>
      <c r="C45604" s="3"/>
      <c r="D45604" s="6"/>
      <c r="E45604" s="8"/>
      <c r="O45604" s="9"/>
    </row>
    <row r="45605" spans="2:15" x14ac:dyDescent="0.2">
      <c r="B45605" s="3"/>
      <c r="C45605" s="3"/>
      <c r="D45605" s="6"/>
      <c r="E45605" s="8"/>
      <c r="O45605" s="9"/>
    </row>
    <row r="45606" spans="2:15" x14ac:dyDescent="0.2">
      <c r="B45606" s="3"/>
      <c r="C45606" s="3"/>
      <c r="D45606" s="6"/>
      <c r="E45606" s="8"/>
      <c r="O45606" s="9"/>
    </row>
    <row r="45607" spans="2:15" x14ac:dyDescent="0.2">
      <c r="B45607" s="3"/>
      <c r="C45607" s="3"/>
      <c r="D45607" s="6"/>
      <c r="E45607" s="8"/>
      <c r="O45607" s="9"/>
    </row>
    <row r="45608" spans="2:15" x14ac:dyDescent="0.2">
      <c r="B45608" s="3"/>
      <c r="C45608" s="3"/>
      <c r="D45608" s="6"/>
      <c r="E45608" s="8"/>
      <c r="O45608" s="9"/>
    </row>
    <row r="45609" spans="2:15" x14ac:dyDescent="0.2">
      <c r="B45609" s="3"/>
      <c r="C45609" s="3"/>
      <c r="D45609" s="6"/>
      <c r="E45609" s="8"/>
      <c r="O45609" s="9"/>
    </row>
    <row r="45610" spans="2:15" x14ac:dyDescent="0.2">
      <c r="B45610" s="3"/>
      <c r="C45610" s="3"/>
      <c r="D45610" s="6"/>
      <c r="E45610" s="8"/>
      <c r="O45610" s="9"/>
    </row>
    <row r="45611" spans="2:15" x14ac:dyDescent="0.2">
      <c r="B45611" s="3"/>
      <c r="C45611" s="3"/>
      <c r="D45611" s="6"/>
      <c r="E45611" s="8"/>
      <c r="O45611" s="9"/>
    </row>
    <row r="45612" spans="2:15" x14ac:dyDescent="0.2">
      <c r="B45612" s="3"/>
      <c r="C45612" s="3"/>
      <c r="D45612" s="6"/>
      <c r="E45612" s="8"/>
      <c r="O45612" s="9"/>
    </row>
    <row r="45613" spans="2:15" x14ac:dyDescent="0.2">
      <c r="B45613" s="3"/>
      <c r="C45613" s="3"/>
      <c r="D45613" s="6"/>
      <c r="E45613" s="8"/>
      <c r="O45613" s="9"/>
    </row>
    <row r="45614" spans="2:15" x14ac:dyDescent="0.2">
      <c r="B45614" s="3"/>
      <c r="C45614" s="3"/>
      <c r="D45614" s="6"/>
      <c r="E45614" s="8"/>
      <c r="O45614" s="9"/>
    </row>
    <row r="45615" spans="2:15" x14ac:dyDescent="0.2">
      <c r="B45615" s="3"/>
      <c r="C45615" s="3"/>
      <c r="D45615" s="6"/>
      <c r="E45615" s="8"/>
      <c r="O45615" s="9"/>
    </row>
    <row r="45616" spans="2:15" x14ac:dyDescent="0.2">
      <c r="B45616" s="3"/>
      <c r="C45616" s="3"/>
      <c r="D45616" s="6"/>
      <c r="E45616" s="8"/>
      <c r="O45616" s="9"/>
    </row>
    <row r="45617" spans="2:15" x14ac:dyDescent="0.2">
      <c r="B45617" s="3"/>
      <c r="C45617" s="3"/>
      <c r="D45617" s="6"/>
      <c r="E45617" s="8"/>
      <c r="O45617" s="9"/>
    </row>
    <row r="45618" spans="2:15" x14ac:dyDescent="0.2">
      <c r="B45618" s="3"/>
      <c r="C45618" s="3"/>
      <c r="D45618" s="6"/>
      <c r="E45618" s="8"/>
      <c r="O45618" s="9"/>
    </row>
    <row r="45619" spans="2:15" x14ac:dyDescent="0.2">
      <c r="B45619" s="3"/>
      <c r="C45619" s="3"/>
      <c r="D45619" s="6"/>
      <c r="E45619" s="8"/>
      <c r="O45619" s="9"/>
    </row>
    <row r="45620" spans="2:15" x14ac:dyDescent="0.2">
      <c r="B45620" s="3"/>
      <c r="C45620" s="3"/>
      <c r="D45620" s="6"/>
      <c r="E45620" s="8"/>
      <c r="O45620" s="9"/>
    </row>
    <row r="45621" spans="2:15" x14ac:dyDescent="0.2">
      <c r="B45621" s="3"/>
      <c r="C45621" s="3"/>
      <c r="D45621" s="6"/>
      <c r="E45621" s="8"/>
      <c r="O45621" s="9"/>
    </row>
    <row r="45622" spans="2:15" x14ac:dyDescent="0.2">
      <c r="B45622" s="3"/>
      <c r="C45622" s="3"/>
      <c r="D45622" s="6"/>
      <c r="E45622" s="8"/>
      <c r="O45622" s="9"/>
    </row>
    <row r="45623" spans="2:15" x14ac:dyDescent="0.2">
      <c r="B45623" s="3"/>
      <c r="C45623" s="3"/>
      <c r="D45623" s="6"/>
      <c r="E45623" s="8"/>
      <c r="O45623" s="9"/>
    </row>
    <row r="45624" spans="2:15" x14ac:dyDescent="0.2">
      <c r="B45624" s="3"/>
      <c r="C45624" s="3"/>
      <c r="D45624" s="6"/>
      <c r="E45624" s="8"/>
      <c r="O45624" s="9"/>
    </row>
    <row r="45625" spans="2:15" x14ac:dyDescent="0.2">
      <c r="B45625" s="3"/>
      <c r="C45625" s="3"/>
      <c r="D45625" s="6"/>
      <c r="E45625" s="8"/>
      <c r="O45625" s="9"/>
    </row>
    <row r="45626" spans="2:15" x14ac:dyDescent="0.2">
      <c r="B45626" s="3"/>
      <c r="C45626" s="3"/>
      <c r="D45626" s="6"/>
      <c r="E45626" s="8"/>
      <c r="O45626" s="9"/>
    </row>
    <row r="45627" spans="2:15" x14ac:dyDescent="0.2">
      <c r="B45627" s="3"/>
      <c r="C45627" s="3"/>
      <c r="D45627" s="6"/>
      <c r="E45627" s="8"/>
      <c r="O45627" s="9"/>
    </row>
    <row r="45628" spans="2:15" x14ac:dyDescent="0.2">
      <c r="B45628" s="3"/>
      <c r="C45628" s="3"/>
      <c r="D45628" s="6"/>
      <c r="E45628" s="8"/>
      <c r="O45628" s="9"/>
    </row>
    <row r="45629" spans="2:15" x14ac:dyDescent="0.2">
      <c r="B45629" s="3"/>
      <c r="C45629" s="3"/>
      <c r="D45629" s="6"/>
      <c r="E45629" s="8"/>
      <c r="O45629" s="9"/>
    </row>
    <row r="45630" spans="2:15" x14ac:dyDescent="0.2">
      <c r="B45630" s="3"/>
      <c r="C45630" s="3"/>
      <c r="D45630" s="6"/>
      <c r="E45630" s="8"/>
      <c r="O45630" s="9"/>
    </row>
    <row r="45631" spans="2:15" x14ac:dyDescent="0.2">
      <c r="B45631" s="3"/>
      <c r="C45631" s="3"/>
      <c r="D45631" s="6"/>
      <c r="E45631" s="8"/>
      <c r="O45631" s="9"/>
    </row>
    <row r="45632" spans="2:15" x14ac:dyDescent="0.2">
      <c r="B45632" s="3"/>
      <c r="C45632" s="3"/>
      <c r="D45632" s="6"/>
      <c r="E45632" s="8"/>
      <c r="O45632" s="9"/>
    </row>
    <row r="45633" spans="2:15" x14ac:dyDescent="0.2">
      <c r="B45633" s="3"/>
      <c r="C45633" s="3"/>
      <c r="D45633" s="6"/>
      <c r="E45633" s="8"/>
      <c r="O45633" s="9"/>
    </row>
    <row r="45634" spans="2:15" x14ac:dyDescent="0.2">
      <c r="B45634" s="3"/>
      <c r="C45634" s="3"/>
      <c r="D45634" s="6"/>
      <c r="E45634" s="8"/>
      <c r="O45634" s="9"/>
    </row>
    <row r="45635" spans="2:15" x14ac:dyDescent="0.2">
      <c r="B45635" s="3"/>
      <c r="C45635" s="3"/>
      <c r="D45635" s="6"/>
      <c r="E45635" s="8"/>
      <c r="O45635" s="9"/>
    </row>
    <row r="45636" spans="2:15" x14ac:dyDescent="0.2">
      <c r="B45636" s="3"/>
      <c r="C45636" s="3"/>
      <c r="D45636" s="6"/>
      <c r="E45636" s="8"/>
      <c r="O45636" s="9"/>
    </row>
    <row r="45637" spans="2:15" x14ac:dyDescent="0.2">
      <c r="B45637" s="3"/>
      <c r="C45637" s="3"/>
      <c r="D45637" s="6"/>
      <c r="E45637" s="8"/>
      <c r="O45637" s="9"/>
    </row>
    <row r="45638" spans="2:15" x14ac:dyDescent="0.2">
      <c r="B45638" s="3"/>
      <c r="C45638" s="3"/>
      <c r="D45638" s="6"/>
      <c r="E45638" s="8"/>
      <c r="O45638" s="9"/>
    </row>
    <row r="45639" spans="2:15" x14ac:dyDescent="0.2">
      <c r="B45639" s="3"/>
      <c r="C45639" s="3"/>
      <c r="D45639" s="6"/>
      <c r="E45639" s="8"/>
      <c r="O45639" s="9"/>
    </row>
    <row r="45640" spans="2:15" x14ac:dyDescent="0.2">
      <c r="B45640" s="3"/>
      <c r="C45640" s="3"/>
      <c r="D45640" s="6"/>
      <c r="E45640" s="8"/>
      <c r="O45640" s="9"/>
    </row>
    <row r="45641" spans="2:15" x14ac:dyDescent="0.2">
      <c r="B45641" s="3"/>
      <c r="C45641" s="3"/>
      <c r="D45641" s="6"/>
      <c r="E45641" s="8"/>
      <c r="O45641" s="9"/>
    </row>
    <row r="45642" spans="2:15" x14ac:dyDescent="0.2">
      <c r="B45642" s="3"/>
      <c r="C45642" s="3"/>
      <c r="D45642" s="6"/>
      <c r="E45642" s="8"/>
      <c r="O45642" s="9"/>
    </row>
    <row r="45643" spans="2:15" x14ac:dyDescent="0.2">
      <c r="B45643" s="3"/>
      <c r="C45643" s="3"/>
      <c r="D45643" s="6"/>
      <c r="E45643" s="8"/>
      <c r="O45643" s="9"/>
    </row>
    <row r="45644" spans="2:15" x14ac:dyDescent="0.2">
      <c r="B45644" s="3"/>
      <c r="C45644" s="3"/>
      <c r="D45644" s="6"/>
      <c r="E45644" s="8"/>
      <c r="O45644" s="9"/>
    </row>
    <row r="45645" spans="2:15" x14ac:dyDescent="0.2">
      <c r="B45645" s="3"/>
      <c r="C45645" s="3"/>
      <c r="D45645" s="6"/>
      <c r="E45645" s="8"/>
      <c r="O45645" s="9"/>
    </row>
    <row r="45646" spans="2:15" x14ac:dyDescent="0.2">
      <c r="B45646" s="3"/>
      <c r="C45646" s="3"/>
      <c r="D45646" s="6"/>
      <c r="E45646" s="8"/>
      <c r="O45646" s="9"/>
    </row>
    <row r="45647" spans="2:15" x14ac:dyDescent="0.2">
      <c r="B45647" s="3"/>
      <c r="C45647" s="3"/>
      <c r="D45647" s="6"/>
      <c r="E45647" s="8"/>
      <c r="O45647" s="9"/>
    </row>
    <row r="45648" spans="2:15" x14ac:dyDescent="0.2">
      <c r="B45648" s="3"/>
      <c r="C45648" s="3"/>
      <c r="D45648" s="6"/>
      <c r="E45648" s="8"/>
      <c r="O45648" s="9"/>
    </row>
    <row r="45649" spans="2:15" x14ac:dyDescent="0.2">
      <c r="B45649" s="3"/>
      <c r="C45649" s="3"/>
      <c r="D45649" s="6"/>
      <c r="E45649" s="8"/>
      <c r="O45649" s="9"/>
    </row>
    <row r="45650" spans="2:15" x14ac:dyDescent="0.2">
      <c r="B45650" s="3"/>
      <c r="C45650" s="3"/>
      <c r="D45650" s="6"/>
      <c r="E45650" s="8"/>
      <c r="O45650" s="9"/>
    </row>
    <row r="45651" spans="2:15" x14ac:dyDescent="0.2">
      <c r="B45651" s="3"/>
      <c r="C45651" s="3"/>
      <c r="D45651" s="6"/>
      <c r="E45651" s="8"/>
      <c r="O45651" s="9"/>
    </row>
    <row r="45652" spans="2:15" x14ac:dyDescent="0.2">
      <c r="B45652" s="3"/>
      <c r="C45652" s="3"/>
      <c r="D45652" s="6"/>
      <c r="E45652" s="8"/>
      <c r="O45652" s="9"/>
    </row>
    <row r="45653" spans="2:15" x14ac:dyDescent="0.2">
      <c r="B45653" s="3"/>
      <c r="C45653" s="3"/>
      <c r="D45653" s="6"/>
      <c r="E45653" s="8"/>
      <c r="O45653" s="9"/>
    </row>
    <row r="45654" spans="2:15" x14ac:dyDescent="0.2">
      <c r="B45654" s="3"/>
      <c r="C45654" s="3"/>
      <c r="D45654" s="6"/>
      <c r="E45654" s="8"/>
      <c r="O45654" s="9"/>
    </row>
    <row r="45655" spans="2:15" x14ac:dyDescent="0.2">
      <c r="B45655" s="3"/>
      <c r="C45655" s="3"/>
      <c r="D45655" s="6"/>
      <c r="E45655" s="8"/>
      <c r="O45655" s="9"/>
    </row>
    <row r="45656" spans="2:15" x14ac:dyDescent="0.2">
      <c r="B45656" s="3"/>
      <c r="C45656" s="3"/>
      <c r="D45656" s="6"/>
      <c r="E45656" s="8"/>
      <c r="O45656" s="9"/>
    </row>
    <row r="45657" spans="2:15" x14ac:dyDescent="0.2">
      <c r="B45657" s="3"/>
      <c r="C45657" s="3"/>
      <c r="D45657" s="6"/>
      <c r="E45657" s="8"/>
      <c r="O45657" s="9"/>
    </row>
    <row r="45658" spans="2:15" x14ac:dyDescent="0.2">
      <c r="B45658" s="3"/>
      <c r="C45658" s="3"/>
      <c r="D45658" s="6"/>
      <c r="E45658" s="8"/>
      <c r="O45658" s="9"/>
    </row>
    <row r="45659" spans="2:15" x14ac:dyDescent="0.2">
      <c r="B45659" s="3"/>
      <c r="C45659" s="3"/>
      <c r="D45659" s="6"/>
      <c r="E45659" s="8"/>
      <c r="O45659" s="9"/>
    </row>
    <row r="45660" spans="2:15" x14ac:dyDescent="0.2">
      <c r="B45660" s="3"/>
      <c r="C45660" s="3"/>
      <c r="D45660" s="6"/>
      <c r="E45660" s="8"/>
      <c r="O45660" s="9"/>
    </row>
    <row r="45661" spans="2:15" x14ac:dyDescent="0.2">
      <c r="B45661" s="3"/>
      <c r="C45661" s="3"/>
      <c r="D45661" s="6"/>
      <c r="E45661" s="8"/>
      <c r="O45661" s="9"/>
    </row>
    <row r="45662" spans="2:15" x14ac:dyDescent="0.2">
      <c r="B45662" s="3"/>
      <c r="C45662" s="3"/>
      <c r="D45662" s="6"/>
      <c r="E45662" s="8"/>
      <c r="O45662" s="9"/>
    </row>
    <row r="45663" spans="2:15" x14ac:dyDescent="0.2">
      <c r="B45663" s="3"/>
      <c r="C45663" s="3"/>
      <c r="D45663" s="6"/>
      <c r="E45663" s="8"/>
      <c r="O45663" s="9"/>
    </row>
    <row r="45664" spans="2:15" x14ac:dyDescent="0.2">
      <c r="B45664" s="3"/>
      <c r="C45664" s="3"/>
      <c r="D45664" s="6"/>
      <c r="E45664" s="8"/>
      <c r="O45664" s="9"/>
    </row>
    <row r="45665" spans="2:15" x14ac:dyDescent="0.2">
      <c r="B45665" s="3"/>
      <c r="C45665" s="3"/>
      <c r="D45665" s="6"/>
      <c r="E45665" s="8"/>
      <c r="O45665" s="9"/>
    </row>
    <row r="45666" spans="2:15" x14ac:dyDescent="0.2">
      <c r="B45666" s="3"/>
      <c r="C45666" s="3"/>
      <c r="D45666" s="6"/>
      <c r="E45666" s="8"/>
      <c r="O45666" s="9"/>
    </row>
    <row r="45667" spans="2:15" x14ac:dyDescent="0.2">
      <c r="B45667" s="3"/>
      <c r="C45667" s="3"/>
      <c r="D45667" s="6"/>
      <c r="E45667" s="8"/>
      <c r="O45667" s="9"/>
    </row>
    <row r="45668" spans="2:15" x14ac:dyDescent="0.2">
      <c r="B45668" s="3"/>
      <c r="C45668" s="3"/>
      <c r="D45668" s="6"/>
      <c r="E45668" s="8"/>
      <c r="O45668" s="9"/>
    </row>
    <row r="45669" spans="2:15" x14ac:dyDescent="0.2">
      <c r="B45669" s="3"/>
      <c r="C45669" s="3"/>
      <c r="D45669" s="6"/>
      <c r="E45669" s="8"/>
      <c r="O45669" s="9"/>
    </row>
    <row r="45670" spans="2:15" x14ac:dyDescent="0.2">
      <c r="B45670" s="3"/>
      <c r="C45670" s="3"/>
      <c r="D45670" s="6"/>
      <c r="E45670" s="8"/>
      <c r="O45670" s="9"/>
    </row>
    <row r="45671" spans="2:15" x14ac:dyDescent="0.2">
      <c r="B45671" s="3"/>
      <c r="C45671" s="3"/>
      <c r="D45671" s="6"/>
      <c r="E45671" s="8"/>
      <c r="O45671" s="9"/>
    </row>
    <row r="45672" spans="2:15" x14ac:dyDescent="0.2">
      <c r="B45672" s="3"/>
      <c r="C45672" s="3"/>
      <c r="D45672" s="6"/>
      <c r="E45672" s="8"/>
      <c r="O45672" s="9"/>
    </row>
    <row r="45673" spans="2:15" x14ac:dyDescent="0.2">
      <c r="B45673" s="3"/>
      <c r="C45673" s="3"/>
      <c r="D45673" s="6"/>
      <c r="E45673" s="8"/>
      <c r="O45673" s="9"/>
    </row>
    <row r="45674" spans="2:15" x14ac:dyDescent="0.2">
      <c r="B45674" s="3"/>
      <c r="C45674" s="3"/>
      <c r="D45674" s="6"/>
      <c r="E45674" s="8"/>
      <c r="O45674" s="9"/>
    </row>
    <row r="45675" spans="2:15" x14ac:dyDescent="0.2">
      <c r="B45675" s="3"/>
      <c r="C45675" s="3"/>
      <c r="D45675" s="6"/>
      <c r="E45675" s="8"/>
      <c r="O45675" s="9"/>
    </row>
    <row r="45676" spans="2:15" x14ac:dyDescent="0.2">
      <c r="B45676" s="3"/>
      <c r="C45676" s="3"/>
      <c r="D45676" s="6"/>
      <c r="E45676" s="8"/>
      <c r="O45676" s="9"/>
    </row>
    <row r="45677" spans="2:15" x14ac:dyDescent="0.2">
      <c r="B45677" s="3"/>
      <c r="C45677" s="3"/>
      <c r="D45677" s="6"/>
      <c r="E45677" s="8"/>
      <c r="O45677" s="9"/>
    </row>
    <row r="45678" spans="2:15" x14ac:dyDescent="0.2">
      <c r="B45678" s="3"/>
      <c r="C45678" s="3"/>
      <c r="D45678" s="6"/>
      <c r="E45678" s="8"/>
      <c r="O45678" s="9"/>
    </row>
    <row r="45679" spans="2:15" x14ac:dyDescent="0.2">
      <c r="B45679" s="3"/>
      <c r="C45679" s="3"/>
      <c r="D45679" s="6"/>
      <c r="E45679" s="8"/>
      <c r="O45679" s="9"/>
    </row>
    <row r="45680" spans="2:15" x14ac:dyDescent="0.2">
      <c r="B45680" s="3"/>
      <c r="C45680" s="3"/>
      <c r="D45680" s="6"/>
      <c r="E45680" s="8"/>
      <c r="O45680" s="9"/>
    </row>
    <row r="45681" spans="2:15" x14ac:dyDescent="0.2">
      <c r="B45681" s="3"/>
      <c r="C45681" s="3"/>
      <c r="D45681" s="6"/>
      <c r="E45681" s="8"/>
      <c r="O45681" s="9"/>
    </row>
    <row r="45682" spans="2:15" x14ac:dyDescent="0.2">
      <c r="B45682" s="3"/>
      <c r="C45682" s="3"/>
      <c r="D45682" s="6"/>
      <c r="E45682" s="8"/>
      <c r="O45682" s="9"/>
    </row>
    <row r="45683" spans="2:15" x14ac:dyDescent="0.2">
      <c r="B45683" s="3"/>
      <c r="C45683" s="3"/>
      <c r="D45683" s="6"/>
      <c r="E45683" s="8"/>
      <c r="O45683" s="9"/>
    </row>
    <row r="45684" spans="2:15" x14ac:dyDescent="0.2">
      <c r="B45684" s="3"/>
      <c r="C45684" s="3"/>
      <c r="D45684" s="6"/>
      <c r="E45684" s="8"/>
      <c r="O45684" s="9"/>
    </row>
    <row r="45685" spans="2:15" x14ac:dyDescent="0.2">
      <c r="B45685" s="3"/>
      <c r="C45685" s="3"/>
      <c r="D45685" s="6"/>
      <c r="E45685" s="8"/>
      <c r="O45685" s="9"/>
    </row>
    <row r="45686" spans="2:15" x14ac:dyDescent="0.2">
      <c r="B45686" s="3"/>
      <c r="C45686" s="3"/>
      <c r="D45686" s="6"/>
      <c r="E45686" s="8"/>
      <c r="O45686" s="9"/>
    </row>
    <row r="45687" spans="2:15" x14ac:dyDescent="0.2">
      <c r="B45687" s="3"/>
      <c r="C45687" s="3"/>
      <c r="D45687" s="6"/>
      <c r="E45687" s="8"/>
      <c r="O45687" s="9"/>
    </row>
    <row r="45688" spans="2:15" x14ac:dyDescent="0.2">
      <c r="B45688" s="3"/>
      <c r="C45688" s="3"/>
      <c r="D45688" s="6"/>
      <c r="E45688" s="8"/>
      <c r="O45688" s="9"/>
    </row>
    <row r="45689" spans="2:15" x14ac:dyDescent="0.2">
      <c r="B45689" s="3"/>
      <c r="C45689" s="3"/>
      <c r="D45689" s="6"/>
      <c r="E45689" s="8"/>
      <c r="O45689" s="9"/>
    </row>
    <row r="45690" spans="2:15" x14ac:dyDescent="0.2">
      <c r="B45690" s="3"/>
      <c r="C45690" s="3"/>
      <c r="D45690" s="6"/>
      <c r="E45690" s="8"/>
      <c r="O45690" s="9"/>
    </row>
    <row r="45691" spans="2:15" x14ac:dyDescent="0.2">
      <c r="B45691" s="3"/>
      <c r="C45691" s="3"/>
      <c r="D45691" s="6"/>
      <c r="E45691" s="8"/>
      <c r="O45691" s="9"/>
    </row>
    <row r="45692" spans="2:15" x14ac:dyDescent="0.2">
      <c r="B45692" s="3"/>
      <c r="C45692" s="3"/>
      <c r="D45692" s="6"/>
      <c r="E45692" s="8"/>
      <c r="O45692" s="9"/>
    </row>
    <row r="45693" spans="2:15" x14ac:dyDescent="0.2">
      <c r="B45693" s="3"/>
      <c r="C45693" s="3"/>
      <c r="D45693" s="6"/>
      <c r="E45693" s="8"/>
      <c r="O45693" s="9"/>
    </row>
    <row r="45694" spans="2:15" x14ac:dyDescent="0.2">
      <c r="B45694" s="3"/>
      <c r="C45694" s="3"/>
      <c r="D45694" s="6"/>
      <c r="E45694" s="8"/>
      <c r="O45694" s="9"/>
    </row>
    <row r="45695" spans="2:15" x14ac:dyDescent="0.2">
      <c r="B45695" s="3"/>
      <c r="C45695" s="3"/>
      <c r="D45695" s="6"/>
      <c r="E45695" s="8"/>
      <c r="O45695" s="9"/>
    </row>
    <row r="45696" spans="2:15" x14ac:dyDescent="0.2">
      <c r="B45696" s="3"/>
      <c r="C45696" s="3"/>
      <c r="D45696" s="6"/>
      <c r="E45696" s="8"/>
      <c r="O45696" s="9"/>
    </row>
    <row r="45697" spans="2:15" x14ac:dyDescent="0.2">
      <c r="B45697" s="3"/>
      <c r="C45697" s="3"/>
      <c r="D45697" s="6"/>
      <c r="E45697" s="8"/>
      <c r="O45697" s="9"/>
    </row>
    <row r="45698" spans="2:15" x14ac:dyDescent="0.2">
      <c r="B45698" s="3"/>
      <c r="C45698" s="3"/>
      <c r="D45698" s="6"/>
      <c r="E45698" s="8"/>
      <c r="O45698" s="9"/>
    </row>
    <row r="45699" spans="2:15" x14ac:dyDescent="0.2">
      <c r="B45699" s="3"/>
      <c r="C45699" s="3"/>
      <c r="D45699" s="6"/>
      <c r="E45699" s="8"/>
      <c r="O45699" s="9"/>
    </row>
    <row r="45700" spans="2:15" x14ac:dyDescent="0.2">
      <c r="B45700" s="3"/>
      <c r="C45700" s="3"/>
      <c r="D45700" s="6"/>
      <c r="E45700" s="8"/>
      <c r="O45700" s="9"/>
    </row>
    <row r="45701" spans="2:15" x14ac:dyDescent="0.2">
      <c r="B45701" s="3"/>
      <c r="C45701" s="3"/>
      <c r="D45701" s="6"/>
      <c r="E45701" s="8"/>
      <c r="O45701" s="9"/>
    </row>
    <row r="45702" spans="2:15" x14ac:dyDescent="0.2">
      <c r="B45702" s="3"/>
      <c r="C45702" s="3"/>
      <c r="D45702" s="6"/>
      <c r="E45702" s="8"/>
      <c r="O45702" s="9"/>
    </row>
    <row r="45703" spans="2:15" x14ac:dyDescent="0.2">
      <c r="B45703" s="3"/>
      <c r="C45703" s="3"/>
      <c r="D45703" s="6"/>
      <c r="E45703" s="8"/>
      <c r="O45703" s="9"/>
    </row>
    <row r="45704" spans="2:15" x14ac:dyDescent="0.2">
      <c r="B45704" s="3"/>
      <c r="C45704" s="3"/>
      <c r="D45704" s="6"/>
      <c r="E45704" s="8"/>
      <c r="O45704" s="9"/>
    </row>
    <row r="45705" spans="2:15" x14ac:dyDescent="0.2">
      <c r="B45705" s="3"/>
      <c r="C45705" s="3"/>
      <c r="D45705" s="6"/>
      <c r="E45705" s="8"/>
      <c r="O45705" s="9"/>
    </row>
    <row r="45706" spans="2:15" x14ac:dyDescent="0.2">
      <c r="B45706" s="3"/>
      <c r="C45706" s="3"/>
      <c r="D45706" s="6"/>
      <c r="E45706" s="8"/>
      <c r="O45706" s="9"/>
    </row>
    <row r="45707" spans="2:15" x14ac:dyDescent="0.2">
      <c r="B45707" s="3"/>
      <c r="C45707" s="3"/>
      <c r="D45707" s="6"/>
      <c r="E45707" s="8"/>
      <c r="O45707" s="9"/>
    </row>
    <row r="45708" spans="2:15" x14ac:dyDescent="0.2">
      <c r="B45708" s="3"/>
      <c r="C45708" s="3"/>
      <c r="D45708" s="6"/>
      <c r="E45708" s="8"/>
      <c r="O45708" s="9"/>
    </row>
    <row r="45709" spans="2:15" x14ac:dyDescent="0.2">
      <c r="B45709" s="3"/>
      <c r="C45709" s="3"/>
      <c r="D45709" s="6"/>
      <c r="E45709" s="8"/>
      <c r="O45709" s="9"/>
    </row>
    <row r="45710" spans="2:15" x14ac:dyDescent="0.2">
      <c r="B45710" s="3"/>
      <c r="C45710" s="3"/>
      <c r="D45710" s="6"/>
      <c r="E45710" s="8"/>
      <c r="O45710" s="9"/>
    </row>
    <row r="45711" spans="2:15" x14ac:dyDescent="0.2">
      <c r="B45711" s="3"/>
      <c r="C45711" s="3"/>
      <c r="D45711" s="6"/>
      <c r="E45711" s="8"/>
      <c r="O45711" s="9"/>
    </row>
    <row r="45712" spans="2:15" x14ac:dyDescent="0.2">
      <c r="B45712" s="3"/>
      <c r="C45712" s="3"/>
      <c r="D45712" s="6"/>
      <c r="E45712" s="8"/>
      <c r="O45712" s="9"/>
    </row>
    <row r="45713" spans="2:15" x14ac:dyDescent="0.2">
      <c r="B45713" s="3"/>
      <c r="C45713" s="3"/>
      <c r="D45713" s="6"/>
      <c r="E45713" s="8"/>
      <c r="O45713" s="9"/>
    </row>
    <row r="45714" spans="2:15" x14ac:dyDescent="0.2">
      <c r="B45714" s="3"/>
      <c r="C45714" s="3"/>
      <c r="D45714" s="6"/>
      <c r="E45714" s="8"/>
      <c r="O45714" s="9"/>
    </row>
    <row r="45715" spans="2:15" x14ac:dyDescent="0.2">
      <c r="B45715" s="3"/>
      <c r="C45715" s="3"/>
      <c r="D45715" s="6"/>
      <c r="E45715" s="8"/>
      <c r="O45715" s="9"/>
    </row>
    <row r="45716" spans="2:15" x14ac:dyDescent="0.2">
      <c r="B45716" s="3"/>
      <c r="C45716" s="3"/>
      <c r="D45716" s="6"/>
      <c r="E45716" s="8"/>
      <c r="O45716" s="9"/>
    </row>
    <row r="45717" spans="2:15" x14ac:dyDescent="0.2">
      <c r="B45717" s="3"/>
      <c r="C45717" s="3"/>
      <c r="D45717" s="6"/>
      <c r="E45717" s="8"/>
      <c r="O45717" s="9"/>
    </row>
    <row r="45718" spans="2:15" x14ac:dyDescent="0.2">
      <c r="B45718" s="3"/>
      <c r="C45718" s="3"/>
      <c r="D45718" s="6"/>
      <c r="E45718" s="8"/>
      <c r="O45718" s="9"/>
    </row>
    <row r="45719" spans="2:15" x14ac:dyDescent="0.2">
      <c r="B45719" s="3"/>
      <c r="C45719" s="3"/>
      <c r="D45719" s="6"/>
      <c r="E45719" s="8"/>
      <c r="O45719" s="9"/>
    </row>
    <row r="45720" spans="2:15" x14ac:dyDescent="0.2">
      <c r="B45720" s="3"/>
      <c r="C45720" s="3"/>
      <c r="D45720" s="6"/>
      <c r="E45720" s="8"/>
      <c r="O45720" s="9"/>
    </row>
    <row r="45721" spans="2:15" x14ac:dyDescent="0.2">
      <c r="B45721" s="3"/>
      <c r="C45721" s="3"/>
      <c r="D45721" s="6"/>
      <c r="E45721" s="8"/>
      <c r="O45721" s="9"/>
    </row>
    <row r="45722" spans="2:15" x14ac:dyDescent="0.2">
      <c r="B45722" s="3"/>
      <c r="C45722" s="3"/>
      <c r="D45722" s="6"/>
      <c r="E45722" s="8"/>
      <c r="O45722" s="9"/>
    </row>
    <row r="45723" spans="2:15" x14ac:dyDescent="0.2">
      <c r="B45723" s="3"/>
      <c r="C45723" s="3"/>
      <c r="D45723" s="6"/>
      <c r="E45723" s="8"/>
      <c r="O45723" s="9"/>
    </row>
    <row r="45724" spans="2:15" x14ac:dyDescent="0.2">
      <c r="B45724" s="3"/>
      <c r="C45724" s="3"/>
      <c r="D45724" s="6"/>
      <c r="E45724" s="8"/>
      <c r="O45724" s="9"/>
    </row>
    <row r="45725" spans="2:15" x14ac:dyDescent="0.2">
      <c r="B45725" s="3"/>
      <c r="C45725" s="3"/>
      <c r="D45725" s="6"/>
      <c r="E45725" s="8"/>
      <c r="O45725" s="9"/>
    </row>
    <row r="45726" spans="2:15" x14ac:dyDescent="0.2">
      <c r="B45726" s="3"/>
      <c r="C45726" s="3"/>
      <c r="D45726" s="6"/>
      <c r="E45726" s="8"/>
      <c r="O45726" s="9"/>
    </row>
    <row r="45727" spans="2:15" x14ac:dyDescent="0.2">
      <c r="B45727" s="3"/>
      <c r="C45727" s="3"/>
      <c r="D45727" s="6"/>
      <c r="E45727" s="8"/>
      <c r="O45727" s="9"/>
    </row>
    <row r="45728" spans="2:15" x14ac:dyDescent="0.2">
      <c r="B45728" s="3"/>
      <c r="C45728" s="3"/>
      <c r="D45728" s="6"/>
      <c r="E45728" s="8"/>
      <c r="O45728" s="9"/>
    </row>
    <row r="45729" spans="2:15" x14ac:dyDescent="0.2">
      <c r="B45729" s="3"/>
      <c r="C45729" s="3"/>
      <c r="D45729" s="6"/>
      <c r="E45729" s="8"/>
      <c r="O45729" s="9"/>
    </row>
    <row r="45730" spans="2:15" x14ac:dyDescent="0.2">
      <c r="B45730" s="3"/>
      <c r="C45730" s="3"/>
      <c r="D45730" s="6"/>
      <c r="E45730" s="8"/>
      <c r="O45730" s="9"/>
    </row>
    <row r="45731" spans="2:15" x14ac:dyDescent="0.2">
      <c r="B45731" s="3"/>
      <c r="C45731" s="3"/>
      <c r="D45731" s="6"/>
      <c r="E45731" s="8"/>
      <c r="O45731" s="9"/>
    </row>
    <row r="45732" spans="2:15" x14ac:dyDescent="0.2">
      <c r="B45732" s="3"/>
      <c r="C45732" s="3"/>
      <c r="D45732" s="6"/>
      <c r="E45732" s="8"/>
      <c r="O45732" s="9"/>
    </row>
    <row r="45733" spans="2:15" x14ac:dyDescent="0.2">
      <c r="B45733" s="3"/>
      <c r="C45733" s="3"/>
      <c r="D45733" s="6"/>
      <c r="E45733" s="8"/>
      <c r="O45733" s="9"/>
    </row>
    <row r="45734" spans="2:15" x14ac:dyDescent="0.2">
      <c r="B45734" s="3"/>
      <c r="C45734" s="3"/>
      <c r="D45734" s="6"/>
      <c r="E45734" s="8"/>
      <c r="O45734" s="9"/>
    </row>
    <row r="45735" spans="2:15" x14ac:dyDescent="0.2">
      <c r="B45735" s="3"/>
      <c r="C45735" s="3"/>
      <c r="D45735" s="6"/>
      <c r="E45735" s="8"/>
      <c r="O45735" s="9"/>
    </row>
    <row r="45736" spans="2:15" x14ac:dyDescent="0.2">
      <c r="B45736" s="3"/>
      <c r="C45736" s="3"/>
      <c r="D45736" s="6"/>
      <c r="E45736" s="8"/>
      <c r="O45736" s="9"/>
    </row>
    <row r="45737" spans="2:15" x14ac:dyDescent="0.2">
      <c r="B45737" s="3"/>
      <c r="C45737" s="3"/>
      <c r="D45737" s="6"/>
      <c r="E45737" s="8"/>
      <c r="O45737" s="9"/>
    </row>
    <row r="45738" spans="2:15" x14ac:dyDescent="0.2">
      <c r="B45738" s="3"/>
      <c r="C45738" s="3"/>
      <c r="D45738" s="6"/>
      <c r="E45738" s="8"/>
      <c r="O45738" s="9"/>
    </row>
    <row r="45739" spans="2:15" x14ac:dyDescent="0.2">
      <c r="B45739" s="3"/>
      <c r="C45739" s="3"/>
      <c r="D45739" s="6"/>
      <c r="E45739" s="8"/>
      <c r="O45739" s="9"/>
    </row>
    <row r="45740" spans="2:15" x14ac:dyDescent="0.2">
      <c r="B45740" s="3"/>
      <c r="C45740" s="3"/>
      <c r="D45740" s="6"/>
      <c r="E45740" s="8"/>
      <c r="O45740" s="9"/>
    </row>
    <row r="45741" spans="2:15" x14ac:dyDescent="0.2">
      <c r="B45741" s="3"/>
      <c r="C45741" s="3"/>
      <c r="D45741" s="6"/>
      <c r="E45741" s="8"/>
      <c r="O45741" s="9"/>
    </row>
    <row r="45742" spans="2:15" x14ac:dyDescent="0.2">
      <c r="B45742" s="3"/>
      <c r="C45742" s="3"/>
      <c r="D45742" s="6"/>
      <c r="E45742" s="8"/>
      <c r="O45742" s="9"/>
    </row>
    <row r="45743" spans="2:15" x14ac:dyDescent="0.2">
      <c r="B45743" s="3"/>
      <c r="C45743" s="3"/>
      <c r="D45743" s="6"/>
      <c r="E45743" s="8"/>
      <c r="O45743" s="9"/>
    </row>
    <row r="45744" spans="2:15" x14ac:dyDescent="0.2">
      <c r="B45744" s="3"/>
      <c r="C45744" s="3"/>
      <c r="D45744" s="6"/>
      <c r="E45744" s="8"/>
      <c r="O45744" s="9"/>
    </row>
    <row r="45745" spans="2:15" x14ac:dyDescent="0.2">
      <c r="B45745" s="3"/>
      <c r="C45745" s="3"/>
      <c r="D45745" s="6"/>
      <c r="E45745" s="8"/>
      <c r="O45745" s="9"/>
    </row>
    <row r="45746" spans="2:15" x14ac:dyDescent="0.2">
      <c r="B45746" s="3"/>
      <c r="C45746" s="3"/>
      <c r="D45746" s="6"/>
      <c r="E45746" s="8"/>
      <c r="O45746" s="9"/>
    </row>
    <row r="45747" spans="2:15" x14ac:dyDescent="0.2">
      <c r="B45747" s="3"/>
      <c r="C45747" s="3"/>
      <c r="D45747" s="6"/>
      <c r="E45747" s="8"/>
      <c r="O45747" s="9"/>
    </row>
    <row r="45748" spans="2:15" x14ac:dyDescent="0.2">
      <c r="B45748" s="3"/>
      <c r="C45748" s="3"/>
      <c r="D45748" s="6"/>
      <c r="E45748" s="8"/>
      <c r="O45748" s="9"/>
    </row>
    <row r="45749" spans="2:15" x14ac:dyDescent="0.2">
      <c r="B45749" s="3"/>
      <c r="C45749" s="3"/>
      <c r="D45749" s="6"/>
      <c r="E45749" s="8"/>
      <c r="O45749" s="9"/>
    </row>
    <row r="45750" spans="2:15" x14ac:dyDescent="0.2">
      <c r="B45750" s="3"/>
      <c r="C45750" s="3"/>
      <c r="D45750" s="6"/>
      <c r="E45750" s="8"/>
      <c r="O45750" s="9"/>
    </row>
    <row r="45751" spans="2:15" x14ac:dyDescent="0.2">
      <c r="B45751" s="3"/>
      <c r="C45751" s="3"/>
      <c r="D45751" s="6"/>
      <c r="E45751" s="8"/>
      <c r="O45751" s="9"/>
    </row>
    <row r="45752" spans="2:15" x14ac:dyDescent="0.2">
      <c r="B45752" s="3"/>
      <c r="C45752" s="3"/>
      <c r="D45752" s="6"/>
      <c r="E45752" s="8"/>
      <c r="O45752" s="9"/>
    </row>
    <row r="45753" spans="2:15" x14ac:dyDescent="0.2">
      <c r="B45753" s="3"/>
      <c r="C45753" s="3"/>
      <c r="D45753" s="6"/>
      <c r="E45753" s="8"/>
      <c r="O45753" s="9"/>
    </row>
    <row r="45754" spans="2:15" x14ac:dyDescent="0.2">
      <c r="B45754" s="3"/>
      <c r="C45754" s="3"/>
      <c r="D45754" s="6"/>
      <c r="E45754" s="8"/>
      <c r="O45754" s="9"/>
    </row>
    <row r="45755" spans="2:15" x14ac:dyDescent="0.2">
      <c r="B45755" s="3"/>
      <c r="C45755" s="3"/>
      <c r="D45755" s="6"/>
      <c r="E45755" s="8"/>
      <c r="O45755" s="9"/>
    </row>
    <row r="45756" spans="2:15" x14ac:dyDescent="0.2">
      <c r="B45756" s="3"/>
      <c r="C45756" s="3"/>
      <c r="D45756" s="6"/>
      <c r="E45756" s="8"/>
      <c r="O45756" s="9"/>
    </row>
    <row r="45757" spans="2:15" x14ac:dyDescent="0.2">
      <c r="B45757" s="3"/>
      <c r="C45757" s="3"/>
      <c r="D45757" s="6"/>
      <c r="E45757" s="8"/>
      <c r="O45757" s="9"/>
    </row>
    <row r="45758" spans="2:15" x14ac:dyDescent="0.2">
      <c r="B45758" s="3"/>
      <c r="C45758" s="3"/>
      <c r="D45758" s="6"/>
      <c r="E45758" s="8"/>
      <c r="O45758" s="9"/>
    </row>
    <row r="45759" spans="2:15" x14ac:dyDescent="0.2">
      <c r="B45759" s="3"/>
      <c r="C45759" s="3"/>
      <c r="D45759" s="6"/>
      <c r="E45759" s="8"/>
      <c r="O45759" s="9"/>
    </row>
    <row r="45760" spans="2:15" x14ac:dyDescent="0.2">
      <c r="B45760" s="3"/>
      <c r="C45760" s="3"/>
      <c r="D45760" s="6"/>
      <c r="E45760" s="8"/>
      <c r="O45760" s="9"/>
    </row>
    <row r="45761" spans="2:15" x14ac:dyDescent="0.2">
      <c r="B45761" s="3"/>
      <c r="C45761" s="3"/>
      <c r="D45761" s="6"/>
      <c r="E45761" s="8"/>
      <c r="O45761" s="9"/>
    </row>
    <row r="45762" spans="2:15" x14ac:dyDescent="0.2">
      <c r="B45762" s="3"/>
      <c r="C45762" s="3"/>
      <c r="D45762" s="6"/>
      <c r="E45762" s="8"/>
      <c r="O45762" s="9"/>
    </row>
    <row r="45763" spans="2:15" x14ac:dyDescent="0.2">
      <c r="B45763" s="3"/>
      <c r="C45763" s="3"/>
      <c r="D45763" s="6"/>
      <c r="E45763" s="8"/>
      <c r="O45763" s="9"/>
    </row>
    <row r="45764" spans="2:15" x14ac:dyDescent="0.2">
      <c r="B45764" s="3"/>
      <c r="C45764" s="3"/>
      <c r="D45764" s="6"/>
      <c r="E45764" s="8"/>
      <c r="O45764" s="9"/>
    </row>
    <row r="45765" spans="2:15" x14ac:dyDescent="0.2">
      <c r="B45765" s="3"/>
      <c r="C45765" s="3"/>
      <c r="D45765" s="6"/>
      <c r="E45765" s="8"/>
      <c r="O45765" s="9"/>
    </row>
    <row r="45766" spans="2:15" x14ac:dyDescent="0.2">
      <c r="B45766" s="3"/>
      <c r="C45766" s="3"/>
      <c r="D45766" s="6"/>
      <c r="E45766" s="8"/>
      <c r="O45766" s="9"/>
    </row>
    <row r="45767" spans="2:15" x14ac:dyDescent="0.2">
      <c r="B45767" s="3"/>
      <c r="C45767" s="3"/>
      <c r="D45767" s="6"/>
      <c r="E45767" s="8"/>
      <c r="O45767" s="9"/>
    </row>
    <row r="45768" spans="2:15" x14ac:dyDescent="0.2">
      <c r="B45768" s="3"/>
      <c r="C45768" s="3"/>
      <c r="D45768" s="6"/>
      <c r="E45768" s="8"/>
      <c r="O45768" s="9"/>
    </row>
    <row r="45769" spans="2:15" x14ac:dyDescent="0.2">
      <c r="B45769" s="3"/>
      <c r="C45769" s="3"/>
      <c r="D45769" s="6"/>
      <c r="E45769" s="8"/>
      <c r="O45769" s="9"/>
    </row>
    <row r="45770" spans="2:15" x14ac:dyDescent="0.2">
      <c r="B45770" s="3"/>
      <c r="C45770" s="3"/>
      <c r="D45770" s="6"/>
      <c r="E45770" s="8"/>
      <c r="O45770" s="9"/>
    </row>
    <row r="45771" spans="2:15" x14ac:dyDescent="0.2">
      <c r="B45771" s="3"/>
      <c r="C45771" s="3"/>
      <c r="D45771" s="6"/>
      <c r="E45771" s="8"/>
      <c r="O45771" s="9"/>
    </row>
    <row r="45772" spans="2:15" x14ac:dyDescent="0.2">
      <c r="B45772" s="3"/>
      <c r="C45772" s="3"/>
      <c r="D45772" s="6"/>
      <c r="E45772" s="8"/>
      <c r="O45772" s="9"/>
    </row>
    <row r="45773" spans="2:15" x14ac:dyDescent="0.2">
      <c r="B45773" s="3"/>
      <c r="C45773" s="3"/>
      <c r="D45773" s="6"/>
      <c r="E45773" s="8"/>
      <c r="O45773" s="9"/>
    </row>
    <row r="45774" spans="2:15" x14ac:dyDescent="0.2">
      <c r="B45774" s="3"/>
      <c r="C45774" s="3"/>
      <c r="D45774" s="6"/>
      <c r="E45774" s="8"/>
      <c r="O45774" s="9"/>
    </row>
    <row r="45775" spans="2:15" x14ac:dyDescent="0.2">
      <c r="B45775" s="3"/>
      <c r="C45775" s="3"/>
      <c r="D45775" s="6"/>
      <c r="E45775" s="8"/>
      <c r="O45775" s="9"/>
    </row>
    <row r="45776" spans="2:15" x14ac:dyDescent="0.2">
      <c r="B45776" s="3"/>
      <c r="C45776" s="3"/>
      <c r="D45776" s="6"/>
      <c r="E45776" s="8"/>
      <c r="O45776" s="9"/>
    </row>
    <row r="45777" spans="2:15" x14ac:dyDescent="0.2">
      <c r="B45777" s="3"/>
      <c r="C45777" s="3"/>
      <c r="D45777" s="6"/>
      <c r="E45777" s="8"/>
      <c r="O45777" s="9"/>
    </row>
    <row r="45778" spans="2:15" x14ac:dyDescent="0.2">
      <c r="B45778" s="3"/>
      <c r="C45778" s="3"/>
      <c r="D45778" s="6"/>
      <c r="E45778" s="8"/>
      <c r="O45778" s="9"/>
    </row>
    <row r="45779" spans="2:15" x14ac:dyDescent="0.2">
      <c r="B45779" s="3"/>
      <c r="C45779" s="3"/>
      <c r="D45779" s="6"/>
      <c r="E45779" s="8"/>
      <c r="O45779" s="9"/>
    </row>
    <row r="45780" spans="2:15" x14ac:dyDescent="0.2">
      <c r="B45780" s="3"/>
      <c r="C45780" s="3"/>
      <c r="D45780" s="6"/>
      <c r="E45780" s="8"/>
      <c r="O45780" s="9"/>
    </row>
    <row r="45781" spans="2:15" x14ac:dyDescent="0.2">
      <c r="B45781" s="3"/>
      <c r="C45781" s="3"/>
      <c r="D45781" s="6"/>
      <c r="E45781" s="8"/>
      <c r="O45781" s="9"/>
    </row>
    <row r="45782" spans="2:15" x14ac:dyDescent="0.2">
      <c r="B45782" s="3"/>
      <c r="C45782" s="3"/>
      <c r="D45782" s="6"/>
      <c r="E45782" s="8"/>
      <c r="O45782" s="9"/>
    </row>
    <row r="45783" spans="2:15" x14ac:dyDescent="0.2">
      <c r="B45783" s="3"/>
      <c r="C45783" s="3"/>
      <c r="D45783" s="6"/>
      <c r="E45783" s="8"/>
      <c r="O45783" s="9"/>
    </row>
    <row r="45784" spans="2:15" x14ac:dyDescent="0.2">
      <c r="B45784" s="3"/>
      <c r="C45784" s="3"/>
      <c r="D45784" s="6"/>
      <c r="E45784" s="8"/>
      <c r="O45784" s="9"/>
    </row>
    <row r="45785" spans="2:15" x14ac:dyDescent="0.2">
      <c r="B45785" s="3"/>
      <c r="C45785" s="3"/>
      <c r="D45785" s="6"/>
      <c r="E45785" s="8"/>
      <c r="O45785" s="9"/>
    </row>
    <row r="45786" spans="2:15" x14ac:dyDescent="0.2">
      <c r="B45786" s="3"/>
      <c r="C45786" s="3"/>
      <c r="D45786" s="6"/>
      <c r="E45786" s="8"/>
      <c r="O45786" s="9"/>
    </row>
    <row r="45787" spans="2:15" x14ac:dyDescent="0.2">
      <c r="B45787" s="3"/>
      <c r="C45787" s="3"/>
      <c r="D45787" s="6"/>
      <c r="E45787" s="8"/>
      <c r="O45787" s="9"/>
    </row>
    <row r="45788" spans="2:15" x14ac:dyDescent="0.2">
      <c r="B45788" s="3"/>
      <c r="C45788" s="3"/>
      <c r="D45788" s="6"/>
      <c r="E45788" s="8"/>
      <c r="O45788" s="9"/>
    </row>
    <row r="45789" spans="2:15" x14ac:dyDescent="0.2">
      <c r="B45789" s="3"/>
      <c r="C45789" s="3"/>
      <c r="D45789" s="6"/>
      <c r="E45789" s="8"/>
      <c r="O45789" s="9"/>
    </row>
    <row r="45790" spans="2:15" x14ac:dyDescent="0.2">
      <c r="B45790" s="3"/>
      <c r="C45790" s="3"/>
      <c r="D45790" s="6"/>
      <c r="E45790" s="8"/>
      <c r="O45790" s="9"/>
    </row>
    <row r="45791" spans="2:15" x14ac:dyDescent="0.2">
      <c r="B45791" s="3"/>
      <c r="C45791" s="3"/>
      <c r="D45791" s="6"/>
      <c r="E45791" s="8"/>
      <c r="O45791" s="9"/>
    </row>
    <row r="45792" spans="2:15" x14ac:dyDescent="0.2">
      <c r="B45792" s="3"/>
      <c r="C45792" s="3"/>
      <c r="D45792" s="6"/>
      <c r="E45792" s="8"/>
      <c r="O45792" s="9"/>
    </row>
    <row r="45793" spans="2:15" x14ac:dyDescent="0.2">
      <c r="B45793" s="3"/>
      <c r="C45793" s="3"/>
      <c r="D45793" s="6"/>
      <c r="E45793" s="8"/>
      <c r="O45793" s="9"/>
    </row>
    <row r="45794" spans="2:15" x14ac:dyDescent="0.2">
      <c r="B45794" s="3"/>
      <c r="C45794" s="3"/>
      <c r="D45794" s="6"/>
      <c r="E45794" s="8"/>
      <c r="O45794" s="9"/>
    </row>
    <row r="45795" spans="2:15" x14ac:dyDescent="0.2">
      <c r="B45795" s="3"/>
      <c r="C45795" s="3"/>
      <c r="D45795" s="6"/>
      <c r="E45795" s="8"/>
      <c r="O45795" s="9"/>
    </row>
    <row r="45796" spans="2:15" x14ac:dyDescent="0.2">
      <c r="B45796" s="3"/>
      <c r="C45796" s="3"/>
      <c r="D45796" s="6"/>
      <c r="E45796" s="8"/>
      <c r="O45796" s="9"/>
    </row>
    <row r="45797" spans="2:15" x14ac:dyDescent="0.2">
      <c r="B45797" s="3"/>
      <c r="C45797" s="3"/>
      <c r="D45797" s="6"/>
      <c r="E45797" s="8"/>
      <c r="O45797" s="9"/>
    </row>
    <row r="45798" spans="2:15" x14ac:dyDescent="0.2">
      <c r="B45798" s="3"/>
      <c r="C45798" s="3"/>
      <c r="D45798" s="6"/>
      <c r="E45798" s="8"/>
      <c r="O45798" s="9"/>
    </row>
    <row r="45799" spans="2:15" x14ac:dyDescent="0.2">
      <c r="B45799" s="3"/>
      <c r="C45799" s="3"/>
      <c r="D45799" s="6"/>
      <c r="E45799" s="8"/>
      <c r="O45799" s="9"/>
    </row>
    <row r="45800" spans="2:15" x14ac:dyDescent="0.2">
      <c r="B45800" s="3"/>
      <c r="C45800" s="3"/>
      <c r="D45800" s="6"/>
      <c r="E45800" s="8"/>
      <c r="O45800" s="9"/>
    </row>
    <row r="45801" spans="2:15" x14ac:dyDescent="0.2">
      <c r="B45801" s="3"/>
      <c r="C45801" s="3"/>
      <c r="D45801" s="6"/>
      <c r="E45801" s="8"/>
      <c r="O45801" s="9"/>
    </row>
    <row r="45802" spans="2:15" x14ac:dyDescent="0.2">
      <c r="B45802" s="3"/>
      <c r="C45802" s="3"/>
      <c r="D45802" s="6"/>
      <c r="E45802" s="8"/>
      <c r="O45802" s="9"/>
    </row>
    <row r="45803" spans="2:15" x14ac:dyDescent="0.2">
      <c r="B45803" s="3"/>
      <c r="C45803" s="3"/>
      <c r="D45803" s="6"/>
      <c r="E45803" s="8"/>
      <c r="O45803" s="9"/>
    </row>
    <row r="45804" spans="2:15" x14ac:dyDescent="0.2">
      <c r="B45804" s="3"/>
      <c r="C45804" s="3"/>
      <c r="D45804" s="6"/>
      <c r="E45804" s="8"/>
      <c r="O45804" s="9"/>
    </row>
    <row r="45805" spans="2:15" x14ac:dyDescent="0.2">
      <c r="B45805" s="3"/>
      <c r="C45805" s="3"/>
      <c r="D45805" s="6"/>
      <c r="E45805" s="8"/>
      <c r="O45805" s="9"/>
    </row>
    <row r="45806" spans="2:15" x14ac:dyDescent="0.2">
      <c r="B45806" s="3"/>
      <c r="C45806" s="3"/>
      <c r="D45806" s="6"/>
      <c r="E45806" s="8"/>
      <c r="O45806" s="9"/>
    </row>
    <row r="45807" spans="2:15" x14ac:dyDescent="0.2">
      <c r="B45807" s="3"/>
      <c r="C45807" s="3"/>
      <c r="D45807" s="6"/>
      <c r="E45807" s="8"/>
      <c r="O45807" s="9"/>
    </row>
    <row r="45808" spans="2:15" x14ac:dyDescent="0.2">
      <c r="B45808" s="3"/>
      <c r="C45808" s="3"/>
      <c r="D45808" s="6"/>
      <c r="E45808" s="8"/>
      <c r="O45808" s="9"/>
    </row>
    <row r="45809" spans="2:15" x14ac:dyDescent="0.2">
      <c r="B45809" s="3"/>
      <c r="C45809" s="3"/>
      <c r="D45809" s="6"/>
      <c r="E45809" s="8"/>
      <c r="O45809" s="9"/>
    </row>
    <row r="45810" spans="2:15" x14ac:dyDescent="0.2">
      <c r="B45810" s="3"/>
      <c r="C45810" s="3"/>
      <c r="D45810" s="6"/>
      <c r="E45810" s="8"/>
      <c r="O45810" s="9"/>
    </row>
    <row r="45811" spans="2:15" x14ac:dyDescent="0.2">
      <c r="B45811" s="3"/>
      <c r="C45811" s="3"/>
      <c r="D45811" s="6"/>
      <c r="E45811" s="8"/>
      <c r="O45811" s="9"/>
    </row>
    <row r="45812" spans="2:15" x14ac:dyDescent="0.2">
      <c r="B45812" s="3"/>
      <c r="C45812" s="3"/>
      <c r="D45812" s="6"/>
      <c r="E45812" s="8"/>
      <c r="O45812" s="9"/>
    </row>
    <row r="45813" spans="2:15" x14ac:dyDescent="0.2">
      <c r="B45813" s="3"/>
      <c r="C45813" s="3"/>
      <c r="D45813" s="6"/>
      <c r="E45813" s="8"/>
      <c r="O45813" s="9"/>
    </row>
    <row r="45814" spans="2:15" x14ac:dyDescent="0.2">
      <c r="B45814" s="3"/>
      <c r="C45814" s="3"/>
      <c r="D45814" s="6"/>
      <c r="E45814" s="8"/>
      <c r="O45814" s="9"/>
    </row>
    <row r="45815" spans="2:15" x14ac:dyDescent="0.2">
      <c r="B45815" s="3"/>
      <c r="C45815" s="3"/>
      <c r="D45815" s="6"/>
      <c r="E45815" s="8"/>
      <c r="O45815" s="9"/>
    </row>
    <row r="45816" spans="2:15" x14ac:dyDescent="0.2">
      <c r="B45816" s="3"/>
      <c r="C45816" s="3"/>
      <c r="D45816" s="6"/>
      <c r="E45816" s="8"/>
      <c r="O45816" s="9"/>
    </row>
    <row r="45817" spans="2:15" x14ac:dyDescent="0.2">
      <c r="B45817" s="3"/>
      <c r="C45817" s="3"/>
      <c r="D45817" s="6"/>
      <c r="E45817" s="8"/>
      <c r="O45817" s="9"/>
    </row>
    <row r="45818" spans="2:15" x14ac:dyDescent="0.2">
      <c r="B45818" s="3"/>
      <c r="C45818" s="3"/>
      <c r="D45818" s="6"/>
      <c r="E45818" s="8"/>
      <c r="O45818" s="9"/>
    </row>
    <row r="45819" spans="2:15" x14ac:dyDescent="0.2">
      <c r="B45819" s="3"/>
      <c r="C45819" s="3"/>
      <c r="D45819" s="6"/>
      <c r="E45819" s="8"/>
      <c r="O45819" s="9"/>
    </row>
    <row r="45820" spans="2:15" x14ac:dyDescent="0.2">
      <c r="B45820" s="3"/>
      <c r="C45820" s="3"/>
      <c r="D45820" s="6"/>
      <c r="E45820" s="8"/>
      <c r="O45820" s="9"/>
    </row>
    <row r="45821" spans="2:15" x14ac:dyDescent="0.2">
      <c r="B45821" s="3"/>
      <c r="C45821" s="3"/>
      <c r="D45821" s="6"/>
      <c r="E45821" s="8"/>
      <c r="O45821" s="9"/>
    </row>
    <row r="45822" spans="2:15" x14ac:dyDescent="0.2">
      <c r="B45822" s="3"/>
      <c r="C45822" s="3"/>
      <c r="D45822" s="6"/>
      <c r="E45822" s="8"/>
      <c r="O45822" s="9"/>
    </row>
    <row r="45823" spans="2:15" x14ac:dyDescent="0.2">
      <c r="B45823" s="3"/>
      <c r="C45823" s="3"/>
      <c r="D45823" s="6"/>
      <c r="E45823" s="8"/>
      <c r="O45823" s="9"/>
    </row>
    <row r="45824" spans="2:15" x14ac:dyDescent="0.2">
      <c r="B45824" s="3"/>
      <c r="C45824" s="3"/>
      <c r="D45824" s="6"/>
      <c r="E45824" s="8"/>
      <c r="O45824" s="9"/>
    </row>
    <row r="45825" spans="2:15" x14ac:dyDescent="0.2">
      <c r="B45825" s="3"/>
      <c r="C45825" s="3"/>
      <c r="D45825" s="6"/>
      <c r="E45825" s="8"/>
      <c r="O45825" s="9"/>
    </row>
    <row r="45826" spans="2:15" x14ac:dyDescent="0.2">
      <c r="B45826" s="3"/>
      <c r="C45826" s="3"/>
      <c r="D45826" s="6"/>
      <c r="E45826" s="8"/>
      <c r="O45826" s="9"/>
    </row>
    <row r="45827" spans="2:15" x14ac:dyDescent="0.2">
      <c r="B45827" s="3"/>
      <c r="C45827" s="3"/>
      <c r="D45827" s="6"/>
      <c r="E45827" s="8"/>
      <c r="O45827" s="9"/>
    </row>
    <row r="45828" spans="2:15" x14ac:dyDescent="0.2">
      <c r="B45828" s="3"/>
      <c r="C45828" s="3"/>
      <c r="D45828" s="6"/>
      <c r="E45828" s="8"/>
      <c r="O45828" s="9"/>
    </row>
    <row r="45829" spans="2:15" x14ac:dyDescent="0.2">
      <c r="B45829" s="3"/>
      <c r="C45829" s="3"/>
      <c r="D45829" s="6"/>
      <c r="E45829" s="8"/>
      <c r="O45829" s="9"/>
    </row>
    <row r="45830" spans="2:15" x14ac:dyDescent="0.2">
      <c r="B45830" s="3"/>
      <c r="C45830" s="3"/>
      <c r="D45830" s="6"/>
      <c r="E45830" s="8"/>
      <c r="O45830" s="9"/>
    </row>
    <row r="45831" spans="2:15" x14ac:dyDescent="0.2">
      <c r="B45831" s="3"/>
      <c r="C45831" s="3"/>
      <c r="D45831" s="6"/>
      <c r="E45831" s="8"/>
      <c r="O45831" s="9"/>
    </row>
    <row r="45832" spans="2:15" x14ac:dyDescent="0.2">
      <c r="B45832" s="3"/>
      <c r="C45832" s="3"/>
      <c r="D45832" s="6"/>
      <c r="E45832" s="8"/>
      <c r="O45832" s="9"/>
    </row>
    <row r="45833" spans="2:15" x14ac:dyDescent="0.2">
      <c r="B45833" s="3"/>
      <c r="C45833" s="3"/>
      <c r="D45833" s="6"/>
      <c r="E45833" s="8"/>
      <c r="O45833" s="9"/>
    </row>
    <row r="45834" spans="2:15" x14ac:dyDescent="0.2">
      <c r="B45834" s="3"/>
      <c r="C45834" s="3"/>
      <c r="D45834" s="6"/>
      <c r="E45834" s="8"/>
      <c r="O45834" s="9"/>
    </row>
    <row r="45835" spans="2:15" x14ac:dyDescent="0.2">
      <c r="B45835" s="3"/>
      <c r="C45835" s="3"/>
      <c r="D45835" s="6"/>
      <c r="E45835" s="8"/>
      <c r="O45835" s="9"/>
    </row>
    <row r="45836" spans="2:15" x14ac:dyDescent="0.2">
      <c r="B45836" s="3"/>
      <c r="C45836" s="3"/>
      <c r="D45836" s="6"/>
      <c r="E45836" s="8"/>
      <c r="O45836" s="9"/>
    </row>
    <row r="45837" spans="2:15" x14ac:dyDescent="0.2">
      <c r="B45837" s="3"/>
      <c r="C45837" s="3"/>
      <c r="D45837" s="6"/>
      <c r="E45837" s="8"/>
      <c r="O45837" s="9"/>
    </row>
    <row r="45838" spans="2:15" x14ac:dyDescent="0.2">
      <c r="B45838" s="3"/>
      <c r="C45838" s="3"/>
      <c r="D45838" s="6"/>
      <c r="E45838" s="8"/>
      <c r="O45838" s="9"/>
    </row>
    <row r="45839" spans="2:15" x14ac:dyDescent="0.2">
      <c r="B45839" s="3"/>
      <c r="C45839" s="3"/>
      <c r="D45839" s="6"/>
      <c r="E45839" s="8"/>
      <c r="O45839" s="9"/>
    </row>
    <row r="45840" spans="2:15" x14ac:dyDescent="0.2">
      <c r="B45840" s="3"/>
      <c r="C45840" s="3"/>
      <c r="D45840" s="6"/>
      <c r="E45840" s="8"/>
      <c r="O45840" s="9"/>
    </row>
    <row r="45841" spans="2:15" x14ac:dyDescent="0.2">
      <c r="B45841" s="3"/>
      <c r="C45841" s="3"/>
      <c r="D45841" s="6"/>
      <c r="E45841" s="8"/>
      <c r="O45841" s="9"/>
    </row>
    <row r="45842" spans="2:15" x14ac:dyDescent="0.2">
      <c r="B45842" s="3"/>
      <c r="C45842" s="3"/>
      <c r="D45842" s="6"/>
      <c r="E45842" s="8"/>
      <c r="O45842" s="9"/>
    </row>
    <row r="45843" spans="2:15" x14ac:dyDescent="0.2">
      <c r="B45843" s="3"/>
      <c r="C45843" s="3"/>
      <c r="D45843" s="6"/>
      <c r="E45843" s="8"/>
      <c r="O45843" s="9"/>
    </row>
    <row r="45844" spans="2:15" x14ac:dyDescent="0.2">
      <c r="B45844" s="3"/>
      <c r="C45844" s="3"/>
      <c r="D45844" s="6"/>
      <c r="E45844" s="8"/>
      <c r="O45844" s="9"/>
    </row>
    <row r="45845" spans="2:15" x14ac:dyDescent="0.2">
      <c r="B45845" s="3"/>
      <c r="C45845" s="3"/>
      <c r="D45845" s="6"/>
      <c r="E45845" s="8"/>
      <c r="O45845" s="9"/>
    </row>
    <row r="45846" spans="2:15" x14ac:dyDescent="0.2">
      <c r="B45846" s="3"/>
      <c r="C45846" s="3"/>
      <c r="D45846" s="6"/>
      <c r="E45846" s="8"/>
      <c r="O45846" s="9"/>
    </row>
    <row r="45847" spans="2:15" x14ac:dyDescent="0.2">
      <c r="B45847" s="3"/>
      <c r="C45847" s="3"/>
      <c r="D45847" s="6"/>
      <c r="E45847" s="8"/>
      <c r="O45847" s="9"/>
    </row>
    <row r="45848" spans="2:15" x14ac:dyDescent="0.2">
      <c r="B45848" s="3"/>
      <c r="C45848" s="3"/>
      <c r="D45848" s="6"/>
      <c r="E45848" s="8"/>
      <c r="O45848" s="9"/>
    </row>
    <row r="45849" spans="2:15" x14ac:dyDescent="0.2">
      <c r="B45849" s="3"/>
      <c r="C45849" s="3"/>
      <c r="D45849" s="6"/>
      <c r="E45849" s="8"/>
      <c r="O45849" s="9"/>
    </row>
    <row r="45850" spans="2:15" x14ac:dyDescent="0.2">
      <c r="B45850" s="3"/>
      <c r="C45850" s="3"/>
      <c r="D45850" s="6"/>
      <c r="E45850" s="8"/>
      <c r="O45850" s="9"/>
    </row>
    <row r="45851" spans="2:15" x14ac:dyDescent="0.2">
      <c r="B45851" s="3"/>
      <c r="C45851" s="3"/>
      <c r="D45851" s="6"/>
      <c r="E45851" s="8"/>
      <c r="O45851" s="9"/>
    </row>
    <row r="45852" spans="2:15" x14ac:dyDescent="0.2">
      <c r="B45852" s="3"/>
      <c r="C45852" s="3"/>
      <c r="D45852" s="6"/>
      <c r="E45852" s="8"/>
      <c r="O45852" s="9"/>
    </row>
    <row r="45853" spans="2:15" x14ac:dyDescent="0.2">
      <c r="B45853" s="3"/>
      <c r="C45853" s="3"/>
      <c r="D45853" s="6"/>
      <c r="E45853" s="8"/>
      <c r="O45853" s="9"/>
    </row>
    <row r="45854" spans="2:15" x14ac:dyDescent="0.2">
      <c r="B45854" s="3"/>
      <c r="C45854" s="3"/>
      <c r="D45854" s="6"/>
      <c r="E45854" s="8"/>
      <c r="O45854" s="9"/>
    </row>
    <row r="45855" spans="2:15" x14ac:dyDescent="0.2">
      <c r="B45855" s="3"/>
      <c r="C45855" s="3"/>
      <c r="D45855" s="6"/>
      <c r="E45855" s="8"/>
      <c r="O45855" s="9"/>
    </row>
    <row r="45856" spans="2:15" x14ac:dyDescent="0.2">
      <c r="B45856" s="3"/>
      <c r="C45856" s="3"/>
      <c r="D45856" s="6"/>
      <c r="E45856" s="8"/>
      <c r="O45856" s="9"/>
    </row>
    <row r="45857" spans="2:15" x14ac:dyDescent="0.2">
      <c r="B45857" s="3"/>
      <c r="C45857" s="3"/>
      <c r="D45857" s="6"/>
      <c r="E45857" s="8"/>
      <c r="O45857" s="9"/>
    </row>
    <row r="45858" spans="2:15" x14ac:dyDescent="0.2">
      <c r="B45858" s="3"/>
      <c r="C45858" s="3"/>
      <c r="D45858" s="6"/>
      <c r="E45858" s="8"/>
      <c r="O45858" s="9"/>
    </row>
    <row r="45859" spans="2:15" x14ac:dyDescent="0.2">
      <c r="B45859" s="3"/>
      <c r="C45859" s="3"/>
      <c r="D45859" s="6"/>
      <c r="E45859" s="8"/>
      <c r="O45859" s="9"/>
    </row>
    <row r="45860" spans="2:15" x14ac:dyDescent="0.2">
      <c r="B45860" s="3"/>
      <c r="C45860" s="3"/>
      <c r="D45860" s="6"/>
      <c r="E45860" s="8"/>
      <c r="O45860" s="9"/>
    </row>
    <row r="45861" spans="2:15" x14ac:dyDescent="0.2">
      <c r="B45861" s="3"/>
      <c r="C45861" s="3"/>
      <c r="D45861" s="6"/>
      <c r="E45861" s="8"/>
      <c r="O45861" s="9"/>
    </row>
    <row r="45862" spans="2:15" x14ac:dyDescent="0.2">
      <c r="B45862" s="3"/>
      <c r="C45862" s="3"/>
      <c r="D45862" s="6"/>
      <c r="E45862" s="8"/>
      <c r="O45862" s="9"/>
    </row>
    <row r="45863" spans="2:15" x14ac:dyDescent="0.2">
      <c r="B45863" s="3"/>
      <c r="C45863" s="3"/>
      <c r="D45863" s="6"/>
      <c r="E45863" s="8"/>
      <c r="O45863" s="9"/>
    </row>
    <row r="45864" spans="2:15" x14ac:dyDescent="0.2">
      <c r="B45864" s="3"/>
      <c r="C45864" s="3"/>
      <c r="D45864" s="6"/>
      <c r="E45864" s="8"/>
      <c r="O45864" s="9"/>
    </row>
    <row r="45865" spans="2:15" x14ac:dyDescent="0.2">
      <c r="B45865" s="3"/>
      <c r="C45865" s="3"/>
      <c r="D45865" s="6"/>
      <c r="E45865" s="8"/>
      <c r="O45865" s="9"/>
    </row>
    <row r="45866" spans="2:15" x14ac:dyDescent="0.2">
      <c r="B45866" s="3"/>
      <c r="C45866" s="3"/>
      <c r="D45866" s="6"/>
      <c r="E45866" s="8"/>
      <c r="O45866" s="9"/>
    </row>
    <row r="45867" spans="2:15" x14ac:dyDescent="0.2">
      <c r="B45867" s="3"/>
      <c r="C45867" s="3"/>
      <c r="D45867" s="6"/>
      <c r="E45867" s="8"/>
      <c r="O45867" s="9"/>
    </row>
    <row r="45868" spans="2:15" x14ac:dyDescent="0.2">
      <c r="B45868" s="3"/>
      <c r="C45868" s="3"/>
      <c r="D45868" s="6"/>
      <c r="E45868" s="8"/>
      <c r="O45868" s="9"/>
    </row>
    <row r="45869" spans="2:15" x14ac:dyDescent="0.2">
      <c r="B45869" s="3"/>
      <c r="C45869" s="3"/>
      <c r="D45869" s="6"/>
      <c r="E45869" s="8"/>
      <c r="O45869" s="9"/>
    </row>
    <row r="45870" spans="2:15" x14ac:dyDescent="0.2">
      <c r="B45870" s="3"/>
      <c r="C45870" s="3"/>
      <c r="D45870" s="6"/>
      <c r="E45870" s="8"/>
      <c r="O45870" s="9"/>
    </row>
    <row r="45871" spans="2:15" x14ac:dyDescent="0.2">
      <c r="B45871" s="3"/>
      <c r="C45871" s="3"/>
      <c r="D45871" s="6"/>
      <c r="E45871" s="8"/>
      <c r="O45871" s="9"/>
    </row>
    <row r="45872" spans="2:15" x14ac:dyDescent="0.2">
      <c r="B45872" s="3"/>
      <c r="C45872" s="3"/>
      <c r="D45872" s="6"/>
      <c r="E45872" s="8"/>
      <c r="O45872" s="9"/>
    </row>
    <row r="45873" spans="2:15" x14ac:dyDescent="0.2">
      <c r="B45873" s="3"/>
      <c r="C45873" s="3"/>
      <c r="D45873" s="6"/>
      <c r="E45873" s="8"/>
      <c r="O45873" s="9"/>
    </row>
    <row r="45874" spans="2:15" x14ac:dyDescent="0.2">
      <c r="B45874" s="3"/>
      <c r="C45874" s="3"/>
      <c r="D45874" s="6"/>
      <c r="E45874" s="8"/>
      <c r="O45874" s="9"/>
    </row>
    <row r="45875" spans="2:15" x14ac:dyDescent="0.2">
      <c r="B45875" s="3"/>
      <c r="C45875" s="3"/>
      <c r="D45875" s="6"/>
      <c r="E45875" s="8"/>
      <c r="O45875" s="9"/>
    </row>
    <row r="45876" spans="2:15" x14ac:dyDescent="0.2">
      <c r="B45876" s="3"/>
      <c r="C45876" s="3"/>
      <c r="D45876" s="6"/>
      <c r="E45876" s="8"/>
      <c r="O45876" s="9"/>
    </row>
    <row r="45877" spans="2:15" x14ac:dyDescent="0.2">
      <c r="B45877" s="3"/>
      <c r="C45877" s="3"/>
      <c r="D45877" s="6"/>
      <c r="E45877" s="8"/>
      <c r="O45877" s="9"/>
    </row>
    <row r="45878" spans="2:15" x14ac:dyDescent="0.2">
      <c r="B45878" s="3"/>
      <c r="C45878" s="3"/>
      <c r="D45878" s="6"/>
      <c r="E45878" s="8"/>
      <c r="O45878" s="9"/>
    </row>
    <row r="45879" spans="2:15" x14ac:dyDescent="0.2">
      <c r="B45879" s="3"/>
      <c r="C45879" s="3"/>
      <c r="D45879" s="6"/>
      <c r="E45879" s="8"/>
      <c r="O45879" s="9"/>
    </row>
    <row r="45880" spans="2:15" x14ac:dyDescent="0.2">
      <c r="B45880" s="3"/>
      <c r="C45880" s="3"/>
      <c r="D45880" s="6"/>
      <c r="E45880" s="8"/>
      <c r="O45880" s="9"/>
    </row>
    <row r="45881" spans="2:15" x14ac:dyDescent="0.2">
      <c r="B45881" s="3"/>
      <c r="C45881" s="3"/>
      <c r="D45881" s="6"/>
      <c r="E45881" s="8"/>
      <c r="O45881" s="9"/>
    </row>
    <row r="45882" spans="2:15" x14ac:dyDescent="0.2">
      <c r="B45882" s="3"/>
      <c r="C45882" s="3"/>
      <c r="D45882" s="6"/>
      <c r="E45882" s="8"/>
      <c r="O45882" s="9"/>
    </row>
    <row r="45883" spans="2:15" x14ac:dyDescent="0.2">
      <c r="B45883" s="3"/>
      <c r="C45883" s="3"/>
      <c r="D45883" s="6"/>
      <c r="E45883" s="8"/>
      <c r="O45883" s="9"/>
    </row>
    <row r="45884" spans="2:15" x14ac:dyDescent="0.2">
      <c r="B45884" s="3"/>
      <c r="C45884" s="3"/>
      <c r="D45884" s="6"/>
      <c r="E45884" s="8"/>
      <c r="O45884" s="9"/>
    </row>
    <row r="45885" spans="2:15" x14ac:dyDescent="0.2">
      <c r="B45885" s="3"/>
      <c r="C45885" s="3"/>
      <c r="D45885" s="6"/>
      <c r="E45885" s="8"/>
      <c r="O45885" s="9"/>
    </row>
    <row r="45886" spans="2:15" x14ac:dyDescent="0.2">
      <c r="B45886" s="3"/>
      <c r="C45886" s="3"/>
      <c r="D45886" s="6"/>
      <c r="E45886" s="8"/>
      <c r="O45886" s="9"/>
    </row>
    <row r="45887" spans="2:15" x14ac:dyDescent="0.2">
      <c r="B45887" s="3"/>
      <c r="C45887" s="3"/>
      <c r="D45887" s="6"/>
      <c r="E45887" s="8"/>
      <c r="O45887" s="9"/>
    </row>
    <row r="45888" spans="2:15" x14ac:dyDescent="0.2">
      <c r="B45888" s="3"/>
      <c r="C45888" s="3"/>
      <c r="D45888" s="6"/>
      <c r="E45888" s="8"/>
      <c r="O45888" s="9"/>
    </row>
    <row r="45889" spans="2:15" x14ac:dyDescent="0.2">
      <c r="B45889" s="3"/>
      <c r="C45889" s="3"/>
      <c r="D45889" s="6"/>
      <c r="E45889" s="8"/>
      <c r="O45889" s="9"/>
    </row>
    <row r="45890" spans="2:15" x14ac:dyDescent="0.2">
      <c r="B45890" s="3"/>
      <c r="C45890" s="3"/>
      <c r="D45890" s="6"/>
      <c r="E45890" s="8"/>
      <c r="O45890" s="9"/>
    </row>
    <row r="45891" spans="2:15" x14ac:dyDescent="0.2">
      <c r="B45891" s="3"/>
      <c r="C45891" s="3"/>
      <c r="D45891" s="6"/>
      <c r="E45891" s="8"/>
      <c r="O45891" s="9"/>
    </row>
    <row r="45892" spans="2:15" x14ac:dyDescent="0.2">
      <c r="B45892" s="3"/>
      <c r="C45892" s="3"/>
      <c r="D45892" s="6"/>
      <c r="E45892" s="8"/>
      <c r="O45892" s="9"/>
    </row>
    <row r="45893" spans="2:15" x14ac:dyDescent="0.2">
      <c r="B45893" s="3"/>
      <c r="C45893" s="3"/>
      <c r="D45893" s="6"/>
      <c r="E45893" s="8"/>
      <c r="O45893" s="9"/>
    </row>
    <row r="45894" spans="2:15" x14ac:dyDescent="0.2">
      <c r="B45894" s="3"/>
      <c r="C45894" s="3"/>
      <c r="D45894" s="6"/>
      <c r="E45894" s="8"/>
      <c r="O45894" s="9"/>
    </row>
    <row r="45895" spans="2:15" x14ac:dyDescent="0.2">
      <c r="B45895" s="3"/>
      <c r="C45895" s="3"/>
      <c r="D45895" s="6"/>
      <c r="E45895" s="8"/>
      <c r="O45895" s="9"/>
    </row>
    <row r="45896" spans="2:15" x14ac:dyDescent="0.2">
      <c r="B45896" s="3"/>
      <c r="C45896" s="3"/>
      <c r="D45896" s="6"/>
      <c r="E45896" s="8"/>
      <c r="O45896" s="9"/>
    </row>
    <row r="45897" spans="2:15" x14ac:dyDescent="0.2">
      <c r="B45897" s="3"/>
      <c r="C45897" s="3"/>
      <c r="D45897" s="6"/>
      <c r="E45897" s="8"/>
      <c r="O45897" s="9"/>
    </row>
    <row r="45898" spans="2:15" x14ac:dyDescent="0.2">
      <c r="B45898" s="3"/>
      <c r="C45898" s="3"/>
      <c r="D45898" s="6"/>
      <c r="E45898" s="8"/>
      <c r="O45898" s="9"/>
    </row>
    <row r="45899" spans="2:15" x14ac:dyDescent="0.2">
      <c r="B45899" s="3"/>
      <c r="C45899" s="3"/>
      <c r="D45899" s="6"/>
      <c r="E45899" s="8"/>
      <c r="O45899" s="9"/>
    </row>
    <row r="45900" spans="2:15" x14ac:dyDescent="0.2">
      <c r="B45900" s="3"/>
      <c r="C45900" s="3"/>
      <c r="D45900" s="6"/>
      <c r="E45900" s="8"/>
      <c r="O45900" s="9"/>
    </row>
    <row r="45901" spans="2:15" x14ac:dyDescent="0.2">
      <c r="B45901" s="3"/>
      <c r="C45901" s="3"/>
      <c r="D45901" s="6"/>
      <c r="E45901" s="8"/>
      <c r="O45901" s="9"/>
    </row>
    <row r="45902" spans="2:15" x14ac:dyDescent="0.2">
      <c r="B45902" s="3"/>
      <c r="C45902" s="3"/>
      <c r="D45902" s="6"/>
      <c r="E45902" s="8"/>
      <c r="O45902" s="9"/>
    </row>
    <row r="45903" spans="2:15" x14ac:dyDescent="0.2">
      <c r="B45903" s="3"/>
      <c r="C45903" s="3"/>
      <c r="D45903" s="6"/>
      <c r="E45903" s="8"/>
      <c r="O45903" s="9"/>
    </row>
    <row r="45904" spans="2:15" x14ac:dyDescent="0.2">
      <c r="B45904" s="3"/>
      <c r="C45904" s="3"/>
      <c r="D45904" s="6"/>
      <c r="E45904" s="8"/>
      <c r="O45904" s="9"/>
    </row>
    <row r="45905" spans="2:15" x14ac:dyDescent="0.2">
      <c r="B45905" s="3"/>
      <c r="C45905" s="3"/>
      <c r="D45905" s="6"/>
      <c r="E45905" s="8"/>
      <c r="O45905" s="9"/>
    </row>
    <row r="45906" spans="2:15" x14ac:dyDescent="0.2">
      <c r="B45906" s="3"/>
      <c r="C45906" s="3"/>
      <c r="D45906" s="6"/>
      <c r="E45906" s="8"/>
      <c r="O45906" s="9"/>
    </row>
    <row r="45907" spans="2:15" x14ac:dyDescent="0.2">
      <c r="B45907" s="3"/>
      <c r="C45907" s="3"/>
      <c r="D45907" s="6"/>
      <c r="E45907" s="8"/>
      <c r="O45907" s="9"/>
    </row>
    <row r="45908" spans="2:15" x14ac:dyDescent="0.2">
      <c r="B45908" s="3"/>
      <c r="C45908" s="3"/>
      <c r="D45908" s="6"/>
      <c r="E45908" s="8"/>
      <c r="O45908" s="9"/>
    </row>
    <row r="45909" spans="2:15" x14ac:dyDescent="0.2">
      <c r="B45909" s="3"/>
      <c r="C45909" s="3"/>
      <c r="D45909" s="6"/>
      <c r="E45909" s="8"/>
      <c r="O45909" s="9"/>
    </row>
    <row r="45910" spans="2:15" x14ac:dyDescent="0.2">
      <c r="B45910" s="3"/>
      <c r="C45910" s="3"/>
      <c r="D45910" s="6"/>
      <c r="E45910" s="8"/>
      <c r="O45910" s="9"/>
    </row>
    <row r="45911" spans="2:15" x14ac:dyDescent="0.2">
      <c r="B45911" s="3"/>
      <c r="C45911" s="3"/>
      <c r="D45911" s="6"/>
      <c r="E45911" s="8"/>
      <c r="O45911" s="9"/>
    </row>
    <row r="45912" spans="2:15" x14ac:dyDescent="0.2">
      <c r="B45912" s="3"/>
      <c r="C45912" s="3"/>
      <c r="D45912" s="6"/>
      <c r="E45912" s="8"/>
      <c r="O45912" s="9"/>
    </row>
    <row r="45913" spans="2:15" x14ac:dyDescent="0.2">
      <c r="B45913" s="3"/>
      <c r="C45913" s="3"/>
      <c r="D45913" s="6"/>
      <c r="E45913" s="8"/>
      <c r="O45913" s="9"/>
    </row>
    <row r="45914" spans="2:15" x14ac:dyDescent="0.2">
      <c r="B45914" s="3"/>
      <c r="C45914" s="3"/>
      <c r="D45914" s="6"/>
      <c r="E45914" s="8"/>
      <c r="O45914" s="9"/>
    </row>
    <row r="45915" spans="2:15" x14ac:dyDescent="0.2">
      <c r="B45915" s="3"/>
      <c r="C45915" s="3"/>
      <c r="D45915" s="6"/>
      <c r="E45915" s="8"/>
      <c r="O45915" s="9"/>
    </row>
    <row r="45916" spans="2:15" x14ac:dyDescent="0.2">
      <c r="B45916" s="3"/>
      <c r="C45916" s="3"/>
      <c r="D45916" s="6"/>
      <c r="E45916" s="8"/>
      <c r="O45916" s="9"/>
    </row>
    <row r="45917" spans="2:15" x14ac:dyDescent="0.2">
      <c r="B45917" s="3"/>
      <c r="C45917" s="3"/>
      <c r="D45917" s="6"/>
      <c r="E45917" s="8"/>
      <c r="O45917" s="9"/>
    </row>
    <row r="45918" spans="2:15" x14ac:dyDescent="0.2">
      <c r="B45918" s="3"/>
      <c r="C45918" s="3"/>
      <c r="D45918" s="6"/>
      <c r="E45918" s="8"/>
      <c r="O45918" s="9"/>
    </row>
    <row r="45919" spans="2:15" x14ac:dyDescent="0.2">
      <c r="B45919" s="3"/>
      <c r="C45919" s="3"/>
      <c r="D45919" s="6"/>
      <c r="E45919" s="8"/>
      <c r="O45919" s="9"/>
    </row>
    <row r="45920" spans="2:15" x14ac:dyDescent="0.2">
      <c r="B45920" s="3"/>
      <c r="C45920" s="3"/>
      <c r="D45920" s="6"/>
      <c r="E45920" s="8"/>
      <c r="O45920" s="9"/>
    </row>
    <row r="45921" spans="2:15" x14ac:dyDescent="0.2">
      <c r="B45921" s="3"/>
      <c r="C45921" s="3"/>
      <c r="D45921" s="6"/>
      <c r="E45921" s="8"/>
      <c r="O45921" s="9"/>
    </row>
    <row r="45922" spans="2:15" x14ac:dyDescent="0.2">
      <c r="B45922" s="3"/>
      <c r="C45922" s="3"/>
      <c r="D45922" s="6"/>
      <c r="E45922" s="8"/>
      <c r="O45922" s="9"/>
    </row>
    <row r="45923" spans="2:15" x14ac:dyDescent="0.2">
      <c r="B45923" s="3"/>
      <c r="C45923" s="3"/>
      <c r="D45923" s="6"/>
      <c r="E45923" s="8"/>
      <c r="O45923" s="9"/>
    </row>
    <row r="45924" spans="2:15" x14ac:dyDescent="0.2">
      <c r="B45924" s="3"/>
      <c r="C45924" s="3"/>
      <c r="D45924" s="6"/>
      <c r="E45924" s="8"/>
      <c r="O45924" s="9"/>
    </row>
    <row r="45925" spans="2:15" x14ac:dyDescent="0.2">
      <c r="B45925" s="3"/>
      <c r="C45925" s="3"/>
      <c r="D45925" s="6"/>
      <c r="E45925" s="8"/>
      <c r="O45925" s="9"/>
    </row>
    <row r="45926" spans="2:15" x14ac:dyDescent="0.2">
      <c r="B45926" s="3"/>
      <c r="C45926" s="3"/>
      <c r="D45926" s="6"/>
      <c r="E45926" s="8"/>
      <c r="O45926" s="9"/>
    </row>
    <row r="45927" spans="2:15" x14ac:dyDescent="0.2">
      <c r="B45927" s="3"/>
      <c r="C45927" s="3"/>
      <c r="D45927" s="6"/>
      <c r="E45927" s="8"/>
      <c r="O45927" s="9"/>
    </row>
    <row r="45928" spans="2:15" x14ac:dyDescent="0.2">
      <c r="B45928" s="3"/>
      <c r="C45928" s="3"/>
      <c r="D45928" s="6"/>
      <c r="E45928" s="8"/>
      <c r="O45928" s="9"/>
    </row>
    <row r="45929" spans="2:15" x14ac:dyDescent="0.2">
      <c r="B45929" s="3"/>
      <c r="C45929" s="3"/>
      <c r="D45929" s="6"/>
      <c r="E45929" s="8"/>
      <c r="O45929" s="9"/>
    </row>
    <row r="45930" spans="2:15" x14ac:dyDescent="0.2">
      <c r="B45930" s="3"/>
      <c r="C45930" s="3"/>
      <c r="D45930" s="6"/>
      <c r="E45930" s="8"/>
      <c r="O45930" s="9"/>
    </row>
    <row r="45931" spans="2:15" x14ac:dyDescent="0.2">
      <c r="B45931" s="3"/>
      <c r="C45931" s="3"/>
      <c r="D45931" s="6"/>
      <c r="E45931" s="8"/>
      <c r="O45931" s="9"/>
    </row>
    <row r="45932" spans="2:15" x14ac:dyDescent="0.2">
      <c r="B45932" s="3"/>
      <c r="C45932" s="3"/>
      <c r="D45932" s="6"/>
      <c r="E45932" s="8"/>
      <c r="O45932" s="9"/>
    </row>
    <row r="45933" spans="2:15" x14ac:dyDescent="0.2">
      <c r="B45933" s="3"/>
      <c r="C45933" s="3"/>
      <c r="D45933" s="6"/>
      <c r="E45933" s="8"/>
      <c r="O45933" s="9"/>
    </row>
    <row r="45934" spans="2:15" x14ac:dyDescent="0.2">
      <c r="B45934" s="3"/>
      <c r="C45934" s="3"/>
      <c r="D45934" s="6"/>
      <c r="E45934" s="8"/>
      <c r="O45934" s="9"/>
    </row>
    <row r="45935" spans="2:15" x14ac:dyDescent="0.2">
      <c r="B45935" s="3"/>
      <c r="C45935" s="3"/>
      <c r="D45935" s="6"/>
      <c r="E45935" s="8"/>
      <c r="O45935" s="9"/>
    </row>
    <row r="45936" spans="2:15" x14ac:dyDescent="0.2">
      <c r="B45936" s="3"/>
      <c r="C45936" s="3"/>
      <c r="D45936" s="6"/>
      <c r="E45936" s="8"/>
      <c r="O45936" s="9"/>
    </row>
    <row r="45937" spans="2:15" x14ac:dyDescent="0.2">
      <c r="B45937" s="3"/>
      <c r="C45937" s="3"/>
      <c r="D45937" s="6"/>
      <c r="E45937" s="8"/>
      <c r="O45937" s="9"/>
    </row>
    <row r="45938" spans="2:15" x14ac:dyDescent="0.2">
      <c r="B45938" s="3"/>
      <c r="C45938" s="3"/>
      <c r="D45938" s="6"/>
      <c r="E45938" s="8"/>
      <c r="O45938" s="9"/>
    </row>
    <row r="45939" spans="2:15" x14ac:dyDescent="0.2">
      <c r="B45939" s="3"/>
      <c r="C45939" s="3"/>
      <c r="D45939" s="6"/>
      <c r="E45939" s="8"/>
      <c r="O45939" s="9"/>
    </row>
    <row r="45940" spans="2:15" x14ac:dyDescent="0.2">
      <c r="B45940" s="3"/>
      <c r="C45940" s="3"/>
      <c r="D45940" s="6"/>
      <c r="E45940" s="8"/>
      <c r="O45940" s="9"/>
    </row>
    <row r="45941" spans="2:15" x14ac:dyDescent="0.2">
      <c r="B45941" s="3"/>
      <c r="C45941" s="3"/>
      <c r="D45941" s="6"/>
      <c r="E45941" s="8"/>
      <c r="O45941" s="9"/>
    </row>
    <row r="45942" spans="2:15" x14ac:dyDescent="0.2">
      <c r="B45942" s="3"/>
      <c r="C45942" s="3"/>
      <c r="D45942" s="6"/>
      <c r="E45942" s="8"/>
      <c r="O45942" s="9"/>
    </row>
    <row r="45943" spans="2:15" x14ac:dyDescent="0.2">
      <c r="B45943" s="3"/>
      <c r="C45943" s="3"/>
      <c r="D45943" s="6"/>
      <c r="E45943" s="8"/>
      <c r="O45943" s="9"/>
    </row>
    <row r="45944" spans="2:15" x14ac:dyDescent="0.2">
      <c r="B45944" s="3"/>
      <c r="C45944" s="3"/>
      <c r="D45944" s="6"/>
      <c r="E45944" s="8"/>
      <c r="O45944" s="9"/>
    </row>
    <row r="45945" spans="2:15" x14ac:dyDescent="0.2">
      <c r="B45945" s="3"/>
      <c r="C45945" s="3"/>
      <c r="D45945" s="6"/>
      <c r="E45945" s="8"/>
      <c r="O45945" s="9"/>
    </row>
    <row r="45946" spans="2:15" x14ac:dyDescent="0.2">
      <c r="B45946" s="3"/>
      <c r="C45946" s="3"/>
      <c r="D45946" s="6"/>
      <c r="E45946" s="8"/>
      <c r="O45946" s="9"/>
    </row>
    <row r="45947" spans="2:15" x14ac:dyDescent="0.2">
      <c r="B45947" s="3"/>
      <c r="C45947" s="3"/>
      <c r="D45947" s="6"/>
      <c r="E45947" s="8"/>
      <c r="O45947" s="9"/>
    </row>
    <row r="45948" spans="2:15" x14ac:dyDescent="0.2">
      <c r="B45948" s="3"/>
      <c r="C45948" s="3"/>
      <c r="D45948" s="6"/>
      <c r="E45948" s="8"/>
      <c r="O45948" s="9"/>
    </row>
    <row r="45949" spans="2:15" x14ac:dyDescent="0.2">
      <c r="B45949" s="3"/>
      <c r="C45949" s="3"/>
      <c r="D45949" s="6"/>
      <c r="E45949" s="8"/>
      <c r="O45949" s="9"/>
    </row>
    <row r="45950" spans="2:15" x14ac:dyDescent="0.2">
      <c r="B45950" s="3"/>
      <c r="C45950" s="3"/>
      <c r="D45950" s="6"/>
      <c r="E45950" s="8"/>
      <c r="O45950" s="9"/>
    </row>
    <row r="45951" spans="2:15" x14ac:dyDescent="0.2">
      <c r="B45951" s="3"/>
      <c r="C45951" s="3"/>
      <c r="D45951" s="6"/>
      <c r="E45951" s="8"/>
      <c r="O45951" s="9"/>
    </row>
    <row r="45952" spans="2:15" x14ac:dyDescent="0.2">
      <c r="B45952" s="3"/>
      <c r="C45952" s="3"/>
      <c r="D45952" s="6"/>
      <c r="E45952" s="8"/>
      <c r="O45952" s="9"/>
    </row>
    <row r="45953" spans="2:15" x14ac:dyDescent="0.2">
      <c r="B45953" s="3"/>
      <c r="C45953" s="3"/>
      <c r="D45953" s="6"/>
      <c r="E45953" s="8"/>
      <c r="O45953" s="9"/>
    </row>
    <row r="45954" spans="2:15" x14ac:dyDescent="0.2">
      <c r="B45954" s="3"/>
      <c r="C45954" s="3"/>
      <c r="D45954" s="6"/>
      <c r="E45954" s="8"/>
      <c r="O45954" s="9"/>
    </row>
    <row r="45955" spans="2:15" x14ac:dyDescent="0.2">
      <c r="B45955" s="3"/>
      <c r="C45955" s="3"/>
      <c r="D45955" s="6"/>
      <c r="E45955" s="8"/>
      <c r="O45955" s="9"/>
    </row>
    <row r="45956" spans="2:15" x14ac:dyDescent="0.2">
      <c r="B45956" s="3"/>
      <c r="C45956" s="3"/>
      <c r="D45956" s="6"/>
      <c r="E45956" s="8"/>
      <c r="O45956" s="9"/>
    </row>
    <row r="45957" spans="2:15" x14ac:dyDescent="0.2">
      <c r="B45957" s="3"/>
      <c r="C45957" s="3"/>
      <c r="D45957" s="6"/>
      <c r="E45957" s="8"/>
      <c r="O45957" s="9"/>
    </row>
    <row r="45958" spans="2:15" x14ac:dyDescent="0.2">
      <c r="B45958" s="3"/>
      <c r="C45958" s="3"/>
      <c r="D45958" s="6"/>
      <c r="E45958" s="8"/>
      <c r="O45958" s="9"/>
    </row>
    <row r="45959" spans="2:15" x14ac:dyDescent="0.2">
      <c r="B45959" s="3"/>
      <c r="C45959" s="3"/>
      <c r="D45959" s="6"/>
      <c r="E45959" s="8"/>
      <c r="O45959" s="9"/>
    </row>
    <row r="45960" spans="2:15" x14ac:dyDescent="0.2">
      <c r="B45960" s="3"/>
      <c r="C45960" s="3"/>
      <c r="D45960" s="6"/>
      <c r="E45960" s="8"/>
      <c r="O45960" s="9"/>
    </row>
    <row r="45961" spans="2:15" x14ac:dyDescent="0.2">
      <c r="B45961" s="3"/>
      <c r="C45961" s="3"/>
      <c r="D45961" s="6"/>
      <c r="E45961" s="8"/>
      <c r="O45961" s="9"/>
    </row>
    <row r="45962" spans="2:15" x14ac:dyDescent="0.2">
      <c r="B45962" s="3"/>
      <c r="C45962" s="3"/>
      <c r="D45962" s="6"/>
      <c r="E45962" s="8"/>
      <c r="O45962" s="9"/>
    </row>
    <row r="45963" spans="2:15" x14ac:dyDescent="0.2">
      <c r="B45963" s="3"/>
      <c r="C45963" s="3"/>
      <c r="D45963" s="6"/>
      <c r="E45963" s="8"/>
      <c r="O45963" s="9"/>
    </row>
    <row r="45964" spans="2:15" x14ac:dyDescent="0.2">
      <c r="B45964" s="3"/>
      <c r="C45964" s="3"/>
      <c r="D45964" s="6"/>
      <c r="E45964" s="8"/>
      <c r="O45964" s="9"/>
    </row>
    <row r="45965" spans="2:15" x14ac:dyDescent="0.2">
      <c r="B45965" s="3"/>
      <c r="C45965" s="3"/>
      <c r="D45965" s="6"/>
      <c r="E45965" s="8"/>
      <c r="O45965" s="9"/>
    </row>
    <row r="45966" spans="2:15" x14ac:dyDescent="0.2">
      <c r="B45966" s="3"/>
      <c r="C45966" s="3"/>
      <c r="D45966" s="6"/>
      <c r="E45966" s="8"/>
      <c r="O45966" s="9"/>
    </row>
    <row r="45967" spans="2:15" x14ac:dyDescent="0.2">
      <c r="B45967" s="3"/>
      <c r="C45967" s="3"/>
      <c r="D45967" s="6"/>
      <c r="E45967" s="8"/>
      <c r="O45967" s="9"/>
    </row>
    <row r="45968" spans="2:15" x14ac:dyDescent="0.2">
      <c r="B45968" s="3"/>
      <c r="C45968" s="3"/>
      <c r="D45968" s="6"/>
      <c r="E45968" s="8"/>
      <c r="O45968" s="9"/>
    </row>
    <row r="45969" spans="2:15" x14ac:dyDescent="0.2">
      <c r="B45969" s="3"/>
      <c r="C45969" s="3"/>
      <c r="D45969" s="6"/>
      <c r="E45969" s="8"/>
      <c r="O45969" s="9"/>
    </row>
    <row r="45970" spans="2:15" x14ac:dyDescent="0.2">
      <c r="B45970" s="3"/>
      <c r="C45970" s="3"/>
      <c r="D45970" s="6"/>
      <c r="E45970" s="8"/>
      <c r="O45970" s="9"/>
    </row>
    <row r="45971" spans="2:15" x14ac:dyDescent="0.2">
      <c r="B45971" s="3"/>
      <c r="C45971" s="3"/>
      <c r="D45971" s="6"/>
      <c r="E45971" s="8"/>
      <c r="O45971" s="9"/>
    </row>
    <row r="45972" spans="2:15" x14ac:dyDescent="0.2">
      <c r="B45972" s="3"/>
      <c r="C45972" s="3"/>
      <c r="D45972" s="6"/>
      <c r="E45972" s="8"/>
      <c r="O45972" s="9"/>
    </row>
    <row r="45973" spans="2:15" x14ac:dyDescent="0.2">
      <c r="B45973" s="3"/>
      <c r="C45973" s="3"/>
      <c r="D45973" s="6"/>
      <c r="E45973" s="8"/>
      <c r="O45973" s="9"/>
    </row>
    <row r="45974" spans="2:15" x14ac:dyDescent="0.2">
      <c r="B45974" s="3"/>
      <c r="C45974" s="3"/>
      <c r="D45974" s="6"/>
      <c r="E45974" s="8"/>
      <c r="O45974" s="9"/>
    </row>
    <row r="45975" spans="2:15" x14ac:dyDescent="0.2">
      <c r="B45975" s="3"/>
      <c r="C45975" s="3"/>
      <c r="D45975" s="6"/>
      <c r="E45975" s="8"/>
      <c r="O45975" s="9"/>
    </row>
    <row r="45976" spans="2:15" x14ac:dyDescent="0.2">
      <c r="B45976" s="3"/>
      <c r="C45976" s="3"/>
      <c r="D45976" s="6"/>
      <c r="E45976" s="8"/>
      <c r="O45976" s="9"/>
    </row>
    <row r="45977" spans="2:15" x14ac:dyDescent="0.2">
      <c r="B45977" s="3"/>
      <c r="C45977" s="3"/>
      <c r="D45977" s="6"/>
      <c r="E45977" s="8"/>
      <c r="O45977" s="9"/>
    </row>
    <row r="45978" spans="2:15" x14ac:dyDescent="0.2">
      <c r="B45978" s="3"/>
      <c r="C45978" s="3"/>
      <c r="D45978" s="6"/>
      <c r="E45978" s="8"/>
      <c r="O45978" s="9"/>
    </row>
    <row r="45979" spans="2:15" x14ac:dyDescent="0.2">
      <c r="B45979" s="3"/>
      <c r="C45979" s="3"/>
      <c r="D45979" s="6"/>
      <c r="E45979" s="8"/>
      <c r="O45979" s="9"/>
    </row>
    <row r="45980" spans="2:15" x14ac:dyDescent="0.2">
      <c r="B45980" s="3"/>
      <c r="C45980" s="3"/>
      <c r="D45980" s="6"/>
      <c r="E45980" s="8"/>
      <c r="O45980" s="9"/>
    </row>
    <row r="45981" spans="2:15" x14ac:dyDescent="0.2">
      <c r="B45981" s="3"/>
      <c r="C45981" s="3"/>
      <c r="D45981" s="6"/>
      <c r="E45981" s="8"/>
      <c r="O45981" s="9"/>
    </row>
    <row r="45982" spans="2:15" x14ac:dyDescent="0.2">
      <c r="B45982" s="3"/>
      <c r="C45982" s="3"/>
      <c r="D45982" s="6"/>
      <c r="E45982" s="8"/>
      <c r="O45982" s="9"/>
    </row>
    <row r="45983" spans="2:15" x14ac:dyDescent="0.2">
      <c r="B45983" s="3"/>
      <c r="C45983" s="3"/>
      <c r="D45983" s="6"/>
      <c r="E45983" s="8"/>
      <c r="O45983" s="9"/>
    </row>
    <row r="45984" spans="2:15" x14ac:dyDescent="0.2">
      <c r="B45984" s="3"/>
      <c r="C45984" s="3"/>
      <c r="D45984" s="6"/>
      <c r="E45984" s="8"/>
      <c r="O45984" s="9"/>
    </row>
    <row r="45985" spans="2:15" x14ac:dyDescent="0.2">
      <c r="B45985" s="3"/>
      <c r="C45985" s="3"/>
      <c r="D45985" s="6"/>
      <c r="E45985" s="8"/>
      <c r="O45985" s="9"/>
    </row>
    <row r="45986" spans="2:15" x14ac:dyDescent="0.2">
      <c r="B45986" s="3"/>
      <c r="C45986" s="3"/>
      <c r="D45986" s="6"/>
      <c r="E45986" s="8"/>
      <c r="O45986" s="9"/>
    </row>
    <row r="45987" spans="2:15" x14ac:dyDescent="0.2">
      <c r="B45987" s="3"/>
      <c r="C45987" s="3"/>
      <c r="D45987" s="6"/>
      <c r="E45987" s="8"/>
      <c r="O45987" s="9"/>
    </row>
    <row r="45988" spans="2:15" x14ac:dyDescent="0.2">
      <c r="B45988" s="3"/>
      <c r="C45988" s="3"/>
      <c r="D45988" s="6"/>
      <c r="E45988" s="8"/>
      <c r="O45988" s="9"/>
    </row>
    <row r="45989" spans="2:15" x14ac:dyDescent="0.2">
      <c r="B45989" s="3"/>
      <c r="C45989" s="3"/>
      <c r="D45989" s="6"/>
      <c r="E45989" s="8"/>
      <c r="O45989" s="9"/>
    </row>
    <row r="45990" spans="2:15" x14ac:dyDescent="0.2">
      <c r="B45990" s="3"/>
      <c r="C45990" s="3"/>
      <c r="D45990" s="6"/>
      <c r="E45990" s="8"/>
      <c r="O45990" s="9"/>
    </row>
    <row r="45991" spans="2:15" x14ac:dyDescent="0.2">
      <c r="B45991" s="3"/>
      <c r="C45991" s="3"/>
      <c r="D45991" s="6"/>
      <c r="E45991" s="8"/>
      <c r="O45991" s="9"/>
    </row>
    <row r="45992" spans="2:15" x14ac:dyDescent="0.2">
      <c r="B45992" s="3"/>
      <c r="C45992" s="3"/>
      <c r="D45992" s="6"/>
      <c r="E45992" s="8"/>
      <c r="O45992" s="9"/>
    </row>
    <row r="45993" spans="2:15" x14ac:dyDescent="0.2">
      <c r="B45993" s="3"/>
      <c r="C45993" s="3"/>
      <c r="D45993" s="6"/>
      <c r="E45993" s="8"/>
      <c r="O45993" s="9"/>
    </row>
    <row r="45994" spans="2:15" x14ac:dyDescent="0.2">
      <c r="B45994" s="3"/>
      <c r="C45994" s="3"/>
      <c r="D45994" s="6"/>
      <c r="E45994" s="8"/>
      <c r="O45994" s="9"/>
    </row>
    <row r="45995" spans="2:15" x14ac:dyDescent="0.2">
      <c r="B45995" s="3"/>
      <c r="C45995" s="3"/>
      <c r="D45995" s="6"/>
      <c r="E45995" s="8"/>
      <c r="O45995" s="9"/>
    </row>
    <row r="45996" spans="2:15" x14ac:dyDescent="0.2">
      <c r="B45996" s="3"/>
      <c r="C45996" s="3"/>
      <c r="D45996" s="6"/>
      <c r="E45996" s="8"/>
      <c r="O45996" s="9"/>
    </row>
    <row r="45997" spans="2:15" x14ac:dyDescent="0.2">
      <c r="B45997" s="3"/>
      <c r="C45997" s="3"/>
      <c r="D45997" s="6"/>
      <c r="E45997" s="8"/>
      <c r="O45997" s="9"/>
    </row>
    <row r="45998" spans="2:15" x14ac:dyDescent="0.2">
      <c r="B45998" s="3"/>
      <c r="C45998" s="3"/>
      <c r="D45998" s="6"/>
      <c r="E45998" s="8"/>
      <c r="O45998" s="9"/>
    </row>
    <row r="45999" spans="2:15" x14ac:dyDescent="0.2">
      <c r="B45999" s="3"/>
      <c r="C45999" s="3"/>
      <c r="D45999" s="6"/>
      <c r="E45999" s="8"/>
      <c r="O45999" s="9"/>
    </row>
    <row r="46000" spans="2:15" x14ac:dyDescent="0.2">
      <c r="B46000" s="3"/>
      <c r="C46000" s="3"/>
      <c r="D46000" s="6"/>
      <c r="E46000" s="8"/>
      <c r="O46000" s="9"/>
    </row>
    <row r="46001" spans="2:15" x14ac:dyDescent="0.2">
      <c r="B46001" s="3"/>
      <c r="C46001" s="3"/>
      <c r="D46001" s="6"/>
      <c r="E46001" s="8"/>
      <c r="O46001" s="9"/>
    </row>
    <row r="46002" spans="2:15" x14ac:dyDescent="0.2">
      <c r="B46002" s="3"/>
      <c r="C46002" s="3"/>
      <c r="D46002" s="6"/>
      <c r="E46002" s="8"/>
      <c r="O46002" s="9"/>
    </row>
    <row r="46003" spans="2:15" x14ac:dyDescent="0.2">
      <c r="B46003" s="3"/>
      <c r="C46003" s="3"/>
      <c r="D46003" s="6"/>
      <c r="E46003" s="8"/>
      <c r="O46003" s="9"/>
    </row>
    <row r="46004" spans="2:15" x14ac:dyDescent="0.2">
      <c r="B46004" s="3"/>
      <c r="C46004" s="3"/>
      <c r="D46004" s="6"/>
      <c r="E46004" s="8"/>
      <c r="O46004" s="9"/>
    </row>
    <row r="46005" spans="2:15" x14ac:dyDescent="0.2">
      <c r="B46005" s="3"/>
      <c r="C46005" s="3"/>
      <c r="D46005" s="6"/>
      <c r="E46005" s="8"/>
      <c r="O46005" s="9"/>
    </row>
    <row r="46006" spans="2:15" x14ac:dyDescent="0.2">
      <c r="B46006" s="3"/>
      <c r="C46006" s="3"/>
      <c r="D46006" s="6"/>
      <c r="E46006" s="8"/>
      <c r="O46006" s="9"/>
    </row>
    <row r="46007" spans="2:15" x14ac:dyDescent="0.2">
      <c r="B46007" s="3"/>
      <c r="C46007" s="3"/>
      <c r="D46007" s="6"/>
      <c r="E46007" s="8"/>
      <c r="O46007" s="9"/>
    </row>
    <row r="46008" spans="2:15" x14ac:dyDescent="0.2">
      <c r="B46008" s="3"/>
      <c r="C46008" s="3"/>
      <c r="D46008" s="6"/>
      <c r="E46008" s="8"/>
      <c r="O46008" s="9"/>
    </row>
    <row r="46009" spans="2:15" x14ac:dyDescent="0.2">
      <c r="B46009" s="3"/>
      <c r="C46009" s="3"/>
      <c r="D46009" s="6"/>
      <c r="E46009" s="8"/>
      <c r="O46009" s="9"/>
    </row>
    <row r="46010" spans="2:15" x14ac:dyDescent="0.2">
      <c r="B46010" s="3"/>
      <c r="C46010" s="3"/>
      <c r="D46010" s="6"/>
      <c r="E46010" s="8"/>
      <c r="O46010" s="9"/>
    </row>
    <row r="46011" spans="2:15" x14ac:dyDescent="0.2">
      <c r="B46011" s="3"/>
      <c r="C46011" s="3"/>
      <c r="D46011" s="6"/>
      <c r="E46011" s="8"/>
      <c r="O46011" s="9"/>
    </row>
    <row r="46012" spans="2:15" x14ac:dyDescent="0.2">
      <c r="B46012" s="3"/>
      <c r="C46012" s="3"/>
      <c r="D46012" s="6"/>
      <c r="E46012" s="8"/>
      <c r="O46012" s="9"/>
    </row>
    <row r="46013" spans="2:15" x14ac:dyDescent="0.2">
      <c r="B46013" s="3"/>
      <c r="C46013" s="3"/>
      <c r="D46013" s="6"/>
      <c r="E46013" s="8"/>
      <c r="O46013" s="9"/>
    </row>
    <row r="46014" spans="2:15" x14ac:dyDescent="0.2">
      <c r="B46014" s="3"/>
      <c r="C46014" s="3"/>
      <c r="D46014" s="6"/>
      <c r="E46014" s="8"/>
      <c r="O46014" s="9"/>
    </row>
    <row r="46015" spans="2:15" x14ac:dyDescent="0.2">
      <c r="B46015" s="3"/>
      <c r="C46015" s="3"/>
      <c r="D46015" s="6"/>
      <c r="E46015" s="8"/>
      <c r="O46015" s="9"/>
    </row>
    <row r="46016" spans="2:15" x14ac:dyDescent="0.2">
      <c r="B46016" s="3"/>
      <c r="C46016" s="3"/>
      <c r="D46016" s="6"/>
      <c r="E46016" s="8"/>
      <c r="O46016" s="9"/>
    </row>
    <row r="46017" spans="2:15" x14ac:dyDescent="0.2">
      <c r="B46017" s="3"/>
      <c r="C46017" s="3"/>
      <c r="D46017" s="6"/>
      <c r="E46017" s="8"/>
      <c r="O46017" s="9"/>
    </row>
    <row r="46018" spans="2:15" x14ac:dyDescent="0.2">
      <c r="B46018" s="3"/>
      <c r="C46018" s="3"/>
      <c r="D46018" s="6"/>
      <c r="E46018" s="8"/>
      <c r="O46018" s="9"/>
    </row>
    <row r="46019" spans="2:15" x14ac:dyDescent="0.2">
      <c r="B46019" s="3"/>
      <c r="C46019" s="3"/>
      <c r="D46019" s="6"/>
      <c r="E46019" s="8"/>
      <c r="O46019" s="9"/>
    </row>
    <row r="46020" spans="2:15" x14ac:dyDescent="0.2">
      <c r="B46020" s="3"/>
      <c r="C46020" s="3"/>
      <c r="D46020" s="6"/>
      <c r="E46020" s="8"/>
      <c r="O46020" s="9"/>
    </row>
    <row r="46021" spans="2:15" x14ac:dyDescent="0.2">
      <c r="B46021" s="3"/>
      <c r="C46021" s="3"/>
      <c r="D46021" s="6"/>
      <c r="E46021" s="8"/>
      <c r="O46021" s="9"/>
    </row>
    <row r="46022" spans="2:15" x14ac:dyDescent="0.2">
      <c r="B46022" s="3"/>
      <c r="C46022" s="3"/>
      <c r="D46022" s="6"/>
      <c r="E46022" s="8"/>
      <c r="O46022" s="9"/>
    </row>
    <row r="46023" spans="2:15" x14ac:dyDescent="0.2">
      <c r="B46023" s="3"/>
      <c r="C46023" s="3"/>
      <c r="D46023" s="6"/>
      <c r="E46023" s="8"/>
      <c r="O46023" s="9"/>
    </row>
    <row r="46024" spans="2:15" x14ac:dyDescent="0.2">
      <c r="B46024" s="3"/>
      <c r="C46024" s="3"/>
      <c r="D46024" s="6"/>
      <c r="E46024" s="8"/>
      <c r="O46024" s="9"/>
    </row>
    <row r="46025" spans="2:15" x14ac:dyDescent="0.2">
      <c r="B46025" s="3"/>
      <c r="C46025" s="3"/>
      <c r="D46025" s="6"/>
      <c r="E46025" s="8"/>
      <c r="O46025" s="9"/>
    </row>
    <row r="46026" spans="2:15" x14ac:dyDescent="0.2">
      <c r="B46026" s="3"/>
      <c r="C46026" s="3"/>
      <c r="D46026" s="6"/>
      <c r="E46026" s="8"/>
      <c r="O46026" s="9"/>
    </row>
    <row r="46027" spans="2:15" x14ac:dyDescent="0.2">
      <c r="B46027" s="3"/>
      <c r="C46027" s="3"/>
      <c r="D46027" s="6"/>
      <c r="E46027" s="8"/>
      <c r="O46027" s="9"/>
    </row>
    <row r="46028" spans="2:15" x14ac:dyDescent="0.2">
      <c r="B46028" s="3"/>
      <c r="C46028" s="3"/>
      <c r="D46028" s="6"/>
      <c r="E46028" s="8"/>
      <c r="O46028" s="9"/>
    </row>
    <row r="46029" spans="2:15" x14ac:dyDescent="0.2">
      <c r="B46029" s="3"/>
      <c r="C46029" s="3"/>
      <c r="D46029" s="6"/>
      <c r="E46029" s="8"/>
      <c r="O46029" s="9"/>
    </row>
    <row r="46030" spans="2:15" x14ac:dyDescent="0.2">
      <c r="B46030" s="3"/>
      <c r="C46030" s="3"/>
      <c r="D46030" s="6"/>
      <c r="E46030" s="8"/>
      <c r="O46030" s="9"/>
    </row>
    <row r="46031" spans="2:15" x14ac:dyDescent="0.2">
      <c r="B46031" s="3"/>
      <c r="C46031" s="3"/>
      <c r="D46031" s="6"/>
      <c r="E46031" s="8"/>
      <c r="O46031" s="9"/>
    </row>
    <row r="46032" spans="2:15" x14ac:dyDescent="0.2">
      <c r="B46032" s="3"/>
      <c r="C46032" s="3"/>
      <c r="D46032" s="6"/>
      <c r="E46032" s="8"/>
      <c r="O46032" s="9"/>
    </row>
    <row r="46033" spans="2:15" x14ac:dyDescent="0.2">
      <c r="B46033" s="3"/>
      <c r="C46033" s="3"/>
      <c r="D46033" s="6"/>
      <c r="E46033" s="8"/>
      <c r="O46033" s="9"/>
    </row>
    <row r="46034" spans="2:15" x14ac:dyDescent="0.2">
      <c r="B46034" s="3"/>
      <c r="C46034" s="3"/>
      <c r="D46034" s="6"/>
      <c r="E46034" s="8"/>
      <c r="O46034" s="9"/>
    </row>
    <row r="46035" spans="2:15" x14ac:dyDescent="0.2">
      <c r="B46035" s="3"/>
      <c r="C46035" s="3"/>
      <c r="D46035" s="6"/>
      <c r="E46035" s="8"/>
      <c r="O46035" s="9"/>
    </row>
    <row r="46036" spans="2:15" x14ac:dyDescent="0.2">
      <c r="B46036" s="3"/>
      <c r="C46036" s="3"/>
      <c r="D46036" s="6"/>
      <c r="E46036" s="8"/>
      <c r="O46036" s="9"/>
    </row>
    <row r="46037" spans="2:15" x14ac:dyDescent="0.2">
      <c r="B46037" s="3"/>
      <c r="C46037" s="3"/>
      <c r="D46037" s="6"/>
      <c r="E46037" s="8"/>
      <c r="O46037" s="9"/>
    </row>
    <row r="46038" spans="2:15" x14ac:dyDescent="0.2">
      <c r="B46038" s="3"/>
      <c r="C46038" s="3"/>
      <c r="D46038" s="6"/>
      <c r="E46038" s="8"/>
      <c r="O46038" s="9"/>
    </row>
    <row r="46039" spans="2:15" x14ac:dyDescent="0.2">
      <c r="B46039" s="3"/>
      <c r="C46039" s="3"/>
      <c r="D46039" s="6"/>
      <c r="E46039" s="8"/>
      <c r="O46039" s="9"/>
    </row>
    <row r="46040" spans="2:15" x14ac:dyDescent="0.2">
      <c r="B46040" s="3"/>
      <c r="C46040" s="3"/>
      <c r="D46040" s="6"/>
      <c r="E46040" s="8"/>
      <c r="O46040" s="9"/>
    </row>
    <row r="46041" spans="2:15" x14ac:dyDescent="0.2">
      <c r="B46041" s="3"/>
      <c r="C46041" s="3"/>
      <c r="D46041" s="6"/>
      <c r="E46041" s="8"/>
      <c r="O46041" s="9"/>
    </row>
    <row r="46042" spans="2:15" x14ac:dyDescent="0.2">
      <c r="B46042" s="3"/>
      <c r="C46042" s="3"/>
      <c r="D46042" s="6"/>
      <c r="E46042" s="8"/>
      <c r="O46042" s="9"/>
    </row>
    <row r="46043" spans="2:15" x14ac:dyDescent="0.2">
      <c r="B46043" s="3"/>
      <c r="C46043" s="3"/>
      <c r="D46043" s="6"/>
      <c r="E46043" s="8"/>
      <c r="O46043" s="9"/>
    </row>
    <row r="46044" spans="2:15" x14ac:dyDescent="0.2">
      <c r="B46044" s="3"/>
      <c r="C46044" s="3"/>
      <c r="D46044" s="6"/>
      <c r="E46044" s="8"/>
      <c r="O46044" s="9"/>
    </row>
    <row r="46045" spans="2:15" x14ac:dyDescent="0.2">
      <c r="B46045" s="3"/>
      <c r="C46045" s="3"/>
      <c r="D46045" s="6"/>
      <c r="E46045" s="8"/>
      <c r="O46045" s="9"/>
    </row>
    <row r="46046" spans="2:15" x14ac:dyDescent="0.2">
      <c r="B46046" s="3"/>
      <c r="C46046" s="3"/>
      <c r="D46046" s="6"/>
      <c r="E46046" s="8"/>
      <c r="O46046" s="9"/>
    </row>
    <row r="46047" spans="2:15" x14ac:dyDescent="0.2">
      <c r="B46047" s="3"/>
      <c r="C46047" s="3"/>
      <c r="D46047" s="6"/>
      <c r="E46047" s="8"/>
      <c r="O46047" s="9"/>
    </row>
    <row r="46048" spans="2:15" x14ac:dyDescent="0.2">
      <c r="B46048" s="3"/>
      <c r="C46048" s="3"/>
      <c r="D46048" s="6"/>
      <c r="E46048" s="8"/>
      <c r="O46048" s="9"/>
    </row>
    <row r="46049" spans="2:15" x14ac:dyDescent="0.2">
      <c r="B46049" s="3"/>
      <c r="C46049" s="3"/>
      <c r="D46049" s="6"/>
      <c r="E46049" s="8"/>
      <c r="O46049" s="9"/>
    </row>
    <row r="46050" spans="2:15" x14ac:dyDescent="0.2">
      <c r="B46050" s="3"/>
      <c r="C46050" s="3"/>
      <c r="D46050" s="6"/>
      <c r="E46050" s="8"/>
      <c r="O46050" s="9"/>
    </row>
    <row r="46051" spans="2:15" x14ac:dyDescent="0.2">
      <c r="B46051" s="3"/>
      <c r="C46051" s="3"/>
      <c r="D46051" s="6"/>
      <c r="E46051" s="8"/>
      <c r="O46051" s="9"/>
    </row>
    <row r="46052" spans="2:15" x14ac:dyDescent="0.2">
      <c r="B46052" s="3"/>
      <c r="C46052" s="3"/>
      <c r="D46052" s="6"/>
      <c r="E46052" s="8"/>
      <c r="O46052" s="9"/>
    </row>
    <row r="46053" spans="2:15" x14ac:dyDescent="0.2">
      <c r="B46053" s="3"/>
      <c r="C46053" s="3"/>
      <c r="D46053" s="6"/>
      <c r="E46053" s="8"/>
      <c r="O46053" s="9"/>
    </row>
    <row r="46054" spans="2:15" x14ac:dyDescent="0.2">
      <c r="B46054" s="3"/>
      <c r="C46054" s="3"/>
      <c r="D46054" s="6"/>
      <c r="E46054" s="8"/>
      <c r="O46054" s="9"/>
    </row>
    <row r="46055" spans="2:15" x14ac:dyDescent="0.2">
      <c r="B46055" s="3"/>
      <c r="C46055" s="3"/>
      <c r="D46055" s="6"/>
      <c r="E46055" s="8"/>
      <c r="O46055" s="9"/>
    </row>
    <row r="46056" spans="2:15" x14ac:dyDescent="0.2">
      <c r="B46056" s="3"/>
      <c r="C46056" s="3"/>
      <c r="D46056" s="6"/>
      <c r="E46056" s="8"/>
      <c r="O46056" s="9"/>
    </row>
    <row r="46057" spans="2:15" x14ac:dyDescent="0.2">
      <c r="B46057" s="3"/>
      <c r="C46057" s="3"/>
      <c r="D46057" s="6"/>
      <c r="E46057" s="8"/>
      <c r="O46057" s="9"/>
    </row>
    <row r="46058" spans="2:15" x14ac:dyDescent="0.2">
      <c r="B46058" s="3"/>
      <c r="C46058" s="3"/>
      <c r="D46058" s="6"/>
      <c r="E46058" s="8"/>
      <c r="O46058" s="9"/>
    </row>
    <row r="46059" spans="2:15" x14ac:dyDescent="0.2">
      <c r="B46059" s="3"/>
      <c r="C46059" s="3"/>
      <c r="D46059" s="6"/>
      <c r="E46059" s="8"/>
      <c r="O46059" s="9"/>
    </row>
    <row r="46060" spans="2:15" x14ac:dyDescent="0.2">
      <c r="B46060" s="3"/>
      <c r="C46060" s="3"/>
      <c r="D46060" s="6"/>
      <c r="E46060" s="8"/>
      <c r="O46060" s="9"/>
    </row>
    <row r="46061" spans="2:15" x14ac:dyDescent="0.2">
      <c r="B46061" s="3"/>
      <c r="C46061" s="3"/>
      <c r="D46061" s="6"/>
      <c r="E46061" s="8"/>
      <c r="O46061" s="9"/>
    </row>
    <row r="46062" spans="2:15" x14ac:dyDescent="0.2">
      <c r="B46062" s="3"/>
      <c r="C46062" s="3"/>
      <c r="D46062" s="6"/>
      <c r="E46062" s="8"/>
      <c r="O46062" s="9"/>
    </row>
    <row r="46063" spans="2:15" x14ac:dyDescent="0.2">
      <c r="B46063" s="3"/>
      <c r="C46063" s="3"/>
      <c r="D46063" s="6"/>
      <c r="E46063" s="8"/>
      <c r="O46063" s="9"/>
    </row>
    <row r="46064" spans="2:15" x14ac:dyDescent="0.2">
      <c r="B46064" s="3"/>
      <c r="C46064" s="3"/>
      <c r="D46064" s="6"/>
      <c r="E46064" s="8"/>
      <c r="O46064" s="9"/>
    </row>
    <row r="46065" spans="2:15" x14ac:dyDescent="0.2">
      <c r="B46065" s="3"/>
      <c r="C46065" s="3"/>
      <c r="D46065" s="6"/>
      <c r="E46065" s="8"/>
      <c r="O46065" s="9"/>
    </row>
    <row r="46066" spans="2:15" x14ac:dyDescent="0.2">
      <c r="B46066" s="3"/>
      <c r="C46066" s="3"/>
      <c r="D46066" s="6"/>
      <c r="E46066" s="8"/>
      <c r="O46066" s="9"/>
    </row>
    <row r="46067" spans="2:15" x14ac:dyDescent="0.2">
      <c r="B46067" s="3"/>
      <c r="C46067" s="3"/>
      <c r="D46067" s="6"/>
      <c r="E46067" s="8"/>
      <c r="O46067" s="9"/>
    </row>
    <row r="46068" spans="2:15" x14ac:dyDescent="0.2">
      <c r="B46068" s="3"/>
      <c r="C46068" s="3"/>
      <c r="D46068" s="6"/>
      <c r="E46068" s="8"/>
      <c r="O46068" s="9"/>
    </row>
    <row r="46069" spans="2:15" x14ac:dyDescent="0.2">
      <c r="B46069" s="3"/>
      <c r="C46069" s="3"/>
      <c r="D46069" s="6"/>
      <c r="E46069" s="8"/>
      <c r="O46069" s="9"/>
    </row>
    <row r="46070" spans="2:15" x14ac:dyDescent="0.2">
      <c r="B46070" s="3"/>
      <c r="C46070" s="3"/>
      <c r="D46070" s="6"/>
      <c r="E46070" s="8"/>
      <c r="O46070" s="9"/>
    </row>
    <row r="46071" spans="2:15" x14ac:dyDescent="0.2">
      <c r="B46071" s="3"/>
      <c r="C46071" s="3"/>
      <c r="D46071" s="6"/>
      <c r="E46071" s="8"/>
      <c r="O46071" s="9"/>
    </row>
    <row r="46072" spans="2:15" x14ac:dyDescent="0.2">
      <c r="B46072" s="3"/>
      <c r="C46072" s="3"/>
      <c r="D46072" s="6"/>
      <c r="E46072" s="8"/>
      <c r="O46072" s="9"/>
    </row>
    <row r="46073" spans="2:15" x14ac:dyDescent="0.2">
      <c r="B46073" s="3"/>
      <c r="C46073" s="3"/>
      <c r="D46073" s="6"/>
      <c r="E46073" s="8"/>
      <c r="O46073" s="9"/>
    </row>
    <row r="46074" spans="2:15" x14ac:dyDescent="0.2">
      <c r="B46074" s="3"/>
      <c r="C46074" s="3"/>
      <c r="D46074" s="6"/>
      <c r="E46074" s="8"/>
      <c r="O46074" s="9"/>
    </row>
    <row r="46075" spans="2:15" x14ac:dyDescent="0.2">
      <c r="B46075" s="3"/>
      <c r="C46075" s="3"/>
      <c r="D46075" s="6"/>
      <c r="E46075" s="8"/>
      <c r="O46075" s="9"/>
    </row>
    <row r="46076" spans="2:15" x14ac:dyDescent="0.2">
      <c r="B46076" s="3"/>
      <c r="C46076" s="3"/>
      <c r="D46076" s="6"/>
      <c r="E46076" s="8"/>
      <c r="O46076" s="9"/>
    </row>
    <row r="46077" spans="2:15" x14ac:dyDescent="0.2">
      <c r="B46077" s="3"/>
      <c r="C46077" s="3"/>
      <c r="D46077" s="6"/>
      <c r="E46077" s="8"/>
      <c r="O46077" s="9"/>
    </row>
    <row r="46078" spans="2:15" x14ac:dyDescent="0.2">
      <c r="B46078" s="3"/>
      <c r="C46078" s="3"/>
      <c r="D46078" s="6"/>
      <c r="E46078" s="8"/>
      <c r="O46078" s="9"/>
    </row>
    <row r="46079" spans="2:15" x14ac:dyDescent="0.2">
      <c r="B46079" s="3"/>
      <c r="C46079" s="3"/>
      <c r="D46079" s="6"/>
      <c r="E46079" s="8"/>
      <c r="O46079" s="9"/>
    </row>
    <row r="46080" spans="2:15" x14ac:dyDescent="0.2">
      <c r="B46080" s="3"/>
      <c r="C46080" s="3"/>
      <c r="D46080" s="6"/>
      <c r="E46080" s="8"/>
      <c r="O46080" s="9"/>
    </row>
    <row r="46081" spans="2:15" x14ac:dyDescent="0.2">
      <c r="B46081" s="3"/>
      <c r="C46081" s="3"/>
      <c r="D46081" s="6"/>
      <c r="E46081" s="8"/>
      <c r="O46081" s="9"/>
    </row>
    <row r="46082" spans="2:15" x14ac:dyDescent="0.2">
      <c r="B46082" s="3"/>
      <c r="C46082" s="3"/>
      <c r="D46082" s="6"/>
      <c r="E46082" s="8"/>
      <c r="O46082" s="9"/>
    </row>
    <row r="46083" spans="2:15" x14ac:dyDescent="0.2">
      <c r="B46083" s="3"/>
      <c r="C46083" s="3"/>
      <c r="D46083" s="6"/>
      <c r="E46083" s="8"/>
      <c r="O46083" s="9"/>
    </row>
    <row r="46084" spans="2:15" x14ac:dyDescent="0.2">
      <c r="B46084" s="3"/>
      <c r="C46084" s="3"/>
      <c r="D46084" s="6"/>
      <c r="E46084" s="8"/>
      <c r="O46084" s="9"/>
    </row>
    <row r="46085" spans="2:15" x14ac:dyDescent="0.2">
      <c r="B46085" s="3"/>
      <c r="C46085" s="3"/>
      <c r="D46085" s="6"/>
      <c r="E46085" s="8"/>
      <c r="O46085" s="9"/>
    </row>
    <row r="46086" spans="2:15" x14ac:dyDescent="0.2">
      <c r="B46086" s="3"/>
      <c r="C46086" s="3"/>
      <c r="D46086" s="6"/>
      <c r="E46086" s="8"/>
      <c r="O46086" s="9"/>
    </row>
    <row r="46087" spans="2:15" x14ac:dyDescent="0.2">
      <c r="B46087" s="3"/>
      <c r="C46087" s="3"/>
      <c r="D46087" s="6"/>
      <c r="E46087" s="8"/>
      <c r="O46087" s="9"/>
    </row>
    <row r="46088" spans="2:15" x14ac:dyDescent="0.2">
      <c r="B46088" s="3"/>
      <c r="C46088" s="3"/>
      <c r="D46088" s="6"/>
      <c r="E46088" s="8"/>
      <c r="O46088" s="9"/>
    </row>
    <row r="46089" spans="2:15" x14ac:dyDescent="0.2">
      <c r="B46089" s="3"/>
      <c r="C46089" s="3"/>
      <c r="D46089" s="6"/>
      <c r="E46089" s="8"/>
      <c r="O46089" s="9"/>
    </row>
    <row r="46090" spans="2:15" x14ac:dyDescent="0.2">
      <c r="B46090" s="3"/>
      <c r="C46090" s="3"/>
      <c r="D46090" s="6"/>
      <c r="E46090" s="8"/>
      <c r="O46090" s="9"/>
    </row>
    <row r="46091" spans="2:15" x14ac:dyDescent="0.2">
      <c r="B46091" s="3"/>
      <c r="C46091" s="3"/>
      <c r="D46091" s="6"/>
      <c r="E46091" s="8"/>
      <c r="O46091" s="9"/>
    </row>
    <row r="46092" spans="2:15" x14ac:dyDescent="0.2">
      <c r="B46092" s="3"/>
      <c r="C46092" s="3"/>
      <c r="D46092" s="6"/>
      <c r="E46092" s="8"/>
      <c r="O46092" s="9"/>
    </row>
    <row r="46093" spans="2:15" x14ac:dyDescent="0.2">
      <c r="B46093" s="3"/>
      <c r="C46093" s="3"/>
      <c r="D46093" s="6"/>
      <c r="E46093" s="8"/>
      <c r="O46093" s="9"/>
    </row>
    <row r="46094" spans="2:15" x14ac:dyDescent="0.2">
      <c r="B46094" s="3"/>
      <c r="C46094" s="3"/>
      <c r="D46094" s="6"/>
      <c r="E46094" s="8"/>
      <c r="O46094" s="9"/>
    </row>
    <row r="46095" spans="2:15" x14ac:dyDescent="0.2">
      <c r="B46095" s="3"/>
      <c r="C46095" s="3"/>
      <c r="D46095" s="6"/>
      <c r="E46095" s="8"/>
      <c r="O46095" s="9"/>
    </row>
    <row r="46096" spans="2:15" x14ac:dyDescent="0.2">
      <c r="B46096" s="3"/>
      <c r="C46096" s="3"/>
      <c r="D46096" s="6"/>
      <c r="E46096" s="8"/>
      <c r="O46096" s="9"/>
    </row>
    <row r="46097" spans="2:15" x14ac:dyDescent="0.2">
      <c r="B46097" s="3"/>
      <c r="C46097" s="3"/>
      <c r="D46097" s="6"/>
      <c r="E46097" s="8"/>
      <c r="O46097" s="9"/>
    </row>
    <row r="46098" spans="2:15" x14ac:dyDescent="0.2">
      <c r="B46098" s="3"/>
      <c r="C46098" s="3"/>
      <c r="D46098" s="6"/>
      <c r="E46098" s="8"/>
      <c r="O46098" s="9"/>
    </row>
    <row r="46099" spans="2:15" x14ac:dyDescent="0.2">
      <c r="B46099" s="3"/>
      <c r="C46099" s="3"/>
      <c r="D46099" s="6"/>
      <c r="E46099" s="8"/>
      <c r="O46099" s="9"/>
    </row>
    <row r="46100" spans="2:15" x14ac:dyDescent="0.2">
      <c r="B46100" s="3"/>
      <c r="C46100" s="3"/>
      <c r="D46100" s="6"/>
      <c r="E46100" s="8"/>
      <c r="O46100" s="9"/>
    </row>
    <row r="46101" spans="2:15" x14ac:dyDescent="0.2">
      <c r="B46101" s="3"/>
      <c r="C46101" s="3"/>
      <c r="D46101" s="6"/>
      <c r="E46101" s="8"/>
      <c r="O46101" s="9"/>
    </row>
    <row r="46102" spans="2:15" x14ac:dyDescent="0.2">
      <c r="B46102" s="3"/>
      <c r="C46102" s="3"/>
      <c r="D46102" s="6"/>
      <c r="E46102" s="8"/>
      <c r="O46102" s="9"/>
    </row>
    <row r="46103" spans="2:15" x14ac:dyDescent="0.2">
      <c r="B46103" s="3"/>
      <c r="C46103" s="3"/>
      <c r="D46103" s="6"/>
      <c r="E46103" s="8"/>
      <c r="O46103" s="9"/>
    </row>
    <row r="46104" spans="2:15" x14ac:dyDescent="0.2">
      <c r="B46104" s="3"/>
      <c r="C46104" s="3"/>
      <c r="D46104" s="6"/>
      <c r="E46104" s="8"/>
      <c r="O46104" s="9"/>
    </row>
    <row r="46105" spans="2:15" x14ac:dyDescent="0.2">
      <c r="B46105" s="3"/>
      <c r="C46105" s="3"/>
      <c r="D46105" s="6"/>
      <c r="E46105" s="8"/>
      <c r="O46105" s="9"/>
    </row>
    <row r="46106" spans="2:15" x14ac:dyDescent="0.2">
      <c r="B46106" s="3"/>
      <c r="C46106" s="3"/>
      <c r="D46106" s="6"/>
      <c r="E46106" s="8"/>
      <c r="O46106" s="9"/>
    </row>
    <row r="46107" spans="2:15" x14ac:dyDescent="0.2">
      <c r="B46107" s="3"/>
      <c r="C46107" s="3"/>
      <c r="D46107" s="6"/>
      <c r="E46107" s="8"/>
      <c r="O46107" s="9"/>
    </row>
    <row r="46108" spans="2:15" x14ac:dyDescent="0.2">
      <c r="B46108" s="3"/>
      <c r="C46108" s="3"/>
      <c r="D46108" s="6"/>
      <c r="E46108" s="8"/>
      <c r="O46108" s="9"/>
    </row>
    <row r="46109" spans="2:15" x14ac:dyDescent="0.2">
      <c r="B46109" s="3"/>
      <c r="C46109" s="3"/>
      <c r="D46109" s="6"/>
      <c r="E46109" s="8"/>
      <c r="O46109" s="9"/>
    </row>
    <row r="46110" spans="2:15" x14ac:dyDescent="0.2">
      <c r="B46110" s="3"/>
      <c r="C46110" s="3"/>
      <c r="D46110" s="6"/>
      <c r="E46110" s="8"/>
      <c r="O46110" s="9"/>
    </row>
    <row r="46111" spans="2:15" x14ac:dyDescent="0.2">
      <c r="B46111" s="3"/>
      <c r="C46111" s="3"/>
      <c r="D46111" s="6"/>
      <c r="E46111" s="8"/>
      <c r="O46111" s="9"/>
    </row>
    <row r="46112" spans="2:15" x14ac:dyDescent="0.2">
      <c r="B46112" s="3"/>
      <c r="C46112" s="3"/>
      <c r="D46112" s="6"/>
      <c r="E46112" s="8"/>
      <c r="O46112" s="9"/>
    </row>
    <row r="46113" spans="2:15" x14ac:dyDescent="0.2">
      <c r="B46113" s="3"/>
      <c r="C46113" s="3"/>
      <c r="D46113" s="6"/>
      <c r="E46113" s="8"/>
      <c r="O46113" s="9"/>
    </row>
    <row r="46114" spans="2:15" x14ac:dyDescent="0.2">
      <c r="B46114" s="3"/>
      <c r="C46114" s="3"/>
      <c r="D46114" s="6"/>
      <c r="E46114" s="8"/>
      <c r="O46114" s="9"/>
    </row>
    <row r="46115" spans="2:15" x14ac:dyDescent="0.2">
      <c r="B46115" s="3"/>
      <c r="C46115" s="3"/>
      <c r="D46115" s="6"/>
      <c r="E46115" s="8"/>
      <c r="O46115" s="9"/>
    </row>
    <row r="46116" spans="2:15" x14ac:dyDescent="0.2">
      <c r="B46116" s="3"/>
      <c r="C46116" s="3"/>
      <c r="D46116" s="6"/>
      <c r="E46116" s="8"/>
      <c r="O46116" s="9"/>
    </row>
    <row r="46117" spans="2:15" x14ac:dyDescent="0.2">
      <c r="B46117" s="3"/>
      <c r="C46117" s="3"/>
      <c r="D46117" s="6"/>
      <c r="E46117" s="8"/>
      <c r="O46117" s="9"/>
    </row>
    <row r="46118" spans="2:15" x14ac:dyDescent="0.2">
      <c r="B46118" s="3"/>
      <c r="C46118" s="3"/>
      <c r="D46118" s="6"/>
      <c r="E46118" s="8"/>
      <c r="O46118" s="9"/>
    </row>
    <row r="46119" spans="2:15" x14ac:dyDescent="0.2">
      <c r="B46119" s="3"/>
      <c r="C46119" s="3"/>
      <c r="D46119" s="6"/>
      <c r="E46119" s="8"/>
      <c r="O46119" s="9"/>
    </row>
    <row r="46120" spans="2:15" x14ac:dyDescent="0.2">
      <c r="B46120" s="3"/>
      <c r="C46120" s="3"/>
      <c r="D46120" s="6"/>
      <c r="E46120" s="8"/>
      <c r="O46120" s="9"/>
    </row>
    <row r="46121" spans="2:15" x14ac:dyDescent="0.2">
      <c r="B46121" s="3"/>
      <c r="C46121" s="3"/>
      <c r="D46121" s="6"/>
      <c r="E46121" s="8"/>
      <c r="O46121" s="9"/>
    </row>
    <row r="46122" spans="2:15" x14ac:dyDescent="0.2">
      <c r="B46122" s="3"/>
      <c r="C46122" s="3"/>
      <c r="D46122" s="6"/>
      <c r="E46122" s="8"/>
      <c r="O46122" s="9"/>
    </row>
    <row r="46123" spans="2:15" x14ac:dyDescent="0.2">
      <c r="B46123" s="3"/>
      <c r="C46123" s="3"/>
      <c r="D46123" s="6"/>
      <c r="E46123" s="8"/>
      <c r="O46123" s="9"/>
    </row>
    <row r="46124" spans="2:15" x14ac:dyDescent="0.2">
      <c r="B46124" s="3"/>
      <c r="C46124" s="3"/>
      <c r="D46124" s="6"/>
      <c r="E46124" s="8"/>
      <c r="O46124" s="9"/>
    </row>
    <row r="46125" spans="2:15" x14ac:dyDescent="0.2">
      <c r="B46125" s="3"/>
      <c r="C46125" s="3"/>
      <c r="D46125" s="6"/>
      <c r="E46125" s="8"/>
      <c r="O46125" s="9"/>
    </row>
    <row r="46126" spans="2:15" x14ac:dyDescent="0.2">
      <c r="B46126" s="3"/>
      <c r="C46126" s="3"/>
      <c r="D46126" s="6"/>
      <c r="E46126" s="8"/>
      <c r="O46126" s="9"/>
    </row>
    <row r="46127" spans="2:15" x14ac:dyDescent="0.2">
      <c r="B46127" s="3"/>
      <c r="C46127" s="3"/>
      <c r="D46127" s="6"/>
      <c r="E46127" s="8"/>
      <c r="O46127" s="9"/>
    </row>
    <row r="46128" spans="2:15" x14ac:dyDescent="0.2">
      <c r="B46128" s="3"/>
      <c r="C46128" s="3"/>
      <c r="D46128" s="6"/>
      <c r="E46128" s="8"/>
      <c r="O46128" s="9"/>
    </row>
    <row r="46129" spans="2:15" x14ac:dyDescent="0.2">
      <c r="B46129" s="3"/>
      <c r="C46129" s="3"/>
      <c r="D46129" s="6"/>
      <c r="E46129" s="8"/>
      <c r="O46129" s="9"/>
    </row>
    <row r="46130" spans="2:15" x14ac:dyDescent="0.2">
      <c r="B46130" s="3"/>
      <c r="C46130" s="3"/>
      <c r="D46130" s="6"/>
      <c r="E46130" s="8"/>
      <c r="O46130" s="9"/>
    </row>
    <row r="46131" spans="2:15" x14ac:dyDescent="0.2">
      <c r="B46131" s="3"/>
      <c r="C46131" s="3"/>
      <c r="D46131" s="6"/>
      <c r="E46131" s="8"/>
      <c r="O46131" s="9"/>
    </row>
    <row r="46132" spans="2:15" x14ac:dyDescent="0.2">
      <c r="B46132" s="3"/>
      <c r="C46132" s="3"/>
      <c r="D46132" s="6"/>
      <c r="E46132" s="8"/>
      <c r="O46132" s="9"/>
    </row>
    <row r="46133" spans="2:15" x14ac:dyDescent="0.2">
      <c r="B46133" s="3"/>
      <c r="C46133" s="3"/>
      <c r="D46133" s="6"/>
      <c r="E46133" s="8"/>
      <c r="O46133" s="9"/>
    </row>
    <row r="46134" spans="2:15" x14ac:dyDescent="0.2">
      <c r="B46134" s="3"/>
      <c r="C46134" s="3"/>
      <c r="D46134" s="6"/>
      <c r="E46134" s="8"/>
      <c r="O46134" s="9"/>
    </row>
    <row r="46135" spans="2:15" x14ac:dyDescent="0.2">
      <c r="B46135" s="3"/>
      <c r="C46135" s="3"/>
      <c r="D46135" s="6"/>
      <c r="E46135" s="8"/>
      <c r="O46135" s="9"/>
    </row>
    <row r="46136" spans="2:15" x14ac:dyDescent="0.2">
      <c r="B46136" s="3"/>
      <c r="C46136" s="3"/>
      <c r="D46136" s="6"/>
      <c r="E46136" s="8"/>
      <c r="O46136" s="9"/>
    </row>
    <row r="46137" spans="2:15" x14ac:dyDescent="0.2">
      <c r="B46137" s="3"/>
      <c r="C46137" s="3"/>
      <c r="D46137" s="6"/>
      <c r="E46137" s="8"/>
      <c r="O46137" s="9"/>
    </row>
    <row r="46138" spans="2:15" x14ac:dyDescent="0.2">
      <c r="B46138" s="3"/>
      <c r="C46138" s="3"/>
      <c r="D46138" s="6"/>
      <c r="E46138" s="8"/>
      <c r="O46138" s="9"/>
    </row>
    <row r="46139" spans="2:15" x14ac:dyDescent="0.2">
      <c r="B46139" s="3"/>
      <c r="C46139" s="3"/>
      <c r="D46139" s="6"/>
      <c r="E46139" s="8"/>
      <c r="O46139" s="9"/>
    </row>
    <row r="46140" spans="2:15" x14ac:dyDescent="0.2">
      <c r="B46140" s="3"/>
      <c r="C46140" s="3"/>
      <c r="D46140" s="6"/>
      <c r="E46140" s="8"/>
      <c r="O46140" s="9"/>
    </row>
    <row r="46141" spans="2:15" x14ac:dyDescent="0.2">
      <c r="B46141" s="3"/>
      <c r="C46141" s="3"/>
      <c r="D46141" s="6"/>
      <c r="E46141" s="8"/>
      <c r="O46141" s="9"/>
    </row>
    <row r="46142" spans="2:15" x14ac:dyDescent="0.2">
      <c r="B46142" s="3"/>
      <c r="C46142" s="3"/>
      <c r="D46142" s="6"/>
      <c r="E46142" s="8"/>
      <c r="O46142" s="9"/>
    </row>
    <row r="46143" spans="2:15" x14ac:dyDescent="0.2">
      <c r="B46143" s="3"/>
      <c r="C46143" s="3"/>
      <c r="D46143" s="6"/>
      <c r="E46143" s="8"/>
      <c r="O46143" s="9"/>
    </row>
    <row r="46144" spans="2:15" x14ac:dyDescent="0.2">
      <c r="B46144" s="3"/>
      <c r="C46144" s="3"/>
      <c r="D46144" s="6"/>
      <c r="E46144" s="8"/>
      <c r="O46144" s="9"/>
    </row>
    <row r="46145" spans="2:15" x14ac:dyDescent="0.2">
      <c r="B46145" s="3"/>
      <c r="C46145" s="3"/>
      <c r="D46145" s="6"/>
      <c r="E46145" s="8"/>
      <c r="O46145" s="9"/>
    </row>
    <row r="46146" spans="2:15" x14ac:dyDescent="0.2">
      <c r="B46146" s="3"/>
      <c r="C46146" s="3"/>
      <c r="D46146" s="6"/>
      <c r="E46146" s="8"/>
      <c r="O46146" s="9"/>
    </row>
    <row r="46147" spans="2:15" x14ac:dyDescent="0.2">
      <c r="B46147" s="3"/>
      <c r="C46147" s="3"/>
      <c r="D46147" s="6"/>
      <c r="E46147" s="8"/>
      <c r="O46147" s="9"/>
    </row>
    <row r="46148" spans="2:15" x14ac:dyDescent="0.2">
      <c r="B46148" s="3"/>
      <c r="C46148" s="3"/>
      <c r="D46148" s="6"/>
      <c r="E46148" s="8"/>
      <c r="O46148" s="9"/>
    </row>
    <row r="46149" spans="2:15" x14ac:dyDescent="0.2">
      <c r="B46149" s="3"/>
      <c r="C46149" s="3"/>
      <c r="D46149" s="6"/>
      <c r="E46149" s="8"/>
      <c r="O46149" s="9"/>
    </row>
    <row r="46150" spans="2:15" x14ac:dyDescent="0.2">
      <c r="B46150" s="3"/>
      <c r="C46150" s="3"/>
      <c r="D46150" s="6"/>
      <c r="E46150" s="8"/>
      <c r="O46150" s="9"/>
    </row>
    <row r="46151" spans="2:15" x14ac:dyDescent="0.2">
      <c r="B46151" s="3"/>
      <c r="C46151" s="3"/>
      <c r="D46151" s="6"/>
      <c r="E46151" s="8"/>
      <c r="O46151" s="9"/>
    </row>
    <row r="46152" spans="2:15" x14ac:dyDescent="0.2">
      <c r="B46152" s="3"/>
      <c r="C46152" s="3"/>
      <c r="D46152" s="6"/>
      <c r="E46152" s="8"/>
      <c r="O46152" s="9"/>
    </row>
    <row r="46153" spans="2:15" x14ac:dyDescent="0.2">
      <c r="B46153" s="3"/>
      <c r="C46153" s="3"/>
      <c r="D46153" s="6"/>
      <c r="E46153" s="8"/>
      <c r="O46153" s="9"/>
    </row>
    <row r="46154" spans="2:15" x14ac:dyDescent="0.2">
      <c r="B46154" s="3"/>
      <c r="C46154" s="3"/>
      <c r="D46154" s="6"/>
      <c r="E46154" s="8"/>
      <c r="O46154" s="9"/>
    </row>
    <row r="46155" spans="2:15" x14ac:dyDescent="0.2">
      <c r="B46155" s="3"/>
      <c r="C46155" s="3"/>
      <c r="D46155" s="6"/>
      <c r="E46155" s="8"/>
      <c r="O46155" s="9"/>
    </row>
    <row r="46156" spans="2:15" x14ac:dyDescent="0.2">
      <c r="B46156" s="3"/>
      <c r="C46156" s="3"/>
      <c r="D46156" s="6"/>
      <c r="E46156" s="8"/>
      <c r="O46156" s="9"/>
    </row>
    <row r="46157" spans="2:15" x14ac:dyDescent="0.2">
      <c r="B46157" s="3"/>
      <c r="C46157" s="3"/>
      <c r="D46157" s="6"/>
      <c r="E46157" s="8"/>
      <c r="O46157" s="9"/>
    </row>
    <row r="46158" spans="2:15" x14ac:dyDescent="0.2">
      <c r="B46158" s="3"/>
      <c r="C46158" s="3"/>
      <c r="D46158" s="6"/>
      <c r="E46158" s="8"/>
      <c r="O46158" s="9"/>
    </row>
    <row r="46159" spans="2:15" x14ac:dyDescent="0.2">
      <c r="B46159" s="3"/>
      <c r="C46159" s="3"/>
      <c r="D46159" s="6"/>
      <c r="E46159" s="8"/>
      <c r="O46159" s="9"/>
    </row>
    <row r="46160" spans="2:15" x14ac:dyDescent="0.2">
      <c r="B46160" s="3"/>
      <c r="C46160" s="3"/>
      <c r="D46160" s="6"/>
      <c r="E46160" s="8"/>
      <c r="O46160" s="9"/>
    </row>
    <row r="46161" spans="2:15" x14ac:dyDescent="0.2">
      <c r="B46161" s="3"/>
      <c r="C46161" s="3"/>
      <c r="D46161" s="6"/>
      <c r="E46161" s="8"/>
      <c r="O46161" s="9"/>
    </row>
    <row r="46162" spans="2:15" x14ac:dyDescent="0.2">
      <c r="B46162" s="3"/>
      <c r="C46162" s="3"/>
      <c r="D46162" s="6"/>
      <c r="E46162" s="8"/>
      <c r="O46162" s="9"/>
    </row>
    <row r="46163" spans="2:15" x14ac:dyDescent="0.2">
      <c r="B46163" s="3"/>
      <c r="C46163" s="3"/>
      <c r="D46163" s="6"/>
      <c r="E46163" s="8"/>
      <c r="O46163" s="9"/>
    </row>
    <row r="46164" spans="2:15" x14ac:dyDescent="0.2">
      <c r="B46164" s="3"/>
      <c r="C46164" s="3"/>
      <c r="D46164" s="6"/>
      <c r="E46164" s="8"/>
      <c r="O46164" s="9"/>
    </row>
    <row r="46165" spans="2:15" x14ac:dyDescent="0.2">
      <c r="B46165" s="3"/>
      <c r="C46165" s="3"/>
      <c r="D46165" s="6"/>
      <c r="E46165" s="8"/>
      <c r="O46165" s="9"/>
    </row>
    <row r="46166" spans="2:15" x14ac:dyDescent="0.2">
      <c r="B46166" s="3"/>
      <c r="C46166" s="3"/>
      <c r="D46166" s="6"/>
      <c r="E46166" s="8"/>
      <c r="O46166" s="9"/>
    </row>
    <row r="46167" spans="2:15" x14ac:dyDescent="0.2">
      <c r="B46167" s="3"/>
      <c r="C46167" s="3"/>
      <c r="D46167" s="6"/>
      <c r="E46167" s="8"/>
      <c r="O46167" s="9"/>
    </row>
    <row r="46168" spans="2:15" x14ac:dyDescent="0.2">
      <c r="B46168" s="3"/>
      <c r="C46168" s="3"/>
      <c r="D46168" s="6"/>
      <c r="E46168" s="8"/>
      <c r="O46168" s="9"/>
    </row>
    <row r="46169" spans="2:15" x14ac:dyDescent="0.2">
      <c r="B46169" s="3"/>
      <c r="C46169" s="3"/>
      <c r="D46169" s="6"/>
      <c r="E46169" s="8"/>
      <c r="O46169" s="9"/>
    </row>
    <row r="46170" spans="2:15" x14ac:dyDescent="0.2">
      <c r="B46170" s="3"/>
      <c r="C46170" s="3"/>
      <c r="D46170" s="6"/>
      <c r="E46170" s="8"/>
      <c r="O46170" s="9"/>
    </row>
    <row r="46171" spans="2:15" x14ac:dyDescent="0.2">
      <c r="B46171" s="3"/>
      <c r="C46171" s="3"/>
      <c r="D46171" s="6"/>
      <c r="E46171" s="8"/>
      <c r="O46171" s="9"/>
    </row>
    <row r="46172" spans="2:15" x14ac:dyDescent="0.2">
      <c r="B46172" s="3"/>
      <c r="C46172" s="3"/>
      <c r="D46172" s="6"/>
      <c r="E46172" s="8"/>
      <c r="O46172" s="9"/>
    </row>
    <row r="46173" spans="2:15" x14ac:dyDescent="0.2">
      <c r="B46173" s="3"/>
      <c r="C46173" s="3"/>
      <c r="D46173" s="6"/>
      <c r="E46173" s="8"/>
      <c r="O46173" s="9"/>
    </row>
    <row r="46174" spans="2:15" x14ac:dyDescent="0.2">
      <c r="B46174" s="3"/>
      <c r="C46174" s="3"/>
      <c r="D46174" s="6"/>
      <c r="E46174" s="8"/>
      <c r="O46174" s="9"/>
    </row>
    <row r="46175" spans="2:15" x14ac:dyDescent="0.2">
      <c r="B46175" s="3"/>
      <c r="C46175" s="3"/>
      <c r="D46175" s="6"/>
      <c r="E46175" s="8"/>
      <c r="O46175" s="9"/>
    </row>
    <row r="46176" spans="2:15" x14ac:dyDescent="0.2">
      <c r="B46176" s="3"/>
      <c r="C46176" s="3"/>
      <c r="D46176" s="6"/>
      <c r="E46176" s="8"/>
      <c r="O46176" s="9"/>
    </row>
    <row r="46177" spans="2:15" x14ac:dyDescent="0.2">
      <c r="B46177" s="3"/>
      <c r="C46177" s="3"/>
      <c r="D46177" s="6"/>
      <c r="E46177" s="8"/>
      <c r="O46177" s="9"/>
    </row>
    <row r="46178" spans="2:15" x14ac:dyDescent="0.2">
      <c r="B46178" s="3"/>
      <c r="C46178" s="3"/>
      <c r="D46178" s="6"/>
      <c r="E46178" s="8"/>
      <c r="O46178" s="9"/>
    </row>
    <row r="46179" spans="2:15" x14ac:dyDescent="0.2">
      <c r="B46179" s="3"/>
      <c r="C46179" s="3"/>
      <c r="D46179" s="6"/>
      <c r="E46179" s="8"/>
      <c r="O46179" s="9"/>
    </row>
    <row r="46180" spans="2:15" x14ac:dyDescent="0.2">
      <c r="B46180" s="3"/>
      <c r="C46180" s="3"/>
      <c r="D46180" s="6"/>
      <c r="E46180" s="8"/>
      <c r="O46180" s="9"/>
    </row>
    <row r="46181" spans="2:15" x14ac:dyDescent="0.2">
      <c r="B46181" s="3"/>
      <c r="C46181" s="3"/>
      <c r="D46181" s="6"/>
      <c r="E46181" s="8"/>
      <c r="O46181" s="9"/>
    </row>
    <row r="46182" spans="2:15" x14ac:dyDescent="0.2">
      <c r="B46182" s="3"/>
      <c r="C46182" s="3"/>
      <c r="D46182" s="6"/>
      <c r="E46182" s="8"/>
      <c r="O46182" s="9"/>
    </row>
    <row r="46183" spans="2:15" x14ac:dyDescent="0.2">
      <c r="B46183" s="3"/>
      <c r="C46183" s="3"/>
      <c r="D46183" s="6"/>
      <c r="E46183" s="8"/>
      <c r="O46183" s="9"/>
    </row>
    <row r="46184" spans="2:15" x14ac:dyDescent="0.2">
      <c r="B46184" s="3"/>
      <c r="C46184" s="3"/>
      <c r="D46184" s="6"/>
      <c r="E46184" s="8"/>
      <c r="O46184" s="9"/>
    </row>
    <row r="46185" spans="2:15" x14ac:dyDescent="0.2">
      <c r="B46185" s="3"/>
      <c r="C46185" s="3"/>
      <c r="D46185" s="6"/>
      <c r="E46185" s="8"/>
      <c r="O46185" s="9"/>
    </row>
    <row r="46186" spans="2:15" x14ac:dyDescent="0.2">
      <c r="B46186" s="3"/>
      <c r="C46186" s="3"/>
      <c r="D46186" s="6"/>
      <c r="E46186" s="8"/>
      <c r="O46186" s="9"/>
    </row>
    <row r="46187" spans="2:15" x14ac:dyDescent="0.2">
      <c r="B46187" s="3"/>
      <c r="C46187" s="3"/>
      <c r="D46187" s="6"/>
      <c r="E46187" s="8"/>
      <c r="O46187" s="9"/>
    </row>
    <row r="46188" spans="2:15" x14ac:dyDescent="0.2">
      <c r="B46188" s="3"/>
      <c r="C46188" s="3"/>
      <c r="D46188" s="6"/>
      <c r="E46188" s="8"/>
      <c r="O46188" s="9"/>
    </row>
    <row r="46189" spans="2:15" x14ac:dyDescent="0.2">
      <c r="B46189" s="3"/>
      <c r="C46189" s="3"/>
      <c r="D46189" s="6"/>
      <c r="E46189" s="8"/>
      <c r="O46189" s="9"/>
    </row>
    <row r="46190" spans="2:15" x14ac:dyDescent="0.2">
      <c r="B46190" s="3"/>
      <c r="C46190" s="3"/>
      <c r="D46190" s="6"/>
      <c r="E46190" s="8"/>
      <c r="O46190" s="9"/>
    </row>
    <row r="46191" spans="2:15" x14ac:dyDescent="0.2">
      <c r="B46191" s="3"/>
      <c r="C46191" s="3"/>
      <c r="D46191" s="6"/>
      <c r="E46191" s="8"/>
      <c r="O46191" s="9"/>
    </row>
    <row r="46192" spans="2:15" x14ac:dyDescent="0.2">
      <c r="B46192" s="3"/>
      <c r="C46192" s="3"/>
      <c r="D46192" s="6"/>
      <c r="E46192" s="8"/>
      <c r="O46192" s="9"/>
    </row>
    <row r="46193" spans="2:15" x14ac:dyDescent="0.2">
      <c r="B46193" s="3"/>
      <c r="C46193" s="3"/>
      <c r="D46193" s="6"/>
      <c r="E46193" s="8"/>
      <c r="O46193" s="9"/>
    </row>
    <row r="46194" spans="2:15" x14ac:dyDescent="0.2">
      <c r="B46194" s="3"/>
      <c r="C46194" s="3"/>
      <c r="D46194" s="6"/>
      <c r="E46194" s="8"/>
      <c r="O46194" s="9"/>
    </row>
    <row r="46195" spans="2:15" x14ac:dyDescent="0.2">
      <c r="B46195" s="3"/>
      <c r="C46195" s="3"/>
      <c r="D46195" s="6"/>
      <c r="E46195" s="8"/>
      <c r="O46195" s="9"/>
    </row>
    <row r="46196" spans="2:15" x14ac:dyDescent="0.2">
      <c r="B46196" s="3"/>
      <c r="C46196" s="3"/>
      <c r="D46196" s="6"/>
      <c r="E46196" s="8"/>
      <c r="O46196" s="9"/>
    </row>
    <row r="46197" spans="2:15" x14ac:dyDescent="0.2">
      <c r="B46197" s="3"/>
      <c r="C46197" s="3"/>
      <c r="D46197" s="6"/>
      <c r="E46197" s="8"/>
      <c r="O46197" s="9"/>
    </row>
    <row r="46198" spans="2:15" x14ac:dyDescent="0.2">
      <c r="B46198" s="3"/>
      <c r="C46198" s="3"/>
      <c r="D46198" s="6"/>
      <c r="E46198" s="8"/>
      <c r="O46198" s="9"/>
    </row>
    <row r="46199" spans="2:15" x14ac:dyDescent="0.2">
      <c r="B46199" s="3"/>
      <c r="C46199" s="3"/>
      <c r="D46199" s="6"/>
      <c r="E46199" s="8"/>
      <c r="O46199" s="9"/>
    </row>
    <row r="46200" spans="2:15" x14ac:dyDescent="0.2">
      <c r="B46200" s="3"/>
      <c r="C46200" s="3"/>
      <c r="D46200" s="6"/>
      <c r="E46200" s="8"/>
      <c r="O46200" s="9"/>
    </row>
    <row r="46201" spans="2:15" x14ac:dyDescent="0.2">
      <c r="B46201" s="3"/>
      <c r="C46201" s="3"/>
      <c r="D46201" s="6"/>
      <c r="E46201" s="8"/>
      <c r="O46201" s="9"/>
    </row>
    <row r="46202" spans="2:15" x14ac:dyDescent="0.2">
      <c r="B46202" s="3"/>
      <c r="C46202" s="3"/>
      <c r="D46202" s="6"/>
      <c r="E46202" s="8"/>
      <c r="O46202" s="9"/>
    </row>
    <row r="46203" spans="2:15" x14ac:dyDescent="0.2">
      <c r="B46203" s="3"/>
      <c r="C46203" s="3"/>
      <c r="D46203" s="6"/>
      <c r="E46203" s="8"/>
      <c r="O46203" s="9"/>
    </row>
    <row r="46204" spans="2:15" x14ac:dyDescent="0.2">
      <c r="B46204" s="3"/>
      <c r="C46204" s="3"/>
      <c r="D46204" s="6"/>
      <c r="E46204" s="8"/>
      <c r="O46204" s="9"/>
    </row>
    <row r="46205" spans="2:15" x14ac:dyDescent="0.2">
      <c r="B46205" s="3"/>
      <c r="C46205" s="3"/>
      <c r="D46205" s="6"/>
      <c r="E46205" s="8"/>
      <c r="O46205" s="9"/>
    </row>
    <row r="46206" spans="2:15" x14ac:dyDescent="0.2">
      <c r="B46206" s="3"/>
      <c r="C46206" s="3"/>
      <c r="D46206" s="6"/>
      <c r="E46206" s="8"/>
      <c r="O46206" s="9"/>
    </row>
    <row r="46207" spans="2:15" x14ac:dyDescent="0.2">
      <c r="B46207" s="3"/>
      <c r="C46207" s="3"/>
      <c r="D46207" s="6"/>
      <c r="E46207" s="8"/>
      <c r="O46207" s="9"/>
    </row>
    <row r="46208" spans="2:15" x14ac:dyDescent="0.2">
      <c r="B46208" s="3"/>
      <c r="C46208" s="3"/>
      <c r="D46208" s="6"/>
      <c r="E46208" s="8"/>
      <c r="O46208" s="9"/>
    </row>
    <row r="46209" spans="2:15" x14ac:dyDescent="0.2">
      <c r="B46209" s="3"/>
      <c r="C46209" s="3"/>
      <c r="D46209" s="6"/>
      <c r="E46209" s="8"/>
      <c r="O46209" s="9"/>
    </row>
    <row r="46210" spans="2:15" x14ac:dyDescent="0.2">
      <c r="B46210" s="3"/>
      <c r="C46210" s="3"/>
      <c r="D46210" s="6"/>
      <c r="E46210" s="8"/>
      <c r="O46210" s="9"/>
    </row>
    <row r="46211" spans="2:15" x14ac:dyDescent="0.2">
      <c r="B46211" s="3"/>
      <c r="C46211" s="3"/>
      <c r="D46211" s="6"/>
      <c r="E46211" s="8"/>
      <c r="O46211" s="9"/>
    </row>
    <row r="46212" spans="2:15" x14ac:dyDescent="0.2">
      <c r="B46212" s="3"/>
      <c r="C46212" s="3"/>
      <c r="D46212" s="6"/>
      <c r="E46212" s="8"/>
      <c r="O46212" s="9"/>
    </row>
    <row r="46213" spans="2:15" x14ac:dyDescent="0.2">
      <c r="B46213" s="3"/>
      <c r="C46213" s="3"/>
      <c r="D46213" s="6"/>
      <c r="E46213" s="8"/>
      <c r="O46213" s="9"/>
    </row>
    <row r="46214" spans="2:15" x14ac:dyDescent="0.2">
      <c r="B46214" s="3"/>
      <c r="C46214" s="3"/>
      <c r="D46214" s="6"/>
      <c r="E46214" s="8"/>
      <c r="O46214" s="9"/>
    </row>
    <row r="46215" spans="2:15" x14ac:dyDescent="0.2">
      <c r="B46215" s="3"/>
      <c r="C46215" s="3"/>
      <c r="D46215" s="6"/>
      <c r="E46215" s="8"/>
      <c r="O46215" s="9"/>
    </row>
    <row r="46216" spans="2:15" x14ac:dyDescent="0.2">
      <c r="B46216" s="3"/>
      <c r="C46216" s="3"/>
      <c r="D46216" s="6"/>
      <c r="E46216" s="8"/>
      <c r="O46216" s="9"/>
    </row>
    <row r="46217" spans="2:15" x14ac:dyDescent="0.2">
      <c r="B46217" s="3"/>
      <c r="C46217" s="3"/>
      <c r="D46217" s="6"/>
      <c r="E46217" s="8"/>
      <c r="O46217" s="9"/>
    </row>
    <row r="46218" spans="2:15" x14ac:dyDescent="0.2">
      <c r="B46218" s="3"/>
      <c r="C46218" s="3"/>
      <c r="D46218" s="6"/>
      <c r="E46218" s="8"/>
      <c r="O46218" s="9"/>
    </row>
    <row r="46219" spans="2:15" x14ac:dyDescent="0.2">
      <c r="B46219" s="3"/>
      <c r="C46219" s="3"/>
      <c r="D46219" s="6"/>
      <c r="E46219" s="8"/>
      <c r="O46219" s="9"/>
    </row>
    <row r="46220" spans="2:15" x14ac:dyDescent="0.2">
      <c r="B46220" s="3"/>
      <c r="C46220" s="3"/>
      <c r="D46220" s="6"/>
      <c r="E46220" s="8"/>
      <c r="O46220" s="9"/>
    </row>
    <row r="46221" spans="2:15" x14ac:dyDescent="0.2">
      <c r="B46221" s="3"/>
      <c r="C46221" s="3"/>
      <c r="D46221" s="6"/>
      <c r="E46221" s="8"/>
      <c r="O46221" s="9"/>
    </row>
    <row r="46222" spans="2:15" x14ac:dyDescent="0.2">
      <c r="B46222" s="3"/>
      <c r="C46222" s="3"/>
      <c r="D46222" s="6"/>
      <c r="E46222" s="8"/>
      <c r="O46222" s="9"/>
    </row>
    <row r="46223" spans="2:15" x14ac:dyDescent="0.2">
      <c r="B46223" s="3"/>
      <c r="C46223" s="3"/>
      <c r="D46223" s="6"/>
      <c r="E46223" s="8"/>
      <c r="O46223" s="9"/>
    </row>
    <row r="46224" spans="2:15" x14ac:dyDescent="0.2">
      <c r="B46224" s="3"/>
      <c r="C46224" s="3"/>
      <c r="D46224" s="6"/>
      <c r="E46224" s="8"/>
      <c r="O46224" s="9"/>
    </row>
    <row r="46225" spans="2:15" x14ac:dyDescent="0.2">
      <c r="B46225" s="3"/>
      <c r="C46225" s="3"/>
      <c r="D46225" s="6"/>
      <c r="E46225" s="8"/>
      <c r="O46225" s="9"/>
    </row>
    <row r="46226" spans="2:15" x14ac:dyDescent="0.2">
      <c r="B46226" s="3"/>
      <c r="C46226" s="3"/>
      <c r="D46226" s="6"/>
      <c r="E46226" s="8"/>
      <c r="O46226" s="9"/>
    </row>
    <row r="46227" spans="2:15" x14ac:dyDescent="0.2">
      <c r="B46227" s="3"/>
      <c r="C46227" s="3"/>
      <c r="D46227" s="6"/>
      <c r="E46227" s="8"/>
      <c r="O46227" s="9"/>
    </row>
    <row r="46228" spans="2:15" x14ac:dyDescent="0.2">
      <c r="B46228" s="3"/>
      <c r="C46228" s="3"/>
      <c r="D46228" s="6"/>
      <c r="E46228" s="8"/>
      <c r="O46228" s="9"/>
    </row>
    <row r="46229" spans="2:15" x14ac:dyDescent="0.2">
      <c r="B46229" s="3"/>
      <c r="C46229" s="3"/>
      <c r="D46229" s="6"/>
      <c r="E46229" s="8"/>
      <c r="O46229" s="9"/>
    </row>
    <row r="46230" spans="2:15" x14ac:dyDescent="0.2">
      <c r="B46230" s="3"/>
      <c r="C46230" s="3"/>
      <c r="D46230" s="6"/>
      <c r="E46230" s="8"/>
      <c r="O46230" s="9"/>
    </row>
    <row r="46231" spans="2:15" x14ac:dyDescent="0.2">
      <c r="B46231" s="3"/>
      <c r="C46231" s="3"/>
      <c r="D46231" s="6"/>
      <c r="E46231" s="8"/>
      <c r="O46231" s="9"/>
    </row>
    <row r="46232" spans="2:15" x14ac:dyDescent="0.2">
      <c r="B46232" s="3"/>
      <c r="C46232" s="3"/>
      <c r="D46232" s="6"/>
      <c r="E46232" s="8"/>
      <c r="O46232" s="9"/>
    </row>
    <row r="46233" spans="2:15" x14ac:dyDescent="0.2">
      <c r="B46233" s="3"/>
      <c r="C46233" s="3"/>
      <c r="D46233" s="6"/>
      <c r="E46233" s="8"/>
      <c r="O46233" s="9"/>
    </row>
    <row r="46234" spans="2:15" x14ac:dyDescent="0.2">
      <c r="B46234" s="3"/>
      <c r="C46234" s="3"/>
      <c r="D46234" s="6"/>
      <c r="E46234" s="8"/>
      <c r="O46234" s="9"/>
    </row>
    <row r="46235" spans="2:15" x14ac:dyDescent="0.2">
      <c r="B46235" s="3"/>
      <c r="C46235" s="3"/>
      <c r="D46235" s="6"/>
      <c r="E46235" s="8"/>
      <c r="O46235" s="9"/>
    </row>
    <row r="46236" spans="2:15" x14ac:dyDescent="0.2">
      <c r="B46236" s="3"/>
      <c r="C46236" s="3"/>
      <c r="D46236" s="6"/>
      <c r="E46236" s="8"/>
      <c r="O46236" s="9"/>
    </row>
    <row r="46237" spans="2:15" x14ac:dyDescent="0.2">
      <c r="B46237" s="3"/>
      <c r="C46237" s="3"/>
      <c r="D46237" s="6"/>
      <c r="E46237" s="8"/>
      <c r="O46237" s="9"/>
    </row>
    <row r="46238" spans="2:15" x14ac:dyDescent="0.2">
      <c r="B46238" s="3"/>
      <c r="C46238" s="3"/>
      <c r="D46238" s="6"/>
      <c r="E46238" s="8"/>
      <c r="O46238" s="9"/>
    </row>
    <row r="46239" spans="2:15" x14ac:dyDescent="0.2">
      <c r="B46239" s="3"/>
      <c r="C46239" s="3"/>
      <c r="D46239" s="6"/>
      <c r="E46239" s="8"/>
      <c r="O46239" s="9"/>
    </row>
    <row r="46240" spans="2:15" x14ac:dyDescent="0.2">
      <c r="B46240" s="3"/>
      <c r="C46240" s="3"/>
      <c r="D46240" s="6"/>
      <c r="E46240" s="8"/>
      <c r="O46240" s="9"/>
    </row>
    <row r="46241" spans="2:15" x14ac:dyDescent="0.2">
      <c r="B46241" s="3"/>
      <c r="C46241" s="3"/>
      <c r="D46241" s="6"/>
      <c r="E46241" s="8"/>
      <c r="O46241" s="9"/>
    </row>
    <row r="46242" spans="2:15" x14ac:dyDescent="0.2">
      <c r="B46242" s="3"/>
      <c r="C46242" s="3"/>
      <c r="D46242" s="6"/>
      <c r="E46242" s="8"/>
      <c r="O46242" s="9"/>
    </row>
    <row r="46243" spans="2:15" x14ac:dyDescent="0.2">
      <c r="B46243" s="3"/>
      <c r="C46243" s="3"/>
      <c r="D46243" s="6"/>
      <c r="E46243" s="8"/>
      <c r="O46243" s="9"/>
    </row>
    <row r="46244" spans="2:15" x14ac:dyDescent="0.2">
      <c r="B46244" s="3"/>
      <c r="C46244" s="3"/>
      <c r="D46244" s="6"/>
      <c r="E46244" s="8"/>
      <c r="O46244" s="9"/>
    </row>
    <row r="46245" spans="2:15" x14ac:dyDescent="0.2">
      <c r="B46245" s="3"/>
      <c r="C46245" s="3"/>
      <c r="D46245" s="6"/>
      <c r="E46245" s="8"/>
      <c r="O46245" s="9"/>
    </row>
    <row r="46246" spans="2:15" x14ac:dyDescent="0.2">
      <c r="B46246" s="3"/>
      <c r="C46246" s="3"/>
      <c r="D46246" s="6"/>
      <c r="E46246" s="8"/>
      <c r="O46246" s="9"/>
    </row>
    <row r="46247" spans="2:15" x14ac:dyDescent="0.2">
      <c r="B46247" s="3"/>
      <c r="C46247" s="3"/>
      <c r="D46247" s="6"/>
      <c r="E46247" s="8"/>
      <c r="O46247" s="9"/>
    </row>
    <row r="46248" spans="2:15" x14ac:dyDescent="0.2">
      <c r="B46248" s="3"/>
      <c r="C46248" s="3"/>
      <c r="D46248" s="6"/>
      <c r="E46248" s="8"/>
      <c r="O46248" s="9"/>
    </row>
    <row r="46249" spans="2:15" x14ac:dyDescent="0.2">
      <c r="B46249" s="3"/>
      <c r="C46249" s="3"/>
      <c r="D46249" s="6"/>
      <c r="E46249" s="8"/>
      <c r="O46249" s="9"/>
    </row>
    <row r="46250" spans="2:15" x14ac:dyDescent="0.2">
      <c r="B46250" s="3"/>
      <c r="C46250" s="3"/>
      <c r="D46250" s="6"/>
      <c r="E46250" s="8"/>
      <c r="O46250" s="9"/>
    </row>
    <row r="46251" spans="2:15" x14ac:dyDescent="0.2">
      <c r="B46251" s="3"/>
      <c r="C46251" s="3"/>
      <c r="D46251" s="6"/>
      <c r="E46251" s="8"/>
      <c r="O46251" s="9"/>
    </row>
    <row r="46252" spans="2:15" x14ac:dyDescent="0.2">
      <c r="B46252" s="3"/>
      <c r="C46252" s="3"/>
      <c r="D46252" s="6"/>
      <c r="E46252" s="8"/>
      <c r="O46252" s="9"/>
    </row>
    <row r="46253" spans="2:15" x14ac:dyDescent="0.2">
      <c r="B46253" s="3"/>
      <c r="C46253" s="3"/>
      <c r="D46253" s="6"/>
      <c r="E46253" s="8"/>
      <c r="O46253" s="9"/>
    </row>
    <row r="46254" spans="2:15" x14ac:dyDescent="0.2">
      <c r="B46254" s="3"/>
      <c r="C46254" s="3"/>
      <c r="D46254" s="6"/>
      <c r="E46254" s="8"/>
      <c r="O46254" s="9"/>
    </row>
    <row r="46255" spans="2:15" x14ac:dyDescent="0.2">
      <c r="B46255" s="3"/>
      <c r="C46255" s="3"/>
      <c r="D46255" s="6"/>
      <c r="E46255" s="8"/>
      <c r="O46255" s="9"/>
    </row>
    <row r="46256" spans="2:15" x14ac:dyDescent="0.2">
      <c r="B46256" s="3"/>
      <c r="C46256" s="3"/>
      <c r="D46256" s="6"/>
      <c r="E46256" s="8"/>
      <c r="O46256" s="9"/>
    </row>
    <row r="46257" spans="2:15" x14ac:dyDescent="0.2">
      <c r="B46257" s="3"/>
      <c r="C46257" s="3"/>
      <c r="D46257" s="6"/>
      <c r="E46257" s="8"/>
      <c r="O46257" s="9"/>
    </row>
    <row r="46258" spans="2:15" x14ac:dyDescent="0.2">
      <c r="B46258" s="3"/>
      <c r="C46258" s="3"/>
      <c r="D46258" s="6"/>
      <c r="E46258" s="8"/>
      <c r="O46258" s="9"/>
    </row>
    <row r="46259" spans="2:15" x14ac:dyDescent="0.2">
      <c r="B46259" s="3"/>
      <c r="C46259" s="3"/>
      <c r="D46259" s="6"/>
      <c r="E46259" s="8"/>
      <c r="O46259" s="9"/>
    </row>
    <row r="46260" spans="2:15" x14ac:dyDescent="0.2">
      <c r="B46260" s="3"/>
      <c r="C46260" s="3"/>
      <c r="D46260" s="6"/>
      <c r="E46260" s="8"/>
      <c r="O46260" s="9"/>
    </row>
    <row r="46261" spans="2:15" x14ac:dyDescent="0.2">
      <c r="B46261" s="3"/>
      <c r="C46261" s="3"/>
      <c r="D46261" s="6"/>
      <c r="E46261" s="8"/>
      <c r="O46261" s="9"/>
    </row>
    <row r="46262" spans="2:15" x14ac:dyDescent="0.2">
      <c r="B46262" s="3"/>
      <c r="C46262" s="3"/>
      <c r="D46262" s="6"/>
      <c r="E46262" s="8"/>
      <c r="O46262" s="9"/>
    </row>
    <row r="46263" spans="2:15" x14ac:dyDescent="0.2">
      <c r="B46263" s="3"/>
      <c r="C46263" s="3"/>
      <c r="D46263" s="6"/>
      <c r="E46263" s="8"/>
      <c r="O46263" s="9"/>
    </row>
    <row r="46264" spans="2:15" x14ac:dyDescent="0.2">
      <c r="B46264" s="3"/>
      <c r="C46264" s="3"/>
      <c r="D46264" s="6"/>
      <c r="E46264" s="8"/>
      <c r="O46264" s="9"/>
    </row>
    <row r="46265" spans="2:15" x14ac:dyDescent="0.2">
      <c r="B46265" s="3"/>
      <c r="C46265" s="3"/>
      <c r="D46265" s="6"/>
      <c r="E46265" s="8"/>
      <c r="O46265" s="9"/>
    </row>
    <row r="46266" spans="2:15" x14ac:dyDescent="0.2">
      <c r="B46266" s="3"/>
      <c r="C46266" s="3"/>
      <c r="D46266" s="6"/>
      <c r="E46266" s="8"/>
      <c r="O46266" s="9"/>
    </row>
    <row r="46267" spans="2:15" x14ac:dyDescent="0.2">
      <c r="B46267" s="3"/>
      <c r="C46267" s="3"/>
      <c r="D46267" s="6"/>
      <c r="E46267" s="8"/>
      <c r="O46267" s="9"/>
    </row>
    <row r="46268" spans="2:15" x14ac:dyDescent="0.2">
      <c r="B46268" s="3"/>
      <c r="C46268" s="3"/>
      <c r="D46268" s="6"/>
      <c r="E46268" s="8"/>
      <c r="O46268" s="9"/>
    </row>
    <row r="46269" spans="2:15" x14ac:dyDescent="0.2">
      <c r="B46269" s="3"/>
      <c r="C46269" s="3"/>
      <c r="D46269" s="6"/>
      <c r="E46269" s="8"/>
      <c r="O46269" s="9"/>
    </row>
    <row r="46270" spans="2:15" x14ac:dyDescent="0.2">
      <c r="B46270" s="3"/>
      <c r="C46270" s="3"/>
      <c r="D46270" s="6"/>
      <c r="E46270" s="8"/>
      <c r="O46270" s="9"/>
    </row>
    <row r="46271" spans="2:15" x14ac:dyDescent="0.2">
      <c r="B46271" s="3"/>
      <c r="C46271" s="3"/>
      <c r="D46271" s="6"/>
      <c r="E46271" s="8"/>
      <c r="O46271" s="9"/>
    </row>
    <row r="46272" spans="2:15" x14ac:dyDescent="0.2">
      <c r="B46272" s="3"/>
      <c r="C46272" s="3"/>
      <c r="D46272" s="6"/>
      <c r="E46272" s="8"/>
      <c r="O46272" s="9"/>
    </row>
    <row r="46273" spans="2:15" x14ac:dyDescent="0.2">
      <c r="B46273" s="3"/>
      <c r="C46273" s="3"/>
      <c r="D46273" s="6"/>
      <c r="E46273" s="8"/>
      <c r="O46273" s="9"/>
    </row>
    <row r="46274" spans="2:15" x14ac:dyDescent="0.2">
      <c r="B46274" s="3"/>
      <c r="C46274" s="3"/>
      <c r="D46274" s="6"/>
      <c r="E46274" s="8"/>
      <c r="O46274" s="9"/>
    </row>
    <row r="46275" spans="2:15" x14ac:dyDescent="0.2">
      <c r="B46275" s="3"/>
      <c r="C46275" s="3"/>
      <c r="D46275" s="6"/>
      <c r="E46275" s="8"/>
      <c r="O46275" s="9"/>
    </row>
    <row r="46276" spans="2:15" x14ac:dyDescent="0.2">
      <c r="B46276" s="3"/>
      <c r="C46276" s="3"/>
      <c r="D46276" s="6"/>
      <c r="E46276" s="8"/>
      <c r="O46276" s="9"/>
    </row>
    <row r="46277" spans="2:15" x14ac:dyDescent="0.2">
      <c r="B46277" s="3"/>
      <c r="C46277" s="3"/>
      <c r="D46277" s="6"/>
      <c r="E46277" s="8"/>
      <c r="O46277" s="9"/>
    </row>
    <row r="46278" spans="2:15" x14ac:dyDescent="0.2">
      <c r="B46278" s="3"/>
      <c r="C46278" s="3"/>
      <c r="D46278" s="6"/>
      <c r="E46278" s="8"/>
      <c r="O46278" s="9"/>
    </row>
    <row r="46279" spans="2:15" x14ac:dyDescent="0.2">
      <c r="B46279" s="3"/>
      <c r="C46279" s="3"/>
      <c r="D46279" s="6"/>
      <c r="E46279" s="8"/>
      <c r="O46279" s="9"/>
    </row>
    <row r="46280" spans="2:15" x14ac:dyDescent="0.2">
      <c r="B46280" s="3"/>
      <c r="C46280" s="3"/>
      <c r="D46280" s="6"/>
      <c r="E46280" s="8"/>
      <c r="O46280" s="9"/>
    </row>
    <row r="46281" spans="2:15" x14ac:dyDescent="0.2">
      <c r="B46281" s="3"/>
      <c r="C46281" s="3"/>
      <c r="D46281" s="6"/>
      <c r="E46281" s="8"/>
      <c r="O46281" s="9"/>
    </row>
    <row r="46282" spans="2:15" x14ac:dyDescent="0.2">
      <c r="B46282" s="3"/>
      <c r="C46282" s="3"/>
      <c r="D46282" s="6"/>
      <c r="E46282" s="8"/>
      <c r="O46282" s="9"/>
    </row>
    <row r="46283" spans="2:15" x14ac:dyDescent="0.2">
      <c r="B46283" s="3"/>
      <c r="C46283" s="3"/>
      <c r="D46283" s="6"/>
      <c r="E46283" s="8"/>
      <c r="O46283" s="9"/>
    </row>
    <row r="46284" spans="2:15" x14ac:dyDescent="0.2">
      <c r="B46284" s="3"/>
      <c r="C46284" s="3"/>
      <c r="D46284" s="6"/>
      <c r="E46284" s="8"/>
      <c r="O46284" s="9"/>
    </row>
    <row r="46285" spans="2:15" x14ac:dyDescent="0.2">
      <c r="B46285" s="3"/>
      <c r="C46285" s="3"/>
      <c r="D46285" s="6"/>
      <c r="E46285" s="8"/>
      <c r="O46285" s="9"/>
    </row>
    <row r="46286" spans="2:15" x14ac:dyDescent="0.2">
      <c r="B46286" s="3"/>
      <c r="C46286" s="3"/>
      <c r="D46286" s="6"/>
      <c r="E46286" s="8"/>
      <c r="O46286" s="9"/>
    </row>
    <row r="46287" spans="2:15" x14ac:dyDescent="0.2">
      <c r="B46287" s="3"/>
      <c r="C46287" s="3"/>
      <c r="D46287" s="6"/>
      <c r="E46287" s="8"/>
      <c r="O46287" s="9"/>
    </row>
    <row r="46288" spans="2:15" x14ac:dyDescent="0.2">
      <c r="B46288" s="3"/>
      <c r="C46288" s="3"/>
      <c r="D46288" s="6"/>
      <c r="E46288" s="8"/>
      <c r="O46288" s="9"/>
    </row>
    <row r="46289" spans="2:15" x14ac:dyDescent="0.2">
      <c r="B46289" s="3"/>
      <c r="C46289" s="3"/>
      <c r="D46289" s="6"/>
      <c r="E46289" s="8"/>
      <c r="O46289" s="9"/>
    </row>
    <row r="46290" spans="2:15" x14ac:dyDescent="0.2">
      <c r="B46290" s="3"/>
      <c r="C46290" s="3"/>
      <c r="D46290" s="6"/>
      <c r="E46290" s="8"/>
      <c r="O46290" s="9"/>
    </row>
    <row r="46291" spans="2:15" x14ac:dyDescent="0.2">
      <c r="B46291" s="3"/>
      <c r="C46291" s="3"/>
      <c r="D46291" s="6"/>
      <c r="E46291" s="8"/>
      <c r="O46291" s="9"/>
    </row>
    <row r="46292" spans="2:15" x14ac:dyDescent="0.2">
      <c r="B46292" s="3"/>
      <c r="C46292" s="3"/>
      <c r="D46292" s="6"/>
      <c r="E46292" s="8"/>
      <c r="O46292" s="9"/>
    </row>
    <row r="46293" spans="2:15" x14ac:dyDescent="0.2">
      <c r="B46293" s="3"/>
      <c r="C46293" s="3"/>
      <c r="D46293" s="6"/>
      <c r="E46293" s="8"/>
      <c r="O46293" s="9"/>
    </row>
    <row r="46294" spans="2:15" x14ac:dyDescent="0.2">
      <c r="B46294" s="3"/>
      <c r="C46294" s="3"/>
      <c r="D46294" s="6"/>
      <c r="E46294" s="8"/>
      <c r="O46294" s="9"/>
    </row>
    <row r="46295" spans="2:15" x14ac:dyDescent="0.2">
      <c r="B46295" s="3"/>
      <c r="C46295" s="3"/>
      <c r="D46295" s="6"/>
      <c r="E46295" s="8"/>
      <c r="O46295" s="9"/>
    </row>
    <row r="46296" spans="2:15" x14ac:dyDescent="0.2">
      <c r="B46296" s="3"/>
      <c r="C46296" s="3"/>
      <c r="D46296" s="6"/>
      <c r="E46296" s="8"/>
      <c r="O46296" s="9"/>
    </row>
    <row r="46297" spans="2:15" x14ac:dyDescent="0.2">
      <c r="B46297" s="3"/>
      <c r="C46297" s="3"/>
      <c r="D46297" s="6"/>
      <c r="E46297" s="8"/>
      <c r="O46297" s="9"/>
    </row>
    <row r="46298" spans="2:15" x14ac:dyDescent="0.2">
      <c r="B46298" s="3"/>
      <c r="C46298" s="3"/>
      <c r="D46298" s="6"/>
      <c r="E46298" s="8"/>
      <c r="O46298" s="9"/>
    </row>
    <row r="46299" spans="2:15" x14ac:dyDescent="0.2">
      <c r="B46299" s="3"/>
      <c r="C46299" s="3"/>
      <c r="D46299" s="6"/>
      <c r="E46299" s="8"/>
      <c r="O46299" s="9"/>
    </row>
    <row r="46300" spans="2:15" x14ac:dyDescent="0.2">
      <c r="B46300" s="3"/>
      <c r="C46300" s="3"/>
      <c r="D46300" s="6"/>
      <c r="E46300" s="8"/>
      <c r="O46300" s="9"/>
    </row>
    <row r="46301" spans="2:15" x14ac:dyDescent="0.2">
      <c r="B46301" s="3"/>
      <c r="C46301" s="3"/>
      <c r="D46301" s="6"/>
      <c r="E46301" s="8"/>
      <c r="O46301" s="9"/>
    </row>
    <row r="46302" spans="2:15" x14ac:dyDescent="0.2">
      <c r="B46302" s="3"/>
      <c r="C46302" s="3"/>
      <c r="D46302" s="6"/>
      <c r="E46302" s="8"/>
      <c r="O46302" s="9"/>
    </row>
    <row r="46303" spans="2:15" x14ac:dyDescent="0.2">
      <c r="B46303" s="3"/>
      <c r="C46303" s="3"/>
      <c r="D46303" s="6"/>
      <c r="E46303" s="8"/>
      <c r="O46303" s="9"/>
    </row>
    <row r="46304" spans="2:15" x14ac:dyDescent="0.2">
      <c r="B46304" s="3"/>
      <c r="C46304" s="3"/>
      <c r="D46304" s="6"/>
      <c r="E46304" s="8"/>
      <c r="O46304" s="9"/>
    </row>
    <row r="46305" spans="2:15" x14ac:dyDescent="0.2">
      <c r="B46305" s="3"/>
      <c r="C46305" s="3"/>
      <c r="D46305" s="6"/>
      <c r="E46305" s="8"/>
      <c r="O46305" s="9"/>
    </row>
    <row r="46306" spans="2:15" x14ac:dyDescent="0.2">
      <c r="B46306" s="3"/>
      <c r="C46306" s="3"/>
      <c r="D46306" s="6"/>
      <c r="E46306" s="8"/>
      <c r="O46306" s="9"/>
    </row>
    <row r="46307" spans="2:15" x14ac:dyDescent="0.2">
      <c r="B46307" s="3"/>
      <c r="C46307" s="3"/>
      <c r="D46307" s="6"/>
      <c r="E46307" s="8"/>
      <c r="O46307" s="9"/>
    </row>
    <row r="46308" spans="2:15" x14ac:dyDescent="0.2">
      <c r="B46308" s="3"/>
      <c r="C46308" s="3"/>
      <c r="D46308" s="6"/>
      <c r="E46308" s="8"/>
      <c r="O46308" s="9"/>
    </row>
    <row r="46309" spans="2:15" x14ac:dyDescent="0.2">
      <c r="B46309" s="3"/>
      <c r="C46309" s="3"/>
      <c r="D46309" s="6"/>
      <c r="E46309" s="8"/>
      <c r="O46309" s="9"/>
    </row>
    <row r="46310" spans="2:15" x14ac:dyDescent="0.2">
      <c r="B46310" s="3"/>
      <c r="C46310" s="3"/>
      <c r="D46310" s="6"/>
      <c r="E46310" s="8"/>
      <c r="O46310" s="9"/>
    </row>
    <row r="46311" spans="2:15" x14ac:dyDescent="0.2">
      <c r="B46311" s="3"/>
      <c r="C46311" s="3"/>
      <c r="D46311" s="6"/>
      <c r="E46311" s="8"/>
      <c r="O46311" s="9"/>
    </row>
    <row r="46312" spans="2:15" x14ac:dyDescent="0.2">
      <c r="B46312" s="3"/>
      <c r="C46312" s="3"/>
      <c r="D46312" s="6"/>
      <c r="E46312" s="8"/>
      <c r="O46312" s="9"/>
    </row>
    <row r="46313" spans="2:15" x14ac:dyDescent="0.2">
      <c r="B46313" s="3"/>
      <c r="C46313" s="3"/>
      <c r="D46313" s="6"/>
      <c r="E46313" s="8"/>
      <c r="O46313" s="9"/>
    </row>
    <row r="46314" spans="2:15" x14ac:dyDescent="0.2">
      <c r="B46314" s="3"/>
      <c r="C46314" s="3"/>
      <c r="D46314" s="6"/>
      <c r="E46314" s="8"/>
      <c r="O46314" s="9"/>
    </row>
    <row r="46315" spans="2:15" x14ac:dyDescent="0.2">
      <c r="B46315" s="3"/>
      <c r="C46315" s="3"/>
      <c r="D46315" s="6"/>
      <c r="E46315" s="8"/>
      <c r="O46315" s="9"/>
    </row>
    <row r="46316" spans="2:15" x14ac:dyDescent="0.2">
      <c r="B46316" s="3"/>
      <c r="C46316" s="3"/>
      <c r="D46316" s="6"/>
      <c r="E46316" s="8"/>
      <c r="O46316" s="9"/>
    </row>
    <row r="46317" spans="2:15" x14ac:dyDescent="0.2">
      <c r="B46317" s="3"/>
      <c r="C46317" s="3"/>
      <c r="D46317" s="6"/>
      <c r="E46317" s="8"/>
      <c r="O46317" s="9"/>
    </row>
    <row r="46318" spans="2:15" x14ac:dyDescent="0.2">
      <c r="B46318" s="3"/>
      <c r="C46318" s="3"/>
      <c r="D46318" s="6"/>
      <c r="E46318" s="8"/>
      <c r="O46318" s="9"/>
    </row>
    <row r="46319" spans="2:15" x14ac:dyDescent="0.2">
      <c r="B46319" s="3"/>
      <c r="C46319" s="3"/>
      <c r="D46319" s="6"/>
      <c r="E46319" s="8"/>
      <c r="O46319" s="9"/>
    </row>
    <row r="46320" spans="2:15" x14ac:dyDescent="0.2">
      <c r="B46320" s="3"/>
      <c r="C46320" s="3"/>
      <c r="D46320" s="6"/>
      <c r="E46320" s="8"/>
      <c r="O46320" s="9"/>
    </row>
    <row r="46321" spans="2:15" x14ac:dyDescent="0.2">
      <c r="B46321" s="3"/>
      <c r="C46321" s="3"/>
      <c r="D46321" s="6"/>
      <c r="E46321" s="8"/>
      <c r="O46321" s="9"/>
    </row>
    <row r="46322" spans="2:15" x14ac:dyDescent="0.2">
      <c r="B46322" s="3"/>
      <c r="C46322" s="3"/>
      <c r="D46322" s="6"/>
      <c r="E46322" s="8"/>
      <c r="O46322" s="9"/>
    </row>
    <row r="46323" spans="2:15" x14ac:dyDescent="0.2">
      <c r="B46323" s="3"/>
      <c r="C46323" s="3"/>
      <c r="D46323" s="6"/>
      <c r="E46323" s="8"/>
      <c r="O46323" s="9"/>
    </row>
    <row r="46324" spans="2:15" x14ac:dyDescent="0.2">
      <c r="B46324" s="3"/>
      <c r="C46324" s="3"/>
      <c r="D46324" s="6"/>
      <c r="E46324" s="8"/>
      <c r="O46324" s="9"/>
    </row>
    <row r="46325" spans="2:15" x14ac:dyDescent="0.2">
      <c r="B46325" s="3"/>
      <c r="C46325" s="3"/>
      <c r="D46325" s="6"/>
      <c r="E46325" s="8"/>
      <c r="O46325" s="9"/>
    </row>
    <row r="46326" spans="2:15" x14ac:dyDescent="0.2">
      <c r="B46326" s="3"/>
      <c r="C46326" s="3"/>
      <c r="D46326" s="6"/>
      <c r="E46326" s="8"/>
      <c r="O46326" s="9"/>
    </row>
    <row r="46327" spans="2:15" x14ac:dyDescent="0.2">
      <c r="B46327" s="3"/>
      <c r="C46327" s="3"/>
      <c r="D46327" s="6"/>
      <c r="E46327" s="8"/>
      <c r="O46327" s="9"/>
    </row>
    <row r="46328" spans="2:15" x14ac:dyDescent="0.2">
      <c r="B46328" s="3"/>
      <c r="C46328" s="3"/>
      <c r="D46328" s="6"/>
      <c r="E46328" s="8"/>
      <c r="O46328" s="9"/>
    </row>
    <row r="46329" spans="2:15" x14ac:dyDescent="0.2">
      <c r="B46329" s="3"/>
      <c r="C46329" s="3"/>
      <c r="D46329" s="6"/>
      <c r="E46329" s="8"/>
      <c r="O46329" s="9"/>
    </row>
    <row r="46330" spans="2:15" x14ac:dyDescent="0.2">
      <c r="B46330" s="3"/>
      <c r="C46330" s="3"/>
      <c r="D46330" s="6"/>
      <c r="E46330" s="8"/>
      <c r="O46330" s="9"/>
    </row>
    <row r="46331" spans="2:15" x14ac:dyDescent="0.2">
      <c r="B46331" s="3"/>
      <c r="C46331" s="3"/>
      <c r="D46331" s="6"/>
      <c r="E46331" s="8"/>
      <c r="O46331" s="9"/>
    </row>
    <row r="46332" spans="2:15" x14ac:dyDescent="0.2">
      <c r="B46332" s="3"/>
      <c r="C46332" s="3"/>
      <c r="D46332" s="6"/>
      <c r="E46332" s="8"/>
      <c r="O46332" s="9"/>
    </row>
    <row r="46333" spans="2:15" x14ac:dyDescent="0.2">
      <c r="B46333" s="3"/>
      <c r="C46333" s="3"/>
      <c r="D46333" s="6"/>
      <c r="E46333" s="8"/>
      <c r="O46333" s="9"/>
    </row>
    <row r="46334" spans="2:15" x14ac:dyDescent="0.2">
      <c r="B46334" s="3"/>
      <c r="C46334" s="3"/>
      <c r="D46334" s="6"/>
      <c r="E46334" s="8"/>
      <c r="O46334" s="9"/>
    </row>
    <row r="46335" spans="2:15" x14ac:dyDescent="0.2">
      <c r="B46335" s="3"/>
      <c r="C46335" s="3"/>
      <c r="D46335" s="6"/>
      <c r="E46335" s="8"/>
      <c r="O46335" s="9"/>
    </row>
    <row r="46336" spans="2:15" x14ac:dyDescent="0.2">
      <c r="B46336" s="3"/>
      <c r="C46336" s="3"/>
      <c r="D46336" s="6"/>
      <c r="E46336" s="8"/>
      <c r="O46336" s="9"/>
    </row>
    <row r="46337" spans="2:15" x14ac:dyDescent="0.2">
      <c r="B46337" s="3"/>
      <c r="C46337" s="3"/>
      <c r="D46337" s="6"/>
      <c r="E46337" s="8"/>
      <c r="O46337" s="9"/>
    </row>
    <row r="46338" spans="2:15" x14ac:dyDescent="0.2">
      <c r="B46338" s="3"/>
      <c r="C46338" s="3"/>
      <c r="D46338" s="6"/>
      <c r="E46338" s="8"/>
      <c r="O46338" s="9"/>
    </row>
    <row r="46339" spans="2:15" x14ac:dyDescent="0.2">
      <c r="B46339" s="3"/>
      <c r="C46339" s="3"/>
      <c r="D46339" s="6"/>
      <c r="E46339" s="8"/>
      <c r="O46339" s="9"/>
    </row>
    <row r="46340" spans="2:15" x14ac:dyDescent="0.2">
      <c r="B46340" s="3"/>
      <c r="C46340" s="3"/>
      <c r="D46340" s="6"/>
      <c r="E46340" s="8"/>
      <c r="O46340" s="9"/>
    </row>
    <row r="46341" spans="2:15" x14ac:dyDescent="0.2">
      <c r="B46341" s="3"/>
      <c r="C46341" s="3"/>
      <c r="D46341" s="6"/>
      <c r="E46341" s="8"/>
      <c r="O46341" s="9"/>
    </row>
    <row r="46342" spans="2:15" x14ac:dyDescent="0.2">
      <c r="B46342" s="3"/>
      <c r="C46342" s="3"/>
      <c r="D46342" s="6"/>
      <c r="E46342" s="8"/>
      <c r="O46342" s="9"/>
    </row>
    <row r="46343" spans="2:15" x14ac:dyDescent="0.2">
      <c r="B46343" s="3"/>
      <c r="C46343" s="3"/>
      <c r="D46343" s="6"/>
      <c r="E46343" s="8"/>
      <c r="O46343" s="9"/>
    </row>
    <row r="46344" spans="2:15" x14ac:dyDescent="0.2">
      <c r="B46344" s="3"/>
      <c r="C46344" s="3"/>
      <c r="D46344" s="6"/>
      <c r="E46344" s="8"/>
      <c r="O46344" s="9"/>
    </row>
    <row r="46345" spans="2:15" x14ac:dyDescent="0.2">
      <c r="B46345" s="3"/>
      <c r="C46345" s="3"/>
      <c r="D46345" s="6"/>
      <c r="E46345" s="8"/>
      <c r="O46345" s="9"/>
    </row>
    <row r="46346" spans="2:15" x14ac:dyDescent="0.2">
      <c r="B46346" s="3"/>
      <c r="C46346" s="3"/>
      <c r="D46346" s="6"/>
      <c r="E46346" s="8"/>
      <c r="O46346" s="9"/>
    </row>
    <row r="46347" spans="2:15" x14ac:dyDescent="0.2">
      <c r="B46347" s="3"/>
      <c r="C46347" s="3"/>
      <c r="D46347" s="6"/>
      <c r="E46347" s="8"/>
      <c r="O46347" s="9"/>
    </row>
    <row r="46348" spans="2:15" x14ac:dyDescent="0.2">
      <c r="B46348" s="3"/>
      <c r="C46348" s="3"/>
      <c r="D46348" s="6"/>
      <c r="E46348" s="8"/>
      <c r="O46348" s="9"/>
    </row>
    <row r="46349" spans="2:15" x14ac:dyDescent="0.2">
      <c r="B46349" s="3"/>
      <c r="C46349" s="3"/>
      <c r="D46349" s="6"/>
      <c r="E46349" s="8"/>
      <c r="O46349" s="9"/>
    </row>
    <row r="46350" spans="2:15" x14ac:dyDescent="0.2">
      <c r="B46350" s="3"/>
      <c r="C46350" s="3"/>
      <c r="D46350" s="6"/>
      <c r="E46350" s="8"/>
      <c r="O46350" s="9"/>
    </row>
    <row r="46351" spans="2:15" x14ac:dyDescent="0.2">
      <c r="B46351" s="3"/>
      <c r="C46351" s="3"/>
      <c r="D46351" s="6"/>
      <c r="E46351" s="8"/>
      <c r="O46351" s="9"/>
    </row>
    <row r="46352" spans="2:15" x14ac:dyDescent="0.2">
      <c r="B46352" s="3"/>
      <c r="C46352" s="3"/>
      <c r="D46352" s="6"/>
      <c r="E46352" s="8"/>
      <c r="O46352" s="9"/>
    </row>
    <row r="46353" spans="2:15" x14ac:dyDescent="0.2">
      <c r="B46353" s="3"/>
      <c r="C46353" s="3"/>
      <c r="D46353" s="6"/>
      <c r="E46353" s="8"/>
      <c r="O46353" s="9"/>
    </row>
    <row r="46354" spans="2:15" x14ac:dyDescent="0.2">
      <c r="B46354" s="3"/>
      <c r="C46354" s="3"/>
      <c r="D46354" s="6"/>
      <c r="E46354" s="8"/>
      <c r="O46354" s="9"/>
    </row>
    <row r="46355" spans="2:15" x14ac:dyDescent="0.2">
      <c r="B46355" s="3"/>
      <c r="C46355" s="3"/>
      <c r="D46355" s="6"/>
      <c r="E46355" s="8"/>
      <c r="O46355" s="9"/>
    </row>
    <row r="46356" spans="2:15" x14ac:dyDescent="0.2">
      <c r="B46356" s="3"/>
      <c r="C46356" s="3"/>
      <c r="D46356" s="6"/>
      <c r="E46356" s="8"/>
      <c r="O46356" s="9"/>
    </row>
    <row r="46357" spans="2:15" x14ac:dyDescent="0.2">
      <c r="B46357" s="3"/>
      <c r="C46357" s="3"/>
      <c r="D46357" s="6"/>
      <c r="E46357" s="8"/>
      <c r="O46357" s="9"/>
    </row>
    <row r="46358" spans="2:15" x14ac:dyDescent="0.2">
      <c r="B46358" s="3"/>
      <c r="C46358" s="3"/>
      <c r="D46358" s="6"/>
      <c r="E46358" s="8"/>
      <c r="O46358" s="9"/>
    </row>
    <row r="46359" spans="2:15" x14ac:dyDescent="0.2">
      <c r="B46359" s="3"/>
      <c r="C46359" s="3"/>
      <c r="D46359" s="6"/>
      <c r="E46359" s="8"/>
      <c r="O46359" s="9"/>
    </row>
    <row r="46360" spans="2:15" x14ac:dyDescent="0.2">
      <c r="B46360" s="3"/>
      <c r="C46360" s="3"/>
      <c r="D46360" s="6"/>
      <c r="E46360" s="8"/>
      <c r="O46360" s="9"/>
    </row>
    <row r="46361" spans="2:15" x14ac:dyDescent="0.2">
      <c r="B46361" s="3"/>
      <c r="C46361" s="3"/>
      <c r="D46361" s="6"/>
      <c r="E46361" s="8"/>
      <c r="O46361" s="9"/>
    </row>
    <row r="46362" spans="2:15" x14ac:dyDescent="0.2">
      <c r="B46362" s="3"/>
      <c r="C46362" s="3"/>
      <c r="D46362" s="6"/>
      <c r="E46362" s="8"/>
      <c r="O46362" s="9"/>
    </row>
    <row r="46363" spans="2:15" x14ac:dyDescent="0.2">
      <c r="B46363" s="3"/>
      <c r="C46363" s="3"/>
      <c r="D46363" s="6"/>
      <c r="E46363" s="8"/>
      <c r="O46363" s="9"/>
    </row>
    <row r="46364" spans="2:15" x14ac:dyDescent="0.2">
      <c r="B46364" s="3"/>
      <c r="C46364" s="3"/>
      <c r="D46364" s="6"/>
      <c r="E46364" s="8"/>
      <c r="O46364" s="9"/>
    </row>
    <row r="46365" spans="2:15" x14ac:dyDescent="0.2">
      <c r="B46365" s="3"/>
      <c r="C46365" s="3"/>
      <c r="D46365" s="6"/>
      <c r="E46365" s="8"/>
      <c r="O46365" s="9"/>
    </row>
    <row r="46366" spans="2:15" x14ac:dyDescent="0.2">
      <c r="B46366" s="3"/>
      <c r="C46366" s="3"/>
      <c r="D46366" s="6"/>
      <c r="E46366" s="8"/>
      <c r="O46366" s="9"/>
    </row>
    <row r="46367" spans="2:15" x14ac:dyDescent="0.2">
      <c r="B46367" s="3"/>
      <c r="C46367" s="3"/>
      <c r="D46367" s="6"/>
      <c r="E46367" s="8"/>
      <c r="O46367" s="9"/>
    </row>
    <row r="46368" spans="2:15" x14ac:dyDescent="0.2">
      <c r="B46368" s="3"/>
      <c r="C46368" s="3"/>
      <c r="D46368" s="6"/>
      <c r="E46368" s="8"/>
      <c r="O46368" s="9"/>
    </row>
    <row r="46369" spans="2:15" x14ac:dyDescent="0.2">
      <c r="B46369" s="3"/>
      <c r="C46369" s="3"/>
      <c r="D46369" s="6"/>
      <c r="E46369" s="8"/>
      <c r="O46369" s="9"/>
    </row>
    <row r="46370" spans="2:15" x14ac:dyDescent="0.2">
      <c r="B46370" s="3"/>
      <c r="C46370" s="3"/>
      <c r="D46370" s="6"/>
      <c r="E46370" s="8"/>
      <c r="O46370" s="9"/>
    </row>
    <row r="46371" spans="2:15" x14ac:dyDescent="0.2">
      <c r="B46371" s="3"/>
      <c r="C46371" s="3"/>
      <c r="D46371" s="6"/>
      <c r="E46371" s="8"/>
      <c r="O46371" s="9"/>
    </row>
    <row r="46372" spans="2:15" x14ac:dyDescent="0.2">
      <c r="B46372" s="3"/>
      <c r="C46372" s="3"/>
      <c r="D46372" s="6"/>
      <c r="E46372" s="8"/>
      <c r="O46372" s="9"/>
    </row>
    <row r="46373" spans="2:15" x14ac:dyDescent="0.2">
      <c r="B46373" s="3"/>
      <c r="C46373" s="3"/>
      <c r="D46373" s="6"/>
      <c r="E46373" s="8"/>
      <c r="O46373" s="9"/>
    </row>
    <row r="46374" spans="2:15" x14ac:dyDescent="0.2">
      <c r="B46374" s="3"/>
      <c r="C46374" s="3"/>
      <c r="D46374" s="6"/>
      <c r="E46374" s="8"/>
      <c r="O46374" s="9"/>
    </row>
    <row r="46375" spans="2:15" x14ac:dyDescent="0.2">
      <c r="B46375" s="3"/>
      <c r="C46375" s="3"/>
      <c r="D46375" s="6"/>
      <c r="E46375" s="8"/>
      <c r="O46375" s="9"/>
    </row>
    <row r="46376" spans="2:15" x14ac:dyDescent="0.2">
      <c r="B46376" s="3"/>
      <c r="C46376" s="3"/>
      <c r="D46376" s="6"/>
      <c r="E46376" s="8"/>
      <c r="O46376" s="9"/>
    </row>
    <row r="46377" spans="2:15" x14ac:dyDescent="0.2">
      <c r="B46377" s="3"/>
      <c r="C46377" s="3"/>
      <c r="D46377" s="6"/>
      <c r="E46377" s="8"/>
      <c r="O46377" s="9"/>
    </row>
    <row r="46378" spans="2:15" x14ac:dyDescent="0.2">
      <c r="B46378" s="3"/>
      <c r="C46378" s="3"/>
      <c r="D46378" s="6"/>
      <c r="E46378" s="8"/>
      <c r="O46378" s="9"/>
    </row>
    <row r="46379" spans="2:15" x14ac:dyDescent="0.2">
      <c r="B46379" s="3"/>
      <c r="C46379" s="3"/>
      <c r="D46379" s="6"/>
      <c r="E46379" s="8"/>
      <c r="O46379" s="9"/>
    </row>
    <row r="46380" spans="2:15" x14ac:dyDescent="0.2">
      <c r="B46380" s="3"/>
      <c r="C46380" s="3"/>
      <c r="D46380" s="6"/>
      <c r="E46380" s="8"/>
      <c r="O46380" s="9"/>
    </row>
    <row r="46381" spans="2:15" x14ac:dyDescent="0.2">
      <c r="B46381" s="3"/>
      <c r="C46381" s="3"/>
      <c r="D46381" s="6"/>
      <c r="E46381" s="8"/>
      <c r="O46381" s="9"/>
    </row>
    <row r="46382" spans="2:15" x14ac:dyDescent="0.2">
      <c r="B46382" s="3"/>
      <c r="C46382" s="3"/>
      <c r="D46382" s="6"/>
      <c r="E46382" s="8"/>
      <c r="O46382" s="9"/>
    </row>
    <row r="46383" spans="2:15" x14ac:dyDescent="0.2">
      <c r="B46383" s="3"/>
      <c r="C46383" s="3"/>
      <c r="D46383" s="6"/>
      <c r="E46383" s="8"/>
      <c r="O46383" s="9"/>
    </row>
    <row r="46384" spans="2:15" x14ac:dyDescent="0.2">
      <c r="B46384" s="3"/>
      <c r="C46384" s="3"/>
      <c r="D46384" s="6"/>
      <c r="E46384" s="8"/>
      <c r="O46384" s="9"/>
    </row>
    <row r="46385" spans="2:15" x14ac:dyDescent="0.2">
      <c r="B46385" s="3"/>
      <c r="C46385" s="3"/>
      <c r="D46385" s="6"/>
      <c r="E46385" s="8"/>
      <c r="O46385" s="9"/>
    </row>
    <row r="46386" spans="2:15" x14ac:dyDescent="0.2">
      <c r="B46386" s="3"/>
      <c r="C46386" s="3"/>
      <c r="D46386" s="6"/>
      <c r="E46386" s="8"/>
      <c r="O46386" s="9"/>
    </row>
    <row r="46387" spans="2:15" x14ac:dyDescent="0.2">
      <c r="B46387" s="3"/>
      <c r="C46387" s="3"/>
      <c r="D46387" s="6"/>
      <c r="E46387" s="8"/>
      <c r="O46387" s="9"/>
    </row>
    <row r="46388" spans="2:15" x14ac:dyDescent="0.2">
      <c r="B46388" s="3"/>
      <c r="C46388" s="3"/>
      <c r="D46388" s="6"/>
      <c r="E46388" s="8"/>
      <c r="O46388" s="9"/>
    </row>
    <row r="46389" spans="2:15" x14ac:dyDescent="0.2">
      <c r="B46389" s="3"/>
      <c r="C46389" s="3"/>
      <c r="D46389" s="6"/>
      <c r="E46389" s="8"/>
      <c r="O46389" s="9"/>
    </row>
    <row r="46390" spans="2:15" x14ac:dyDescent="0.2">
      <c r="B46390" s="3"/>
      <c r="C46390" s="3"/>
      <c r="D46390" s="6"/>
      <c r="E46390" s="8"/>
      <c r="O46390" s="9"/>
    </row>
    <row r="46391" spans="2:15" x14ac:dyDescent="0.2">
      <c r="B46391" s="3"/>
      <c r="C46391" s="3"/>
      <c r="D46391" s="6"/>
      <c r="E46391" s="8"/>
      <c r="O46391" s="9"/>
    </row>
    <row r="46392" spans="2:15" x14ac:dyDescent="0.2">
      <c r="B46392" s="3"/>
      <c r="C46392" s="3"/>
      <c r="D46392" s="6"/>
      <c r="E46392" s="8"/>
      <c r="O46392" s="9"/>
    </row>
    <row r="46393" spans="2:15" x14ac:dyDescent="0.2">
      <c r="B46393" s="3"/>
      <c r="C46393" s="3"/>
      <c r="D46393" s="6"/>
      <c r="E46393" s="8"/>
      <c r="O46393" s="9"/>
    </row>
    <row r="46394" spans="2:15" x14ac:dyDescent="0.2">
      <c r="B46394" s="3"/>
      <c r="C46394" s="3"/>
      <c r="D46394" s="6"/>
      <c r="E46394" s="8"/>
      <c r="O46394" s="9"/>
    </row>
    <row r="46395" spans="2:15" x14ac:dyDescent="0.2">
      <c r="B46395" s="3"/>
      <c r="C46395" s="3"/>
      <c r="D46395" s="6"/>
      <c r="E46395" s="8"/>
      <c r="O46395" s="9"/>
    </row>
    <row r="46396" spans="2:15" x14ac:dyDescent="0.2">
      <c r="B46396" s="3"/>
      <c r="C46396" s="3"/>
      <c r="D46396" s="6"/>
      <c r="E46396" s="8"/>
      <c r="O46396" s="9"/>
    </row>
    <row r="46397" spans="2:15" x14ac:dyDescent="0.2">
      <c r="B46397" s="3"/>
      <c r="C46397" s="3"/>
      <c r="D46397" s="6"/>
      <c r="E46397" s="8"/>
      <c r="O46397" s="9"/>
    </row>
    <row r="46398" spans="2:15" x14ac:dyDescent="0.2">
      <c r="B46398" s="3"/>
      <c r="C46398" s="3"/>
      <c r="D46398" s="6"/>
      <c r="E46398" s="8"/>
      <c r="O46398" s="9"/>
    </row>
    <row r="46399" spans="2:15" x14ac:dyDescent="0.2">
      <c r="B46399" s="3"/>
      <c r="C46399" s="3"/>
      <c r="D46399" s="6"/>
      <c r="E46399" s="8"/>
      <c r="O46399" s="9"/>
    </row>
    <row r="46400" spans="2:15" x14ac:dyDescent="0.2">
      <c r="B46400" s="3"/>
      <c r="C46400" s="3"/>
      <c r="D46400" s="6"/>
      <c r="E46400" s="8"/>
      <c r="O46400" s="9"/>
    </row>
    <row r="46401" spans="2:15" x14ac:dyDescent="0.2">
      <c r="B46401" s="3"/>
      <c r="C46401" s="3"/>
      <c r="D46401" s="6"/>
      <c r="E46401" s="8"/>
      <c r="O46401" s="9"/>
    </row>
    <row r="46402" spans="2:15" x14ac:dyDescent="0.2">
      <c r="B46402" s="3"/>
      <c r="C46402" s="3"/>
      <c r="D46402" s="6"/>
      <c r="E46402" s="8"/>
      <c r="O46402" s="9"/>
    </row>
    <row r="46403" spans="2:15" x14ac:dyDescent="0.2">
      <c r="B46403" s="3"/>
      <c r="C46403" s="3"/>
      <c r="D46403" s="6"/>
      <c r="E46403" s="8"/>
      <c r="O46403" s="9"/>
    </row>
    <row r="46404" spans="2:15" x14ac:dyDescent="0.2">
      <c r="B46404" s="3"/>
      <c r="C46404" s="3"/>
      <c r="D46404" s="6"/>
      <c r="E46404" s="8"/>
      <c r="O46404" s="9"/>
    </row>
    <row r="46405" spans="2:15" x14ac:dyDescent="0.2">
      <c r="B46405" s="3"/>
      <c r="C46405" s="3"/>
      <c r="D46405" s="6"/>
      <c r="E46405" s="8"/>
      <c r="O46405" s="9"/>
    </row>
    <row r="46406" spans="2:15" x14ac:dyDescent="0.2">
      <c r="B46406" s="3"/>
      <c r="C46406" s="3"/>
      <c r="D46406" s="6"/>
      <c r="E46406" s="8"/>
      <c r="O46406" s="9"/>
    </row>
    <row r="46407" spans="2:15" x14ac:dyDescent="0.2">
      <c r="B46407" s="3"/>
      <c r="C46407" s="3"/>
      <c r="D46407" s="6"/>
      <c r="E46407" s="8"/>
      <c r="O46407" s="9"/>
    </row>
    <row r="46408" spans="2:15" x14ac:dyDescent="0.2">
      <c r="B46408" s="3"/>
      <c r="C46408" s="3"/>
      <c r="D46408" s="6"/>
      <c r="E46408" s="8"/>
      <c r="O46408" s="9"/>
    </row>
    <row r="46409" spans="2:15" x14ac:dyDescent="0.2">
      <c r="B46409" s="3"/>
      <c r="C46409" s="3"/>
      <c r="D46409" s="6"/>
      <c r="E46409" s="8"/>
      <c r="O46409" s="9"/>
    </row>
    <row r="46410" spans="2:15" x14ac:dyDescent="0.2">
      <c r="B46410" s="3"/>
      <c r="C46410" s="3"/>
      <c r="D46410" s="6"/>
      <c r="E46410" s="8"/>
      <c r="O46410" s="9"/>
    </row>
    <row r="46411" spans="2:15" x14ac:dyDescent="0.2">
      <c r="B46411" s="3"/>
      <c r="C46411" s="3"/>
      <c r="D46411" s="6"/>
      <c r="E46411" s="8"/>
      <c r="O46411" s="9"/>
    </row>
    <row r="46412" spans="2:15" x14ac:dyDescent="0.2">
      <c r="B46412" s="3"/>
      <c r="C46412" s="3"/>
      <c r="D46412" s="6"/>
      <c r="E46412" s="8"/>
      <c r="O46412" s="9"/>
    </row>
    <row r="46413" spans="2:15" x14ac:dyDescent="0.2">
      <c r="B46413" s="3"/>
      <c r="C46413" s="3"/>
      <c r="D46413" s="6"/>
      <c r="E46413" s="8"/>
      <c r="O46413" s="9"/>
    </row>
    <row r="46414" spans="2:15" x14ac:dyDescent="0.2">
      <c r="B46414" s="3"/>
      <c r="C46414" s="3"/>
      <c r="D46414" s="6"/>
      <c r="E46414" s="8"/>
      <c r="O46414" s="9"/>
    </row>
    <row r="46415" spans="2:15" x14ac:dyDescent="0.2">
      <c r="B46415" s="3"/>
      <c r="C46415" s="3"/>
      <c r="D46415" s="6"/>
      <c r="E46415" s="8"/>
      <c r="O46415" s="9"/>
    </row>
    <row r="46416" spans="2:15" x14ac:dyDescent="0.2">
      <c r="B46416" s="3"/>
      <c r="C46416" s="3"/>
      <c r="D46416" s="6"/>
      <c r="E46416" s="8"/>
      <c r="O46416" s="9"/>
    </row>
    <row r="46417" spans="2:15" x14ac:dyDescent="0.2">
      <c r="B46417" s="3"/>
      <c r="C46417" s="3"/>
      <c r="D46417" s="6"/>
      <c r="E46417" s="8"/>
      <c r="O46417" s="9"/>
    </row>
    <row r="46418" spans="2:15" x14ac:dyDescent="0.2">
      <c r="B46418" s="3"/>
      <c r="C46418" s="3"/>
      <c r="D46418" s="6"/>
      <c r="E46418" s="8"/>
      <c r="O46418" s="9"/>
    </row>
    <row r="46419" spans="2:15" x14ac:dyDescent="0.2">
      <c r="B46419" s="3"/>
      <c r="C46419" s="3"/>
      <c r="D46419" s="6"/>
      <c r="E46419" s="8"/>
      <c r="O46419" s="9"/>
    </row>
    <row r="46420" spans="2:15" x14ac:dyDescent="0.2">
      <c r="B46420" s="3"/>
      <c r="C46420" s="3"/>
      <c r="D46420" s="6"/>
      <c r="E46420" s="8"/>
      <c r="O46420" s="9"/>
    </row>
    <row r="46421" spans="2:15" x14ac:dyDescent="0.2">
      <c r="B46421" s="3"/>
      <c r="C46421" s="3"/>
      <c r="D46421" s="6"/>
      <c r="E46421" s="8"/>
      <c r="O46421" s="9"/>
    </row>
    <row r="46422" spans="2:15" x14ac:dyDescent="0.2">
      <c r="B46422" s="3"/>
      <c r="C46422" s="3"/>
      <c r="D46422" s="6"/>
      <c r="E46422" s="8"/>
      <c r="O46422" s="9"/>
    </row>
    <row r="46423" spans="2:15" x14ac:dyDescent="0.2">
      <c r="B46423" s="3"/>
      <c r="C46423" s="3"/>
      <c r="D46423" s="6"/>
      <c r="E46423" s="8"/>
      <c r="O46423" s="9"/>
    </row>
    <row r="46424" spans="2:15" x14ac:dyDescent="0.2">
      <c r="B46424" s="3"/>
      <c r="C46424" s="3"/>
      <c r="D46424" s="6"/>
      <c r="E46424" s="8"/>
      <c r="O46424" s="9"/>
    </row>
    <row r="46425" spans="2:15" x14ac:dyDescent="0.2">
      <c r="B46425" s="3"/>
      <c r="C46425" s="3"/>
      <c r="D46425" s="6"/>
      <c r="E46425" s="8"/>
      <c r="O46425" s="9"/>
    </row>
    <row r="46426" spans="2:15" x14ac:dyDescent="0.2">
      <c r="B46426" s="3"/>
      <c r="C46426" s="3"/>
      <c r="D46426" s="6"/>
      <c r="E46426" s="8"/>
      <c r="O46426" s="9"/>
    </row>
    <row r="46427" spans="2:15" x14ac:dyDescent="0.2">
      <c r="B46427" s="3"/>
      <c r="C46427" s="3"/>
      <c r="D46427" s="6"/>
      <c r="E46427" s="8"/>
      <c r="O46427" s="9"/>
    </row>
    <row r="46428" spans="2:15" x14ac:dyDescent="0.2">
      <c r="B46428" s="3"/>
      <c r="C46428" s="3"/>
      <c r="D46428" s="6"/>
      <c r="E46428" s="8"/>
      <c r="O46428" s="9"/>
    </row>
    <row r="46429" spans="2:15" x14ac:dyDescent="0.2">
      <c r="B46429" s="3"/>
      <c r="C46429" s="3"/>
      <c r="D46429" s="6"/>
      <c r="E46429" s="8"/>
      <c r="O46429" s="9"/>
    </row>
    <row r="46430" spans="2:15" x14ac:dyDescent="0.2">
      <c r="B46430" s="3"/>
      <c r="C46430" s="3"/>
      <c r="D46430" s="6"/>
      <c r="E46430" s="8"/>
      <c r="O46430" s="9"/>
    </row>
    <row r="46431" spans="2:15" x14ac:dyDescent="0.2">
      <c r="B46431" s="3"/>
      <c r="C46431" s="3"/>
      <c r="D46431" s="6"/>
      <c r="E46431" s="8"/>
      <c r="O46431" s="9"/>
    </row>
    <row r="46432" spans="2:15" x14ac:dyDescent="0.2">
      <c r="B46432" s="3"/>
      <c r="C46432" s="3"/>
      <c r="D46432" s="6"/>
      <c r="E46432" s="8"/>
      <c r="O46432" s="9"/>
    </row>
    <row r="46433" spans="2:15" x14ac:dyDescent="0.2">
      <c r="B46433" s="3"/>
      <c r="C46433" s="3"/>
      <c r="D46433" s="6"/>
      <c r="E46433" s="8"/>
      <c r="O46433" s="9"/>
    </row>
    <row r="46434" spans="2:15" x14ac:dyDescent="0.2">
      <c r="B46434" s="3"/>
      <c r="C46434" s="3"/>
      <c r="D46434" s="6"/>
      <c r="E46434" s="8"/>
      <c r="O46434" s="9"/>
    </row>
    <row r="46435" spans="2:15" x14ac:dyDescent="0.2">
      <c r="B46435" s="3"/>
      <c r="C46435" s="3"/>
      <c r="D46435" s="6"/>
      <c r="E46435" s="8"/>
      <c r="O46435" s="9"/>
    </row>
    <row r="46436" spans="2:15" x14ac:dyDescent="0.2">
      <c r="B46436" s="3"/>
      <c r="C46436" s="3"/>
      <c r="D46436" s="6"/>
      <c r="E46436" s="8"/>
      <c r="O46436" s="9"/>
    </row>
    <row r="46437" spans="2:15" x14ac:dyDescent="0.2">
      <c r="B46437" s="3"/>
      <c r="C46437" s="3"/>
      <c r="D46437" s="6"/>
      <c r="E46437" s="8"/>
      <c r="O46437" s="9"/>
    </row>
    <row r="46438" spans="2:15" x14ac:dyDescent="0.2">
      <c r="B46438" s="3"/>
      <c r="C46438" s="3"/>
      <c r="D46438" s="6"/>
      <c r="E46438" s="8"/>
      <c r="O46438" s="9"/>
    </row>
    <row r="46439" spans="2:15" x14ac:dyDescent="0.2">
      <c r="B46439" s="3"/>
      <c r="C46439" s="3"/>
      <c r="D46439" s="6"/>
      <c r="E46439" s="8"/>
      <c r="O46439" s="9"/>
    </row>
    <row r="46440" spans="2:15" x14ac:dyDescent="0.2">
      <c r="B46440" s="3"/>
      <c r="C46440" s="3"/>
      <c r="D46440" s="6"/>
      <c r="E46440" s="8"/>
      <c r="O46440" s="9"/>
    </row>
    <row r="46441" spans="2:15" x14ac:dyDescent="0.2">
      <c r="B46441" s="3"/>
      <c r="C46441" s="3"/>
      <c r="D46441" s="6"/>
      <c r="E46441" s="8"/>
      <c r="O46441" s="9"/>
    </row>
    <row r="46442" spans="2:15" x14ac:dyDescent="0.2">
      <c r="B46442" s="3"/>
      <c r="C46442" s="3"/>
      <c r="D46442" s="6"/>
      <c r="E46442" s="8"/>
      <c r="O46442" s="9"/>
    </row>
    <row r="46443" spans="2:15" x14ac:dyDescent="0.2">
      <c r="B46443" s="3"/>
      <c r="C46443" s="3"/>
      <c r="D46443" s="6"/>
      <c r="E46443" s="8"/>
      <c r="O46443" s="9"/>
    </row>
    <row r="46444" spans="2:15" x14ac:dyDescent="0.2">
      <c r="B46444" s="3"/>
      <c r="C46444" s="3"/>
      <c r="D46444" s="6"/>
      <c r="E46444" s="8"/>
      <c r="O46444" s="9"/>
    </row>
    <row r="46445" spans="2:15" x14ac:dyDescent="0.2">
      <c r="B46445" s="3"/>
      <c r="C46445" s="3"/>
      <c r="D46445" s="6"/>
    </row>
  </sheetData>
  <conditionalFormatting sqref="F1:F1044874">
    <cfRule type="cellIs" dxfId="7" priority="6" operator="equal">
      <formula>"successful"</formula>
    </cfRule>
    <cfRule type="cellIs" dxfId="6" priority="8" operator="equal">
      <formula>"canceled"</formula>
    </cfRule>
    <cfRule type="cellIs" dxfId="5" priority="9" operator="equal">
      <formula>"failed"</formula>
    </cfRule>
    <cfRule type="cellIs" dxfId="4" priority="10" operator="equal">
      <formula>"live"</formula>
    </cfRule>
  </conditionalFormatting>
  <conditionalFormatting sqref="O2:O1044874 R1:T1 O1:P1">
    <cfRule type="colorScale" priority="5">
      <colorScale>
        <cfvo type="min"/>
        <cfvo type="max"/>
        <color rgb="FFFF0000"/>
        <color rgb="FF0070C0"/>
      </colorScale>
    </cfRule>
    <cfRule type="colorScale" priority="7">
      <colorScale>
        <cfvo type="min"/>
        <cfvo type="max"/>
        <color rgb="FFFF0000"/>
        <color rgb="FF0070C0"/>
      </colorScale>
    </cfRule>
  </conditionalFormatting>
  <conditionalFormatting sqref="O1:O1044874">
    <cfRule type="colorScale" priority="1">
      <colorScale>
        <cfvo type="min"/>
        <cfvo type="percentile" val="50"/>
        <cfvo type="max"/>
        <color rgb="FFC00000"/>
        <color rgb="FF00B050"/>
        <color theme="4" tint="-0.499984740745262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15D06-D2E7-6A4E-AD31-AF5E80C1A81E}">
  <dimension ref="A1:T250"/>
  <sheetViews>
    <sheetView workbookViewId="0">
      <selection sqref="A1:T250"/>
    </sheetView>
  </sheetViews>
  <sheetFormatPr baseColWidth="10" defaultRowHeight="15" x14ac:dyDescent="0.2"/>
  <sheetData>
    <row r="1" spans="1:20" ht="224" x14ac:dyDescent="0.2">
      <c r="A1">
        <v>2843</v>
      </c>
      <c r="B1" s="3" t="s">
        <v>2843</v>
      </c>
      <c r="C1" s="3" t="s">
        <v>6953</v>
      </c>
      <c r="D1" s="6">
        <v>1200</v>
      </c>
      <c r="E1" s="8">
        <v>0</v>
      </c>
      <c r="F1" t="s">
        <v>8220</v>
      </c>
      <c r="G1" t="s">
        <v>8223</v>
      </c>
      <c r="H1" t="s">
        <v>8245</v>
      </c>
      <c r="I1">
        <v>1465790400</v>
      </c>
      <c r="J1">
        <v>1462210950</v>
      </c>
      <c r="K1" t="b">
        <v>0</v>
      </c>
      <c r="L1">
        <v>0</v>
      </c>
      <c r="M1" t="b">
        <v>0</v>
      </c>
      <c r="N1" t="s">
        <v>8269</v>
      </c>
      <c r="O1" s="17">
        <v>0</v>
      </c>
      <c r="P1">
        <v>0</v>
      </c>
      <c r="Q1" s="12" t="s">
        <v>8315</v>
      </c>
      <c r="R1" t="s">
        <v>8316</v>
      </c>
      <c r="S1" s="15">
        <v>42492.737847222219</v>
      </c>
      <c r="T1" s="15">
        <v>42534.166666666672</v>
      </c>
    </row>
    <row r="2" spans="1:20" ht="224" x14ac:dyDescent="0.2">
      <c r="A2">
        <v>2846</v>
      </c>
      <c r="B2" s="3" t="s">
        <v>2846</v>
      </c>
      <c r="C2" s="3" t="s">
        <v>6956</v>
      </c>
      <c r="D2" s="6">
        <v>8000</v>
      </c>
      <c r="E2" s="8">
        <v>0</v>
      </c>
      <c r="F2" t="s">
        <v>8220</v>
      </c>
      <c r="G2" t="s">
        <v>8223</v>
      </c>
      <c r="H2" t="s">
        <v>8245</v>
      </c>
      <c r="I2">
        <v>1432917394</v>
      </c>
      <c r="J2">
        <v>1429029394</v>
      </c>
      <c r="K2" t="b">
        <v>0</v>
      </c>
      <c r="L2">
        <v>0</v>
      </c>
      <c r="M2" t="b">
        <v>0</v>
      </c>
      <c r="N2" t="s">
        <v>8269</v>
      </c>
      <c r="O2" s="17">
        <v>0</v>
      </c>
      <c r="P2">
        <v>0</v>
      </c>
      <c r="Q2" s="12" t="s">
        <v>8315</v>
      </c>
      <c r="R2" t="s">
        <v>8316</v>
      </c>
      <c r="S2" s="15">
        <v>42108.692060185189</v>
      </c>
      <c r="T2" s="15">
        <v>42153.692060185189</v>
      </c>
    </row>
    <row r="3" spans="1:20" ht="192" x14ac:dyDescent="0.2">
      <c r="A3">
        <v>2847</v>
      </c>
      <c r="B3" s="3" t="s">
        <v>2847</v>
      </c>
      <c r="C3" s="3" t="s">
        <v>6957</v>
      </c>
      <c r="D3" s="6">
        <v>2000</v>
      </c>
      <c r="E3" s="8">
        <v>0</v>
      </c>
      <c r="F3" t="s">
        <v>8220</v>
      </c>
      <c r="G3" t="s">
        <v>8223</v>
      </c>
      <c r="H3" t="s">
        <v>8245</v>
      </c>
      <c r="I3">
        <v>1464031265</v>
      </c>
      <c r="J3">
        <v>1458847265</v>
      </c>
      <c r="K3" t="b">
        <v>0</v>
      </c>
      <c r="L3">
        <v>0</v>
      </c>
      <c r="M3" t="b">
        <v>0</v>
      </c>
      <c r="N3" t="s">
        <v>8269</v>
      </c>
      <c r="O3" s="17">
        <v>0</v>
      </c>
      <c r="P3">
        <v>0</v>
      </c>
      <c r="Q3" s="12" t="s">
        <v>8315</v>
      </c>
      <c r="R3" t="s">
        <v>8316</v>
      </c>
      <c r="S3" s="15">
        <v>42453.806307870371</v>
      </c>
      <c r="T3" s="15">
        <v>42513.806307870371</v>
      </c>
    </row>
    <row r="4" spans="1:20" ht="224" x14ac:dyDescent="0.2">
      <c r="A4">
        <v>2848</v>
      </c>
      <c r="B4" s="3" t="s">
        <v>2848</v>
      </c>
      <c r="C4" s="3" t="s">
        <v>6958</v>
      </c>
      <c r="D4" s="6">
        <v>35000</v>
      </c>
      <c r="E4" s="8">
        <v>70</v>
      </c>
      <c r="F4" t="s">
        <v>8220</v>
      </c>
      <c r="G4" t="s">
        <v>8223</v>
      </c>
      <c r="H4" t="s">
        <v>8245</v>
      </c>
      <c r="I4">
        <v>1432913659</v>
      </c>
      <c r="J4">
        <v>1430321659</v>
      </c>
      <c r="K4" t="b">
        <v>0</v>
      </c>
      <c r="L4">
        <v>3</v>
      </c>
      <c r="M4" t="b">
        <v>0</v>
      </c>
      <c r="N4" t="s">
        <v>8269</v>
      </c>
      <c r="O4" s="17">
        <v>0</v>
      </c>
      <c r="P4">
        <v>23.33</v>
      </c>
      <c r="Q4" s="12" t="s">
        <v>8315</v>
      </c>
      <c r="R4" t="s">
        <v>8316</v>
      </c>
      <c r="S4" s="15">
        <v>42123.648831018523</v>
      </c>
      <c r="T4" s="15">
        <v>42153.648831018523</v>
      </c>
    </row>
    <row r="5" spans="1:20" ht="176" x14ac:dyDescent="0.2">
      <c r="A5">
        <v>2862</v>
      </c>
      <c r="B5" s="3" t="s">
        <v>2862</v>
      </c>
      <c r="C5" s="3" t="s">
        <v>6972</v>
      </c>
      <c r="D5" s="6">
        <v>12700</v>
      </c>
      <c r="E5" s="8">
        <v>55</v>
      </c>
      <c r="F5" t="s">
        <v>8220</v>
      </c>
      <c r="G5" t="s">
        <v>8223</v>
      </c>
      <c r="H5" t="s">
        <v>8245</v>
      </c>
      <c r="I5">
        <v>1403636229</v>
      </c>
      <c r="J5">
        <v>1401044229</v>
      </c>
      <c r="K5" t="b">
        <v>0</v>
      </c>
      <c r="L5">
        <v>3</v>
      </c>
      <c r="M5" t="b">
        <v>0</v>
      </c>
      <c r="N5" t="s">
        <v>8269</v>
      </c>
      <c r="O5" s="17">
        <v>0</v>
      </c>
      <c r="P5">
        <v>18.329999999999998</v>
      </c>
      <c r="Q5" s="12" t="s">
        <v>8315</v>
      </c>
      <c r="R5" t="s">
        <v>8316</v>
      </c>
      <c r="S5" s="15">
        <v>41784.789687500001</v>
      </c>
      <c r="T5" s="15">
        <v>41814.789687500001</v>
      </c>
    </row>
    <row r="6" spans="1:20" ht="208" x14ac:dyDescent="0.2">
      <c r="A6">
        <v>2863</v>
      </c>
      <c r="B6" s="3" t="s">
        <v>2863</v>
      </c>
      <c r="C6" s="3" t="s">
        <v>6973</v>
      </c>
      <c r="D6" s="6">
        <v>50000</v>
      </c>
      <c r="E6" s="8">
        <v>20</v>
      </c>
      <c r="F6" t="s">
        <v>8220</v>
      </c>
      <c r="G6" t="s">
        <v>8223</v>
      </c>
      <c r="H6" t="s">
        <v>8245</v>
      </c>
      <c r="I6">
        <v>1410279123</v>
      </c>
      <c r="J6">
        <v>1405095123</v>
      </c>
      <c r="K6" t="b">
        <v>0</v>
      </c>
      <c r="L6">
        <v>1</v>
      </c>
      <c r="M6" t="b">
        <v>0</v>
      </c>
      <c r="N6" t="s">
        <v>8269</v>
      </c>
      <c r="O6" s="17">
        <v>0</v>
      </c>
      <c r="P6">
        <v>20</v>
      </c>
      <c r="Q6" s="12" t="s">
        <v>8315</v>
      </c>
      <c r="R6" t="s">
        <v>8316</v>
      </c>
      <c r="S6" s="15">
        <v>41831.675034722226</v>
      </c>
      <c r="T6" s="15">
        <v>41891.675034722226</v>
      </c>
    </row>
    <row r="7" spans="1:20" ht="176" x14ac:dyDescent="0.2">
      <c r="A7">
        <v>2865</v>
      </c>
      <c r="B7" s="3" t="s">
        <v>2865</v>
      </c>
      <c r="C7" s="3" t="s">
        <v>6975</v>
      </c>
      <c r="D7" s="6">
        <v>2888</v>
      </c>
      <c r="E7" s="8">
        <v>0</v>
      </c>
      <c r="F7" t="s">
        <v>8220</v>
      </c>
      <c r="G7" t="s">
        <v>8223</v>
      </c>
      <c r="H7" t="s">
        <v>8245</v>
      </c>
      <c r="I7">
        <v>1420512259</v>
      </c>
      <c r="J7">
        <v>1415328259</v>
      </c>
      <c r="K7" t="b">
        <v>0</v>
      </c>
      <c r="L7">
        <v>0</v>
      </c>
      <c r="M7" t="b">
        <v>0</v>
      </c>
      <c r="N7" t="s">
        <v>8269</v>
      </c>
      <c r="O7" s="17">
        <v>0</v>
      </c>
      <c r="P7">
        <v>0</v>
      </c>
      <c r="Q7" s="12" t="s">
        <v>8315</v>
      </c>
      <c r="R7" t="s">
        <v>8316</v>
      </c>
      <c r="S7" s="15">
        <v>41950.114108796297</v>
      </c>
      <c r="T7" s="15">
        <v>42010.114108796297</v>
      </c>
    </row>
    <row r="8" spans="1:20" ht="176" x14ac:dyDescent="0.2">
      <c r="A8">
        <v>2872</v>
      </c>
      <c r="B8" s="3" t="s">
        <v>2872</v>
      </c>
      <c r="C8" s="3" t="s">
        <v>6982</v>
      </c>
      <c r="D8" s="6">
        <v>3000</v>
      </c>
      <c r="E8" s="8">
        <v>0</v>
      </c>
      <c r="F8" t="s">
        <v>8220</v>
      </c>
      <c r="G8" t="s">
        <v>8223</v>
      </c>
      <c r="H8" t="s">
        <v>8245</v>
      </c>
      <c r="I8">
        <v>1434768438</v>
      </c>
      <c r="J8">
        <v>1429584438</v>
      </c>
      <c r="K8" t="b">
        <v>0</v>
      </c>
      <c r="L8">
        <v>0</v>
      </c>
      <c r="M8" t="b">
        <v>0</v>
      </c>
      <c r="N8" t="s">
        <v>8269</v>
      </c>
      <c r="O8" s="17">
        <v>0</v>
      </c>
      <c r="P8">
        <v>0</v>
      </c>
      <c r="Q8" s="12" t="s">
        <v>8315</v>
      </c>
      <c r="R8" t="s">
        <v>8316</v>
      </c>
      <c r="S8" s="15">
        <v>42115.11618055556</v>
      </c>
      <c r="T8" s="15">
        <v>42175.11618055556</v>
      </c>
    </row>
    <row r="9" spans="1:20" ht="192" x14ac:dyDescent="0.2">
      <c r="A9">
        <v>2875</v>
      </c>
      <c r="B9" s="3" t="s">
        <v>2875</v>
      </c>
      <c r="C9" s="3" t="s">
        <v>6985</v>
      </c>
      <c r="D9" s="6">
        <v>20000</v>
      </c>
      <c r="E9" s="8">
        <v>7</v>
      </c>
      <c r="F9" t="s">
        <v>8220</v>
      </c>
      <c r="G9" t="s">
        <v>8223</v>
      </c>
      <c r="H9" t="s">
        <v>8245</v>
      </c>
      <c r="I9">
        <v>1462417493</v>
      </c>
      <c r="J9">
        <v>1459825493</v>
      </c>
      <c r="K9" t="b">
        <v>0</v>
      </c>
      <c r="L9">
        <v>3</v>
      </c>
      <c r="M9" t="b">
        <v>0</v>
      </c>
      <c r="N9" t="s">
        <v>8269</v>
      </c>
      <c r="O9" s="17">
        <v>0</v>
      </c>
      <c r="P9">
        <v>2.33</v>
      </c>
      <c r="Q9" s="12" t="s">
        <v>8315</v>
      </c>
      <c r="R9" t="s">
        <v>8316</v>
      </c>
      <c r="S9" s="15">
        <v>42465.128391203703</v>
      </c>
      <c r="T9" s="15">
        <v>42495.128391203703</v>
      </c>
    </row>
    <row r="10" spans="1:20" ht="176" x14ac:dyDescent="0.2">
      <c r="A10">
        <v>2876</v>
      </c>
      <c r="B10" s="3" t="s">
        <v>2876</v>
      </c>
      <c r="C10" s="3" t="s">
        <v>6986</v>
      </c>
      <c r="D10" s="6">
        <v>150000</v>
      </c>
      <c r="E10" s="8">
        <v>0</v>
      </c>
      <c r="F10" t="s">
        <v>8220</v>
      </c>
      <c r="G10" t="s">
        <v>8223</v>
      </c>
      <c r="H10" t="s">
        <v>8245</v>
      </c>
      <c r="I10">
        <v>1437069079</v>
      </c>
      <c r="J10">
        <v>1434477079</v>
      </c>
      <c r="K10" t="b">
        <v>0</v>
      </c>
      <c r="L10">
        <v>0</v>
      </c>
      <c r="M10" t="b">
        <v>0</v>
      </c>
      <c r="N10" t="s">
        <v>8269</v>
      </c>
      <c r="O10" s="17">
        <v>0</v>
      </c>
      <c r="P10">
        <v>0</v>
      </c>
      <c r="Q10" s="12" t="s">
        <v>8315</v>
      </c>
      <c r="R10" t="s">
        <v>8316</v>
      </c>
      <c r="S10" s="15">
        <v>42171.743969907402</v>
      </c>
      <c r="T10" s="15">
        <v>42201.743969907402</v>
      </c>
    </row>
    <row r="11" spans="1:20" ht="176" x14ac:dyDescent="0.2">
      <c r="A11">
        <v>2879</v>
      </c>
      <c r="B11" s="3" t="s">
        <v>2879</v>
      </c>
      <c r="C11" s="3" t="s">
        <v>6989</v>
      </c>
      <c r="D11" s="6">
        <v>11200</v>
      </c>
      <c r="E11" s="8">
        <v>29</v>
      </c>
      <c r="F11" t="s">
        <v>8220</v>
      </c>
      <c r="G11" t="s">
        <v>8223</v>
      </c>
      <c r="H11" t="s">
        <v>8245</v>
      </c>
      <c r="I11">
        <v>1453310661</v>
      </c>
      <c r="J11">
        <v>1450718661</v>
      </c>
      <c r="K11" t="b">
        <v>0</v>
      </c>
      <c r="L11">
        <v>1</v>
      </c>
      <c r="M11" t="b">
        <v>0</v>
      </c>
      <c r="N11" t="s">
        <v>8269</v>
      </c>
      <c r="O11" s="17">
        <v>0</v>
      </c>
      <c r="P11">
        <v>29</v>
      </c>
      <c r="Q11" s="12" t="s">
        <v>8315</v>
      </c>
      <c r="R11" t="s">
        <v>8316</v>
      </c>
      <c r="S11" s="15">
        <v>42359.725243055553</v>
      </c>
      <c r="T11" s="15">
        <v>42389.725243055553</v>
      </c>
    </row>
    <row r="12" spans="1:20" ht="192" x14ac:dyDescent="0.2">
      <c r="A12">
        <v>2881</v>
      </c>
      <c r="B12" s="3" t="s">
        <v>2881</v>
      </c>
      <c r="C12" s="3" t="s">
        <v>6991</v>
      </c>
      <c r="D12" s="6">
        <v>5500</v>
      </c>
      <c r="E12" s="8">
        <v>0</v>
      </c>
      <c r="F12" t="s">
        <v>8220</v>
      </c>
      <c r="G12" t="s">
        <v>8223</v>
      </c>
      <c r="H12" t="s">
        <v>8245</v>
      </c>
      <c r="I12">
        <v>1417620036</v>
      </c>
      <c r="J12">
        <v>1412432436</v>
      </c>
      <c r="K12" t="b">
        <v>0</v>
      </c>
      <c r="L12">
        <v>0</v>
      </c>
      <c r="M12" t="b">
        <v>0</v>
      </c>
      <c r="N12" t="s">
        <v>8269</v>
      </c>
      <c r="O12" s="17">
        <v>0</v>
      </c>
      <c r="P12">
        <v>0</v>
      </c>
      <c r="Q12" s="12" t="s">
        <v>8315</v>
      </c>
      <c r="R12" t="s">
        <v>8316</v>
      </c>
      <c r="S12" s="15">
        <v>41916.597638888888</v>
      </c>
      <c r="T12" s="15">
        <v>41976.639305555553</v>
      </c>
    </row>
    <row r="13" spans="1:20" ht="144" x14ac:dyDescent="0.2">
      <c r="A13">
        <v>2884</v>
      </c>
      <c r="B13" s="3" t="s">
        <v>2884</v>
      </c>
      <c r="C13" s="3" t="s">
        <v>6994</v>
      </c>
      <c r="D13" s="6">
        <v>45000</v>
      </c>
      <c r="E13" s="8">
        <v>185</v>
      </c>
      <c r="F13" t="s">
        <v>8220</v>
      </c>
      <c r="G13" t="s">
        <v>8223</v>
      </c>
      <c r="H13" t="s">
        <v>8245</v>
      </c>
      <c r="I13">
        <v>1417800435</v>
      </c>
      <c r="J13">
        <v>1415208435</v>
      </c>
      <c r="K13" t="b">
        <v>0</v>
      </c>
      <c r="L13">
        <v>4</v>
      </c>
      <c r="M13" t="b">
        <v>0</v>
      </c>
      <c r="N13" t="s">
        <v>8269</v>
      </c>
      <c r="O13" s="17">
        <v>0</v>
      </c>
      <c r="P13">
        <v>46.25</v>
      </c>
      <c r="Q13" s="12" t="s">
        <v>8315</v>
      </c>
      <c r="R13" t="s">
        <v>8316</v>
      </c>
      <c r="S13" s="15">
        <v>41948.727256944447</v>
      </c>
      <c r="T13" s="15">
        <v>41978.727256944447</v>
      </c>
    </row>
    <row r="14" spans="1:20" ht="224" x14ac:dyDescent="0.2">
      <c r="A14">
        <v>2887</v>
      </c>
      <c r="B14" s="3" t="s">
        <v>2887</v>
      </c>
      <c r="C14" s="3" t="s">
        <v>6997</v>
      </c>
      <c r="D14" s="6">
        <v>3000</v>
      </c>
      <c r="E14" s="8">
        <v>5</v>
      </c>
      <c r="F14" t="s">
        <v>8220</v>
      </c>
      <c r="G14" t="s">
        <v>8223</v>
      </c>
      <c r="H14" t="s">
        <v>8245</v>
      </c>
      <c r="I14">
        <v>1420971324</v>
      </c>
      <c r="J14">
        <v>1418379324</v>
      </c>
      <c r="K14" t="b">
        <v>0</v>
      </c>
      <c r="L14">
        <v>1</v>
      </c>
      <c r="M14" t="b">
        <v>0</v>
      </c>
      <c r="N14" t="s">
        <v>8269</v>
      </c>
      <c r="O14" s="17">
        <v>0</v>
      </c>
      <c r="P14">
        <v>5</v>
      </c>
      <c r="Q14" s="12" t="s">
        <v>8315</v>
      </c>
      <c r="R14" t="s">
        <v>8316</v>
      </c>
      <c r="S14" s="15">
        <v>41985.427361111113</v>
      </c>
      <c r="T14" s="15">
        <v>42015.427361111113</v>
      </c>
    </row>
    <row r="15" spans="1:20" ht="208" x14ac:dyDescent="0.2">
      <c r="A15">
        <v>2888</v>
      </c>
      <c r="B15" s="3" t="s">
        <v>2888</v>
      </c>
      <c r="C15" s="3" t="s">
        <v>6998</v>
      </c>
      <c r="D15" s="6">
        <v>30000</v>
      </c>
      <c r="E15" s="8">
        <v>0</v>
      </c>
      <c r="F15" t="s">
        <v>8220</v>
      </c>
      <c r="G15" t="s">
        <v>8223</v>
      </c>
      <c r="H15" t="s">
        <v>8245</v>
      </c>
      <c r="I15">
        <v>1413608340</v>
      </c>
      <c r="J15">
        <v>1412945440</v>
      </c>
      <c r="K15" t="b">
        <v>0</v>
      </c>
      <c r="L15">
        <v>0</v>
      </c>
      <c r="M15" t="b">
        <v>0</v>
      </c>
      <c r="N15" t="s">
        <v>8269</v>
      </c>
      <c r="O15" s="17">
        <v>0</v>
      </c>
      <c r="P15">
        <v>0</v>
      </c>
      <c r="Q15" s="12" t="s">
        <v>8315</v>
      </c>
      <c r="R15" t="s">
        <v>8316</v>
      </c>
      <c r="S15" s="15">
        <v>41922.535185185188</v>
      </c>
      <c r="T15" s="15">
        <v>41930.207638888889</v>
      </c>
    </row>
    <row r="16" spans="1:20" ht="80" x14ac:dyDescent="0.2">
      <c r="A16">
        <v>2894</v>
      </c>
      <c r="B16" s="3" t="s">
        <v>2894</v>
      </c>
      <c r="C16" s="3" t="s">
        <v>7004</v>
      </c>
      <c r="D16" s="6">
        <v>50000</v>
      </c>
      <c r="E16" s="8">
        <v>0</v>
      </c>
      <c r="F16" t="s">
        <v>8220</v>
      </c>
      <c r="G16" t="s">
        <v>8223</v>
      </c>
      <c r="H16" t="s">
        <v>8245</v>
      </c>
      <c r="I16">
        <v>1428100815</v>
      </c>
      <c r="J16">
        <v>1422920415</v>
      </c>
      <c r="K16" t="b">
        <v>0</v>
      </c>
      <c r="L16">
        <v>0</v>
      </c>
      <c r="M16" t="b">
        <v>0</v>
      </c>
      <c r="N16" t="s">
        <v>8269</v>
      </c>
      <c r="O16" s="17">
        <v>0</v>
      </c>
      <c r="P16">
        <v>0</v>
      </c>
      <c r="Q16" s="12" t="s">
        <v>8315</v>
      </c>
      <c r="R16" t="s">
        <v>8316</v>
      </c>
      <c r="S16" s="15">
        <v>42037.986284722225</v>
      </c>
      <c r="T16" s="15">
        <v>42097.944618055553</v>
      </c>
    </row>
    <row r="17" spans="1:20" ht="224" x14ac:dyDescent="0.2">
      <c r="A17">
        <v>2899</v>
      </c>
      <c r="B17" s="3" t="s">
        <v>2899</v>
      </c>
      <c r="C17" s="3" t="s">
        <v>7009</v>
      </c>
      <c r="D17" s="6">
        <v>10000</v>
      </c>
      <c r="E17" s="8">
        <v>0</v>
      </c>
      <c r="F17" t="s">
        <v>8220</v>
      </c>
      <c r="G17" t="s">
        <v>8223</v>
      </c>
      <c r="H17" t="s">
        <v>8245</v>
      </c>
      <c r="I17">
        <v>1469325158</v>
      </c>
      <c r="J17">
        <v>1464141158</v>
      </c>
      <c r="K17" t="b">
        <v>0</v>
      </c>
      <c r="L17">
        <v>0</v>
      </c>
      <c r="M17" t="b">
        <v>0</v>
      </c>
      <c r="N17" t="s">
        <v>8269</v>
      </c>
      <c r="O17" s="17">
        <v>0</v>
      </c>
      <c r="P17">
        <v>0</v>
      </c>
      <c r="Q17" s="12" t="s">
        <v>8315</v>
      </c>
      <c r="R17" t="s">
        <v>8316</v>
      </c>
      <c r="S17" s="15">
        <v>42515.078217592592</v>
      </c>
      <c r="T17" s="15">
        <v>42575.078217592592</v>
      </c>
    </row>
    <row r="18" spans="1:20" ht="160" x14ac:dyDescent="0.2">
      <c r="A18">
        <v>2902</v>
      </c>
      <c r="B18" s="3" t="s">
        <v>2902</v>
      </c>
      <c r="C18" s="3" t="s">
        <v>7012</v>
      </c>
      <c r="D18" s="6">
        <v>150000</v>
      </c>
      <c r="E18" s="8">
        <v>25</v>
      </c>
      <c r="F18" t="s">
        <v>8220</v>
      </c>
      <c r="G18" t="s">
        <v>8223</v>
      </c>
      <c r="H18" t="s">
        <v>8245</v>
      </c>
      <c r="I18">
        <v>1440412396</v>
      </c>
      <c r="J18">
        <v>1437820396</v>
      </c>
      <c r="K18" t="b">
        <v>0</v>
      </c>
      <c r="L18">
        <v>1</v>
      </c>
      <c r="M18" t="b">
        <v>0</v>
      </c>
      <c r="N18" t="s">
        <v>8269</v>
      </c>
      <c r="O18" s="17">
        <v>0</v>
      </c>
      <c r="P18">
        <v>25</v>
      </c>
      <c r="Q18" s="12" t="s">
        <v>8315</v>
      </c>
      <c r="R18" t="s">
        <v>8316</v>
      </c>
      <c r="S18" s="15">
        <v>42210.439768518518</v>
      </c>
      <c r="T18" s="15">
        <v>42240.439768518518</v>
      </c>
    </row>
    <row r="19" spans="1:20" ht="192" x14ac:dyDescent="0.2">
      <c r="A19">
        <v>2907</v>
      </c>
      <c r="B19" s="3" t="s">
        <v>2907</v>
      </c>
      <c r="C19" s="3" t="s">
        <v>7017</v>
      </c>
      <c r="D19" s="6">
        <v>2500</v>
      </c>
      <c r="E19" s="8">
        <v>2</v>
      </c>
      <c r="F19" t="s">
        <v>8220</v>
      </c>
      <c r="G19" t="s">
        <v>8223</v>
      </c>
      <c r="H19" t="s">
        <v>8245</v>
      </c>
      <c r="I19">
        <v>1463259837</v>
      </c>
      <c r="J19">
        <v>1458075837</v>
      </c>
      <c r="K19" t="b">
        <v>0</v>
      </c>
      <c r="L19">
        <v>2</v>
      </c>
      <c r="M19" t="b">
        <v>0</v>
      </c>
      <c r="N19" t="s">
        <v>8269</v>
      </c>
      <c r="O19" s="17">
        <v>0</v>
      </c>
      <c r="P19">
        <v>1</v>
      </c>
      <c r="Q19" s="12" t="s">
        <v>8315</v>
      </c>
      <c r="R19" t="s">
        <v>8316</v>
      </c>
      <c r="S19" s="15">
        <v>42444.877743055549</v>
      </c>
      <c r="T19" s="15">
        <v>42504.877743055549</v>
      </c>
    </row>
    <row r="20" spans="1:20" ht="208" x14ac:dyDescent="0.2">
      <c r="A20">
        <v>2909</v>
      </c>
      <c r="B20" s="3" t="s">
        <v>2909</v>
      </c>
      <c r="C20" s="3" t="s">
        <v>7019</v>
      </c>
      <c r="D20" s="6">
        <v>180000</v>
      </c>
      <c r="E20" s="8">
        <v>20</v>
      </c>
      <c r="F20" t="s">
        <v>8220</v>
      </c>
      <c r="G20" t="s">
        <v>8223</v>
      </c>
      <c r="H20" t="s">
        <v>8245</v>
      </c>
      <c r="I20">
        <v>1416944760</v>
      </c>
      <c r="J20">
        <v>1413527001</v>
      </c>
      <c r="K20" t="b">
        <v>0</v>
      </c>
      <c r="L20">
        <v>1</v>
      </c>
      <c r="M20" t="b">
        <v>0</v>
      </c>
      <c r="N20" t="s">
        <v>8269</v>
      </c>
      <c r="O20" s="17">
        <v>0</v>
      </c>
      <c r="P20">
        <v>20</v>
      </c>
      <c r="Q20" s="12" t="s">
        <v>8315</v>
      </c>
      <c r="R20" t="s">
        <v>8316</v>
      </c>
      <c r="S20" s="15">
        <v>41929.266215277778</v>
      </c>
      <c r="T20" s="15">
        <v>41968.823611111111</v>
      </c>
    </row>
    <row r="21" spans="1:20" ht="208" x14ac:dyDescent="0.2">
      <c r="A21">
        <v>2913</v>
      </c>
      <c r="B21" s="3" t="s">
        <v>2913</v>
      </c>
      <c r="C21" s="3" t="s">
        <v>7023</v>
      </c>
      <c r="D21" s="6">
        <v>10000</v>
      </c>
      <c r="E21" s="8">
        <v>2</v>
      </c>
      <c r="F21" t="s">
        <v>8220</v>
      </c>
      <c r="G21" t="s">
        <v>8223</v>
      </c>
      <c r="H21" t="s">
        <v>8245</v>
      </c>
      <c r="I21">
        <v>1410041339</v>
      </c>
      <c r="J21">
        <v>1404857339</v>
      </c>
      <c r="K21" t="b">
        <v>0</v>
      </c>
      <c r="L21">
        <v>2</v>
      </c>
      <c r="M21" t="b">
        <v>0</v>
      </c>
      <c r="N21" t="s">
        <v>8269</v>
      </c>
      <c r="O21" s="17">
        <v>0</v>
      </c>
      <c r="P21">
        <v>1</v>
      </c>
      <c r="Q21" s="12" t="s">
        <v>8315</v>
      </c>
      <c r="R21" t="s">
        <v>8316</v>
      </c>
      <c r="S21" s="15">
        <v>41828.922905092593</v>
      </c>
      <c r="T21" s="15">
        <v>41888.922905092593</v>
      </c>
    </row>
    <row r="22" spans="1:20" ht="176" x14ac:dyDescent="0.2">
      <c r="A22">
        <v>3733</v>
      </c>
      <c r="B22" s="3" t="s">
        <v>3730</v>
      </c>
      <c r="C22" s="3" t="s">
        <v>7843</v>
      </c>
      <c r="D22" s="6">
        <v>1500</v>
      </c>
      <c r="E22" s="8">
        <v>0</v>
      </c>
      <c r="F22" t="s">
        <v>8220</v>
      </c>
      <c r="G22" t="s">
        <v>8223</v>
      </c>
      <c r="H22" t="s">
        <v>8245</v>
      </c>
      <c r="I22">
        <v>1429396200</v>
      </c>
      <c r="J22">
        <v>1428539708</v>
      </c>
      <c r="K22" t="b">
        <v>0</v>
      </c>
      <c r="L22">
        <v>0</v>
      </c>
      <c r="M22" t="b">
        <v>0</v>
      </c>
      <c r="N22" t="s">
        <v>8269</v>
      </c>
      <c r="O22" s="17">
        <v>0</v>
      </c>
      <c r="P22">
        <v>0</v>
      </c>
      <c r="Q22" s="12" t="s">
        <v>8315</v>
      </c>
      <c r="R22" t="s">
        <v>8316</v>
      </c>
      <c r="S22" s="15">
        <v>42103.024398148147</v>
      </c>
      <c r="T22" s="15">
        <v>42112.9375</v>
      </c>
    </row>
    <row r="23" spans="1:20" ht="176" x14ac:dyDescent="0.2">
      <c r="A23">
        <v>3741</v>
      </c>
      <c r="B23" s="3" t="s">
        <v>3738</v>
      </c>
      <c r="C23" s="3" t="s">
        <v>7851</v>
      </c>
      <c r="D23" s="6">
        <v>20000</v>
      </c>
      <c r="E23" s="8">
        <v>0</v>
      </c>
      <c r="F23" t="s">
        <v>8220</v>
      </c>
      <c r="G23" t="s">
        <v>8223</v>
      </c>
      <c r="H23" t="s">
        <v>8245</v>
      </c>
      <c r="I23">
        <v>1450389950</v>
      </c>
      <c r="J23">
        <v>1447797950</v>
      </c>
      <c r="K23" t="b">
        <v>0</v>
      </c>
      <c r="L23">
        <v>0</v>
      </c>
      <c r="M23" t="b">
        <v>0</v>
      </c>
      <c r="N23" t="s">
        <v>8269</v>
      </c>
      <c r="O23" s="17">
        <v>0</v>
      </c>
      <c r="P23">
        <v>0</v>
      </c>
      <c r="Q23" s="12" t="s">
        <v>8315</v>
      </c>
      <c r="R23" t="s">
        <v>8316</v>
      </c>
      <c r="S23" s="15">
        <v>42325.920717592591</v>
      </c>
      <c r="T23" s="15">
        <v>42355.920717592591</v>
      </c>
    </row>
    <row r="24" spans="1:20" ht="160" x14ac:dyDescent="0.2">
      <c r="A24">
        <v>3743</v>
      </c>
      <c r="B24" s="3" t="s">
        <v>3740</v>
      </c>
      <c r="C24" s="3" t="s">
        <v>7853</v>
      </c>
      <c r="D24" s="6">
        <v>2200</v>
      </c>
      <c r="E24" s="8">
        <v>0</v>
      </c>
      <c r="F24" t="s">
        <v>8220</v>
      </c>
      <c r="G24" t="s">
        <v>8223</v>
      </c>
      <c r="H24" t="s">
        <v>8245</v>
      </c>
      <c r="I24">
        <v>1404406964</v>
      </c>
      <c r="J24">
        <v>1401814964</v>
      </c>
      <c r="K24" t="b">
        <v>0</v>
      </c>
      <c r="L24">
        <v>0</v>
      </c>
      <c r="M24" t="b">
        <v>0</v>
      </c>
      <c r="N24" t="s">
        <v>8269</v>
      </c>
      <c r="O24" s="17">
        <v>0</v>
      </c>
      <c r="P24">
        <v>0</v>
      </c>
      <c r="Q24" s="12" t="s">
        <v>8315</v>
      </c>
      <c r="R24" t="s">
        <v>8316</v>
      </c>
      <c r="S24" s="15">
        <v>41793.710231481484</v>
      </c>
      <c r="T24" s="15">
        <v>41823.710231481484</v>
      </c>
    </row>
    <row r="25" spans="1:20" ht="192" x14ac:dyDescent="0.2">
      <c r="A25">
        <v>3744</v>
      </c>
      <c r="B25" s="3" t="s">
        <v>3741</v>
      </c>
      <c r="C25" s="3" t="s">
        <v>7854</v>
      </c>
      <c r="D25" s="6">
        <v>1200</v>
      </c>
      <c r="E25" s="8">
        <v>0</v>
      </c>
      <c r="F25" t="s">
        <v>8220</v>
      </c>
      <c r="G25" t="s">
        <v>8223</v>
      </c>
      <c r="H25" t="s">
        <v>8245</v>
      </c>
      <c r="I25">
        <v>1404532740</v>
      </c>
      <c r="J25">
        <v>1401823952</v>
      </c>
      <c r="K25" t="b">
        <v>0</v>
      </c>
      <c r="L25">
        <v>0</v>
      </c>
      <c r="M25" t="b">
        <v>0</v>
      </c>
      <c r="N25" t="s">
        <v>8269</v>
      </c>
      <c r="O25" s="17">
        <v>0</v>
      </c>
      <c r="P25">
        <v>0</v>
      </c>
      <c r="Q25" s="12" t="s">
        <v>8315</v>
      </c>
      <c r="R25" t="s">
        <v>8316</v>
      </c>
      <c r="S25" s="15">
        <v>41793.814259259263</v>
      </c>
      <c r="T25" s="15">
        <v>41825.165972222225</v>
      </c>
    </row>
    <row r="26" spans="1:20" ht="176" x14ac:dyDescent="0.2">
      <c r="A26">
        <v>3852</v>
      </c>
      <c r="B26" s="3" t="s">
        <v>3849</v>
      </c>
      <c r="C26" s="3" t="s">
        <v>7961</v>
      </c>
      <c r="D26" s="6">
        <v>10000</v>
      </c>
      <c r="E26" s="8">
        <v>20</v>
      </c>
      <c r="F26" t="s">
        <v>8220</v>
      </c>
      <c r="G26" t="s">
        <v>8223</v>
      </c>
      <c r="H26" t="s">
        <v>8245</v>
      </c>
      <c r="I26">
        <v>1427427276</v>
      </c>
      <c r="J26">
        <v>1425270876</v>
      </c>
      <c r="K26" t="b">
        <v>0</v>
      </c>
      <c r="L26">
        <v>2</v>
      </c>
      <c r="M26" t="b">
        <v>0</v>
      </c>
      <c r="N26" t="s">
        <v>8269</v>
      </c>
      <c r="O26" s="17">
        <v>0</v>
      </c>
      <c r="P26">
        <v>10</v>
      </c>
      <c r="Q26" s="12" t="s">
        <v>8315</v>
      </c>
      <c r="R26" t="s">
        <v>8316</v>
      </c>
      <c r="S26" s="15">
        <v>42065.190694444449</v>
      </c>
      <c r="T26" s="15">
        <v>42090.149027777778</v>
      </c>
    </row>
    <row r="27" spans="1:20" ht="144" x14ac:dyDescent="0.2">
      <c r="A27">
        <v>3853</v>
      </c>
      <c r="B27" s="3" t="s">
        <v>3850</v>
      </c>
      <c r="C27" s="3" t="s">
        <v>7962</v>
      </c>
      <c r="D27" s="6">
        <v>100000</v>
      </c>
      <c r="E27" s="8">
        <v>26</v>
      </c>
      <c r="F27" t="s">
        <v>8220</v>
      </c>
      <c r="G27" t="s">
        <v>8223</v>
      </c>
      <c r="H27" t="s">
        <v>8245</v>
      </c>
      <c r="I27">
        <v>1409602178</v>
      </c>
      <c r="J27">
        <v>1406578178</v>
      </c>
      <c r="K27" t="b">
        <v>0</v>
      </c>
      <c r="L27">
        <v>2</v>
      </c>
      <c r="M27" t="b">
        <v>0</v>
      </c>
      <c r="N27" t="s">
        <v>8269</v>
      </c>
      <c r="O27" s="17">
        <v>0</v>
      </c>
      <c r="P27">
        <v>13</v>
      </c>
      <c r="Q27" s="12" t="s">
        <v>8315</v>
      </c>
      <c r="R27" t="s">
        <v>8316</v>
      </c>
      <c r="S27" s="15">
        <v>41848.84002314815</v>
      </c>
      <c r="T27" s="15">
        <v>41883.84002314815</v>
      </c>
    </row>
    <row r="28" spans="1:20" ht="224" x14ac:dyDescent="0.2">
      <c r="A28">
        <v>3856</v>
      </c>
      <c r="B28" s="3" t="s">
        <v>3853</v>
      </c>
      <c r="C28" s="3" t="s">
        <v>7965</v>
      </c>
      <c r="D28" s="6">
        <v>5000</v>
      </c>
      <c r="E28" s="8">
        <v>1</v>
      </c>
      <c r="F28" t="s">
        <v>8220</v>
      </c>
      <c r="G28" t="s">
        <v>8223</v>
      </c>
      <c r="H28" t="s">
        <v>8245</v>
      </c>
      <c r="I28">
        <v>1425833403</v>
      </c>
      <c r="J28">
        <v>1423245003</v>
      </c>
      <c r="K28" t="b">
        <v>0</v>
      </c>
      <c r="L28">
        <v>1</v>
      </c>
      <c r="M28" t="b">
        <v>0</v>
      </c>
      <c r="N28" t="s">
        <v>8269</v>
      </c>
      <c r="O28" s="17">
        <v>0</v>
      </c>
      <c r="P28">
        <v>1</v>
      </c>
      <c r="Q28" s="12" t="s">
        <v>8315</v>
      </c>
      <c r="R28" t="s">
        <v>8316</v>
      </c>
      <c r="S28" s="15">
        <v>42041.743090277778</v>
      </c>
      <c r="T28" s="15">
        <v>42071.701423611114</v>
      </c>
    </row>
    <row r="29" spans="1:20" ht="192" x14ac:dyDescent="0.2">
      <c r="A29">
        <v>3859</v>
      </c>
      <c r="B29" s="3" t="s">
        <v>3856</v>
      </c>
      <c r="C29" s="3" t="s">
        <v>7968</v>
      </c>
      <c r="D29" s="6">
        <v>2500</v>
      </c>
      <c r="E29" s="8">
        <v>1</v>
      </c>
      <c r="F29" t="s">
        <v>8220</v>
      </c>
      <c r="G29" t="s">
        <v>8223</v>
      </c>
      <c r="H29" t="s">
        <v>8245</v>
      </c>
      <c r="I29">
        <v>1403730000</v>
      </c>
      <c r="J29">
        <v>1401485207</v>
      </c>
      <c r="K29" t="b">
        <v>0</v>
      </c>
      <c r="L29">
        <v>1</v>
      </c>
      <c r="M29" t="b">
        <v>0</v>
      </c>
      <c r="N29" t="s">
        <v>8269</v>
      </c>
      <c r="O29" s="17">
        <v>0</v>
      </c>
      <c r="P29">
        <v>1</v>
      </c>
      <c r="Q29" s="12" t="s">
        <v>8315</v>
      </c>
      <c r="R29" t="s">
        <v>8316</v>
      </c>
      <c r="S29" s="15">
        <v>41789.893599537041</v>
      </c>
      <c r="T29" s="15">
        <v>41815.875</v>
      </c>
    </row>
    <row r="30" spans="1:20" ht="128" x14ac:dyDescent="0.2">
      <c r="A30">
        <v>3862</v>
      </c>
      <c r="B30" s="3" t="s">
        <v>3859</v>
      </c>
      <c r="C30" s="3" t="s">
        <v>7971</v>
      </c>
      <c r="D30" s="6">
        <v>7500</v>
      </c>
      <c r="E30" s="8">
        <v>1</v>
      </c>
      <c r="F30" t="s">
        <v>8220</v>
      </c>
      <c r="G30" t="s">
        <v>8223</v>
      </c>
      <c r="H30" t="s">
        <v>8245</v>
      </c>
      <c r="I30">
        <v>1473699540</v>
      </c>
      <c r="J30">
        <v>1472451356</v>
      </c>
      <c r="K30" t="b">
        <v>0</v>
      </c>
      <c r="L30">
        <v>1</v>
      </c>
      <c r="M30" t="b">
        <v>0</v>
      </c>
      <c r="N30" t="s">
        <v>8269</v>
      </c>
      <c r="O30" s="17">
        <v>0</v>
      </c>
      <c r="P30">
        <v>1</v>
      </c>
      <c r="Q30" s="12" t="s">
        <v>8315</v>
      </c>
      <c r="R30" t="s">
        <v>8316</v>
      </c>
      <c r="S30" s="15">
        <v>42611.261064814811</v>
      </c>
      <c r="T30" s="15">
        <v>42625.707638888889</v>
      </c>
    </row>
    <row r="31" spans="1:20" ht="208" x14ac:dyDescent="0.2">
      <c r="A31">
        <v>3863</v>
      </c>
      <c r="B31" s="3" t="s">
        <v>3860</v>
      </c>
      <c r="C31" s="3" t="s">
        <v>7972</v>
      </c>
      <c r="D31" s="6">
        <v>6000</v>
      </c>
      <c r="E31" s="8">
        <v>0</v>
      </c>
      <c r="F31" t="s">
        <v>8220</v>
      </c>
      <c r="G31" t="s">
        <v>8223</v>
      </c>
      <c r="H31" t="s">
        <v>8245</v>
      </c>
      <c r="I31">
        <v>1446739905</v>
      </c>
      <c r="J31">
        <v>1441552305</v>
      </c>
      <c r="K31" t="b">
        <v>0</v>
      </c>
      <c r="L31">
        <v>0</v>
      </c>
      <c r="M31" t="b">
        <v>0</v>
      </c>
      <c r="N31" t="s">
        <v>8269</v>
      </c>
      <c r="O31" s="17">
        <v>0</v>
      </c>
      <c r="P31">
        <v>0</v>
      </c>
      <c r="Q31" s="12" t="s">
        <v>8315</v>
      </c>
      <c r="R31" t="s">
        <v>8316</v>
      </c>
      <c r="S31" s="15">
        <v>42253.633159722223</v>
      </c>
      <c r="T31" s="15">
        <v>42313.674826388888</v>
      </c>
    </row>
    <row r="32" spans="1:20" ht="224" x14ac:dyDescent="0.2">
      <c r="A32">
        <v>3892</v>
      </c>
      <c r="B32" s="3" t="s">
        <v>3889</v>
      </c>
      <c r="C32" s="3" t="s">
        <v>8000</v>
      </c>
      <c r="D32" s="6">
        <v>1000</v>
      </c>
      <c r="E32" s="8">
        <v>0</v>
      </c>
      <c r="F32" t="s">
        <v>8220</v>
      </c>
      <c r="G32" t="s">
        <v>8223</v>
      </c>
      <c r="H32" t="s">
        <v>8245</v>
      </c>
      <c r="I32">
        <v>1408863600</v>
      </c>
      <c r="J32">
        <v>1408203557</v>
      </c>
      <c r="K32" t="b">
        <v>0</v>
      </c>
      <c r="L32">
        <v>0</v>
      </c>
      <c r="M32" t="b">
        <v>0</v>
      </c>
      <c r="N32" t="s">
        <v>8269</v>
      </c>
      <c r="O32" s="17">
        <v>0</v>
      </c>
      <c r="P32">
        <v>0</v>
      </c>
      <c r="Q32" s="12" t="s">
        <v>8315</v>
      </c>
      <c r="R32" t="s">
        <v>8316</v>
      </c>
      <c r="S32" s="15">
        <v>41867.652280092596</v>
      </c>
      <c r="T32" s="15">
        <v>41875.291666666664</v>
      </c>
    </row>
    <row r="33" spans="1:20" ht="240" x14ac:dyDescent="0.2">
      <c r="A33">
        <v>3903</v>
      </c>
      <c r="B33" s="3" t="s">
        <v>3900</v>
      </c>
      <c r="C33" s="3" t="s">
        <v>8011</v>
      </c>
      <c r="D33" s="6">
        <v>1500</v>
      </c>
      <c r="E33" s="8">
        <v>0</v>
      </c>
      <c r="F33" t="s">
        <v>8220</v>
      </c>
      <c r="G33" t="s">
        <v>8223</v>
      </c>
      <c r="H33" t="s">
        <v>8245</v>
      </c>
      <c r="I33">
        <v>1439581080</v>
      </c>
      <c r="J33">
        <v>1435709765</v>
      </c>
      <c r="K33" t="b">
        <v>0</v>
      </c>
      <c r="L33">
        <v>0</v>
      </c>
      <c r="M33" t="b">
        <v>0</v>
      </c>
      <c r="N33" t="s">
        <v>8269</v>
      </c>
      <c r="O33" s="17">
        <v>0</v>
      </c>
      <c r="P33">
        <v>0</v>
      </c>
      <c r="Q33" s="12" t="s">
        <v>8315</v>
      </c>
      <c r="R33" t="s">
        <v>8316</v>
      </c>
      <c r="S33" s="15">
        <v>42186.01116898148</v>
      </c>
      <c r="T33" s="15">
        <v>42230.818055555559</v>
      </c>
    </row>
    <row r="34" spans="1:20" ht="80" x14ac:dyDescent="0.2">
      <c r="A34">
        <v>3904</v>
      </c>
      <c r="B34" s="3" t="s">
        <v>3901</v>
      </c>
      <c r="C34" s="3" t="s">
        <v>8012</v>
      </c>
      <c r="D34" s="6">
        <v>10000</v>
      </c>
      <c r="E34" s="8">
        <v>3</v>
      </c>
      <c r="F34" t="s">
        <v>8220</v>
      </c>
      <c r="G34" t="s">
        <v>8223</v>
      </c>
      <c r="H34" t="s">
        <v>8245</v>
      </c>
      <c r="I34">
        <v>1429074240</v>
      </c>
      <c r="J34">
        <v>1427866200</v>
      </c>
      <c r="K34" t="b">
        <v>0</v>
      </c>
      <c r="L34">
        <v>2</v>
      </c>
      <c r="M34" t="b">
        <v>0</v>
      </c>
      <c r="N34" t="s">
        <v>8269</v>
      </c>
      <c r="O34" s="17">
        <v>0</v>
      </c>
      <c r="P34">
        <v>1.5</v>
      </c>
      <c r="Q34" s="12" t="s">
        <v>8315</v>
      </c>
      <c r="R34" t="s">
        <v>8316</v>
      </c>
      <c r="S34" s="15">
        <v>42095.229166666672</v>
      </c>
      <c r="T34" s="15">
        <v>42109.211111111115</v>
      </c>
    </row>
    <row r="35" spans="1:20" ht="192" x14ac:dyDescent="0.2">
      <c r="A35">
        <v>3909</v>
      </c>
      <c r="B35" s="3" t="s">
        <v>3906</v>
      </c>
      <c r="C35" s="3" t="s">
        <v>8017</v>
      </c>
      <c r="D35" s="6">
        <v>60000</v>
      </c>
      <c r="E35" s="8">
        <v>135</v>
      </c>
      <c r="F35" t="s">
        <v>8220</v>
      </c>
      <c r="G35" t="s">
        <v>8223</v>
      </c>
      <c r="H35" t="s">
        <v>8245</v>
      </c>
      <c r="I35">
        <v>1410424642</v>
      </c>
      <c r="J35">
        <v>1407832642</v>
      </c>
      <c r="K35" t="b">
        <v>0</v>
      </c>
      <c r="L35">
        <v>4</v>
      </c>
      <c r="M35" t="b">
        <v>0</v>
      </c>
      <c r="N35" t="s">
        <v>8269</v>
      </c>
      <c r="O35" s="17">
        <v>0</v>
      </c>
      <c r="P35">
        <v>33.75</v>
      </c>
      <c r="Q35" s="12" t="s">
        <v>8315</v>
      </c>
      <c r="R35" t="s">
        <v>8316</v>
      </c>
      <c r="S35" s="15">
        <v>41863.359282407408</v>
      </c>
      <c r="T35" s="15">
        <v>41893.359282407408</v>
      </c>
    </row>
    <row r="36" spans="1:20" ht="192" x14ac:dyDescent="0.2">
      <c r="A36">
        <v>3912</v>
      </c>
      <c r="B36" s="3" t="s">
        <v>3909</v>
      </c>
      <c r="C36" s="3" t="s">
        <v>8020</v>
      </c>
      <c r="D36" s="6">
        <v>15000</v>
      </c>
      <c r="E36" s="8">
        <v>1</v>
      </c>
      <c r="F36" t="s">
        <v>8220</v>
      </c>
      <c r="G36" t="s">
        <v>8223</v>
      </c>
      <c r="H36" t="s">
        <v>8245</v>
      </c>
      <c r="I36">
        <v>1429936500</v>
      </c>
      <c r="J36">
        <v>1424759330</v>
      </c>
      <c r="K36" t="b">
        <v>0</v>
      </c>
      <c r="L36">
        <v>1</v>
      </c>
      <c r="M36" t="b">
        <v>0</v>
      </c>
      <c r="N36" t="s">
        <v>8269</v>
      </c>
      <c r="O36" s="17">
        <v>0</v>
      </c>
      <c r="P36">
        <v>1</v>
      </c>
      <c r="Q36" s="12" t="s">
        <v>8315</v>
      </c>
      <c r="R36" t="s">
        <v>8316</v>
      </c>
      <c r="S36" s="15">
        <v>42059.270023148143</v>
      </c>
      <c r="T36" s="15">
        <v>42119.190972222219</v>
      </c>
    </row>
    <row r="37" spans="1:20" ht="208" x14ac:dyDescent="0.2">
      <c r="A37">
        <v>3931</v>
      </c>
      <c r="B37" s="3" t="s">
        <v>3928</v>
      </c>
      <c r="C37" s="3" t="s">
        <v>8039</v>
      </c>
      <c r="D37" s="6">
        <v>8000</v>
      </c>
      <c r="E37" s="8">
        <v>0</v>
      </c>
      <c r="F37" t="s">
        <v>8220</v>
      </c>
      <c r="G37" t="s">
        <v>8223</v>
      </c>
      <c r="H37" t="s">
        <v>8245</v>
      </c>
      <c r="I37">
        <v>1441510707</v>
      </c>
      <c r="J37">
        <v>1439350707</v>
      </c>
      <c r="K37" t="b">
        <v>0</v>
      </c>
      <c r="L37">
        <v>0</v>
      </c>
      <c r="M37" t="b">
        <v>0</v>
      </c>
      <c r="N37" t="s">
        <v>8269</v>
      </c>
      <c r="O37" s="17">
        <v>0</v>
      </c>
      <c r="P37">
        <v>0</v>
      </c>
      <c r="Q37" s="12" t="s">
        <v>8315</v>
      </c>
      <c r="R37" t="s">
        <v>8316</v>
      </c>
      <c r="S37" s="15">
        <v>42228.151701388888</v>
      </c>
      <c r="T37" s="15">
        <v>42253.151701388888</v>
      </c>
    </row>
    <row r="38" spans="1:20" ht="192" x14ac:dyDescent="0.2">
      <c r="A38">
        <v>3932</v>
      </c>
      <c r="B38" s="3" t="s">
        <v>3929</v>
      </c>
      <c r="C38" s="3" t="s">
        <v>8040</v>
      </c>
      <c r="D38" s="6">
        <v>12000</v>
      </c>
      <c r="E38" s="8">
        <v>1</v>
      </c>
      <c r="F38" t="s">
        <v>8220</v>
      </c>
      <c r="G38" t="s">
        <v>8223</v>
      </c>
      <c r="H38" t="s">
        <v>8245</v>
      </c>
      <c r="I38">
        <v>1458097364</v>
      </c>
      <c r="J38">
        <v>1455508964</v>
      </c>
      <c r="K38" t="b">
        <v>0</v>
      </c>
      <c r="L38">
        <v>1</v>
      </c>
      <c r="M38" t="b">
        <v>0</v>
      </c>
      <c r="N38" t="s">
        <v>8269</v>
      </c>
      <c r="O38" s="17">
        <v>0</v>
      </c>
      <c r="P38">
        <v>1</v>
      </c>
      <c r="Q38" s="12" t="s">
        <v>8315</v>
      </c>
      <c r="R38" t="s">
        <v>8316</v>
      </c>
      <c r="S38" s="15">
        <v>42415.168564814812</v>
      </c>
      <c r="T38" s="15">
        <v>42445.126898148148</v>
      </c>
    </row>
    <row r="39" spans="1:20" ht="208" x14ac:dyDescent="0.2">
      <c r="A39">
        <v>3936</v>
      </c>
      <c r="B39" s="3" t="s">
        <v>3933</v>
      </c>
      <c r="C39" s="3" t="s">
        <v>8044</v>
      </c>
      <c r="D39" s="6">
        <v>20000</v>
      </c>
      <c r="E39" s="8">
        <v>0</v>
      </c>
      <c r="F39" t="s">
        <v>8220</v>
      </c>
      <c r="G39" t="s">
        <v>8223</v>
      </c>
      <c r="H39" t="s">
        <v>8245</v>
      </c>
      <c r="I39">
        <v>1480576720</v>
      </c>
      <c r="J39">
        <v>1477981120</v>
      </c>
      <c r="K39" t="b">
        <v>0</v>
      </c>
      <c r="L39">
        <v>0</v>
      </c>
      <c r="M39" t="b">
        <v>0</v>
      </c>
      <c r="N39" t="s">
        <v>8269</v>
      </c>
      <c r="O39" s="17">
        <v>0</v>
      </c>
      <c r="P39">
        <v>0</v>
      </c>
      <c r="Q39" s="12" t="s">
        <v>8315</v>
      </c>
      <c r="R39" t="s">
        <v>8316</v>
      </c>
      <c r="S39" s="15">
        <v>42675.262962962966</v>
      </c>
      <c r="T39" s="15">
        <v>42705.304629629631</v>
      </c>
    </row>
    <row r="40" spans="1:20" ht="208" x14ac:dyDescent="0.2">
      <c r="A40">
        <v>3940</v>
      </c>
      <c r="B40" s="3" t="s">
        <v>3937</v>
      </c>
      <c r="C40" s="3" t="s">
        <v>8048</v>
      </c>
      <c r="D40" s="6">
        <v>5000</v>
      </c>
      <c r="E40" s="8">
        <v>11</v>
      </c>
      <c r="F40" t="s">
        <v>8220</v>
      </c>
      <c r="G40" t="s">
        <v>8223</v>
      </c>
      <c r="H40" t="s">
        <v>8245</v>
      </c>
      <c r="I40">
        <v>1420199351</v>
      </c>
      <c r="J40">
        <v>1416311351</v>
      </c>
      <c r="K40" t="b">
        <v>0</v>
      </c>
      <c r="L40">
        <v>2</v>
      </c>
      <c r="M40" t="b">
        <v>0</v>
      </c>
      <c r="N40" t="s">
        <v>8269</v>
      </c>
      <c r="O40" s="17">
        <v>0</v>
      </c>
      <c r="P40">
        <v>5.5</v>
      </c>
      <c r="Q40" s="12" t="s">
        <v>8315</v>
      </c>
      <c r="R40" t="s">
        <v>8316</v>
      </c>
      <c r="S40" s="15">
        <v>41961.492488425924</v>
      </c>
      <c r="T40" s="15">
        <v>42006.492488425924</v>
      </c>
    </row>
    <row r="41" spans="1:20" ht="208" x14ac:dyDescent="0.2">
      <c r="A41">
        <v>3942</v>
      </c>
      <c r="B41" s="3" t="s">
        <v>3939</v>
      </c>
      <c r="C41" s="3" t="s">
        <v>8050</v>
      </c>
      <c r="D41" s="6">
        <v>1200</v>
      </c>
      <c r="E41" s="8">
        <v>0</v>
      </c>
      <c r="F41" t="s">
        <v>8220</v>
      </c>
      <c r="G41" t="s">
        <v>8223</v>
      </c>
      <c r="H41" t="s">
        <v>8245</v>
      </c>
      <c r="I41">
        <v>1434490914</v>
      </c>
      <c r="J41">
        <v>1429306914</v>
      </c>
      <c r="K41" t="b">
        <v>0</v>
      </c>
      <c r="L41">
        <v>0</v>
      </c>
      <c r="M41" t="b">
        <v>0</v>
      </c>
      <c r="N41" t="s">
        <v>8269</v>
      </c>
      <c r="O41" s="17">
        <v>0</v>
      </c>
      <c r="P41">
        <v>0</v>
      </c>
      <c r="Q41" s="12" t="s">
        <v>8315</v>
      </c>
      <c r="R41" t="s">
        <v>8316</v>
      </c>
      <c r="S41" s="15">
        <v>42111.904097222221</v>
      </c>
      <c r="T41" s="15">
        <v>42171.904097222221</v>
      </c>
    </row>
    <row r="42" spans="1:20" ht="224" x14ac:dyDescent="0.2">
      <c r="A42">
        <v>3944</v>
      </c>
      <c r="B42" s="3" t="s">
        <v>3941</v>
      </c>
      <c r="C42" s="3" t="s">
        <v>8052</v>
      </c>
      <c r="D42" s="6">
        <v>5000</v>
      </c>
      <c r="E42" s="8">
        <v>0</v>
      </c>
      <c r="F42" t="s">
        <v>8220</v>
      </c>
      <c r="G42" t="s">
        <v>8223</v>
      </c>
      <c r="H42" t="s">
        <v>8245</v>
      </c>
      <c r="I42">
        <v>1440690875</v>
      </c>
      <c r="J42">
        <v>1438098875</v>
      </c>
      <c r="K42" t="b">
        <v>0</v>
      </c>
      <c r="L42">
        <v>0</v>
      </c>
      <c r="M42" t="b">
        <v>0</v>
      </c>
      <c r="N42" t="s">
        <v>8269</v>
      </c>
      <c r="O42" s="17">
        <v>0</v>
      </c>
      <c r="P42">
        <v>0</v>
      </c>
      <c r="Q42" s="12" t="s">
        <v>8315</v>
      </c>
      <c r="R42" t="s">
        <v>8316</v>
      </c>
      <c r="S42" s="15">
        <v>42213.662905092591</v>
      </c>
      <c r="T42" s="15">
        <v>42243.662905092591</v>
      </c>
    </row>
    <row r="43" spans="1:20" ht="224" x14ac:dyDescent="0.2">
      <c r="A43">
        <v>3945</v>
      </c>
      <c r="B43" s="3" t="s">
        <v>3942</v>
      </c>
      <c r="C43" s="3" t="s">
        <v>8053</v>
      </c>
      <c r="D43" s="6">
        <v>2000</v>
      </c>
      <c r="E43" s="8">
        <v>5</v>
      </c>
      <c r="F43" t="s">
        <v>8220</v>
      </c>
      <c r="G43" t="s">
        <v>8223</v>
      </c>
      <c r="H43" t="s">
        <v>8245</v>
      </c>
      <c r="I43">
        <v>1431717268</v>
      </c>
      <c r="J43">
        <v>1429125268</v>
      </c>
      <c r="K43" t="b">
        <v>0</v>
      </c>
      <c r="L43">
        <v>1</v>
      </c>
      <c r="M43" t="b">
        <v>0</v>
      </c>
      <c r="N43" t="s">
        <v>8269</v>
      </c>
      <c r="O43" s="17">
        <v>0</v>
      </c>
      <c r="P43">
        <v>5</v>
      </c>
      <c r="Q43" s="12" t="s">
        <v>8315</v>
      </c>
      <c r="R43" t="s">
        <v>8316</v>
      </c>
      <c r="S43" s="15">
        <v>42109.801712962959</v>
      </c>
      <c r="T43" s="15">
        <v>42139.801712962959</v>
      </c>
    </row>
    <row r="44" spans="1:20" ht="208" x14ac:dyDescent="0.2">
      <c r="A44">
        <v>3952</v>
      </c>
      <c r="B44" s="3" t="s">
        <v>3949</v>
      </c>
      <c r="C44" s="3" t="s">
        <v>8059</v>
      </c>
      <c r="D44" s="6">
        <v>26000</v>
      </c>
      <c r="E44" s="8">
        <v>25</v>
      </c>
      <c r="F44" t="s">
        <v>8220</v>
      </c>
      <c r="G44" t="s">
        <v>8223</v>
      </c>
      <c r="H44" t="s">
        <v>8245</v>
      </c>
      <c r="I44">
        <v>1445885890</v>
      </c>
      <c r="J44">
        <v>1440701890</v>
      </c>
      <c r="K44" t="b">
        <v>0</v>
      </c>
      <c r="L44">
        <v>1</v>
      </c>
      <c r="M44" t="b">
        <v>0</v>
      </c>
      <c r="N44" t="s">
        <v>8269</v>
      </c>
      <c r="O44" s="17">
        <v>0</v>
      </c>
      <c r="P44">
        <v>25</v>
      </c>
      <c r="Q44" s="12" t="s">
        <v>8315</v>
      </c>
      <c r="R44" t="s">
        <v>8316</v>
      </c>
      <c r="S44" s="15">
        <v>42243.790393518517</v>
      </c>
      <c r="T44" s="15">
        <v>42303.790393518517</v>
      </c>
    </row>
    <row r="45" spans="1:20" ht="192" x14ac:dyDescent="0.2">
      <c r="A45">
        <v>3953</v>
      </c>
      <c r="B45" s="3" t="s">
        <v>3950</v>
      </c>
      <c r="C45" s="3" t="s">
        <v>8060</v>
      </c>
      <c r="D45" s="6">
        <v>17600</v>
      </c>
      <c r="E45" s="8">
        <v>0</v>
      </c>
      <c r="F45" t="s">
        <v>8220</v>
      </c>
      <c r="G45" t="s">
        <v>8223</v>
      </c>
      <c r="H45" t="s">
        <v>8245</v>
      </c>
      <c r="I45">
        <v>1469834940</v>
      </c>
      <c r="J45">
        <v>1467162586</v>
      </c>
      <c r="K45" t="b">
        <v>0</v>
      </c>
      <c r="L45">
        <v>0</v>
      </c>
      <c r="M45" t="b">
        <v>0</v>
      </c>
      <c r="N45" t="s">
        <v>8269</v>
      </c>
      <c r="O45" s="17">
        <v>0</v>
      </c>
      <c r="P45">
        <v>0</v>
      </c>
      <c r="Q45" s="12" t="s">
        <v>8315</v>
      </c>
      <c r="R45" t="s">
        <v>8316</v>
      </c>
      <c r="S45" s="15">
        <v>42550.048449074078</v>
      </c>
      <c r="T45" s="15">
        <v>42580.978472222225</v>
      </c>
    </row>
    <row r="46" spans="1:20" ht="192" x14ac:dyDescent="0.2">
      <c r="A46">
        <v>3956</v>
      </c>
      <c r="B46" s="3" t="s">
        <v>3953</v>
      </c>
      <c r="C46" s="3" t="s">
        <v>8063</v>
      </c>
      <c r="D46" s="6">
        <v>5500</v>
      </c>
      <c r="E46" s="8">
        <v>0</v>
      </c>
      <c r="F46" t="s">
        <v>8220</v>
      </c>
      <c r="G46" t="s">
        <v>8223</v>
      </c>
      <c r="H46" t="s">
        <v>8245</v>
      </c>
      <c r="I46">
        <v>1461543600</v>
      </c>
      <c r="J46">
        <v>1459203727</v>
      </c>
      <c r="K46" t="b">
        <v>0</v>
      </c>
      <c r="L46">
        <v>0</v>
      </c>
      <c r="M46" t="b">
        <v>0</v>
      </c>
      <c r="N46" t="s">
        <v>8269</v>
      </c>
      <c r="O46" s="17">
        <v>0</v>
      </c>
      <c r="P46">
        <v>0</v>
      </c>
      <c r="Q46" s="12" t="s">
        <v>8315</v>
      </c>
      <c r="R46" t="s">
        <v>8316</v>
      </c>
      <c r="S46" s="15">
        <v>42457.932025462964</v>
      </c>
      <c r="T46" s="15">
        <v>42485.013888888891</v>
      </c>
    </row>
    <row r="47" spans="1:20" ht="144" x14ac:dyDescent="0.2">
      <c r="A47">
        <v>3957</v>
      </c>
      <c r="B47" s="3" t="s">
        <v>3954</v>
      </c>
      <c r="C47" s="3" t="s">
        <v>8064</v>
      </c>
      <c r="D47" s="6">
        <v>28000</v>
      </c>
      <c r="E47" s="8">
        <v>7</v>
      </c>
      <c r="F47" t="s">
        <v>8220</v>
      </c>
      <c r="G47" t="s">
        <v>8223</v>
      </c>
      <c r="H47" t="s">
        <v>8245</v>
      </c>
      <c r="I47">
        <v>1468020354</v>
      </c>
      <c r="J47">
        <v>1464045954</v>
      </c>
      <c r="K47" t="b">
        <v>0</v>
      </c>
      <c r="L47">
        <v>1</v>
      </c>
      <c r="M47" t="b">
        <v>0</v>
      </c>
      <c r="N47" t="s">
        <v>8269</v>
      </c>
      <c r="O47" s="17">
        <v>0</v>
      </c>
      <c r="P47">
        <v>7</v>
      </c>
      <c r="Q47" s="12" t="s">
        <v>8315</v>
      </c>
      <c r="R47" t="s">
        <v>8316</v>
      </c>
      <c r="S47" s="15">
        <v>42513.976319444439</v>
      </c>
      <c r="T47" s="15">
        <v>42559.976319444439</v>
      </c>
    </row>
    <row r="48" spans="1:20" ht="224" x14ac:dyDescent="0.2">
      <c r="A48">
        <v>3970</v>
      </c>
      <c r="B48" s="3" t="s">
        <v>3967</v>
      </c>
      <c r="C48" s="3" t="s">
        <v>8077</v>
      </c>
      <c r="D48" s="6">
        <v>15000</v>
      </c>
      <c r="E48" s="8">
        <v>11</v>
      </c>
      <c r="F48" t="s">
        <v>8220</v>
      </c>
      <c r="G48" t="s">
        <v>8223</v>
      </c>
      <c r="H48" t="s">
        <v>8245</v>
      </c>
      <c r="I48">
        <v>1460925811</v>
      </c>
      <c r="J48">
        <v>1458333811</v>
      </c>
      <c r="K48" t="b">
        <v>0</v>
      </c>
      <c r="L48">
        <v>2</v>
      </c>
      <c r="M48" t="b">
        <v>0</v>
      </c>
      <c r="N48" t="s">
        <v>8269</v>
      </c>
      <c r="O48" s="17">
        <v>0</v>
      </c>
      <c r="P48">
        <v>5.5</v>
      </c>
      <c r="Q48" s="12" t="s">
        <v>8315</v>
      </c>
      <c r="R48" t="s">
        <v>8316</v>
      </c>
      <c r="S48" s="15">
        <v>42447.863553240735</v>
      </c>
      <c r="T48" s="15">
        <v>42477.863553240735</v>
      </c>
    </row>
    <row r="49" spans="1:20" ht="224" x14ac:dyDescent="0.2">
      <c r="A49">
        <v>3975</v>
      </c>
      <c r="B49" s="3" t="s">
        <v>3972</v>
      </c>
      <c r="C49" s="3" t="s">
        <v>8082</v>
      </c>
      <c r="D49" s="6">
        <v>678</v>
      </c>
      <c r="E49" s="8">
        <v>0</v>
      </c>
      <c r="F49" t="s">
        <v>8220</v>
      </c>
      <c r="G49" t="s">
        <v>8223</v>
      </c>
      <c r="H49" t="s">
        <v>8245</v>
      </c>
      <c r="I49">
        <v>1468442898</v>
      </c>
      <c r="J49">
        <v>1465850898</v>
      </c>
      <c r="K49" t="b">
        <v>0</v>
      </c>
      <c r="L49">
        <v>0</v>
      </c>
      <c r="M49" t="b">
        <v>0</v>
      </c>
      <c r="N49" t="s">
        <v>8269</v>
      </c>
      <c r="O49" s="17">
        <v>0</v>
      </c>
      <c r="P49">
        <v>0</v>
      </c>
      <c r="Q49" s="12" t="s">
        <v>8315</v>
      </c>
      <c r="R49" t="s">
        <v>8316</v>
      </c>
      <c r="S49" s="15">
        <v>42534.866875</v>
      </c>
      <c r="T49" s="15">
        <v>42564.866875</v>
      </c>
    </row>
    <row r="50" spans="1:20" ht="192" x14ac:dyDescent="0.2">
      <c r="A50">
        <v>3989</v>
      </c>
      <c r="B50" s="3" t="s">
        <v>3985</v>
      </c>
      <c r="C50" s="3" t="s">
        <v>8095</v>
      </c>
      <c r="D50" s="6">
        <v>3000</v>
      </c>
      <c r="E50" s="8">
        <v>0</v>
      </c>
      <c r="F50" t="s">
        <v>8220</v>
      </c>
      <c r="G50" t="s">
        <v>8223</v>
      </c>
      <c r="H50" t="s">
        <v>8245</v>
      </c>
      <c r="I50">
        <v>1447009181</v>
      </c>
      <c r="J50">
        <v>1444413581</v>
      </c>
      <c r="K50" t="b">
        <v>0</v>
      </c>
      <c r="L50">
        <v>0</v>
      </c>
      <c r="M50" t="b">
        <v>0</v>
      </c>
      <c r="N50" t="s">
        <v>8269</v>
      </c>
      <c r="O50" s="17">
        <v>0</v>
      </c>
      <c r="P50">
        <v>0</v>
      </c>
      <c r="Q50" s="12" t="s">
        <v>8315</v>
      </c>
      <c r="R50" t="s">
        <v>8316</v>
      </c>
      <c r="S50" s="15">
        <v>42286.749780092592</v>
      </c>
      <c r="T50" s="15">
        <v>42316.791446759264</v>
      </c>
    </row>
    <row r="51" spans="1:20" ht="160" x14ac:dyDescent="0.2">
      <c r="A51">
        <v>3993</v>
      </c>
      <c r="B51" s="3" t="s">
        <v>3989</v>
      </c>
      <c r="C51" s="3" t="s">
        <v>8099</v>
      </c>
      <c r="D51" s="6">
        <v>50000</v>
      </c>
      <c r="E51" s="8">
        <v>3</v>
      </c>
      <c r="F51" t="s">
        <v>8220</v>
      </c>
      <c r="G51" t="s">
        <v>8223</v>
      </c>
      <c r="H51" t="s">
        <v>8245</v>
      </c>
      <c r="I51">
        <v>1431549912</v>
      </c>
      <c r="J51">
        <v>1428957912</v>
      </c>
      <c r="K51" t="b">
        <v>0</v>
      </c>
      <c r="L51">
        <v>1</v>
      </c>
      <c r="M51" t="b">
        <v>0</v>
      </c>
      <c r="N51" t="s">
        <v>8269</v>
      </c>
      <c r="O51" s="17">
        <v>0</v>
      </c>
      <c r="P51">
        <v>3</v>
      </c>
      <c r="Q51" s="12" t="s">
        <v>8315</v>
      </c>
      <c r="R51" t="s">
        <v>8316</v>
      </c>
      <c r="S51" s="15">
        <v>42107.864722222221</v>
      </c>
      <c r="T51" s="15">
        <v>42137.864722222221</v>
      </c>
    </row>
    <row r="52" spans="1:20" ht="144" x14ac:dyDescent="0.2">
      <c r="A52">
        <v>3994</v>
      </c>
      <c r="B52" s="3" t="s">
        <v>3990</v>
      </c>
      <c r="C52" s="3" t="s">
        <v>8100</v>
      </c>
      <c r="D52" s="6">
        <v>2000</v>
      </c>
      <c r="E52" s="8">
        <v>5</v>
      </c>
      <c r="F52" t="s">
        <v>8220</v>
      </c>
      <c r="G52" t="s">
        <v>8223</v>
      </c>
      <c r="H52" t="s">
        <v>8245</v>
      </c>
      <c r="I52">
        <v>1405761690</v>
      </c>
      <c r="J52">
        <v>1403169690</v>
      </c>
      <c r="K52" t="b">
        <v>0</v>
      </c>
      <c r="L52">
        <v>1</v>
      </c>
      <c r="M52" t="b">
        <v>0</v>
      </c>
      <c r="N52" t="s">
        <v>8269</v>
      </c>
      <c r="O52" s="17">
        <v>0</v>
      </c>
      <c r="P52">
        <v>5</v>
      </c>
      <c r="Q52" s="12" t="s">
        <v>8315</v>
      </c>
      <c r="R52" t="s">
        <v>8316</v>
      </c>
      <c r="S52" s="15">
        <v>41809.389930555553</v>
      </c>
      <c r="T52" s="15">
        <v>41839.389930555553</v>
      </c>
    </row>
    <row r="53" spans="1:20" ht="80" x14ac:dyDescent="0.2">
      <c r="A53">
        <v>4000</v>
      </c>
      <c r="B53" s="3" t="s">
        <v>3996</v>
      </c>
      <c r="C53" s="3" t="s">
        <v>8106</v>
      </c>
      <c r="D53" s="6">
        <v>8000</v>
      </c>
      <c r="E53" s="8">
        <v>10</v>
      </c>
      <c r="F53" t="s">
        <v>8220</v>
      </c>
      <c r="G53" t="s">
        <v>8223</v>
      </c>
      <c r="H53" t="s">
        <v>8245</v>
      </c>
      <c r="I53">
        <v>1462631358</v>
      </c>
      <c r="J53">
        <v>1457450958</v>
      </c>
      <c r="K53" t="b">
        <v>0</v>
      </c>
      <c r="L53">
        <v>1</v>
      </c>
      <c r="M53" t="b">
        <v>0</v>
      </c>
      <c r="N53" t="s">
        <v>8269</v>
      </c>
      <c r="O53" s="17">
        <v>0</v>
      </c>
      <c r="P53">
        <v>10</v>
      </c>
      <c r="Q53" s="12" t="s">
        <v>8315</v>
      </c>
      <c r="R53" t="s">
        <v>8316</v>
      </c>
      <c r="S53" s="15">
        <v>42437.64534722222</v>
      </c>
      <c r="T53" s="15">
        <v>42497.603680555556</v>
      </c>
    </row>
    <row r="54" spans="1:20" ht="64" x14ac:dyDescent="0.2">
      <c r="A54">
        <v>4004</v>
      </c>
      <c r="B54" s="3" t="s">
        <v>4000</v>
      </c>
      <c r="C54" s="3" t="s">
        <v>8109</v>
      </c>
      <c r="D54" s="6">
        <v>500</v>
      </c>
      <c r="E54" s="8">
        <v>1</v>
      </c>
      <c r="F54" t="s">
        <v>8220</v>
      </c>
      <c r="G54" t="s">
        <v>8223</v>
      </c>
      <c r="H54" t="s">
        <v>8245</v>
      </c>
      <c r="I54">
        <v>1412740457</v>
      </c>
      <c r="J54">
        <v>1410148457</v>
      </c>
      <c r="K54" t="b">
        <v>0</v>
      </c>
      <c r="L54">
        <v>1</v>
      </c>
      <c r="M54" t="b">
        <v>0</v>
      </c>
      <c r="N54" t="s">
        <v>8269</v>
      </c>
      <c r="O54" s="17">
        <v>0</v>
      </c>
      <c r="P54">
        <v>1</v>
      </c>
      <c r="Q54" s="12" t="s">
        <v>8315</v>
      </c>
      <c r="R54" t="s">
        <v>8316</v>
      </c>
      <c r="S54" s="15">
        <v>41890.16269675926</v>
      </c>
      <c r="T54" s="15">
        <v>41920.16269675926</v>
      </c>
    </row>
    <row r="55" spans="1:20" ht="208" x14ac:dyDescent="0.2">
      <c r="A55">
        <v>4006</v>
      </c>
      <c r="B55" s="3" t="s">
        <v>4002</v>
      </c>
      <c r="C55" s="3" t="s">
        <v>8111</v>
      </c>
      <c r="D55" s="6">
        <v>30000</v>
      </c>
      <c r="E55" s="8">
        <v>2</v>
      </c>
      <c r="F55" t="s">
        <v>8220</v>
      </c>
      <c r="G55" t="s">
        <v>8223</v>
      </c>
      <c r="H55" t="s">
        <v>8245</v>
      </c>
      <c r="I55">
        <v>1455647587</v>
      </c>
      <c r="J55">
        <v>1453487587</v>
      </c>
      <c r="K55" t="b">
        <v>0</v>
      </c>
      <c r="L55">
        <v>1</v>
      </c>
      <c r="M55" t="b">
        <v>0</v>
      </c>
      <c r="N55" t="s">
        <v>8269</v>
      </c>
      <c r="O55" s="17">
        <v>0</v>
      </c>
      <c r="P55">
        <v>2</v>
      </c>
      <c r="Q55" s="12" t="s">
        <v>8315</v>
      </c>
      <c r="R55" t="s">
        <v>8316</v>
      </c>
      <c r="S55" s="15">
        <v>42391.772997685184</v>
      </c>
      <c r="T55" s="15">
        <v>42416.772997685184</v>
      </c>
    </row>
    <row r="56" spans="1:20" ht="176" x14ac:dyDescent="0.2">
      <c r="A56">
        <v>4007</v>
      </c>
      <c r="B56" s="3" t="s">
        <v>4003</v>
      </c>
      <c r="C56" s="3" t="s">
        <v>8112</v>
      </c>
      <c r="D56" s="6">
        <v>2000</v>
      </c>
      <c r="E56" s="8">
        <v>5</v>
      </c>
      <c r="F56" t="s">
        <v>8220</v>
      </c>
      <c r="G56" t="s">
        <v>8223</v>
      </c>
      <c r="H56" t="s">
        <v>8245</v>
      </c>
      <c r="I56">
        <v>1409070480</v>
      </c>
      <c r="J56">
        <v>1406572381</v>
      </c>
      <c r="K56" t="b">
        <v>0</v>
      </c>
      <c r="L56">
        <v>1</v>
      </c>
      <c r="M56" t="b">
        <v>0</v>
      </c>
      <c r="N56" t="s">
        <v>8269</v>
      </c>
      <c r="O56" s="17">
        <v>0</v>
      </c>
      <c r="P56">
        <v>5</v>
      </c>
      <c r="Q56" s="12" t="s">
        <v>8315</v>
      </c>
      <c r="R56" t="s">
        <v>8316</v>
      </c>
      <c r="S56" s="15">
        <v>41848.772928240738</v>
      </c>
      <c r="T56" s="15">
        <v>41877.686111111114</v>
      </c>
    </row>
    <row r="57" spans="1:20" ht="192" x14ac:dyDescent="0.2">
      <c r="A57">
        <v>4014</v>
      </c>
      <c r="B57" s="3" t="s">
        <v>4010</v>
      </c>
      <c r="C57" s="3" t="s">
        <v>8119</v>
      </c>
      <c r="D57" s="6">
        <v>9000</v>
      </c>
      <c r="E57" s="8">
        <v>0</v>
      </c>
      <c r="F57" t="s">
        <v>8220</v>
      </c>
      <c r="G57" t="s">
        <v>8223</v>
      </c>
      <c r="H57" t="s">
        <v>8245</v>
      </c>
      <c r="I57">
        <v>1457157269</v>
      </c>
      <c r="J57">
        <v>1455861269</v>
      </c>
      <c r="K57" t="b">
        <v>0</v>
      </c>
      <c r="L57">
        <v>0</v>
      </c>
      <c r="M57" t="b">
        <v>0</v>
      </c>
      <c r="N57" t="s">
        <v>8269</v>
      </c>
      <c r="O57" s="17">
        <v>0</v>
      </c>
      <c r="P57">
        <v>0</v>
      </c>
      <c r="Q57" s="12" t="s">
        <v>8315</v>
      </c>
      <c r="R57" t="s">
        <v>8316</v>
      </c>
      <c r="S57" s="15">
        <v>42419.246168981481</v>
      </c>
      <c r="T57" s="15">
        <v>42434.246168981481</v>
      </c>
    </row>
    <row r="58" spans="1:20" ht="224" x14ac:dyDescent="0.2">
      <c r="A58">
        <v>4015</v>
      </c>
      <c r="B58" s="3" t="s">
        <v>4011</v>
      </c>
      <c r="C58" s="3" t="s">
        <v>8120</v>
      </c>
      <c r="D58" s="6">
        <v>7000</v>
      </c>
      <c r="E58" s="8">
        <v>1</v>
      </c>
      <c r="F58" t="s">
        <v>8220</v>
      </c>
      <c r="G58" t="s">
        <v>8223</v>
      </c>
      <c r="H58" t="s">
        <v>8245</v>
      </c>
      <c r="I58">
        <v>1437331463</v>
      </c>
      <c r="J58">
        <v>1434739463</v>
      </c>
      <c r="K58" t="b">
        <v>0</v>
      </c>
      <c r="L58">
        <v>1</v>
      </c>
      <c r="M58" t="b">
        <v>0</v>
      </c>
      <c r="N58" t="s">
        <v>8269</v>
      </c>
      <c r="O58" s="17">
        <v>0</v>
      </c>
      <c r="P58">
        <v>1</v>
      </c>
      <c r="Q58" s="12" t="s">
        <v>8315</v>
      </c>
      <c r="R58" t="s">
        <v>8316</v>
      </c>
      <c r="S58" s="15">
        <v>42174.780821759254</v>
      </c>
      <c r="T58" s="15">
        <v>42204.780821759254</v>
      </c>
    </row>
    <row r="59" spans="1:20" ht="160" x14ac:dyDescent="0.2">
      <c r="A59">
        <v>4023</v>
      </c>
      <c r="B59" s="3" t="s">
        <v>4019</v>
      </c>
      <c r="C59" s="3" t="s">
        <v>8128</v>
      </c>
      <c r="D59" s="6">
        <v>7000</v>
      </c>
      <c r="E59" s="8">
        <v>0</v>
      </c>
      <c r="F59" t="s">
        <v>8220</v>
      </c>
      <c r="G59" t="s">
        <v>8223</v>
      </c>
      <c r="H59" t="s">
        <v>8245</v>
      </c>
      <c r="I59">
        <v>1458860363</v>
      </c>
      <c r="J59">
        <v>1454975963</v>
      </c>
      <c r="K59" t="b">
        <v>0</v>
      </c>
      <c r="L59">
        <v>0</v>
      </c>
      <c r="M59" t="b">
        <v>0</v>
      </c>
      <c r="N59" t="s">
        <v>8269</v>
      </c>
      <c r="O59" s="17">
        <v>0</v>
      </c>
      <c r="P59">
        <v>0</v>
      </c>
      <c r="Q59" s="12" t="s">
        <v>8315</v>
      </c>
      <c r="R59" t="s">
        <v>8316</v>
      </c>
      <c r="S59" s="15">
        <v>42408.999571759254</v>
      </c>
      <c r="T59" s="15">
        <v>42453.957905092597</v>
      </c>
    </row>
    <row r="60" spans="1:20" ht="144" x14ac:dyDescent="0.2">
      <c r="A60">
        <v>4026</v>
      </c>
      <c r="B60" s="3" t="s">
        <v>4022</v>
      </c>
      <c r="C60" s="3" t="s">
        <v>8131</v>
      </c>
      <c r="D60" s="6">
        <v>4000</v>
      </c>
      <c r="E60" s="8">
        <v>0</v>
      </c>
      <c r="F60" t="s">
        <v>8220</v>
      </c>
      <c r="G60" t="s">
        <v>8223</v>
      </c>
      <c r="H60" t="s">
        <v>8245</v>
      </c>
      <c r="I60">
        <v>1449247439</v>
      </c>
      <c r="J60">
        <v>1444059839</v>
      </c>
      <c r="K60" t="b">
        <v>0</v>
      </c>
      <c r="L60">
        <v>0</v>
      </c>
      <c r="M60" t="b">
        <v>0</v>
      </c>
      <c r="N60" t="s">
        <v>8269</v>
      </c>
      <c r="O60" s="17">
        <v>0</v>
      </c>
      <c r="P60">
        <v>0</v>
      </c>
      <c r="Q60" s="12" t="s">
        <v>8315</v>
      </c>
      <c r="R60" t="s">
        <v>8316</v>
      </c>
      <c r="S60" s="15">
        <v>42282.655543981484</v>
      </c>
      <c r="T60" s="15">
        <v>42342.697210648148</v>
      </c>
    </row>
    <row r="61" spans="1:20" ht="208" x14ac:dyDescent="0.2">
      <c r="A61">
        <v>4029</v>
      </c>
      <c r="B61" s="3" t="s">
        <v>4025</v>
      </c>
      <c r="C61" s="3" t="s">
        <v>8134</v>
      </c>
      <c r="D61" s="6">
        <v>20000</v>
      </c>
      <c r="E61" s="8">
        <v>0</v>
      </c>
      <c r="F61" t="s">
        <v>8220</v>
      </c>
      <c r="G61" t="s">
        <v>8223</v>
      </c>
      <c r="H61" t="s">
        <v>8245</v>
      </c>
      <c r="I61">
        <v>1450053370</v>
      </c>
      <c r="J61">
        <v>1447461370</v>
      </c>
      <c r="K61" t="b">
        <v>0</v>
      </c>
      <c r="L61">
        <v>0</v>
      </c>
      <c r="M61" t="b">
        <v>0</v>
      </c>
      <c r="N61" t="s">
        <v>8269</v>
      </c>
      <c r="O61" s="17">
        <v>0</v>
      </c>
      <c r="P61">
        <v>0</v>
      </c>
      <c r="Q61" s="12" t="s">
        <v>8315</v>
      </c>
      <c r="R61" t="s">
        <v>8316</v>
      </c>
      <c r="S61" s="15">
        <v>42322.025115740747</v>
      </c>
      <c r="T61" s="15">
        <v>42352.025115740747</v>
      </c>
    </row>
    <row r="62" spans="1:20" ht="208" x14ac:dyDescent="0.2">
      <c r="A62">
        <v>4031</v>
      </c>
      <c r="B62" s="3" t="s">
        <v>4027</v>
      </c>
      <c r="C62" s="3" t="s">
        <v>8136</v>
      </c>
      <c r="D62" s="6">
        <v>5000</v>
      </c>
      <c r="E62" s="8">
        <v>0</v>
      </c>
      <c r="F62" t="s">
        <v>8220</v>
      </c>
      <c r="G62" t="s">
        <v>8223</v>
      </c>
      <c r="H62" t="s">
        <v>8245</v>
      </c>
      <c r="I62">
        <v>1418914964</v>
      </c>
      <c r="J62">
        <v>1414591364</v>
      </c>
      <c r="K62" t="b">
        <v>0</v>
      </c>
      <c r="L62">
        <v>0</v>
      </c>
      <c r="M62" t="b">
        <v>0</v>
      </c>
      <c r="N62" t="s">
        <v>8269</v>
      </c>
      <c r="O62" s="17">
        <v>0</v>
      </c>
      <c r="P62">
        <v>0</v>
      </c>
      <c r="Q62" s="12" t="s">
        <v>8315</v>
      </c>
      <c r="R62" t="s">
        <v>8316</v>
      </c>
      <c r="S62" s="15">
        <v>41941.585231481484</v>
      </c>
      <c r="T62" s="15">
        <v>41991.626898148148</v>
      </c>
    </row>
    <row r="63" spans="1:20" ht="192" x14ac:dyDescent="0.2">
      <c r="A63">
        <v>4042</v>
      </c>
      <c r="B63" s="3" t="s">
        <v>4038</v>
      </c>
      <c r="C63" s="3" t="s">
        <v>8146</v>
      </c>
      <c r="D63" s="6">
        <v>10000</v>
      </c>
      <c r="E63" s="8">
        <v>21</v>
      </c>
      <c r="F63" t="s">
        <v>8220</v>
      </c>
      <c r="G63" t="s">
        <v>8223</v>
      </c>
      <c r="H63" t="s">
        <v>8245</v>
      </c>
      <c r="I63">
        <v>1421781360</v>
      </c>
      <c r="J63">
        <v>1419213664</v>
      </c>
      <c r="K63" t="b">
        <v>0</v>
      </c>
      <c r="L63">
        <v>3</v>
      </c>
      <c r="M63" t="b">
        <v>0</v>
      </c>
      <c r="N63" t="s">
        <v>8269</v>
      </c>
      <c r="O63" s="17">
        <v>0</v>
      </c>
      <c r="P63">
        <v>7</v>
      </c>
      <c r="Q63" s="12" t="s">
        <v>8315</v>
      </c>
      <c r="R63" t="s">
        <v>8316</v>
      </c>
      <c r="S63" s="15">
        <v>41995.084074074075</v>
      </c>
      <c r="T63" s="15">
        <v>42024.802777777775</v>
      </c>
    </row>
    <row r="64" spans="1:20" ht="192" x14ac:dyDescent="0.2">
      <c r="A64">
        <v>4049</v>
      </c>
      <c r="B64" s="3" t="s">
        <v>4045</v>
      </c>
      <c r="C64" s="3" t="s">
        <v>8153</v>
      </c>
      <c r="D64" s="6">
        <v>20000</v>
      </c>
      <c r="E64" s="8">
        <v>16</v>
      </c>
      <c r="F64" t="s">
        <v>8220</v>
      </c>
      <c r="G64" t="s">
        <v>8223</v>
      </c>
      <c r="H64" t="s">
        <v>8245</v>
      </c>
      <c r="I64">
        <v>1436914815</v>
      </c>
      <c r="J64">
        <v>1434322815</v>
      </c>
      <c r="K64" t="b">
        <v>0</v>
      </c>
      <c r="L64">
        <v>1</v>
      </c>
      <c r="M64" t="b">
        <v>0</v>
      </c>
      <c r="N64" t="s">
        <v>8269</v>
      </c>
      <c r="O64" s="17">
        <v>0</v>
      </c>
      <c r="P64">
        <v>16</v>
      </c>
      <c r="Q64" s="12" t="s">
        <v>8315</v>
      </c>
      <c r="R64" t="s">
        <v>8316</v>
      </c>
      <c r="S64" s="15">
        <v>42169.958506944444</v>
      </c>
      <c r="T64" s="15">
        <v>42199.958506944444</v>
      </c>
    </row>
    <row r="65" spans="1:20" ht="208" x14ac:dyDescent="0.2">
      <c r="A65">
        <v>4050</v>
      </c>
      <c r="B65" s="3" t="s">
        <v>4046</v>
      </c>
      <c r="C65" s="3" t="s">
        <v>8154</v>
      </c>
      <c r="D65" s="6">
        <v>1500</v>
      </c>
      <c r="E65" s="8">
        <v>1</v>
      </c>
      <c r="F65" t="s">
        <v>8220</v>
      </c>
      <c r="G65" t="s">
        <v>8223</v>
      </c>
      <c r="H65" t="s">
        <v>8245</v>
      </c>
      <c r="I65">
        <v>1414077391</v>
      </c>
      <c r="J65">
        <v>1411485391</v>
      </c>
      <c r="K65" t="b">
        <v>0</v>
      </c>
      <c r="L65">
        <v>1</v>
      </c>
      <c r="M65" t="b">
        <v>0</v>
      </c>
      <c r="N65" t="s">
        <v>8269</v>
      </c>
      <c r="O65" s="17">
        <v>0</v>
      </c>
      <c r="P65">
        <v>1</v>
      </c>
      <c r="Q65" s="12" t="s">
        <v>8315</v>
      </c>
      <c r="R65" t="s">
        <v>8316</v>
      </c>
      <c r="S65" s="15">
        <v>41905.636469907404</v>
      </c>
      <c r="T65" s="15">
        <v>41935.636469907404</v>
      </c>
    </row>
    <row r="66" spans="1:20" ht="176" x14ac:dyDescent="0.2">
      <c r="A66">
        <v>4051</v>
      </c>
      <c r="B66" s="3" t="s">
        <v>4047</v>
      </c>
      <c r="C66" s="3" t="s">
        <v>8155</v>
      </c>
      <c r="D66" s="6">
        <v>500</v>
      </c>
      <c r="E66" s="8">
        <v>0</v>
      </c>
      <c r="F66" t="s">
        <v>8220</v>
      </c>
      <c r="G66" t="s">
        <v>8223</v>
      </c>
      <c r="H66" t="s">
        <v>8245</v>
      </c>
      <c r="I66">
        <v>1399618380</v>
      </c>
      <c r="J66">
        <v>1399058797</v>
      </c>
      <c r="K66" t="b">
        <v>0</v>
      </c>
      <c r="L66">
        <v>0</v>
      </c>
      <c r="M66" t="b">
        <v>0</v>
      </c>
      <c r="N66" t="s">
        <v>8269</v>
      </c>
      <c r="O66" s="17">
        <v>0</v>
      </c>
      <c r="P66">
        <v>0</v>
      </c>
      <c r="Q66" s="12" t="s">
        <v>8315</v>
      </c>
      <c r="R66" t="s">
        <v>8316</v>
      </c>
      <c r="S66" s="15">
        <v>41761.810150462967</v>
      </c>
      <c r="T66" s="15">
        <v>41768.286805555559</v>
      </c>
    </row>
    <row r="67" spans="1:20" ht="176" x14ac:dyDescent="0.2">
      <c r="A67">
        <v>4054</v>
      </c>
      <c r="B67" s="3" t="s">
        <v>4050</v>
      </c>
      <c r="C67" s="3" t="s">
        <v>8158</v>
      </c>
      <c r="D67" s="6">
        <v>8880</v>
      </c>
      <c r="E67" s="8">
        <v>0</v>
      </c>
      <c r="F67" t="s">
        <v>8220</v>
      </c>
      <c r="G67" t="s">
        <v>8223</v>
      </c>
      <c r="H67" t="s">
        <v>8245</v>
      </c>
      <c r="I67">
        <v>1475294400</v>
      </c>
      <c r="J67">
        <v>1472674285</v>
      </c>
      <c r="K67" t="b">
        <v>0</v>
      </c>
      <c r="L67">
        <v>0</v>
      </c>
      <c r="M67" t="b">
        <v>0</v>
      </c>
      <c r="N67" t="s">
        <v>8269</v>
      </c>
      <c r="O67" s="17">
        <v>0</v>
      </c>
      <c r="P67">
        <v>0</v>
      </c>
      <c r="Q67" s="12" t="s">
        <v>8315</v>
      </c>
      <c r="R67" t="s">
        <v>8316</v>
      </c>
      <c r="S67" s="15">
        <v>42613.841261574074</v>
      </c>
      <c r="T67" s="15">
        <v>42644.166666666672</v>
      </c>
    </row>
    <row r="68" spans="1:20" ht="144" x14ac:dyDescent="0.2">
      <c r="A68">
        <v>4061</v>
      </c>
      <c r="B68" s="3" t="s">
        <v>4057</v>
      </c>
      <c r="C68" s="3" t="s">
        <v>8165</v>
      </c>
      <c r="D68" s="6">
        <v>525</v>
      </c>
      <c r="E68" s="8">
        <v>0</v>
      </c>
      <c r="F68" t="s">
        <v>8220</v>
      </c>
      <c r="G68" t="s">
        <v>8223</v>
      </c>
      <c r="H68" t="s">
        <v>8245</v>
      </c>
      <c r="I68">
        <v>1461205423</v>
      </c>
      <c r="J68">
        <v>1456025023</v>
      </c>
      <c r="K68" t="b">
        <v>0</v>
      </c>
      <c r="L68">
        <v>0</v>
      </c>
      <c r="M68" t="b">
        <v>0</v>
      </c>
      <c r="N68" t="s">
        <v>8269</v>
      </c>
      <c r="O68" s="17">
        <v>0</v>
      </c>
      <c r="P68">
        <v>0</v>
      </c>
      <c r="Q68" s="12" t="s">
        <v>8315</v>
      </c>
      <c r="R68" t="s">
        <v>8316</v>
      </c>
      <c r="S68" s="15">
        <v>42421.141469907408</v>
      </c>
      <c r="T68" s="15">
        <v>42481.099803240737</v>
      </c>
    </row>
    <row r="69" spans="1:20" ht="224" x14ac:dyDescent="0.2">
      <c r="A69">
        <v>4066</v>
      </c>
      <c r="B69" s="3" t="s">
        <v>4062</v>
      </c>
      <c r="C69" s="3" t="s">
        <v>8170</v>
      </c>
      <c r="D69" s="6">
        <v>15000</v>
      </c>
      <c r="E69" s="8">
        <v>25</v>
      </c>
      <c r="F69" t="s">
        <v>8220</v>
      </c>
      <c r="G69" t="s">
        <v>8223</v>
      </c>
      <c r="H69" t="s">
        <v>8245</v>
      </c>
      <c r="I69">
        <v>1463619388</v>
      </c>
      <c r="J69">
        <v>1461027388</v>
      </c>
      <c r="K69" t="b">
        <v>0</v>
      </c>
      <c r="L69">
        <v>1</v>
      </c>
      <c r="M69" t="b">
        <v>0</v>
      </c>
      <c r="N69" t="s">
        <v>8269</v>
      </c>
      <c r="O69" s="17">
        <v>0</v>
      </c>
      <c r="P69">
        <v>25</v>
      </c>
      <c r="Q69" s="12" t="s">
        <v>8315</v>
      </c>
      <c r="R69" t="s">
        <v>8316</v>
      </c>
      <c r="S69" s="15">
        <v>42479.039212962962</v>
      </c>
      <c r="T69" s="15">
        <v>42509.039212962962</v>
      </c>
    </row>
    <row r="70" spans="1:20" ht="176" x14ac:dyDescent="0.2">
      <c r="A70">
        <v>4076</v>
      </c>
      <c r="B70" s="3" t="s">
        <v>4072</v>
      </c>
      <c r="C70" s="3" t="s">
        <v>8179</v>
      </c>
      <c r="D70" s="6">
        <v>700</v>
      </c>
      <c r="E70" s="8">
        <v>0</v>
      </c>
      <c r="F70" t="s">
        <v>8220</v>
      </c>
      <c r="G70" t="s">
        <v>8223</v>
      </c>
      <c r="H70" t="s">
        <v>8245</v>
      </c>
      <c r="I70">
        <v>1413921060</v>
      </c>
      <c r="J70">
        <v>1411499149</v>
      </c>
      <c r="K70" t="b">
        <v>0</v>
      </c>
      <c r="L70">
        <v>0</v>
      </c>
      <c r="M70" t="b">
        <v>0</v>
      </c>
      <c r="N70" t="s">
        <v>8269</v>
      </c>
      <c r="O70" s="17">
        <v>0</v>
      </c>
      <c r="P70">
        <v>0</v>
      </c>
      <c r="Q70" s="12" t="s">
        <v>8315</v>
      </c>
      <c r="R70" t="s">
        <v>8316</v>
      </c>
      <c r="S70" s="15">
        <v>41905.795706018522</v>
      </c>
      <c r="T70" s="15">
        <v>41933.82708333333</v>
      </c>
    </row>
    <row r="71" spans="1:20" ht="192" x14ac:dyDescent="0.2">
      <c r="A71">
        <v>4079</v>
      </c>
      <c r="B71" s="3" t="s">
        <v>4075</v>
      </c>
      <c r="C71" s="3" t="s">
        <v>8182</v>
      </c>
      <c r="D71" s="6">
        <v>3000</v>
      </c>
      <c r="E71" s="8">
        <v>5</v>
      </c>
      <c r="F71" t="s">
        <v>8220</v>
      </c>
      <c r="G71" t="s">
        <v>8223</v>
      </c>
      <c r="H71" t="s">
        <v>8245</v>
      </c>
      <c r="I71">
        <v>1466375521</v>
      </c>
      <c r="J71">
        <v>1463783521</v>
      </c>
      <c r="K71" t="b">
        <v>0</v>
      </c>
      <c r="L71">
        <v>1</v>
      </c>
      <c r="M71" t="b">
        <v>0</v>
      </c>
      <c r="N71" t="s">
        <v>8269</v>
      </c>
      <c r="O71" s="17">
        <v>0</v>
      </c>
      <c r="P71">
        <v>5</v>
      </c>
      <c r="Q71" s="12" t="s">
        <v>8315</v>
      </c>
      <c r="R71" t="s">
        <v>8316</v>
      </c>
      <c r="S71" s="15">
        <v>42510.938900462963</v>
      </c>
      <c r="T71" s="15">
        <v>42540.938900462963</v>
      </c>
    </row>
    <row r="72" spans="1:20" ht="192" x14ac:dyDescent="0.2">
      <c r="A72">
        <v>4080</v>
      </c>
      <c r="B72" s="3" t="s">
        <v>4076</v>
      </c>
      <c r="C72" s="3" t="s">
        <v>8183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1465930440</v>
      </c>
      <c r="J72">
        <v>1463849116</v>
      </c>
      <c r="K72" t="b">
        <v>0</v>
      </c>
      <c r="L72">
        <v>0</v>
      </c>
      <c r="M72" t="b">
        <v>0</v>
      </c>
      <c r="N72" t="s">
        <v>8269</v>
      </c>
      <c r="O72" s="17">
        <v>0</v>
      </c>
      <c r="P72">
        <v>0</v>
      </c>
      <c r="Q72" s="12" t="s">
        <v>8315</v>
      </c>
      <c r="R72" t="s">
        <v>8316</v>
      </c>
      <c r="S72" s="15">
        <v>42511.698101851856</v>
      </c>
      <c r="T72" s="15">
        <v>42535.787500000006</v>
      </c>
    </row>
    <row r="73" spans="1:20" ht="208" x14ac:dyDescent="0.2">
      <c r="A73">
        <v>4085</v>
      </c>
      <c r="B73" s="3" t="s">
        <v>4081</v>
      </c>
      <c r="C73" s="3" t="s">
        <v>8188</v>
      </c>
      <c r="D73" s="6">
        <v>3500</v>
      </c>
      <c r="E73" s="8">
        <v>10</v>
      </c>
      <c r="F73" t="s">
        <v>8220</v>
      </c>
      <c r="G73" t="s">
        <v>8223</v>
      </c>
      <c r="H73" t="s">
        <v>8245</v>
      </c>
      <c r="I73">
        <v>1427169540</v>
      </c>
      <c r="J73">
        <v>1424701775</v>
      </c>
      <c r="K73" t="b">
        <v>0</v>
      </c>
      <c r="L73">
        <v>1</v>
      </c>
      <c r="M73" t="b">
        <v>0</v>
      </c>
      <c r="N73" t="s">
        <v>8269</v>
      </c>
      <c r="O73" s="17">
        <v>0</v>
      </c>
      <c r="P73">
        <v>10</v>
      </c>
      <c r="Q73" s="12" t="s">
        <v>8315</v>
      </c>
      <c r="R73" t="s">
        <v>8316</v>
      </c>
      <c r="S73" s="15">
        <v>42058.603877314818</v>
      </c>
      <c r="T73" s="15">
        <v>42087.165972222225</v>
      </c>
    </row>
    <row r="74" spans="1:20" ht="64" x14ac:dyDescent="0.2">
      <c r="A74">
        <v>4087</v>
      </c>
      <c r="B74" s="3" t="s">
        <v>4083</v>
      </c>
      <c r="C74" s="3" t="s">
        <v>8190</v>
      </c>
      <c r="D74" s="6">
        <v>9600</v>
      </c>
      <c r="E74" s="8">
        <v>0</v>
      </c>
      <c r="F74" t="s">
        <v>8220</v>
      </c>
      <c r="G74" t="s">
        <v>8223</v>
      </c>
      <c r="H74" t="s">
        <v>8245</v>
      </c>
      <c r="I74">
        <v>1468777786</v>
      </c>
      <c r="J74">
        <v>1466185786</v>
      </c>
      <c r="K74" t="b">
        <v>0</v>
      </c>
      <c r="L74">
        <v>0</v>
      </c>
      <c r="M74" t="b">
        <v>0</v>
      </c>
      <c r="N74" t="s">
        <v>8269</v>
      </c>
      <c r="O74" s="17">
        <v>0</v>
      </c>
      <c r="P74">
        <v>0</v>
      </c>
      <c r="Q74" s="12" t="s">
        <v>8315</v>
      </c>
      <c r="R74" t="s">
        <v>8316</v>
      </c>
      <c r="S74" s="15">
        <v>42538.742893518516</v>
      </c>
      <c r="T74" s="15">
        <v>42568.742893518516</v>
      </c>
    </row>
    <row r="75" spans="1:20" ht="208" x14ac:dyDescent="0.2">
      <c r="A75">
        <v>4092</v>
      </c>
      <c r="B75" s="3" t="s">
        <v>4088</v>
      </c>
      <c r="C75" s="3" t="s">
        <v>8195</v>
      </c>
      <c r="D75" s="6">
        <v>110000</v>
      </c>
      <c r="E75" s="8">
        <v>20</v>
      </c>
      <c r="F75" t="s">
        <v>8220</v>
      </c>
      <c r="G75" t="s">
        <v>8223</v>
      </c>
      <c r="H75" t="s">
        <v>8245</v>
      </c>
      <c r="I75">
        <v>1428205247</v>
      </c>
      <c r="J75">
        <v>1423024847</v>
      </c>
      <c r="K75" t="b">
        <v>0</v>
      </c>
      <c r="L75">
        <v>1</v>
      </c>
      <c r="M75" t="b">
        <v>0</v>
      </c>
      <c r="N75" t="s">
        <v>8269</v>
      </c>
      <c r="O75" s="17">
        <v>0</v>
      </c>
      <c r="P75">
        <v>20</v>
      </c>
      <c r="Q75" s="12" t="s">
        <v>8315</v>
      </c>
      <c r="R75" t="s">
        <v>8316</v>
      </c>
      <c r="S75" s="15">
        <v>42039.194988425923</v>
      </c>
      <c r="T75" s="15">
        <v>42099.153321759266</v>
      </c>
    </row>
    <row r="76" spans="1:20" ht="160" x14ac:dyDescent="0.2">
      <c r="A76">
        <v>4098</v>
      </c>
      <c r="B76" s="3" t="s">
        <v>4094</v>
      </c>
      <c r="C76" s="3" t="s">
        <v>8201</v>
      </c>
      <c r="D76" s="6">
        <v>75000</v>
      </c>
      <c r="E76" s="8">
        <v>0</v>
      </c>
      <c r="F76" t="s">
        <v>8220</v>
      </c>
      <c r="G76" t="s">
        <v>8223</v>
      </c>
      <c r="H76" t="s">
        <v>8245</v>
      </c>
      <c r="I76">
        <v>1465060797</v>
      </c>
      <c r="J76">
        <v>1462468797</v>
      </c>
      <c r="K76" t="b">
        <v>0</v>
      </c>
      <c r="L76">
        <v>0</v>
      </c>
      <c r="M76" t="b">
        <v>0</v>
      </c>
      <c r="N76" t="s">
        <v>8269</v>
      </c>
      <c r="O76" s="17">
        <v>0</v>
      </c>
      <c r="P76">
        <v>0</v>
      </c>
      <c r="Q76" s="12" t="s">
        <v>8315</v>
      </c>
      <c r="R76" t="s">
        <v>8316</v>
      </c>
      <c r="S76" s="15">
        <v>42495.722187499996</v>
      </c>
      <c r="T76" s="15">
        <v>42525.722187499996</v>
      </c>
    </row>
    <row r="77" spans="1:20" ht="144" x14ac:dyDescent="0.2">
      <c r="A77">
        <v>4100</v>
      </c>
      <c r="B77" s="3" t="s">
        <v>4096</v>
      </c>
      <c r="C77" s="3" t="s">
        <v>8203</v>
      </c>
      <c r="D77" s="6">
        <v>270</v>
      </c>
      <c r="E77" s="8">
        <v>0</v>
      </c>
      <c r="F77" t="s">
        <v>8220</v>
      </c>
      <c r="G77" t="s">
        <v>8223</v>
      </c>
      <c r="H77" t="s">
        <v>8245</v>
      </c>
      <c r="I77">
        <v>1414205990</v>
      </c>
      <c r="J77">
        <v>1413341990</v>
      </c>
      <c r="K77" t="b">
        <v>0</v>
      </c>
      <c r="L77">
        <v>0</v>
      </c>
      <c r="M77" t="b">
        <v>0</v>
      </c>
      <c r="N77" t="s">
        <v>8269</v>
      </c>
      <c r="O77" s="17">
        <v>0</v>
      </c>
      <c r="P77">
        <v>0</v>
      </c>
      <c r="Q77" s="12" t="s">
        <v>8315</v>
      </c>
      <c r="R77" t="s">
        <v>8316</v>
      </c>
      <c r="S77" s="15">
        <v>41927.124884259261</v>
      </c>
      <c r="T77" s="15">
        <v>41937.124884259261</v>
      </c>
    </row>
    <row r="78" spans="1:20" ht="208" x14ac:dyDescent="0.2">
      <c r="A78">
        <v>4101</v>
      </c>
      <c r="B78" s="3" t="s">
        <v>4097</v>
      </c>
      <c r="C78" s="3" t="s">
        <v>8204</v>
      </c>
      <c r="D78" s="6">
        <v>600</v>
      </c>
      <c r="E78" s="8">
        <v>0</v>
      </c>
      <c r="F78" t="s">
        <v>8220</v>
      </c>
      <c r="G78" t="s">
        <v>8223</v>
      </c>
      <c r="H78" t="s">
        <v>8245</v>
      </c>
      <c r="I78">
        <v>1485380482</v>
      </c>
      <c r="J78">
        <v>1482788482</v>
      </c>
      <c r="K78" t="b">
        <v>0</v>
      </c>
      <c r="L78">
        <v>0</v>
      </c>
      <c r="M78" t="b">
        <v>0</v>
      </c>
      <c r="N78" t="s">
        <v>8269</v>
      </c>
      <c r="O78" s="17">
        <v>0</v>
      </c>
      <c r="P78">
        <v>0</v>
      </c>
      <c r="Q78" s="12" t="s">
        <v>8315</v>
      </c>
      <c r="R78" t="s">
        <v>8316</v>
      </c>
      <c r="S78" s="15">
        <v>42730.903726851851</v>
      </c>
      <c r="T78" s="15">
        <v>42760.903726851851</v>
      </c>
    </row>
    <row r="79" spans="1:20" ht="192" x14ac:dyDescent="0.2">
      <c r="A79">
        <v>4113</v>
      </c>
      <c r="B79" s="3" t="s">
        <v>4109</v>
      </c>
      <c r="C79" s="3" t="s">
        <v>8215</v>
      </c>
      <c r="D79" s="6">
        <v>1500</v>
      </c>
      <c r="E79" s="8">
        <v>3</v>
      </c>
      <c r="F79" t="s">
        <v>8220</v>
      </c>
      <c r="G79" t="s">
        <v>8223</v>
      </c>
      <c r="H79" t="s">
        <v>8245</v>
      </c>
      <c r="I79">
        <v>1452234840</v>
      </c>
      <c r="J79">
        <v>1450619123</v>
      </c>
      <c r="K79" t="b">
        <v>0</v>
      </c>
      <c r="L79">
        <v>3</v>
      </c>
      <c r="M79" t="b">
        <v>0</v>
      </c>
      <c r="N79" t="s">
        <v>8269</v>
      </c>
      <c r="O79" s="17">
        <v>0</v>
      </c>
      <c r="P79">
        <v>1</v>
      </c>
      <c r="Q79" s="12" t="s">
        <v>8315</v>
      </c>
      <c r="R79" t="s">
        <v>8316</v>
      </c>
      <c r="S79" s="15">
        <v>42358.573182870372</v>
      </c>
      <c r="T79" s="15">
        <v>42377.273611111115</v>
      </c>
    </row>
    <row r="80" spans="1:20" ht="192" x14ac:dyDescent="0.2">
      <c r="A80">
        <v>2866</v>
      </c>
      <c r="B80" s="3" t="s">
        <v>2866</v>
      </c>
      <c r="C80" s="3" t="s">
        <v>6976</v>
      </c>
      <c r="D80" s="6">
        <v>5000</v>
      </c>
      <c r="E80" s="8">
        <v>45</v>
      </c>
      <c r="F80" t="s">
        <v>8220</v>
      </c>
      <c r="G80" t="s">
        <v>8223</v>
      </c>
      <c r="H80" t="s">
        <v>8245</v>
      </c>
      <c r="I80">
        <v>1476482400</v>
      </c>
      <c r="J80">
        <v>1473893721</v>
      </c>
      <c r="K80" t="b">
        <v>0</v>
      </c>
      <c r="L80">
        <v>2</v>
      </c>
      <c r="M80" t="b">
        <v>0</v>
      </c>
      <c r="N80" t="s">
        <v>8269</v>
      </c>
      <c r="O80" s="17">
        <v>1</v>
      </c>
      <c r="P80">
        <v>22.5</v>
      </c>
      <c r="Q80" s="12" t="s">
        <v>8315</v>
      </c>
      <c r="R80" t="s">
        <v>8316</v>
      </c>
      <c r="S80" s="15">
        <v>42627.955104166671</v>
      </c>
      <c r="T80" s="15">
        <v>42657.916666666672</v>
      </c>
    </row>
    <row r="81" spans="1:20" ht="224" x14ac:dyDescent="0.2">
      <c r="A81">
        <v>2869</v>
      </c>
      <c r="B81" s="3" t="s">
        <v>2869</v>
      </c>
      <c r="C81" s="3" t="s">
        <v>6979</v>
      </c>
      <c r="D81" s="6">
        <v>20000</v>
      </c>
      <c r="E81" s="8">
        <v>177</v>
      </c>
      <c r="F81" t="s">
        <v>8220</v>
      </c>
      <c r="G81" t="s">
        <v>8223</v>
      </c>
      <c r="H81" t="s">
        <v>8245</v>
      </c>
      <c r="I81">
        <v>1468937681</v>
      </c>
      <c r="J81">
        <v>1466345681</v>
      </c>
      <c r="K81" t="b">
        <v>0</v>
      </c>
      <c r="L81">
        <v>5</v>
      </c>
      <c r="M81" t="b">
        <v>0</v>
      </c>
      <c r="N81" t="s">
        <v>8269</v>
      </c>
      <c r="O81" s="17">
        <v>1</v>
      </c>
      <c r="P81">
        <v>35.4</v>
      </c>
      <c r="Q81" s="12" t="s">
        <v>8315</v>
      </c>
      <c r="R81" t="s">
        <v>8316</v>
      </c>
      <c r="S81" s="15">
        <v>42540.593530092592</v>
      </c>
      <c r="T81" s="15">
        <v>42570.593530092592</v>
      </c>
    </row>
    <row r="82" spans="1:20" ht="224" x14ac:dyDescent="0.2">
      <c r="A82">
        <v>2890</v>
      </c>
      <c r="B82" s="3" t="s">
        <v>2890</v>
      </c>
      <c r="C82" s="3" t="s">
        <v>7000</v>
      </c>
      <c r="D82" s="6">
        <v>2000</v>
      </c>
      <c r="E82" s="8">
        <v>21</v>
      </c>
      <c r="F82" t="s">
        <v>8220</v>
      </c>
      <c r="G82" t="s">
        <v>8223</v>
      </c>
      <c r="H82" t="s">
        <v>8245</v>
      </c>
      <c r="I82">
        <v>1407553200</v>
      </c>
      <c r="J82">
        <v>1405100992</v>
      </c>
      <c r="K82" t="b">
        <v>0</v>
      </c>
      <c r="L82">
        <v>3</v>
      </c>
      <c r="M82" t="b">
        <v>0</v>
      </c>
      <c r="N82" t="s">
        <v>8269</v>
      </c>
      <c r="O82" s="17">
        <v>1</v>
      </c>
      <c r="P82">
        <v>7</v>
      </c>
      <c r="Q82" s="12" t="s">
        <v>8315</v>
      </c>
      <c r="R82" t="s">
        <v>8316</v>
      </c>
      <c r="S82" s="15">
        <v>41831.742962962962</v>
      </c>
      <c r="T82" s="15">
        <v>41860.125</v>
      </c>
    </row>
    <row r="83" spans="1:20" ht="80" x14ac:dyDescent="0.2">
      <c r="A83">
        <v>2893</v>
      </c>
      <c r="B83" s="3" t="s">
        <v>2893</v>
      </c>
      <c r="C83" s="3" t="s">
        <v>7003</v>
      </c>
      <c r="D83" s="6">
        <v>5000</v>
      </c>
      <c r="E83" s="8">
        <v>25</v>
      </c>
      <c r="F83" t="s">
        <v>8220</v>
      </c>
      <c r="G83" t="s">
        <v>8223</v>
      </c>
      <c r="H83" t="s">
        <v>8245</v>
      </c>
      <c r="I83">
        <v>1420768800</v>
      </c>
      <c r="J83">
        <v>1415644395</v>
      </c>
      <c r="K83" t="b">
        <v>0</v>
      </c>
      <c r="L83">
        <v>2</v>
      </c>
      <c r="M83" t="b">
        <v>0</v>
      </c>
      <c r="N83" t="s">
        <v>8269</v>
      </c>
      <c r="O83" s="17">
        <v>1</v>
      </c>
      <c r="P83">
        <v>12.5</v>
      </c>
      <c r="Q83" s="12" t="s">
        <v>8315</v>
      </c>
      <c r="R83" t="s">
        <v>8316</v>
      </c>
      <c r="S83" s="15">
        <v>41953.773090277777</v>
      </c>
      <c r="T83" s="15">
        <v>42013.083333333328</v>
      </c>
    </row>
    <row r="84" spans="1:20" ht="176" x14ac:dyDescent="0.2">
      <c r="A84">
        <v>2901</v>
      </c>
      <c r="B84" s="3" t="s">
        <v>2901</v>
      </c>
      <c r="C84" s="3" t="s">
        <v>7011</v>
      </c>
      <c r="D84" s="6">
        <v>750</v>
      </c>
      <c r="E84" s="8">
        <v>6</v>
      </c>
      <c r="F84" t="s">
        <v>8220</v>
      </c>
      <c r="G84" t="s">
        <v>8223</v>
      </c>
      <c r="H84" t="s">
        <v>8245</v>
      </c>
      <c r="I84">
        <v>1423345339</v>
      </c>
      <c r="J84">
        <v>1418161339</v>
      </c>
      <c r="K84" t="b">
        <v>0</v>
      </c>
      <c r="L84">
        <v>2</v>
      </c>
      <c r="M84" t="b">
        <v>0</v>
      </c>
      <c r="N84" t="s">
        <v>8269</v>
      </c>
      <c r="O84" s="17">
        <v>1</v>
      </c>
      <c r="P84">
        <v>3</v>
      </c>
      <c r="Q84" s="12" t="s">
        <v>8315</v>
      </c>
      <c r="R84" t="s">
        <v>8316</v>
      </c>
      <c r="S84" s="15">
        <v>41982.904386574075</v>
      </c>
      <c r="T84" s="15">
        <v>42042.904386574075</v>
      </c>
    </row>
    <row r="85" spans="1:20" ht="208" x14ac:dyDescent="0.2">
      <c r="A85">
        <v>2903</v>
      </c>
      <c r="B85" s="3" t="s">
        <v>2903</v>
      </c>
      <c r="C85" s="3" t="s">
        <v>7013</v>
      </c>
      <c r="D85" s="6">
        <v>5000</v>
      </c>
      <c r="E85" s="8">
        <v>39</v>
      </c>
      <c r="F85" t="s">
        <v>8220</v>
      </c>
      <c r="G85" t="s">
        <v>8223</v>
      </c>
      <c r="H85" t="s">
        <v>8245</v>
      </c>
      <c r="I85">
        <v>1441771218</v>
      </c>
      <c r="J85">
        <v>1436587218</v>
      </c>
      <c r="K85" t="b">
        <v>0</v>
      </c>
      <c r="L85">
        <v>4</v>
      </c>
      <c r="M85" t="b">
        <v>0</v>
      </c>
      <c r="N85" t="s">
        <v>8269</v>
      </c>
      <c r="O85" s="17">
        <v>1</v>
      </c>
      <c r="P85">
        <v>9.75</v>
      </c>
      <c r="Q85" s="12" t="s">
        <v>8315</v>
      </c>
      <c r="R85" t="s">
        <v>8316</v>
      </c>
      <c r="S85" s="15">
        <v>42196.166874999995</v>
      </c>
      <c r="T85" s="15">
        <v>42256.166874999995</v>
      </c>
    </row>
    <row r="86" spans="1:20" ht="208" x14ac:dyDescent="0.2">
      <c r="A86">
        <v>3864</v>
      </c>
      <c r="B86" s="3" t="s">
        <v>3861</v>
      </c>
      <c r="C86" s="3" t="s">
        <v>7973</v>
      </c>
      <c r="D86" s="6">
        <v>5000</v>
      </c>
      <c r="E86" s="8">
        <v>60</v>
      </c>
      <c r="F86" t="s">
        <v>8220</v>
      </c>
      <c r="G86" t="s">
        <v>8223</v>
      </c>
      <c r="H86" t="s">
        <v>8245</v>
      </c>
      <c r="I86">
        <v>1447799054</v>
      </c>
      <c r="J86">
        <v>1445203454</v>
      </c>
      <c r="K86" t="b">
        <v>0</v>
      </c>
      <c r="L86">
        <v>3</v>
      </c>
      <c r="M86" t="b">
        <v>0</v>
      </c>
      <c r="N86" t="s">
        <v>8269</v>
      </c>
      <c r="O86" s="17">
        <v>1</v>
      </c>
      <c r="P86">
        <v>20</v>
      </c>
      <c r="Q86" s="12" t="s">
        <v>8315</v>
      </c>
      <c r="R86" t="s">
        <v>8316</v>
      </c>
      <c r="S86" s="15">
        <v>42295.891828703709</v>
      </c>
      <c r="T86" s="15">
        <v>42325.933495370366</v>
      </c>
    </row>
    <row r="87" spans="1:20" ht="112" x14ac:dyDescent="0.2">
      <c r="A87">
        <v>3866</v>
      </c>
      <c r="B87" s="3" t="s">
        <v>3863</v>
      </c>
      <c r="C87" s="3" t="s">
        <v>7975</v>
      </c>
      <c r="D87" s="6">
        <v>2000</v>
      </c>
      <c r="E87" s="8">
        <v>11</v>
      </c>
      <c r="F87" t="s">
        <v>8220</v>
      </c>
      <c r="G87" t="s">
        <v>8223</v>
      </c>
      <c r="H87" t="s">
        <v>8245</v>
      </c>
      <c r="I87">
        <v>1458703740</v>
      </c>
      <c r="J87">
        <v>1454453021</v>
      </c>
      <c r="K87" t="b">
        <v>0</v>
      </c>
      <c r="L87">
        <v>2</v>
      </c>
      <c r="M87" t="b">
        <v>0</v>
      </c>
      <c r="N87" t="s">
        <v>8269</v>
      </c>
      <c r="O87" s="17">
        <v>1</v>
      </c>
      <c r="P87">
        <v>5.5</v>
      </c>
      <c r="Q87" s="12" t="s">
        <v>8315</v>
      </c>
      <c r="R87" t="s">
        <v>8316</v>
      </c>
      <c r="S87" s="15">
        <v>42402.947002314817</v>
      </c>
      <c r="T87" s="15">
        <v>42452.145138888889</v>
      </c>
    </row>
    <row r="88" spans="1:20" ht="160" x14ac:dyDescent="0.2">
      <c r="A88">
        <v>3889</v>
      </c>
      <c r="B88" s="3" t="s">
        <v>3886</v>
      </c>
      <c r="C88" s="3" t="s">
        <v>7997</v>
      </c>
      <c r="D88" s="6">
        <v>8000</v>
      </c>
      <c r="E88" s="8">
        <v>118</v>
      </c>
      <c r="F88" t="s">
        <v>8220</v>
      </c>
      <c r="G88" t="s">
        <v>8223</v>
      </c>
      <c r="H88" t="s">
        <v>8245</v>
      </c>
      <c r="I88">
        <v>1420413960</v>
      </c>
      <c r="J88">
        <v>1417651630</v>
      </c>
      <c r="K88" t="b">
        <v>0</v>
      </c>
      <c r="L88">
        <v>9</v>
      </c>
      <c r="M88" t="b">
        <v>0</v>
      </c>
      <c r="N88" t="s">
        <v>8269</v>
      </c>
      <c r="O88" s="17">
        <v>1</v>
      </c>
      <c r="P88">
        <v>13.11</v>
      </c>
      <c r="Q88" s="12" t="s">
        <v>8315</v>
      </c>
      <c r="R88" t="s">
        <v>8316</v>
      </c>
      <c r="S88" s="15">
        <v>41977.004976851851</v>
      </c>
      <c r="T88" s="15">
        <v>42008.976388888885</v>
      </c>
    </row>
    <row r="89" spans="1:20" ht="160" x14ac:dyDescent="0.2">
      <c r="A89">
        <v>3899</v>
      </c>
      <c r="B89" s="3" t="s">
        <v>3896</v>
      </c>
      <c r="C89" s="3" t="s">
        <v>8007</v>
      </c>
      <c r="D89" s="6">
        <v>10000</v>
      </c>
      <c r="E89" s="8">
        <v>125</v>
      </c>
      <c r="F89" t="s">
        <v>8220</v>
      </c>
      <c r="G89" t="s">
        <v>8223</v>
      </c>
      <c r="H89" t="s">
        <v>8245</v>
      </c>
      <c r="I89">
        <v>1407868561</v>
      </c>
      <c r="J89">
        <v>1406140561</v>
      </c>
      <c r="K89" t="b">
        <v>0</v>
      </c>
      <c r="L89">
        <v>2</v>
      </c>
      <c r="M89" t="b">
        <v>0</v>
      </c>
      <c r="N89" t="s">
        <v>8269</v>
      </c>
      <c r="O89" s="17">
        <v>1</v>
      </c>
      <c r="P89">
        <v>62.5</v>
      </c>
      <c r="Q89" s="12" t="s">
        <v>8315</v>
      </c>
      <c r="R89" t="s">
        <v>8316</v>
      </c>
      <c r="S89" s="15">
        <v>41843.775011574071</v>
      </c>
      <c r="T89" s="15">
        <v>41863.775011574071</v>
      </c>
    </row>
    <row r="90" spans="1:20" ht="208" x14ac:dyDescent="0.2">
      <c r="A90">
        <v>3901</v>
      </c>
      <c r="B90" s="3" t="s">
        <v>3898</v>
      </c>
      <c r="C90" s="3" t="s">
        <v>8009</v>
      </c>
      <c r="D90" s="6">
        <v>3000</v>
      </c>
      <c r="E90" s="8">
        <v>25</v>
      </c>
      <c r="F90" t="s">
        <v>8220</v>
      </c>
      <c r="G90" t="s">
        <v>8223</v>
      </c>
      <c r="H90" t="s">
        <v>8245</v>
      </c>
      <c r="I90">
        <v>1450554599</v>
      </c>
      <c r="J90">
        <v>1447098599</v>
      </c>
      <c r="K90" t="b">
        <v>0</v>
      </c>
      <c r="L90">
        <v>1</v>
      </c>
      <c r="M90" t="b">
        <v>0</v>
      </c>
      <c r="N90" t="s">
        <v>8269</v>
      </c>
      <c r="O90" s="17">
        <v>1</v>
      </c>
      <c r="P90">
        <v>25</v>
      </c>
      <c r="Q90" s="12" t="s">
        <v>8315</v>
      </c>
      <c r="R90" t="s">
        <v>8316</v>
      </c>
      <c r="S90" s="15">
        <v>42317.826377314821</v>
      </c>
      <c r="T90" s="15">
        <v>42357.826377314821</v>
      </c>
    </row>
    <row r="91" spans="1:20" ht="224" x14ac:dyDescent="0.2">
      <c r="A91">
        <v>3941</v>
      </c>
      <c r="B91" s="3" t="s">
        <v>3938</v>
      </c>
      <c r="C91" s="3" t="s">
        <v>8049</v>
      </c>
      <c r="D91" s="6">
        <v>5500</v>
      </c>
      <c r="E91" s="8">
        <v>50</v>
      </c>
      <c r="F91" t="s">
        <v>8220</v>
      </c>
      <c r="G91" t="s">
        <v>8223</v>
      </c>
      <c r="H91" t="s">
        <v>8245</v>
      </c>
      <c r="I91">
        <v>1416877200</v>
      </c>
      <c r="J91">
        <v>1414505137</v>
      </c>
      <c r="K91" t="b">
        <v>0</v>
      </c>
      <c r="L91">
        <v>2</v>
      </c>
      <c r="M91" t="b">
        <v>0</v>
      </c>
      <c r="N91" t="s">
        <v>8269</v>
      </c>
      <c r="O91" s="17">
        <v>1</v>
      </c>
      <c r="P91">
        <v>25</v>
      </c>
      <c r="Q91" s="12" t="s">
        <v>8315</v>
      </c>
      <c r="R91" t="s">
        <v>8316</v>
      </c>
      <c r="S91" s="15">
        <v>41940.587233796294</v>
      </c>
      <c r="T91" s="15">
        <v>41968.041666666672</v>
      </c>
    </row>
    <row r="92" spans="1:20" ht="240" x14ac:dyDescent="0.2">
      <c r="A92">
        <v>3950</v>
      </c>
      <c r="B92" s="3" t="s">
        <v>3947</v>
      </c>
      <c r="C92" s="3" t="s">
        <v>8058</v>
      </c>
      <c r="D92" s="6">
        <v>4000</v>
      </c>
      <c r="E92" s="8">
        <v>25</v>
      </c>
      <c r="F92" t="s">
        <v>8220</v>
      </c>
      <c r="G92" t="s">
        <v>8223</v>
      </c>
      <c r="H92" t="s">
        <v>8245</v>
      </c>
      <c r="I92">
        <v>1460140500</v>
      </c>
      <c r="J92">
        <v>1457628680</v>
      </c>
      <c r="K92" t="b">
        <v>0</v>
      </c>
      <c r="L92">
        <v>1</v>
      </c>
      <c r="M92" t="b">
        <v>0</v>
      </c>
      <c r="N92" t="s">
        <v>8269</v>
      </c>
      <c r="O92" s="17">
        <v>1</v>
      </c>
      <c r="P92">
        <v>25</v>
      </c>
      <c r="Q92" s="12" t="s">
        <v>8315</v>
      </c>
      <c r="R92" t="s">
        <v>8316</v>
      </c>
      <c r="S92" s="15">
        <v>42439.702314814815</v>
      </c>
      <c r="T92" s="15">
        <v>42468.774305555555</v>
      </c>
    </row>
    <row r="93" spans="1:20" ht="208" x14ac:dyDescent="0.2">
      <c r="A93">
        <v>3966</v>
      </c>
      <c r="B93" s="3" t="s">
        <v>3963</v>
      </c>
      <c r="C93" s="3" t="s">
        <v>8073</v>
      </c>
      <c r="D93" s="6">
        <v>7500</v>
      </c>
      <c r="E93" s="8">
        <v>45</v>
      </c>
      <c r="F93" t="s">
        <v>8220</v>
      </c>
      <c r="G93" t="s">
        <v>8223</v>
      </c>
      <c r="H93" t="s">
        <v>8245</v>
      </c>
      <c r="I93">
        <v>1406170740</v>
      </c>
      <c r="J93">
        <v>1402506278</v>
      </c>
      <c r="K93" t="b">
        <v>0</v>
      </c>
      <c r="L93">
        <v>2</v>
      </c>
      <c r="M93" t="b">
        <v>0</v>
      </c>
      <c r="N93" t="s">
        <v>8269</v>
      </c>
      <c r="O93" s="17">
        <v>1</v>
      </c>
      <c r="P93">
        <v>22.5</v>
      </c>
      <c r="Q93" s="12" t="s">
        <v>8315</v>
      </c>
      <c r="R93" t="s">
        <v>8316</v>
      </c>
      <c r="S93" s="15">
        <v>41801.711550925924</v>
      </c>
      <c r="T93" s="15">
        <v>41844.124305555553</v>
      </c>
    </row>
    <row r="94" spans="1:20" ht="192" x14ac:dyDescent="0.2">
      <c r="A94">
        <v>3971</v>
      </c>
      <c r="B94" s="3" t="s">
        <v>3968</v>
      </c>
      <c r="C94" s="3" t="s">
        <v>8078</v>
      </c>
      <c r="D94" s="6">
        <v>14000</v>
      </c>
      <c r="E94" s="8">
        <v>136</v>
      </c>
      <c r="F94" t="s">
        <v>8220</v>
      </c>
      <c r="G94" t="s">
        <v>8223</v>
      </c>
      <c r="H94" t="s">
        <v>8245</v>
      </c>
      <c r="I94">
        <v>1405947126</v>
      </c>
      <c r="J94">
        <v>1403355126</v>
      </c>
      <c r="K94" t="b">
        <v>0</v>
      </c>
      <c r="L94">
        <v>6</v>
      </c>
      <c r="M94" t="b">
        <v>0</v>
      </c>
      <c r="N94" t="s">
        <v>8269</v>
      </c>
      <c r="O94" s="17">
        <v>1</v>
      </c>
      <c r="P94">
        <v>22.67</v>
      </c>
      <c r="Q94" s="12" t="s">
        <v>8315</v>
      </c>
      <c r="R94" t="s">
        <v>8316</v>
      </c>
      <c r="S94" s="15">
        <v>41811.536180555559</v>
      </c>
      <c r="T94" s="15">
        <v>41841.536180555559</v>
      </c>
    </row>
    <row r="95" spans="1:20" ht="192" x14ac:dyDescent="0.2">
      <c r="A95">
        <v>3977</v>
      </c>
      <c r="B95" s="3" t="s">
        <v>3974</v>
      </c>
      <c r="C95" s="3" t="s">
        <v>8084</v>
      </c>
      <c r="D95" s="6">
        <v>90000</v>
      </c>
      <c r="E95" s="8">
        <v>1305</v>
      </c>
      <c r="F95" t="s">
        <v>8220</v>
      </c>
      <c r="G95" t="s">
        <v>8223</v>
      </c>
      <c r="H95" t="s">
        <v>8245</v>
      </c>
      <c r="I95">
        <v>1469213732</v>
      </c>
      <c r="J95">
        <v>1466621732</v>
      </c>
      <c r="K95" t="b">
        <v>0</v>
      </c>
      <c r="L95">
        <v>6</v>
      </c>
      <c r="M95" t="b">
        <v>0</v>
      </c>
      <c r="N95" t="s">
        <v>8269</v>
      </c>
      <c r="O95" s="17">
        <v>1</v>
      </c>
      <c r="P95">
        <v>217.5</v>
      </c>
      <c r="Q95" s="12" t="s">
        <v>8315</v>
      </c>
      <c r="R95" t="s">
        <v>8316</v>
      </c>
      <c r="S95" s="15">
        <v>42543.788564814815</v>
      </c>
      <c r="T95" s="15">
        <v>42573.788564814815</v>
      </c>
    </row>
    <row r="96" spans="1:20" ht="192" x14ac:dyDescent="0.2">
      <c r="A96">
        <v>4005</v>
      </c>
      <c r="B96" s="3" t="s">
        <v>4001</v>
      </c>
      <c r="C96" s="3" t="s">
        <v>8110</v>
      </c>
      <c r="D96" s="6">
        <v>3000</v>
      </c>
      <c r="E96" s="8">
        <v>40</v>
      </c>
      <c r="F96" t="s">
        <v>8220</v>
      </c>
      <c r="G96" t="s">
        <v>8223</v>
      </c>
      <c r="H96" t="s">
        <v>8245</v>
      </c>
      <c r="I96">
        <v>1413832985</v>
      </c>
      <c r="J96">
        <v>1408648985</v>
      </c>
      <c r="K96" t="b">
        <v>0</v>
      </c>
      <c r="L96">
        <v>2</v>
      </c>
      <c r="M96" t="b">
        <v>0</v>
      </c>
      <c r="N96" t="s">
        <v>8269</v>
      </c>
      <c r="O96" s="17">
        <v>1</v>
      </c>
      <c r="P96">
        <v>20</v>
      </c>
      <c r="Q96" s="12" t="s">
        <v>8315</v>
      </c>
      <c r="R96" t="s">
        <v>8316</v>
      </c>
      <c r="S96" s="15">
        <v>41872.807696759257</v>
      </c>
      <c r="T96" s="15">
        <v>41932.807696759257</v>
      </c>
    </row>
    <row r="97" spans="1:20" ht="208" x14ac:dyDescent="0.2">
      <c r="A97">
        <v>4013</v>
      </c>
      <c r="B97" s="3" t="s">
        <v>4009</v>
      </c>
      <c r="C97" s="3" t="s">
        <v>8118</v>
      </c>
      <c r="D97" s="6">
        <v>2000</v>
      </c>
      <c r="E97" s="8">
        <v>26</v>
      </c>
      <c r="F97" t="s">
        <v>8220</v>
      </c>
      <c r="G97" t="s">
        <v>8223</v>
      </c>
      <c r="H97" t="s">
        <v>8245</v>
      </c>
      <c r="I97">
        <v>1424070823</v>
      </c>
      <c r="J97">
        <v>1421478823</v>
      </c>
      <c r="K97" t="b">
        <v>0</v>
      </c>
      <c r="L97">
        <v>2</v>
      </c>
      <c r="M97" t="b">
        <v>0</v>
      </c>
      <c r="N97" t="s">
        <v>8269</v>
      </c>
      <c r="O97" s="17">
        <v>1</v>
      </c>
      <c r="P97">
        <v>13</v>
      </c>
      <c r="Q97" s="12" t="s">
        <v>8315</v>
      </c>
      <c r="R97" t="s">
        <v>8316</v>
      </c>
      <c r="S97" s="15">
        <v>42021.301192129627</v>
      </c>
      <c r="T97" s="15">
        <v>42051.301192129627</v>
      </c>
    </row>
    <row r="98" spans="1:20" ht="224" x14ac:dyDescent="0.2">
      <c r="A98">
        <v>4017</v>
      </c>
      <c r="B98" s="3" t="s">
        <v>4013</v>
      </c>
      <c r="C98" s="3" t="s">
        <v>8122</v>
      </c>
      <c r="D98" s="6">
        <v>10000</v>
      </c>
      <c r="E98" s="8">
        <v>105</v>
      </c>
      <c r="F98" t="s">
        <v>8220</v>
      </c>
      <c r="G98" t="s">
        <v>8223</v>
      </c>
      <c r="H98" t="s">
        <v>8245</v>
      </c>
      <c r="I98">
        <v>1409846874</v>
      </c>
      <c r="J98">
        <v>1407254874</v>
      </c>
      <c r="K98" t="b">
        <v>0</v>
      </c>
      <c r="L98">
        <v>2</v>
      </c>
      <c r="M98" t="b">
        <v>0</v>
      </c>
      <c r="N98" t="s">
        <v>8269</v>
      </c>
      <c r="O98" s="17">
        <v>1</v>
      </c>
      <c r="P98">
        <v>52.5</v>
      </c>
      <c r="Q98" s="12" t="s">
        <v>8315</v>
      </c>
      <c r="R98" t="s">
        <v>8316</v>
      </c>
      <c r="S98" s="15">
        <v>41856.672152777777</v>
      </c>
      <c r="T98" s="15">
        <v>41886.672152777777</v>
      </c>
    </row>
    <row r="99" spans="1:20" ht="208" x14ac:dyDescent="0.2">
      <c r="A99">
        <v>4019</v>
      </c>
      <c r="B99" s="3" t="s">
        <v>4015</v>
      </c>
      <c r="C99" s="3" t="s">
        <v>8124</v>
      </c>
      <c r="D99" s="6">
        <v>3500</v>
      </c>
      <c r="E99" s="8">
        <v>29</v>
      </c>
      <c r="F99" t="s">
        <v>8220</v>
      </c>
      <c r="G99" t="s">
        <v>8223</v>
      </c>
      <c r="H99" t="s">
        <v>8245</v>
      </c>
      <c r="I99">
        <v>1460737680</v>
      </c>
      <c r="J99">
        <v>1455725596</v>
      </c>
      <c r="K99" t="b">
        <v>0</v>
      </c>
      <c r="L99">
        <v>4</v>
      </c>
      <c r="M99" t="b">
        <v>0</v>
      </c>
      <c r="N99" t="s">
        <v>8269</v>
      </c>
      <c r="O99" s="17">
        <v>1</v>
      </c>
      <c r="P99">
        <v>7.25</v>
      </c>
      <c r="Q99" s="12" t="s">
        <v>8315</v>
      </c>
      <c r="R99" t="s">
        <v>8316</v>
      </c>
      <c r="S99" s="15">
        <v>42417.675879629634</v>
      </c>
      <c r="T99" s="15">
        <v>42475.686111111107</v>
      </c>
    </row>
    <row r="100" spans="1:20" ht="160" x14ac:dyDescent="0.2">
      <c r="A100">
        <v>4021</v>
      </c>
      <c r="B100" s="3" t="s">
        <v>4017</v>
      </c>
      <c r="C100" s="3" t="s">
        <v>8126</v>
      </c>
      <c r="D100" s="6">
        <v>15000</v>
      </c>
      <c r="E100" s="8">
        <v>125</v>
      </c>
      <c r="F100" t="s">
        <v>8220</v>
      </c>
      <c r="G100" t="s">
        <v>8223</v>
      </c>
      <c r="H100" t="s">
        <v>8245</v>
      </c>
      <c r="I100">
        <v>1414360358</v>
      </c>
      <c r="J100">
        <v>1409176358</v>
      </c>
      <c r="K100" t="b">
        <v>0</v>
      </c>
      <c r="L100">
        <v>2</v>
      </c>
      <c r="M100" t="b">
        <v>0</v>
      </c>
      <c r="N100" t="s">
        <v>8269</v>
      </c>
      <c r="O100" s="17">
        <v>1</v>
      </c>
      <c r="P100">
        <v>62.5</v>
      </c>
      <c r="Q100" s="12" t="s">
        <v>8315</v>
      </c>
      <c r="R100" t="s">
        <v>8316</v>
      </c>
      <c r="S100" s="15">
        <v>41878.911550925928</v>
      </c>
      <c r="T100" s="15">
        <v>41938.911550925928</v>
      </c>
    </row>
    <row r="101" spans="1:20" ht="208" x14ac:dyDescent="0.2">
      <c r="A101">
        <v>4024</v>
      </c>
      <c r="B101" s="3" t="s">
        <v>4020</v>
      </c>
      <c r="C101" s="3" t="s">
        <v>8129</v>
      </c>
      <c r="D101" s="6">
        <v>800</v>
      </c>
      <c r="E101" s="8">
        <v>10</v>
      </c>
      <c r="F101" t="s">
        <v>8220</v>
      </c>
      <c r="G101" t="s">
        <v>8223</v>
      </c>
      <c r="H101" t="s">
        <v>8245</v>
      </c>
      <c r="I101">
        <v>1441037097</v>
      </c>
      <c r="J101">
        <v>1438445097</v>
      </c>
      <c r="K101" t="b">
        <v>0</v>
      </c>
      <c r="L101">
        <v>1</v>
      </c>
      <c r="M101" t="b">
        <v>0</v>
      </c>
      <c r="N101" t="s">
        <v>8269</v>
      </c>
      <c r="O101" s="17">
        <v>1</v>
      </c>
      <c r="P101">
        <v>10</v>
      </c>
      <c r="Q101" s="12" t="s">
        <v>8315</v>
      </c>
      <c r="R101" t="s">
        <v>8316</v>
      </c>
      <c r="S101" s="15">
        <v>42217.670104166667</v>
      </c>
      <c r="T101" s="15">
        <v>42247.670104166667</v>
      </c>
    </row>
    <row r="102" spans="1:20" ht="208" x14ac:dyDescent="0.2">
      <c r="A102">
        <v>4034</v>
      </c>
      <c r="B102" s="3" t="s">
        <v>4030</v>
      </c>
      <c r="C102" s="3" t="s">
        <v>8139</v>
      </c>
      <c r="D102" s="6">
        <v>13500</v>
      </c>
      <c r="E102" s="8">
        <v>200</v>
      </c>
      <c r="F102" t="s">
        <v>8220</v>
      </c>
      <c r="G102" t="s">
        <v>8223</v>
      </c>
      <c r="H102" t="s">
        <v>8245</v>
      </c>
      <c r="I102">
        <v>1428097450</v>
      </c>
      <c r="J102">
        <v>1425509050</v>
      </c>
      <c r="K102" t="b">
        <v>0</v>
      </c>
      <c r="L102">
        <v>2</v>
      </c>
      <c r="M102" t="b">
        <v>0</v>
      </c>
      <c r="N102" t="s">
        <v>8269</v>
      </c>
      <c r="O102" s="17">
        <v>1</v>
      </c>
      <c r="P102">
        <v>100</v>
      </c>
      <c r="Q102" s="12" t="s">
        <v>8315</v>
      </c>
      <c r="R102" t="s">
        <v>8316</v>
      </c>
      <c r="S102" s="15">
        <v>42067.947337962964</v>
      </c>
      <c r="T102" s="15">
        <v>42097.905671296292</v>
      </c>
    </row>
    <row r="103" spans="1:20" ht="144" x14ac:dyDescent="0.2">
      <c r="A103">
        <v>4065</v>
      </c>
      <c r="B103" s="3" t="s">
        <v>4061</v>
      </c>
      <c r="C103" s="3" t="s">
        <v>8169</v>
      </c>
      <c r="D103" s="6">
        <v>4000</v>
      </c>
      <c r="E103" s="8">
        <v>27</v>
      </c>
      <c r="F103" t="s">
        <v>8220</v>
      </c>
      <c r="G103" t="s">
        <v>8223</v>
      </c>
      <c r="H103" t="s">
        <v>8245</v>
      </c>
      <c r="I103">
        <v>1407883811</v>
      </c>
      <c r="J103">
        <v>1405291811</v>
      </c>
      <c r="K103" t="b">
        <v>0</v>
      </c>
      <c r="L103">
        <v>4</v>
      </c>
      <c r="M103" t="b">
        <v>0</v>
      </c>
      <c r="N103" t="s">
        <v>8269</v>
      </c>
      <c r="O103" s="17">
        <v>1</v>
      </c>
      <c r="P103">
        <v>6.75</v>
      </c>
      <c r="Q103" s="12" t="s">
        <v>8315</v>
      </c>
      <c r="R103" t="s">
        <v>8316</v>
      </c>
      <c r="S103" s="15">
        <v>41833.951516203706</v>
      </c>
      <c r="T103" s="15">
        <v>41863.951516203706</v>
      </c>
    </row>
    <row r="104" spans="1:20" ht="160" x14ac:dyDescent="0.2">
      <c r="A104">
        <v>4068</v>
      </c>
      <c r="B104" s="3" t="s">
        <v>4064</v>
      </c>
      <c r="C104" s="3" t="s">
        <v>8171</v>
      </c>
      <c r="D104" s="6">
        <v>3495</v>
      </c>
      <c r="E104" s="8">
        <v>34.950000000000003</v>
      </c>
      <c r="F104" t="s">
        <v>8220</v>
      </c>
      <c r="G104" t="s">
        <v>8223</v>
      </c>
      <c r="H104" t="s">
        <v>8245</v>
      </c>
      <c r="I104">
        <v>1484348700</v>
      </c>
      <c r="J104">
        <v>1481756855</v>
      </c>
      <c r="K104" t="b">
        <v>0</v>
      </c>
      <c r="L104">
        <v>1</v>
      </c>
      <c r="M104" t="b">
        <v>0</v>
      </c>
      <c r="N104" t="s">
        <v>8269</v>
      </c>
      <c r="O104" s="17">
        <v>1</v>
      </c>
      <c r="P104">
        <v>34.950000000000003</v>
      </c>
      <c r="Q104" s="12" t="s">
        <v>8315</v>
      </c>
      <c r="R104" t="s">
        <v>8316</v>
      </c>
      <c r="S104" s="15">
        <v>42718.963599537034</v>
      </c>
      <c r="T104" s="15">
        <v>42748.961805555555</v>
      </c>
    </row>
    <row r="105" spans="1:20" ht="208" x14ac:dyDescent="0.2">
      <c r="A105">
        <v>4073</v>
      </c>
      <c r="B105" s="3" t="s">
        <v>4069</v>
      </c>
      <c r="C105" s="3" t="s">
        <v>8176</v>
      </c>
      <c r="D105" s="6">
        <v>3500</v>
      </c>
      <c r="E105" s="8">
        <v>37</v>
      </c>
      <c r="F105" t="s">
        <v>8220</v>
      </c>
      <c r="G105" t="s">
        <v>8223</v>
      </c>
      <c r="H105" t="s">
        <v>8245</v>
      </c>
      <c r="I105">
        <v>1431144000</v>
      </c>
      <c r="J105">
        <v>1426407426</v>
      </c>
      <c r="K105" t="b">
        <v>0</v>
      </c>
      <c r="L105">
        <v>2</v>
      </c>
      <c r="M105" t="b">
        <v>0</v>
      </c>
      <c r="N105" t="s">
        <v>8269</v>
      </c>
      <c r="O105" s="17">
        <v>1</v>
      </c>
      <c r="P105">
        <v>18.5</v>
      </c>
      <c r="Q105" s="12" t="s">
        <v>8315</v>
      </c>
      <c r="R105" t="s">
        <v>8316</v>
      </c>
      <c r="S105" s="15">
        <v>42078.34520833334</v>
      </c>
      <c r="T105" s="15">
        <v>42133.166666666672</v>
      </c>
    </row>
    <row r="106" spans="1:20" ht="224" x14ac:dyDescent="0.2">
      <c r="A106">
        <v>4099</v>
      </c>
      <c r="B106" s="3" t="s">
        <v>4095</v>
      </c>
      <c r="C106" s="3" t="s">
        <v>8202</v>
      </c>
      <c r="D106" s="6">
        <v>4500</v>
      </c>
      <c r="E106" s="8">
        <v>50</v>
      </c>
      <c r="F106" t="s">
        <v>8220</v>
      </c>
      <c r="G106" t="s">
        <v>8223</v>
      </c>
      <c r="H106" t="s">
        <v>8245</v>
      </c>
      <c r="I106">
        <v>1472847873</v>
      </c>
      <c r="J106">
        <v>1468959873</v>
      </c>
      <c r="K106" t="b">
        <v>0</v>
      </c>
      <c r="L106">
        <v>1</v>
      </c>
      <c r="M106" t="b">
        <v>0</v>
      </c>
      <c r="N106" t="s">
        <v>8269</v>
      </c>
      <c r="O106" s="17">
        <v>1</v>
      </c>
      <c r="P106">
        <v>50</v>
      </c>
      <c r="Q106" s="12" t="s">
        <v>8315</v>
      </c>
      <c r="R106" t="s">
        <v>8316</v>
      </c>
      <c r="S106" s="15">
        <v>42570.850381944445</v>
      </c>
      <c r="T106" s="15">
        <v>42615.850381944445</v>
      </c>
    </row>
    <row r="107" spans="1:20" ht="176" x14ac:dyDescent="0.2">
      <c r="A107">
        <v>2852</v>
      </c>
      <c r="B107" s="3" t="s">
        <v>2852</v>
      </c>
      <c r="C107" s="3" t="s">
        <v>6962</v>
      </c>
      <c r="D107" s="6">
        <v>5000</v>
      </c>
      <c r="E107" s="8">
        <v>95</v>
      </c>
      <c r="F107" t="s">
        <v>8220</v>
      </c>
      <c r="G107" t="s">
        <v>8223</v>
      </c>
      <c r="H107" t="s">
        <v>8245</v>
      </c>
      <c r="I107">
        <v>1403312703</v>
      </c>
      <c r="J107">
        <v>1400720703</v>
      </c>
      <c r="K107" t="b">
        <v>0</v>
      </c>
      <c r="L107">
        <v>6</v>
      </c>
      <c r="M107" t="b">
        <v>0</v>
      </c>
      <c r="N107" t="s">
        <v>8269</v>
      </c>
      <c r="O107" s="17">
        <v>2</v>
      </c>
      <c r="P107">
        <v>15.83</v>
      </c>
      <c r="Q107" s="12" t="s">
        <v>8315</v>
      </c>
      <c r="R107" t="s">
        <v>8316</v>
      </c>
      <c r="S107" s="15">
        <v>41781.045173611114</v>
      </c>
      <c r="T107" s="15">
        <v>41811.045173611114</v>
      </c>
    </row>
    <row r="108" spans="1:20" ht="192" x14ac:dyDescent="0.2">
      <c r="A108">
        <v>3742</v>
      </c>
      <c r="B108" s="3" t="s">
        <v>3739</v>
      </c>
      <c r="C108" s="3" t="s">
        <v>7852</v>
      </c>
      <c r="D108" s="6">
        <v>5000</v>
      </c>
      <c r="E108" s="8">
        <v>100</v>
      </c>
      <c r="F108" t="s">
        <v>8220</v>
      </c>
      <c r="G108" t="s">
        <v>8223</v>
      </c>
      <c r="H108" t="s">
        <v>8245</v>
      </c>
      <c r="I108">
        <v>1409980144</v>
      </c>
      <c r="J108">
        <v>1407388144</v>
      </c>
      <c r="K108" t="b">
        <v>0</v>
      </c>
      <c r="L108">
        <v>4</v>
      </c>
      <c r="M108" t="b">
        <v>0</v>
      </c>
      <c r="N108" t="s">
        <v>8269</v>
      </c>
      <c r="O108" s="17">
        <v>2</v>
      </c>
      <c r="P108">
        <v>25</v>
      </c>
      <c r="Q108" s="12" t="s">
        <v>8315</v>
      </c>
      <c r="R108" t="s">
        <v>8316</v>
      </c>
      <c r="S108" s="15">
        <v>41858.214629629627</v>
      </c>
      <c r="T108" s="15">
        <v>41888.214629629627</v>
      </c>
    </row>
    <row r="109" spans="1:20" ht="80" x14ac:dyDescent="0.2">
      <c r="A109">
        <v>3746</v>
      </c>
      <c r="B109" s="3" t="s">
        <v>3743</v>
      </c>
      <c r="C109" s="3" t="s">
        <v>7856</v>
      </c>
      <c r="D109" s="6">
        <v>8500</v>
      </c>
      <c r="E109" s="8">
        <v>202</v>
      </c>
      <c r="F109" t="s">
        <v>8220</v>
      </c>
      <c r="G109" t="s">
        <v>8223</v>
      </c>
      <c r="H109" t="s">
        <v>8245</v>
      </c>
      <c r="I109">
        <v>1475918439</v>
      </c>
      <c r="J109">
        <v>1473326439</v>
      </c>
      <c r="K109" t="b">
        <v>0</v>
      </c>
      <c r="L109">
        <v>1</v>
      </c>
      <c r="M109" t="b">
        <v>0</v>
      </c>
      <c r="N109" t="s">
        <v>8269</v>
      </c>
      <c r="O109" s="17">
        <v>2</v>
      </c>
      <c r="P109">
        <v>202</v>
      </c>
      <c r="Q109" s="12" t="s">
        <v>8315</v>
      </c>
      <c r="R109" t="s">
        <v>8316</v>
      </c>
      <c r="S109" s="15">
        <v>42621.389340277776</v>
      </c>
      <c r="T109" s="15">
        <v>42651.389340277776</v>
      </c>
    </row>
    <row r="110" spans="1:20" ht="192" x14ac:dyDescent="0.2">
      <c r="A110">
        <v>3845</v>
      </c>
      <c r="B110" s="3" t="s">
        <v>3842</v>
      </c>
      <c r="C110" s="3" t="s">
        <v>7954</v>
      </c>
      <c r="D110" s="6">
        <v>40000</v>
      </c>
      <c r="E110" s="8">
        <v>842</v>
      </c>
      <c r="F110" t="s">
        <v>8220</v>
      </c>
      <c r="G110" t="s">
        <v>8223</v>
      </c>
      <c r="H110" t="s">
        <v>8245</v>
      </c>
      <c r="I110">
        <v>1443711774</v>
      </c>
      <c r="J110">
        <v>1441119774</v>
      </c>
      <c r="K110" t="b">
        <v>1</v>
      </c>
      <c r="L110">
        <v>12</v>
      </c>
      <c r="M110" t="b">
        <v>0</v>
      </c>
      <c r="N110" t="s">
        <v>8269</v>
      </c>
      <c r="O110" s="17">
        <v>2</v>
      </c>
      <c r="P110">
        <v>70.17</v>
      </c>
      <c r="Q110" s="12" t="s">
        <v>8315</v>
      </c>
      <c r="R110" t="s">
        <v>8316</v>
      </c>
      <c r="S110" s="15">
        <v>42248.627013888887</v>
      </c>
      <c r="T110" s="15">
        <v>42278.627013888887</v>
      </c>
    </row>
    <row r="111" spans="1:20" ht="192" x14ac:dyDescent="0.2">
      <c r="A111">
        <v>3929</v>
      </c>
      <c r="B111" s="3" t="s">
        <v>3926</v>
      </c>
      <c r="C111" s="3" t="s">
        <v>8037</v>
      </c>
      <c r="D111" s="6">
        <v>20000</v>
      </c>
      <c r="E111" s="8">
        <v>453</v>
      </c>
      <c r="F111" t="s">
        <v>8220</v>
      </c>
      <c r="G111" t="s">
        <v>8223</v>
      </c>
      <c r="H111" t="s">
        <v>8245</v>
      </c>
      <c r="I111">
        <v>1474228265</v>
      </c>
      <c r="J111">
        <v>1471636265</v>
      </c>
      <c r="K111" t="b">
        <v>0</v>
      </c>
      <c r="L111">
        <v>14</v>
      </c>
      <c r="M111" t="b">
        <v>0</v>
      </c>
      <c r="N111" t="s">
        <v>8269</v>
      </c>
      <c r="O111" s="17">
        <v>2</v>
      </c>
      <c r="P111">
        <v>32.36</v>
      </c>
      <c r="Q111" s="12" t="s">
        <v>8315</v>
      </c>
      <c r="R111" t="s">
        <v>8316</v>
      </c>
      <c r="S111" s="15">
        <v>42601.827141203699</v>
      </c>
      <c r="T111" s="15">
        <v>42631.827141203699</v>
      </c>
    </row>
    <row r="112" spans="1:20" ht="208" x14ac:dyDescent="0.2">
      <c r="A112">
        <v>3960</v>
      </c>
      <c r="B112" s="3" t="s">
        <v>3957</v>
      </c>
      <c r="C112" s="3" t="s">
        <v>8067</v>
      </c>
      <c r="D112" s="6">
        <v>3000</v>
      </c>
      <c r="E112" s="8">
        <v>45</v>
      </c>
      <c r="F112" t="s">
        <v>8220</v>
      </c>
      <c r="G112" t="s">
        <v>8223</v>
      </c>
      <c r="H112" t="s">
        <v>8245</v>
      </c>
      <c r="I112">
        <v>1451852256</v>
      </c>
      <c r="J112">
        <v>1449260256</v>
      </c>
      <c r="K112" t="b">
        <v>0</v>
      </c>
      <c r="L112">
        <v>4</v>
      </c>
      <c r="M112" t="b">
        <v>0</v>
      </c>
      <c r="N112" t="s">
        <v>8269</v>
      </c>
      <c r="O112" s="17">
        <v>2</v>
      </c>
      <c r="P112">
        <v>11.25</v>
      </c>
      <c r="Q112" s="12" t="s">
        <v>8315</v>
      </c>
      <c r="R112" t="s">
        <v>8316</v>
      </c>
      <c r="S112" s="15">
        <v>42342.845555555556</v>
      </c>
      <c r="T112" s="15">
        <v>42372.845555555556</v>
      </c>
    </row>
    <row r="113" spans="1:20" ht="80" x14ac:dyDescent="0.2">
      <c r="A113">
        <v>3988</v>
      </c>
      <c r="B113" s="3" t="s">
        <v>3984</v>
      </c>
      <c r="C113" s="3" t="s">
        <v>8094</v>
      </c>
      <c r="D113" s="6">
        <v>1500</v>
      </c>
      <c r="E113" s="8">
        <v>32</v>
      </c>
      <c r="F113" t="s">
        <v>8220</v>
      </c>
      <c r="G113" t="s">
        <v>8223</v>
      </c>
      <c r="H113" t="s">
        <v>8245</v>
      </c>
      <c r="I113">
        <v>1440813413</v>
      </c>
      <c r="J113">
        <v>1439517413</v>
      </c>
      <c r="K113" t="b">
        <v>0</v>
      </c>
      <c r="L113">
        <v>4</v>
      </c>
      <c r="M113" t="b">
        <v>0</v>
      </c>
      <c r="N113" t="s">
        <v>8269</v>
      </c>
      <c r="O113" s="17">
        <v>2</v>
      </c>
      <c r="P113">
        <v>8</v>
      </c>
      <c r="Q113" s="12" t="s">
        <v>8315</v>
      </c>
      <c r="R113" t="s">
        <v>8316</v>
      </c>
      <c r="S113" s="15">
        <v>42230.08116898148</v>
      </c>
      <c r="T113" s="15">
        <v>42245.08116898148</v>
      </c>
    </row>
    <row r="114" spans="1:20" ht="192" x14ac:dyDescent="0.2">
      <c r="A114">
        <v>4002</v>
      </c>
      <c r="B114" s="3" t="s">
        <v>3998</v>
      </c>
      <c r="C114" s="3" t="s">
        <v>8108</v>
      </c>
      <c r="D114" s="6">
        <v>1250</v>
      </c>
      <c r="E114" s="8">
        <v>23</v>
      </c>
      <c r="F114" t="s">
        <v>8220</v>
      </c>
      <c r="G114" t="s">
        <v>8223</v>
      </c>
      <c r="H114" t="s">
        <v>8245</v>
      </c>
      <c r="I114">
        <v>1411779761</v>
      </c>
      <c r="J114">
        <v>1409187761</v>
      </c>
      <c r="K114" t="b">
        <v>0</v>
      </c>
      <c r="L114">
        <v>4</v>
      </c>
      <c r="M114" t="b">
        <v>0</v>
      </c>
      <c r="N114" t="s">
        <v>8269</v>
      </c>
      <c r="O114" s="17">
        <v>2</v>
      </c>
      <c r="P114">
        <v>5.75</v>
      </c>
      <c r="Q114" s="12" t="s">
        <v>8315</v>
      </c>
      <c r="R114" t="s">
        <v>8316</v>
      </c>
      <c r="S114" s="15">
        <v>41879.043530092589</v>
      </c>
      <c r="T114" s="15">
        <v>41909.043530092589</v>
      </c>
    </row>
    <row r="115" spans="1:20" ht="192" x14ac:dyDescent="0.2">
      <c r="A115">
        <v>4047</v>
      </c>
      <c r="B115" s="3" t="s">
        <v>4043</v>
      </c>
      <c r="C115" s="3" t="s">
        <v>8151</v>
      </c>
      <c r="D115" s="6">
        <v>5000</v>
      </c>
      <c r="E115" s="8">
        <v>110</v>
      </c>
      <c r="F115" t="s">
        <v>8220</v>
      </c>
      <c r="G115" t="s">
        <v>8223</v>
      </c>
      <c r="H115" t="s">
        <v>8245</v>
      </c>
      <c r="I115">
        <v>1420938000</v>
      </c>
      <c r="J115">
        <v>1418862743</v>
      </c>
      <c r="K115" t="b">
        <v>0</v>
      </c>
      <c r="L115">
        <v>4</v>
      </c>
      <c r="M115" t="b">
        <v>0</v>
      </c>
      <c r="N115" t="s">
        <v>8269</v>
      </c>
      <c r="O115" s="17">
        <v>2</v>
      </c>
      <c r="P115">
        <v>27.5</v>
      </c>
      <c r="Q115" s="12" t="s">
        <v>8315</v>
      </c>
      <c r="R115" t="s">
        <v>8316</v>
      </c>
      <c r="S115" s="15">
        <v>41991.022488425922</v>
      </c>
      <c r="T115" s="15">
        <v>42015.041666666672</v>
      </c>
    </row>
    <row r="116" spans="1:20" ht="208" x14ac:dyDescent="0.2">
      <c r="A116">
        <v>4062</v>
      </c>
      <c r="B116" s="3" t="s">
        <v>4058</v>
      </c>
      <c r="C116" s="3" t="s">
        <v>8166</v>
      </c>
      <c r="D116" s="6">
        <v>20000</v>
      </c>
      <c r="E116" s="8">
        <v>490</v>
      </c>
      <c r="F116" t="s">
        <v>8220</v>
      </c>
      <c r="G116" t="s">
        <v>8223</v>
      </c>
      <c r="H116" t="s">
        <v>8245</v>
      </c>
      <c r="I116">
        <v>1467481468</v>
      </c>
      <c r="J116">
        <v>1464889468</v>
      </c>
      <c r="K116" t="b">
        <v>0</v>
      </c>
      <c r="L116">
        <v>3</v>
      </c>
      <c r="M116" t="b">
        <v>0</v>
      </c>
      <c r="N116" t="s">
        <v>8269</v>
      </c>
      <c r="O116" s="17">
        <v>2</v>
      </c>
      <c r="P116">
        <v>163.33000000000001</v>
      </c>
      <c r="Q116" s="12" t="s">
        <v>8315</v>
      </c>
      <c r="R116" t="s">
        <v>8316</v>
      </c>
      <c r="S116" s="15">
        <v>42523.739212962959</v>
      </c>
      <c r="T116" s="15">
        <v>42553.739212962959</v>
      </c>
    </row>
    <row r="117" spans="1:20" ht="208" x14ac:dyDescent="0.2">
      <c r="A117">
        <v>4082</v>
      </c>
      <c r="B117" s="3" t="s">
        <v>4078</v>
      </c>
      <c r="C117" s="3" t="s">
        <v>8185</v>
      </c>
      <c r="D117" s="6">
        <v>150</v>
      </c>
      <c r="E117" s="8">
        <v>3</v>
      </c>
      <c r="F117" t="s">
        <v>8220</v>
      </c>
      <c r="G117" t="s">
        <v>8223</v>
      </c>
      <c r="H117" t="s">
        <v>8245</v>
      </c>
      <c r="I117">
        <v>1447542000</v>
      </c>
      <c r="J117">
        <v>1446179553</v>
      </c>
      <c r="K117" t="b">
        <v>0</v>
      </c>
      <c r="L117">
        <v>2</v>
      </c>
      <c r="M117" t="b">
        <v>0</v>
      </c>
      <c r="N117" t="s">
        <v>8269</v>
      </c>
      <c r="O117" s="17">
        <v>2</v>
      </c>
      <c r="P117">
        <v>1.5</v>
      </c>
      <c r="Q117" s="12" t="s">
        <v>8315</v>
      </c>
      <c r="R117" t="s">
        <v>8316</v>
      </c>
      <c r="S117" s="15">
        <v>42307.189270833333</v>
      </c>
      <c r="T117" s="15">
        <v>42322.958333333328</v>
      </c>
    </row>
    <row r="118" spans="1:20" ht="208" x14ac:dyDescent="0.2">
      <c r="A118">
        <v>4107</v>
      </c>
      <c r="B118" s="3" t="s">
        <v>4103</v>
      </c>
      <c r="C118" s="3" t="s">
        <v>8210</v>
      </c>
      <c r="D118" s="6">
        <v>2000</v>
      </c>
      <c r="E118" s="8">
        <v>41</v>
      </c>
      <c r="F118" t="s">
        <v>8220</v>
      </c>
      <c r="G118" t="s">
        <v>8223</v>
      </c>
      <c r="H118" t="s">
        <v>8245</v>
      </c>
      <c r="I118">
        <v>1411596001</v>
      </c>
      <c r="J118">
        <v>1409608801</v>
      </c>
      <c r="K118" t="b">
        <v>0</v>
      </c>
      <c r="L118">
        <v>4</v>
      </c>
      <c r="M118" t="b">
        <v>0</v>
      </c>
      <c r="N118" t="s">
        <v>8269</v>
      </c>
      <c r="O118" s="17">
        <v>2</v>
      </c>
      <c r="P118">
        <v>10.25</v>
      </c>
      <c r="Q118" s="12" t="s">
        <v>8315</v>
      </c>
      <c r="R118" t="s">
        <v>8316</v>
      </c>
      <c r="S118" s="15">
        <v>41883.916678240741</v>
      </c>
      <c r="T118" s="15">
        <v>41906.916678240741</v>
      </c>
    </row>
    <row r="119" spans="1:20" ht="208" x14ac:dyDescent="0.2">
      <c r="A119">
        <v>4108</v>
      </c>
      <c r="B119" s="3" t="s">
        <v>4104</v>
      </c>
      <c r="C119" s="3" t="s">
        <v>8211</v>
      </c>
      <c r="D119" s="6">
        <v>3000</v>
      </c>
      <c r="E119" s="8">
        <v>59</v>
      </c>
      <c r="F119" t="s">
        <v>8220</v>
      </c>
      <c r="G119" t="s">
        <v>8223</v>
      </c>
      <c r="H119" t="s">
        <v>8245</v>
      </c>
      <c r="I119">
        <v>1488517200</v>
      </c>
      <c r="J119">
        <v>1485909937</v>
      </c>
      <c r="K119" t="b">
        <v>0</v>
      </c>
      <c r="L119">
        <v>1</v>
      </c>
      <c r="M119" t="b">
        <v>0</v>
      </c>
      <c r="N119" t="s">
        <v>8269</v>
      </c>
      <c r="O119" s="17">
        <v>2</v>
      </c>
      <c r="P119">
        <v>59</v>
      </c>
      <c r="Q119" s="12" t="s">
        <v>8315</v>
      </c>
      <c r="R119" t="s">
        <v>8316</v>
      </c>
      <c r="S119" s="15">
        <v>42767.031678240746</v>
      </c>
      <c r="T119" s="15">
        <v>42797.208333333328</v>
      </c>
    </row>
    <row r="120" spans="1:20" ht="192" x14ac:dyDescent="0.2">
      <c r="A120">
        <v>2891</v>
      </c>
      <c r="B120" s="3" t="s">
        <v>2891</v>
      </c>
      <c r="C120" s="3" t="s">
        <v>7001</v>
      </c>
      <c r="D120" s="6">
        <v>10000</v>
      </c>
      <c r="E120" s="8">
        <v>273</v>
      </c>
      <c r="F120" t="s">
        <v>8220</v>
      </c>
      <c r="G120" t="s">
        <v>8223</v>
      </c>
      <c r="H120" t="s">
        <v>8245</v>
      </c>
      <c r="I120">
        <v>1460751128</v>
      </c>
      <c r="J120">
        <v>1455570728</v>
      </c>
      <c r="K120" t="b">
        <v>0</v>
      </c>
      <c r="L120">
        <v>10</v>
      </c>
      <c r="M120" t="b">
        <v>0</v>
      </c>
      <c r="N120" t="s">
        <v>8269</v>
      </c>
      <c r="O120" s="17">
        <v>3</v>
      </c>
      <c r="P120">
        <v>27.3</v>
      </c>
      <c r="Q120" s="12" t="s">
        <v>8315</v>
      </c>
      <c r="R120" t="s">
        <v>8316</v>
      </c>
      <c r="S120" s="15">
        <v>42415.883425925931</v>
      </c>
      <c r="T120" s="15">
        <v>42475.84175925926</v>
      </c>
    </row>
    <row r="121" spans="1:20" ht="224" x14ac:dyDescent="0.2">
      <c r="A121">
        <v>2908</v>
      </c>
      <c r="B121" s="3" t="s">
        <v>2908</v>
      </c>
      <c r="C121" s="3" t="s">
        <v>7018</v>
      </c>
      <c r="D121" s="6">
        <v>9600</v>
      </c>
      <c r="E121" s="8">
        <v>264</v>
      </c>
      <c r="F121" t="s">
        <v>8220</v>
      </c>
      <c r="G121" t="s">
        <v>8223</v>
      </c>
      <c r="H121" t="s">
        <v>8245</v>
      </c>
      <c r="I121">
        <v>1465407219</v>
      </c>
      <c r="J121">
        <v>1462815219</v>
      </c>
      <c r="K121" t="b">
        <v>0</v>
      </c>
      <c r="L121">
        <v>5</v>
      </c>
      <c r="M121" t="b">
        <v>0</v>
      </c>
      <c r="N121" t="s">
        <v>8269</v>
      </c>
      <c r="O121" s="17">
        <v>3</v>
      </c>
      <c r="P121">
        <v>52.8</v>
      </c>
      <c r="Q121" s="12" t="s">
        <v>8315</v>
      </c>
      <c r="R121" t="s">
        <v>8316</v>
      </c>
      <c r="S121" s="15">
        <v>42499.731701388882</v>
      </c>
      <c r="T121" s="15">
        <v>42529.731701388882</v>
      </c>
    </row>
    <row r="122" spans="1:20" ht="192" x14ac:dyDescent="0.2">
      <c r="A122">
        <v>3846</v>
      </c>
      <c r="B122" s="3" t="s">
        <v>3843</v>
      </c>
      <c r="C122" s="3" t="s">
        <v>7955</v>
      </c>
      <c r="D122" s="6">
        <v>7000</v>
      </c>
      <c r="E122" s="8">
        <v>189</v>
      </c>
      <c r="F122" t="s">
        <v>8220</v>
      </c>
      <c r="G122" t="s">
        <v>8223</v>
      </c>
      <c r="H122" t="s">
        <v>8245</v>
      </c>
      <c r="I122">
        <v>1412405940</v>
      </c>
      <c r="J122">
        <v>1409721542</v>
      </c>
      <c r="K122" t="b">
        <v>1</v>
      </c>
      <c r="L122">
        <v>8</v>
      </c>
      <c r="M122" t="b">
        <v>0</v>
      </c>
      <c r="N122" t="s">
        <v>8269</v>
      </c>
      <c r="O122" s="17">
        <v>3</v>
      </c>
      <c r="P122">
        <v>23.63</v>
      </c>
      <c r="Q122" s="12" t="s">
        <v>8315</v>
      </c>
      <c r="R122" t="s">
        <v>8316</v>
      </c>
      <c r="S122" s="15">
        <v>41885.221550925926</v>
      </c>
      <c r="T122" s="15">
        <v>41916.290972222225</v>
      </c>
    </row>
    <row r="123" spans="1:20" ht="224" x14ac:dyDescent="0.2">
      <c r="A123">
        <v>3855</v>
      </c>
      <c r="B123" s="3" t="s">
        <v>3852</v>
      </c>
      <c r="C123" s="3" t="s">
        <v>7964</v>
      </c>
      <c r="D123" s="6">
        <v>1000</v>
      </c>
      <c r="E123" s="8">
        <v>25</v>
      </c>
      <c r="F123" t="s">
        <v>8220</v>
      </c>
      <c r="G123" t="s">
        <v>8223</v>
      </c>
      <c r="H123" t="s">
        <v>8245</v>
      </c>
      <c r="I123">
        <v>1427408271</v>
      </c>
      <c r="J123">
        <v>1424819871</v>
      </c>
      <c r="K123" t="b">
        <v>0</v>
      </c>
      <c r="L123">
        <v>1</v>
      </c>
      <c r="M123" t="b">
        <v>0</v>
      </c>
      <c r="N123" t="s">
        <v>8269</v>
      </c>
      <c r="O123" s="17">
        <v>3</v>
      </c>
      <c r="P123">
        <v>25</v>
      </c>
      <c r="Q123" s="12" t="s">
        <v>8315</v>
      </c>
      <c r="R123" t="s">
        <v>8316</v>
      </c>
      <c r="S123" s="15">
        <v>42059.970729166671</v>
      </c>
      <c r="T123" s="15">
        <v>42089.929062499999</v>
      </c>
    </row>
    <row r="124" spans="1:20" ht="208" x14ac:dyDescent="0.2">
      <c r="A124">
        <v>3894</v>
      </c>
      <c r="B124" s="3" t="s">
        <v>3891</v>
      </c>
      <c r="C124" s="3" t="s">
        <v>8002</v>
      </c>
      <c r="D124" s="6">
        <v>15000</v>
      </c>
      <c r="E124" s="8">
        <v>520</v>
      </c>
      <c r="F124" t="s">
        <v>8220</v>
      </c>
      <c r="G124" t="s">
        <v>8223</v>
      </c>
      <c r="H124" t="s">
        <v>8245</v>
      </c>
      <c r="I124">
        <v>1481000340</v>
      </c>
      <c r="J124">
        <v>1478386812</v>
      </c>
      <c r="K124" t="b">
        <v>0</v>
      </c>
      <c r="L124">
        <v>11</v>
      </c>
      <c r="M124" t="b">
        <v>0</v>
      </c>
      <c r="N124" t="s">
        <v>8269</v>
      </c>
      <c r="O124" s="17">
        <v>3</v>
      </c>
      <c r="P124">
        <v>47.27</v>
      </c>
      <c r="Q124" s="12" t="s">
        <v>8315</v>
      </c>
      <c r="R124" t="s">
        <v>8316</v>
      </c>
      <c r="S124" s="15">
        <v>42679.958472222221</v>
      </c>
      <c r="T124" s="15">
        <v>42710.207638888889</v>
      </c>
    </row>
    <row r="125" spans="1:20" ht="192" x14ac:dyDescent="0.2">
      <c r="A125">
        <v>3910</v>
      </c>
      <c r="B125" s="3" t="s">
        <v>3907</v>
      </c>
      <c r="C125" s="3" t="s">
        <v>8018</v>
      </c>
      <c r="D125" s="6">
        <v>6000</v>
      </c>
      <c r="E125" s="8">
        <v>185</v>
      </c>
      <c r="F125" t="s">
        <v>8220</v>
      </c>
      <c r="G125" t="s">
        <v>8223</v>
      </c>
      <c r="H125" t="s">
        <v>8245</v>
      </c>
      <c r="I125">
        <v>1441649397</v>
      </c>
      <c r="J125">
        <v>1439057397</v>
      </c>
      <c r="K125" t="b">
        <v>0</v>
      </c>
      <c r="L125">
        <v>3</v>
      </c>
      <c r="M125" t="b">
        <v>0</v>
      </c>
      <c r="N125" t="s">
        <v>8269</v>
      </c>
      <c r="O125" s="17">
        <v>3</v>
      </c>
      <c r="P125">
        <v>61.67</v>
      </c>
      <c r="Q125" s="12" t="s">
        <v>8315</v>
      </c>
      <c r="R125" t="s">
        <v>8316</v>
      </c>
      <c r="S125" s="15">
        <v>42224.756909722222</v>
      </c>
      <c r="T125" s="15">
        <v>42254.756909722222</v>
      </c>
    </row>
    <row r="126" spans="1:20" ht="128" x14ac:dyDescent="0.2">
      <c r="A126">
        <v>3946</v>
      </c>
      <c r="B126" s="3" t="s">
        <v>3943</v>
      </c>
      <c r="C126" s="3" t="s">
        <v>8054</v>
      </c>
      <c r="D126" s="6">
        <v>6000</v>
      </c>
      <c r="E126" s="8">
        <v>195</v>
      </c>
      <c r="F126" t="s">
        <v>8220</v>
      </c>
      <c r="G126" t="s">
        <v>8223</v>
      </c>
      <c r="H126" t="s">
        <v>8245</v>
      </c>
      <c r="I126">
        <v>1425110400</v>
      </c>
      <c r="J126">
        <v>1422388822</v>
      </c>
      <c r="K126" t="b">
        <v>0</v>
      </c>
      <c r="L126">
        <v>5</v>
      </c>
      <c r="M126" t="b">
        <v>0</v>
      </c>
      <c r="N126" t="s">
        <v>8269</v>
      </c>
      <c r="O126" s="17">
        <v>3</v>
      </c>
      <c r="P126">
        <v>39</v>
      </c>
      <c r="Q126" s="12" t="s">
        <v>8315</v>
      </c>
      <c r="R126" t="s">
        <v>8316</v>
      </c>
      <c r="S126" s="15">
        <v>42031.833587962959</v>
      </c>
      <c r="T126" s="15">
        <v>42063.333333333328</v>
      </c>
    </row>
    <row r="127" spans="1:20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7">
        <v>3</v>
      </c>
      <c r="P127">
        <v>50.5</v>
      </c>
      <c r="Q127" s="12" t="s">
        <v>8315</v>
      </c>
      <c r="R127" t="s">
        <v>8316</v>
      </c>
      <c r="S127" s="15">
        <v>42615.142870370371</v>
      </c>
      <c r="T127" s="15">
        <v>42645.142870370371</v>
      </c>
    </row>
    <row r="128" spans="1:20" ht="208" x14ac:dyDescent="0.2">
      <c r="A128">
        <v>4058</v>
      </c>
      <c r="B128" s="3" t="s">
        <v>4054</v>
      </c>
      <c r="C128" s="3" t="s">
        <v>8162</v>
      </c>
      <c r="D128" s="6">
        <v>3750</v>
      </c>
      <c r="E128" s="8">
        <v>95</v>
      </c>
      <c r="F128" t="s">
        <v>8220</v>
      </c>
      <c r="G128" t="s">
        <v>8223</v>
      </c>
      <c r="H128" t="s">
        <v>8245</v>
      </c>
      <c r="I128">
        <v>1459483140</v>
      </c>
      <c r="J128">
        <v>1458178044</v>
      </c>
      <c r="K128" t="b">
        <v>0</v>
      </c>
      <c r="L128">
        <v>4</v>
      </c>
      <c r="M128" t="b">
        <v>0</v>
      </c>
      <c r="N128" t="s">
        <v>8269</v>
      </c>
      <c r="O128" s="17">
        <v>3</v>
      </c>
      <c r="P128">
        <v>23.75</v>
      </c>
      <c r="Q128" s="12" t="s">
        <v>8315</v>
      </c>
      <c r="R128" t="s">
        <v>8316</v>
      </c>
      <c r="S128" s="15">
        <v>42446.060694444444</v>
      </c>
      <c r="T128" s="15">
        <v>42461.165972222225</v>
      </c>
    </row>
    <row r="129" spans="1:20" ht="192" x14ac:dyDescent="0.2">
      <c r="A129">
        <v>4090</v>
      </c>
      <c r="B129" s="3" t="s">
        <v>4086</v>
      </c>
      <c r="C129" s="3" t="s">
        <v>8193</v>
      </c>
      <c r="D129" s="6">
        <v>1000</v>
      </c>
      <c r="E129" s="8">
        <v>32</v>
      </c>
      <c r="F129" t="s">
        <v>8220</v>
      </c>
      <c r="G129" t="s">
        <v>8223</v>
      </c>
      <c r="H129" t="s">
        <v>8245</v>
      </c>
      <c r="I129">
        <v>1438959600</v>
      </c>
      <c r="J129">
        <v>1437754137</v>
      </c>
      <c r="K129" t="b">
        <v>0</v>
      </c>
      <c r="L129">
        <v>3</v>
      </c>
      <c r="M129" t="b">
        <v>0</v>
      </c>
      <c r="N129" t="s">
        <v>8269</v>
      </c>
      <c r="O129" s="17">
        <v>3</v>
      </c>
      <c r="P129">
        <v>10.67</v>
      </c>
      <c r="Q129" s="12" t="s">
        <v>8315</v>
      </c>
      <c r="R129" t="s">
        <v>8316</v>
      </c>
      <c r="S129" s="15">
        <v>42209.67288194444</v>
      </c>
      <c r="T129" s="15">
        <v>42223.625</v>
      </c>
    </row>
    <row r="130" spans="1:20" ht="192" x14ac:dyDescent="0.2">
      <c r="A130">
        <v>4111</v>
      </c>
      <c r="B130" s="3" t="s">
        <v>4107</v>
      </c>
      <c r="C130" s="3" t="s">
        <v>8214</v>
      </c>
      <c r="D130" s="6">
        <v>3000</v>
      </c>
      <c r="E130" s="8">
        <v>94</v>
      </c>
      <c r="F130" t="s">
        <v>8220</v>
      </c>
      <c r="G130" t="s">
        <v>8223</v>
      </c>
      <c r="H130" t="s">
        <v>8245</v>
      </c>
      <c r="I130">
        <v>1424747740</v>
      </c>
      <c r="J130">
        <v>1422155740</v>
      </c>
      <c r="K130" t="b">
        <v>0</v>
      </c>
      <c r="L130">
        <v>6</v>
      </c>
      <c r="M130" t="b">
        <v>0</v>
      </c>
      <c r="N130" t="s">
        <v>8269</v>
      </c>
      <c r="O130" s="17">
        <v>3</v>
      </c>
      <c r="P130">
        <v>15.67</v>
      </c>
      <c r="Q130" s="12" t="s">
        <v>8315</v>
      </c>
      <c r="R130" t="s">
        <v>8316</v>
      </c>
      <c r="S130" s="15">
        <v>42029.135879629626</v>
      </c>
      <c r="T130" s="15">
        <v>42059.135879629626</v>
      </c>
    </row>
    <row r="131" spans="1:20" ht="192" x14ac:dyDescent="0.2">
      <c r="A131">
        <v>2850</v>
      </c>
      <c r="B131" s="3" t="s">
        <v>2850</v>
      </c>
      <c r="C131" s="3" t="s">
        <v>6960</v>
      </c>
      <c r="D131" s="6">
        <v>8000</v>
      </c>
      <c r="E131" s="8">
        <v>311</v>
      </c>
      <c r="F131" t="s">
        <v>8220</v>
      </c>
      <c r="G131" t="s">
        <v>8223</v>
      </c>
      <c r="H131" t="s">
        <v>8245</v>
      </c>
      <c r="I131">
        <v>1409962211</v>
      </c>
      <c r="J131">
        <v>1407370211</v>
      </c>
      <c r="K131" t="b">
        <v>0</v>
      </c>
      <c r="L131">
        <v>13</v>
      </c>
      <c r="M131" t="b">
        <v>0</v>
      </c>
      <c r="N131" t="s">
        <v>8269</v>
      </c>
      <c r="O131" s="17">
        <v>4</v>
      </c>
      <c r="P131">
        <v>23.92</v>
      </c>
      <c r="Q131" s="12" t="s">
        <v>8315</v>
      </c>
      <c r="R131" t="s">
        <v>8316</v>
      </c>
      <c r="S131" s="15">
        <v>41858.007071759261</v>
      </c>
      <c r="T131" s="15">
        <v>41888.007071759261</v>
      </c>
    </row>
    <row r="132" spans="1:20" ht="224" x14ac:dyDescent="0.2">
      <c r="A132">
        <v>2898</v>
      </c>
      <c r="B132" s="3" t="s">
        <v>2898</v>
      </c>
      <c r="C132" s="3" t="s">
        <v>7008</v>
      </c>
      <c r="D132" s="6">
        <v>7500</v>
      </c>
      <c r="E132" s="8">
        <v>316</v>
      </c>
      <c r="F132" t="s">
        <v>8220</v>
      </c>
      <c r="G132" t="s">
        <v>8223</v>
      </c>
      <c r="H132" t="s">
        <v>8245</v>
      </c>
      <c r="I132">
        <v>1446307053</v>
      </c>
      <c r="J132">
        <v>1443715053</v>
      </c>
      <c r="K132" t="b">
        <v>0</v>
      </c>
      <c r="L132">
        <v>12</v>
      </c>
      <c r="M132" t="b">
        <v>0</v>
      </c>
      <c r="N132" t="s">
        <v>8269</v>
      </c>
      <c r="O132" s="17">
        <v>4</v>
      </c>
      <c r="P132">
        <v>26.33</v>
      </c>
      <c r="Q132" s="12" t="s">
        <v>8315</v>
      </c>
      <c r="R132" t="s">
        <v>8316</v>
      </c>
      <c r="S132" s="15">
        <v>42278.664965277778</v>
      </c>
      <c r="T132" s="15">
        <v>42308.664965277778</v>
      </c>
    </row>
    <row r="133" spans="1:20" ht="144" x14ac:dyDescent="0.2">
      <c r="A133">
        <v>3850</v>
      </c>
      <c r="B133" s="3" t="s">
        <v>3847</v>
      </c>
      <c r="C133" s="3" t="s">
        <v>7959</v>
      </c>
      <c r="D133" s="6">
        <v>1000</v>
      </c>
      <c r="E133" s="8">
        <v>38</v>
      </c>
      <c r="F133" t="s">
        <v>8220</v>
      </c>
      <c r="G133" t="s">
        <v>8223</v>
      </c>
      <c r="H133" t="s">
        <v>8245</v>
      </c>
      <c r="I133">
        <v>1420081143</v>
      </c>
      <c r="J133">
        <v>1417489143</v>
      </c>
      <c r="K133" t="b">
        <v>1</v>
      </c>
      <c r="L133">
        <v>4</v>
      </c>
      <c r="M133" t="b">
        <v>0</v>
      </c>
      <c r="N133" t="s">
        <v>8269</v>
      </c>
      <c r="O133" s="17">
        <v>4</v>
      </c>
      <c r="P133">
        <v>9.5</v>
      </c>
      <c r="Q133" s="12" t="s">
        <v>8315</v>
      </c>
      <c r="R133" t="s">
        <v>8316</v>
      </c>
      <c r="S133" s="15">
        <v>41975.124340277776</v>
      </c>
      <c r="T133" s="15">
        <v>42005.124340277776</v>
      </c>
    </row>
    <row r="134" spans="1:20" ht="128" x14ac:dyDescent="0.2">
      <c r="A134">
        <v>3981</v>
      </c>
      <c r="B134" s="3" t="s">
        <v>3358</v>
      </c>
      <c r="C134" s="3" t="s">
        <v>7469</v>
      </c>
      <c r="D134" s="6">
        <v>30000</v>
      </c>
      <c r="E134" s="8">
        <v>1225</v>
      </c>
      <c r="F134" t="s">
        <v>8220</v>
      </c>
      <c r="G134" t="s">
        <v>8223</v>
      </c>
      <c r="H134" t="s">
        <v>8245</v>
      </c>
      <c r="I134">
        <v>1468729149</v>
      </c>
      <c r="J134">
        <v>1463545149</v>
      </c>
      <c r="K134" t="b">
        <v>0</v>
      </c>
      <c r="L134">
        <v>7</v>
      </c>
      <c r="M134" t="b">
        <v>0</v>
      </c>
      <c r="N134" t="s">
        <v>8269</v>
      </c>
      <c r="O134" s="17">
        <v>4</v>
      </c>
      <c r="P134">
        <v>175</v>
      </c>
      <c r="Q134" s="12" t="s">
        <v>8315</v>
      </c>
      <c r="R134" t="s">
        <v>8316</v>
      </c>
      <c r="S134" s="15">
        <v>42508.179965277777</v>
      </c>
      <c r="T134" s="15">
        <v>42568.179965277777</v>
      </c>
    </row>
    <row r="135" spans="1:20" ht="208" x14ac:dyDescent="0.2">
      <c r="A135">
        <v>2856</v>
      </c>
      <c r="B135" s="3" t="s">
        <v>2856</v>
      </c>
      <c r="C135" s="3" t="s">
        <v>6966</v>
      </c>
      <c r="D135" s="6">
        <v>3000</v>
      </c>
      <c r="E135" s="8">
        <v>146</v>
      </c>
      <c r="F135" t="s">
        <v>8220</v>
      </c>
      <c r="G135" t="s">
        <v>8223</v>
      </c>
      <c r="H135" t="s">
        <v>8245</v>
      </c>
      <c r="I135">
        <v>1439069640</v>
      </c>
      <c r="J135">
        <v>1433897647</v>
      </c>
      <c r="K135" t="b">
        <v>0</v>
      </c>
      <c r="L135">
        <v>6</v>
      </c>
      <c r="M135" t="b">
        <v>0</v>
      </c>
      <c r="N135" t="s">
        <v>8269</v>
      </c>
      <c r="O135" s="17">
        <v>5</v>
      </c>
      <c r="P135">
        <v>24.33</v>
      </c>
      <c r="Q135" s="12" t="s">
        <v>8315</v>
      </c>
      <c r="R135" t="s">
        <v>8316</v>
      </c>
      <c r="S135" s="15">
        <v>42165.037581018521</v>
      </c>
      <c r="T135" s="15">
        <v>42224.898611111115</v>
      </c>
    </row>
    <row r="136" spans="1:20" ht="160" x14ac:dyDescent="0.2">
      <c r="A136">
        <v>2871</v>
      </c>
      <c r="B136" s="3" t="s">
        <v>2871</v>
      </c>
      <c r="C136" s="3" t="s">
        <v>6981</v>
      </c>
      <c r="D136" s="6">
        <v>10000</v>
      </c>
      <c r="E136" s="8">
        <v>467</v>
      </c>
      <c r="F136" t="s">
        <v>8220</v>
      </c>
      <c r="G136" t="s">
        <v>8223</v>
      </c>
      <c r="H136" t="s">
        <v>8245</v>
      </c>
      <c r="I136">
        <v>1419183813</v>
      </c>
      <c r="J136">
        <v>1417455813</v>
      </c>
      <c r="K136" t="b">
        <v>0</v>
      </c>
      <c r="L136">
        <v>13</v>
      </c>
      <c r="M136" t="b">
        <v>0</v>
      </c>
      <c r="N136" t="s">
        <v>8269</v>
      </c>
      <c r="O136" s="17">
        <v>5</v>
      </c>
      <c r="P136">
        <v>35.92</v>
      </c>
      <c r="Q136" s="12" t="s">
        <v>8315</v>
      </c>
      <c r="R136" t="s">
        <v>8316</v>
      </c>
      <c r="S136" s="15">
        <v>41974.738576388889</v>
      </c>
      <c r="T136" s="15">
        <v>41994.738576388889</v>
      </c>
    </row>
    <row r="137" spans="1:20" ht="192" x14ac:dyDescent="0.2">
      <c r="A137">
        <v>2874</v>
      </c>
      <c r="B137" s="3" t="s">
        <v>2874</v>
      </c>
      <c r="C137" s="3" t="s">
        <v>6984</v>
      </c>
      <c r="D137" s="6">
        <v>5000</v>
      </c>
      <c r="E137" s="8">
        <v>271</v>
      </c>
      <c r="F137" t="s">
        <v>8220</v>
      </c>
      <c r="G137" t="s">
        <v>8223</v>
      </c>
      <c r="H137" t="s">
        <v>8245</v>
      </c>
      <c r="I137">
        <v>1484684186</v>
      </c>
      <c r="J137">
        <v>1482092186</v>
      </c>
      <c r="K137" t="b">
        <v>0</v>
      </c>
      <c r="L137">
        <v>3</v>
      </c>
      <c r="M137" t="b">
        <v>0</v>
      </c>
      <c r="N137" t="s">
        <v>8269</v>
      </c>
      <c r="O137" s="17">
        <v>5</v>
      </c>
      <c r="P137">
        <v>90.33</v>
      </c>
      <c r="Q137" s="12" t="s">
        <v>8315</v>
      </c>
      <c r="R137" t="s">
        <v>8316</v>
      </c>
      <c r="S137" s="15">
        <v>42722.84474537037</v>
      </c>
      <c r="T137" s="15">
        <v>42752.84474537037</v>
      </c>
    </row>
    <row r="138" spans="1:20" ht="192" x14ac:dyDescent="0.2">
      <c r="A138">
        <v>2886</v>
      </c>
      <c r="B138" s="3" t="s">
        <v>2886</v>
      </c>
      <c r="C138" s="3" t="s">
        <v>6996</v>
      </c>
      <c r="D138" s="6">
        <v>200</v>
      </c>
      <c r="E138" s="8">
        <v>10</v>
      </c>
      <c r="F138" t="s">
        <v>8220</v>
      </c>
      <c r="G138" t="s">
        <v>8223</v>
      </c>
      <c r="H138" t="s">
        <v>8245</v>
      </c>
      <c r="I138">
        <v>1442635140</v>
      </c>
      <c r="J138">
        <v>1442243484</v>
      </c>
      <c r="K138" t="b">
        <v>0</v>
      </c>
      <c r="L138">
        <v>1</v>
      </c>
      <c r="M138" t="b">
        <v>0</v>
      </c>
      <c r="N138" t="s">
        <v>8269</v>
      </c>
      <c r="O138" s="17">
        <v>5</v>
      </c>
      <c r="P138">
        <v>10</v>
      </c>
      <c r="Q138" s="12" t="s">
        <v>8315</v>
      </c>
      <c r="R138" t="s">
        <v>8316</v>
      </c>
      <c r="S138" s="15">
        <v>42261.632916666669</v>
      </c>
      <c r="T138" s="15">
        <v>42266.165972222225</v>
      </c>
    </row>
    <row r="139" spans="1:20" ht="208" x14ac:dyDescent="0.2">
      <c r="A139">
        <v>2895</v>
      </c>
      <c r="B139" s="3" t="s">
        <v>2895</v>
      </c>
      <c r="C139" s="3" t="s">
        <v>7005</v>
      </c>
      <c r="D139" s="6">
        <v>500</v>
      </c>
      <c r="E139" s="8">
        <v>23</v>
      </c>
      <c r="F139" t="s">
        <v>8220</v>
      </c>
      <c r="G139" t="s">
        <v>8223</v>
      </c>
      <c r="H139" t="s">
        <v>8245</v>
      </c>
      <c r="I139">
        <v>1403470800</v>
      </c>
      <c r="J139">
        <v>1403356792</v>
      </c>
      <c r="K139" t="b">
        <v>0</v>
      </c>
      <c r="L139">
        <v>4</v>
      </c>
      <c r="M139" t="b">
        <v>0</v>
      </c>
      <c r="N139" t="s">
        <v>8269</v>
      </c>
      <c r="O139" s="17">
        <v>5</v>
      </c>
      <c r="P139">
        <v>5.75</v>
      </c>
      <c r="Q139" s="12" t="s">
        <v>8315</v>
      </c>
      <c r="R139" t="s">
        <v>8316</v>
      </c>
      <c r="S139" s="15">
        <v>41811.555462962962</v>
      </c>
      <c r="T139" s="15">
        <v>41812.875</v>
      </c>
    </row>
    <row r="140" spans="1:20" ht="192" x14ac:dyDescent="0.2">
      <c r="A140">
        <v>2897</v>
      </c>
      <c r="B140" s="3" t="s">
        <v>2897</v>
      </c>
      <c r="C140" s="3" t="s">
        <v>7007</v>
      </c>
      <c r="D140" s="6">
        <v>12000</v>
      </c>
      <c r="E140" s="8">
        <v>550</v>
      </c>
      <c r="F140" t="s">
        <v>8220</v>
      </c>
      <c r="G140" t="s">
        <v>8223</v>
      </c>
      <c r="H140" t="s">
        <v>8245</v>
      </c>
      <c r="I140">
        <v>1444577345</v>
      </c>
      <c r="J140">
        <v>1441985458</v>
      </c>
      <c r="K140" t="b">
        <v>0</v>
      </c>
      <c r="L140">
        <v>3</v>
      </c>
      <c r="M140" t="b">
        <v>0</v>
      </c>
      <c r="N140" t="s">
        <v>8269</v>
      </c>
      <c r="O140" s="17">
        <v>5</v>
      </c>
      <c r="P140">
        <v>183.33</v>
      </c>
      <c r="Q140" s="12" t="s">
        <v>8315</v>
      </c>
      <c r="R140" t="s">
        <v>8316</v>
      </c>
      <c r="S140" s="15">
        <v>42258.646504629629</v>
      </c>
      <c r="T140" s="15">
        <v>42288.645196759258</v>
      </c>
    </row>
    <row r="141" spans="1:20" ht="208" x14ac:dyDescent="0.2">
      <c r="A141">
        <v>3857</v>
      </c>
      <c r="B141" s="3" t="s">
        <v>3854</v>
      </c>
      <c r="C141" s="3" t="s">
        <v>7966</v>
      </c>
      <c r="D141" s="6">
        <v>5000</v>
      </c>
      <c r="E141" s="8">
        <v>260</v>
      </c>
      <c r="F141" t="s">
        <v>8220</v>
      </c>
      <c r="G141" t="s">
        <v>8223</v>
      </c>
      <c r="H141" t="s">
        <v>8245</v>
      </c>
      <c r="I141">
        <v>1406913120</v>
      </c>
      <c r="J141">
        <v>1404927690</v>
      </c>
      <c r="K141" t="b">
        <v>0</v>
      </c>
      <c r="L141">
        <v>4</v>
      </c>
      <c r="M141" t="b">
        <v>0</v>
      </c>
      <c r="N141" t="s">
        <v>8269</v>
      </c>
      <c r="O141" s="17">
        <v>5</v>
      </c>
      <c r="P141">
        <v>65</v>
      </c>
      <c r="Q141" s="12" t="s">
        <v>8315</v>
      </c>
      <c r="R141" t="s">
        <v>8316</v>
      </c>
      <c r="S141" s="15">
        <v>41829.73715277778</v>
      </c>
      <c r="T141" s="15">
        <v>41852.716666666667</v>
      </c>
    </row>
    <row r="142" spans="1:20" ht="48" x14ac:dyDescent="0.2">
      <c r="A142">
        <v>3861</v>
      </c>
      <c r="B142" s="3" t="s">
        <v>3858</v>
      </c>
      <c r="C142" s="3" t="s">
        <v>7970</v>
      </c>
      <c r="D142" s="6">
        <v>2000</v>
      </c>
      <c r="E142" s="8">
        <v>100</v>
      </c>
      <c r="F142" t="s">
        <v>8220</v>
      </c>
      <c r="G142" t="s">
        <v>8223</v>
      </c>
      <c r="H142" t="s">
        <v>8245</v>
      </c>
      <c r="I142">
        <v>1415828820</v>
      </c>
      <c r="J142">
        <v>1412258977</v>
      </c>
      <c r="K142" t="b">
        <v>0</v>
      </c>
      <c r="L142">
        <v>1</v>
      </c>
      <c r="M142" t="b">
        <v>0</v>
      </c>
      <c r="N142" t="s">
        <v>8269</v>
      </c>
      <c r="O142" s="17">
        <v>5</v>
      </c>
      <c r="P142">
        <v>100</v>
      </c>
      <c r="Q142" s="12" t="s">
        <v>8315</v>
      </c>
      <c r="R142" t="s">
        <v>8316</v>
      </c>
      <c r="S142" s="15">
        <v>41914.590011574073</v>
      </c>
      <c r="T142" s="15">
        <v>41955.907638888893</v>
      </c>
    </row>
    <row r="143" spans="1:20" ht="224" x14ac:dyDescent="0.2">
      <c r="A143">
        <v>3895</v>
      </c>
      <c r="B143" s="3" t="s">
        <v>3892</v>
      </c>
      <c r="C143" s="3" t="s">
        <v>8003</v>
      </c>
      <c r="D143" s="6">
        <v>1000</v>
      </c>
      <c r="E143" s="8">
        <v>50</v>
      </c>
      <c r="F143" t="s">
        <v>8220</v>
      </c>
      <c r="G143" t="s">
        <v>8223</v>
      </c>
      <c r="H143" t="s">
        <v>8245</v>
      </c>
      <c r="I143">
        <v>1425103218</v>
      </c>
      <c r="J143">
        <v>1422424818</v>
      </c>
      <c r="K143" t="b">
        <v>0</v>
      </c>
      <c r="L143">
        <v>1</v>
      </c>
      <c r="M143" t="b">
        <v>0</v>
      </c>
      <c r="N143" t="s">
        <v>8269</v>
      </c>
      <c r="O143" s="17">
        <v>5</v>
      </c>
      <c r="P143">
        <v>50</v>
      </c>
      <c r="Q143" s="12" t="s">
        <v>8315</v>
      </c>
      <c r="R143" t="s">
        <v>8316</v>
      </c>
      <c r="S143" s="15">
        <v>42032.250208333338</v>
      </c>
      <c r="T143" s="15">
        <v>42063.250208333338</v>
      </c>
    </row>
    <row r="144" spans="1:20" ht="144" x14ac:dyDescent="0.2">
      <c r="A144">
        <v>3900</v>
      </c>
      <c r="B144" s="3" t="s">
        <v>3897</v>
      </c>
      <c r="C144" s="3" t="s">
        <v>8008</v>
      </c>
      <c r="D144" s="6">
        <v>2500</v>
      </c>
      <c r="E144" s="8">
        <v>135</v>
      </c>
      <c r="F144" t="s">
        <v>8220</v>
      </c>
      <c r="G144" t="s">
        <v>8223</v>
      </c>
      <c r="H144" t="s">
        <v>8245</v>
      </c>
      <c r="I144">
        <v>1433988791</v>
      </c>
      <c r="J144">
        <v>1431396791</v>
      </c>
      <c r="K144" t="b">
        <v>0</v>
      </c>
      <c r="L144">
        <v>5</v>
      </c>
      <c r="M144" t="b">
        <v>0</v>
      </c>
      <c r="N144" t="s">
        <v>8269</v>
      </c>
      <c r="O144" s="17">
        <v>5</v>
      </c>
      <c r="P144">
        <v>27</v>
      </c>
      <c r="Q144" s="12" t="s">
        <v>8315</v>
      </c>
      <c r="R144" t="s">
        <v>8316</v>
      </c>
      <c r="S144" s="15">
        <v>42136.092488425929</v>
      </c>
      <c r="T144" s="15">
        <v>42166.092488425929</v>
      </c>
    </row>
    <row r="145" spans="1:20" ht="176" x14ac:dyDescent="0.2">
      <c r="A145">
        <v>3992</v>
      </c>
      <c r="B145" s="3" t="s">
        <v>3988</v>
      </c>
      <c r="C145" s="3" t="s">
        <v>8098</v>
      </c>
      <c r="D145" s="6">
        <v>10000</v>
      </c>
      <c r="E145" s="8">
        <v>541</v>
      </c>
      <c r="F145" t="s">
        <v>8220</v>
      </c>
      <c r="G145" t="s">
        <v>8223</v>
      </c>
      <c r="H145" t="s">
        <v>8245</v>
      </c>
      <c r="I145">
        <v>1449876859</v>
      </c>
      <c r="J145">
        <v>1444689259</v>
      </c>
      <c r="K145" t="b">
        <v>0</v>
      </c>
      <c r="L145">
        <v>9</v>
      </c>
      <c r="M145" t="b">
        <v>0</v>
      </c>
      <c r="N145" t="s">
        <v>8269</v>
      </c>
      <c r="O145" s="17">
        <v>5</v>
      </c>
      <c r="P145">
        <v>60.11</v>
      </c>
      <c r="Q145" s="12" t="s">
        <v>8315</v>
      </c>
      <c r="R145" t="s">
        <v>8316</v>
      </c>
      <c r="S145" s="15">
        <v>42289.94049768518</v>
      </c>
      <c r="T145" s="15">
        <v>42349.982164351852</v>
      </c>
    </row>
    <row r="146" spans="1:20" ht="192" x14ac:dyDescent="0.2">
      <c r="A146">
        <v>4086</v>
      </c>
      <c r="B146" s="3" t="s">
        <v>4082</v>
      </c>
      <c r="C146" s="3" t="s">
        <v>8189</v>
      </c>
      <c r="D146" s="6">
        <v>1000</v>
      </c>
      <c r="E146" s="8">
        <v>47</v>
      </c>
      <c r="F146" t="s">
        <v>8220</v>
      </c>
      <c r="G146" t="s">
        <v>8223</v>
      </c>
      <c r="H146" t="s">
        <v>8245</v>
      </c>
      <c r="I146">
        <v>1448078400</v>
      </c>
      <c r="J146">
        <v>1445985299</v>
      </c>
      <c r="K146" t="b">
        <v>0</v>
      </c>
      <c r="L146">
        <v>5</v>
      </c>
      <c r="M146" t="b">
        <v>0</v>
      </c>
      <c r="N146" t="s">
        <v>8269</v>
      </c>
      <c r="O146" s="17">
        <v>5</v>
      </c>
      <c r="P146">
        <v>9.4</v>
      </c>
      <c r="Q146" s="12" t="s">
        <v>8315</v>
      </c>
      <c r="R146" t="s">
        <v>8316</v>
      </c>
      <c r="S146" s="15">
        <v>42304.940960648149</v>
      </c>
      <c r="T146" s="15">
        <v>42329.166666666672</v>
      </c>
    </row>
    <row r="147" spans="1:20" ht="208" x14ac:dyDescent="0.2">
      <c r="A147">
        <v>4089</v>
      </c>
      <c r="B147" s="3" t="s">
        <v>4085</v>
      </c>
      <c r="C147" s="3" t="s">
        <v>8192</v>
      </c>
      <c r="D147" s="6">
        <v>5000</v>
      </c>
      <c r="E147" s="8">
        <v>240</v>
      </c>
      <c r="F147" t="s">
        <v>8220</v>
      </c>
      <c r="G147" t="s">
        <v>8223</v>
      </c>
      <c r="H147" t="s">
        <v>8245</v>
      </c>
      <c r="I147">
        <v>1433093700</v>
      </c>
      <c r="J147">
        <v>1430242488</v>
      </c>
      <c r="K147" t="b">
        <v>0</v>
      </c>
      <c r="L147">
        <v>8</v>
      </c>
      <c r="M147" t="b">
        <v>0</v>
      </c>
      <c r="N147" t="s">
        <v>8269</v>
      </c>
      <c r="O147" s="17">
        <v>5</v>
      </c>
      <c r="P147">
        <v>30</v>
      </c>
      <c r="Q147" s="12" t="s">
        <v>8315</v>
      </c>
      <c r="R147" t="s">
        <v>8316</v>
      </c>
      <c r="S147" s="15">
        <v>42122.732499999998</v>
      </c>
      <c r="T147" s="15">
        <v>42155.732638888891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7">
        <v>6</v>
      </c>
      <c r="P148">
        <v>42</v>
      </c>
      <c r="Q148" s="12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08" x14ac:dyDescent="0.2">
      <c r="A149">
        <v>2860</v>
      </c>
      <c r="B149" s="3" t="s">
        <v>2860</v>
      </c>
      <c r="C149" s="3" t="s">
        <v>6970</v>
      </c>
      <c r="D149" s="6">
        <v>4000</v>
      </c>
      <c r="E149" s="8">
        <v>266</v>
      </c>
      <c r="F149" t="s">
        <v>8220</v>
      </c>
      <c r="G149" t="s">
        <v>8223</v>
      </c>
      <c r="H149" t="s">
        <v>8245</v>
      </c>
      <c r="I149">
        <v>1466363576</v>
      </c>
      <c r="J149">
        <v>1461179576</v>
      </c>
      <c r="K149" t="b">
        <v>0</v>
      </c>
      <c r="L149">
        <v>9</v>
      </c>
      <c r="M149" t="b">
        <v>0</v>
      </c>
      <c r="N149" t="s">
        <v>8269</v>
      </c>
      <c r="O149" s="17">
        <v>7</v>
      </c>
      <c r="P149">
        <v>29.56</v>
      </c>
      <c r="Q149" s="12" t="s">
        <v>8315</v>
      </c>
      <c r="R149" t="s">
        <v>8316</v>
      </c>
      <c r="S149" s="15">
        <v>42480.800648148142</v>
      </c>
      <c r="T149" s="15">
        <v>42540.800648148142</v>
      </c>
    </row>
    <row r="150" spans="1:20" ht="208" x14ac:dyDescent="0.2">
      <c r="A150">
        <v>3729</v>
      </c>
      <c r="B150" s="3" t="s">
        <v>3726</v>
      </c>
      <c r="C150" s="3" t="s">
        <v>7839</v>
      </c>
      <c r="D150" s="6">
        <v>5000</v>
      </c>
      <c r="E150" s="8">
        <v>362</v>
      </c>
      <c r="F150" t="s">
        <v>8220</v>
      </c>
      <c r="G150" t="s">
        <v>8223</v>
      </c>
      <c r="H150" t="s">
        <v>8245</v>
      </c>
      <c r="I150">
        <v>1427082912</v>
      </c>
      <c r="J150">
        <v>1423198512</v>
      </c>
      <c r="K150" t="b">
        <v>0</v>
      </c>
      <c r="L150">
        <v>5</v>
      </c>
      <c r="M150" t="b">
        <v>0</v>
      </c>
      <c r="N150" t="s">
        <v>8269</v>
      </c>
      <c r="O150" s="17">
        <v>7</v>
      </c>
      <c r="P150">
        <v>72.400000000000006</v>
      </c>
      <c r="Q150" s="12" t="s">
        <v>8315</v>
      </c>
      <c r="R150" t="s">
        <v>8316</v>
      </c>
      <c r="S150" s="15">
        <v>42041.205000000002</v>
      </c>
      <c r="T150" s="15">
        <v>42086.16333333333</v>
      </c>
    </row>
    <row r="151" spans="1:20" ht="208" x14ac:dyDescent="0.2">
      <c r="A151">
        <v>3969</v>
      </c>
      <c r="B151" s="3" t="s">
        <v>3966</v>
      </c>
      <c r="C151" s="3" t="s">
        <v>8076</v>
      </c>
      <c r="D151" s="6">
        <v>2825</v>
      </c>
      <c r="E151" s="8">
        <v>211</v>
      </c>
      <c r="F151" t="s">
        <v>8220</v>
      </c>
      <c r="G151" t="s">
        <v>8223</v>
      </c>
      <c r="H151" t="s">
        <v>8245</v>
      </c>
      <c r="I151">
        <v>1472442900</v>
      </c>
      <c r="J151">
        <v>1471638646</v>
      </c>
      <c r="K151" t="b">
        <v>0</v>
      </c>
      <c r="L151">
        <v>6</v>
      </c>
      <c r="M151" t="b">
        <v>0</v>
      </c>
      <c r="N151" t="s">
        <v>8269</v>
      </c>
      <c r="O151" s="17">
        <v>7</v>
      </c>
      <c r="P151">
        <v>35.17</v>
      </c>
      <c r="Q151" s="12" t="s">
        <v>8315</v>
      </c>
      <c r="R151" t="s">
        <v>8316</v>
      </c>
      <c r="S151" s="15">
        <v>42601.854699074072</v>
      </c>
      <c r="T151" s="15">
        <v>42611.163194444445</v>
      </c>
    </row>
    <row r="152" spans="1:20" ht="208" x14ac:dyDescent="0.2">
      <c r="A152">
        <v>4027</v>
      </c>
      <c r="B152" s="3" t="s">
        <v>4023</v>
      </c>
      <c r="C152" s="3" t="s">
        <v>8132</v>
      </c>
      <c r="D152" s="6">
        <v>3000</v>
      </c>
      <c r="E152" s="8">
        <v>215</v>
      </c>
      <c r="F152" t="s">
        <v>8220</v>
      </c>
      <c r="G152" t="s">
        <v>8223</v>
      </c>
      <c r="H152" t="s">
        <v>8245</v>
      </c>
      <c r="I152">
        <v>1487811600</v>
      </c>
      <c r="J152">
        <v>1486077481</v>
      </c>
      <c r="K152" t="b">
        <v>0</v>
      </c>
      <c r="L152">
        <v>7</v>
      </c>
      <c r="M152" t="b">
        <v>0</v>
      </c>
      <c r="N152" t="s">
        <v>8269</v>
      </c>
      <c r="O152" s="17">
        <v>7</v>
      </c>
      <c r="P152">
        <v>30.71</v>
      </c>
      <c r="Q152" s="12" t="s">
        <v>8315</v>
      </c>
      <c r="R152" t="s">
        <v>8316</v>
      </c>
      <c r="S152" s="15">
        <v>42768.97084490741</v>
      </c>
      <c r="T152" s="15">
        <v>42789.041666666672</v>
      </c>
    </row>
    <row r="153" spans="1:20" ht="208" x14ac:dyDescent="0.2">
      <c r="A153">
        <v>4032</v>
      </c>
      <c r="B153" s="3" t="s">
        <v>4028</v>
      </c>
      <c r="C153" s="3" t="s">
        <v>8137</v>
      </c>
      <c r="D153" s="6">
        <v>6048</v>
      </c>
      <c r="E153" s="8">
        <v>413</v>
      </c>
      <c r="F153" t="s">
        <v>8220</v>
      </c>
      <c r="G153" t="s">
        <v>8223</v>
      </c>
      <c r="H153" t="s">
        <v>8245</v>
      </c>
      <c r="I153">
        <v>1450211116</v>
      </c>
      <c r="J153">
        <v>1445023516</v>
      </c>
      <c r="K153" t="b">
        <v>0</v>
      </c>
      <c r="L153">
        <v>7</v>
      </c>
      <c r="M153" t="b">
        <v>0</v>
      </c>
      <c r="N153" t="s">
        <v>8269</v>
      </c>
      <c r="O153" s="17">
        <v>7</v>
      </c>
      <c r="P153">
        <v>59</v>
      </c>
      <c r="Q153" s="12" t="s">
        <v>8315</v>
      </c>
      <c r="R153" t="s">
        <v>8316</v>
      </c>
      <c r="S153" s="15">
        <v>42293.809212962966</v>
      </c>
      <c r="T153" s="15">
        <v>42353.85087962963</v>
      </c>
    </row>
    <row r="154" spans="1:20" ht="208" x14ac:dyDescent="0.2">
      <c r="A154">
        <v>3922</v>
      </c>
      <c r="B154" s="3" t="s">
        <v>3919</v>
      </c>
      <c r="C154" s="3" t="s">
        <v>8030</v>
      </c>
      <c r="D154" s="6">
        <v>750</v>
      </c>
      <c r="E154" s="8">
        <v>61</v>
      </c>
      <c r="F154" t="s">
        <v>8220</v>
      </c>
      <c r="G154" t="s">
        <v>8223</v>
      </c>
      <c r="H154" t="s">
        <v>8245</v>
      </c>
      <c r="I154">
        <v>1425337200</v>
      </c>
      <c r="J154">
        <v>1421432810</v>
      </c>
      <c r="K154" t="b">
        <v>0</v>
      </c>
      <c r="L154">
        <v>6</v>
      </c>
      <c r="M154" t="b">
        <v>0</v>
      </c>
      <c r="N154" t="s">
        <v>8269</v>
      </c>
      <c r="O154" s="17">
        <v>8</v>
      </c>
      <c r="P154">
        <v>10.17</v>
      </c>
      <c r="Q154" s="12" t="s">
        <v>8315</v>
      </c>
      <c r="R154" t="s">
        <v>8316</v>
      </c>
      <c r="S154" s="15">
        <v>42020.768634259264</v>
      </c>
      <c r="T154" s="15">
        <v>42065.958333333328</v>
      </c>
    </row>
    <row r="155" spans="1:20" ht="208" x14ac:dyDescent="0.2">
      <c r="A155">
        <v>4046</v>
      </c>
      <c r="B155" s="3" t="s">
        <v>4042</v>
      </c>
      <c r="C155" s="3" t="s">
        <v>8150</v>
      </c>
      <c r="D155" s="6">
        <v>5600</v>
      </c>
      <c r="E155" s="8">
        <v>460</v>
      </c>
      <c r="F155" t="s">
        <v>8220</v>
      </c>
      <c r="G155" t="s">
        <v>8223</v>
      </c>
      <c r="H155" t="s">
        <v>8245</v>
      </c>
      <c r="I155">
        <v>1413992210</v>
      </c>
      <c r="J155">
        <v>1411400210</v>
      </c>
      <c r="K155" t="b">
        <v>0</v>
      </c>
      <c r="L155">
        <v>12</v>
      </c>
      <c r="M155" t="b">
        <v>0</v>
      </c>
      <c r="N155" t="s">
        <v>8269</v>
      </c>
      <c r="O155" s="17">
        <v>8</v>
      </c>
      <c r="P155">
        <v>38.33</v>
      </c>
      <c r="Q155" s="12" t="s">
        <v>8315</v>
      </c>
      <c r="R155" t="s">
        <v>8316</v>
      </c>
      <c r="S155" s="15">
        <v>41904.650578703702</v>
      </c>
      <c r="T155" s="15">
        <v>41934.650578703702</v>
      </c>
    </row>
    <row r="156" spans="1:20" ht="192" x14ac:dyDescent="0.2">
      <c r="A156">
        <v>2892</v>
      </c>
      <c r="B156" s="3" t="s">
        <v>2892</v>
      </c>
      <c r="C156" s="3" t="s">
        <v>7002</v>
      </c>
      <c r="D156" s="6">
        <v>5500</v>
      </c>
      <c r="E156" s="8">
        <v>500</v>
      </c>
      <c r="F156" t="s">
        <v>8220</v>
      </c>
      <c r="G156" t="s">
        <v>8223</v>
      </c>
      <c r="H156" t="s">
        <v>8245</v>
      </c>
      <c r="I156">
        <v>1409000400</v>
      </c>
      <c r="J156">
        <v>1408381704</v>
      </c>
      <c r="K156" t="b">
        <v>0</v>
      </c>
      <c r="L156">
        <v>17</v>
      </c>
      <c r="M156" t="b">
        <v>0</v>
      </c>
      <c r="N156" t="s">
        <v>8269</v>
      </c>
      <c r="O156" s="17">
        <v>9</v>
      </c>
      <c r="P156">
        <v>29.41</v>
      </c>
      <c r="Q156" s="12" t="s">
        <v>8315</v>
      </c>
      <c r="R156" t="s">
        <v>8316</v>
      </c>
      <c r="S156" s="15">
        <v>41869.714166666665</v>
      </c>
      <c r="T156" s="15">
        <v>41876.875</v>
      </c>
    </row>
    <row r="157" spans="1:20" ht="240" x14ac:dyDescent="0.2">
      <c r="A157">
        <v>2906</v>
      </c>
      <c r="B157" s="3" t="s">
        <v>2906</v>
      </c>
      <c r="C157" s="3" t="s">
        <v>7016</v>
      </c>
      <c r="D157" s="6">
        <v>6000</v>
      </c>
      <c r="E157" s="8">
        <v>565</v>
      </c>
      <c r="F157" t="s">
        <v>8220</v>
      </c>
      <c r="G157" t="s">
        <v>8223</v>
      </c>
      <c r="H157" t="s">
        <v>8245</v>
      </c>
      <c r="I157">
        <v>1438390800</v>
      </c>
      <c r="J157">
        <v>1436888066</v>
      </c>
      <c r="K157" t="b">
        <v>0</v>
      </c>
      <c r="L157">
        <v>7</v>
      </c>
      <c r="M157" t="b">
        <v>0</v>
      </c>
      <c r="N157" t="s">
        <v>8269</v>
      </c>
      <c r="O157" s="17">
        <v>9</v>
      </c>
      <c r="P157">
        <v>80.709999999999994</v>
      </c>
      <c r="Q157" s="12" t="s">
        <v>8315</v>
      </c>
      <c r="R157" t="s">
        <v>8316</v>
      </c>
      <c r="S157" s="15">
        <v>42199.648912037039</v>
      </c>
      <c r="T157" s="15">
        <v>42217.041666666672</v>
      </c>
    </row>
    <row r="158" spans="1:20" ht="160" x14ac:dyDescent="0.2">
      <c r="A158">
        <v>2919</v>
      </c>
      <c r="B158" s="3" t="s">
        <v>2919</v>
      </c>
      <c r="C158" s="3" t="s">
        <v>7029</v>
      </c>
      <c r="D158" s="6">
        <v>600</v>
      </c>
      <c r="E158" s="8">
        <v>51</v>
      </c>
      <c r="F158" t="s">
        <v>8220</v>
      </c>
      <c r="G158" t="s">
        <v>8223</v>
      </c>
      <c r="H158" t="s">
        <v>8245</v>
      </c>
      <c r="I158">
        <v>1407250329</v>
      </c>
      <c r="J158">
        <v>1404658329</v>
      </c>
      <c r="K158" t="b">
        <v>0</v>
      </c>
      <c r="L158">
        <v>6</v>
      </c>
      <c r="M158" t="b">
        <v>0</v>
      </c>
      <c r="N158" t="s">
        <v>8269</v>
      </c>
      <c r="O158" s="17">
        <v>9</v>
      </c>
      <c r="P158">
        <v>8.5</v>
      </c>
      <c r="Q158" s="12" t="s">
        <v>8315</v>
      </c>
      <c r="R158" t="s">
        <v>8316</v>
      </c>
      <c r="S158" s="15">
        <v>41826.61954861111</v>
      </c>
      <c r="T158" s="15">
        <v>41856.61954861111</v>
      </c>
    </row>
    <row r="159" spans="1:20" ht="160" x14ac:dyDescent="0.2">
      <c r="A159">
        <v>3728</v>
      </c>
      <c r="B159" s="3" t="s">
        <v>3725</v>
      </c>
      <c r="C159" s="3" t="s">
        <v>7838</v>
      </c>
      <c r="D159" s="6">
        <v>20000</v>
      </c>
      <c r="E159" s="8">
        <v>1862</v>
      </c>
      <c r="F159" t="s">
        <v>8220</v>
      </c>
      <c r="G159" t="s">
        <v>8223</v>
      </c>
      <c r="H159" t="s">
        <v>8245</v>
      </c>
      <c r="I159">
        <v>1439957176</v>
      </c>
      <c r="J159">
        <v>1437365176</v>
      </c>
      <c r="K159" t="b">
        <v>0</v>
      </c>
      <c r="L159">
        <v>31</v>
      </c>
      <c r="M159" t="b">
        <v>0</v>
      </c>
      <c r="N159" t="s">
        <v>8269</v>
      </c>
      <c r="O159" s="17">
        <v>9</v>
      </c>
      <c r="P159">
        <v>60.06</v>
      </c>
      <c r="Q159" s="12" t="s">
        <v>8315</v>
      </c>
      <c r="R159" t="s">
        <v>8316</v>
      </c>
      <c r="S159" s="15">
        <v>42205.171018518522</v>
      </c>
      <c r="T159" s="15">
        <v>42235.171018518522</v>
      </c>
    </row>
    <row r="160" spans="1:20" ht="208" x14ac:dyDescent="0.2">
      <c r="A160">
        <v>3841</v>
      </c>
      <c r="B160" s="3" t="s">
        <v>3838</v>
      </c>
      <c r="C160" s="3" t="s">
        <v>7950</v>
      </c>
      <c r="D160" s="6">
        <v>10000</v>
      </c>
      <c r="E160" s="8">
        <v>872</v>
      </c>
      <c r="F160" t="s">
        <v>8220</v>
      </c>
      <c r="G160" t="s">
        <v>8223</v>
      </c>
      <c r="H160" t="s">
        <v>8245</v>
      </c>
      <c r="I160">
        <v>1405882287</v>
      </c>
      <c r="J160">
        <v>1400698287</v>
      </c>
      <c r="K160" t="b">
        <v>1</v>
      </c>
      <c r="L160">
        <v>34</v>
      </c>
      <c r="M160" t="b">
        <v>0</v>
      </c>
      <c r="N160" t="s">
        <v>8269</v>
      </c>
      <c r="O160" s="17">
        <v>9</v>
      </c>
      <c r="P160">
        <v>25.65</v>
      </c>
      <c r="Q160" s="12" t="s">
        <v>8315</v>
      </c>
      <c r="R160" t="s">
        <v>8316</v>
      </c>
      <c r="S160" s="15">
        <v>41780.785729166666</v>
      </c>
      <c r="T160" s="15">
        <v>41840.785729166666</v>
      </c>
    </row>
    <row r="161" spans="1:20" ht="192" x14ac:dyDescent="0.2">
      <c r="A161">
        <v>3908</v>
      </c>
      <c r="B161" s="3" t="s">
        <v>3905</v>
      </c>
      <c r="C161" s="3" t="s">
        <v>8016</v>
      </c>
      <c r="D161" s="6">
        <v>750</v>
      </c>
      <c r="E161" s="8">
        <v>65</v>
      </c>
      <c r="F161" t="s">
        <v>8220</v>
      </c>
      <c r="G161" t="s">
        <v>8223</v>
      </c>
      <c r="H161" t="s">
        <v>8245</v>
      </c>
      <c r="I161">
        <v>1406603696</v>
      </c>
      <c r="J161">
        <v>1405307696</v>
      </c>
      <c r="K161" t="b">
        <v>0</v>
      </c>
      <c r="L161">
        <v>4</v>
      </c>
      <c r="M161" t="b">
        <v>0</v>
      </c>
      <c r="N161" t="s">
        <v>8269</v>
      </c>
      <c r="O161" s="17">
        <v>9</v>
      </c>
      <c r="P161">
        <v>16.25</v>
      </c>
      <c r="Q161" s="12" t="s">
        <v>8315</v>
      </c>
      <c r="R161" t="s">
        <v>8316</v>
      </c>
      <c r="S161" s="15">
        <v>41834.135370370372</v>
      </c>
      <c r="T161" s="15">
        <v>41849.135370370372</v>
      </c>
    </row>
    <row r="162" spans="1:20" ht="224" x14ac:dyDescent="0.2">
      <c r="A162">
        <v>4077</v>
      </c>
      <c r="B162" s="3" t="s">
        <v>4073</v>
      </c>
      <c r="C162" s="3" t="s">
        <v>8180</v>
      </c>
      <c r="D162" s="6">
        <v>15000</v>
      </c>
      <c r="E162" s="8">
        <v>1335</v>
      </c>
      <c r="F162" t="s">
        <v>8220</v>
      </c>
      <c r="G162" t="s">
        <v>8223</v>
      </c>
      <c r="H162" t="s">
        <v>8245</v>
      </c>
      <c r="I162">
        <v>1482339794</v>
      </c>
      <c r="J162">
        <v>1479747794</v>
      </c>
      <c r="K162" t="b">
        <v>0</v>
      </c>
      <c r="L162">
        <v>6</v>
      </c>
      <c r="M162" t="b">
        <v>0</v>
      </c>
      <c r="N162" t="s">
        <v>8269</v>
      </c>
      <c r="O162" s="17">
        <v>9</v>
      </c>
      <c r="P162">
        <v>222.5</v>
      </c>
      <c r="Q162" s="12" t="s">
        <v>8315</v>
      </c>
      <c r="R162" t="s">
        <v>8316</v>
      </c>
      <c r="S162" s="15">
        <v>42695.7105787037</v>
      </c>
      <c r="T162" s="15">
        <v>42725.7105787037</v>
      </c>
    </row>
    <row r="163" spans="1:20" ht="208" x14ac:dyDescent="0.2">
      <c r="A163">
        <v>3730</v>
      </c>
      <c r="B163" s="3" t="s">
        <v>3727</v>
      </c>
      <c r="C163" s="3" t="s">
        <v>7840</v>
      </c>
      <c r="D163" s="6">
        <v>1000</v>
      </c>
      <c r="E163" s="8">
        <v>100</v>
      </c>
      <c r="F163" t="s">
        <v>8220</v>
      </c>
      <c r="G163" t="s">
        <v>8223</v>
      </c>
      <c r="H163" t="s">
        <v>8245</v>
      </c>
      <c r="I163">
        <v>1439828159</v>
      </c>
      <c r="J163">
        <v>1437236159</v>
      </c>
      <c r="K163" t="b">
        <v>0</v>
      </c>
      <c r="L163">
        <v>1</v>
      </c>
      <c r="M163" t="b">
        <v>0</v>
      </c>
      <c r="N163" t="s">
        <v>8269</v>
      </c>
      <c r="O163" s="17">
        <v>10</v>
      </c>
      <c r="P163">
        <v>100</v>
      </c>
      <c r="Q163" s="12" t="s">
        <v>8315</v>
      </c>
      <c r="R163" t="s">
        <v>8316</v>
      </c>
      <c r="S163" s="15">
        <v>42203.677766203706</v>
      </c>
      <c r="T163" s="15">
        <v>42233.677766203706</v>
      </c>
    </row>
    <row r="164" spans="1:20" ht="160" x14ac:dyDescent="0.2">
      <c r="A164">
        <v>3745</v>
      </c>
      <c r="B164" s="3" t="s">
        <v>3742</v>
      </c>
      <c r="C164" s="3" t="s">
        <v>7855</v>
      </c>
      <c r="D164" s="6">
        <v>100</v>
      </c>
      <c r="E164" s="8">
        <v>10</v>
      </c>
      <c r="F164" t="s">
        <v>8220</v>
      </c>
      <c r="G164" t="s">
        <v>8223</v>
      </c>
      <c r="H164" t="s">
        <v>8245</v>
      </c>
      <c r="I164">
        <v>1407689102</v>
      </c>
      <c r="J164">
        <v>1405097102</v>
      </c>
      <c r="K164" t="b">
        <v>0</v>
      </c>
      <c r="L164">
        <v>1</v>
      </c>
      <c r="M164" t="b">
        <v>0</v>
      </c>
      <c r="N164" t="s">
        <v>8269</v>
      </c>
      <c r="O164" s="17">
        <v>10</v>
      </c>
      <c r="P164">
        <v>10</v>
      </c>
      <c r="Q164" s="12" t="s">
        <v>8315</v>
      </c>
      <c r="R164" t="s">
        <v>8316</v>
      </c>
      <c r="S164" s="15">
        <v>41831.697939814818</v>
      </c>
      <c r="T164" s="15">
        <v>41861.697939814818</v>
      </c>
    </row>
    <row r="165" spans="1:20" ht="208" x14ac:dyDescent="0.2">
      <c r="A165">
        <v>3913</v>
      </c>
      <c r="B165" s="3" t="s">
        <v>3910</v>
      </c>
      <c r="C165" s="3" t="s">
        <v>8021</v>
      </c>
      <c r="D165" s="6">
        <v>10000</v>
      </c>
      <c r="E165" s="8">
        <v>1000</v>
      </c>
      <c r="F165" t="s">
        <v>8220</v>
      </c>
      <c r="G165" t="s">
        <v>8223</v>
      </c>
      <c r="H165" t="s">
        <v>8245</v>
      </c>
      <c r="I165">
        <v>1448863449</v>
      </c>
      <c r="J165">
        <v>1446267849</v>
      </c>
      <c r="K165" t="b">
        <v>0</v>
      </c>
      <c r="L165">
        <v>7</v>
      </c>
      <c r="M165" t="b">
        <v>0</v>
      </c>
      <c r="N165" t="s">
        <v>8269</v>
      </c>
      <c r="O165" s="17">
        <v>10</v>
      </c>
      <c r="P165">
        <v>142.86000000000001</v>
      </c>
      <c r="Q165" s="12" t="s">
        <v>8315</v>
      </c>
      <c r="R165" t="s">
        <v>8316</v>
      </c>
      <c r="S165" s="15">
        <v>42308.211215277777</v>
      </c>
      <c r="T165" s="15">
        <v>42338.252881944441</v>
      </c>
    </row>
    <row r="166" spans="1:20" ht="176" x14ac:dyDescent="0.2">
      <c r="A166">
        <v>3925</v>
      </c>
      <c r="B166" s="3" t="s">
        <v>3922</v>
      </c>
      <c r="C166" s="3" t="s">
        <v>8033</v>
      </c>
      <c r="D166" s="6">
        <v>150</v>
      </c>
      <c r="E166" s="8">
        <v>15</v>
      </c>
      <c r="F166" t="s">
        <v>8220</v>
      </c>
      <c r="G166" t="s">
        <v>8223</v>
      </c>
      <c r="H166" t="s">
        <v>8245</v>
      </c>
      <c r="I166">
        <v>1406753639</v>
      </c>
      <c r="J166">
        <v>1404161639</v>
      </c>
      <c r="K166" t="b">
        <v>0</v>
      </c>
      <c r="L166">
        <v>3</v>
      </c>
      <c r="M166" t="b">
        <v>0</v>
      </c>
      <c r="N166" t="s">
        <v>8269</v>
      </c>
      <c r="O166" s="17">
        <v>10</v>
      </c>
      <c r="P166">
        <v>5</v>
      </c>
      <c r="Q166" s="12" t="s">
        <v>8315</v>
      </c>
      <c r="R166" t="s">
        <v>8316</v>
      </c>
      <c r="S166" s="15">
        <v>41820.870821759258</v>
      </c>
      <c r="T166" s="15">
        <v>41850.870821759258</v>
      </c>
    </row>
    <row r="167" spans="1:20" ht="176" x14ac:dyDescent="0.2">
      <c r="A167">
        <v>4003</v>
      </c>
      <c r="B167" s="3" t="s">
        <v>3999</v>
      </c>
      <c r="C167" s="3" t="s">
        <v>8071</v>
      </c>
      <c r="D167" s="6">
        <v>2000</v>
      </c>
      <c r="E167" s="8">
        <v>201</v>
      </c>
      <c r="F167" t="s">
        <v>8220</v>
      </c>
      <c r="G167" t="s">
        <v>8223</v>
      </c>
      <c r="H167" t="s">
        <v>8245</v>
      </c>
      <c r="I167">
        <v>1424009147</v>
      </c>
      <c r="J167">
        <v>1421417147</v>
      </c>
      <c r="K167" t="b">
        <v>0</v>
      </c>
      <c r="L167">
        <v>2</v>
      </c>
      <c r="M167" t="b">
        <v>0</v>
      </c>
      <c r="N167" t="s">
        <v>8269</v>
      </c>
      <c r="O167" s="17">
        <v>10</v>
      </c>
      <c r="P167">
        <v>100.5</v>
      </c>
      <c r="Q167" s="12" t="s">
        <v>8315</v>
      </c>
      <c r="R167" t="s">
        <v>8316</v>
      </c>
      <c r="S167" s="15">
        <v>42020.587349537032</v>
      </c>
      <c r="T167" s="15">
        <v>42050.587349537032</v>
      </c>
    </row>
    <row r="168" spans="1:20" ht="192" x14ac:dyDescent="0.2">
      <c r="A168">
        <v>4103</v>
      </c>
      <c r="B168" s="3" t="s">
        <v>4099</v>
      </c>
      <c r="C168" s="3" t="s">
        <v>8206</v>
      </c>
      <c r="D168" s="6">
        <v>1000</v>
      </c>
      <c r="E168" s="8">
        <v>100</v>
      </c>
      <c r="F168" t="s">
        <v>8220</v>
      </c>
      <c r="G168" t="s">
        <v>8223</v>
      </c>
      <c r="H168" t="s">
        <v>8245</v>
      </c>
      <c r="I168">
        <v>1440613920</v>
      </c>
      <c r="J168">
        <v>1435953566</v>
      </c>
      <c r="K168" t="b">
        <v>0</v>
      </c>
      <c r="L168">
        <v>6</v>
      </c>
      <c r="M168" t="b">
        <v>0</v>
      </c>
      <c r="N168" t="s">
        <v>8269</v>
      </c>
      <c r="O168" s="17">
        <v>10</v>
      </c>
      <c r="P168">
        <v>16.670000000000002</v>
      </c>
      <c r="Q168" s="12" t="s">
        <v>8315</v>
      </c>
      <c r="R168" t="s">
        <v>8316</v>
      </c>
      <c r="S168" s="15">
        <v>42188.83293981482</v>
      </c>
      <c r="T168" s="15">
        <v>42242.772222222222</v>
      </c>
    </row>
    <row r="169" spans="1:20" ht="192" x14ac:dyDescent="0.2">
      <c r="A169">
        <v>2877</v>
      </c>
      <c r="B169" s="3" t="s">
        <v>2877</v>
      </c>
      <c r="C169" s="3" t="s">
        <v>6987</v>
      </c>
      <c r="D169" s="6">
        <v>6000</v>
      </c>
      <c r="E169" s="8">
        <v>650</v>
      </c>
      <c r="F169" t="s">
        <v>8220</v>
      </c>
      <c r="G169" t="s">
        <v>8223</v>
      </c>
      <c r="H169" t="s">
        <v>8245</v>
      </c>
      <c r="I169">
        <v>1480525200</v>
      </c>
      <c r="J169">
        <v>1477781724</v>
      </c>
      <c r="K169" t="b">
        <v>0</v>
      </c>
      <c r="L169">
        <v>6</v>
      </c>
      <c r="M169" t="b">
        <v>0</v>
      </c>
      <c r="N169" t="s">
        <v>8269</v>
      </c>
      <c r="O169" s="17">
        <v>11</v>
      </c>
      <c r="P169">
        <v>108.33</v>
      </c>
      <c r="Q169" s="12" t="s">
        <v>8315</v>
      </c>
      <c r="R169" t="s">
        <v>8316</v>
      </c>
      <c r="S169" s="15">
        <v>42672.955138888887</v>
      </c>
      <c r="T169" s="15">
        <v>42704.708333333328</v>
      </c>
    </row>
    <row r="170" spans="1:20" ht="224" x14ac:dyDescent="0.2">
      <c r="A170">
        <v>3731</v>
      </c>
      <c r="B170" s="3" t="s">
        <v>3728</v>
      </c>
      <c r="C170" s="3" t="s">
        <v>7841</v>
      </c>
      <c r="D170" s="6">
        <v>5500</v>
      </c>
      <c r="E170" s="8">
        <v>620</v>
      </c>
      <c r="F170" t="s">
        <v>8220</v>
      </c>
      <c r="G170" t="s">
        <v>8223</v>
      </c>
      <c r="H170" t="s">
        <v>8245</v>
      </c>
      <c r="I170">
        <v>1420860180</v>
      </c>
      <c r="J170">
        <v>1418234646</v>
      </c>
      <c r="K170" t="b">
        <v>0</v>
      </c>
      <c r="L170">
        <v>12</v>
      </c>
      <c r="M170" t="b">
        <v>0</v>
      </c>
      <c r="N170" t="s">
        <v>8269</v>
      </c>
      <c r="O170" s="17">
        <v>11</v>
      </c>
      <c r="P170">
        <v>51.67</v>
      </c>
      <c r="Q170" s="12" t="s">
        <v>8315</v>
      </c>
      <c r="R170" t="s">
        <v>8316</v>
      </c>
      <c r="S170" s="15">
        <v>41983.752847222218</v>
      </c>
      <c r="T170" s="15">
        <v>42014.140972222223</v>
      </c>
    </row>
    <row r="171" spans="1:20" ht="208" x14ac:dyDescent="0.2">
      <c r="A171">
        <v>3896</v>
      </c>
      <c r="B171" s="3" t="s">
        <v>3893</v>
      </c>
      <c r="C171" s="3" t="s">
        <v>8004</v>
      </c>
      <c r="D171" s="6">
        <v>1600</v>
      </c>
      <c r="E171" s="8">
        <v>170</v>
      </c>
      <c r="F171" t="s">
        <v>8220</v>
      </c>
      <c r="G171" t="s">
        <v>8223</v>
      </c>
      <c r="H171" t="s">
        <v>8245</v>
      </c>
      <c r="I171">
        <v>1402979778</v>
      </c>
      <c r="J171">
        <v>1401770178</v>
      </c>
      <c r="K171" t="b">
        <v>0</v>
      </c>
      <c r="L171">
        <v>4</v>
      </c>
      <c r="M171" t="b">
        <v>0</v>
      </c>
      <c r="N171" t="s">
        <v>8269</v>
      </c>
      <c r="O171" s="17">
        <v>11</v>
      </c>
      <c r="P171">
        <v>42.5</v>
      </c>
      <c r="Q171" s="12" t="s">
        <v>8315</v>
      </c>
      <c r="R171" t="s">
        <v>8316</v>
      </c>
      <c r="S171" s="15">
        <v>41793.191875000004</v>
      </c>
      <c r="T171" s="15">
        <v>41807.191875000004</v>
      </c>
    </row>
    <row r="172" spans="1:20" ht="208" x14ac:dyDescent="0.2">
      <c r="A172">
        <v>3934</v>
      </c>
      <c r="B172" s="3" t="s">
        <v>3931</v>
      </c>
      <c r="C172" s="3" t="s">
        <v>8042</v>
      </c>
      <c r="D172" s="6">
        <v>5000</v>
      </c>
      <c r="E172" s="8">
        <v>550</v>
      </c>
      <c r="F172" t="s">
        <v>8220</v>
      </c>
      <c r="G172" t="s">
        <v>8223</v>
      </c>
      <c r="H172" t="s">
        <v>8245</v>
      </c>
      <c r="I172">
        <v>1443704400</v>
      </c>
      <c r="J172">
        <v>1439827639</v>
      </c>
      <c r="K172" t="b">
        <v>0</v>
      </c>
      <c r="L172">
        <v>12</v>
      </c>
      <c r="M172" t="b">
        <v>0</v>
      </c>
      <c r="N172" t="s">
        <v>8269</v>
      </c>
      <c r="O172" s="17">
        <v>11</v>
      </c>
      <c r="P172">
        <v>45.83</v>
      </c>
      <c r="Q172" s="12" t="s">
        <v>8315</v>
      </c>
      <c r="R172" t="s">
        <v>8316</v>
      </c>
      <c r="S172" s="15">
        <v>42233.671747685185</v>
      </c>
      <c r="T172" s="15">
        <v>42278.541666666672</v>
      </c>
    </row>
    <row r="173" spans="1:20" ht="160" x14ac:dyDescent="0.2">
      <c r="A173">
        <v>3968</v>
      </c>
      <c r="B173" s="3" t="s">
        <v>3965</v>
      </c>
      <c r="C173" s="3" t="s">
        <v>8075</v>
      </c>
      <c r="D173" s="6">
        <v>5000</v>
      </c>
      <c r="E173" s="8">
        <v>527</v>
      </c>
      <c r="F173" t="s">
        <v>8220</v>
      </c>
      <c r="G173" t="s">
        <v>8223</v>
      </c>
      <c r="H173" t="s">
        <v>8245</v>
      </c>
      <c r="I173">
        <v>1463945673</v>
      </c>
      <c r="J173">
        <v>1458761673</v>
      </c>
      <c r="K173" t="b">
        <v>0</v>
      </c>
      <c r="L173">
        <v>11</v>
      </c>
      <c r="M173" t="b">
        <v>0</v>
      </c>
      <c r="N173" t="s">
        <v>8269</v>
      </c>
      <c r="O173" s="17">
        <v>11</v>
      </c>
      <c r="P173">
        <v>47.91</v>
      </c>
      <c r="Q173" s="12" t="s">
        <v>8315</v>
      </c>
      <c r="R173" t="s">
        <v>8316</v>
      </c>
      <c r="S173" s="15">
        <v>42452.815659722226</v>
      </c>
      <c r="T173" s="15">
        <v>42512.815659722226</v>
      </c>
    </row>
    <row r="174" spans="1:20" ht="208" x14ac:dyDescent="0.2">
      <c r="A174">
        <v>3978</v>
      </c>
      <c r="B174" s="3" t="s">
        <v>3975</v>
      </c>
      <c r="C174" s="3" t="s">
        <v>8085</v>
      </c>
      <c r="D174" s="6">
        <v>2000</v>
      </c>
      <c r="E174" s="8">
        <v>214</v>
      </c>
      <c r="F174" t="s">
        <v>8220</v>
      </c>
      <c r="G174" t="s">
        <v>8223</v>
      </c>
      <c r="H174" t="s">
        <v>8245</v>
      </c>
      <c r="I174">
        <v>1422717953</v>
      </c>
      <c r="J174">
        <v>1417533953</v>
      </c>
      <c r="K174" t="b">
        <v>0</v>
      </c>
      <c r="L174">
        <v>8</v>
      </c>
      <c r="M174" t="b">
        <v>0</v>
      </c>
      <c r="N174" t="s">
        <v>8269</v>
      </c>
      <c r="O174" s="17">
        <v>11</v>
      </c>
      <c r="P174">
        <v>26.75</v>
      </c>
      <c r="Q174" s="12" t="s">
        <v>8315</v>
      </c>
      <c r="R174" t="s">
        <v>8316</v>
      </c>
      <c r="S174" s="15">
        <v>41975.642974537041</v>
      </c>
      <c r="T174" s="15">
        <v>42035.642974537041</v>
      </c>
    </row>
    <row r="175" spans="1:20" ht="224" x14ac:dyDescent="0.2">
      <c r="A175">
        <v>4037</v>
      </c>
      <c r="B175" s="3" t="s">
        <v>4033</v>
      </c>
      <c r="C175" s="3" t="s">
        <v>8141</v>
      </c>
      <c r="D175" s="6">
        <v>700</v>
      </c>
      <c r="E175" s="8">
        <v>80</v>
      </c>
      <c r="F175" t="s">
        <v>8220</v>
      </c>
      <c r="G175" t="s">
        <v>8223</v>
      </c>
      <c r="H175" t="s">
        <v>8245</v>
      </c>
      <c r="I175">
        <v>1464099900</v>
      </c>
      <c r="J175">
        <v>1462585315</v>
      </c>
      <c r="K175" t="b">
        <v>0</v>
      </c>
      <c r="L175">
        <v>2</v>
      </c>
      <c r="M175" t="b">
        <v>0</v>
      </c>
      <c r="N175" t="s">
        <v>8269</v>
      </c>
      <c r="O175" s="17">
        <v>11</v>
      </c>
      <c r="P175">
        <v>40</v>
      </c>
      <c r="Q175" s="12" t="s">
        <v>8315</v>
      </c>
      <c r="R175" t="s">
        <v>8316</v>
      </c>
      <c r="S175" s="15">
        <v>42497.070775462969</v>
      </c>
      <c r="T175" s="15">
        <v>42514.600694444445</v>
      </c>
    </row>
    <row r="176" spans="1:20" ht="192" x14ac:dyDescent="0.2">
      <c r="A176">
        <v>3938</v>
      </c>
      <c r="B176" s="3" t="s">
        <v>3935</v>
      </c>
      <c r="C176" s="3" t="s">
        <v>8046</v>
      </c>
      <c r="D176" s="6">
        <v>3255</v>
      </c>
      <c r="E176" s="8">
        <v>397</v>
      </c>
      <c r="F176" t="s">
        <v>8220</v>
      </c>
      <c r="G176" t="s">
        <v>8223</v>
      </c>
      <c r="H176" t="s">
        <v>8245</v>
      </c>
      <c r="I176">
        <v>1435441454</v>
      </c>
      <c r="J176">
        <v>1432763054</v>
      </c>
      <c r="K176" t="b">
        <v>0</v>
      </c>
      <c r="L176">
        <v>5</v>
      </c>
      <c r="M176" t="b">
        <v>0</v>
      </c>
      <c r="N176" t="s">
        <v>8269</v>
      </c>
      <c r="O176" s="17">
        <v>12</v>
      </c>
      <c r="P176">
        <v>79.400000000000006</v>
      </c>
      <c r="Q176" s="12" t="s">
        <v>8315</v>
      </c>
      <c r="R176" t="s">
        <v>8316</v>
      </c>
      <c r="S176" s="15">
        <v>42151.905717592599</v>
      </c>
      <c r="T176" s="15">
        <v>42182.905717592599</v>
      </c>
    </row>
    <row r="177" spans="1:20" ht="224" x14ac:dyDescent="0.2">
      <c r="A177">
        <v>4038</v>
      </c>
      <c r="B177" s="3" t="s">
        <v>4034</v>
      </c>
      <c r="C177" s="3" t="s">
        <v>8142</v>
      </c>
      <c r="D177" s="6">
        <v>2500</v>
      </c>
      <c r="E177" s="8">
        <v>301</v>
      </c>
      <c r="F177" t="s">
        <v>8220</v>
      </c>
      <c r="G177" t="s">
        <v>8223</v>
      </c>
      <c r="H177" t="s">
        <v>8245</v>
      </c>
      <c r="I177">
        <v>1413573010</v>
      </c>
      <c r="J177">
        <v>1408389010</v>
      </c>
      <c r="K177" t="b">
        <v>0</v>
      </c>
      <c r="L177">
        <v>4</v>
      </c>
      <c r="M177" t="b">
        <v>0</v>
      </c>
      <c r="N177" t="s">
        <v>8269</v>
      </c>
      <c r="O177" s="17">
        <v>12</v>
      </c>
      <c r="P177">
        <v>75.25</v>
      </c>
      <c r="Q177" s="12" t="s">
        <v>8315</v>
      </c>
      <c r="R177" t="s">
        <v>8316</v>
      </c>
      <c r="S177" s="15">
        <v>41869.798726851855</v>
      </c>
      <c r="T177" s="15">
        <v>41929.798726851855</v>
      </c>
    </row>
    <row r="178" spans="1:20" ht="192" x14ac:dyDescent="0.2">
      <c r="A178">
        <v>3867</v>
      </c>
      <c r="B178" s="3" t="s">
        <v>3864</v>
      </c>
      <c r="C178" s="3" t="s">
        <v>7976</v>
      </c>
      <c r="D178" s="6">
        <v>2000</v>
      </c>
      <c r="E178" s="8">
        <v>251</v>
      </c>
      <c r="F178" t="s">
        <v>8220</v>
      </c>
      <c r="G178" t="s">
        <v>8223</v>
      </c>
      <c r="H178" t="s">
        <v>8245</v>
      </c>
      <c r="I178">
        <v>1466278339</v>
      </c>
      <c r="J178">
        <v>1463686339</v>
      </c>
      <c r="K178" t="b">
        <v>0</v>
      </c>
      <c r="L178">
        <v>5</v>
      </c>
      <c r="M178" t="b">
        <v>0</v>
      </c>
      <c r="N178" t="s">
        <v>8269</v>
      </c>
      <c r="O178" s="17">
        <v>13</v>
      </c>
      <c r="P178">
        <v>50.2</v>
      </c>
      <c r="Q178" s="12" t="s">
        <v>8315</v>
      </c>
      <c r="R178" t="s">
        <v>8316</v>
      </c>
      <c r="S178" s="15">
        <v>42509.814108796301</v>
      </c>
      <c r="T178" s="15">
        <v>42539.814108796301</v>
      </c>
    </row>
    <row r="179" spans="1:20" ht="224" x14ac:dyDescent="0.2">
      <c r="A179">
        <v>3928</v>
      </c>
      <c r="B179" s="3" t="s">
        <v>3925</v>
      </c>
      <c r="C179" s="3" t="s">
        <v>8036</v>
      </c>
      <c r="D179" s="6">
        <v>5000</v>
      </c>
      <c r="E179" s="8">
        <v>651</v>
      </c>
      <c r="F179" t="s">
        <v>8220</v>
      </c>
      <c r="G179" t="s">
        <v>8223</v>
      </c>
      <c r="H179" t="s">
        <v>8245</v>
      </c>
      <c r="I179">
        <v>1444971540</v>
      </c>
      <c r="J179">
        <v>1442593427</v>
      </c>
      <c r="K179" t="b">
        <v>0</v>
      </c>
      <c r="L179">
        <v>7</v>
      </c>
      <c r="M179" t="b">
        <v>0</v>
      </c>
      <c r="N179" t="s">
        <v>8269</v>
      </c>
      <c r="O179" s="17">
        <v>13</v>
      </c>
      <c r="P179">
        <v>93</v>
      </c>
      <c r="Q179" s="12" t="s">
        <v>8315</v>
      </c>
      <c r="R179" t="s">
        <v>8316</v>
      </c>
      <c r="S179" s="15">
        <v>42265.683182870373</v>
      </c>
      <c r="T179" s="15">
        <v>42293.207638888889</v>
      </c>
    </row>
    <row r="180" spans="1:20" ht="224" x14ac:dyDescent="0.2">
      <c r="A180">
        <v>4091</v>
      </c>
      <c r="B180" s="3" t="s">
        <v>4087</v>
      </c>
      <c r="C180" s="3" t="s">
        <v>8194</v>
      </c>
      <c r="D180" s="6">
        <v>1600</v>
      </c>
      <c r="E180" s="8">
        <v>204</v>
      </c>
      <c r="F180" t="s">
        <v>8220</v>
      </c>
      <c r="G180" t="s">
        <v>8223</v>
      </c>
      <c r="H180" t="s">
        <v>8245</v>
      </c>
      <c r="I180">
        <v>1421410151</v>
      </c>
      <c r="J180">
        <v>1418818151</v>
      </c>
      <c r="K180" t="b">
        <v>0</v>
      </c>
      <c r="L180">
        <v>8</v>
      </c>
      <c r="M180" t="b">
        <v>0</v>
      </c>
      <c r="N180" t="s">
        <v>8269</v>
      </c>
      <c r="O180" s="17">
        <v>13</v>
      </c>
      <c r="P180">
        <v>25.5</v>
      </c>
      <c r="Q180" s="12" t="s">
        <v>8315</v>
      </c>
      <c r="R180" t="s">
        <v>8316</v>
      </c>
      <c r="S180" s="15">
        <v>41990.506377314814</v>
      </c>
      <c r="T180" s="15">
        <v>42020.506377314814</v>
      </c>
    </row>
    <row r="181" spans="1:20" ht="192" x14ac:dyDescent="0.2">
      <c r="A181">
        <v>2912</v>
      </c>
      <c r="B181" s="3" t="s">
        <v>2912</v>
      </c>
      <c r="C181" s="3" t="s">
        <v>7022</v>
      </c>
      <c r="D181" s="6">
        <v>14440</v>
      </c>
      <c r="E181" s="8">
        <v>2030</v>
      </c>
      <c r="F181" t="s">
        <v>8220</v>
      </c>
      <c r="G181" t="s">
        <v>8223</v>
      </c>
      <c r="H181" t="s">
        <v>8245</v>
      </c>
      <c r="I181">
        <v>1452827374</v>
      </c>
      <c r="J181">
        <v>1450235374</v>
      </c>
      <c r="K181" t="b">
        <v>0</v>
      </c>
      <c r="L181">
        <v>26</v>
      </c>
      <c r="M181" t="b">
        <v>0</v>
      </c>
      <c r="N181" t="s">
        <v>8269</v>
      </c>
      <c r="O181" s="17">
        <v>14</v>
      </c>
      <c r="P181">
        <v>78.08</v>
      </c>
      <c r="Q181" s="12" t="s">
        <v>8315</v>
      </c>
      <c r="R181" t="s">
        <v>8316</v>
      </c>
      <c r="S181" s="15">
        <v>42354.131643518514</v>
      </c>
      <c r="T181" s="15">
        <v>42384.131643518514</v>
      </c>
    </row>
    <row r="182" spans="1:20" ht="224" x14ac:dyDescent="0.2">
      <c r="A182">
        <v>3965</v>
      </c>
      <c r="B182" s="3" t="s">
        <v>3962</v>
      </c>
      <c r="C182" s="3" t="s">
        <v>8072</v>
      </c>
      <c r="D182" s="6">
        <v>2000</v>
      </c>
      <c r="E182" s="8">
        <v>285</v>
      </c>
      <c r="F182" t="s">
        <v>8220</v>
      </c>
      <c r="G182" t="s">
        <v>8223</v>
      </c>
      <c r="H182" t="s">
        <v>8245</v>
      </c>
      <c r="I182">
        <v>1460608780</v>
      </c>
      <c r="J182">
        <v>1455428380</v>
      </c>
      <c r="K182" t="b">
        <v>0</v>
      </c>
      <c r="L182">
        <v>4</v>
      </c>
      <c r="M182" t="b">
        <v>0</v>
      </c>
      <c r="N182" t="s">
        <v>8269</v>
      </c>
      <c r="O182" s="17">
        <v>14</v>
      </c>
      <c r="P182">
        <v>71.25</v>
      </c>
      <c r="Q182" s="12" t="s">
        <v>8315</v>
      </c>
      <c r="R182" t="s">
        <v>8316</v>
      </c>
      <c r="S182" s="15">
        <v>42414.235879629632</v>
      </c>
      <c r="T182" s="15">
        <v>42474.194212962961</v>
      </c>
    </row>
    <row r="183" spans="1:20" ht="192" x14ac:dyDescent="0.2">
      <c r="A183">
        <v>2870</v>
      </c>
      <c r="B183" s="3" t="s">
        <v>2870</v>
      </c>
      <c r="C183" s="3" t="s">
        <v>6980</v>
      </c>
      <c r="D183" s="6">
        <v>5000</v>
      </c>
      <c r="E183" s="8">
        <v>750</v>
      </c>
      <c r="F183" t="s">
        <v>8220</v>
      </c>
      <c r="G183" t="s">
        <v>8223</v>
      </c>
      <c r="H183" t="s">
        <v>8245</v>
      </c>
      <c r="I183">
        <v>1400301165</v>
      </c>
      <c r="J183">
        <v>1397709165</v>
      </c>
      <c r="K183" t="b">
        <v>0</v>
      </c>
      <c r="L183">
        <v>9</v>
      </c>
      <c r="M183" t="b">
        <v>0</v>
      </c>
      <c r="N183" t="s">
        <v>8269</v>
      </c>
      <c r="O183" s="17">
        <v>15</v>
      </c>
      <c r="P183">
        <v>83.33</v>
      </c>
      <c r="Q183" s="12" t="s">
        <v>8315</v>
      </c>
      <c r="R183" t="s">
        <v>8316</v>
      </c>
      <c r="S183" s="15">
        <v>41746.189409722225</v>
      </c>
      <c r="T183" s="15">
        <v>41776.189409722225</v>
      </c>
    </row>
    <row r="184" spans="1:20" ht="160" x14ac:dyDescent="0.2">
      <c r="A184">
        <v>3907</v>
      </c>
      <c r="B184" s="3" t="s">
        <v>3904</v>
      </c>
      <c r="C184" s="3" t="s">
        <v>8015</v>
      </c>
      <c r="D184" s="6">
        <v>1000</v>
      </c>
      <c r="E184" s="8">
        <v>153</v>
      </c>
      <c r="F184" t="s">
        <v>8220</v>
      </c>
      <c r="G184" t="s">
        <v>8223</v>
      </c>
      <c r="H184" t="s">
        <v>8245</v>
      </c>
      <c r="I184">
        <v>1414354080</v>
      </c>
      <c r="J184">
        <v>1411587606</v>
      </c>
      <c r="K184" t="b">
        <v>0</v>
      </c>
      <c r="L184">
        <v>4</v>
      </c>
      <c r="M184" t="b">
        <v>0</v>
      </c>
      <c r="N184" t="s">
        <v>8269</v>
      </c>
      <c r="O184" s="17">
        <v>15</v>
      </c>
      <c r="P184">
        <v>38.25</v>
      </c>
      <c r="Q184" s="12" t="s">
        <v>8315</v>
      </c>
      <c r="R184" t="s">
        <v>8316</v>
      </c>
      <c r="S184" s="15">
        <v>41906.819513888891</v>
      </c>
      <c r="T184" s="15">
        <v>41938.838888888888</v>
      </c>
    </row>
    <row r="185" spans="1:20" ht="224" x14ac:dyDescent="0.2">
      <c r="A185">
        <v>3924</v>
      </c>
      <c r="B185" s="3" t="s">
        <v>3921</v>
      </c>
      <c r="C185" s="3" t="s">
        <v>8032</v>
      </c>
      <c r="D185" s="6">
        <v>15000</v>
      </c>
      <c r="E185" s="8">
        <v>2290</v>
      </c>
      <c r="F185" t="s">
        <v>8220</v>
      </c>
      <c r="G185" t="s">
        <v>8223</v>
      </c>
      <c r="H185" t="s">
        <v>8245</v>
      </c>
      <c r="I185">
        <v>1403823722</v>
      </c>
      <c r="J185">
        <v>1401231722</v>
      </c>
      <c r="K185" t="b">
        <v>0</v>
      </c>
      <c r="L185">
        <v>40</v>
      </c>
      <c r="M185" t="b">
        <v>0</v>
      </c>
      <c r="N185" t="s">
        <v>8269</v>
      </c>
      <c r="O185" s="17">
        <v>15</v>
      </c>
      <c r="P185">
        <v>57.25</v>
      </c>
      <c r="Q185" s="12" t="s">
        <v>8315</v>
      </c>
      <c r="R185" t="s">
        <v>8316</v>
      </c>
      <c r="S185" s="15">
        <v>41786.959745370368</v>
      </c>
      <c r="T185" s="15">
        <v>41816.959745370368</v>
      </c>
    </row>
    <row r="186" spans="1:20" ht="192" x14ac:dyDescent="0.2">
      <c r="A186">
        <v>3847</v>
      </c>
      <c r="B186" s="3" t="s">
        <v>3844</v>
      </c>
      <c r="C186" s="3" t="s">
        <v>7956</v>
      </c>
      <c r="D186" s="6">
        <v>10500</v>
      </c>
      <c r="E186" s="8">
        <v>1697</v>
      </c>
      <c r="F186" t="s">
        <v>8220</v>
      </c>
      <c r="G186" t="s">
        <v>8223</v>
      </c>
      <c r="H186" t="s">
        <v>8245</v>
      </c>
      <c r="I186">
        <v>1437283391</v>
      </c>
      <c r="J186">
        <v>1433395391</v>
      </c>
      <c r="K186" t="b">
        <v>1</v>
      </c>
      <c r="L186">
        <v>9</v>
      </c>
      <c r="M186" t="b">
        <v>0</v>
      </c>
      <c r="N186" t="s">
        <v>8269</v>
      </c>
      <c r="O186" s="17">
        <v>16</v>
      </c>
      <c r="P186">
        <v>188.56</v>
      </c>
      <c r="Q186" s="12" t="s">
        <v>8315</v>
      </c>
      <c r="R186" t="s">
        <v>8316</v>
      </c>
      <c r="S186" s="15">
        <v>42159.224432870367</v>
      </c>
      <c r="T186" s="15">
        <v>42204.224432870367</v>
      </c>
    </row>
    <row r="187" spans="1:20" ht="208" x14ac:dyDescent="0.2">
      <c r="A187">
        <v>3848</v>
      </c>
      <c r="B187" s="3" t="s">
        <v>3845</v>
      </c>
      <c r="C187" s="3" t="s">
        <v>7957</v>
      </c>
      <c r="D187" s="6">
        <v>13000</v>
      </c>
      <c r="E187" s="8">
        <v>2129</v>
      </c>
      <c r="F187" t="s">
        <v>8220</v>
      </c>
      <c r="G187" t="s">
        <v>8223</v>
      </c>
      <c r="H187" t="s">
        <v>8245</v>
      </c>
      <c r="I187">
        <v>1445196989</v>
      </c>
      <c r="J187">
        <v>1442604989</v>
      </c>
      <c r="K187" t="b">
        <v>1</v>
      </c>
      <c r="L187">
        <v>43</v>
      </c>
      <c r="M187" t="b">
        <v>0</v>
      </c>
      <c r="N187" t="s">
        <v>8269</v>
      </c>
      <c r="O187" s="17">
        <v>16</v>
      </c>
      <c r="P187">
        <v>49.51</v>
      </c>
      <c r="Q187" s="12" t="s">
        <v>8315</v>
      </c>
      <c r="R187" t="s">
        <v>8316</v>
      </c>
      <c r="S187" s="15">
        <v>42265.817002314812</v>
      </c>
      <c r="T187" s="15">
        <v>42295.817002314812</v>
      </c>
    </row>
    <row r="188" spans="1:20" ht="112" x14ac:dyDescent="0.2">
      <c r="A188">
        <v>3854</v>
      </c>
      <c r="B188" s="3" t="s">
        <v>3851</v>
      </c>
      <c r="C188" s="3" t="s">
        <v>7963</v>
      </c>
      <c r="D188" s="6">
        <v>11000</v>
      </c>
      <c r="E188" s="8">
        <v>1788</v>
      </c>
      <c r="F188" t="s">
        <v>8220</v>
      </c>
      <c r="G188" t="s">
        <v>8223</v>
      </c>
      <c r="H188" t="s">
        <v>8245</v>
      </c>
      <c r="I188">
        <v>1431206058</v>
      </c>
      <c r="J188">
        <v>1428614058</v>
      </c>
      <c r="K188" t="b">
        <v>0</v>
      </c>
      <c r="L188">
        <v>20</v>
      </c>
      <c r="M188" t="b">
        <v>0</v>
      </c>
      <c r="N188" t="s">
        <v>8269</v>
      </c>
      <c r="O188" s="17">
        <v>16</v>
      </c>
      <c r="P188">
        <v>89.4</v>
      </c>
      <c r="Q188" s="12" t="s">
        <v>8315</v>
      </c>
      <c r="R188" t="s">
        <v>8316</v>
      </c>
      <c r="S188" s="15">
        <v>42103.884930555556</v>
      </c>
      <c r="T188" s="15">
        <v>42133.884930555556</v>
      </c>
    </row>
    <row r="189" spans="1:20" ht="192" x14ac:dyDescent="0.2">
      <c r="A189">
        <v>3933</v>
      </c>
      <c r="B189" s="3" t="s">
        <v>3930</v>
      </c>
      <c r="C189" s="3" t="s">
        <v>8041</v>
      </c>
      <c r="D189" s="6">
        <v>7000</v>
      </c>
      <c r="E189" s="8">
        <v>1102</v>
      </c>
      <c r="F189" t="s">
        <v>8220</v>
      </c>
      <c r="G189" t="s">
        <v>8223</v>
      </c>
      <c r="H189" t="s">
        <v>8245</v>
      </c>
      <c r="I189">
        <v>1468716180</v>
      </c>
      <c r="J189">
        <v>1466205262</v>
      </c>
      <c r="K189" t="b">
        <v>0</v>
      </c>
      <c r="L189">
        <v>12</v>
      </c>
      <c r="M189" t="b">
        <v>0</v>
      </c>
      <c r="N189" t="s">
        <v>8269</v>
      </c>
      <c r="O189" s="17">
        <v>16</v>
      </c>
      <c r="P189">
        <v>91.83</v>
      </c>
      <c r="Q189" s="12" t="s">
        <v>8315</v>
      </c>
      <c r="R189" t="s">
        <v>8316</v>
      </c>
      <c r="S189" s="15">
        <v>42538.968310185184</v>
      </c>
      <c r="T189" s="15">
        <v>42568.029861111107</v>
      </c>
    </row>
    <row r="190" spans="1:20" ht="192" x14ac:dyDescent="0.2">
      <c r="A190">
        <v>4030</v>
      </c>
      <c r="B190" s="3" t="s">
        <v>4026</v>
      </c>
      <c r="C190" s="3" t="s">
        <v>8135</v>
      </c>
      <c r="D190" s="6">
        <v>2500</v>
      </c>
      <c r="E190" s="8">
        <v>400</v>
      </c>
      <c r="F190" t="s">
        <v>8220</v>
      </c>
      <c r="G190" t="s">
        <v>8223</v>
      </c>
      <c r="H190" t="s">
        <v>8245</v>
      </c>
      <c r="I190">
        <v>1454525340</v>
      </c>
      <c r="J190">
        <v>1452008599</v>
      </c>
      <c r="K190" t="b">
        <v>0</v>
      </c>
      <c r="L190">
        <v>6</v>
      </c>
      <c r="M190" t="b">
        <v>0</v>
      </c>
      <c r="N190" t="s">
        <v>8269</v>
      </c>
      <c r="O190" s="17">
        <v>16</v>
      </c>
      <c r="P190">
        <v>66.67</v>
      </c>
      <c r="Q190" s="12" t="s">
        <v>8315</v>
      </c>
      <c r="R190" t="s">
        <v>8316</v>
      </c>
      <c r="S190" s="15">
        <v>42374.655081018514</v>
      </c>
      <c r="T190" s="15">
        <v>42403.784027777772</v>
      </c>
    </row>
    <row r="191" spans="1:20" ht="176" x14ac:dyDescent="0.2">
      <c r="A191">
        <v>4081</v>
      </c>
      <c r="B191" s="3" t="s">
        <v>4077</v>
      </c>
      <c r="C191" s="3" t="s">
        <v>8184</v>
      </c>
      <c r="D191" s="6">
        <v>2224</v>
      </c>
      <c r="E191" s="8">
        <v>350</v>
      </c>
      <c r="F191" t="s">
        <v>8220</v>
      </c>
      <c r="G191" t="s">
        <v>8223</v>
      </c>
      <c r="H191" t="s">
        <v>8245</v>
      </c>
      <c r="I191">
        <v>1425819425</v>
      </c>
      <c r="J191">
        <v>1423231025</v>
      </c>
      <c r="K191" t="b">
        <v>0</v>
      </c>
      <c r="L191">
        <v>12</v>
      </c>
      <c r="M191" t="b">
        <v>0</v>
      </c>
      <c r="N191" t="s">
        <v>8269</v>
      </c>
      <c r="O191" s="17">
        <v>16</v>
      </c>
      <c r="P191">
        <v>29.17</v>
      </c>
      <c r="Q191" s="12" t="s">
        <v>8315</v>
      </c>
      <c r="R191" t="s">
        <v>8316</v>
      </c>
      <c r="S191" s="15">
        <v>42041.581307870365</v>
      </c>
      <c r="T191" s="15">
        <v>42071.539641203708</v>
      </c>
    </row>
    <row r="192" spans="1:20" ht="208" x14ac:dyDescent="0.2">
      <c r="A192">
        <v>3890</v>
      </c>
      <c r="B192" s="3" t="s">
        <v>3887</v>
      </c>
      <c r="C192" s="3" t="s">
        <v>7998</v>
      </c>
      <c r="D192" s="6">
        <v>15000</v>
      </c>
      <c r="E192" s="8">
        <v>2524</v>
      </c>
      <c r="F192" t="s">
        <v>8220</v>
      </c>
      <c r="G192" t="s">
        <v>8223</v>
      </c>
      <c r="H192" t="s">
        <v>8245</v>
      </c>
      <c r="I192">
        <v>1439662344</v>
      </c>
      <c r="J192">
        <v>1434478344</v>
      </c>
      <c r="K192" t="b">
        <v>0</v>
      </c>
      <c r="L192">
        <v>8</v>
      </c>
      <c r="M192" t="b">
        <v>0</v>
      </c>
      <c r="N192" t="s">
        <v>8269</v>
      </c>
      <c r="O192" s="17">
        <v>17</v>
      </c>
      <c r="P192">
        <v>315.5</v>
      </c>
      <c r="Q192" s="12" t="s">
        <v>8315</v>
      </c>
      <c r="R192" t="s">
        <v>8316</v>
      </c>
      <c r="S192" s="15">
        <v>42171.758611111116</v>
      </c>
      <c r="T192" s="15">
        <v>42231.758611111116</v>
      </c>
    </row>
    <row r="193" spans="1:20" ht="224" x14ac:dyDescent="0.2">
      <c r="A193">
        <v>3996</v>
      </c>
      <c r="B193" s="3" t="s">
        <v>3992</v>
      </c>
      <c r="C193" s="3" t="s">
        <v>8102</v>
      </c>
      <c r="D193" s="6">
        <v>3000</v>
      </c>
      <c r="E193" s="8">
        <v>497</v>
      </c>
      <c r="F193" t="s">
        <v>8220</v>
      </c>
      <c r="G193" t="s">
        <v>8223</v>
      </c>
      <c r="H193" t="s">
        <v>8245</v>
      </c>
      <c r="I193">
        <v>1416499440</v>
      </c>
      <c r="J193">
        <v>1415341464</v>
      </c>
      <c r="K193" t="b">
        <v>0</v>
      </c>
      <c r="L193">
        <v>17</v>
      </c>
      <c r="M193" t="b">
        <v>0</v>
      </c>
      <c r="N193" t="s">
        <v>8269</v>
      </c>
      <c r="O193" s="17">
        <v>17</v>
      </c>
      <c r="P193">
        <v>29.24</v>
      </c>
      <c r="Q193" s="12" t="s">
        <v>8315</v>
      </c>
      <c r="R193" t="s">
        <v>8316</v>
      </c>
      <c r="S193" s="15">
        <v>41950.26694444444</v>
      </c>
      <c r="T193" s="15">
        <v>41963.669444444444</v>
      </c>
    </row>
    <row r="194" spans="1:20" ht="176" x14ac:dyDescent="0.2">
      <c r="A194">
        <v>3999</v>
      </c>
      <c r="B194" s="3" t="s">
        <v>3995</v>
      </c>
      <c r="C194" s="3" t="s">
        <v>8105</v>
      </c>
      <c r="D194" s="6">
        <v>7000</v>
      </c>
      <c r="E194" s="8">
        <v>1156</v>
      </c>
      <c r="F194" t="s">
        <v>8220</v>
      </c>
      <c r="G194" t="s">
        <v>8223</v>
      </c>
      <c r="H194" t="s">
        <v>8245</v>
      </c>
      <c r="I194">
        <v>1409514709</v>
      </c>
      <c r="J194">
        <v>1406058798</v>
      </c>
      <c r="K194" t="b">
        <v>0</v>
      </c>
      <c r="L194">
        <v>14</v>
      </c>
      <c r="M194" t="b">
        <v>0</v>
      </c>
      <c r="N194" t="s">
        <v>8269</v>
      </c>
      <c r="O194" s="17">
        <v>17</v>
      </c>
      <c r="P194">
        <v>82.57</v>
      </c>
      <c r="Q194" s="12" t="s">
        <v>8315</v>
      </c>
      <c r="R194" t="s">
        <v>8316</v>
      </c>
      <c r="S194" s="15">
        <v>41842.828680555554</v>
      </c>
      <c r="T194" s="15">
        <v>41882.827650462961</v>
      </c>
    </row>
    <row r="195" spans="1:20" ht="192" x14ac:dyDescent="0.2">
      <c r="A195">
        <v>4020</v>
      </c>
      <c r="B195" s="3" t="s">
        <v>4016</v>
      </c>
      <c r="C195" s="3" t="s">
        <v>8125</v>
      </c>
      <c r="D195" s="6">
        <v>600</v>
      </c>
      <c r="E195" s="8">
        <v>100</v>
      </c>
      <c r="F195" t="s">
        <v>8220</v>
      </c>
      <c r="G195" t="s">
        <v>8223</v>
      </c>
      <c r="H195" t="s">
        <v>8245</v>
      </c>
      <c r="I195">
        <v>1427168099</v>
      </c>
      <c r="J195">
        <v>1424579699</v>
      </c>
      <c r="K195" t="b">
        <v>0</v>
      </c>
      <c r="L195">
        <v>3</v>
      </c>
      <c r="M195" t="b">
        <v>0</v>
      </c>
      <c r="N195" t="s">
        <v>8269</v>
      </c>
      <c r="O195" s="17">
        <v>17</v>
      </c>
      <c r="P195">
        <v>33.33</v>
      </c>
      <c r="Q195" s="12" t="s">
        <v>8315</v>
      </c>
      <c r="R195" t="s">
        <v>8316</v>
      </c>
      <c r="S195" s="15">
        <v>42057.190960648149</v>
      </c>
      <c r="T195" s="15">
        <v>42087.149293981478</v>
      </c>
    </row>
    <row r="196" spans="1:20" ht="176" x14ac:dyDescent="0.2">
      <c r="A196">
        <v>4070</v>
      </c>
      <c r="B196" s="3" t="s">
        <v>4066</v>
      </c>
      <c r="C196" s="3" t="s">
        <v>8173</v>
      </c>
      <c r="D196" s="6">
        <v>1000</v>
      </c>
      <c r="E196" s="8">
        <v>165</v>
      </c>
      <c r="F196" t="s">
        <v>8220</v>
      </c>
      <c r="G196" t="s">
        <v>8223</v>
      </c>
      <c r="H196" t="s">
        <v>8245</v>
      </c>
      <c r="I196">
        <v>1425178800</v>
      </c>
      <c r="J196">
        <v>1422374420</v>
      </c>
      <c r="K196" t="b">
        <v>0</v>
      </c>
      <c r="L196">
        <v>6</v>
      </c>
      <c r="M196" t="b">
        <v>0</v>
      </c>
      <c r="N196" t="s">
        <v>8269</v>
      </c>
      <c r="O196" s="17">
        <v>17</v>
      </c>
      <c r="P196">
        <v>27.5</v>
      </c>
      <c r="Q196" s="12" t="s">
        <v>8315</v>
      </c>
      <c r="R196" t="s">
        <v>8316</v>
      </c>
      <c r="S196" s="15">
        <v>42031.666898148149</v>
      </c>
      <c r="T196" s="15">
        <v>42064.125</v>
      </c>
    </row>
    <row r="197" spans="1:20" ht="192" x14ac:dyDescent="0.2">
      <c r="A197">
        <v>2905</v>
      </c>
      <c r="B197" s="3" t="s">
        <v>2905</v>
      </c>
      <c r="C197" s="3" t="s">
        <v>7015</v>
      </c>
      <c r="D197" s="6">
        <v>3500</v>
      </c>
      <c r="E197" s="8">
        <v>622</v>
      </c>
      <c r="F197" t="s">
        <v>8220</v>
      </c>
      <c r="G197" t="s">
        <v>8223</v>
      </c>
      <c r="H197" t="s">
        <v>8245</v>
      </c>
      <c r="I197">
        <v>1473211313</v>
      </c>
      <c r="J197">
        <v>1472001713</v>
      </c>
      <c r="K197" t="b">
        <v>0</v>
      </c>
      <c r="L197">
        <v>17</v>
      </c>
      <c r="M197" t="b">
        <v>0</v>
      </c>
      <c r="N197" t="s">
        <v>8269</v>
      </c>
      <c r="O197" s="17">
        <v>18</v>
      </c>
      <c r="P197">
        <v>36.590000000000003</v>
      </c>
      <c r="Q197" s="12" t="s">
        <v>8315</v>
      </c>
      <c r="R197" t="s">
        <v>8316</v>
      </c>
      <c r="S197" s="15">
        <v>42606.056863425925</v>
      </c>
      <c r="T197" s="15">
        <v>42620.056863425925</v>
      </c>
    </row>
    <row r="198" spans="1:20" ht="224" x14ac:dyDescent="0.2">
      <c r="A198">
        <v>3740</v>
      </c>
      <c r="B198" s="3" t="s">
        <v>3737</v>
      </c>
      <c r="C198" s="3" t="s">
        <v>7850</v>
      </c>
      <c r="D198" s="6">
        <v>2000</v>
      </c>
      <c r="E198" s="8">
        <v>358</v>
      </c>
      <c r="F198" t="s">
        <v>8220</v>
      </c>
      <c r="G198" t="s">
        <v>8223</v>
      </c>
      <c r="H198" t="s">
        <v>8245</v>
      </c>
      <c r="I198">
        <v>1407808438</v>
      </c>
      <c r="J198">
        <v>1405217355</v>
      </c>
      <c r="K198" t="b">
        <v>0</v>
      </c>
      <c r="L198">
        <v>14</v>
      </c>
      <c r="M198" t="b">
        <v>0</v>
      </c>
      <c r="N198" t="s">
        <v>8269</v>
      </c>
      <c r="O198" s="17">
        <v>18</v>
      </c>
      <c r="P198">
        <v>25.57</v>
      </c>
      <c r="Q198" s="12" t="s">
        <v>8315</v>
      </c>
      <c r="R198" t="s">
        <v>8316</v>
      </c>
      <c r="S198" s="15">
        <v>41833.089756944442</v>
      </c>
      <c r="T198" s="15">
        <v>41863.079143518517</v>
      </c>
    </row>
    <row r="199" spans="1:20" ht="192" x14ac:dyDescent="0.2">
      <c r="A199">
        <v>3860</v>
      </c>
      <c r="B199" s="3" t="s">
        <v>3857</v>
      </c>
      <c r="C199" s="3" t="s">
        <v>7969</v>
      </c>
      <c r="D199" s="6">
        <v>6000</v>
      </c>
      <c r="E199" s="8">
        <v>1060</v>
      </c>
      <c r="F199" t="s">
        <v>8220</v>
      </c>
      <c r="G199" t="s">
        <v>8223</v>
      </c>
      <c r="H199" t="s">
        <v>8245</v>
      </c>
      <c r="I199">
        <v>1407858710</v>
      </c>
      <c r="J199">
        <v>1405266710</v>
      </c>
      <c r="K199" t="b">
        <v>0</v>
      </c>
      <c r="L199">
        <v>13</v>
      </c>
      <c r="M199" t="b">
        <v>0</v>
      </c>
      <c r="N199" t="s">
        <v>8269</v>
      </c>
      <c r="O199" s="17">
        <v>18</v>
      </c>
      <c r="P199">
        <v>81.540000000000006</v>
      </c>
      <c r="Q199" s="12" t="s">
        <v>8315</v>
      </c>
      <c r="R199" t="s">
        <v>8316</v>
      </c>
      <c r="S199" s="15">
        <v>41833.660995370366</v>
      </c>
      <c r="T199" s="15">
        <v>41863.660995370366</v>
      </c>
    </row>
    <row r="200" spans="1:20" ht="224" x14ac:dyDescent="0.2">
      <c r="A200">
        <v>3980</v>
      </c>
      <c r="B200" s="3" t="s">
        <v>3977</v>
      </c>
      <c r="C200" s="3" t="s">
        <v>8087</v>
      </c>
      <c r="D200" s="6">
        <v>2500</v>
      </c>
      <c r="E200" s="8">
        <v>450</v>
      </c>
      <c r="F200" t="s">
        <v>8220</v>
      </c>
      <c r="G200" t="s">
        <v>8223</v>
      </c>
      <c r="H200" t="s">
        <v>8245</v>
      </c>
      <c r="I200">
        <v>1404570147</v>
      </c>
      <c r="J200">
        <v>1401978147</v>
      </c>
      <c r="K200" t="b">
        <v>0</v>
      </c>
      <c r="L200">
        <v>7</v>
      </c>
      <c r="M200" t="b">
        <v>0</v>
      </c>
      <c r="N200" t="s">
        <v>8269</v>
      </c>
      <c r="O200" s="17">
        <v>18</v>
      </c>
      <c r="P200">
        <v>64.290000000000006</v>
      </c>
      <c r="Q200" s="12" t="s">
        <v>8315</v>
      </c>
      <c r="R200" t="s">
        <v>8316</v>
      </c>
      <c r="S200" s="15">
        <v>41795.598923611113</v>
      </c>
      <c r="T200" s="15">
        <v>41825.598923611113</v>
      </c>
    </row>
    <row r="201" spans="1:20" ht="224" x14ac:dyDescent="0.2">
      <c r="A201">
        <v>2883</v>
      </c>
      <c r="B201" s="3" t="s">
        <v>2883</v>
      </c>
      <c r="C201" s="3" t="s">
        <v>6993</v>
      </c>
      <c r="D201" s="6">
        <v>10000</v>
      </c>
      <c r="E201" s="8">
        <v>1908</v>
      </c>
      <c r="F201" t="s">
        <v>8220</v>
      </c>
      <c r="G201" t="s">
        <v>8223</v>
      </c>
      <c r="H201" t="s">
        <v>8245</v>
      </c>
      <c r="I201">
        <v>1454734740</v>
      </c>
      <c r="J201">
        <v>1451684437</v>
      </c>
      <c r="K201" t="b">
        <v>0</v>
      </c>
      <c r="L201">
        <v>5</v>
      </c>
      <c r="M201" t="b">
        <v>0</v>
      </c>
      <c r="N201" t="s">
        <v>8269</v>
      </c>
      <c r="O201" s="17">
        <v>19</v>
      </c>
      <c r="P201">
        <v>381.6</v>
      </c>
      <c r="Q201" s="12" t="s">
        <v>8315</v>
      </c>
      <c r="R201" t="s">
        <v>8316</v>
      </c>
      <c r="S201" s="15">
        <v>42370.90320601852</v>
      </c>
      <c r="T201" s="15">
        <v>42406.207638888889</v>
      </c>
    </row>
    <row r="202" spans="1:20" ht="224" x14ac:dyDescent="0.2">
      <c r="A202">
        <v>2867</v>
      </c>
      <c r="B202" s="3" t="s">
        <v>2867</v>
      </c>
      <c r="C202" s="3" t="s">
        <v>6977</v>
      </c>
      <c r="D202" s="6">
        <v>2500</v>
      </c>
      <c r="E202" s="8">
        <v>504</v>
      </c>
      <c r="F202" t="s">
        <v>8220</v>
      </c>
      <c r="G202" t="s">
        <v>8223</v>
      </c>
      <c r="H202" t="s">
        <v>8245</v>
      </c>
      <c r="I202">
        <v>1467604800</v>
      </c>
      <c r="J202">
        <v>1465533672</v>
      </c>
      <c r="K202" t="b">
        <v>0</v>
      </c>
      <c r="L202">
        <v>10</v>
      </c>
      <c r="M202" t="b">
        <v>0</v>
      </c>
      <c r="N202" t="s">
        <v>8269</v>
      </c>
      <c r="O202" s="17">
        <v>20</v>
      </c>
      <c r="P202">
        <v>50.4</v>
      </c>
      <c r="Q202" s="12" t="s">
        <v>8315</v>
      </c>
      <c r="R202" t="s">
        <v>8316</v>
      </c>
      <c r="S202" s="15">
        <v>42531.195277777777</v>
      </c>
      <c r="T202" s="15">
        <v>42555.166666666672</v>
      </c>
    </row>
    <row r="203" spans="1:20" ht="112" x14ac:dyDescent="0.2">
      <c r="A203">
        <v>3991</v>
      </c>
      <c r="B203" s="3" t="s">
        <v>3987</v>
      </c>
      <c r="C203" s="3" t="s">
        <v>8097</v>
      </c>
      <c r="D203" s="6">
        <v>500</v>
      </c>
      <c r="E203" s="8">
        <v>100</v>
      </c>
      <c r="F203" t="s">
        <v>8220</v>
      </c>
      <c r="G203" t="s">
        <v>8223</v>
      </c>
      <c r="H203" t="s">
        <v>8245</v>
      </c>
      <c r="I203">
        <v>1433086082</v>
      </c>
      <c r="J203">
        <v>1430494082</v>
      </c>
      <c r="K203" t="b">
        <v>0</v>
      </c>
      <c r="L203">
        <v>1</v>
      </c>
      <c r="M203" t="b">
        <v>0</v>
      </c>
      <c r="N203" t="s">
        <v>8269</v>
      </c>
      <c r="O203" s="17">
        <v>20</v>
      </c>
      <c r="P203">
        <v>100</v>
      </c>
      <c r="Q203" s="12" t="s">
        <v>8315</v>
      </c>
      <c r="R203" t="s">
        <v>8316</v>
      </c>
      <c r="S203" s="15">
        <v>42125.644467592589</v>
      </c>
      <c r="T203" s="15">
        <v>42155.644467592589</v>
      </c>
    </row>
    <row r="204" spans="1:20" ht="128" x14ac:dyDescent="0.2">
      <c r="A204">
        <v>2896</v>
      </c>
      <c r="B204" s="3" t="s">
        <v>2896</v>
      </c>
      <c r="C204" s="3" t="s">
        <v>7006</v>
      </c>
      <c r="D204" s="6">
        <v>3000</v>
      </c>
      <c r="E204" s="8">
        <v>625</v>
      </c>
      <c r="F204" t="s">
        <v>8220</v>
      </c>
      <c r="G204" t="s">
        <v>8223</v>
      </c>
      <c r="H204" t="s">
        <v>8245</v>
      </c>
      <c r="I204">
        <v>1481522400</v>
      </c>
      <c r="J204">
        <v>1480283321</v>
      </c>
      <c r="K204" t="b">
        <v>0</v>
      </c>
      <c r="L204">
        <v>12</v>
      </c>
      <c r="M204" t="b">
        <v>0</v>
      </c>
      <c r="N204" t="s">
        <v>8269</v>
      </c>
      <c r="O204" s="17">
        <v>21</v>
      </c>
      <c r="P204">
        <v>52.08</v>
      </c>
      <c r="Q204" s="12" t="s">
        <v>8315</v>
      </c>
      <c r="R204" t="s">
        <v>8316</v>
      </c>
      <c r="S204" s="15">
        <v>42701.908807870372</v>
      </c>
      <c r="T204" s="15">
        <v>42716.25</v>
      </c>
    </row>
    <row r="205" spans="1:20" ht="160" x14ac:dyDescent="0.2">
      <c r="A205">
        <v>3737</v>
      </c>
      <c r="B205" s="3" t="s">
        <v>3734</v>
      </c>
      <c r="C205" s="3" t="s">
        <v>7847</v>
      </c>
      <c r="D205" s="6">
        <v>700</v>
      </c>
      <c r="E205" s="8">
        <v>150</v>
      </c>
      <c r="F205" t="s">
        <v>8220</v>
      </c>
      <c r="G205" t="s">
        <v>8223</v>
      </c>
      <c r="H205" t="s">
        <v>8245</v>
      </c>
      <c r="I205">
        <v>1447311540</v>
      </c>
      <c r="J205">
        <v>1445358903</v>
      </c>
      <c r="K205" t="b">
        <v>0</v>
      </c>
      <c r="L205">
        <v>4</v>
      </c>
      <c r="M205" t="b">
        <v>0</v>
      </c>
      <c r="N205" t="s">
        <v>8269</v>
      </c>
      <c r="O205" s="17">
        <v>21</v>
      </c>
      <c r="P205">
        <v>37.5</v>
      </c>
      <c r="Q205" s="12" t="s">
        <v>8315</v>
      </c>
      <c r="R205" t="s">
        <v>8316</v>
      </c>
      <c r="S205" s="15">
        <v>42297.691006944442</v>
      </c>
      <c r="T205" s="15">
        <v>42320.290972222225</v>
      </c>
    </row>
    <row r="206" spans="1:20" ht="192" x14ac:dyDescent="0.2">
      <c r="A206">
        <v>3843</v>
      </c>
      <c r="B206" s="3" t="s">
        <v>3840</v>
      </c>
      <c r="C206" s="3" t="s">
        <v>7952</v>
      </c>
      <c r="D206" s="6">
        <v>5000</v>
      </c>
      <c r="E206" s="8">
        <v>1065</v>
      </c>
      <c r="F206" t="s">
        <v>8220</v>
      </c>
      <c r="G206" t="s">
        <v>8223</v>
      </c>
      <c r="H206" t="s">
        <v>8245</v>
      </c>
      <c r="I206">
        <v>1401587064</v>
      </c>
      <c r="J206">
        <v>1399427064</v>
      </c>
      <c r="K206" t="b">
        <v>1</v>
      </c>
      <c r="L206">
        <v>19</v>
      </c>
      <c r="M206" t="b">
        <v>0</v>
      </c>
      <c r="N206" t="s">
        <v>8269</v>
      </c>
      <c r="O206" s="17">
        <v>21</v>
      </c>
      <c r="P206">
        <v>56.05</v>
      </c>
      <c r="Q206" s="12" t="s">
        <v>8315</v>
      </c>
      <c r="R206" t="s">
        <v>8316</v>
      </c>
      <c r="S206" s="15">
        <v>41766.072500000002</v>
      </c>
      <c r="T206" s="15">
        <v>41791.072500000002</v>
      </c>
    </row>
    <row r="207" spans="1:20" ht="160" x14ac:dyDescent="0.2">
      <c r="A207">
        <v>3972</v>
      </c>
      <c r="B207" s="3" t="s">
        <v>3969</v>
      </c>
      <c r="C207" s="3" t="s">
        <v>8079</v>
      </c>
      <c r="D207" s="6">
        <v>1000</v>
      </c>
      <c r="E207" s="8">
        <v>211</v>
      </c>
      <c r="F207" t="s">
        <v>8220</v>
      </c>
      <c r="G207" t="s">
        <v>8223</v>
      </c>
      <c r="H207" t="s">
        <v>8245</v>
      </c>
      <c r="I207">
        <v>1423186634</v>
      </c>
      <c r="J207">
        <v>1418002634</v>
      </c>
      <c r="K207" t="b">
        <v>0</v>
      </c>
      <c r="L207">
        <v>8</v>
      </c>
      <c r="M207" t="b">
        <v>0</v>
      </c>
      <c r="N207" t="s">
        <v>8269</v>
      </c>
      <c r="O207" s="17">
        <v>21</v>
      </c>
      <c r="P207">
        <v>26.38</v>
      </c>
      <c r="Q207" s="12" t="s">
        <v>8315</v>
      </c>
      <c r="R207" t="s">
        <v>8316</v>
      </c>
      <c r="S207" s="15">
        <v>41981.067523148144</v>
      </c>
      <c r="T207" s="15">
        <v>42041.067523148144</v>
      </c>
    </row>
    <row r="208" spans="1:20" ht="240" x14ac:dyDescent="0.2">
      <c r="A208">
        <v>2917</v>
      </c>
      <c r="B208" s="3" t="s">
        <v>2917</v>
      </c>
      <c r="C208" s="3" t="s">
        <v>7027</v>
      </c>
      <c r="D208" s="6">
        <v>2000</v>
      </c>
      <c r="E208" s="8">
        <v>437</v>
      </c>
      <c r="F208" t="s">
        <v>8220</v>
      </c>
      <c r="G208" t="s">
        <v>8223</v>
      </c>
      <c r="H208" t="s">
        <v>8245</v>
      </c>
      <c r="I208">
        <v>1442381847</v>
      </c>
      <c r="J208">
        <v>1440826647</v>
      </c>
      <c r="K208" t="b">
        <v>0</v>
      </c>
      <c r="L208">
        <v>9</v>
      </c>
      <c r="M208" t="b">
        <v>0</v>
      </c>
      <c r="N208" t="s">
        <v>8269</v>
      </c>
      <c r="O208" s="17">
        <v>22</v>
      </c>
      <c r="P208">
        <v>48.56</v>
      </c>
      <c r="Q208" s="12" t="s">
        <v>8315</v>
      </c>
      <c r="R208" t="s">
        <v>8316</v>
      </c>
      <c r="S208" s="15">
        <v>42245.234340277777</v>
      </c>
      <c r="T208" s="15">
        <v>42263.234340277777</v>
      </c>
    </row>
    <row r="209" spans="1:20" ht="224" x14ac:dyDescent="0.2">
      <c r="A209">
        <v>3893</v>
      </c>
      <c r="B209" s="3" t="s">
        <v>3890</v>
      </c>
      <c r="C209" s="3" t="s">
        <v>8001</v>
      </c>
      <c r="D209" s="6">
        <v>50000</v>
      </c>
      <c r="E209" s="8">
        <v>10775</v>
      </c>
      <c r="F209" t="s">
        <v>8220</v>
      </c>
      <c r="G209" t="s">
        <v>8223</v>
      </c>
      <c r="H209" t="s">
        <v>8245</v>
      </c>
      <c r="I209">
        <v>1404194400</v>
      </c>
      <c r="J209">
        <v>1400600840</v>
      </c>
      <c r="K209" t="b">
        <v>0</v>
      </c>
      <c r="L209">
        <v>84</v>
      </c>
      <c r="M209" t="b">
        <v>0</v>
      </c>
      <c r="N209" t="s">
        <v>8269</v>
      </c>
      <c r="O209" s="17">
        <v>22</v>
      </c>
      <c r="P209">
        <v>128.27000000000001</v>
      </c>
      <c r="Q209" s="12" t="s">
        <v>8315</v>
      </c>
      <c r="R209" t="s">
        <v>8316</v>
      </c>
      <c r="S209" s="15">
        <v>41779.657870370371</v>
      </c>
      <c r="T209" s="15">
        <v>41821.25</v>
      </c>
    </row>
    <row r="210" spans="1:20" ht="208" x14ac:dyDescent="0.2">
      <c r="A210">
        <v>4083</v>
      </c>
      <c r="B210" s="3" t="s">
        <v>4079</v>
      </c>
      <c r="C210" s="3" t="s">
        <v>8186</v>
      </c>
      <c r="D210" s="6">
        <v>3500</v>
      </c>
      <c r="E210" s="8">
        <v>759</v>
      </c>
      <c r="F210" t="s">
        <v>8220</v>
      </c>
      <c r="G210" t="s">
        <v>8223</v>
      </c>
      <c r="H210" t="s">
        <v>8245</v>
      </c>
      <c r="I210">
        <v>1452795416</v>
      </c>
      <c r="J210">
        <v>1450203416</v>
      </c>
      <c r="K210" t="b">
        <v>0</v>
      </c>
      <c r="L210">
        <v>6</v>
      </c>
      <c r="M210" t="b">
        <v>0</v>
      </c>
      <c r="N210" t="s">
        <v>8269</v>
      </c>
      <c r="O210" s="17">
        <v>22</v>
      </c>
      <c r="P210">
        <v>126.5</v>
      </c>
      <c r="Q210" s="12" t="s">
        <v>8315</v>
      </c>
      <c r="R210" t="s">
        <v>8316</v>
      </c>
      <c r="S210" s="15">
        <v>42353.761759259258</v>
      </c>
      <c r="T210" s="15">
        <v>42383.761759259258</v>
      </c>
    </row>
    <row r="211" spans="1:20" ht="208" x14ac:dyDescent="0.2">
      <c r="A211">
        <v>2880</v>
      </c>
      <c r="B211" s="3" t="s">
        <v>2880</v>
      </c>
      <c r="C211" s="3" t="s">
        <v>6990</v>
      </c>
      <c r="D211" s="6">
        <v>12000</v>
      </c>
      <c r="E211" s="8">
        <v>2800</v>
      </c>
      <c r="F211" t="s">
        <v>8220</v>
      </c>
      <c r="G211" t="s">
        <v>8223</v>
      </c>
      <c r="H211" t="s">
        <v>8245</v>
      </c>
      <c r="I211">
        <v>1440090300</v>
      </c>
      <c r="J211">
        <v>1436305452</v>
      </c>
      <c r="K211" t="b">
        <v>0</v>
      </c>
      <c r="L211">
        <v>29</v>
      </c>
      <c r="M211" t="b">
        <v>0</v>
      </c>
      <c r="N211" t="s">
        <v>8269</v>
      </c>
      <c r="O211" s="17">
        <v>23</v>
      </c>
      <c r="P211">
        <v>96.55</v>
      </c>
      <c r="Q211" s="12" t="s">
        <v>8315</v>
      </c>
      <c r="R211" t="s">
        <v>8316</v>
      </c>
      <c r="S211" s="15">
        <v>42192.905694444446</v>
      </c>
      <c r="T211" s="15">
        <v>42236.711805555555</v>
      </c>
    </row>
    <row r="212" spans="1:20" ht="208" x14ac:dyDescent="0.2">
      <c r="A212">
        <v>3955</v>
      </c>
      <c r="B212" s="3" t="s">
        <v>3952</v>
      </c>
      <c r="C212" s="3" t="s">
        <v>8062</v>
      </c>
      <c r="D212" s="6">
        <v>1750</v>
      </c>
      <c r="E212" s="8">
        <v>425</v>
      </c>
      <c r="F212" t="s">
        <v>8220</v>
      </c>
      <c r="G212" t="s">
        <v>8223</v>
      </c>
      <c r="H212" t="s">
        <v>8245</v>
      </c>
      <c r="I212">
        <v>1448745741</v>
      </c>
      <c r="J212">
        <v>1446150141</v>
      </c>
      <c r="K212" t="b">
        <v>0</v>
      </c>
      <c r="L212">
        <v>8</v>
      </c>
      <c r="M212" t="b">
        <v>0</v>
      </c>
      <c r="N212" t="s">
        <v>8269</v>
      </c>
      <c r="O212" s="17">
        <v>24</v>
      </c>
      <c r="P212">
        <v>53.13</v>
      </c>
      <c r="Q212" s="12" t="s">
        <v>8315</v>
      </c>
      <c r="R212" t="s">
        <v>8316</v>
      </c>
      <c r="S212" s="15">
        <v>42306.848854166667</v>
      </c>
      <c r="T212" s="15">
        <v>42336.890520833331</v>
      </c>
    </row>
    <row r="213" spans="1:20" ht="192" x14ac:dyDescent="0.2">
      <c r="A213">
        <v>3959</v>
      </c>
      <c r="B213" s="3" t="s">
        <v>3956</v>
      </c>
      <c r="C213" s="3" t="s">
        <v>8066</v>
      </c>
      <c r="D213" s="6">
        <v>1200</v>
      </c>
      <c r="E213" s="8">
        <v>292</v>
      </c>
      <c r="F213" t="s">
        <v>8220</v>
      </c>
      <c r="G213" t="s">
        <v>8223</v>
      </c>
      <c r="H213" t="s">
        <v>8245</v>
      </c>
      <c r="I213">
        <v>1411930556</v>
      </c>
      <c r="J213">
        <v>1409338556</v>
      </c>
      <c r="K213" t="b">
        <v>0</v>
      </c>
      <c r="L213">
        <v>12</v>
      </c>
      <c r="M213" t="b">
        <v>0</v>
      </c>
      <c r="N213" t="s">
        <v>8269</v>
      </c>
      <c r="O213" s="17">
        <v>24</v>
      </c>
      <c r="P213">
        <v>24.33</v>
      </c>
      <c r="Q213" s="12" t="s">
        <v>8315</v>
      </c>
      <c r="R213" t="s">
        <v>8316</v>
      </c>
      <c r="S213" s="15">
        <v>41880.788842592592</v>
      </c>
      <c r="T213" s="15">
        <v>41910.788842592592</v>
      </c>
    </row>
    <row r="214" spans="1:20" ht="224" x14ac:dyDescent="0.2">
      <c r="A214">
        <v>3967</v>
      </c>
      <c r="B214" s="3" t="s">
        <v>3964</v>
      </c>
      <c r="C214" s="3" t="s">
        <v>8074</v>
      </c>
      <c r="D214" s="6">
        <v>1700</v>
      </c>
      <c r="E214" s="8">
        <v>410</v>
      </c>
      <c r="F214" t="s">
        <v>8220</v>
      </c>
      <c r="G214" t="s">
        <v>8223</v>
      </c>
      <c r="H214" t="s">
        <v>8245</v>
      </c>
      <c r="I214">
        <v>1488783507</v>
      </c>
      <c r="J214">
        <v>1486191507</v>
      </c>
      <c r="K214" t="b">
        <v>0</v>
      </c>
      <c r="L214">
        <v>10</v>
      </c>
      <c r="M214" t="b">
        <v>0</v>
      </c>
      <c r="N214" t="s">
        <v>8269</v>
      </c>
      <c r="O214" s="17">
        <v>24</v>
      </c>
      <c r="P214">
        <v>41</v>
      </c>
      <c r="Q214" s="12" t="s">
        <v>8315</v>
      </c>
      <c r="R214" t="s">
        <v>8316</v>
      </c>
      <c r="S214" s="15">
        <v>42770.290590277778</v>
      </c>
      <c r="T214" s="15">
        <v>42800.290590277778</v>
      </c>
    </row>
    <row r="215" spans="1:20" ht="176" x14ac:dyDescent="0.2">
      <c r="A215">
        <v>4010</v>
      </c>
      <c r="B215" s="3" t="s">
        <v>4006</v>
      </c>
      <c r="C215" s="3" t="s">
        <v>8115</v>
      </c>
      <c r="D215" s="6">
        <v>7200</v>
      </c>
      <c r="E215" s="8">
        <v>1742</v>
      </c>
      <c r="F215" t="s">
        <v>8220</v>
      </c>
      <c r="G215" t="s">
        <v>8223</v>
      </c>
      <c r="H215" t="s">
        <v>8245</v>
      </c>
      <c r="I215">
        <v>1414348166</v>
      </c>
      <c r="J215">
        <v>1412879366</v>
      </c>
      <c r="K215" t="b">
        <v>0</v>
      </c>
      <c r="L215">
        <v>38</v>
      </c>
      <c r="M215" t="b">
        <v>0</v>
      </c>
      <c r="N215" t="s">
        <v>8269</v>
      </c>
      <c r="O215" s="17">
        <v>24</v>
      </c>
      <c r="P215">
        <v>45.84</v>
      </c>
      <c r="Q215" s="12" t="s">
        <v>8315</v>
      </c>
      <c r="R215" t="s">
        <v>8316</v>
      </c>
      <c r="S215" s="15">
        <v>41921.770439814813</v>
      </c>
      <c r="T215" s="15">
        <v>41938.770439814813</v>
      </c>
    </row>
    <row r="216" spans="1:20" ht="208" x14ac:dyDescent="0.2">
      <c r="A216">
        <v>2918</v>
      </c>
      <c r="B216" s="3" t="s">
        <v>2918</v>
      </c>
      <c r="C216" s="3" t="s">
        <v>7028</v>
      </c>
      <c r="D216" s="6">
        <v>5000</v>
      </c>
      <c r="E216" s="8">
        <v>1362</v>
      </c>
      <c r="F216" t="s">
        <v>8220</v>
      </c>
      <c r="G216" t="s">
        <v>8223</v>
      </c>
      <c r="H216" t="s">
        <v>8245</v>
      </c>
      <c r="I216">
        <v>1446131207</v>
      </c>
      <c r="J216">
        <v>1443712007</v>
      </c>
      <c r="K216" t="b">
        <v>0</v>
      </c>
      <c r="L216">
        <v>20</v>
      </c>
      <c r="M216" t="b">
        <v>0</v>
      </c>
      <c r="N216" t="s">
        <v>8269</v>
      </c>
      <c r="O216" s="17">
        <v>27</v>
      </c>
      <c r="P216">
        <v>68.099999999999994</v>
      </c>
      <c r="Q216" s="12" t="s">
        <v>8315</v>
      </c>
      <c r="R216" t="s">
        <v>8316</v>
      </c>
      <c r="S216" s="15">
        <v>42278.629710648151</v>
      </c>
      <c r="T216" s="15">
        <v>42306.629710648151</v>
      </c>
    </row>
    <row r="217" spans="1:20" ht="176" x14ac:dyDescent="0.2">
      <c r="A217">
        <v>4102</v>
      </c>
      <c r="B217" s="3" t="s">
        <v>4098</v>
      </c>
      <c r="C217" s="3" t="s">
        <v>8205</v>
      </c>
      <c r="D217" s="6">
        <v>500</v>
      </c>
      <c r="E217" s="8">
        <v>137</v>
      </c>
      <c r="F217" t="s">
        <v>8220</v>
      </c>
      <c r="G217" t="s">
        <v>8223</v>
      </c>
      <c r="H217" t="s">
        <v>8245</v>
      </c>
      <c r="I217">
        <v>1463343673</v>
      </c>
      <c r="J217">
        <v>1460751673</v>
      </c>
      <c r="K217" t="b">
        <v>0</v>
      </c>
      <c r="L217">
        <v>6</v>
      </c>
      <c r="M217" t="b">
        <v>0</v>
      </c>
      <c r="N217" t="s">
        <v>8269</v>
      </c>
      <c r="O217" s="17">
        <v>27</v>
      </c>
      <c r="P217">
        <v>22.83</v>
      </c>
      <c r="Q217" s="12" t="s">
        <v>8315</v>
      </c>
      <c r="R217" t="s">
        <v>8316</v>
      </c>
      <c r="S217" s="15">
        <v>42475.848067129627</v>
      </c>
      <c r="T217" s="15">
        <v>42505.848067129627</v>
      </c>
    </row>
    <row r="218" spans="1:20" ht="224" x14ac:dyDescent="0.2">
      <c r="A218">
        <v>3734</v>
      </c>
      <c r="B218" s="3" t="s">
        <v>3731</v>
      </c>
      <c r="C218" s="3" t="s">
        <v>7844</v>
      </c>
      <c r="D218" s="6">
        <v>1500</v>
      </c>
      <c r="E218" s="8">
        <v>427</v>
      </c>
      <c r="F218" t="s">
        <v>8220</v>
      </c>
      <c r="G218" t="s">
        <v>8223</v>
      </c>
      <c r="H218" t="s">
        <v>8245</v>
      </c>
      <c r="I218">
        <v>1432589896</v>
      </c>
      <c r="J218">
        <v>1427405896</v>
      </c>
      <c r="K218" t="b">
        <v>0</v>
      </c>
      <c r="L218">
        <v>7</v>
      </c>
      <c r="M218" t="b">
        <v>0</v>
      </c>
      <c r="N218" t="s">
        <v>8269</v>
      </c>
      <c r="O218" s="17">
        <v>28</v>
      </c>
      <c r="P218">
        <v>61</v>
      </c>
      <c r="Q218" s="12" t="s">
        <v>8315</v>
      </c>
      <c r="R218" t="s">
        <v>8316</v>
      </c>
      <c r="S218" s="15">
        <v>42089.901574074072</v>
      </c>
      <c r="T218" s="15">
        <v>42149.901574074072</v>
      </c>
    </row>
    <row r="219" spans="1:20" ht="176" x14ac:dyDescent="0.2">
      <c r="A219">
        <v>4028</v>
      </c>
      <c r="B219" s="3" t="s">
        <v>4024</v>
      </c>
      <c r="C219" s="3" t="s">
        <v>8133</v>
      </c>
      <c r="D219" s="6">
        <v>2000</v>
      </c>
      <c r="E219" s="8">
        <v>561</v>
      </c>
      <c r="F219" t="s">
        <v>8220</v>
      </c>
      <c r="G219" t="s">
        <v>8223</v>
      </c>
      <c r="H219" t="s">
        <v>8245</v>
      </c>
      <c r="I219">
        <v>1402007500</v>
      </c>
      <c r="J219">
        <v>1399415500</v>
      </c>
      <c r="K219" t="b">
        <v>0</v>
      </c>
      <c r="L219">
        <v>11</v>
      </c>
      <c r="M219" t="b">
        <v>0</v>
      </c>
      <c r="N219" t="s">
        <v>8269</v>
      </c>
      <c r="O219" s="17">
        <v>28</v>
      </c>
      <c r="P219">
        <v>51</v>
      </c>
      <c r="Q219" s="12" t="s">
        <v>8315</v>
      </c>
      <c r="R219" t="s">
        <v>8316</v>
      </c>
      <c r="S219" s="15">
        <v>41765.938657407409</v>
      </c>
      <c r="T219" s="15">
        <v>41795.938657407409</v>
      </c>
    </row>
    <row r="220" spans="1:20" ht="192" x14ac:dyDescent="0.2">
      <c r="A220">
        <v>4040</v>
      </c>
      <c r="B220" s="3" t="s">
        <v>4036</v>
      </c>
      <c r="C220" s="3" t="s">
        <v>8144</v>
      </c>
      <c r="D220" s="6">
        <v>8000</v>
      </c>
      <c r="E220" s="8">
        <v>2500</v>
      </c>
      <c r="F220" t="s">
        <v>8220</v>
      </c>
      <c r="G220" t="s">
        <v>8223</v>
      </c>
      <c r="H220" t="s">
        <v>8245</v>
      </c>
      <c r="I220">
        <v>1437188400</v>
      </c>
      <c r="J220">
        <v>1432100004</v>
      </c>
      <c r="K220" t="b">
        <v>0</v>
      </c>
      <c r="L220">
        <v>2</v>
      </c>
      <c r="M220" t="b">
        <v>0</v>
      </c>
      <c r="N220" t="s">
        <v>8269</v>
      </c>
      <c r="O220" s="17">
        <v>31</v>
      </c>
      <c r="P220">
        <v>1250</v>
      </c>
      <c r="Q220" s="12" t="s">
        <v>8315</v>
      </c>
      <c r="R220" t="s">
        <v>8316</v>
      </c>
      <c r="S220" s="15">
        <v>42144.231527777782</v>
      </c>
      <c r="T220" s="15">
        <v>42203.125</v>
      </c>
    </row>
    <row r="221" spans="1:20" ht="192" x14ac:dyDescent="0.2">
      <c r="A221">
        <v>2845</v>
      </c>
      <c r="B221" s="3" t="s">
        <v>2845</v>
      </c>
      <c r="C221" s="3" t="s">
        <v>6955</v>
      </c>
      <c r="D221" s="6">
        <v>7500</v>
      </c>
      <c r="E221" s="8">
        <v>2366</v>
      </c>
      <c r="F221" t="s">
        <v>8220</v>
      </c>
      <c r="G221" t="s">
        <v>8223</v>
      </c>
      <c r="H221" t="s">
        <v>8245</v>
      </c>
      <c r="I221">
        <v>1433723033</v>
      </c>
      <c r="J221">
        <v>1428539033</v>
      </c>
      <c r="K221" t="b">
        <v>0</v>
      </c>
      <c r="L221">
        <v>39</v>
      </c>
      <c r="M221" t="b">
        <v>0</v>
      </c>
      <c r="N221" t="s">
        <v>8269</v>
      </c>
      <c r="O221" s="17">
        <v>32</v>
      </c>
      <c r="P221">
        <v>60.67</v>
      </c>
      <c r="Q221" s="12" t="s">
        <v>8315</v>
      </c>
      <c r="R221" t="s">
        <v>8316</v>
      </c>
      <c r="S221" s="15">
        <v>42103.016585648147</v>
      </c>
      <c r="T221" s="15">
        <v>42163.016585648147</v>
      </c>
    </row>
    <row r="222" spans="1:20" ht="208" x14ac:dyDescent="0.2">
      <c r="A222">
        <v>3958</v>
      </c>
      <c r="B222" s="3" t="s">
        <v>3955</v>
      </c>
      <c r="C222" s="3" t="s">
        <v>8065</v>
      </c>
      <c r="D222" s="6">
        <v>2000</v>
      </c>
      <c r="E222" s="8">
        <v>641</v>
      </c>
      <c r="F222" t="s">
        <v>8220</v>
      </c>
      <c r="G222" t="s">
        <v>8223</v>
      </c>
      <c r="H222" t="s">
        <v>8245</v>
      </c>
      <c r="I222">
        <v>1406988000</v>
      </c>
      <c r="J222">
        <v>1403822912</v>
      </c>
      <c r="K222" t="b">
        <v>0</v>
      </c>
      <c r="L222">
        <v>16</v>
      </c>
      <c r="M222" t="b">
        <v>0</v>
      </c>
      <c r="N222" t="s">
        <v>8269</v>
      </c>
      <c r="O222" s="17">
        <v>32</v>
      </c>
      <c r="P222">
        <v>40.06</v>
      </c>
      <c r="Q222" s="12" t="s">
        <v>8315</v>
      </c>
      <c r="R222" t="s">
        <v>8316</v>
      </c>
      <c r="S222" s="15">
        <v>41816.950370370374</v>
      </c>
      <c r="T222" s="15">
        <v>41853.583333333336</v>
      </c>
    </row>
    <row r="223" spans="1:20" ht="208" x14ac:dyDescent="0.2">
      <c r="A223">
        <v>3985</v>
      </c>
      <c r="B223" s="3" t="s">
        <v>3981</v>
      </c>
      <c r="C223" s="3" t="s">
        <v>8091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>
        <v>1456002300</v>
      </c>
      <c r="J223">
        <v>1454173120</v>
      </c>
      <c r="K223" t="b">
        <v>0</v>
      </c>
      <c r="L223">
        <v>19</v>
      </c>
      <c r="M223" t="b">
        <v>0</v>
      </c>
      <c r="N223" t="s">
        <v>8269</v>
      </c>
      <c r="O223" s="17">
        <v>32</v>
      </c>
      <c r="P223">
        <v>33.74</v>
      </c>
      <c r="Q223" s="12" t="s">
        <v>8315</v>
      </c>
      <c r="R223" t="s">
        <v>8316</v>
      </c>
      <c r="S223" s="15">
        <v>42399.707407407404</v>
      </c>
      <c r="T223" s="15">
        <v>42420.878472222219</v>
      </c>
    </row>
    <row r="224" spans="1:20" ht="128" x14ac:dyDescent="0.2">
      <c r="A224">
        <v>2885</v>
      </c>
      <c r="B224" s="3" t="s">
        <v>2885</v>
      </c>
      <c r="C224" s="3" t="s">
        <v>6995</v>
      </c>
      <c r="D224" s="6">
        <v>400</v>
      </c>
      <c r="E224" s="8">
        <v>130</v>
      </c>
      <c r="F224" t="s">
        <v>8220</v>
      </c>
      <c r="G224" t="s">
        <v>8223</v>
      </c>
      <c r="H224" t="s">
        <v>8245</v>
      </c>
      <c r="I224">
        <v>1426294201</v>
      </c>
      <c r="J224">
        <v>1423705801</v>
      </c>
      <c r="K224" t="b">
        <v>0</v>
      </c>
      <c r="L224">
        <v>5</v>
      </c>
      <c r="M224" t="b">
        <v>0</v>
      </c>
      <c r="N224" t="s">
        <v>8269</v>
      </c>
      <c r="O224" s="17">
        <v>33</v>
      </c>
      <c r="P224">
        <v>26</v>
      </c>
      <c r="Q224" s="12" t="s">
        <v>8315</v>
      </c>
      <c r="R224" t="s">
        <v>8316</v>
      </c>
      <c r="S224" s="15">
        <v>42047.07640046296</v>
      </c>
      <c r="T224" s="15">
        <v>42077.034733796296</v>
      </c>
    </row>
    <row r="225" spans="1:20" ht="112" x14ac:dyDescent="0.2">
      <c r="A225">
        <v>3891</v>
      </c>
      <c r="B225" s="3" t="s">
        <v>3888</v>
      </c>
      <c r="C225" s="3" t="s">
        <v>7999</v>
      </c>
      <c r="D225" s="6">
        <v>800</v>
      </c>
      <c r="E225" s="8">
        <v>260</v>
      </c>
      <c r="F225" t="s">
        <v>8220</v>
      </c>
      <c r="G225" t="s">
        <v>8223</v>
      </c>
      <c r="H225" t="s">
        <v>8245</v>
      </c>
      <c r="I225">
        <v>1427086740</v>
      </c>
      <c r="J225">
        <v>1424488244</v>
      </c>
      <c r="K225" t="b">
        <v>0</v>
      </c>
      <c r="L225">
        <v>7</v>
      </c>
      <c r="M225" t="b">
        <v>0</v>
      </c>
      <c r="N225" t="s">
        <v>8269</v>
      </c>
      <c r="O225" s="17">
        <v>33</v>
      </c>
      <c r="P225">
        <v>37.14</v>
      </c>
      <c r="Q225" s="12" t="s">
        <v>8315</v>
      </c>
      <c r="R225" t="s">
        <v>8316</v>
      </c>
      <c r="S225" s="15">
        <v>42056.1324537037</v>
      </c>
      <c r="T225" s="15">
        <v>42086.207638888889</v>
      </c>
    </row>
    <row r="226" spans="1:20" ht="208" x14ac:dyDescent="0.2">
      <c r="A226">
        <v>2882</v>
      </c>
      <c r="B226" s="3" t="s">
        <v>2882</v>
      </c>
      <c r="C226" s="3" t="s">
        <v>6992</v>
      </c>
      <c r="D226" s="6">
        <v>750</v>
      </c>
      <c r="E226" s="8">
        <v>252</v>
      </c>
      <c r="F226" t="s">
        <v>8220</v>
      </c>
      <c r="G226" t="s">
        <v>8223</v>
      </c>
      <c r="H226" t="s">
        <v>8245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8269</v>
      </c>
      <c r="O226" s="17">
        <v>34</v>
      </c>
      <c r="P226">
        <v>63</v>
      </c>
      <c r="Q226" s="12" t="s">
        <v>8315</v>
      </c>
      <c r="R226" t="s">
        <v>8316</v>
      </c>
      <c r="S226" s="15">
        <v>42461.596273148149</v>
      </c>
      <c r="T226" s="15">
        <v>42491.596273148149</v>
      </c>
    </row>
    <row r="227" spans="1:20" ht="192" x14ac:dyDescent="0.2">
      <c r="A227">
        <v>3983</v>
      </c>
      <c r="B227" s="3" t="s">
        <v>3979</v>
      </c>
      <c r="C227" s="3" t="s">
        <v>8089</v>
      </c>
      <c r="D227" s="6">
        <v>11140</v>
      </c>
      <c r="E227" s="8">
        <v>3877</v>
      </c>
      <c r="F227" t="s">
        <v>8220</v>
      </c>
      <c r="G227" t="s">
        <v>8223</v>
      </c>
      <c r="H227" t="s">
        <v>8245</v>
      </c>
      <c r="I227">
        <v>1400569140</v>
      </c>
      <c r="J227">
        <v>1397854356</v>
      </c>
      <c r="K227" t="b">
        <v>0</v>
      </c>
      <c r="L227">
        <v>46</v>
      </c>
      <c r="M227" t="b">
        <v>0</v>
      </c>
      <c r="N227" t="s">
        <v>8269</v>
      </c>
      <c r="O227" s="17">
        <v>35</v>
      </c>
      <c r="P227">
        <v>84.28</v>
      </c>
      <c r="Q227" s="12" t="s">
        <v>8315</v>
      </c>
      <c r="R227" t="s">
        <v>8316</v>
      </c>
      <c r="S227" s="15">
        <v>41747.86986111111</v>
      </c>
      <c r="T227" s="15">
        <v>41779.290972222225</v>
      </c>
    </row>
    <row r="228" spans="1:20" ht="176" x14ac:dyDescent="0.2">
      <c r="A228">
        <v>3943</v>
      </c>
      <c r="B228" s="3" t="s">
        <v>3940</v>
      </c>
      <c r="C228" s="3" t="s">
        <v>8051</v>
      </c>
      <c r="D228" s="6">
        <v>5000</v>
      </c>
      <c r="E228" s="8">
        <v>1782</v>
      </c>
      <c r="F228" t="s">
        <v>8220</v>
      </c>
      <c r="G228" t="s">
        <v>8223</v>
      </c>
      <c r="H228" t="s">
        <v>8245</v>
      </c>
      <c r="I228">
        <v>1446483000</v>
      </c>
      <c r="J228">
        <v>1443811268</v>
      </c>
      <c r="K228" t="b">
        <v>0</v>
      </c>
      <c r="L228">
        <v>13</v>
      </c>
      <c r="M228" t="b">
        <v>0</v>
      </c>
      <c r="N228" t="s">
        <v>8269</v>
      </c>
      <c r="O228" s="17">
        <v>36</v>
      </c>
      <c r="P228">
        <v>137.08000000000001</v>
      </c>
      <c r="Q228" s="12" t="s">
        <v>8315</v>
      </c>
      <c r="R228" t="s">
        <v>8316</v>
      </c>
      <c r="S228" s="15">
        <v>42279.778564814813</v>
      </c>
      <c r="T228" s="15">
        <v>42310.701388888891</v>
      </c>
    </row>
    <row r="229" spans="1:20" ht="208" x14ac:dyDescent="0.2">
      <c r="A229">
        <v>2911</v>
      </c>
      <c r="B229" s="3" t="s">
        <v>2911</v>
      </c>
      <c r="C229" s="3" t="s">
        <v>7021</v>
      </c>
      <c r="D229" s="6">
        <v>1800</v>
      </c>
      <c r="E229" s="8">
        <v>657</v>
      </c>
      <c r="F229" t="s">
        <v>8220</v>
      </c>
      <c r="G229" t="s">
        <v>8223</v>
      </c>
      <c r="H229" t="s">
        <v>8245</v>
      </c>
      <c r="I229">
        <v>1435429626</v>
      </c>
      <c r="J229">
        <v>1431973626</v>
      </c>
      <c r="K229" t="b">
        <v>0</v>
      </c>
      <c r="L229">
        <v>14</v>
      </c>
      <c r="M229" t="b">
        <v>0</v>
      </c>
      <c r="N229" t="s">
        <v>8269</v>
      </c>
      <c r="O229" s="17">
        <v>37</v>
      </c>
      <c r="P229">
        <v>46.93</v>
      </c>
      <c r="Q229" s="12" t="s">
        <v>8315</v>
      </c>
      <c r="R229" t="s">
        <v>8316</v>
      </c>
      <c r="S229" s="15">
        <v>42142.768819444449</v>
      </c>
      <c r="T229" s="15">
        <v>42182.768819444449</v>
      </c>
    </row>
    <row r="230" spans="1:20" ht="176" x14ac:dyDescent="0.2">
      <c r="A230">
        <v>3911</v>
      </c>
      <c r="B230" s="3" t="s">
        <v>3908</v>
      </c>
      <c r="C230" s="3" t="s">
        <v>8019</v>
      </c>
      <c r="D230" s="6">
        <v>8000</v>
      </c>
      <c r="E230" s="8">
        <v>2993</v>
      </c>
      <c r="F230" t="s">
        <v>8220</v>
      </c>
      <c r="G230" t="s">
        <v>8223</v>
      </c>
      <c r="H230" t="s">
        <v>8245</v>
      </c>
      <c r="I230">
        <v>1417033777</v>
      </c>
      <c r="J230">
        <v>1414438177</v>
      </c>
      <c r="K230" t="b">
        <v>0</v>
      </c>
      <c r="L230">
        <v>36</v>
      </c>
      <c r="M230" t="b">
        <v>0</v>
      </c>
      <c r="N230" t="s">
        <v>8269</v>
      </c>
      <c r="O230" s="17">
        <v>37</v>
      </c>
      <c r="P230">
        <v>83.14</v>
      </c>
      <c r="Q230" s="12" t="s">
        <v>8315</v>
      </c>
      <c r="R230" t="s">
        <v>8316</v>
      </c>
      <c r="S230" s="15">
        <v>41939.8122337963</v>
      </c>
      <c r="T230" s="15">
        <v>41969.853900462964</v>
      </c>
    </row>
    <row r="231" spans="1:20" ht="112" x14ac:dyDescent="0.2">
      <c r="A231">
        <v>4035</v>
      </c>
      <c r="B231" s="3" t="s">
        <v>4031</v>
      </c>
      <c r="C231" s="3" t="s">
        <v>8140</v>
      </c>
      <c r="D231" s="6">
        <v>10000</v>
      </c>
      <c r="E231" s="8">
        <v>3685</v>
      </c>
      <c r="F231" t="s">
        <v>8220</v>
      </c>
      <c r="G231" t="s">
        <v>8223</v>
      </c>
      <c r="H231" t="s">
        <v>8245</v>
      </c>
      <c r="I231">
        <v>1413925887</v>
      </c>
      <c r="J231">
        <v>1411333887</v>
      </c>
      <c r="K231" t="b">
        <v>0</v>
      </c>
      <c r="L231">
        <v>25</v>
      </c>
      <c r="M231" t="b">
        <v>0</v>
      </c>
      <c r="N231" t="s">
        <v>8269</v>
      </c>
      <c r="O231" s="17">
        <v>37</v>
      </c>
      <c r="P231">
        <v>147.4</v>
      </c>
      <c r="Q231" s="12" t="s">
        <v>8315</v>
      </c>
      <c r="R231" t="s">
        <v>8316</v>
      </c>
      <c r="S231" s="15">
        <v>41903.882951388885</v>
      </c>
      <c r="T231" s="15">
        <v>41933.882951388885</v>
      </c>
    </row>
    <row r="232" spans="1:20" ht="192" x14ac:dyDescent="0.2">
      <c r="A232">
        <v>4094</v>
      </c>
      <c r="B232" s="3" t="s">
        <v>4090</v>
      </c>
      <c r="C232" s="3" t="s">
        <v>8197</v>
      </c>
      <c r="D232" s="6">
        <v>2000</v>
      </c>
      <c r="E232" s="8">
        <v>730</v>
      </c>
      <c r="F232" t="s">
        <v>8220</v>
      </c>
      <c r="G232" t="s">
        <v>8223</v>
      </c>
      <c r="H232" t="s">
        <v>8245</v>
      </c>
      <c r="I232">
        <v>1413953940</v>
      </c>
      <c r="J232">
        <v>1410141900</v>
      </c>
      <c r="K232" t="b">
        <v>0</v>
      </c>
      <c r="L232">
        <v>8</v>
      </c>
      <c r="M232" t="b">
        <v>0</v>
      </c>
      <c r="N232" t="s">
        <v>8269</v>
      </c>
      <c r="O232" s="17">
        <v>37</v>
      </c>
      <c r="P232">
        <v>91.25</v>
      </c>
      <c r="Q232" s="12" t="s">
        <v>8315</v>
      </c>
      <c r="R232" t="s">
        <v>8316</v>
      </c>
      <c r="S232" s="15">
        <v>41890.086805555555</v>
      </c>
      <c r="T232" s="15">
        <v>41934.207638888889</v>
      </c>
    </row>
    <row r="233" spans="1:20" ht="224" x14ac:dyDescent="0.2">
      <c r="A233">
        <v>2873</v>
      </c>
      <c r="B233" s="3" t="s">
        <v>2873</v>
      </c>
      <c r="C233" s="3" t="s">
        <v>6983</v>
      </c>
      <c r="D233" s="6">
        <v>2500</v>
      </c>
      <c r="E233" s="8">
        <v>953</v>
      </c>
      <c r="F233" t="s">
        <v>8220</v>
      </c>
      <c r="G233" t="s">
        <v>8223</v>
      </c>
      <c r="H233" t="s">
        <v>8245</v>
      </c>
      <c r="I233">
        <v>1422473831</v>
      </c>
      <c r="J233">
        <v>1419881831</v>
      </c>
      <c r="K233" t="b">
        <v>0</v>
      </c>
      <c r="L233">
        <v>8</v>
      </c>
      <c r="M233" t="b">
        <v>0</v>
      </c>
      <c r="N233" t="s">
        <v>8269</v>
      </c>
      <c r="O233" s="17">
        <v>38</v>
      </c>
      <c r="P233">
        <v>119.13</v>
      </c>
      <c r="Q233" s="12" t="s">
        <v>8315</v>
      </c>
      <c r="R233" t="s">
        <v>8316</v>
      </c>
      <c r="S233" s="15">
        <v>42002.817488425921</v>
      </c>
      <c r="T233" s="15">
        <v>42032.817488425921</v>
      </c>
    </row>
    <row r="234" spans="1:20" ht="208" x14ac:dyDescent="0.2">
      <c r="A234">
        <v>2889</v>
      </c>
      <c r="B234" s="3" t="s">
        <v>2889</v>
      </c>
      <c r="C234" s="3" t="s">
        <v>6999</v>
      </c>
      <c r="D234" s="6">
        <v>3000</v>
      </c>
      <c r="E234" s="8">
        <v>1142</v>
      </c>
      <c r="F234" t="s">
        <v>8220</v>
      </c>
      <c r="G234" t="s">
        <v>8223</v>
      </c>
      <c r="H234" t="s">
        <v>8245</v>
      </c>
      <c r="I234">
        <v>1409344985</v>
      </c>
      <c r="J234">
        <v>1406752985</v>
      </c>
      <c r="K234" t="b">
        <v>0</v>
      </c>
      <c r="L234">
        <v>14</v>
      </c>
      <c r="M234" t="b">
        <v>0</v>
      </c>
      <c r="N234" t="s">
        <v>8269</v>
      </c>
      <c r="O234" s="17">
        <v>38</v>
      </c>
      <c r="P234">
        <v>81.569999999999993</v>
      </c>
      <c r="Q234" s="12" t="s">
        <v>8315</v>
      </c>
      <c r="R234" t="s">
        <v>8316</v>
      </c>
      <c r="S234" s="15">
        <v>41850.863252314812</v>
      </c>
      <c r="T234" s="15">
        <v>41880.863252314812</v>
      </c>
    </row>
    <row r="235" spans="1:20" ht="208" x14ac:dyDescent="0.2">
      <c r="A235">
        <v>4044</v>
      </c>
      <c r="B235" s="3" t="s">
        <v>4040</v>
      </c>
      <c r="C235" s="3" t="s">
        <v>8148</v>
      </c>
      <c r="D235" s="6">
        <v>600</v>
      </c>
      <c r="E235" s="8">
        <v>225</v>
      </c>
      <c r="F235" t="s">
        <v>8220</v>
      </c>
      <c r="G235" t="s">
        <v>8223</v>
      </c>
      <c r="H235" t="s">
        <v>8245</v>
      </c>
      <c r="I235">
        <v>1428642000</v>
      </c>
      <c r="J235">
        <v>1426050982</v>
      </c>
      <c r="K235" t="b">
        <v>0</v>
      </c>
      <c r="L235">
        <v>4</v>
      </c>
      <c r="M235" t="b">
        <v>0</v>
      </c>
      <c r="N235" t="s">
        <v>8269</v>
      </c>
      <c r="O235" s="17">
        <v>38</v>
      </c>
      <c r="P235">
        <v>56.25</v>
      </c>
      <c r="Q235" s="12" t="s">
        <v>8315</v>
      </c>
      <c r="R235" t="s">
        <v>8316</v>
      </c>
      <c r="S235" s="15">
        <v>42074.219699074078</v>
      </c>
      <c r="T235" s="15">
        <v>42104.208333333328</v>
      </c>
    </row>
    <row r="236" spans="1:20" ht="224" x14ac:dyDescent="0.2">
      <c r="A236">
        <v>4052</v>
      </c>
      <c r="B236" s="3" t="s">
        <v>4048</v>
      </c>
      <c r="C236" s="3" t="s">
        <v>8156</v>
      </c>
      <c r="D236" s="6">
        <v>3000</v>
      </c>
      <c r="E236" s="8">
        <v>1126</v>
      </c>
      <c r="F236" t="s">
        <v>8220</v>
      </c>
      <c r="G236" t="s">
        <v>8223</v>
      </c>
      <c r="H236" t="s">
        <v>8245</v>
      </c>
      <c r="I236">
        <v>1413234316</v>
      </c>
      <c r="J236">
        <v>1408050316</v>
      </c>
      <c r="K236" t="b">
        <v>0</v>
      </c>
      <c r="L236">
        <v>13</v>
      </c>
      <c r="M236" t="b">
        <v>0</v>
      </c>
      <c r="N236" t="s">
        <v>8269</v>
      </c>
      <c r="O236" s="17">
        <v>38</v>
      </c>
      <c r="P236">
        <v>86.62</v>
      </c>
      <c r="Q236" s="12" t="s">
        <v>8315</v>
      </c>
      <c r="R236" t="s">
        <v>8316</v>
      </c>
      <c r="S236" s="15">
        <v>41865.878657407404</v>
      </c>
      <c r="T236" s="15">
        <v>41925.878657407404</v>
      </c>
    </row>
    <row r="237" spans="1:20" ht="224" x14ac:dyDescent="0.2">
      <c r="A237">
        <v>3844</v>
      </c>
      <c r="B237" s="3" t="s">
        <v>3841</v>
      </c>
      <c r="C237" s="3" t="s">
        <v>7953</v>
      </c>
      <c r="D237" s="6">
        <v>9800</v>
      </c>
      <c r="E237" s="8">
        <v>4066</v>
      </c>
      <c r="F237" t="s">
        <v>8220</v>
      </c>
      <c r="G237" t="s">
        <v>8223</v>
      </c>
      <c r="H237" t="s">
        <v>8245</v>
      </c>
      <c r="I237">
        <v>1401778740</v>
      </c>
      <c r="J237">
        <v>1399474134</v>
      </c>
      <c r="K237" t="b">
        <v>1</v>
      </c>
      <c r="L237">
        <v>50</v>
      </c>
      <c r="M237" t="b">
        <v>0</v>
      </c>
      <c r="N237" t="s">
        <v>8269</v>
      </c>
      <c r="O237" s="17">
        <v>41</v>
      </c>
      <c r="P237">
        <v>81.319999999999993</v>
      </c>
      <c r="Q237" s="12" t="s">
        <v>8315</v>
      </c>
      <c r="R237" t="s">
        <v>8316</v>
      </c>
      <c r="S237" s="15">
        <v>41766.617291666669</v>
      </c>
      <c r="T237" s="15">
        <v>41793.290972222225</v>
      </c>
    </row>
    <row r="238" spans="1:20" ht="224" x14ac:dyDescent="0.2">
      <c r="A238">
        <v>2868</v>
      </c>
      <c r="B238" s="3" t="s">
        <v>2868</v>
      </c>
      <c r="C238" s="3" t="s">
        <v>6978</v>
      </c>
      <c r="D238" s="6">
        <v>15000</v>
      </c>
      <c r="E238" s="8">
        <v>6301.76</v>
      </c>
      <c r="F238" t="s">
        <v>8220</v>
      </c>
      <c r="G238" t="s">
        <v>8223</v>
      </c>
      <c r="H238" t="s">
        <v>8245</v>
      </c>
      <c r="I238">
        <v>1475697054</v>
      </c>
      <c r="J238">
        <v>1473105054</v>
      </c>
      <c r="K238" t="b">
        <v>0</v>
      </c>
      <c r="L238">
        <v>60</v>
      </c>
      <c r="M238" t="b">
        <v>0</v>
      </c>
      <c r="N238" t="s">
        <v>8269</v>
      </c>
      <c r="O238" s="17">
        <v>42</v>
      </c>
      <c r="P238">
        <v>105.03</v>
      </c>
      <c r="Q238" s="12" t="s">
        <v>8315</v>
      </c>
      <c r="R238" t="s">
        <v>8316</v>
      </c>
      <c r="S238" s="15">
        <v>42618.827013888891</v>
      </c>
      <c r="T238" s="15">
        <v>42648.827013888891</v>
      </c>
    </row>
    <row r="239" spans="1:20" ht="192" x14ac:dyDescent="0.2">
      <c r="A239">
        <v>4036</v>
      </c>
      <c r="B239" s="3" t="s">
        <v>4032</v>
      </c>
      <c r="C239" s="3" t="s">
        <v>7438</v>
      </c>
      <c r="D239" s="6">
        <v>6000</v>
      </c>
      <c r="E239" s="8">
        <v>2823</v>
      </c>
      <c r="F239" t="s">
        <v>8220</v>
      </c>
      <c r="G239" t="s">
        <v>8223</v>
      </c>
      <c r="H239" t="s">
        <v>8245</v>
      </c>
      <c r="I239">
        <v>1404253800</v>
      </c>
      <c r="J239">
        <v>1402784964</v>
      </c>
      <c r="K239" t="b">
        <v>0</v>
      </c>
      <c r="L239">
        <v>17</v>
      </c>
      <c r="M239" t="b">
        <v>0</v>
      </c>
      <c r="N239" t="s">
        <v>8269</v>
      </c>
      <c r="O239" s="17">
        <v>47</v>
      </c>
      <c r="P239">
        <v>166.06</v>
      </c>
      <c r="Q239" s="12" t="s">
        <v>8315</v>
      </c>
      <c r="R239" t="s">
        <v>8316</v>
      </c>
      <c r="S239" s="15">
        <v>41804.937083333331</v>
      </c>
      <c r="T239" s="15">
        <v>41821.9375</v>
      </c>
    </row>
    <row r="240" spans="1:20" ht="224" x14ac:dyDescent="0.2">
      <c r="A240">
        <v>3976</v>
      </c>
      <c r="B240" s="3" t="s">
        <v>3973</v>
      </c>
      <c r="C240" s="3" t="s">
        <v>8083</v>
      </c>
      <c r="D240" s="6">
        <v>1300</v>
      </c>
      <c r="E240" s="8">
        <v>620</v>
      </c>
      <c r="F240" t="s">
        <v>8220</v>
      </c>
      <c r="G240" t="s">
        <v>8223</v>
      </c>
      <c r="H240" t="s">
        <v>8245</v>
      </c>
      <c r="I240">
        <v>1406876400</v>
      </c>
      <c r="J240">
        <v>1405024561</v>
      </c>
      <c r="K240" t="b">
        <v>0</v>
      </c>
      <c r="L240">
        <v>10</v>
      </c>
      <c r="M240" t="b">
        <v>0</v>
      </c>
      <c r="N240" t="s">
        <v>8269</v>
      </c>
      <c r="O240" s="17">
        <v>48</v>
      </c>
      <c r="P240">
        <v>62</v>
      </c>
      <c r="Q240" s="12" t="s">
        <v>8315</v>
      </c>
      <c r="R240" t="s">
        <v>8316</v>
      </c>
      <c r="S240" s="15">
        <v>41830.858344907407</v>
      </c>
      <c r="T240" s="15">
        <v>41852.291666666664</v>
      </c>
    </row>
    <row r="241" spans="1:20" ht="256" x14ac:dyDescent="0.2">
      <c r="A241">
        <v>2855</v>
      </c>
      <c r="B241" s="3" t="s">
        <v>2855</v>
      </c>
      <c r="C241" s="3" t="s">
        <v>6965</v>
      </c>
      <c r="D241" s="6">
        <v>600</v>
      </c>
      <c r="E241" s="8">
        <v>300</v>
      </c>
      <c r="F241" t="s">
        <v>8220</v>
      </c>
      <c r="G241" t="s">
        <v>8223</v>
      </c>
      <c r="H241" t="s">
        <v>8245</v>
      </c>
      <c r="I241">
        <v>1454110440</v>
      </c>
      <c r="J241">
        <v>1451607071</v>
      </c>
      <c r="K241" t="b">
        <v>0</v>
      </c>
      <c r="L241">
        <v>5</v>
      </c>
      <c r="M241" t="b">
        <v>0</v>
      </c>
      <c r="N241" t="s">
        <v>8269</v>
      </c>
      <c r="O241" s="17">
        <v>50</v>
      </c>
      <c r="P241">
        <v>60</v>
      </c>
      <c r="Q241" s="12" t="s">
        <v>8315</v>
      </c>
      <c r="R241" t="s">
        <v>8316</v>
      </c>
      <c r="S241" s="15">
        <v>42370.007766203707</v>
      </c>
      <c r="T241" s="15">
        <v>42398.981944444444</v>
      </c>
    </row>
    <row r="242" spans="1:20" ht="192" x14ac:dyDescent="0.2">
      <c r="A242">
        <v>4056</v>
      </c>
      <c r="B242" s="3" t="s">
        <v>4052</v>
      </c>
      <c r="C242" s="3" t="s">
        <v>8160</v>
      </c>
      <c r="D242" s="6">
        <v>1500</v>
      </c>
      <c r="E242" s="8">
        <v>795</v>
      </c>
      <c r="F242" t="s">
        <v>8220</v>
      </c>
      <c r="G242" t="s">
        <v>8223</v>
      </c>
      <c r="H242" t="s">
        <v>8245</v>
      </c>
      <c r="I242">
        <v>1467575940</v>
      </c>
      <c r="J242">
        <v>1465856639</v>
      </c>
      <c r="K242" t="b">
        <v>0</v>
      </c>
      <c r="L242">
        <v>9</v>
      </c>
      <c r="M242" t="b">
        <v>0</v>
      </c>
      <c r="N242" t="s">
        <v>8269</v>
      </c>
      <c r="O242" s="17">
        <v>53</v>
      </c>
      <c r="P242">
        <v>88.33</v>
      </c>
      <c r="Q242" s="12" t="s">
        <v>8315</v>
      </c>
      <c r="R242" t="s">
        <v>8316</v>
      </c>
      <c r="S242" s="15">
        <v>42534.933321759265</v>
      </c>
      <c r="T242" s="15">
        <v>42554.832638888889</v>
      </c>
    </row>
    <row r="243" spans="1:20" ht="176" x14ac:dyDescent="0.2">
      <c r="A243">
        <v>3998</v>
      </c>
      <c r="B243" s="3" t="s">
        <v>3994</v>
      </c>
      <c r="C243" s="3" t="s">
        <v>8104</v>
      </c>
      <c r="D243" s="6">
        <v>1250</v>
      </c>
      <c r="E243" s="8">
        <v>715</v>
      </c>
      <c r="F243" t="s">
        <v>8220</v>
      </c>
      <c r="G243" t="s">
        <v>8223</v>
      </c>
      <c r="H243" t="s">
        <v>8245</v>
      </c>
      <c r="I243">
        <v>1427580426</v>
      </c>
      <c r="J243">
        <v>1424992026</v>
      </c>
      <c r="K243" t="b">
        <v>0</v>
      </c>
      <c r="L243">
        <v>12</v>
      </c>
      <c r="M243" t="b">
        <v>0</v>
      </c>
      <c r="N243" t="s">
        <v>8269</v>
      </c>
      <c r="O243" s="17">
        <v>57</v>
      </c>
      <c r="P243">
        <v>59.58</v>
      </c>
      <c r="Q243" s="12" t="s">
        <v>8315</v>
      </c>
      <c r="R243" t="s">
        <v>8316</v>
      </c>
      <c r="S243" s="15">
        <v>42061.963263888887</v>
      </c>
      <c r="T243" s="15">
        <v>42091.921597222223</v>
      </c>
    </row>
    <row r="244" spans="1:20" ht="144" x14ac:dyDescent="0.2">
      <c r="A244">
        <v>4039</v>
      </c>
      <c r="B244" s="3" t="s">
        <v>4035</v>
      </c>
      <c r="C244" s="3" t="s">
        <v>8143</v>
      </c>
      <c r="D244" s="6">
        <v>500</v>
      </c>
      <c r="E244" s="8">
        <v>300</v>
      </c>
      <c r="F244" t="s">
        <v>8220</v>
      </c>
      <c r="G244" t="s">
        <v>8223</v>
      </c>
      <c r="H244" t="s">
        <v>8245</v>
      </c>
      <c r="I244">
        <v>1448949540</v>
      </c>
      <c r="J244">
        <v>1446048367</v>
      </c>
      <c r="K244" t="b">
        <v>0</v>
      </c>
      <c r="L244">
        <v>5</v>
      </c>
      <c r="M244" t="b">
        <v>0</v>
      </c>
      <c r="N244" t="s">
        <v>8269</v>
      </c>
      <c r="O244" s="17">
        <v>60</v>
      </c>
      <c r="P244">
        <v>60</v>
      </c>
      <c r="Q244" s="12" t="s">
        <v>8315</v>
      </c>
      <c r="R244" t="s">
        <v>8316</v>
      </c>
      <c r="S244" s="15">
        <v>42305.670914351853</v>
      </c>
      <c r="T244" s="15">
        <v>42339.249305555553</v>
      </c>
    </row>
    <row r="245" spans="1:20" ht="208" x14ac:dyDescent="0.2">
      <c r="A245">
        <v>4067</v>
      </c>
      <c r="B245" s="3" t="s">
        <v>4063</v>
      </c>
      <c r="C245" s="3" t="s">
        <v>7998</v>
      </c>
      <c r="D245" s="6">
        <v>5000</v>
      </c>
      <c r="E245" s="8">
        <v>3045</v>
      </c>
      <c r="F245" t="s">
        <v>8220</v>
      </c>
      <c r="G245" t="s">
        <v>8223</v>
      </c>
      <c r="H245" t="s">
        <v>8245</v>
      </c>
      <c r="I245">
        <v>1443408550</v>
      </c>
      <c r="J245">
        <v>1439952550</v>
      </c>
      <c r="K245" t="b">
        <v>0</v>
      </c>
      <c r="L245">
        <v>17</v>
      </c>
      <c r="M245" t="b">
        <v>0</v>
      </c>
      <c r="N245" t="s">
        <v>8269</v>
      </c>
      <c r="O245" s="17">
        <v>61</v>
      </c>
      <c r="P245">
        <v>179.12</v>
      </c>
      <c r="Q245" s="12" t="s">
        <v>8315</v>
      </c>
      <c r="R245" t="s">
        <v>8316</v>
      </c>
      <c r="S245" s="15">
        <v>42235.117476851854</v>
      </c>
      <c r="T245" s="15">
        <v>42275.117476851854</v>
      </c>
    </row>
    <row r="246" spans="1:20" ht="224" x14ac:dyDescent="0.2">
      <c r="A246">
        <v>2900</v>
      </c>
      <c r="B246" s="3" t="s">
        <v>2900</v>
      </c>
      <c r="C246" s="3" t="s">
        <v>7010</v>
      </c>
      <c r="D246" s="6">
        <v>5500</v>
      </c>
      <c r="E246" s="8">
        <v>3405</v>
      </c>
      <c r="F246" t="s">
        <v>8220</v>
      </c>
      <c r="G246" t="s">
        <v>8223</v>
      </c>
      <c r="H246" t="s">
        <v>8245</v>
      </c>
      <c r="I246">
        <v>1407562632</v>
      </c>
      <c r="J246">
        <v>1404970632</v>
      </c>
      <c r="K246" t="b">
        <v>0</v>
      </c>
      <c r="L246">
        <v>7</v>
      </c>
      <c r="M246" t="b">
        <v>0</v>
      </c>
      <c r="N246" t="s">
        <v>8269</v>
      </c>
      <c r="O246" s="17">
        <v>62</v>
      </c>
      <c r="P246">
        <v>486.43</v>
      </c>
      <c r="Q246" s="12" t="s">
        <v>8315</v>
      </c>
      <c r="R246" t="s">
        <v>8316</v>
      </c>
      <c r="S246" s="15">
        <v>41830.234166666669</v>
      </c>
      <c r="T246" s="15">
        <v>41860.234166666669</v>
      </c>
    </row>
    <row r="247" spans="1:20" ht="112" x14ac:dyDescent="0.2">
      <c r="A247">
        <v>4022</v>
      </c>
      <c r="B247" s="3" t="s">
        <v>4018</v>
      </c>
      <c r="C247" s="3" t="s">
        <v>8127</v>
      </c>
      <c r="D247" s="6">
        <v>18000</v>
      </c>
      <c r="E247" s="8">
        <v>12521</v>
      </c>
      <c r="F247" t="s">
        <v>8220</v>
      </c>
      <c r="G247" t="s">
        <v>8223</v>
      </c>
      <c r="H247" t="s">
        <v>8245</v>
      </c>
      <c r="I247">
        <v>1422759240</v>
      </c>
      <c r="J247">
        <v>1418824867</v>
      </c>
      <c r="K247" t="b">
        <v>0</v>
      </c>
      <c r="L247">
        <v>197</v>
      </c>
      <c r="M247" t="b">
        <v>0</v>
      </c>
      <c r="N247" t="s">
        <v>8269</v>
      </c>
      <c r="O247" s="17">
        <v>70</v>
      </c>
      <c r="P247">
        <v>63.56</v>
      </c>
      <c r="Q247" s="12" t="s">
        <v>8315</v>
      </c>
      <c r="R247" t="s">
        <v>8316</v>
      </c>
      <c r="S247" s="15">
        <v>41990.584108796291</v>
      </c>
      <c r="T247" s="15">
        <v>42036.120833333334</v>
      </c>
    </row>
    <row r="248" spans="1:20" ht="208" x14ac:dyDescent="0.2">
      <c r="A248">
        <v>4106</v>
      </c>
      <c r="B248" s="3" t="s">
        <v>4102</v>
      </c>
      <c r="C248" s="3" t="s">
        <v>8209</v>
      </c>
      <c r="D248" s="6">
        <v>5000</v>
      </c>
      <c r="E248" s="8">
        <v>3530</v>
      </c>
      <c r="F248" t="s">
        <v>8220</v>
      </c>
      <c r="G248" t="s">
        <v>8223</v>
      </c>
      <c r="H248" t="s">
        <v>8245</v>
      </c>
      <c r="I248">
        <v>1427936400</v>
      </c>
      <c r="J248">
        <v>1424221866</v>
      </c>
      <c r="K248" t="b">
        <v>0</v>
      </c>
      <c r="L248">
        <v>33</v>
      </c>
      <c r="M248" t="b">
        <v>0</v>
      </c>
      <c r="N248" t="s">
        <v>8269</v>
      </c>
      <c r="O248" s="17">
        <v>71</v>
      </c>
      <c r="P248">
        <v>106.97</v>
      </c>
      <c r="Q248" s="12" t="s">
        <v>8315</v>
      </c>
      <c r="R248" t="s">
        <v>8316</v>
      </c>
      <c r="S248" s="15">
        <v>42053.049375000002</v>
      </c>
      <c r="T248" s="15">
        <v>42096.041666666672</v>
      </c>
    </row>
    <row r="249" spans="1:20" ht="208" x14ac:dyDescent="0.2">
      <c r="A249">
        <v>3973</v>
      </c>
      <c r="B249" s="3" t="s">
        <v>3970</v>
      </c>
      <c r="C249" s="3" t="s">
        <v>8080</v>
      </c>
      <c r="D249" s="6">
        <v>5000</v>
      </c>
      <c r="E249" s="8">
        <v>3905</v>
      </c>
      <c r="F249" t="s">
        <v>8220</v>
      </c>
      <c r="G249" t="s">
        <v>8223</v>
      </c>
      <c r="H249" t="s">
        <v>8245</v>
      </c>
      <c r="I249">
        <v>1462766400</v>
      </c>
      <c r="J249">
        <v>1460219110</v>
      </c>
      <c r="K249" t="b">
        <v>0</v>
      </c>
      <c r="L249">
        <v>37</v>
      </c>
      <c r="M249" t="b">
        <v>0</v>
      </c>
      <c r="N249" t="s">
        <v>8269</v>
      </c>
      <c r="O249" s="17">
        <v>78</v>
      </c>
      <c r="P249">
        <v>105.54</v>
      </c>
      <c r="Q249" s="12" t="s">
        <v>8315</v>
      </c>
      <c r="R249" t="s">
        <v>8316</v>
      </c>
      <c r="S249" s="15">
        <v>42469.68414351852</v>
      </c>
      <c r="T249" s="15">
        <v>42499.166666666672</v>
      </c>
    </row>
    <row r="250" spans="1:20" ht="176" x14ac:dyDescent="0.2">
      <c r="A250">
        <v>3937</v>
      </c>
      <c r="B250" s="3" t="s">
        <v>3934</v>
      </c>
      <c r="C250" s="3" t="s">
        <v>8045</v>
      </c>
      <c r="D250" s="6">
        <v>2885</v>
      </c>
      <c r="E250" s="8">
        <v>2485</v>
      </c>
      <c r="F250" t="s">
        <v>8220</v>
      </c>
      <c r="G250" t="s">
        <v>8223</v>
      </c>
      <c r="H250" t="s">
        <v>8245</v>
      </c>
      <c r="I250">
        <v>1468249760</v>
      </c>
      <c r="J250">
        <v>1465830560</v>
      </c>
      <c r="K250" t="b">
        <v>0</v>
      </c>
      <c r="L250">
        <v>10</v>
      </c>
      <c r="M250" t="b">
        <v>0</v>
      </c>
      <c r="N250" t="s">
        <v>8269</v>
      </c>
      <c r="O250" s="17">
        <v>86</v>
      </c>
      <c r="P250">
        <v>248.5</v>
      </c>
      <c r="Q250" s="12" t="s">
        <v>8315</v>
      </c>
      <c r="R250" t="s">
        <v>8316</v>
      </c>
      <c r="S250" s="15">
        <v>42534.631481481483</v>
      </c>
      <c r="T250" s="15">
        <v>42562.631481481483</v>
      </c>
    </row>
  </sheetData>
  <conditionalFormatting sqref="F1:F250">
    <cfRule type="cellIs" dxfId="3" priority="6" operator="equal">
      <formula>"successful"</formula>
    </cfRule>
    <cfRule type="cellIs" dxfId="2" priority="8" operator="equal">
      <formula>"canceled"</formula>
    </cfRule>
    <cfRule type="cellIs" dxfId="1" priority="9" operator="equal">
      <formula>"failed"</formula>
    </cfRule>
    <cfRule type="cellIs" dxfId="0" priority="10" operator="equal">
      <formula>"live"</formula>
    </cfRule>
  </conditionalFormatting>
  <conditionalFormatting sqref="O1:O250">
    <cfRule type="colorScale" priority="5">
      <colorScale>
        <cfvo type="min"/>
        <cfvo type="max"/>
        <color rgb="FFFF0000"/>
        <color rgb="FF0070C0"/>
      </colorScale>
    </cfRule>
    <cfRule type="colorScale" priority="7">
      <colorScale>
        <cfvo type="min"/>
        <cfvo type="max"/>
        <color rgb="FFFF0000"/>
        <color rgb="FF0070C0"/>
      </colorScale>
    </cfRule>
  </conditionalFormatting>
  <conditionalFormatting sqref="O1:O250">
    <cfRule type="colorScale" priority="1">
      <colorScale>
        <cfvo type="min"/>
        <cfvo type="percentile" val="50"/>
        <cfvo type="max"/>
        <color rgb="FFC00000"/>
        <color rgb="FF00B050"/>
        <color theme="4" tint="-0.499984740745262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A71A7-A58D-9241-BD58-33C87FA1B9A7}">
  <dimension ref="A1:C14"/>
  <sheetViews>
    <sheetView workbookViewId="0">
      <selection activeCell="C7" sqref="C7"/>
    </sheetView>
  </sheetViews>
  <sheetFormatPr baseColWidth="10" defaultRowHeight="15" x14ac:dyDescent="0.2"/>
  <cols>
    <col min="1" max="1" width="36.83203125" customWidth="1"/>
    <col min="2" max="2" width="12.1640625" bestFit="1" customWidth="1"/>
    <col min="3" max="3" width="11.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19">
        <f>AVERAGE('Successful U.S. Kickstarters'!D:D)</f>
        <v>5048.8786407766993</v>
      </c>
      <c r="C2" s="19">
        <f>AVERAGE('Failed U.S. Kickstarters'!D:D)</f>
        <v>10554.212</v>
      </c>
    </row>
    <row r="3" spans="1:3" x14ac:dyDescent="0.2">
      <c r="A3" t="s">
        <v>8387</v>
      </c>
      <c r="B3" s="19">
        <f>MEDIAN('Successful U.S. Kickstarters'!D:D)</f>
        <v>3000</v>
      </c>
      <c r="C3" s="19">
        <f>MEDIAN('Failed U.S. Kickstarters'!D:D)</f>
        <v>5000</v>
      </c>
    </row>
    <row r="4" spans="1:3" x14ac:dyDescent="0.2">
      <c r="A4" t="s">
        <v>8392</v>
      </c>
      <c r="B4" s="19">
        <f>_xlfn.STDEV.P('Successful U.S. Kickstarters'!D:D)</f>
        <v>7748.7537726373303</v>
      </c>
      <c r="C4" s="19">
        <f>_xlfn.STDEV.P('Failed U.S. Kickstarters'!D:D)</f>
        <v>21967.731061515115</v>
      </c>
    </row>
    <row r="5" spans="1:3" x14ac:dyDescent="0.2">
      <c r="A5" t="s">
        <v>8393</v>
      </c>
      <c r="B5" s="19">
        <f>_xlfn.QUARTILE.EXC('Successful U.S. Kickstarters'!D:D, 3)</f>
        <v>5000</v>
      </c>
      <c r="C5" s="19">
        <f>_xlfn.QUARTILE.EXC('Failed U.S. Kickstarters'!D:D, 3)</f>
        <v>10000</v>
      </c>
    </row>
    <row r="6" spans="1:3" x14ac:dyDescent="0.2">
      <c r="A6" t="s">
        <v>8394</v>
      </c>
      <c r="B6" s="19">
        <f>_xlfn.QUARTILE.EXC('Successful U.S. Kickstarters'!D:D, 1)</f>
        <v>1500</v>
      </c>
      <c r="C6" s="19">
        <f>_xlfn.QUARTILE.EXC('Failed U.S. Kickstarters'!D:D, 1)</f>
        <v>2000</v>
      </c>
    </row>
    <row r="7" spans="1:3" x14ac:dyDescent="0.2">
      <c r="A7" t="s">
        <v>8395</v>
      </c>
      <c r="B7" s="19">
        <f>B5-B6</f>
        <v>3500</v>
      </c>
      <c r="C7" s="19">
        <f>C5-C6</f>
        <v>8000</v>
      </c>
    </row>
    <row r="9" spans="1:3" x14ac:dyDescent="0.2">
      <c r="A9" t="s">
        <v>8388</v>
      </c>
      <c r="B9" s="18">
        <f>AVERAGE('Successful U.S. Kickstarters'!E:E)</f>
        <v>5601.5458009708736</v>
      </c>
      <c r="C9" s="18">
        <f>AVERAGE('Failed U.S. Kickstarters'!E:E)</f>
        <v>558.65483999999992</v>
      </c>
    </row>
    <row r="10" spans="1:3" x14ac:dyDescent="0.2">
      <c r="A10" t="s">
        <v>8389</v>
      </c>
      <c r="B10" s="18">
        <f>MEDIAN('Successful U.S. Kickstarters'!E:E)</f>
        <v>3167.5</v>
      </c>
      <c r="C10" s="18">
        <f>MEDIAN('Failed U.S. Kickstarters'!E:E)</f>
        <v>103</v>
      </c>
    </row>
    <row r="11" spans="1:3" x14ac:dyDescent="0.2">
      <c r="A11" t="s">
        <v>8392</v>
      </c>
      <c r="B11" s="19">
        <f>_xlfn.STDEV.P('Successful U.S. Kickstarters'!E:E)</f>
        <v>8334.5731699164626</v>
      </c>
      <c r="C11" s="19">
        <f>_xlfn.STDEV.P('Failed U.S. Kickstarters'!E:E)</f>
        <v>1330.5230280400915</v>
      </c>
    </row>
    <row r="12" spans="1:3" x14ac:dyDescent="0.2">
      <c r="A12" t="s">
        <v>8393</v>
      </c>
      <c r="B12" s="19">
        <f>_xlfn.QUARTILE.EXC('Successful U.S. Kickstarters'!E:E, 3)</f>
        <v>5699</v>
      </c>
      <c r="C12" s="19">
        <f>_xlfn.QUARTILE.EXC('Failed U.S. Kickstarters'!E:E, 3)</f>
        <v>501</v>
      </c>
    </row>
    <row r="13" spans="1:3" x14ac:dyDescent="0.2">
      <c r="A13" t="s">
        <v>8394</v>
      </c>
      <c r="B13" s="19">
        <f>_xlfn.QUARTILE.EXC('Successful U.S. Kickstarters'!E:E, 1)</f>
        <v>1716.5074999999999</v>
      </c>
      <c r="C13" s="19">
        <f>_xlfn.QUARTILE.EXC('Failed U.S. Kickstarters'!E:E, 1)</f>
        <v>9.25</v>
      </c>
    </row>
    <row r="14" spans="1:3" x14ac:dyDescent="0.2">
      <c r="A14" t="s">
        <v>8395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7EE65-DDA6-BE46-B4A2-96F8F3B54510}">
  <dimension ref="A1:F6"/>
  <sheetViews>
    <sheetView workbookViewId="0">
      <selection activeCell="F2" sqref="F2"/>
    </sheetView>
  </sheetViews>
  <sheetFormatPr baseColWidth="10" defaultRowHeight="15" x14ac:dyDescent="0.2"/>
  <cols>
    <col min="1" max="1" width="32.83203125" customWidth="1"/>
    <col min="2" max="2" width="109.83203125" customWidth="1"/>
    <col min="3" max="3" width="24.33203125" customWidth="1"/>
    <col min="4" max="4" width="30.83203125" customWidth="1"/>
    <col min="6" max="6" width="28.6640625" customWidth="1"/>
  </cols>
  <sheetData>
    <row r="1" spans="1:6" x14ac:dyDescent="0.2">
      <c r="A1" t="s">
        <v>8379</v>
      </c>
      <c r="B1" t="s">
        <v>8380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8381</v>
      </c>
      <c r="B6" t="e">
        <f>VLOOKUP(A6, Kickstarter!B:C, 2, FALSE)</f>
        <v>#N/A</v>
      </c>
      <c r="C6" t="e">
        <f>VLOOKUP(A6, Kickstarter!B:E, 3, FALSE)</f>
        <v>#N/A</v>
      </c>
      <c r="D6" t="e">
        <f>VLOOKUP(A6, Kickstarter!B:E, 4, FALSE)</f>
        <v>#N/A</v>
      </c>
      <c r="E6" t="e">
        <f>VLOOKUP(A6, Kickstarter!B:P, 15, FALSE)</f>
        <v>#N/A</v>
      </c>
      <c r="F6" t="e">
        <f>VLOOKUP(A6, Kickstarter!B:P, 11, FALSE)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C8FC8-DA5E-9B4D-9C74-07009960A875}">
  <dimension ref="A1:F8"/>
  <sheetViews>
    <sheetView topLeftCell="A3" workbookViewId="0">
      <selection activeCell="E44" sqref="E44:E4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8362</v>
      </c>
      <c r="B3" s="13" t="s">
        <v>8358</v>
      </c>
    </row>
    <row r="4" spans="1:6" x14ac:dyDescent="0.2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4" t="s">
        <v>8303</v>
      </c>
      <c r="B5" s="9">
        <v>11</v>
      </c>
      <c r="C5" s="9">
        <v>40</v>
      </c>
      <c r="D5" s="9"/>
      <c r="E5" s="9">
        <v>45</v>
      </c>
      <c r="F5" s="9">
        <v>96</v>
      </c>
    </row>
    <row r="6" spans="1:6" x14ac:dyDescent="0.2">
      <c r="A6" s="14" t="s">
        <v>8269</v>
      </c>
      <c r="B6" s="9"/>
      <c r="C6" s="9">
        <v>250</v>
      </c>
      <c r="D6" s="9">
        <v>9</v>
      </c>
      <c r="E6" s="9">
        <v>412</v>
      </c>
      <c r="F6" s="9">
        <v>671</v>
      </c>
    </row>
    <row r="7" spans="1:6" x14ac:dyDescent="0.2">
      <c r="A7" s="14" t="s">
        <v>8301</v>
      </c>
      <c r="B7" s="9">
        <v>15</v>
      </c>
      <c r="C7" s="9">
        <v>59</v>
      </c>
      <c r="D7" s="9">
        <v>3</v>
      </c>
      <c r="E7" s="9">
        <v>68</v>
      </c>
      <c r="F7" s="9">
        <v>145</v>
      </c>
    </row>
    <row r="8" spans="1:6" x14ac:dyDescent="0.2">
      <c r="A8" s="14" t="s">
        <v>8359</v>
      </c>
      <c r="B8" s="9">
        <v>26</v>
      </c>
      <c r="C8" s="9">
        <v>349</v>
      </c>
      <c r="D8" s="9">
        <v>12</v>
      </c>
      <c r="E8" s="9">
        <v>525</v>
      </c>
      <c r="F8" s="9">
        <v>912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52B61-AA63-9F45-A5EE-BEDCB4463AB3}">
  <dimension ref="A2:E8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2" spans="1:5" x14ac:dyDescent="0.2">
      <c r="A2" s="13" t="s">
        <v>8222</v>
      </c>
      <c r="B2" t="s">
        <v>8360</v>
      </c>
    </row>
    <row r="3" spans="1:5" x14ac:dyDescent="0.2">
      <c r="A3" s="13" t="s">
        <v>8306</v>
      </c>
      <c r="B3" t="s">
        <v>8360</v>
      </c>
    </row>
    <row r="5" spans="1:5" x14ac:dyDescent="0.2">
      <c r="A5" s="13" t="s">
        <v>8362</v>
      </c>
      <c r="B5" s="13" t="s">
        <v>8358</v>
      </c>
    </row>
    <row r="6" spans="1:5" x14ac:dyDescent="0.2">
      <c r="A6" s="13" t="s">
        <v>8361</v>
      </c>
      <c r="B6" t="s">
        <v>8220</v>
      </c>
      <c r="C6" t="s">
        <v>8221</v>
      </c>
      <c r="D6" t="s">
        <v>8218</v>
      </c>
      <c r="E6" t="s">
        <v>8359</v>
      </c>
    </row>
    <row r="7" spans="1:5" x14ac:dyDescent="0.2">
      <c r="A7" s="14" t="s">
        <v>8269</v>
      </c>
      <c r="B7" s="9">
        <v>353</v>
      </c>
      <c r="C7" s="9">
        <v>19</v>
      </c>
      <c r="D7" s="9">
        <v>694</v>
      </c>
      <c r="E7" s="9">
        <v>1066</v>
      </c>
    </row>
    <row r="8" spans="1:5" x14ac:dyDescent="0.2">
      <c r="A8" s="14" t="s">
        <v>8359</v>
      </c>
      <c r="B8" s="9">
        <v>353</v>
      </c>
      <c r="C8" s="9">
        <v>19</v>
      </c>
      <c r="D8" s="9">
        <v>694</v>
      </c>
      <c r="E8" s="9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Outcomes Based on Launch Date</vt:lpstr>
      <vt:lpstr>Out comes Based on Goals</vt:lpstr>
      <vt:lpstr>pivot table</vt:lpstr>
      <vt:lpstr>Kickstarter</vt:lpstr>
      <vt:lpstr>Plays</vt:lpstr>
      <vt:lpstr>Successful U.S. Kickstarters</vt:lpstr>
      <vt:lpstr>Failed U.S. Kickstarters</vt:lpstr>
      <vt:lpstr>Descriptive Statistics</vt:lpstr>
      <vt:lpstr>Eidinburgh Research</vt:lpstr>
      <vt:lpstr>Parent Catigory Outcomes</vt:lpstr>
      <vt:lpstr>Subcatigory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Ramon Jimenez</cp:lastModifiedBy>
  <dcterms:created xsi:type="dcterms:W3CDTF">2017-04-20T15:17:24Z</dcterms:created>
  <dcterms:modified xsi:type="dcterms:W3CDTF">2019-11-14T05:21:29Z</dcterms:modified>
</cp:coreProperties>
</file>